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hitvipat/Pictures/Data/Customer Data/"/>
    </mc:Choice>
  </mc:AlternateContent>
  <xr:revisionPtr revIDLastSave="0" documentId="13_ncr:1_{2D776EA7-AA57-ED46-ADEB-8BE286183A81}" xr6:coauthVersionLast="47" xr6:coauthVersionMax="47" xr10:uidLastSave="{00000000-0000-0000-0000-000000000000}"/>
  <bookViews>
    <workbookView xWindow="380" yWindow="500" windowWidth="28040" windowHeight="15800" xr2:uid="{57D45741-7496-924B-90BD-9ACFC187C28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" l="1"/>
  <c r="I40" i="1"/>
  <c r="H79" i="1"/>
  <c r="H104" i="1"/>
  <c r="I134" i="1"/>
  <c r="H137" i="1"/>
  <c r="H152" i="1"/>
  <c r="H153" i="1"/>
  <c r="H171" i="1"/>
  <c r="H174" i="1"/>
  <c r="H191" i="1"/>
  <c r="H216" i="1"/>
  <c r="I234" i="1"/>
  <c r="H237" i="1"/>
  <c r="H238" i="1"/>
  <c r="I238" i="1"/>
  <c r="H286" i="1"/>
  <c r="H297" i="1"/>
  <c r="H333" i="1"/>
  <c r="I341" i="1"/>
  <c r="H352" i="1"/>
  <c r="I353" i="1"/>
  <c r="I358" i="1"/>
  <c r="I363" i="1"/>
  <c r="H385" i="1"/>
  <c r="I396" i="1"/>
  <c r="H405" i="1"/>
  <c r="H418" i="1"/>
  <c r="I433" i="1"/>
  <c r="H467" i="1"/>
  <c r="H468" i="1"/>
  <c r="I472" i="1"/>
  <c r="I501" i="1"/>
  <c r="H551" i="1"/>
  <c r="H554" i="1"/>
  <c r="I560" i="1"/>
  <c r="H565" i="1"/>
  <c r="I571" i="1"/>
  <c r="I598" i="1"/>
  <c r="I623" i="1"/>
  <c r="I628" i="1"/>
  <c r="I643" i="1"/>
  <c r="H675" i="1"/>
  <c r="H676" i="1"/>
  <c r="H678" i="1"/>
  <c r="I705" i="1"/>
  <c r="I713" i="1"/>
  <c r="H750" i="1"/>
  <c r="I767" i="1"/>
  <c r="H781" i="1"/>
  <c r="H791" i="1"/>
  <c r="I792" i="1"/>
  <c r="I798" i="1"/>
  <c r="I827" i="1"/>
  <c r="I839" i="1"/>
  <c r="I848" i="1"/>
  <c r="H849" i="1"/>
  <c r="I854" i="1"/>
  <c r="H874" i="1"/>
  <c r="I903" i="1"/>
  <c r="I915" i="1"/>
  <c r="I916" i="1"/>
  <c r="H941" i="1"/>
  <c r="I942" i="1"/>
  <c r="H944" i="1"/>
  <c r="I946" i="1"/>
  <c r="I957" i="1"/>
  <c r="H972" i="1"/>
  <c r="H981" i="1"/>
  <c r="H1027" i="1"/>
  <c r="I1028" i="1"/>
  <c r="H1039" i="1"/>
  <c r="H1045" i="1"/>
  <c r="I1051" i="1"/>
  <c r="H1053" i="1"/>
  <c r="H1056" i="1"/>
  <c r="H1057" i="1"/>
  <c r="I1061" i="1"/>
  <c r="I1063" i="1"/>
  <c r="H1079" i="1"/>
  <c r="H1080" i="1"/>
  <c r="I1081" i="1"/>
  <c r="I1089" i="1"/>
  <c r="I1098" i="1"/>
  <c r="I1101" i="1"/>
  <c r="I1111" i="1"/>
  <c r="I1112" i="1"/>
  <c r="I1113" i="1"/>
  <c r="H1114" i="1"/>
  <c r="H1122" i="1"/>
  <c r="I1124" i="1"/>
  <c r="I1129" i="1"/>
  <c r="H1132" i="1"/>
  <c r="H1180" i="1"/>
  <c r="I1210" i="1"/>
  <c r="H1219" i="1"/>
  <c r="H1249" i="1"/>
  <c r="H1274" i="1"/>
  <c r="I1277" i="1"/>
  <c r="I1301" i="1"/>
  <c r="I1308" i="1"/>
  <c r="I1339" i="1"/>
  <c r="I1375" i="1"/>
  <c r="H1387" i="1"/>
  <c r="H1449" i="1"/>
  <c r="H1470" i="1"/>
  <c r="H1479" i="1"/>
  <c r="H1480" i="1"/>
  <c r="H1488" i="1"/>
  <c r="H1489" i="1"/>
  <c r="H1496" i="1"/>
  <c r="I1519" i="1"/>
  <c r="H1521" i="1"/>
  <c r="H1525" i="1"/>
  <c r="H1530" i="1"/>
  <c r="I1545" i="1"/>
  <c r="H1550" i="1"/>
  <c r="I1584" i="1"/>
  <c r="H1626" i="1"/>
  <c r="H1629" i="1"/>
  <c r="I1633" i="1"/>
  <c r="I1666" i="1"/>
  <c r="H1688" i="1"/>
  <c r="I1694" i="1"/>
  <c r="H1720" i="1"/>
  <c r="I1729" i="1"/>
  <c r="I1755" i="1"/>
  <c r="H1789" i="1"/>
  <c r="I1793" i="1"/>
  <c r="I1819" i="1"/>
  <c r="I1829" i="1"/>
  <c r="H1846" i="1"/>
  <c r="H1851" i="1"/>
  <c r="H1885" i="1"/>
  <c r="I1901" i="1"/>
  <c r="I1904" i="1"/>
  <c r="H1924" i="1"/>
  <c r="H1929" i="1"/>
  <c r="I1931" i="1"/>
  <c r="H1939" i="1"/>
  <c r="H1942" i="1"/>
  <c r="H1958" i="1"/>
  <c r="I1960" i="1"/>
  <c r="H1989" i="1"/>
  <c r="I2027" i="1"/>
  <c r="I2029" i="1"/>
  <c r="H2046" i="1"/>
  <c r="H2051" i="1"/>
  <c r="I2062" i="1"/>
  <c r="I2098" i="1"/>
  <c r="H2100" i="1"/>
  <c r="H2110" i="1"/>
  <c r="H2111" i="1"/>
  <c r="H2126" i="1"/>
  <c r="H2141" i="1"/>
  <c r="H2144" i="1"/>
  <c r="H2156" i="1"/>
  <c r="I2157" i="1"/>
  <c r="H2168" i="1"/>
  <c r="I2177" i="1"/>
  <c r="H2195" i="1"/>
  <c r="I2213" i="1"/>
  <c r="H2217" i="1"/>
  <c r="H2250" i="1"/>
  <c r="I2275" i="1"/>
  <c r="I2294" i="1"/>
  <c r="I2307" i="1"/>
  <c r="H2316" i="1"/>
  <c r="H2333" i="1"/>
  <c r="I2337" i="1"/>
  <c r="I2346" i="1"/>
  <c r="H2350" i="1"/>
  <c r="H2351" i="1"/>
  <c r="I2358" i="1"/>
  <c r="H2363" i="1"/>
  <c r="H2395" i="1"/>
  <c r="H2423" i="1"/>
  <c r="I2430" i="1"/>
  <c r="I2452" i="1"/>
  <c r="I2467" i="1"/>
  <c r="H2473" i="1"/>
  <c r="H2481" i="1"/>
  <c r="H2547" i="1"/>
  <c r="H2563" i="1"/>
  <c r="I2564" i="1"/>
  <c r="I2566" i="1"/>
  <c r="I2596" i="1"/>
  <c r="I2606" i="1"/>
  <c r="I2647" i="1"/>
  <c r="H2648" i="1"/>
  <c r="I2661" i="1"/>
  <c r="I2669" i="1"/>
  <c r="H2673" i="1"/>
  <c r="H2682" i="1"/>
  <c r="I2690" i="1"/>
  <c r="I2693" i="1"/>
  <c r="H2697" i="1"/>
  <c r="I2712" i="1"/>
  <c r="H2714" i="1"/>
  <c r="H2744" i="1"/>
  <c r="I2766" i="1"/>
  <c r="I2781" i="1"/>
  <c r="H2800" i="1"/>
  <c r="I2814" i="1"/>
  <c r="I2815" i="1"/>
  <c r="I2817" i="1"/>
  <c r="H2849" i="1"/>
  <c r="H2861" i="1"/>
  <c r="I2867" i="1"/>
  <c r="I2869" i="1"/>
  <c r="H2871" i="1"/>
  <c r="I2893" i="1"/>
  <c r="H2896" i="1"/>
  <c r="I2904" i="1"/>
  <c r="H2906" i="1"/>
  <c r="H2907" i="1"/>
  <c r="I2919" i="1"/>
  <c r="H2925" i="1"/>
  <c r="I2936" i="1"/>
  <c r="H2958" i="1"/>
  <c r="I2993" i="1"/>
  <c r="H3007" i="1"/>
  <c r="H3039" i="1"/>
  <c r="I3042" i="1"/>
  <c r="H3044" i="1"/>
  <c r="I3047" i="1"/>
  <c r="I3069" i="1"/>
  <c r="H3116" i="1"/>
  <c r="I3161" i="1"/>
  <c r="H3183" i="1"/>
  <c r="H3214" i="1"/>
  <c r="I3218" i="1"/>
  <c r="H3220" i="1"/>
  <c r="I3265" i="1"/>
  <c r="I3267" i="1"/>
  <c r="H3274" i="1"/>
  <c r="I3290" i="1"/>
  <c r="I3301" i="1"/>
  <c r="H3306" i="1"/>
  <c r="H3309" i="1"/>
  <c r="I3337" i="1"/>
  <c r="I3343" i="1"/>
  <c r="I3349" i="1"/>
  <c r="H3353" i="1"/>
  <c r="H3370" i="1"/>
  <c r="H3373" i="1"/>
  <c r="I3373" i="1"/>
  <c r="H3401" i="1"/>
  <c r="I3419" i="1"/>
  <c r="I3453" i="1"/>
  <c r="I3460" i="1"/>
  <c r="H3471" i="1"/>
  <c r="H3510" i="1"/>
  <c r="H3512" i="1"/>
  <c r="H3526" i="1"/>
  <c r="H3529" i="1"/>
  <c r="H3530" i="1"/>
  <c r="I3562" i="1"/>
  <c r="H3596" i="1"/>
  <c r="H3618" i="1"/>
  <c r="H3639" i="1"/>
  <c r="I3649" i="1"/>
  <c r="H3651" i="1"/>
  <c r="H3653" i="1"/>
  <c r="I3663" i="1"/>
  <c r="H3681" i="1"/>
  <c r="I3685" i="1"/>
  <c r="I3687" i="1"/>
  <c r="I3693" i="1"/>
  <c r="H3696" i="1"/>
  <c r="I3698" i="1"/>
  <c r="I3701" i="1"/>
  <c r="I3717" i="1"/>
  <c r="H3751" i="1"/>
  <c r="I3758" i="1"/>
  <c r="H3763" i="1"/>
  <c r="I3804" i="1"/>
  <c r="I3816" i="1"/>
  <c r="H3819" i="1"/>
  <c r="H3841" i="1"/>
  <c r="I3850" i="1"/>
  <c r="H3856" i="1"/>
  <c r="H3897" i="1"/>
  <c r="H3917" i="1"/>
  <c r="H3942" i="1"/>
  <c r="I3952" i="1"/>
  <c r="H3973" i="1"/>
  <c r="I3979" i="1"/>
  <c r="I3981" i="1"/>
  <c r="I3986" i="1"/>
  <c r="H3997" i="1"/>
  <c r="I4023" i="1"/>
  <c r="H4029" i="1"/>
  <c r="H4063" i="1"/>
  <c r="I4067" i="1"/>
  <c r="H4072" i="1"/>
  <c r="H4073" i="1"/>
  <c r="H4079" i="1"/>
  <c r="H4081" i="1"/>
  <c r="H4102" i="1"/>
  <c r="I4108" i="1"/>
  <c r="I4158" i="1"/>
  <c r="I4194" i="1"/>
  <c r="H4212" i="1"/>
  <c r="I4213" i="1"/>
  <c r="H4220" i="1"/>
  <c r="H4236" i="1"/>
  <c r="I4239" i="1"/>
  <c r="H4241" i="1"/>
  <c r="H4251" i="1"/>
  <c r="I4251" i="1"/>
  <c r="I4262" i="1"/>
  <c r="H4266" i="1"/>
  <c r="H4267" i="1"/>
  <c r="H4280" i="1"/>
  <c r="I4280" i="1"/>
  <c r="I4290" i="1"/>
  <c r="I4412" i="1"/>
  <c r="H4415" i="1"/>
  <c r="H4416" i="1"/>
  <c r="H4438" i="1"/>
  <c r="I4445" i="1"/>
  <c r="H4447" i="1"/>
  <c r="H4453" i="1"/>
  <c r="H4462" i="1"/>
  <c r="H4495" i="1"/>
  <c r="I4497" i="1"/>
  <c r="I4503" i="1"/>
  <c r="I4507" i="1"/>
  <c r="H4527" i="1"/>
  <c r="I4532" i="1"/>
  <c r="I4554" i="1"/>
  <c r="I4560" i="1"/>
  <c r="H4579" i="1"/>
  <c r="I4588" i="1"/>
  <c r="I4595" i="1"/>
  <c r="H4596" i="1"/>
  <c r="H4608" i="1"/>
  <c r="H4637" i="1"/>
  <c r="H4645" i="1"/>
  <c r="H4651" i="1"/>
  <c r="I4656" i="1"/>
  <c r="H4661" i="1"/>
  <c r="I4672" i="1"/>
  <c r="I4704" i="1"/>
  <c r="H4722" i="1"/>
  <c r="H4727" i="1"/>
  <c r="H4740" i="1"/>
  <c r="H4746" i="1"/>
  <c r="I4763" i="1"/>
  <c r="H4777" i="1"/>
  <c r="I4788" i="1"/>
  <c r="H4794" i="1"/>
  <c r="I4797" i="1"/>
  <c r="I4801" i="1"/>
  <c r="I4804" i="1"/>
  <c r="I4805" i="1"/>
  <c r="H4888" i="1"/>
  <c r="H4889" i="1"/>
  <c r="I4901" i="1"/>
  <c r="H4903" i="1"/>
  <c r="H4912" i="1"/>
  <c r="H4935" i="1"/>
  <c r="I4975" i="1"/>
  <c r="H4984" i="1"/>
  <c r="H4985" i="1"/>
  <c r="I4991" i="1"/>
  <c r="I5010" i="1"/>
  <c r="I5018" i="1"/>
  <c r="H5040" i="1"/>
  <c r="I5045" i="1"/>
  <c r="I5057" i="1"/>
  <c r="H5079" i="1"/>
  <c r="H5101" i="1"/>
  <c r="I5106" i="1"/>
  <c r="H5109" i="1"/>
  <c r="H5113" i="1"/>
  <c r="I5113" i="1"/>
  <c r="I5155" i="1"/>
  <c r="I5158" i="1"/>
  <c r="I5172" i="1"/>
  <c r="H5201" i="1"/>
  <c r="I5202" i="1"/>
  <c r="H5212" i="1"/>
  <c r="H5214" i="1"/>
  <c r="H5217" i="1"/>
  <c r="I5217" i="1"/>
  <c r="I5232" i="1"/>
  <c r="H5238" i="1"/>
  <c r="H5266" i="1"/>
  <c r="H5301" i="1"/>
  <c r="I5302" i="1"/>
  <c r="H5305" i="1"/>
  <c r="H5306" i="1"/>
  <c r="H5314" i="1"/>
  <c r="H5320" i="1"/>
  <c r="H5327" i="1"/>
  <c r="H5331" i="1"/>
  <c r="I5343" i="1"/>
  <c r="I5345" i="1"/>
  <c r="I5360" i="1"/>
  <c r="I5366" i="1"/>
  <c r="I5375" i="1"/>
  <c r="I5390" i="1"/>
  <c r="H5391" i="1"/>
  <c r="H5394" i="1"/>
  <c r="I5406" i="1"/>
  <c r="I5412" i="1"/>
  <c r="H5414" i="1"/>
  <c r="I5419" i="1"/>
  <c r="H5445" i="1"/>
  <c r="I5451" i="1"/>
  <c r="H5454" i="1"/>
  <c r="H5462" i="1"/>
  <c r="H5483" i="1"/>
  <c r="I5495" i="1"/>
  <c r="H5503" i="1"/>
  <c r="I5506" i="1"/>
  <c r="I5523" i="1"/>
  <c r="H5550" i="1"/>
  <c r="H5562" i="1"/>
  <c r="H5567" i="1"/>
  <c r="I5608" i="1"/>
  <c r="I5610" i="1"/>
  <c r="H5616" i="1"/>
  <c r="I5645" i="1"/>
  <c r="H5652" i="1"/>
  <c r="I5654" i="1"/>
  <c r="I5671" i="1"/>
  <c r="H5684" i="1"/>
  <c r="H5685" i="1"/>
  <c r="H5687" i="1"/>
  <c r="I5691" i="1"/>
  <c r="I5702" i="1"/>
  <c r="H5704" i="1"/>
  <c r="I5717" i="1"/>
  <c r="H5732" i="1"/>
  <c r="I5736" i="1"/>
  <c r="I5745" i="1"/>
  <c r="I5750" i="1"/>
  <c r="H5763" i="1"/>
  <c r="I5766" i="1"/>
  <c r="H5778" i="1"/>
  <c r="I5786" i="1"/>
  <c r="H5795" i="1"/>
  <c r="H5820" i="1"/>
  <c r="H5831" i="1"/>
  <c r="H5837" i="1"/>
  <c r="I5855" i="1"/>
  <c r="I5880" i="1"/>
  <c r="H5892" i="1"/>
  <c r="H5902" i="1"/>
  <c r="I5906" i="1"/>
  <c r="I5908" i="1"/>
  <c r="I5910" i="1"/>
  <c r="H5981" i="1"/>
  <c r="H6004" i="1"/>
  <c r="I6072" i="1"/>
  <c r="H6074" i="1"/>
  <c r="H6086" i="1"/>
  <c r="H6094" i="1"/>
  <c r="I6105" i="1"/>
  <c r="H6117" i="1"/>
  <c r="H6135" i="1"/>
  <c r="H6162" i="1"/>
  <c r="I6169" i="1"/>
  <c r="H6170" i="1"/>
  <c r="H6187" i="1"/>
  <c r="I6189" i="1"/>
  <c r="H6200" i="1"/>
  <c r="I6214" i="1"/>
  <c r="H6215" i="1"/>
  <c r="I6225" i="1"/>
  <c r="H6246" i="1"/>
  <c r="H6249" i="1"/>
  <c r="H6265" i="1"/>
  <c r="H6266" i="1"/>
  <c r="I6275" i="1"/>
  <c r="I6276" i="1"/>
  <c r="I6280" i="1"/>
  <c r="I6286" i="1"/>
  <c r="I6289" i="1"/>
  <c r="H6317" i="1"/>
  <c r="I6317" i="1"/>
  <c r="I6353" i="1"/>
  <c r="H6354" i="1"/>
  <c r="I6361" i="1"/>
  <c r="H6369" i="1"/>
  <c r="I6382" i="1"/>
  <c r="H6427" i="1"/>
  <c r="I6446" i="1"/>
  <c r="I6452" i="1"/>
  <c r="I6453" i="1"/>
  <c r="I6469" i="1"/>
  <c r="I6472" i="1"/>
  <c r="H6479" i="1"/>
  <c r="I6494" i="1"/>
  <c r="I6499" i="1"/>
  <c r="H6502" i="1"/>
  <c r="I6502" i="1"/>
  <c r="I6531" i="1"/>
  <c r="H6549" i="1"/>
  <c r="I6563" i="1"/>
  <c r="H6566" i="1"/>
  <c r="I6579" i="1"/>
  <c r="H6582" i="1"/>
  <c r="H6590" i="1"/>
  <c r="H6600" i="1"/>
  <c r="I6609" i="1"/>
  <c r="H6618" i="1"/>
  <c r="I6635" i="1"/>
  <c r="I6668" i="1"/>
  <c r="I6670" i="1"/>
  <c r="H6672" i="1"/>
  <c r="H6673" i="1"/>
  <c r="I6677" i="1"/>
  <c r="H6685" i="1"/>
  <c r="H6686" i="1"/>
  <c r="H6713" i="1"/>
  <c r="H6714" i="1"/>
  <c r="I6715" i="1"/>
  <c r="I6716" i="1"/>
  <c r="H6754" i="1"/>
  <c r="I6759" i="1"/>
  <c r="I6764" i="1"/>
  <c r="I6811" i="1"/>
  <c r="I6816" i="1"/>
  <c r="I6819" i="1"/>
  <c r="H6824" i="1"/>
  <c r="I6854" i="1"/>
  <c r="I6858" i="1"/>
  <c r="I6864" i="1"/>
  <c r="I6867" i="1"/>
  <c r="H6883" i="1"/>
  <c r="I6883" i="1"/>
  <c r="H6918" i="1"/>
  <c r="H6930" i="1"/>
  <c r="I6966" i="1"/>
  <c r="H6981" i="1"/>
  <c r="I7036" i="1"/>
  <c r="H7049" i="1"/>
  <c r="I7063" i="1"/>
  <c r="H7076" i="1"/>
  <c r="I7086" i="1"/>
  <c r="H7087" i="1"/>
  <c r="H7095" i="1"/>
  <c r="H7096" i="1"/>
  <c r="H7106" i="1"/>
  <c r="I7113" i="1"/>
  <c r="I7118" i="1"/>
  <c r="H7120" i="1"/>
  <c r="H7122" i="1"/>
  <c r="H7123" i="1"/>
  <c r="H7136" i="1"/>
  <c r="I7198" i="1"/>
  <c r="I7204" i="1"/>
  <c r="I7251" i="1"/>
  <c r="I7268" i="1"/>
  <c r="I7280" i="1"/>
  <c r="I7300" i="1"/>
  <c r="H7302" i="1"/>
  <c r="H7308" i="1"/>
  <c r="I7315" i="1"/>
  <c r="H7329" i="1"/>
  <c r="H7336" i="1"/>
  <c r="H7342" i="1"/>
  <c r="H7347" i="1"/>
  <c r="H7350" i="1"/>
  <c r="I7374" i="1"/>
  <c r="H7383" i="1"/>
  <c r="I7418" i="1"/>
  <c r="H7419" i="1"/>
  <c r="H7433" i="1"/>
  <c r="H7441" i="1"/>
  <c r="I7445" i="1"/>
  <c r="I7448" i="1"/>
  <c r="H7450" i="1"/>
  <c r="I7452" i="1"/>
  <c r="H7463" i="1"/>
  <c r="I7464" i="1"/>
  <c r="H7470" i="1"/>
  <c r="I7486" i="1"/>
  <c r="H7502" i="1"/>
  <c r="I7506" i="1"/>
  <c r="I7526" i="1"/>
  <c r="H7528" i="1"/>
  <c r="I7537" i="1"/>
  <c r="H7539" i="1"/>
  <c r="I7552" i="1"/>
  <c r="I7558" i="1"/>
  <c r="I7559" i="1"/>
  <c r="H7603" i="1"/>
  <c r="H7633" i="1"/>
  <c r="I7661" i="1"/>
  <c r="H7723" i="1"/>
  <c r="I7741" i="1"/>
  <c r="I7752" i="1"/>
  <c r="H7757" i="1"/>
  <c r="H7766" i="1"/>
  <c r="H7784" i="1"/>
  <c r="I7785" i="1"/>
  <c r="H7803" i="1"/>
  <c r="I7803" i="1"/>
  <c r="I7811" i="1"/>
  <c r="I7836" i="1"/>
  <c r="H7852" i="1"/>
  <c r="H7896" i="1"/>
  <c r="H7911" i="1"/>
  <c r="I7939" i="1"/>
  <c r="H7947" i="1"/>
  <c r="I7950" i="1"/>
  <c r="I7951" i="1"/>
  <c r="I7994" i="1"/>
  <c r="H7995" i="1"/>
  <c r="I8002" i="1"/>
  <c r="H8008" i="1"/>
  <c r="I8038" i="1"/>
  <c r="H8089" i="1"/>
  <c r="I8092" i="1"/>
  <c r="H8108" i="1"/>
  <c r="I8115" i="1"/>
  <c r="H8130" i="1"/>
  <c r="I8155" i="1"/>
  <c r="H8174" i="1"/>
  <c r="I8182" i="1"/>
  <c r="I8216" i="1"/>
  <c r="H8220" i="1"/>
  <c r="I8223" i="1"/>
  <c r="I8225" i="1"/>
  <c r="H8234" i="1"/>
  <c r="H8274" i="1"/>
  <c r="H8283" i="1"/>
  <c r="H8284" i="1"/>
  <c r="I8288" i="1"/>
  <c r="H8289" i="1"/>
  <c r="H8290" i="1"/>
  <c r="H8298" i="1"/>
  <c r="H8303" i="1"/>
  <c r="H8308" i="1"/>
  <c r="H8315" i="1"/>
  <c r="I8321" i="1"/>
  <c r="I8328" i="1"/>
  <c r="I8355" i="1"/>
  <c r="H8369" i="1"/>
  <c r="I8400" i="1"/>
  <c r="I8421" i="1"/>
  <c r="I8429" i="1"/>
  <c r="I8435" i="1"/>
  <c r="H8449" i="1"/>
  <c r="I8454" i="1"/>
  <c r="I8474" i="1"/>
  <c r="I8479" i="1"/>
  <c r="I8493" i="1"/>
  <c r="H8509" i="1"/>
  <c r="I8510" i="1"/>
  <c r="I8530" i="1"/>
  <c r="H8532" i="1"/>
  <c r="I8585" i="1"/>
  <c r="H8616" i="1"/>
  <c r="H8619" i="1"/>
  <c r="I8631" i="1"/>
  <c r="H8636" i="1"/>
  <c r="H8666" i="1"/>
  <c r="H8684" i="1"/>
  <c r="H8688" i="1"/>
  <c r="H8696" i="1"/>
  <c r="I8708" i="1"/>
  <c r="I8723" i="1"/>
  <c r="H8730" i="1"/>
  <c r="I8731" i="1"/>
  <c r="I8746" i="1"/>
  <c r="I8805" i="1"/>
  <c r="I8826" i="1"/>
  <c r="I8844" i="1"/>
  <c r="I8888" i="1"/>
  <c r="H8897" i="1"/>
  <c r="H8909" i="1"/>
  <c r="H8916" i="1"/>
  <c r="H8922" i="1"/>
  <c r="H8929" i="1"/>
  <c r="I8978" i="1"/>
  <c r="I8995" i="1"/>
  <c r="H9005" i="1"/>
  <c r="I9014" i="1"/>
  <c r="I9054" i="1"/>
  <c r="H9071" i="1"/>
  <c r="H9085" i="1"/>
  <c r="H9136" i="1"/>
  <c r="H9138" i="1"/>
  <c r="H9142" i="1"/>
  <c r="H9161" i="1"/>
  <c r="H9202" i="1"/>
  <c r="H9206" i="1"/>
  <c r="H9219" i="1"/>
  <c r="H9230" i="1"/>
  <c r="H9258" i="1"/>
  <c r="I9268" i="1"/>
  <c r="H9314" i="1"/>
  <c r="H9315" i="1"/>
  <c r="I9323" i="1"/>
  <c r="H9333" i="1"/>
  <c r="H9341" i="1"/>
  <c r="H9345" i="1"/>
  <c r="I9345" i="1"/>
  <c r="H9347" i="1"/>
  <c r="I9359" i="1"/>
  <c r="H9361" i="1"/>
  <c r="I9404" i="1"/>
  <c r="H9410" i="1"/>
  <c r="I9416" i="1"/>
  <c r="H9449" i="1"/>
  <c r="H9463" i="1"/>
  <c r="H9469" i="1"/>
  <c r="H9473" i="1"/>
  <c r="H9492" i="1"/>
  <c r="I9517" i="1"/>
  <c r="H9523" i="1"/>
  <c r="H9526" i="1"/>
  <c r="H9534" i="1"/>
  <c r="I9535" i="1"/>
  <c r="H9550" i="1"/>
  <c r="H9557" i="1"/>
  <c r="H9589" i="1"/>
  <c r="I9594" i="1"/>
  <c r="H9603" i="1"/>
  <c r="I9615" i="1"/>
  <c r="I9622" i="1"/>
  <c r="I9637" i="1"/>
  <c r="H9663" i="1"/>
  <c r="H9665" i="1"/>
  <c r="H9667" i="1"/>
  <c r="H9678" i="1"/>
  <c r="H9693" i="1"/>
  <c r="H9705" i="1"/>
  <c r="H9719" i="1"/>
  <c r="I9725" i="1"/>
  <c r="I9732" i="1"/>
  <c r="H9733" i="1"/>
  <c r="I9748" i="1"/>
  <c r="H9751" i="1"/>
  <c r="H9753" i="1"/>
  <c r="H9760" i="1"/>
  <c r="H9765" i="1"/>
  <c r="I9788" i="1"/>
  <c r="H9797" i="1"/>
  <c r="H9805" i="1"/>
  <c r="I9806" i="1"/>
  <c r="H9808" i="1"/>
  <c r="I9816" i="1"/>
  <c r="H9829" i="1"/>
  <c r="I9829" i="1"/>
  <c r="H9839" i="1"/>
  <c r="H9869" i="1"/>
  <c r="H9877" i="1"/>
  <c r="H9885" i="1"/>
  <c r="I9896" i="1"/>
  <c r="H9907" i="1"/>
  <c r="I9911" i="1"/>
  <c r="I9912" i="1"/>
  <c r="I9913" i="1"/>
  <c r="H9914" i="1"/>
  <c r="H9924" i="1"/>
  <c r="I9957" i="1"/>
  <c r="H9977" i="1"/>
</calcChain>
</file>

<file path=xl/sharedStrings.xml><?xml version="1.0" encoding="utf-8"?>
<sst xmlns="http://schemas.openxmlformats.org/spreadsheetml/2006/main" count="97588" uniqueCount="65816">
  <si>
    <t>Index</t>
  </si>
  <si>
    <t>Customer Id</t>
  </si>
  <si>
    <t>First Name</t>
  </si>
  <si>
    <t>Last Name</t>
  </si>
  <si>
    <t>Company</t>
  </si>
  <si>
    <t>City</t>
  </si>
  <si>
    <t>Country</t>
  </si>
  <si>
    <t>Phone 1</t>
  </si>
  <si>
    <t>Phone 2</t>
  </si>
  <si>
    <t>Email</t>
  </si>
  <si>
    <t>Subscription Date</t>
  </si>
  <si>
    <t>Website</t>
  </si>
  <si>
    <t>EB54EF1154C3A78</t>
  </si>
  <si>
    <t>Heather</t>
  </si>
  <si>
    <t>Callahan</t>
  </si>
  <si>
    <t>Mosley-David</t>
  </si>
  <si>
    <t>Lake Jeffborough</t>
  </si>
  <si>
    <t>Norway</t>
  </si>
  <si>
    <t>043-797-5229</t>
  </si>
  <si>
    <t>915.112.1727</t>
  </si>
  <si>
    <t>urangel@espinoza-francis.net</t>
  </si>
  <si>
    <t>http://www.escobar.org/</t>
  </si>
  <si>
    <t>10dAcafEBbA5FcA</t>
  </si>
  <si>
    <t>Kristina</t>
  </si>
  <si>
    <t>Ferrell</t>
  </si>
  <si>
    <t>Horn, Shepard and Watson</t>
  </si>
  <si>
    <t>Aaronville</t>
  </si>
  <si>
    <t>Andorra</t>
  </si>
  <si>
    <t>932-062-1802</t>
  </si>
  <si>
    <t>(209)172-7124x3651</t>
  </si>
  <si>
    <t>xreese@hall-donovan.com</t>
  </si>
  <si>
    <t>https://tyler-pugh.info/</t>
  </si>
  <si>
    <t>Briana</t>
  </si>
  <si>
    <t>Andersen</t>
  </si>
  <si>
    <t>Irwin-Oneal</t>
  </si>
  <si>
    <t>East Jordan</t>
  </si>
  <si>
    <t>Nepal</t>
  </si>
  <si>
    <t>(567)135-1918</t>
  </si>
  <si>
    <t>haleybraun@blevins-sexton.com</t>
  </si>
  <si>
    <t>https://www.mack-bell.net/</t>
  </si>
  <si>
    <t>Patty</t>
  </si>
  <si>
    <t>Ponce</t>
  </si>
  <si>
    <t>Richardson Group</t>
  </si>
  <si>
    <t>East Kristintown</t>
  </si>
  <si>
    <t>Northern Mariana Islands</t>
  </si>
  <si>
    <t>302.398.3833</t>
  </si>
  <si>
    <t>196-189-7767x770</t>
  </si>
  <si>
    <t>hohailey@anthony.com</t>
  </si>
  <si>
    <t>https://delacruz-freeman.org/</t>
  </si>
  <si>
    <t>5820deAdCF23EFe</t>
  </si>
  <si>
    <t>Kathleen</t>
  </si>
  <si>
    <t>Mccormick</t>
  </si>
  <si>
    <t>Carson-Burch</t>
  </si>
  <si>
    <t>Andresmouth</t>
  </si>
  <si>
    <t>Macao</t>
  </si>
  <si>
    <t>001-184-153-9683x1497</t>
  </si>
  <si>
    <t>552.051.2979x342</t>
  </si>
  <si>
    <t>alvaradojesse@rangel-shields.com</t>
  </si>
  <si>
    <t>https://welch.info/</t>
  </si>
  <si>
    <t>E1CDEaC63fDd5aA</t>
  </si>
  <si>
    <t>Trevor</t>
  </si>
  <si>
    <t>Lee</t>
  </si>
  <si>
    <t>Maddox Group</t>
  </si>
  <si>
    <t>Lake Madelineburgh</t>
  </si>
  <si>
    <t>Senegal</t>
  </si>
  <si>
    <t>+1-134-348-0265x9132</t>
  </si>
  <si>
    <t>briangriffin@chang.org</t>
  </si>
  <si>
    <t>https://www.roberts.com/</t>
  </si>
  <si>
    <t>Mathew</t>
  </si>
  <si>
    <t>Hoffman</t>
  </si>
  <si>
    <t>Bender, Pittman and Kidd</t>
  </si>
  <si>
    <t>West Ralph</t>
  </si>
  <si>
    <t>Uzbekistan</t>
  </si>
  <si>
    <t>842.380.1168</t>
  </si>
  <si>
    <t>(178)178-5447x32603</t>
  </si>
  <si>
    <t>bauergerald@morrison.com</t>
  </si>
  <si>
    <t>http://www.holt.com/</t>
  </si>
  <si>
    <t>47C5cEE243c9A7b</t>
  </si>
  <si>
    <t>Glenn</t>
  </si>
  <si>
    <t>Wiggins</t>
  </si>
  <si>
    <t>Glenn-Harvey</t>
  </si>
  <si>
    <t>Ambershire</t>
  </si>
  <si>
    <t>Falkland Islands (Malvinas)</t>
  </si>
  <si>
    <t>changkellie@howell.com</t>
  </si>
  <si>
    <t>http://carlson.com/</t>
  </si>
  <si>
    <t>Bruce</t>
  </si>
  <si>
    <t>Payne</t>
  </si>
  <si>
    <t>Arroyo, Cain and Hudson</t>
  </si>
  <si>
    <t>Barrettview</t>
  </si>
  <si>
    <t>Zimbabwe</t>
  </si>
  <si>
    <t>391.313.4649x42910</t>
  </si>
  <si>
    <t>166.227.5055</t>
  </si>
  <si>
    <t>mayerjerome@hurst-graham.net</t>
  </si>
  <si>
    <t>https://www.glenn-snow.com/</t>
  </si>
  <si>
    <t>Brendan</t>
  </si>
  <si>
    <t>Franco</t>
  </si>
  <si>
    <t>Schaefer, Blair and Shaffer</t>
  </si>
  <si>
    <t>New Rickey</t>
  </si>
  <si>
    <t>Ukraine</t>
  </si>
  <si>
    <t>001-315-224-3556</t>
  </si>
  <si>
    <t>254-621-7128x7573</t>
  </si>
  <si>
    <t>kentryan@stone-oneill.com</t>
  </si>
  <si>
    <t>http://ruiz.com/</t>
  </si>
  <si>
    <t>9653ca648e2E414</t>
  </si>
  <si>
    <t>Martin</t>
  </si>
  <si>
    <t>Hawkins</t>
  </si>
  <si>
    <t>Lopez Inc</t>
  </si>
  <si>
    <t>Lake Bobton</t>
  </si>
  <si>
    <t>Mauritania</t>
  </si>
  <si>
    <t>001-402-567-1320</t>
  </si>
  <si>
    <t>732-908-7945</t>
  </si>
  <si>
    <t>danielbuckley@hatfield.info</t>
  </si>
  <si>
    <t>https://www.newman.com/</t>
  </si>
  <si>
    <t>Sara</t>
  </si>
  <si>
    <t>Shaffer</t>
  </si>
  <si>
    <t>Dudley, Coleman and Green</t>
  </si>
  <si>
    <t>Orrland</t>
  </si>
  <si>
    <t>Gambia</t>
  </si>
  <si>
    <t>001-028-824-7381x56737</t>
  </si>
  <si>
    <t>https://www.hoffman-rubio.com/</t>
  </si>
  <si>
    <t>c388ECa44FFe37c</t>
  </si>
  <si>
    <t>Dave</t>
  </si>
  <si>
    <t>Moran</t>
  </si>
  <si>
    <t>Harrell-Donovan</t>
  </si>
  <si>
    <t>South Elizabeth</t>
  </si>
  <si>
    <t>Sweden</t>
  </si>
  <si>
    <t>575.006.7250x9748</t>
  </si>
  <si>
    <t>262-029-1096</t>
  </si>
  <si>
    <t>https://hinton.info/</t>
  </si>
  <si>
    <t>f8dddbf9CD6FF92</t>
  </si>
  <si>
    <t>Glen</t>
  </si>
  <si>
    <t>Hammond</t>
  </si>
  <si>
    <t>Schaefer, Chung and Lin</t>
  </si>
  <si>
    <t>Pamelatown</t>
  </si>
  <si>
    <t>Netherlands</t>
  </si>
  <si>
    <t>001-887-543-3745x055</t>
  </si>
  <si>
    <t>001-955-888-1987x09071</t>
  </si>
  <si>
    <t>https://bush-huynh.org/</t>
  </si>
  <si>
    <t>86Df56BFCc0a7CA</t>
  </si>
  <si>
    <t>Catherine</t>
  </si>
  <si>
    <t>Blackwell</t>
  </si>
  <si>
    <t>Mack, Garcia and Schaefer</t>
  </si>
  <si>
    <t>Lake Seth</t>
  </si>
  <si>
    <t>Dominican Republic</t>
  </si>
  <si>
    <t>001-915-961-8896x5744</t>
  </si>
  <si>
    <t>(310)185-3032x0974</t>
  </si>
  <si>
    <t>calhounalisha@hardin.net</t>
  </si>
  <si>
    <t>https://barker-bishop.info/</t>
  </si>
  <si>
    <t>2cfDE68A372cC7A</t>
  </si>
  <si>
    <t>Larry</t>
  </si>
  <si>
    <t>Newton</t>
  </si>
  <si>
    <t>Downs PLC</t>
  </si>
  <si>
    <t>Mannstad</t>
  </si>
  <si>
    <t>Belize</t>
  </si>
  <si>
    <t>(216)514-1412</t>
  </si>
  <si>
    <t>001-449-365-5864x147</t>
  </si>
  <si>
    <t>ypayne@gaines.biz</t>
  </si>
  <si>
    <t>https://figueroa.com/</t>
  </si>
  <si>
    <t>Danny</t>
  </si>
  <si>
    <t>Archer</t>
  </si>
  <si>
    <t>Castro, Haney and Hanna</t>
  </si>
  <si>
    <t>East Diamond</t>
  </si>
  <si>
    <t>Cook Islands</t>
  </si>
  <si>
    <t>001-212-234-3412x91164</t>
  </si>
  <si>
    <t>nwu@brady-chen.com</t>
  </si>
  <si>
    <t>http://www.callahan.net/</t>
  </si>
  <si>
    <t>48b3ACBfD6A5cdC</t>
  </si>
  <si>
    <t>Kim</t>
  </si>
  <si>
    <t>Griffin</t>
  </si>
  <si>
    <t>Tyler-Levine</t>
  </si>
  <si>
    <t>New Gwendolyn</t>
  </si>
  <si>
    <t>Saint Kitts and Nevis</t>
  </si>
  <si>
    <t>597.367.9499x5429</t>
  </si>
  <si>
    <t>506.141.4174x6326</t>
  </si>
  <si>
    <t>harold11@mullen.org</t>
  </si>
  <si>
    <t>http://www.mclaughlin-hubbard.net/</t>
  </si>
  <si>
    <t>dB52fA7Bec665C1</t>
  </si>
  <si>
    <t>Kristin</t>
  </si>
  <si>
    <t>Valencia</t>
  </si>
  <si>
    <t>Liu-Douglas</t>
  </si>
  <si>
    <t>Martinezstad</t>
  </si>
  <si>
    <t>French Southern Territories</t>
  </si>
  <si>
    <t>443-671-1725x7073</t>
  </si>
  <si>
    <t>andrewsanders@marks.com</t>
  </si>
  <si>
    <t>http://www.myers.com/</t>
  </si>
  <si>
    <t>e99DcfDaDac8a06</t>
  </si>
  <si>
    <t>Hannah</t>
  </si>
  <si>
    <t>Ramsey</t>
  </si>
  <si>
    <t>Hicks-Duran</t>
  </si>
  <si>
    <t>Port Adrianport</t>
  </si>
  <si>
    <t>Singapore</t>
  </si>
  <si>
    <t>(822)795-8754x29384</t>
  </si>
  <si>
    <t>(769)638-7026x967</t>
  </si>
  <si>
    <t>amy99@booker.com</t>
  </si>
  <si>
    <t>http://www.larsen-floyd.biz/</t>
  </si>
  <si>
    <t>28D7BcC82d076F2</t>
  </si>
  <si>
    <t>Barry</t>
  </si>
  <si>
    <t>Meadows</t>
  </si>
  <si>
    <t>Weiss, King and Morrison</t>
  </si>
  <si>
    <t>Wallston</t>
  </si>
  <si>
    <t>Congo</t>
  </si>
  <si>
    <t>629.168.7457</t>
  </si>
  <si>
    <t>001-092-440-6540</t>
  </si>
  <si>
    <t>basschristian@faulkner.com</t>
  </si>
  <si>
    <t>https://chavez.com/</t>
  </si>
  <si>
    <t>Beb0D2e4BA54a51</t>
  </si>
  <si>
    <t>Roy</t>
  </si>
  <si>
    <t>Brock</t>
  </si>
  <si>
    <t>Becker-Woodard</t>
  </si>
  <si>
    <t>Port Martha</t>
  </si>
  <si>
    <t>ldelacruz@spence.com</t>
  </si>
  <si>
    <t>https://www.norman.org/</t>
  </si>
  <si>
    <t>EFe791B6Ce06A1A</t>
  </si>
  <si>
    <t>Patricia</t>
  </si>
  <si>
    <t>Pope</t>
  </si>
  <si>
    <t>Zavala-Garcia</t>
  </si>
  <si>
    <t>East Johnnystad</t>
  </si>
  <si>
    <t>Tonga</t>
  </si>
  <si>
    <t>775.341.8738x21724</t>
  </si>
  <si>
    <t>(786)324-4817x9051</t>
  </si>
  <si>
    <t>hayleyritter@price.net</t>
  </si>
  <si>
    <t>http://www.moyer.com/</t>
  </si>
  <si>
    <t>Ebe45ac4Ae5e20C</t>
  </si>
  <si>
    <t>Alan</t>
  </si>
  <si>
    <t>Stanton</t>
  </si>
  <si>
    <t>Munoz and Sons</t>
  </si>
  <si>
    <t>Lake Isaiahview</t>
  </si>
  <si>
    <t>Costa Rica</t>
  </si>
  <si>
    <t>(510)542-0174x853</t>
  </si>
  <si>
    <t>995.008.2375x973</t>
  </si>
  <si>
    <t>yhebert@hays-rivera.com</t>
  </si>
  <si>
    <t>http://young.com/</t>
  </si>
  <si>
    <t>E31a9699DF2A0eF</t>
  </si>
  <si>
    <t>Philip</t>
  </si>
  <si>
    <t>Flynn</t>
  </si>
  <si>
    <t>Morton Ltd</t>
  </si>
  <si>
    <t>West Guy</t>
  </si>
  <si>
    <t>Oman</t>
  </si>
  <si>
    <t>881-632-0721x11032</t>
  </si>
  <si>
    <t>(881)992-9151x74921</t>
  </si>
  <si>
    <t>austinhobbs@briggs.com</t>
  </si>
  <si>
    <t>http://huerta-cordova.info/</t>
  </si>
  <si>
    <t>0748BdEFeb4834F</t>
  </si>
  <si>
    <t>Mackenzie</t>
  </si>
  <si>
    <t>Williamson</t>
  </si>
  <si>
    <t>Hart-Klein</t>
  </si>
  <si>
    <t>New Maxhaven</t>
  </si>
  <si>
    <t>Saint Helena</t>
  </si>
  <si>
    <t>+1-605-640-1833x70183</t>
  </si>
  <si>
    <t>656.931.4990</t>
  </si>
  <si>
    <t>zramos@haney.org</t>
  </si>
  <si>
    <t>http://www.allison-clements.com/</t>
  </si>
  <si>
    <t>fEB05baEc5ba41d</t>
  </si>
  <si>
    <t>Emily</t>
  </si>
  <si>
    <t>Calderon</t>
  </si>
  <si>
    <t>Todd-Acosta</t>
  </si>
  <si>
    <t>Lake Sallyport</t>
  </si>
  <si>
    <t>Cameroon</t>
  </si>
  <si>
    <t>038.443.6100</t>
  </si>
  <si>
    <t>618.908.5890</t>
  </si>
  <si>
    <t>shelley82@jarvis.com</t>
  </si>
  <si>
    <t>http://www.larsen.org/</t>
  </si>
  <si>
    <t>b9B3B5f1ba40FD3</t>
  </si>
  <si>
    <t>Roberta</t>
  </si>
  <si>
    <t>Walton</t>
  </si>
  <si>
    <t>Lamb, Little and Frazier</t>
  </si>
  <si>
    <t>Campbellshire</t>
  </si>
  <si>
    <t>sharigriffin@cameron.com</t>
  </si>
  <si>
    <t>https://quinn.biz/</t>
  </si>
  <si>
    <t>Fc0Bb9CEbeE57b0</t>
  </si>
  <si>
    <t>Steve</t>
  </si>
  <si>
    <t>Mack</t>
  </si>
  <si>
    <t>Cooper Ltd</t>
  </si>
  <si>
    <t>Marilyntown</t>
  </si>
  <si>
    <t>Panama</t>
  </si>
  <si>
    <t>(079)726-1523</t>
  </si>
  <si>
    <t>061.039.5513</t>
  </si>
  <si>
    <t>rpace@huynh.com</t>
  </si>
  <si>
    <t>http://www.macdonald-lyons.com/</t>
  </si>
  <si>
    <t>Pedro</t>
  </si>
  <si>
    <t>Jacobson</t>
  </si>
  <si>
    <t>Hodge-Potts</t>
  </si>
  <si>
    <t>Port Dariushaven</t>
  </si>
  <si>
    <t>Guinea</t>
  </si>
  <si>
    <t>187.217.1436x5325</t>
  </si>
  <si>
    <t>075.320.9732</t>
  </si>
  <si>
    <t>emullins@simpson-christensen.com</t>
  </si>
  <si>
    <t>http://www.guerra-armstrong.com/</t>
  </si>
  <si>
    <t>3D72031D22EB2aC</t>
  </si>
  <si>
    <t>Daniel</t>
  </si>
  <si>
    <t>Harper</t>
  </si>
  <si>
    <t>Gray-Collier</t>
  </si>
  <si>
    <t>Carolinetown</t>
  </si>
  <si>
    <t>Micronesia</t>
  </si>
  <si>
    <t>+1-544-607-3630x7852</t>
  </si>
  <si>
    <t>patricialeach@hernandez.biz</t>
  </si>
  <si>
    <t>http://www.barajas-hendrix.com/</t>
  </si>
  <si>
    <t>84d3FaE8D176217</t>
  </si>
  <si>
    <t>Mayer</t>
  </si>
  <si>
    <t>Serrano, Carr and Hurst</t>
  </si>
  <si>
    <t>West Bernardbury</t>
  </si>
  <si>
    <t>Niger</t>
  </si>
  <si>
    <t>+1-232-090-7002x568</t>
  </si>
  <si>
    <t>(764)539-0967x909</t>
  </si>
  <si>
    <t>mindy15@fuentes.org</t>
  </si>
  <si>
    <t>http://perkins.com/</t>
  </si>
  <si>
    <t>942FAAB8898c6Fc</t>
  </si>
  <si>
    <t>Jasmine</t>
  </si>
  <si>
    <t>Owens</t>
  </si>
  <si>
    <t>Stafford-Shannon</t>
  </si>
  <si>
    <t>New Ross</t>
  </si>
  <si>
    <t>Bosnia and Herzegovina</t>
  </si>
  <si>
    <t>(685)119-0956</t>
  </si>
  <si>
    <t>jake39@little.com</t>
  </si>
  <si>
    <t>https://mckee-hill.net/</t>
  </si>
  <si>
    <t>F0EdAbc86aac953</t>
  </si>
  <si>
    <t>Ashley</t>
  </si>
  <si>
    <t>Davies</t>
  </si>
  <si>
    <t>Griffin-Ware</t>
  </si>
  <si>
    <t>Lake Caitlynville</t>
  </si>
  <si>
    <t>Bouvet Island (Bouvetoya)</t>
  </si>
  <si>
    <t>754.390.8594x022</t>
  </si>
  <si>
    <t>188-155-9696x06994</t>
  </si>
  <si>
    <t>mhudson@hardin.com</t>
  </si>
  <si>
    <t>https://www.bray.com/</t>
  </si>
  <si>
    <t>2f4976cc8F8Cf7D</t>
  </si>
  <si>
    <t>Shawn</t>
  </si>
  <si>
    <t>Cruz</t>
  </si>
  <si>
    <t>Daniel and Sons</t>
  </si>
  <si>
    <t>Cardenasport</t>
  </si>
  <si>
    <t>Svalbard &amp; Jan Mayen Islands</t>
  </si>
  <si>
    <t>309-608-9907</t>
  </si>
  <si>
    <t>(615)894-4814x344</t>
  </si>
  <si>
    <t>nlane@kane-pennington.com</t>
  </si>
  <si>
    <t>https://www.tran.net/</t>
  </si>
  <si>
    <t>fDbB79FAB142707</t>
  </si>
  <si>
    <t>Francis</t>
  </si>
  <si>
    <t>Hubbard</t>
  </si>
  <si>
    <t>Barron Group</t>
  </si>
  <si>
    <t>West Makaylaton</t>
  </si>
  <si>
    <t>Seychelles</t>
  </si>
  <si>
    <t>+1-895-654-6918x3859</t>
  </si>
  <si>
    <t>(182)766-9394x4641</t>
  </si>
  <si>
    <t>savannah10@simpson.com</t>
  </si>
  <si>
    <t>https://www.velazquez-wright.com/</t>
  </si>
  <si>
    <t>E75a5870e952cd6</t>
  </si>
  <si>
    <t>Richard</t>
  </si>
  <si>
    <t>Bennett</t>
  </si>
  <si>
    <t>Fuentes LLC</t>
  </si>
  <si>
    <t>West Tamara</t>
  </si>
  <si>
    <t>Cote d'Ivoire</t>
  </si>
  <si>
    <t>795-520-6262x14294</t>
  </si>
  <si>
    <t>+1-519-673-2725x0502</t>
  </si>
  <si>
    <t>cristian16@hill-beard.com</t>
  </si>
  <si>
    <t>https://www.frederick.com/</t>
  </si>
  <si>
    <t>4C8E6AA7Ced5BAF</t>
  </si>
  <si>
    <t>Vanessa</t>
  </si>
  <si>
    <t>Hansen</t>
  </si>
  <si>
    <t>Watkins-Romero</t>
  </si>
  <si>
    <t>Kerryburgh</t>
  </si>
  <si>
    <t>+1-134-667-1175x8813</t>
  </si>
  <si>
    <t>+1-928-497-1358x88633</t>
  </si>
  <si>
    <t>jasmineaustin@whitehead.info</t>
  </si>
  <si>
    <t>https://www.graves.info/</t>
  </si>
  <si>
    <t>ec75Fb9C6A0DcF1</t>
  </si>
  <si>
    <t>Joyce</t>
  </si>
  <si>
    <t>Foster</t>
  </si>
  <si>
    <t>Randolph LLC</t>
  </si>
  <si>
    <t>Nataliestad</t>
  </si>
  <si>
    <t>Korea</t>
  </si>
  <si>
    <t>655.928.6486</t>
  </si>
  <si>
    <t>samuel97@wyatt.com</t>
  </si>
  <si>
    <t>https://www.schmitt.com/</t>
  </si>
  <si>
    <t>C2378a0b119b425</t>
  </si>
  <si>
    <t>Marc</t>
  </si>
  <si>
    <t>Medina</t>
  </si>
  <si>
    <t>Pearson PLC</t>
  </si>
  <si>
    <t>New Petershire</t>
  </si>
  <si>
    <t>Japan</t>
  </si>
  <si>
    <t>237-063-6496x65292</t>
  </si>
  <si>
    <t>karlgarrett@fischer.biz</t>
  </si>
  <si>
    <t>http://www.nicholson.org/</t>
  </si>
  <si>
    <t>53D27CbE3b3CAf7</t>
  </si>
  <si>
    <t>Darren</t>
  </si>
  <si>
    <t>Santana</t>
  </si>
  <si>
    <t>Guerra LLC</t>
  </si>
  <si>
    <t>Meyerbury</t>
  </si>
  <si>
    <t>+1-145-916-2809x14415</t>
  </si>
  <si>
    <t>440.474.1607</t>
  </si>
  <si>
    <t>biancahenry@hernandez.org</t>
  </si>
  <si>
    <t>http://www.gates.net/</t>
  </si>
  <si>
    <t>3bcBa3CBB7EF52c</t>
  </si>
  <si>
    <t>Mario</t>
  </si>
  <si>
    <t>Moreno</t>
  </si>
  <si>
    <t>Robles and Sons</t>
  </si>
  <si>
    <t>Cathyview</t>
  </si>
  <si>
    <t>United States Minor Outlying Islands</t>
  </si>
  <si>
    <t>001-044-197-2628x678</t>
  </si>
  <si>
    <t>001-592-920-6308x2332</t>
  </si>
  <si>
    <t>marisa13@hickman.com</t>
  </si>
  <si>
    <t>https://www.gillespie.biz/</t>
  </si>
  <si>
    <t>DFcebf7063e11ac</t>
  </si>
  <si>
    <t>Bush</t>
  </si>
  <si>
    <t>Delacruz-Rosario</t>
  </si>
  <si>
    <t>West Marthaview</t>
  </si>
  <si>
    <t>891.885.1826</t>
  </si>
  <si>
    <t>309.937.8982x96964</t>
  </si>
  <si>
    <t>http://www.zhang.com/</t>
  </si>
  <si>
    <t>Davenport</t>
  </si>
  <si>
    <t>Barrera Group</t>
  </si>
  <si>
    <t>South Brandi</t>
  </si>
  <si>
    <t>014.539.1066x2855</t>
  </si>
  <si>
    <t>001-586-506-1699x536</t>
  </si>
  <si>
    <t>https://www.davenport.com/</t>
  </si>
  <si>
    <t>FA9584DEE86bBbE</t>
  </si>
  <si>
    <t>Donald</t>
  </si>
  <si>
    <t>Terry</t>
  </si>
  <si>
    <t>Beasley-Perez</t>
  </si>
  <si>
    <t>Port Rickeyport</t>
  </si>
  <si>
    <t>Isle of Man</t>
  </si>
  <si>
    <t>(381)211-7562x9960</t>
  </si>
  <si>
    <t>905.051.0894x82461</t>
  </si>
  <si>
    <t>http://www.grimes-summers.com/</t>
  </si>
  <si>
    <t>fF8bc9C72D6c38b</t>
  </si>
  <si>
    <t>Jill</t>
  </si>
  <si>
    <t>Esparza</t>
  </si>
  <si>
    <t>Herrera and Sons</t>
  </si>
  <si>
    <t>Hendricksfort</t>
  </si>
  <si>
    <t>Indonesia</t>
  </si>
  <si>
    <t>001-218-793-7724x2810</t>
  </si>
  <si>
    <t>253.141.8420</t>
  </si>
  <si>
    <t>gregghendricks@conner-weiss.info</t>
  </si>
  <si>
    <t>http://harris.net/</t>
  </si>
  <si>
    <t>6ADbBf35FBb6ebc</t>
  </si>
  <si>
    <t>Tyler</t>
  </si>
  <si>
    <t>Cline Inc</t>
  </si>
  <si>
    <t>Serranoland</t>
  </si>
  <si>
    <t>San Marino</t>
  </si>
  <si>
    <t>(030)748-4061</t>
  </si>
  <si>
    <t>(518)939-6401</t>
  </si>
  <si>
    <t>alfredbradford@perry.com</t>
  </si>
  <si>
    <t>https://www.delacruz.com/</t>
  </si>
  <si>
    <t>a75eDF85cC17DfB</t>
  </si>
  <si>
    <t>Sonya</t>
  </si>
  <si>
    <t>Moore</t>
  </si>
  <si>
    <t>Riggs, Pena and Hubbard</t>
  </si>
  <si>
    <t>New Virginiamouth</t>
  </si>
  <si>
    <t>Guyana</t>
  </si>
  <si>
    <t>488.725.7447x7670</t>
  </si>
  <si>
    <t>001-918-561-3514x2980</t>
  </si>
  <si>
    <t>ngilmore@bush.net</t>
  </si>
  <si>
    <t>https://www.tyler.com/</t>
  </si>
  <si>
    <t>E95Ce6e2d241660</t>
  </si>
  <si>
    <t>Jonathon</t>
  </si>
  <si>
    <t>Gillespie</t>
  </si>
  <si>
    <t>Harrell Ltd</t>
  </si>
  <si>
    <t>West Craig</t>
  </si>
  <si>
    <t>Sudan</t>
  </si>
  <si>
    <t>(335)620-5477x4774</t>
  </si>
  <si>
    <t>353.020.5510</t>
  </si>
  <si>
    <t>vgilbert@romero.biz</t>
  </si>
  <si>
    <t>https://www.long-hickman.com/</t>
  </si>
  <si>
    <t>3E4Ac207eAE0d2E</t>
  </si>
  <si>
    <t>Ryan</t>
  </si>
  <si>
    <t>Lin</t>
  </si>
  <si>
    <t>Harrell-Frank</t>
  </si>
  <si>
    <t>West Nicolas</t>
  </si>
  <si>
    <t>Thailand</t>
  </si>
  <si>
    <t>284-076-2518x537</t>
  </si>
  <si>
    <t>dgould@graham-winters.com</t>
  </si>
  <si>
    <t>https://johns-sharp.com/</t>
  </si>
  <si>
    <t>cFB0d4B976ef0Ca</t>
  </si>
  <si>
    <t>Joel</t>
  </si>
  <si>
    <t>Thomas</t>
  </si>
  <si>
    <t>Lawrence-Robles</t>
  </si>
  <si>
    <t>Paigeland</t>
  </si>
  <si>
    <t>Guernsey</t>
  </si>
  <si>
    <t>001-566-338-3073</t>
  </si>
  <si>
    <t>fsuarez@cooper-montes.biz</t>
  </si>
  <si>
    <t>http://mcgrath.org/</t>
  </si>
  <si>
    <t>a0eb3D0bDcfB8Bd</t>
  </si>
  <si>
    <t>Judith</t>
  </si>
  <si>
    <t>Fischer</t>
  </si>
  <si>
    <t>Oconnor, Glover and Park</t>
  </si>
  <si>
    <t>Lake Joshua</t>
  </si>
  <si>
    <t>001-929-759-1013x923</t>
  </si>
  <si>
    <t>natasha83@delacruz-edwards.com</t>
  </si>
  <si>
    <t>https://spencer.com/</t>
  </si>
  <si>
    <t>A8205E5c66709D5</t>
  </si>
  <si>
    <t>West</t>
  </si>
  <si>
    <t>Finley Group</t>
  </si>
  <si>
    <t>East Kaitlynfort</t>
  </si>
  <si>
    <t>953.571.7565</t>
  </si>
  <si>
    <t>001-400-483-7933</t>
  </si>
  <si>
    <t>mbonilla@hampton.com</t>
  </si>
  <si>
    <t>https://www.lindsey.org/</t>
  </si>
  <si>
    <t>047653F3f21E8B3</t>
  </si>
  <si>
    <t>Rebekah</t>
  </si>
  <si>
    <t>Morton</t>
  </si>
  <si>
    <t>Love, Farmer and Reid</t>
  </si>
  <si>
    <t>Perezburgh</t>
  </si>
  <si>
    <t>Malaysia</t>
  </si>
  <si>
    <t>(238)946-3127x901</t>
  </si>
  <si>
    <t>248-817-0962x74779</t>
  </si>
  <si>
    <t>basskaylee@lynn-gill.biz</t>
  </si>
  <si>
    <t>https://www.leblanc.com/</t>
  </si>
  <si>
    <t>83d9accaD6AFBF9</t>
  </si>
  <si>
    <t>Jeremy</t>
  </si>
  <si>
    <t>Guerra</t>
  </si>
  <si>
    <t>Gamble Group</t>
  </si>
  <si>
    <t>South Jeremiahberg</t>
  </si>
  <si>
    <t>Nauru</t>
  </si>
  <si>
    <t>001-343-604-8248x84492</t>
  </si>
  <si>
    <t>142.473.8437x8627</t>
  </si>
  <si>
    <t>lfaulkner@villanueva.com</t>
  </si>
  <si>
    <t>https://giles-newton.com/</t>
  </si>
  <si>
    <t>Brett</t>
  </si>
  <si>
    <t>Shelton</t>
  </si>
  <si>
    <t>Beard Group</t>
  </si>
  <si>
    <t>Salinasmouth</t>
  </si>
  <si>
    <t>Solomon Islands</t>
  </si>
  <si>
    <t>153.551.1879x3694</t>
  </si>
  <si>
    <t>402.445.0497x146</t>
  </si>
  <si>
    <t>maystiffany@davidson.com</t>
  </si>
  <si>
    <t>https://richmond.com/</t>
  </si>
  <si>
    <t>a0003BeCa9da94D</t>
  </si>
  <si>
    <t>Gilbert</t>
  </si>
  <si>
    <t>Meza</t>
  </si>
  <si>
    <t>Howard Ltd</t>
  </si>
  <si>
    <t>Dorseyfurt</t>
  </si>
  <si>
    <t>Egypt</t>
  </si>
  <si>
    <t>250-821-7086x670</t>
  </si>
  <si>
    <t>565.200.3181x012</t>
  </si>
  <si>
    <t>katie69@romero.net</t>
  </si>
  <si>
    <t>https://nolan.com/</t>
  </si>
  <si>
    <t>fcC8D0ea0ace725</t>
  </si>
  <si>
    <t>Kurt</t>
  </si>
  <si>
    <t>Tapia</t>
  </si>
  <si>
    <t>Adkins-Dixon</t>
  </si>
  <si>
    <t>Hoodchester</t>
  </si>
  <si>
    <t>Tokelau</t>
  </si>
  <si>
    <t>+1-102-370-7901x263</t>
  </si>
  <si>
    <t>(677)168-7134</t>
  </si>
  <si>
    <t>valerie35@olsen.com</t>
  </si>
  <si>
    <t>http://www.fernandez-fisher.com/</t>
  </si>
  <si>
    <t>F6De59D2A51BBbE</t>
  </si>
  <si>
    <t>Sarah</t>
  </si>
  <si>
    <t>Powell</t>
  </si>
  <si>
    <t>Pearson-Choi</t>
  </si>
  <si>
    <t>Masseyhaven</t>
  </si>
  <si>
    <t>Palestinian Territory</t>
  </si>
  <si>
    <t>586.224.7039</t>
  </si>
  <si>
    <t>171-888-6974</t>
  </si>
  <si>
    <t>ivanhiggins@charles-estrada.com</t>
  </si>
  <si>
    <t>https://www.mcneil.com/</t>
  </si>
  <si>
    <t>30Cb5c2C58061ef</t>
  </si>
  <si>
    <t>Andrea</t>
  </si>
  <si>
    <t>Irwin</t>
  </si>
  <si>
    <t>Mayer, Taylor and Boyer</t>
  </si>
  <si>
    <t>New Dianeborough</t>
  </si>
  <si>
    <t>Bulgaria</t>
  </si>
  <si>
    <t>+1-328-232-6506x9973</t>
  </si>
  <si>
    <t>248-913-6702</t>
  </si>
  <si>
    <t>xcallahan@cantu.com</t>
  </si>
  <si>
    <t>https://www.nguyen.com/</t>
  </si>
  <si>
    <t>b365Aae63b2916B</t>
  </si>
  <si>
    <t>Aimee</t>
  </si>
  <si>
    <t>Hodge</t>
  </si>
  <si>
    <t>Bennett and Sons</t>
  </si>
  <si>
    <t>Mikestad</t>
  </si>
  <si>
    <t>Aruba</t>
  </si>
  <si>
    <t>(140)932-8681x897</t>
  </si>
  <si>
    <t>(368)009-8825x60430</t>
  </si>
  <si>
    <t>melvindrake@friedman-bradley.com</t>
  </si>
  <si>
    <t>https://www.cain-allen.com/</t>
  </si>
  <si>
    <t>43f683C3361eb65</t>
  </si>
  <si>
    <t>Doris</t>
  </si>
  <si>
    <t>Drake</t>
  </si>
  <si>
    <t>Rich, Edwards and Miranda</t>
  </si>
  <si>
    <t>Lukemouth</t>
  </si>
  <si>
    <t>184-508-9386x4549</t>
  </si>
  <si>
    <t>+1-839-084-8619x4015</t>
  </si>
  <si>
    <t>carpentergary@vance-weeks.com</t>
  </si>
  <si>
    <t>https://www.snow.org/</t>
  </si>
  <si>
    <t>5C533BB11bc8BDD</t>
  </si>
  <si>
    <t>Randy</t>
  </si>
  <si>
    <t>Tran</t>
  </si>
  <si>
    <t>Vazquez-Orr</t>
  </si>
  <si>
    <t>West Jim</t>
  </si>
  <si>
    <t>Libyan Arab Jamahiriya</t>
  </si>
  <si>
    <t>903-264-0524</t>
  </si>
  <si>
    <t>(446)543-4319</t>
  </si>
  <si>
    <t>duartejohnathan@pennington.com</t>
  </si>
  <si>
    <t>https://www.knight.net/</t>
  </si>
  <si>
    <t>6b3cbCf4dc29720</t>
  </si>
  <si>
    <t>Allison</t>
  </si>
  <si>
    <t>Webster</t>
  </si>
  <si>
    <t>Hayden-Villanueva</t>
  </si>
  <si>
    <t>East Deborah</t>
  </si>
  <si>
    <t>Turks and Caicos Islands</t>
  </si>
  <si>
    <t>341-979-6141x4780</t>
  </si>
  <si>
    <t>zbrock@blevins-payne.com</t>
  </si>
  <si>
    <t>http://www.rush.biz/</t>
  </si>
  <si>
    <t>DC63a02BDa14af4</t>
  </si>
  <si>
    <t>Nicholas</t>
  </si>
  <si>
    <t>Mcclure</t>
  </si>
  <si>
    <t>Roy, Myers and Fox</t>
  </si>
  <si>
    <t>East Nicolechester</t>
  </si>
  <si>
    <t>040-706-1022x241</t>
  </si>
  <si>
    <t>909.727.3778</t>
  </si>
  <si>
    <t>phelpsandres@hartman-cooper.org</t>
  </si>
  <si>
    <t>http://www.levine.com/</t>
  </si>
  <si>
    <t>d8cCD02E409D5F2</t>
  </si>
  <si>
    <t>Gene</t>
  </si>
  <si>
    <t>Wu</t>
  </si>
  <si>
    <t>Chambers, Nielsen and David</t>
  </si>
  <si>
    <t>Noblefort</t>
  </si>
  <si>
    <t>+1-956-239-0423x80834</t>
  </si>
  <si>
    <t>001-414-382-8351</t>
  </si>
  <si>
    <t>nataliefarley@richardson.com</t>
  </si>
  <si>
    <t>http://carrillo.com/</t>
  </si>
  <si>
    <t>Ca492c76A52Da9F</t>
  </si>
  <si>
    <t>Kelli</t>
  </si>
  <si>
    <t>Bridges</t>
  </si>
  <si>
    <t>Black, Richardson and Sandoval</t>
  </si>
  <si>
    <t>Lake Aaron</t>
  </si>
  <si>
    <t>Mongolia</t>
  </si>
  <si>
    <t>220.834.4618x14578</t>
  </si>
  <si>
    <t>daisyblair@walsh-holmes.org</t>
  </si>
  <si>
    <t>https://www.trevino.info/</t>
  </si>
  <si>
    <t>fA99aEF4eE28aD8</t>
  </si>
  <si>
    <t>Summer</t>
  </si>
  <si>
    <t>Washington</t>
  </si>
  <si>
    <t>Benjamin LLC</t>
  </si>
  <si>
    <t>North Elizabeth</t>
  </si>
  <si>
    <t>Grenada</t>
  </si>
  <si>
    <t>thomasnicholas@blankenship-ford.com</t>
  </si>
  <si>
    <t>https://www.wagner.org/</t>
  </si>
  <si>
    <t>B5F6D5dB5eBDfcE</t>
  </si>
  <si>
    <t>Ann</t>
  </si>
  <si>
    <t>Ayala</t>
  </si>
  <si>
    <t>Walton-Carter</t>
  </si>
  <si>
    <t>Johnchester</t>
  </si>
  <si>
    <t>Ireland</t>
  </si>
  <si>
    <t>965-375-4761x8648</t>
  </si>
  <si>
    <t>+1-892-497-8783x07375</t>
  </si>
  <si>
    <t>https://www.copeland.org/</t>
  </si>
  <si>
    <t>9bb3fF7Dfc04f9c</t>
  </si>
  <si>
    <t>Alfred</t>
  </si>
  <si>
    <t>Hooper</t>
  </si>
  <si>
    <t>Pope-Mcpherson</t>
  </si>
  <si>
    <t>New Sarah</t>
  </si>
  <si>
    <t>Papua New Guinea</t>
  </si>
  <si>
    <t>(050)541-0069</t>
  </si>
  <si>
    <t>080.240.2511</t>
  </si>
  <si>
    <t>lonnielittle@hoffman-meadows.com</t>
  </si>
  <si>
    <t>http://moyer.com/</t>
  </si>
  <si>
    <t>21C1a2E1e9Cf6cC</t>
  </si>
  <si>
    <t>Brandon</t>
  </si>
  <si>
    <t>Robbins</t>
  </si>
  <si>
    <t>Stark, Deleon and Mann</t>
  </si>
  <si>
    <t>West Erikview</t>
  </si>
  <si>
    <t>422-099-2274x577</t>
  </si>
  <si>
    <t>634.035.7567x20178</t>
  </si>
  <si>
    <t>qmcdaniel@cruz.net</t>
  </si>
  <si>
    <t>https://www.acevedo-macdonald.net/</t>
  </si>
  <si>
    <t>eB53B2FaD51aeF7</t>
  </si>
  <si>
    <t>Wesley</t>
  </si>
  <si>
    <t>Cobb</t>
  </si>
  <si>
    <t>Bruce LLC</t>
  </si>
  <si>
    <t>Port Spencer</t>
  </si>
  <si>
    <t>480-924-1413</t>
  </si>
  <si>
    <t>austinvang@glenn.com</t>
  </si>
  <si>
    <t>https://deleon.com/</t>
  </si>
  <si>
    <t>5Baa5DE49cA3d9B</t>
  </si>
  <si>
    <t>Caleb</t>
  </si>
  <si>
    <t>Salas</t>
  </si>
  <si>
    <t>Hughes Ltd</t>
  </si>
  <si>
    <t>West Tanner</t>
  </si>
  <si>
    <t>284-269-8039x213</t>
  </si>
  <si>
    <t>shortfrederick@cobb.net</t>
  </si>
  <si>
    <t>https://www.roach.com/</t>
  </si>
  <si>
    <t>C2f62DB8E8e0fAB</t>
  </si>
  <si>
    <t>George</t>
  </si>
  <si>
    <t>Long</t>
  </si>
  <si>
    <t>Cochran, Sweeney and Miles</t>
  </si>
  <si>
    <t>Damonborough</t>
  </si>
  <si>
    <t>292.292.1103x0768</t>
  </si>
  <si>
    <t>(252)863-4103x848</t>
  </si>
  <si>
    <t>yolanda69@rosario.com</t>
  </si>
  <si>
    <t>http://www.blankenship.com/</t>
  </si>
  <si>
    <t>592e432eBdCaa33</t>
  </si>
  <si>
    <t>Taylor</t>
  </si>
  <si>
    <t>Kemp</t>
  </si>
  <si>
    <t>Webb, Bauer and Mcknight</t>
  </si>
  <si>
    <t>Port Charlene</t>
  </si>
  <si>
    <t>Tuvalu</t>
  </si>
  <si>
    <t>001-768-645-9632x3754</t>
  </si>
  <si>
    <t>+1-671-771-9340x9839</t>
  </si>
  <si>
    <t>michaela80@russell.com</t>
  </si>
  <si>
    <t>http://www.terrell.com/</t>
  </si>
  <si>
    <t>eAEc7BAD1D2B9FA</t>
  </si>
  <si>
    <t>Horn</t>
  </si>
  <si>
    <t>Choi and Sons</t>
  </si>
  <si>
    <t>Guymouth</t>
  </si>
  <si>
    <t>Kuwait</t>
  </si>
  <si>
    <t>001-599-157-7138</t>
  </si>
  <si>
    <t>ashley39@garrison.com</t>
  </si>
  <si>
    <t>https://www.rodgers.biz/</t>
  </si>
  <si>
    <t>a54A4C6DDB7df29</t>
  </si>
  <si>
    <t>Danielle</t>
  </si>
  <si>
    <t>Spears</t>
  </si>
  <si>
    <t>Conner-Braun</t>
  </si>
  <si>
    <t>Karlaview</t>
  </si>
  <si>
    <t>Azerbaijan</t>
  </si>
  <si>
    <t>+1-616-392-7862x70763</t>
  </si>
  <si>
    <t>alan50@hobbs.info</t>
  </si>
  <si>
    <t>https://valdez-li.org/</t>
  </si>
  <si>
    <t>BDCCEdccFd0FB6a</t>
  </si>
  <si>
    <t>Jillian</t>
  </si>
  <si>
    <t>Ortiz</t>
  </si>
  <si>
    <t>Bean-Fuentes</t>
  </si>
  <si>
    <t>Josephtown</t>
  </si>
  <si>
    <t>Israel</t>
  </si>
  <si>
    <t>001-790-882-2468x3663</t>
  </si>
  <si>
    <t>hsantos@lopez.info</t>
  </si>
  <si>
    <t>http://whitehead.info/</t>
  </si>
  <si>
    <t>e8f4b4D1FcF5Fc3</t>
  </si>
  <si>
    <t>Joshua</t>
  </si>
  <si>
    <t>Ortega</t>
  </si>
  <si>
    <t>Herman, Preston and Spence</t>
  </si>
  <si>
    <t>Lake Brittney</t>
  </si>
  <si>
    <t>+1-734-076-1901x55246</t>
  </si>
  <si>
    <t>001-569-506-8227</t>
  </si>
  <si>
    <t>robbinsgordon@dyer-kim.info</t>
  </si>
  <si>
    <t>http://barr-salas.org/</t>
  </si>
  <si>
    <t>45c6AB9eF9d8ADd</t>
  </si>
  <si>
    <t>Sherry</t>
  </si>
  <si>
    <t>Cantu</t>
  </si>
  <si>
    <t>Everett and Sons</t>
  </si>
  <si>
    <t>Younghaven</t>
  </si>
  <si>
    <t>Kiribati</t>
  </si>
  <si>
    <t>001-273-927-5314x56481</t>
  </si>
  <si>
    <t>meghanfernandez@patel-todd.com</t>
  </si>
  <si>
    <t>http://schaefer.com/</t>
  </si>
  <si>
    <t>7D8EFBe9cB0ceb9</t>
  </si>
  <si>
    <t>Eric</t>
  </si>
  <si>
    <t>Pittman</t>
  </si>
  <si>
    <t>Galvan-Stafford</t>
  </si>
  <si>
    <t>Lake Laura</t>
  </si>
  <si>
    <t>France</t>
  </si>
  <si>
    <t>001-877-800-2510x09728</t>
  </si>
  <si>
    <t>572-530-6860</t>
  </si>
  <si>
    <t>gabrielarobbins@hawkins-bernard.com</t>
  </si>
  <si>
    <t>http://www.benson-keller.com/</t>
  </si>
  <si>
    <t>fCBFFE1D1D7EbFf</t>
  </si>
  <si>
    <t>Wanda</t>
  </si>
  <si>
    <t>Cowan</t>
  </si>
  <si>
    <t>Cherry-Yates</t>
  </si>
  <si>
    <t>North Nathanielton</t>
  </si>
  <si>
    <t>Brunei Darussalam</t>
  </si>
  <si>
    <t>001-205-431-0213x5471</t>
  </si>
  <si>
    <t>(917)935-2327x3320</t>
  </si>
  <si>
    <t>qlarson@berry.biz</t>
  </si>
  <si>
    <t>http://www.potts-conrad.com/</t>
  </si>
  <si>
    <t>8Dde1eb3cf408B5</t>
  </si>
  <si>
    <t>John</t>
  </si>
  <si>
    <t>Chen</t>
  </si>
  <si>
    <t>Michael, Mayo and Bishop</t>
  </si>
  <si>
    <t>Shannonbury</t>
  </si>
  <si>
    <t>Djibouti</t>
  </si>
  <si>
    <t>(733)256-6473x125</t>
  </si>
  <si>
    <t>hmorgan@olson.com</t>
  </si>
  <si>
    <t>https://ibarra.com/</t>
  </si>
  <si>
    <t>3ACcE1d8aBB63ae</t>
  </si>
  <si>
    <t>Francisco</t>
  </si>
  <si>
    <t>Stanley</t>
  </si>
  <si>
    <t>Brewer, Trevino and Key</t>
  </si>
  <si>
    <t>Rickeychester</t>
  </si>
  <si>
    <t>Italy</t>
  </si>
  <si>
    <t>001-090-771-1995x209</t>
  </si>
  <si>
    <t>198.341.1742</t>
  </si>
  <si>
    <t>http://watson-frye.org/</t>
  </si>
  <si>
    <t>C68542ae05DAC48</t>
  </si>
  <si>
    <t>Dillon</t>
  </si>
  <si>
    <t>Gallegos</t>
  </si>
  <si>
    <t>Lindsey LLC</t>
  </si>
  <si>
    <t>Port Jon</t>
  </si>
  <si>
    <t>836.527.9927x34601</t>
  </si>
  <si>
    <t>056-265-8970x614</t>
  </si>
  <si>
    <t>escobarisabella@harrell-santiago.info</t>
  </si>
  <si>
    <t>https://kirk-skinner.com/</t>
  </si>
  <si>
    <t>1bD2d3D04d9C9E8</t>
  </si>
  <si>
    <t>Pruitt</t>
  </si>
  <si>
    <t>Dunlap-Chambers</t>
  </si>
  <si>
    <t>Stephenfort</t>
  </si>
  <si>
    <t>Ghana</t>
  </si>
  <si>
    <t>001-443-474-4235x51256</t>
  </si>
  <si>
    <t>358.297.8985</t>
  </si>
  <si>
    <t>jessica36@hart.com</t>
  </si>
  <si>
    <t>https://www.mccormick.biz/</t>
  </si>
  <si>
    <t>21296ee3eE1Ff8a</t>
  </si>
  <si>
    <t>Marcia</t>
  </si>
  <si>
    <t>Vaughan</t>
  </si>
  <si>
    <t>Yu-Roy</t>
  </si>
  <si>
    <t>Petersbury</t>
  </si>
  <si>
    <t>Equatorial Guinea</t>
  </si>
  <si>
    <t>742.373.3173</t>
  </si>
  <si>
    <t>001-302-878-6175x08344</t>
  </si>
  <si>
    <t>ellen80@bonilla.com</t>
  </si>
  <si>
    <t>http://jefferson.com/</t>
  </si>
  <si>
    <t>CD73bc8Fa7Be64E</t>
  </si>
  <si>
    <t>Sierra</t>
  </si>
  <si>
    <t>Bautista</t>
  </si>
  <si>
    <t>Lynch Inc</t>
  </si>
  <si>
    <t>Butlerberg</t>
  </si>
  <si>
    <t>Heard Island and McDonald Islands</t>
  </si>
  <si>
    <t>001-209-997-8162x72724</t>
  </si>
  <si>
    <t>759.775.4540</t>
  </si>
  <si>
    <t>chavezrandall@mckinney-stafford.net</t>
  </si>
  <si>
    <t>https://www.anthony.net/</t>
  </si>
  <si>
    <t>5DC66d7c82fB027</t>
  </si>
  <si>
    <t>Kevin</t>
  </si>
  <si>
    <t>Chase</t>
  </si>
  <si>
    <t>Morris, Hurst and Mccarty</t>
  </si>
  <si>
    <t>Bradstad</t>
  </si>
  <si>
    <t>863-881-8404x487</t>
  </si>
  <si>
    <t>+1-348-270-4520x9230</t>
  </si>
  <si>
    <t>gravesgrace@molina.org</t>
  </si>
  <si>
    <t>http://wise-mendez.com/</t>
  </si>
  <si>
    <t>D064cF5496671B5</t>
  </si>
  <si>
    <t>Ronnie</t>
  </si>
  <si>
    <t>Hurley</t>
  </si>
  <si>
    <t>Rush-Baird</t>
  </si>
  <si>
    <t>Julianmouth</t>
  </si>
  <si>
    <t>Liechtenstein</t>
  </si>
  <si>
    <t>(347)486-6963</t>
  </si>
  <si>
    <t>(837)301-1992x73450</t>
  </si>
  <si>
    <t>hhuerta@morris-case.info</t>
  </si>
  <si>
    <t>https://zimmerman.com/</t>
  </si>
  <si>
    <t>bA72ec0ec4fDA49</t>
  </si>
  <si>
    <t>Justin</t>
  </si>
  <si>
    <t>Huang</t>
  </si>
  <si>
    <t>Warren, Davenport and Hanna</t>
  </si>
  <si>
    <t>Jadeland</t>
  </si>
  <si>
    <t>883-237-4786x25921</t>
  </si>
  <si>
    <t>(374)342-8039x622</t>
  </si>
  <si>
    <t>ydavid@potter.com</t>
  </si>
  <si>
    <t>http://sampson-marshall.biz/</t>
  </si>
  <si>
    <t>b40Ff873cC39CaE</t>
  </si>
  <si>
    <t>Phyllis</t>
  </si>
  <si>
    <t>Cummings</t>
  </si>
  <si>
    <t>Hickman-Wells</t>
  </si>
  <si>
    <t>Lake Danberg</t>
  </si>
  <si>
    <t>United Arab Emirates</t>
  </si>
  <si>
    <t>395.317.5194x78424</t>
  </si>
  <si>
    <t>+1-505-416-9028x00300</t>
  </si>
  <si>
    <t>colealexander@turner.biz</t>
  </si>
  <si>
    <t>http://www.atkinson-may.com/</t>
  </si>
  <si>
    <t>feABEd13C7DcEDD</t>
  </si>
  <si>
    <t>Collin</t>
  </si>
  <si>
    <t>Jackson</t>
  </si>
  <si>
    <t>Floyd, Moyer and Hodges</t>
  </si>
  <si>
    <t>Damonside</t>
  </si>
  <si>
    <t>Greece</t>
  </si>
  <si>
    <t>(106)631-6431x8449</t>
  </si>
  <si>
    <t>+1-440-944-1793x91144</t>
  </si>
  <si>
    <t>carpenterkylie@chambers-frost.com</t>
  </si>
  <si>
    <t>http://henry.com/</t>
  </si>
  <si>
    <t>D6bAddB76237B9F</t>
  </si>
  <si>
    <t>Chapman</t>
  </si>
  <si>
    <t>Huffman LLC</t>
  </si>
  <si>
    <t>Maryland</t>
  </si>
  <si>
    <t>+1-020-368-6749x8950</t>
  </si>
  <si>
    <t>(631)274-6737x26447</t>
  </si>
  <si>
    <t>adrian55@gardner-gaines.com</t>
  </si>
  <si>
    <t>https://www.gutierrez-lloyd.com/</t>
  </si>
  <si>
    <t>0fdCdc9c49C089A</t>
  </si>
  <si>
    <t>Greg</t>
  </si>
  <si>
    <t>Cortez</t>
  </si>
  <si>
    <t>Barajas, Hale and Ferguson</t>
  </si>
  <si>
    <t>Knightmouth</t>
  </si>
  <si>
    <t>Mayotte</t>
  </si>
  <si>
    <t>579.250.1047</t>
  </si>
  <si>
    <t>001-620-909-8580x84663</t>
  </si>
  <si>
    <t>bonillaalex@cervantes.org</t>
  </si>
  <si>
    <t>http://www.mayer.com/</t>
  </si>
  <si>
    <t>538Bdaef89F7672</t>
  </si>
  <si>
    <t>Elaine</t>
  </si>
  <si>
    <t>Hendrix</t>
  </si>
  <si>
    <t>Goodwin, Lambert and Lowery</t>
  </si>
  <si>
    <t>South Veronicafurt</t>
  </si>
  <si>
    <t>Fiji</t>
  </si>
  <si>
    <t>111-173-4785x11133</t>
  </si>
  <si>
    <t>maureen18@barr.org</t>
  </si>
  <si>
    <t>http://mccarty-meza.info/</t>
  </si>
  <si>
    <t>F231DF54939Fa4C</t>
  </si>
  <si>
    <t>Marvin</t>
  </si>
  <si>
    <t>Buchanan</t>
  </si>
  <si>
    <t>Lowe-Mathis</t>
  </si>
  <si>
    <t>Sheriville</t>
  </si>
  <si>
    <t>Cuba</t>
  </si>
  <si>
    <t>058-381-7608</t>
  </si>
  <si>
    <t>+1-912-237-4307x878</t>
  </si>
  <si>
    <t>ocole@sanders-lowery.net</t>
  </si>
  <si>
    <t>http://www.price.com/</t>
  </si>
  <si>
    <t>5EDb197afE9965F</t>
  </si>
  <si>
    <t>Paul</t>
  </si>
  <si>
    <t>White-George</t>
  </si>
  <si>
    <t>Marcoburgh</t>
  </si>
  <si>
    <t>Brazil</t>
  </si>
  <si>
    <t>(451)968-9182</t>
  </si>
  <si>
    <t>+1-454-876-8759x02495</t>
  </si>
  <si>
    <t>spencerbright@powell.biz</t>
  </si>
  <si>
    <t>https://wall-reid.com/</t>
  </si>
  <si>
    <t>4f0B0BdAEDeC2F8</t>
  </si>
  <si>
    <t>Grant</t>
  </si>
  <si>
    <t>Tanner</t>
  </si>
  <si>
    <t>Downs Group</t>
  </si>
  <si>
    <t>Holdenchester</t>
  </si>
  <si>
    <t>Chad</t>
  </si>
  <si>
    <t>001-155-288-8390x9946</t>
  </si>
  <si>
    <t>+1-073-135-3038x2148</t>
  </si>
  <si>
    <t>dawncoffey@barker.com</t>
  </si>
  <si>
    <t>https://newton-esparza.net/</t>
  </si>
  <si>
    <t>0eFf84b706a8DdB</t>
  </si>
  <si>
    <t>Sims</t>
  </si>
  <si>
    <t>Lara, Leon and Montoya</t>
  </si>
  <si>
    <t>East Jeanneside</t>
  </si>
  <si>
    <t>(570)770-4667x7987</t>
  </si>
  <si>
    <t>001-511-768-2295x52680</t>
  </si>
  <si>
    <t>anthonyzuniga@tucker.com</t>
  </si>
  <si>
    <t>http://moran.com/</t>
  </si>
  <si>
    <t>ed69b06aC7c341d</t>
  </si>
  <si>
    <t>Tammie</t>
  </si>
  <si>
    <t>Strong</t>
  </si>
  <si>
    <t>Wang LLC</t>
  </si>
  <si>
    <t>Port Harold</t>
  </si>
  <si>
    <t>Trinidad and Tobago</t>
  </si>
  <si>
    <t>(290)848-7109</t>
  </si>
  <si>
    <t>540.770.4481x964</t>
  </si>
  <si>
    <t>carrillokenneth@bowman-montoya.com</t>
  </si>
  <si>
    <t>https://allison.info/</t>
  </si>
  <si>
    <t>c2F5BADEbdfE4cE</t>
  </si>
  <si>
    <t>Lindsay</t>
  </si>
  <si>
    <t>Mullins</t>
  </si>
  <si>
    <t>Martinez, Gray and Cameron</t>
  </si>
  <si>
    <t>West Karinahaven</t>
  </si>
  <si>
    <t>American Samoa</t>
  </si>
  <si>
    <t>613.893.2906x85995</t>
  </si>
  <si>
    <t>mercedes11@floyd-hall.com</t>
  </si>
  <si>
    <t>https://bates-christian.biz/</t>
  </si>
  <si>
    <t>4D3dE82a5f98808</t>
  </si>
  <si>
    <t>Cristian</t>
  </si>
  <si>
    <t>Rush</t>
  </si>
  <si>
    <t>Donovan, Strong and Ward</t>
  </si>
  <si>
    <t>Maxwellmouth</t>
  </si>
  <si>
    <t>British Virgin Islands</t>
  </si>
  <si>
    <t>001-584-368-1805x7470</t>
  </si>
  <si>
    <t>dominguezparker@preston.net</t>
  </si>
  <si>
    <t>http://hill.com/</t>
  </si>
  <si>
    <t>6cDfAaf87cd992F</t>
  </si>
  <si>
    <t>Terri</t>
  </si>
  <si>
    <t>Hurst</t>
  </si>
  <si>
    <t>Shannon, Patterson and Martinez</t>
  </si>
  <si>
    <t>Lake Omarbury</t>
  </si>
  <si>
    <t>Luxembourg</t>
  </si>
  <si>
    <t>+1-012-633-1812x604</t>
  </si>
  <si>
    <t>(454)485-5374x59454</t>
  </si>
  <si>
    <t>vernonrush@harvey.com</t>
  </si>
  <si>
    <t>http://www.hurst-johnston.info/</t>
  </si>
  <si>
    <t>29A8E562DC75ede</t>
  </si>
  <si>
    <t>Bobby</t>
  </si>
  <si>
    <t>Collier</t>
  </si>
  <si>
    <t>Horn, Stevenson and Yoder</t>
  </si>
  <si>
    <t>New Cindy</t>
  </si>
  <si>
    <t>Mauritius</t>
  </si>
  <si>
    <t>001-778-840-9271x74639</t>
  </si>
  <si>
    <t>+1-151-871-9736x708</t>
  </si>
  <si>
    <t>samantha34@mccarthy.com</t>
  </si>
  <si>
    <t>https://hendrix-pittman.biz/</t>
  </si>
  <si>
    <t>6B2f0ADf2b1bAd2</t>
  </si>
  <si>
    <t>Misty</t>
  </si>
  <si>
    <t>Sanchez</t>
  </si>
  <si>
    <t>Soto, Wheeler and Baker</t>
  </si>
  <si>
    <t>Lake Bobberg</t>
  </si>
  <si>
    <t>Vietnam</t>
  </si>
  <si>
    <t>+1-871-796-6526x1655</t>
  </si>
  <si>
    <t>671-320-4275</t>
  </si>
  <si>
    <t>joconnor@cooley.com</t>
  </si>
  <si>
    <t>https://jones.com/</t>
  </si>
  <si>
    <t>0778d8Decad8147</t>
  </si>
  <si>
    <t>Christine</t>
  </si>
  <si>
    <t>Manning</t>
  </si>
  <si>
    <t>Carr, Harvey and Webb</t>
  </si>
  <si>
    <t>East Eduardo</t>
  </si>
  <si>
    <t>Slovenia</t>
  </si>
  <si>
    <t>(099)652-7937</t>
  </si>
  <si>
    <t>toddmcmahon@beard-lambert.com</t>
  </si>
  <si>
    <t>http://hurley.org/</t>
  </si>
  <si>
    <t>A38f5b4c6E7e358</t>
  </si>
  <si>
    <t>Rachael</t>
  </si>
  <si>
    <t>Forbes</t>
  </si>
  <si>
    <t>Lester Group</t>
  </si>
  <si>
    <t>South Richardbury</t>
  </si>
  <si>
    <t>Macedonia</t>
  </si>
  <si>
    <t>(824)584-3607x21067</t>
  </si>
  <si>
    <t>557-679-6530</t>
  </si>
  <si>
    <t>veronicablankenship@pace.com</t>
  </si>
  <si>
    <t>http://osborne.com/</t>
  </si>
  <si>
    <t>b7CC9cA6676F4Ac</t>
  </si>
  <si>
    <t>Fritz, Haynes and Burgess</t>
  </si>
  <si>
    <t>Victoriaburgh</t>
  </si>
  <si>
    <t>Poland</t>
  </si>
  <si>
    <t>499.825.4529x5083</t>
  </si>
  <si>
    <t>+1-043-610-8679x8549</t>
  </si>
  <si>
    <t>swarren@buck-roach.com</t>
  </si>
  <si>
    <t>https://frederick.com/</t>
  </si>
  <si>
    <t>9aAA56f50da169D</t>
  </si>
  <si>
    <t>Yvette</t>
  </si>
  <si>
    <t>Short</t>
  </si>
  <si>
    <t>Pugh-Green</t>
  </si>
  <si>
    <t>Erinfurt</t>
  </si>
  <si>
    <t>Namibia</t>
  </si>
  <si>
    <t>190.807.9974</t>
  </si>
  <si>
    <t>001-076-509-0536x0863</t>
  </si>
  <si>
    <t>garymelton@petersen-lam.org</t>
  </si>
  <si>
    <t>http://www.lawrence.biz/</t>
  </si>
  <si>
    <t>3bfEE48D2A38B98</t>
  </si>
  <si>
    <t>Henry</t>
  </si>
  <si>
    <t>Gaines, Galvan and Goodwin</t>
  </si>
  <si>
    <t>Hansonburgh</t>
  </si>
  <si>
    <t>Cyprus</t>
  </si>
  <si>
    <t>001-014-140-8925x13758</t>
  </si>
  <si>
    <t>(560)696-8482</t>
  </si>
  <si>
    <t>mathisgloria@house-hamilton.org</t>
  </si>
  <si>
    <t>https://silva.com/</t>
  </si>
  <si>
    <t>36c67dEBCaFF9aF</t>
  </si>
  <si>
    <t>Dustin</t>
  </si>
  <si>
    <t>Mitchell, Pierce and Barry</t>
  </si>
  <si>
    <t>Curtisborough</t>
  </si>
  <si>
    <t>Estonia</t>
  </si>
  <si>
    <t>(916)855-7231x9708</t>
  </si>
  <si>
    <t>001-688-505-3003</t>
  </si>
  <si>
    <t>https://henson.net/</t>
  </si>
  <si>
    <t>D169531CeaC2D3E</t>
  </si>
  <si>
    <t>Noah</t>
  </si>
  <si>
    <t>Gallagher</t>
  </si>
  <si>
    <t>Franklin LLC</t>
  </si>
  <si>
    <t>Bryantfurt</t>
  </si>
  <si>
    <t>Syrian Arab Republic</t>
  </si>
  <si>
    <t>001-072-846-4420x3958</t>
  </si>
  <si>
    <t>hortonmiguel@mays-rivers.org</t>
  </si>
  <si>
    <t>https://morse.org/</t>
  </si>
  <si>
    <t>6AFE9e8b5dCEbA0</t>
  </si>
  <si>
    <t>Wiley</t>
  </si>
  <si>
    <t>Dillon, Bonilla and Spears</t>
  </si>
  <si>
    <t>Soniaborough</t>
  </si>
  <si>
    <t>Venezuela</t>
  </si>
  <si>
    <t>001-058-121-9076x80580</t>
  </si>
  <si>
    <t>001-841-168-9150x72755</t>
  </si>
  <si>
    <t>preston76@house.com</t>
  </si>
  <si>
    <t>https://valencia.com/</t>
  </si>
  <si>
    <t>5Dcfa64CE65C8aD</t>
  </si>
  <si>
    <t>Ralph</t>
  </si>
  <si>
    <t>Merritt</t>
  </si>
  <si>
    <t>Rosales-Hayden</t>
  </si>
  <si>
    <t>Sarafurt</t>
  </si>
  <si>
    <t>Saint Martin</t>
  </si>
  <si>
    <t>(652)849-4605</t>
  </si>
  <si>
    <t>424.685.1314x331</t>
  </si>
  <si>
    <t>moneal@hudson.biz</t>
  </si>
  <si>
    <t>http://carpenter-estes.net/</t>
  </si>
  <si>
    <t>Dc9fab1C577FdAB</t>
  </si>
  <si>
    <t>Daryl</t>
  </si>
  <si>
    <t>Mejia</t>
  </si>
  <si>
    <t>Atkins, Huerta and Wolf</t>
  </si>
  <si>
    <t>West Cristian</t>
  </si>
  <si>
    <t>Bermuda</t>
  </si>
  <si>
    <t>564.315.9882x76632</t>
  </si>
  <si>
    <t>651.345.8376</t>
  </si>
  <si>
    <t>beckyshaw@bradley-booth.com</t>
  </si>
  <si>
    <t>http://cortez-cooper.com/</t>
  </si>
  <si>
    <t>057CcC3c4f31E5d</t>
  </si>
  <si>
    <t>Monica</t>
  </si>
  <si>
    <t>Alvarez</t>
  </si>
  <si>
    <t>Robles, Wiggins and Perry</t>
  </si>
  <si>
    <t>Blankenshiphaven</t>
  </si>
  <si>
    <t>624-434-7733x015</t>
  </si>
  <si>
    <t>(543)731-3577x74292</t>
  </si>
  <si>
    <t>kanthony@osborne.com</t>
  </si>
  <si>
    <t>https://www.butler.info/</t>
  </si>
  <si>
    <t>e3B3740CbBcCE7F</t>
  </si>
  <si>
    <t>Alejandra</t>
  </si>
  <si>
    <t>Berger</t>
  </si>
  <si>
    <t>Eaton LLC</t>
  </si>
  <si>
    <t>Stewarthaven</t>
  </si>
  <si>
    <t>484-917-5611x916</t>
  </si>
  <si>
    <t>alexandraroy@juarez-kane.com</t>
  </si>
  <si>
    <t>http://james.org/</t>
  </si>
  <si>
    <t>C14abbce3eCfEDf</t>
  </si>
  <si>
    <t>Charles</t>
  </si>
  <si>
    <t>English Inc</t>
  </si>
  <si>
    <t>West Shawna</t>
  </si>
  <si>
    <t>Lithuania</t>
  </si>
  <si>
    <t>+1-840-334-4067x391</t>
  </si>
  <si>
    <t>ckhan@underwood.net</t>
  </si>
  <si>
    <t>https://www.chase.info/</t>
  </si>
  <si>
    <t>dFEcFC7195E7CFB</t>
  </si>
  <si>
    <t>Frank</t>
  </si>
  <si>
    <t>Mueller</t>
  </si>
  <si>
    <t>Ford Ltd</t>
  </si>
  <si>
    <t>Newmanfort</t>
  </si>
  <si>
    <t>040.183.1117x569</t>
  </si>
  <si>
    <t>338.325.5168</t>
  </si>
  <si>
    <t>joe34@salazar.com</t>
  </si>
  <si>
    <t>https://www.duffy-coffey.biz/</t>
  </si>
  <si>
    <t>2d3EE83ce44AbB2</t>
  </si>
  <si>
    <t>Curtis</t>
  </si>
  <si>
    <t>Middleton</t>
  </si>
  <si>
    <t>Bridges-Cortez</t>
  </si>
  <si>
    <t>Briannashire</t>
  </si>
  <si>
    <t>(206)189-5437</t>
  </si>
  <si>
    <t>+1-667-386-1208x677</t>
  </si>
  <si>
    <t>vernon36@browning.info</t>
  </si>
  <si>
    <t>http://parrish.com/</t>
  </si>
  <si>
    <t>bBB6Bb4194361cC</t>
  </si>
  <si>
    <t>Holly</t>
  </si>
  <si>
    <t>Fletcher</t>
  </si>
  <si>
    <t>Ford and Sons</t>
  </si>
  <si>
    <t>Newmanbury</t>
  </si>
  <si>
    <t>001-583-336-8021x57385</t>
  </si>
  <si>
    <t>+1-072-547-1221x03876</t>
  </si>
  <si>
    <t>pammorales@james-benjamin.net</t>
  </si>
  <si>
    <t>http://werner.org/</t>
  </si>
  <si>
    <t>D7F4B32eD6BAE37</t>
  </si>
  <si>
    <t>Samuel</t>
  </si>
  <si>
    <t>Wong</t>
  </si>
  <si>
    <t>Joyce-Arias</t>
  </si>
  <si>
    <t>Lake Rayshire</t>
  </si>
  <si>
    <t>Taiwan</t>
  </si>
  <si>
    <t>(527)918-6827x52716</t>
  </si>
  <si>
    <t>paulcastaneda@burke.com</t>
  </si>
  <si>
    <t>http://www.archer.com/</t>
  </si>
  <si>
    <t>b913E1515bFEDC3</t>
  </si>
  <si>
    <t>Duane</t>
  </si>
  <si>
    <t>Beltran LLC</t>
  </si>
  <si>
    <t>East Rebeccashire</t>
  </si>
  <si>
    <t>French Guiana</t>
  </si>
  <si>
    <t>503.800.5804x8397</t>
  </si>
  <si>
    <t>001-296-131-0612x3322</t>
  </si>
  <si>
    <t>sarahpotts@bradford.com</t>
  </si>
  <si>
    <t>https://alvarado.com/</t>
  </si>
  <si>
    <t>c319Fe2F9bBecc5</t>
  </si>
  <si>
    <t>Kendra</t>
  </si>
  <si>
    <t>Petersen</t>
  </si>
  <si>
    <t>Wilkerson PLC</t>
  </si>
  <si>
    <t>Port Darryl</t>
  </si>
  <si>
    <t>Mozambique</t>
  </si>
  <si>
    <t>(873)933-7409</t>
  </si>
  <si>
    <t>613-829-7441x67864</t>
  </si>
  <si>
    <t>wwhite@perez.com</t>
  </si>
  <si>
    <t>https://www.kaufman-ho.com/</t>
  </si>
  <si>
    <t>bADeB15D0B717cb</t>
  </si>
  <si>
    <t>Warren</t>
  </si>
  <si>
    <t>Fuller</t>
  </si>
  <si>
    <t>Higgins-Barajas</t>
  </si>
  <si>
    <t>West David</t>
  </si>
  <si>
    <t>Croatia</t>
  </si>
  <si>
    <t>741.103.1635</t>
  </si>
  <si>
    <t>761-178-0428x49721</t>
  </si>
  <si>
    <t>orice@drake.com</t>
  </si>
  <si>
    <t>http://tapia-davis.com/</t>
  </si>
  <si>
    <t>9297bBC1Be63Fb6</t>
  </si>
  <si>
    <t>Jeremiah</t>
  </si>
  <si>
    <t>Klein</t>
  </si>
  <si>
    <t>Medina, Shields and Glover</t>
  </si>
  <si>
    <t>Jeannechester</t>
  </si>
  <si>
    <t>Gibraltar</t>
  </si>
  <si>
    <t>476.727.6415x0592</t>
  </si>
  <si>
    <t>150-734-1628</t>
  </si>
  <si>
    <t>damon39@terrell.com</t>
  </si>
  <si>
    <t>http://www.drake.com/</t>
  </si>
  <si>
    <t>Fb9eeb887CDBaFa</t>
  </si>
  <si>
    <t>Richards</t>
  </si>
  <si>
    <t>Francis, Bowen and Davis</t>
  </si>
  <si>
    <t>West Sean</t>
  </si>
  <si>
    <t>(898)998-1652</t>
  </si>
  <si>
    <t>(983)573-0101</t>
  </si>
  <si>
    <t>watkinsevan@ward.biz</t>
  </si>
  <si>
    <t>https://www.rojas.net/</t>
  </si>
  <si>
    <t>2f29BCB77f8702c</t>
  </si>
  <si>
    <t>Austin</t>
  </si>
  <si>
    <t>Fitzpatrick</t>
  </si>
  <si>
    <t>Leonardmouth</t>
  </si>
  <si>
    <t>Netherlands Antilles</t>
  </si>
  <si>
    <t>+1-820-031-3535x89387</t>
  </si>
  <si>
    <t>meredith05@lawrence-shaw.com</t>
  </si>
  <si>
    <t>https://hale-montes.com/</t>
  </si>
  <si>
    <t>ba2E28951F277dd</t>
  </si>
  <si>
    <t>Kimberly</t>
  </si>
  <si>
    <t>Gregory</t>
  </si>
  <si>
    <t>Ortiz, Cohen and Cross</t>
  </si>
  <si>
    <t>Jennifermouth</t>
  </si>
  <si>
    <t>+1-088-229-1601x4905</t>
  </si>
  <si>
    <t>727.071.3692x5483</t>
  </si>
  <si>
    <t>lacey04@cross.com</t>
  </si>
  <si>
    <t>http://www.nguyen-curry.com/</t>
  </si>
  <si>
    <t>1ECAA049CCaAA7B</t>
  </si>
  <si>
    <t>Brady</t>
  </si>
  <si>
    <t>Mckay</t>
  </si>
  <si>
    <t>Decker Group</t>
  </si>
  <si>
    <t>East Brady</t>
  </si>
  <si>
    <t>Cape Verde</t>
  </si>
  <si>
    <t>+1-248-385-9619x891</t>
  </si>
  <si>
    <t>travisfoley@brandt.com</t>
  </si>
  <si>
    <t>https://blake.net/</t>
  </si>
  <si>
    <t>4C7a746f04E4a2A</t>
  </si>
  <si>
    <t>Suzanne</t>
  </si>
  <si>
    <t>Rhodes</t>
  </si>
  <si>
    <t>Sparks, Floyd and Barnett</t>
  </si>
  <si>
    <t>Earlberg</t>
  </si>
  <si>
    <t>Kazakhstan</t>
  </si>
  <si>
    <t>763.204.0066</t>
  </si>
  <si>
    <t>hmccarty@sharp.biz</t>
  </si>
  <si>
    <t>https://atkins.com/</t>
  </si>
  <si>
    <t>FcF1EEFABe6e012</t>
  </si>
  <si>
    <t>Carolyn</t>
  </si>
  <si>
    <t>Byrd</t>
  </si>
  <si>
    <t>Simon-Walton</t>
  </si>
  <si>
    <t>Ethanberg</t>
  </si>
  <si>
    <t>Burundi</t>
  </si>
  <si>
    <t>+1-950-053-4045x2170</t>
  </si>
  <si>
    <t>alisonsanders@durham.com</t>
  </si>
  <si>
    <t>https://www.mack.biz/</t>
  </si>
  <si>
    <t>b3a280Ee8BD9b0D</t>
  </si>
  <si>
    <t>Miller</t>
  </si>
  <si>
    <t>Villarreal-Atkins</t>
  </si>
  <si>
    <t>Gaineston</t>
  </si>
  <si>
    <t>Germany</t>
  </si>
  <si>
    <t>411-325-2753</t>
  </si>
  <si>
    <t>825-647-3915x63605</t>
  </si>
  <si>
    <t>bjordan@small-black.com</t>
  </si>
  <si>
    <t>http://www.cordova.com/</t>
  </si>
  <si>
    <t>3dFcB1a64c96bfA</t>
  </si>
  <si>
    <t>Shaun</t>
  </si>
  <si>
    <t>Marsh</t>
  </si>
  <si>
    <t>Lester, Murphy and Garner</t>
  </si>
  <si>
    <t>East Maureen</t>
  </si>
  <si>
    <t>+1-859-923-2981x21277</t>
  </si>
  <si>
    <t>001-991-038-5566x12302</t>
  </si>
  <si>
    <t>damonhowe@larsen.org</t>
  </si>
  <si>
    <t>https://newman.com/</t>
  </si>
  <si>
    <t>7Fabd80A588Cfa7</t>
  </si>
  <si>
    <t>Bryan</t>
  </si>
  <si>
    <t>Church PLC</t>
  </si>
  <si>
    <t>Lake Kyleburgh</t>
  </si>
  <si>
    <t>001-853-591-8710x2593</t>
  </si>
  <si>
    <t>tasha85@wilson.biz</t>
  </si>
  <si>
    <t>http://gray.com/</t>
  </si>
  <si>
    <t>7E2dfC231d4EE0F</t>
  </si>
  <si>
    <t>Jay</t>
  </si>
  <si>
    <t>Oconnell</t>
  </si>
  <si>
    <t>Browning-French</t>
  </si>
  <si>
    <t>Lake Toni</t>
  </si>
  <si>
    <t>+1-595-450-1063x44745</t>
  </si>
  <si>
    <t>337.120.4527x36825</t>
  </si>
  <si>
    <t>oneilldamon@spencer.com</t>
  </si>
  <si>
    <t>http://barr-faulkner.info/</t>
  </si>
  <si>
    <t>da3ADA2cbcEA54F</t>
  </si>
  <si>
    <t>Lorraine</t>
  </si>
  <si>
    <t>Bradshaw</t>
  </si>
  <si>
    <t>Contreras, Pollard and Moore</t>
  </si>
  <si>
    <t>Blevinsmouth</t>
  </si>
  <si>
    <t>001-382-620-0918x061</t>
  </si>
  <si>
    <t>608-409-4320</t>
  </si>
  <si>
    <t>weaverclinton@zamora.org</t>
  </si>
  <si>
    <t>https://www.walton.biz/</t>
  </si>
  <si>
    <t>Af91FB7ceC5E309</t>
  </si>
  <si>
    <t>Joe</t>
  </si>
  <si>
    <t>Hartman-Fox</t>
  </si>
  <si>
    <t>Velasquezhaven</t>
  </si>
  <si>
    <t>Dominica</t>
  </si>
  <si>
    <t>(831)410-3360</t>
  </si>
  <si>
    <t>(668)262-3377</t>
  </si>
  <si>
    <t>xtapia@hensley.info</t>
  </si>
  <si>
    <t>https://patel.com/</t>
  </si>
  <si>
    <t>D9FBd8BCD8ab701</t>
  </si>
  <si>
    <t>Cameron</t>
  </si>
  <si>
    <t>Crawford</t>
  </si>
  <si>
    <t>Blake PLC</t>
  </si>
  <si>
    <t>Natalietown</t>
  </si>
  <si>
    <t>United Kingdom</t>
  </si>
  <si>
    <t>428.239.5087x9577</t>
  </si>
  <si>
    <t>001-003-000-5083x6184</t>
  </si>
  <si>
    <t>fenglish@warner.net</t>
  </si>
  <si>
    <t>https://www.wells-simon.info/</t>
  </si>
  <si>
    <t>13E06c3bcE30FCf</t>
  </si>
  <si>
    <t>Vance</t>
  </si>
  <si>
    <t>Richardson, Nolan and Chung</t>
  </si>
  <si>
    <t>Deanstad</t>
  </si>
  <si>
    <t>001-039-029-7693x4597</t>
  </si>
  <si>
    <t>brendanbarrera@gill-thornton.info</t>
  </si>
  <si>
    <t>https://frey.com/</t>
  </si>
  <si>
    <t>9CA366fCacA18Be</t>
  </si>
  <si>
    <t>Sanford</t>
  </si>
  <si>
    <t>Olson Ltd</t>
  </si>
  <si>
    <t>New Shariton</t>
  </si>
  <si>
    <t>(647)928-7424x1503</t>
  </si>
  <si>
    <t>001-944-292-0891x5355</t>
  </si>
  <si>
    <t>peggy95@park.info</t>
  </si>
  <si>
    <t>https://www.donaldson-norman.com/</t>
  </si>
  <si>
    <t>68a6cBB89f251da</t>
  </si>
  <si>
    <t>Stefanie</t>
  </si>
  <si>
    <t>Singleton</t>
  </si>
  <si>
    <t>Garcia PLC</t>
  </si>
  <si>
    <t>Philipmouth</t>
  </si>
  <si>
    <t>Liberia</t>
  </si>
  <si>
    <t>+1-467-898-2863x84979</t>
  </si>
  <si>
    <t>(855)578-9000</t>
  </si>
  <si>
    <t>kerriray@owen-stone.info</t>
  </si>
  <si>
    <t>http://www.singleton.com/</t>
  </si>
  <si>
    <t>91DBa3Eca1aBa1B</t>
  </si>
  <si>
    <t>Sutton</t>
  </si>
  <si>
    <t>Donaldson, Dickerson and Kaiser</t>
  </si>
  <si>
    <t>Holdenshire</t>
  </si>
  <si>
    <t>Timor-Leste</t>
  </si>
  <si>
    <t>+1-033-126-0639x992</t>
  </si>
  <si>
    <t>+1-890-968-2115x5963</t>
  </si>
  <si>
    <t>nichole45@michael.org</t>
  </si>
  <si>
    <t>https://www.thompson.org/</t>
  </si>
  <si>
    <t>03ca10Fd000ecee</t>
  </si>
  <si>
    <t>Susan</t>
  </si>
  <si>
    <t>Eaton</t>
  </si>
  <si>
    <t>Cummings, Lloyd and Price</t>
  </si>
  <si>
    <t>Valdezfort</t>
  </si>
  <si>
    <t>Benin</t>
  </si>
  <si>
    <t>001-275-034-2623x632</t>
  </si>
  <si>
    <t>063-805-8277x21263</t>
  </si>
  <si>
    <t>daltonrangel@prince.biz</t>
  </si>
  <si>
    <t>http://www.elliott-tyler.org/</t>
  </si>
  <si>
    <t>3D03b126b10f401</t>
  </si>
  <si>
    <t>Paula</t>
  </si>
  <si>
    <t>Huff</t>
  </si>
  <si>
    <t>Vaughn, Castillo and Anderson</t>
  </si>
  <si>
    <t>Roseburgh</t>
  </si>
  <si>
    <t>Peru</t>
  </si>
  <si>
    <t>589-460-7915x9435</t>
  </si>
  <si>
    <t>150.147.8773x7965</t>
  </si>
  <si>
    <t>vmyers@novak-delacruz.biz</t>
  </si>
  <si>
    <t>https://garner.net/</t>
  </si>
  <si>
    <t>BffD8b78EB17aB6</t>
  </si>
  <si>
    <t>Diamond</t>
  </si>
  <si>
    <t>Pollard</t>
  </si>
  <si>
    <t>Hull Group</t>
  </si>
  <si>
    <t>North Isabellaberg</t>
  </si>
  <si>
    <t>614.140.7737x97774</t>
  </si>
  <si>
    <t>weavermeagan@sampson.com</t>
  </si>
  <si>
    <t>https://fox.biz/</t>
  </si>
  <si>
    <t>Cdcd04c2398FFfe</t>
  </si>
  <si>
    <t>Rose</t>
  </si>
  <si>
    <t>Hunter</t>
  </si>
  <si>
    <t>Acosta, Mendez and Rivas</t>
  </si>
  <si>
    <t>Boydburgh</t>
  </si>
  <si>
    <t>264-488-7271</t>
  </si>
  <si>
    <t>+1-039-325-0627x1822</t>
  </si>
  <si>
    <t>hebertdarin@kidd.com</t>
  </si>
  <si>
    <t>http://www.small.com/</t>
  </si>
  <si>
    <t>93Dc2FA13F8bab3</t>
  </si>
  <si>
    <t>Casey</t>
  </si>
  <si>
    <t>Miles</t>
  </si>
  <si>
    <t>Church-Boyle</t>
  </si>
  <si>
    <t>Jocelynbury</t>
  </si>
  <si>
    <t>(219)384-5940</t>
  </si>
  <si>
    <t>elizabethcopeland@morris-moss.info</t>
  </si>
  <si>
    <t>http://bautista.com/</t>
  </si>
  <si>
    <t>0DB73c78CF89038</t>
  </si>
  <si>
    <t>Jennifer</t>
  </si>
  <si>
    <t>May</t>
  </si>
  <si>
    <t>Orozco, Suarez and Burnett</t>
  </si>
  <si>
    <t>West Victoriaburgh</t>
  </si>
  <si>
    <t>001-748-415-3943x99903</t>
  </si>
  <si>
    <t>739.166.8202</t>
  </si>
  <si>
    <t>cannonshirley@carson-dorsey.com</t>
  </si>
  <si>
    <t>https://www.brock.com/</t>
  </si>
  <si>
    <t>9A7a5d8254Fbd32</t>
  </si>
  <si>
    <t>Garza</t>
  </si>
  <si>
    <t>Estrada-Gates</t>
  </si>
  <si>
    <t>Port Sabrina</t>
  </si>
  <si>
    <t>Bangladesh</t>
  </si>
  <si>
    <t>001-361-385-3372x87599</t>
  </si>
  <si>
    <t>dana05@hester.net</t>
  </si>
  <si>
    <t>http://www.larson.com/</t>
  </si>
  <si>
    <t>B7C08CBAe87F63b</t>
  </si>
  <si>
    <t>Brown</t>
  </si>
  <si>
    <t>Bowman, Wu and Thornton</t>
  </si>
  <si>
    <t>North Christie</t>
  </si>
  <si>
    <t>001-361-239-6558x6308</t>
  </si>
  <si>
    <t>willie99@snyder.com</t>
  </si>
  <si>
    <t>http://sloan.info/</t>
  </si>
  <si>
    <t>aa1CD1AD0CB4dEf</t>
  </si>
  <si>
    <t>Kemp, Mcpherson and Miranda</t>
  </si>
  <si>
    <t>West Mariamouth</t>
  </si>
  <si>
    <t>080.144.4110x65237</t>
  </si>
  <si>
    <t>164-410-7696</t>
  </si>
  <si>
    <t>lunakirsten@zimmerman-salinas.org</t>
  </si>
  <si>
    <t>https://howard-crawford.com/</t>
  </si>
  <si>
    <t>378FafC9cD3e362</t>
  </si>
  <si>
    <t>Eduardo</t>
  </si>
  <si>
    <t>Garrett</t>
  </si>
  <si>
    <t>Greene-Cowan</t>
  </si>
  <si>
    <t>Jesseberg</t>
  </si>
  <si>
    <t>984.830.5934x0304</t>
  </si>
  <si>
    <t>+1-600-067-1766x7897</t>
  </si>
  <si>
    <t>marthaguerra@anderson.com</t>
  </si>
  <si>
    <t>http://www.campos.org/</t>
  </si>
  <si>
    <t>a24FdC2f2E8eddc</t>
  </si>
  <si>
    <t>Christian</t>
  </si>
  <si>
    <t>Bender</t>
  </si>
  <si>
    <t>Pratt PLC</t>
  </si>
  <si>
    <t>South Dariusville</t>
  </si>
  <si>
    <t>(841)543-8952x50899</t>
  </si>
  <si>
    <t>755-340-8785x97533</t>
  </si>
  <si>
    <t>joanne07@pennington.com</t>
  </si>
  <si>
    <t>http://www.huffman.com/</t>
  </si>
  <si>
    <t>Ae8Ecddf920AFeD</t>
  </si>
  <si>
    <t>Harrison</t>
  </si>
  <si>
    <t>Garner, Pittman and Saunders</t>
  </si>
  <si>
    <t>South Stacieton</t>
  </si>
  <si>
    <t>Australia</t>
  </si>
  <si>
    <t>370-023-0514x863</t>
  </si>
  <si>
    <t>jerry26@hudson-acevedo.net</t>
  </si>
  <si>
    <t>http://curry.com/</t>
  </si>
  <si>
    <t>ecC0FbdA05FaecF</t>
  </si>
  <si>
    <t>Fowler</t>
  </si>
  <si>
    <t>Cantu Inc</t>
  </si>
  <si>
    <t>Coffeyborough</t>
  </si>
  <si>
    <t>Lesotho</t>
  </si>
  <si>
    <t>001-569-099-4222x141</t>
  </si>
  <si>
    <t>katie93@norris.biz</t>
  </si>
  <si>
    <t>https://www.whitehead.org/</t>
  </si>
  <si>
    <t>8b4bdbEe01deA5C</t>
  </si>
  <si>
    <t>Veronica</t>
  </si>
  <si>
    <t>Golden</t>
  </si>
  <si>
    <t>Wright, Contreras and Wagner</t>
  </si>
  <si>
    <t>North Theresastad</t>
  </si>
  <si>
    <t>(367)700-9543x932</t>
  </si>
  <si>
    <t>+1-422-724-7575x684</t>
  </si>
  <si>
    <t>gacosta@stephenson-tyler.biz</t>
  </si>
  <si>
    <t>http://www.best.com/</t>
  </si>
  <si>
    <t>E8Fa30E1FF1a8cf</t>
  </si>
  <si>
    <t>Lawson</t>
  </si>
  <si>
    <t>Ayers and Sons</t>
  </si>
  <si>
    <t>South Roger</t>
  </si>
  <si>
    <t>081-038-9739x66976</t>
  </si>
  <si>
    <t>482-837-8245</t>
  </si>
  <si>
    <t>madisoncarey@spence-beck.info</t>
  </si>
  <si>
    <t>https://hinton.com/</t>
  </si>
  <si>
    <t>0Ba16339Ec9a97a</t>
  </si>
  <si>
    <t>Bridget</t>
  </si>
  <si>
    <t>Ponce, Wade and Cowan</t>
  </si>
  <si>
    <t>Lake Cristian</t>
  </si>
  <si>
    <t>(097)547-0859</t>
  </si>
  <si>
    <t>kari95@henry.org</t>
  </si>
  <si>
    <t>https://weber.net/</t>
  </si>
  <si>
    <t>7d4B3aa23bEC09D</t>
  </si>
  <si>
    <t>Jody</t>
  </si>
  <si>
    <t>Hoover</t>
  </si>
  <si>
    <t>West-Casey</t>
  </si>
  <si>
    <t>Cisnerosmouth</t>
  </si>
  <si>
    <t>001-048-021-7568x8109</t>
  </si>
  <si>
    <t>+1-784-645-1956x60226</t>
  </si>
  <si>
    <t>tiffany09@perkins.com</t>
  </si>
  <si>
    <t>http://wilcox.com/</t>
  </si>
  <si>
    <t>74e6407A6b7BCbE</t>
  </si>
  <si>
    <t>Andrew</t>
  </si>
  <si>
    <t>Boyle</t>
  </si>
  <si>
    <t>Conley, Mills and Gross</t>
  </si>
  <si>
    <t>Juliebury</t>
  </si>
  <si>
    <t>Bolivia</t>
  </si>
  <si>
    <t>322.995.5472</t>
  </si>
  <si>
    <t>398.768.6179x653</t>
  </si>
  <si>
    <t>davefarmer@neal-farrell.org</t>
  </si>
  <si>
    <t>http://www.walter.info/</t>
  </si>
  <si>
    <t>3BF8bFfAe2Ae5Bb</t>
  </si>
  <si>
    <t>Ebony</t>
  </si>
  <si>
    <t>Noble</t>
  </si>
  <si>
    <t>Mccann-Barker</t>
  </si>
  <si>
    <t>Makaylaberg</t>
  </si>
  <si>
    <t>Christmas Island</t>
  </si>
  <si>
    <t>(425)631-1876</t>
  </si>
  <si>
    <t>+1-553-699-1216x151</t>
  </si>
  <si>
    <t>lydiameyers@frederick.com</t>
  </si>
  <si>
    <t>http://www.escobar.com/</t>
  </si>
  <si>
    <t>a2f7bd4fb9752d2</t>
  </si>
  <si>
    <t>Jeffrey</t>
  </si>
  <si>
    <t>Molina</t>
  </si>
  <si>
    <t>Copeland LLC</t>
  </si>
  <si>
    <t>Port Noahmouth</t>
  </si>
  <si>
    <t>+1-446-671-0095x139</t>
  </si>
  <si>
    <t>(361)454-8756x93520</t>
  </si>
  <si>
    <t>timothyrivera@wade-galloway.net</t>
  </si>
  <si>
    <t>https://www.bridges.biz/</t>
  </si>
  <si>
    <t>AfDD78e4Ae95B9a</t>
  </si>
  <si>
    <t>Mckinney-Dean</t>
  </si>
  <si>
    <t>Normantown</t>
  </si>
  <si>
    <t>Mali</t>
  </si>
  <si>
    <t>+1-535-462-2886x930</t>
  </si>
  <si>
    <t>001-292-317-8647</t>
  </si>
  <si>
    <t>harmonmadison@finley-clarke.net</t>
  </si>
  <si>
    <t>https://nash.info/</t>
  </si>
  <si>
    <t>B7C8Ac33DcDA629</t>
  </si>
  <si>
    <t>Estes</t>
  </si>
  <si>
    <t>Potter-Doyle</t>
  </si>
  <si>
    <t>Lake Johnathanborough</t>
  </si>
  <si>
    <t>555.786.9024x8126</t>
  </si>
  <si>
    <t>(526)826-8221x0813</t>
  </si>
  <si>
    <t>vincent58@norton.com</t>
  </si>
  <si>
    <t>https://www.mendez-duran.com/</t>
  </si>
  <si>
    <t>5BC73Fd0B11c6BA</t>
  </si>
  <si>
    <t>Walter</t>
  </si>
  <si>
    <t>Myers</t>
  </si>
  <si>
    <t>Carey, Randolph and Hebert</t>
  </si>
  <si>
    <t>North Erik</t>
  </si>
  <si>
    <t>Honduras</t>
  </si>
  <si>
    <t>+1-861-428-9132x1972</t>
  </si>
  <si>
    <t>722.377.1915x1442</t>
  </si>
  <si>
    <t>brandibarker@peterson.net</t>
  </si>
  <si>
    <t>http://cantu.com/</t>
  </si>
  <si>
    <t>a3cD4Fa03dA7628</t>
  </si>
  <si>
    <t>Connie</t>
  </si>
  <si>
    <t>Barker</t>
  </si>
  <si>
    <t>Colon, Gill and Anthony</t>
  </si>
  <si>
    <t>Port Audreyside</t>
  </si>
  <si>
    <t>Rwanda</t>
  </si>
  <si>
    <t>194-414-4608x29301</t>
  </si>
  <si>
    <t>105.674.1585</t>
  </si>
  <si>
    <t>lindsayrocha@preston.org</t>
  </si>
  <si>
    <t>http://www.orozco.biz/</t>
  </si>
  <si>
    <t>84c29c3B87e3D0d</t>
  </si>
  <si>
    <t>Gabriella</t>
  </si>
  <si>
    <t>Huerta</t>
  </si>
  <si>
    <t>Swanson-Lloyd</t>
  </si>
  <si>
    <t>New Mitchell</t>
  </si>
  <si>
    <t>Monaco</t>
  </si>
  <si>
    <t>734.084.6764</t>
  </si>
  <si>
    <t>daniel75@hansen.com</t>
  </si>
  <si>
    <t>http://mitchell.com/</t>
  </si>
  <si>
    <t>dDd1b8c19e975Cb</t>
  </si>
  <si>
    <t>Knight</t>
  </si>
  <si>
    <t>Duncan Inc</t>
  </si>
  <si>
    <t>Evansfort</t>
  </si>
  <si>
    <t>Wallis and Futuna</t>
  </si>
  <si>
    <t>426-254-3498x526</t>
  </si>
  <si>
    <t>eschultz@salas.com</t>
  </si>
  <si>
    <t>https://vincent.com/</t>
  </si>
  <si>
    <t>65EfcbFAaBc9755</t>
  </si>
  <si>
    <t>Booth</t>
  </si>
  <si>
    <t>Cooke, Zuniga and Maldonado</t>
  </si>
  <si>
    <t>North Glendaborough</t>
  </si>
  <si>
    <t>(390)652-3650x10148</t>
  </si>
  <si>
    <t>995.423.9151x965</t>
  </si>
  <si>
    <t>perry87@nichols.biz</t>
  </si>
  <si>
    <t>https://molina.com/</t>
  </si>
  <si>
    <t>BB60B5cC15cF7d2</t>
  </si>
  <si>
    <t>Dyer and Sons</t>
  </si>
  <si>
    <t>Lake Debraside</t>
  </si>
  <si>
    <t>827-598-8367</t>
  </si>
  <si>
    <t>frederickmisty@carpenter-nielsen.net</t>
  </si>
  <si>
    <t>http://palmer-chan.org/</t>
  </si>
  <si>
    <t>F1735bEA230Bbce</t>
  </si>
  <si>
    <t>Ashlee</t>
  </si>
  <si>
    <t>Murillo</t>
  </si>
  <si>
    <t>Cabrera, Wilkins and Fletcher</t>
  </si>
  <si>
    <t>Levinehaven</t>
  </si>
  <si>
    <t>361.632.4439x1350</t>
  </si>
  <si>
    <t>jodonnell@oliver.com</t>
  </si>
  <si>
    <t>http://www.medina.info/</t>
  </si>
  <si>
    <t>19dbB6E8C57E16c</t>
  </si>
  <si>
    <t>Lawrence</t>
  </si>
  <si>
    <t>Strickland-Pugh</t>
  </si>
  <si>
    <t>Port Codyview</t>
  </si>
  <si>
    <t>394.563.7272x59735</t>
  </si>
  <si>
    <t>001-164-901-5702x4211</t>
  </si>
  <si>
    <t>ehampton@lopez-brandt.org</t>
  </si>
  <si>
    <t>https://www.butler.com/</t>
  </si>
  <si>
    <t>FccE8Bf3cecdBEb</t>
  </si>
  <si>
    <t>Monique</t>
  </si>
  <si>
    <t>Ewing</t>
  </si>
  <si>
    <t>Lester, Ayala and Harmon</t>
  </si>
  <si>
    <t>East Maxborough</t>
  </si>
  <si>
    <t>Antigua and Barbuda</t>
  </si>
  <si>
    <t>972.635.8026</t>
  </si>
  <si>
    <t>332.322.2094x970</t>
  </si>
  <si>
    <t>evansstuart@griffin.org</t>
  </si>
  <si>
    <t>http://mata.com/</t>
  </si>
  <si>
    <t>1EABC7bcC8105a0</t>
  </si>
  <si>
    <t>Dominique</t>
  </si>
  <si>
    <t>Pacheco</t>
  </si>
  <si>
    <t>Reid, Simmons and Burgess</t>
  </si>
  <si>
    <t>Sierraton</t>
  </si>
  <si>
    <t>511-933-2365x60056</t>
  </si>
  <si>
    <t>(445)618-5895x1819</t>
  </si>
  <si>
    <t>kristina23@carr-arias.com</t>
  </si>
  <si>
    <t>https://galvan-lucero.org/</t>
  </si>
  <si>
    <t>061AB1b3530F3Fd</t>
  </si>
  <si>
    <t>Browning</t>
  </si>
  <si>
    <t>Hayes Group</t>
  </si>
  <si>
    <t>Meyerview</t>
  </si>
  <si>
    <t>001-366-571-1158x8709</t>
  </si>
  <si>
    <t>001-830-240-2243</t>
  </si>
  <si>
    <t>gabriellanorton@robertson.org</t>
  </si>
  <si>
    <t>http://www.pena.com/</t>
  </si>
  <si>
    <t>4D0407Be283add2</t>
  </si>
  <si>
    <t>Claudia</t>
  </si>
  <si>
    <t>Woods</t>
  </si>
  <si>
    <t>Diaz-Rangel</t>
  </si>
  <si>
    <t>New Angelica</t>
  </si>
  <si>
    <t>Jamaica</t>
  </si>
  <si>
    <t>+1-402-413-0629x783</t>
  </si>
  <si>
    <t>440.385.1482</t>
  </si>
  <si>
    <t>lonnieguerra@cooke.com</t>
  </si>
  <si>
    <t>https://wallace.com/</t>
  </si>
  <si>
    <t>abDcdBea7514C4C</t>
  </si>
  <si>
    <t>Lopez</t>
  </si>
  <si>
    <t>Griffith-Brandt</t>
  </si>
  <si>
    <t>Coreyville</t>
  </si>
  <si>
    <t>Guatemala</t>
  </si>
  <si>
    <t>001-953-876-9288</t>
  </si>
  <si>
    <t>420.220.5122x17134</t>
  </si>
  <si>
    <t>cowandeanna@house.com</t>
  </si>
  <si>
    <t>http://frye.com/</t>
  </si>
  <si>
    <t>FAdED1A29b30019</t>
  </si>
  <si>
    <t>Martha</t>
  </si>
  <si>
    <t>Small</t>
  </si>
  <si>
    <t>Cordova-Acevedo</t>
  </si>
  <si>
    <t>Michelehaven</t>
  </si>
  <si>
    <t>El Salvador</t>
  </si>
  <si>
    <t>230.073.8571</t>
  </si>
  <si>
    <t>581-665-8434</t>
  </si>
  <si>
    <t>reginahancock@walker.org</t>
  </si>
  <si>
    <t>http://haney.biz/</t>
  </si>
  <si>
    <t>c75AddCd282FEbe</t>
  </si>
  <si>
    <t>Leah</t>
  </si>
  <si>
    <t>Kirk</t>
  </si>
  <si>
    <t>Tate, Ho and Galloway</t>
  </si>
  <si>
    <t>Lake Edgarburgh</t>
  </si>
  <si>
    <t>+1-866-369-8733x748</t>
  </si>
  <si>
    <t>(842)113-0063</t>
  </si>
  <si>
    <t>jasmin18@juarez-richmond.com</t>
  </si>
  <si>
    <t>http://lam-villanueva.com/</t>
  </si>
  <si>
    <t>496Da7aEA5556ec</t>
  </si>
  <si>
    <t>Courtney</t>
  </si>
  <si>
    <t>Arellano</t>
  </si>
  <si>
    <t>Mcconnell-Bell</t>
  </si>
  <si>
    <t>East Daveview</t>
  </si>
  <si>
    <t>491-320-8110x76440</t>
  </si>
  <si>
    <t>564.485.3698x25415</t>
  </si>
  <si>
    <t>sandy44@thomas.com</t>
  </si>
  <si>
    <t>https://bradford.com/</t>
  </si>
  <si>
    <t>151A6a7Deb33bcA</t>
  </si>
  <si>
    <t>Stacy</t>
  </si>
  <si>
    <t>Hayden</t>
  </si>
  <si>
    <t>Rush and Sons</t>
  </si>
  <si>
    <t>Port Shawna</t>
  </si>
  <si>
    <t>Spain</t>
  </si>
  <si>
    <t>001-383-579-5745</t>
  </si>
  <si>
    <t>+1-222-830-3139x0809</t>
  </si>
  <si>
    <t>gravesalisha@harrell.info</t>
  </si>
  <si>
    <t>https://www.li.biz/</t>
  </si>
  <si>
    <t>1ca7788b48FeE2e</t>
  </si>
  <si>
    <t>Bullock</t>
  </si>
  <si>
    <t>Mcbride and Sons</t>
  </si>
  <si>
    <t>Joyceport</t>
  </si>
  <si>
    <t>Swaziland</t>
  </si>
  <si>
    <t>037-168-6087x3358</t>
  </si>
  <si>
    <t>160.965.1293</t>
  </si>
  <si>
    <t>bcole@stevens.com</t>
  </si>
  <si>
    <t>http://www.bernard-archer.info/</t>
  </si>
  <si>
    <t>abe39219A467866</t>
  </si>
  <si>
    <t>Jade</t>
  </si>
  <si>
    <t>Leonard</t>
  </si>
  <si>
    <t>Winters Ltd</t>
  </si>
  <si>
    <t>Randolphside</t>
  </si>
  <si>
    <t>001-997-950-8868x14600</t>
  </si>
  <si>
    <t>001-576-941-0376x050</t>
  </si>
  <si>
    <t>jessica41@klein.biz</t>
  </si>
  <si>
    <t>http://www.meadows.org/</t>
  </si>
  <si>
    <t>eCEF3f5aA31AbE0</t>
  </si>
  <si>
    <t>Gabriela</t>
  </si>
  <si>
    <t>Mcfarland</t>
  </si>
  <si>
    <t>Rodriguez-Riddle</t>
  </si>
  <si>
    <t>East Daleborough</t>
  </si>
  <si>
    <t>828-699-3535</t>
  </si>
  <si>
    <t>(891)586-0328</t>
  </si>
  <si>
    <t>guymorrow@romero-owen.com</t>
  </si>
  <si>
    <t>https://www.horne.com/</t>
  </si>
  <si>
    <t>9cc7928FBfcDD0D</t>
  </si>
  <si>
    <t>Gavin</t>
  </si>
  <si>
    <t>Steele</t>
  </si>
  <si>
    <t>Espinoza Group</t>
  </si>
  <si>
    <t>Port Brady</t>
  </si>
  <si>
    <t>Puerto Rico</t>
  </si>
  <si>
    <t>(505)940-1370</t>
  </si>
  <si>
    <t>(387)540-4830x90427</t>
  </si>
  <si>
    <t>manuel95@holden-franklin.com</t>
  </si>
  <si>
    <t>http://www.maldonado.com/</t>
  </si>
  <si>
    <t>FB26f4DaD5d8cE5</t>
  </si>
  <si>
    <t>Gloria</t>
  </si>
  <si>
    <t>Boone</t>
  </si>
  <si>
    <t>Wall, Howell and Flowers</t>
  </si>
  <si>
    <t>Fuentesborough</t>
  </si>
  <si>
    <t>Palau</t>
  </si>
  <si>
    <t>(772)960-9950</t>
  </si>
  <si>
    <t>(808)929-0197</t>
  </si>
  <si>
    <t>yreyes@rowe.com</t>
  </si>
  <si>
    <t>https://li.com/</t>
  </si>
  <si>
    <t>a1c6309e0B6C2cc</t>
  </si>
  <si>
    <t>Moyer</t>
  </si>
  <si>
    <t>Combs-Arnold</t>
  </si>
  <si>
    <t>Woodwardmouth</t>
  </si>
  <si>
    <t>(618)557-6723x5814</t>
  </si>
  <si>
    <t>+1-095-708-7676x2510</t>
  </si>
  <si>
    <t>russorussell@galloway.biz</t>
  </si>
  <si>
    <t>https://franklin.com/</t>
  </si>
  <si>
    <t>95Ad3E0Ebb710A1</t>
  </si>
  <si>
    <t>Autumn</t>
  </si>
  <si>
    <t>Reese</t>
  </si>
  <si>
    <t>Roberson-Booth</t>
  </si>
  <si>
    <t>Danfort</t>
  </si>
  <si>
    <t>Sierra Leone</t>
  </si>
  <si>
    <t>001-907-691-9391x32947</t>
  </si>
  <si>
    <t>craigwhitney@carrillo.info</t>
  </si>
  <si>
    <t>https://randolph.com/</t>
  </si>
  <si>
    <t>e2CBa0F3D2f28F8</t>
  </si>
  <si>
    <t>Melissa</t>
  </si>
  <si>
    <t>Charles-Mcknight</t>
  </si>
  <si>
    <t>West Gregory</t>
  </si>
  <si>
    <t>Central African Republic</t>
  </si>
  <si>
    <t>001-132-816-6782x927</t>
  </si>
  <si>
    <t>851-296-9631x9588</t>
  </si>
  <si>
    <t>cwolf@arellano.com</t>
  </si>
  <si>
    <t>http://www.wise-horton.com/</t>
  </si>
  <si>
    <t>168d8b04f4Fc7bb</t>
  </si>
  <si>
    <t>Rickey</t>
  </si>
  <si>
    <t>Calderon, Williamson and Stuart</t>
  </si>
  <si>
    <t>Lesterton</t>
  </si>
  <si>
    <t>689-339-1437x2302</t>
  </si>
  <si>
    <t>624-856-7552</t>
  </si>
  <si>
    <t>bweaver@levy.info</t>
  </si>
  <si>
    <t>https://www.mccarty.biz/</t>
  </si>
  <si>
    <t>Cb84dcFdDd42a06</t>
  </si>
  <si>
    <t>Barbara</t>
  </si>
  <si>
    <t>Cardenas</t>
  </si>
  <si>
    <t>Rios, Bautista and Reed</t>
  </si>
  <si>
    <t>Shanehaven</t>
  </si>
  <si>
    <t>+1-077-894-3370x799</t>
  </si>
  <si>
    <t>227.320.8552</t>
  </si>
  <si>
    <t>wflynn@andersen.com</t>
  </si>
  <si>
    <t>https://www.anderson.com/</t>
  </si>
  <si>
    <t>bd95732d1D00b0c</t>
  </si>
  <si>
    <t>Angel</t>
  </si>
  <si>
    <t>Velez</t>
  </si>
  <si>
    <t>Boone-Humphrey</t>
  </si>
  <si>
    <t>New Priscilla</t>
  </si>
  <si>
    <t>Botswana</t>
  </si>
  <si>
    <t>(345)836-1290</t>
  </si>
  <si>
    <t>(462)027-4722</t>
  </si>
  <si>
    <t>pcannon@choi.com</t>
  </si>
  <si>
    <t>http://www.pacheco.com/</t>
  </si>
  <si>
    <t>01C49B8CE7D9Af0</t>
  </si>
  <si>
    <t>Kaitlyn</t>
  </si>
  <si>
    <t>Collins</t>
  </si>
  <si>
    <t>Golden Group</t>
  </si>
  <si>
    <t>Howellborough</t>
  </si>
  <si>
    <t>064.347.7410</t>
  </si>
  <si>
    <t>001-544-643-3875x1257</t>
  </si>
  <si>
    <t>luis12@buck.com</t>
  </si>
  <si>
    <t>http://flynn-cameron.info/</t>
  </si>
  <si>
    <t>6ba0BC5c67eCDD0</t>
  </si>
  <si>
    <t>Amanda</t>
  </si>
  <si>
    <t>Trevino, Lam and Brewer</t>
  </si>
  <si>
    <t>Lake Kylie</t>
  </si>
  <si>
    <t>331-372-4188</t>
  </si>
  <si>
    <t>287.106.6090x069</t>
  </si>
  <si>
    <t>fieldskelly@blackburn.biz</t>
  </si>
  <si>
    <t>http://macias-duffy.com/</t>
  </si>
  <si>
    <t>4B3aDB58ea4Ed5b</t>
  </si>
  <si>
    <t>Rita</t>
  </si>
  <si>
    <t>Serrano</t>
  </si>
  <si>
    <t>Zhang PLC</t>
  </si>
  <si>
    <t>Juanland</t>
  </si>
  <si>
    <t>Montserrat</t>
  </si>
  <si>
    <t>579.373.9493x60914</t>
  </si>
  <si>
    <t>001-864-597-9599</t>
  </si>
  <si>
    <t>vwhite@peterson-gould.com</t>
  </si>
  <si>
    <t>https://www.lambert-smith.biz/</t>
  </si>
  <si>
    <t>F9C7d45Ef5Eed58</t>
  </si>
  <si>
    <t>Stephen</t>
  </si>
  <si>
    <t>Holt, Ewing and Deleon</t>
  </si>
  <si>
    <t>Claudiahaven</t>
  </si>
  <si>
    <t>Haiti</t>
  </si>
  <si>
    <t>969.360.0190x7658</t>
  </si>
  <si>
    <t>(360)355-3360x3498</t>
  </si>
  <si>
    <t>cuevasgeorge@navarro-mcmahon.com</t>
  </si>
  <si>
    <t>https://mccarthy.com/</t>
  </si>
  <si>
    <t>8A96EECfBD1E182</t>
  </si>
  <si>
    <t>Robyn</t>
  </si>
  <si>
    <t>Abbott</t>
  </si>
  <si>
    <t>Dodson, Weaver and Barajas</t>
  </si>
  <si>
    <t>Jodiberg</t>
  </si>
  <si>
    <t>Somalia</t>
  </si>
  <si>
    <t>001-158-488-8157</t>
  </si>
  <si>
    <t>(812)515-3121x0742</t>
  </si>
  <si>
    <t>breanna32@mayer.net</t>
  </si>
  <si>
    <t>https://www.jordan-phelps.org/</t>
  </si>
  <si>
    <t>19BAF1C2EcBaEBC</t>
  </si>
  <si>
    <t>Javier</t>
  </si>
  <si>
    <t>Cantrell</t>
  </si>
  <si>
    <t>Webster Group</t>
  </si>
  <si>
    <t>Brianland</t>
  </si>
  <si>
    <t>001-074-175-8831x12463</t>
  </si>
  <si>
    <t>001-248-307-0177x047</t>
  </si>
  <si>
    <t>kwarner@barrera.org</t>
  </si>
  <si>
    <t>http://powers-bird.com/</t>
  </si>
  <si>
    <t>45EcF8Ad35B790E</t>
  </si>
  <si>
    <t>Seth</t>
  </si>
  <si>
    <t>Hudson-Keith</t>
  </si>
  <si>
    <t>Dillonborough</t>
  </si>
  <si>
    <t>001-719-939-2393x933</t>
  </si>
  <si>
    <t>(978)299-9241x6275</t>
  </si>
  <si>
    <t>sharpgreg@rubio-garrison.org</t>
  </si>
  <si>
    <t>https://www.stone.com/</t>
  </si>
  <si>
    <t>B4DabCf7B4A1adc</t>
  </si>
  <si>
    <t>Suarez</t>
  </si>
  <si>
    <t>Sloan, Meyer and Baldwin</t>
  </si>
  <si>
    <t>Castanedaview</t>
  </si>
  <si>
    <t>Myanmar</t>
  </si>
  <si>
    <t>407-778-8794</t>
  </si>
  <si>
    <t>(510)284-6530</t>
  </si>
  <si>
    <t>usloan@harrington.com</t>
  </si>
  <si>
    <t>https://www.duncan.org/</t>
  </si>
  <si>
    <t>ce5aB7c9c4B60Ab</t>
  </si>
  <si>
    <t>Norman</t>
  </si>
  <si>
    <t>Ibarra, Hobbs and Mccarthy</t>
  </si>
  <si>
    <t>Port Marisa</t>
  </si>
  <si>
    <t>Iraq</t>
  </si>
  <si>
    <t>001-069-1845</t>
  </si>
  <si>
    <t>(477)096-7380x952</t>
  </si>
  <si>
    <t>ariana05@kelly-arellano.com</t>
  </si>
  <si>
    <t>http://www.conrad.com/</t>
  </si>
  <si>
    <t>Dd6Ddd2214c3E9B</t>
  </si>
  <si>
    <t>Leroy</t>
  </si>
  <si>
    <t>Hamilton</t>
  </si>
  <si>
    <t>Shields-Whitehead</t>
  </si>
  <si>
    <t>Wandastad</t>
  </si>
  <si>
    <t>+1-901-250-3282x38700</t>
  </si>
  <si>
    <t>926.331.8840</t>
  </si>
  <si>
    <t>edward56@parks.biz</t>
  </si>
  <si>
    <t>http://jones.com/</t>
  </si>
  <si>
    <t>7E9f1816369DF0C</t>
  </si>
  <si>
    <t>Heidi</t>
  </si>
  <si>
    <t>Landry-Walter</t>
  </si>
  <si>
    <t>East Jim</t>
  </si>
  <si>
    <t>Chile</t>
  </si>
  <si>
    <t>(306)827-7594x698</t>
  </si>
  <si>
    <t>001-326-560-3123x8575</t>
  </si>
  <si>
    <t>gcollier@golden.com</t>
  </si>
  <si>
    <t>https://rhodes-hutchinson.org/</t>
  </si>
  <si>
    <t>2b94E0a823C2FeF</t>
  </si>
  <si>
    <t>Jose</t>
  </si>
  <si>
    <t>Morse</t>
  </si>
  <si>
    <t>Ford-Dixon</t>
  </si>
  <si>
    <t>West Brendan</t>
  </si>
  <si>
    <t>849-351-2710x10812</t>
  </si>
  <si>
    <t>001-684-502-1388</t>
  </si>
  <si>
    <t>woodsdevin@maldonado.org</t>
  </si>
  <si>
    <t>https://www.wheeler-wong.com/</t>
  </si>
  <si>
    <t>ea098eef5e1a1dE</t>
  </si>
  <si>
    <t>Sue</t>
  </si>
  <si>
    <t>Griffith Inc</t>
  </si>
  <si>
    <t>New Waynemouth</t>
  </si>
  <si>
    <t>Malawi</t>
  </si>
  <si>
    <t>892-983-7879</t>
  </si>
  <si>
    <t>+1-768-457-3229x81907</t>
  </si>
  <si>
    <t>mcbridekylie@mcdowell-christensen.com</t>
  </si>
  <si>
    <t>http://johnson.net/</t>
  </si>
  <si>
    <t>84a9a3cbCf05ff2</t>
  </si>
  <si>
    <t>Alejandro</t>
  </si>
  <si>
    <t>Peterson</t>
  </si>
  <si>
    <t>Anthony Ltd</t>
  </si>
  <si>
    <t>Lake Timothy</t>
  </si>
  <si>
    <t>+1-884-829-2335x63997</t>
  </si>
  <si>
    <t>974.451.1538x12338</t>
  </si>
  <si>
    <t>rothkerry@atkins-porter.com</t>
  </si>
  <si>
    <t>http://www.miranda.info/</t>
  </si>
  <si>
    <t>5daBFEe0FDD4aC1</t>
  </si>
  <si>
    <t>Pearson</t>
  </si>
  <si>
    <t>Castaneda Inc</t>
  </si>
  <si>
    <t>New Chadport</t>
  </si>
  <si>
    <t>470-922-3685x36290</t>
  </si>
  <si>
    <t>274.232.9857x729</t>
  </si>
  <si>
    <t>jerrygates@garner.net</t>
  </si>
  <si>
    <t>https://burnett.com/</t>
  </si>
  <si>
    <t>B7e00DD57bcf686</t>
  </si>
  <si>
    <t>Gina</t>
  </si>
  <si>
    <t>Pugh, Hickman and Ali</t>
  </si>
  <si>
    <t>North Andreamouth</t>
  </si>
  <si>
    <t>316-272-0080x22774</t>
  </si>
  <si>
    <t>227.580.3318x813</t>
  </si>
  <si>
    <t>jack76@compton.com</t>
  </si>
  <si>
    <t>https://www.hunter.com/</t>
  </si>
  <si>
    <t>8bFe89d11F4Dedb</t>
  </si>
  <si>
    <t>Dickson</t>
  </si>
  <si>
    <t>Booth Group</t>
  </si>
  <si>
    <t>Neilmouth</t>
  </si>
  <si>
    <t>(661)303-9573x42402</t>
  </si>
  <si>
    <t>(937)236-0146x969</t>
  </si>
  <si>
    <t>kaitlinbooth@hurley.com</t>
  </si>
  <si>
    <t>https://www.rhodes.biz/</t>
  </si>
  <si>
    <t>FbddCdfA03BfC9e</t>
  </si>
  <si>
    <t>Mandy</t>
  </si>
  <si>
    <t>Shannon</t>
  </si>
  <si>
    <t>Myers Ltd</t>
  </si>
  <si>
    <t>Port Anthonyland</t>
  </si>
  <si>
    <t>New Zealand</t>
  </si>
  <si>
    <t>640.687.3301x5213</t>
  </si>
  <si>
    <t>hillterrance@gamble.info</t>
  </si>
  <si>
    <t>http://mccann.com/</t>
  </si>
  <si>
    <t>4CDD436E36C97De</t>
  </si>
  <si>
    <t>Darlene</t>
  </si>
  <si>
    <t>Vasquez</t>
  </si>
  <si>
    <t>Elliott Ltd</t>
  </si>
  <si>
    <t>Patrickfurt</t>
  </si>
  <si>
    <t>+1-671-928-3389x83763</t>
  </si>
  <si>
    <t>mosleyross@lawrence.com</t>
  </si>
  <si>
    <t>http://www.weiss.com/</t>
  </si>
  <si>
    <t>f10fAFa2EA7Ad5c</t>
  </si>
  <si>
    <t>Tyrone</t>
  </si>
  <si>
    <t>Chavez and Sons</t>
  </si>
  <si>
    <t>Davestad</t>
  </si>
  <si>
    <t>001-591-723-3809x36173</t>
  </si>
  <si>
    <t>001-323-574-2316x07928</t>
  </si>
  <si>
    <t>malik63@frazier-nichols.biz</t>
  </si>
  <si>
    <t>http://www.gray.org/</t>
  </si>
  <si>
    <t>AAc719dC2D147B2</t>
  </si>
  <si>
    <t>Walker</t>
  </si>
  <si>
    <t>Hartman, Martinez and Lambert</t>
  </si>
  <si>
    <t>Katieshire</t>
  </si>
  <si>
    <t>001-290-363-6730x094</t>
  </si>
  <si>
    <t>luceromaxwell@wong.biz</t>
  </si>
  <si>
    <t>http://hodge-ramirez.com/</t>
  </si>
  <si>
    <t>51bDcE74ec99AE9</t>
  </si>
  <si>
    <t>Kristopher</t>
  </si>
  <si>
    <t>Shah</t>
  </si>
  <si>
    <t>Roberson Group</t>
  </si>
  <si>
    <t>Fergusonville</t>
  </si>
  <si>
    <t>161.580.5022x6958</t>
  </si>
  <si>
    <t>001-047-551-4541</t>
  </si>
  <si>
    <t>luis82@sparks.com</t>
  </si>
  <si>
    <t>http://www.butler.biz/</t>
  </si>
  <si>
    <t>Fb6Da7d46CE88e3</t>
  </si>
  <si>
    <t>Mitchell</t>
  </si>
  <si>
    <t>Shannon-Valencia</t>
  </si>
  <si>
    <t>East Jo</t>
  </si>
  <si>
    <t>(880)412-2558x97593</t>
  </si>
  <si>
    <t>692-203-8338</t>
  </si>
  <si>
    <t>lauren64@faulkner-hood.info</t>
  </si>
  <si>
    <t>http://mckee.com/</t>
  </si>
  <si>
    <t>66c5A7950926d8D</t>
  </si>
  <si>
    <t>Schmidt</t>
  </si>
  <si>
    <t>Acosta and Sons</t>
  </si>
  <si>
    <t>South Erika</t>
  </si>
  <si>
    <t>Denmark</t>
  </si>
  <si>
    <t>022.403.1477</t>
  </si>
  <si>
    <t>elutz@medina-garcia.com</t>
  </si>
  <si>
    <t>https://www.payne.com/</t>
  </si>
  <si>
    <t>aace2C6eB3d41D2</t>
  </si>
  <si>
    <t>David</t>
  </si>
  <si>
    <t>Simpson</t>
  </si>
  <si>
    <t>Peterson, Maldonado and Daugherty</t>
  </si>
  <si>
    <t>Elliotthaven</t>
  </si>
  <si>
    <t>742.257.1474x049</t>
  </si>
  <si>
    <t>(177)558-2199</t>
  </si>
  <si>
    <t>knappalisha@franco.org</t>
  </si>
  <si>
    <t>http://www.robbins.biz/</t>
  </si>
  <si>
    <t>D4BfFDF256D03e7</t>
  </si>
  <si>
    <t>Cassandra</t>
  </si>
  <si>
    <t>Keith</t>
  </si>
  <si>
    <t>Landry-Kaiser</t>
  </si>
  <si>
    <t>Jacquelineville</t>
  </si>
  <si>
    <t>Armenia</t>
  </si>
  <si>
    <t>+1-371-829-3846x49770</t>
  </si>
  <si>
    <t>(378)349-6076</t>
  </si>
  <si>
    <t>yolanda40@rhodes.com</t>
  </si>
  <si>
    <t>http://www.murray-woodard.net/</t>
  </si>
  <si>
    <t>9D6ad1B2902b386</t>
  </si>
  <si>
    <t>Cruz-Velazquez</t>
  </si>
  <si>
    <t>Bartonport</t>
  </si>
  <si>
    <t>481.854.8832x690</t>
  </si>
  <si>
    <t>001-814-098-5300x4378</t>
  </si>
  <si>
    <t>xortiz@gates.com</t>
  </si>
  <si>
    <t>https://beltran.com/</t>
  </si>
  <si>
    <t>bDD9F79E7D7E2d2</t>
  </si>
  <si>
    <t>Carmen</t>
  </si>
  <si>
    <t>Hayes-Kelly</t>
  </si>
  <si>
    <t>Daughertyfort</t>
  </si>
  <si>
    <t>(874)716-4853x19710</t>
  </si>
  <si>
    <t>+1-493-529-1066x8598</t>
  </si>
  <si>
    <t>obates@bennett-nicholson.net</t>
  </si>
  <si>
    <t>https://freeman-maddox.com/</t>
  </si>
  <si>
    <t>4E2A194a47c3C94</t>
  </si>
  <si>
    <t>Ford</t>
  </si>
  <si>
    <t>Walker Group</t>
  </si>
  <si>
    <t>Mcgeemouth</t>
  </si>
  <si>
    <t>India</t>
  </si>
  <si>
    <t>674-359-8368x3113</t>
  </si>
  <si>
    <t>001-386-467-9110x19533</t>
  </si>
  <si>
    <t>sabrinaerickson@wise.info</t>
  </si>
  <si>
    <t>http://odom.info/</t>
  </si>
  <si>
    <t>6DdADca2C7744fD</t>
  </si>
  <si>
    <t>Max</t>
  </si>
  <si>
    <t>Gates</t>
  </si>
  <si>
    <t>Solis-Olson</t>
  </si>
  <si>
    <t>West Rubenburgh</t>
  </si>
  <si>
    <t>001-401-710-2797x2407</t>
  </si>
  <si>
    <t>xrollins@mcfarland.com</t>
  </si>
  <si>
    <t>https://www.hood-decker.com/</t>
  </si>
  <si>
    <t>979cAb2Bb00CD2c</t>
  </si>
  <si>
    <t>Breanna</t>
  </si>
  <si>
    <t>Gaines</t>
  </si>
  <si>
    <t>Holland-Burgess</t>
  </si>
  <si>
    <t>Whitneyburgh</t>
  </si>
  <si>
    <t>Maldives</t>
  </si>
  <si>
    <t>361.882.3352x1956</t>
  </si>
  <si>
    <t>210.320.8584x3668</t>
  </si>
  <si>
    <t>yolanda53@thomas.info</t>
  </si>
  <si>
    <t>https://www.marshall.com/</t>
  </si>
  <si>
    <t>1aa3CDB10F71B9f</t>
  </si>
  <si>
    <t>Wilson</t>
  </si>
  <si>
    <t>Rivers-Woods</t>
  </si>
  <si>
    <t>North Nina</t>
  </si>
  <si>
    <t>+1-888-655-3187x97227</t>
  </si>
  <si>
    <t>122.368.5637x8695</t>
  </si>
  <si>
    <t>lucas94@barrera.com</t>
  </si>
  <si>
    <t>https://booth-guzman.info/</t>
  </si>
  <si>
    <t>00C746Ffb63E429</t>
  </si>
  <si>
    <t>Madeline</t>
  </si>
  <si>
    <t>Jordan</t>
  </si>
  <si>
    <t>Woods, Cunningham and Nguyen</t>
  </si>
  <si>
    <t>Maxport</t>
  </si>
  <si>
    <t>Cayman Islands</t>
  </si>
  <si>
    <t>(376)311-6935x848</t>
  </si>
  <si>
    <t>001-128-830-3050x54189</t>
  </si>
  <si>
    <t>wisediane@dean.com</t>
  </si>
  <si>
    <t>http://bowers-ashley.com/</t>
  </si>
  <si>
    <t>86EF9efb3bdCc38</t>
  </si>
  <si>
    <t>Ernest</t>
  </si>
  <si>
    <t>Stafford</t>
  </si>
  <si>
    <t>Dickson Inc</t>
  </si>
  <si>
    <t>Wyattmouth</t>
  </si>
  <si>
    <t>Reunion</t>
  </si>
  <si>
    <t>618.265.0958</t>
  </si>
  <si>
    <t>001-363-876-5001x02830</t>
  </si>
  <si>
    <t>tonyaruiz@farmer.com</t>
  </si>
  <si>
    <t>http://www.hatfield.com/</t>
  </si>
  <si>
    <t>DeF4B9e08eAE8a7</t>
  </si>
  <si>
    <t>Olivia</t>
  </si>
  <si>
    <t>Saunders</t>
  </si>
  <si>
    <t>Sanchez, Coleman and Leon</t>
  </si>
  <si>
    <t>Lisaville</t>
  </si>
  <si>
    <t>298.311.2706x59582</t>
  </si>
  <si>
    <t>+1-498-562-7577x9389</t>
  </si>
  <si>
    <t>triciarichards@shelton.net</t>
  </si>
  <si>
    <t>http://www.hurley.com/</t>
  </si>
  <si>
    <t>FDE3CA49D4E0E47</t>
  </si>
  <si>
    <t>Tricia</t>
  </si>
  <si>
    <t>Barrera</t>
  </si>
  <si>
    <t>Parrish, Frey and Wiley</t>
  </si>
  <si>
    <t>North Randallstad</t>
  </si>
  <si>
    <t>Paraguay</t>
  </si>
  <si>
    <t>+1-305-357-7846x89244</t>
  </si>
  <si>
    <t>001-745-690-6733x89839</t>
  </si>
  <si>
    <t>philip88@carr.biz</t>
  </si>
  <si>
    <t>http://www.boyle-archer.net/</t>
  </si>
  <si>
    <t>E2f3CBBB5D6Fb94</t>
  </si>
  <si>
    <t>Carly</t>
  </si>
  <si>
    <t>Schroeder, Krueger and Day</t>
  </si>
  <si>
    <t>New Evelynside</t>
  </si>
  <si>
    <t>Austria</t>
  </si>
  <si>
    <t>747-121-9878x3705</t>
  </si>
  <si>
    <t>josephchaney@roach-rocha.info</t>
  </si>
  <si>
    <t>https://www.huff.com/</t>
  </si>
  <si>
    <t>cca0B52fAeE8e01</t>
  </si>
  <si>
    <t>Stuart</t>
  </si>
  <si>
    <t>Collins-Roman</t>
  </si>
  <si>
    <t>Xavierborough</t>
  </si>
  <si>
    <t>+1-837-532-8673x455</t>
  </si>
  <si>
    <t>+1-993-418-0789x8732</t>
  </si>
  <si>
    <t>shanecuevas@terry.com</t>
  </si>
  <si>
    <t>http://rubio.com/</t>
  </si>
  <si>
    <t>9b2afcc8F309b28</t>
  </si>
  <si>
    <t>Lamb</t>
  </si>
  <si>
    <t>Simon-Short</t>
  </si>
  <si>
    <t>Erinmouth</t>
  </si>
  <si>
    <t>(279)680-4241</t>
  </si>
  <si>
    <t>aserrano@webb.org</t>
  </si>
  <si>
    <t>http://gordon.org/</t>
  </si>
  <si>
    <t>bA3c7355abEB0Aa</t>
  </si>
  <si>
    <t>Bailey, Dorsey and Tanner</t>
  </si>
  <si>
    <t>Port Robert</t>
  </si>
  <si>
    <t>(309)944-0313</t>
  </si>
  <si>
    <t>ericksoncheyenne@taylor.com</t>
  </si>
  <si>
    <t>https://harris-houston.biz/</t>
  </si>
  <si>
    <t>d6ed0F3495B7393</t>
  </si>
  <si>
    <t>Hendricks</t>
  </si>
  <si>
    <t>Day-Donovan</t>
  </si>
  <si>
    <t>Nicholsonfurt</t>
  </si>
  <si>
    <t>+1-702-303-6494x134</t>
  </si>
  <si>
    <t>001-486-174-2235</t>
  </si>
  <si>
    <t>dorothy66@howe-kim.com</t>
  </si>
  <si>
    <t>https://suarez.com/</t>
  </si>
  <si>
    <t>d535Ccee51f5Cc6</t>
  </si>
  <si>
    <t>Leslie</t>
  </si>
  <si>
    <t>Ramos</t>
  </si>
  <si>
    <t>Stephens, Green and Dudley</t>
  </si>
  <si>
    <t>Vaughnside</t>
  </si>
  <si>
    <t>Montenegro</t>
  </si>
  <si>
    <t>463-667-7297x27905</t>
  </si>
  <si>
    <t>oscar33@holden-morrow.com</t>
  </si>
  <si>
    <t>https://maynard-madden.net/</t>
  </si>
  <si>
    <t>d3D2D30f3D1afa3</t>
  </si>
  <si>
    <t>Louis</t>
  </si>
  <si>
    <t>Carpenter</t>
  </si>
  <si>
    <t>Camacho, Wilkinson and Holden</t>
  </si>
  <si>
    <t>Gregoryhaven</t>
  </si>
  <si>
    <t>jacobskurt@dalton-small.com</t>
  </si>
  <si>
    <t>http://www.mathews.com/</t>
  </si>
  <si>
    <t>Cc9EdFF319d25E9</t>
  </si>
  <si>
    <t>Whitehead</t>
  </si>
  <si>
    <t>English, Mercado and Jefferson</t>
  </si>
  <si>
    <t>Vernonfurt</t>
  </si>
  <si>
    <t>449-361-4656</t>
  </si>
  <si>
    <t>011.718.2522</t>
  </si>
  <si>
    <t>iosborn@brady.com</t>
  </si>
  <si>
    <t>http://levine-francis.com/</t>
  </si>
  <si>
    <t>98Af09C3BfCe2c3</t>
  </si>
  <si>
    <t>Sheri</t>
  </si>
  <si>
    <t>Arnold</t>
  </si>
  <si>
    <t>Warren Ltd</t>
  </si>
  <si>
    <t>Dorothymouth</t>
  </si>
  <si>
    <t>001-959-964-0415x510</t>
  </si>
  <si>
    <t>881-870-7916x29626</t>
  </si>
  <si>
    <t>walterfrye@good-boyer.com</t>
  </si>
  <si>
    <t>http://christian.com/</t>
  </si>
  <si>
    <t>2Fb596f76cac2Cb</t>
  </si>
  <si>
    <t>Wolfe LLC</t>
  </si>
  <si>
    <t>West Alejandrachester</t>
  </si>
  <si>
    <t>186.628.7791x3269</t>
  </si>
  <si>
    <t>samuelwelch@reid.net</t>
  </si>
  <si>
    <t>https://bush.com/</t>
  </si>
  <si>
    <t>F22D1aab7F39F52</t>
  </si>
  <si>
    <t>Dennis</t>
  </si>
  <si>
    <t>Velazquez, Heath and Adkins</t>
  </si>
  <si>
    <t>South Gloria</t>
  </si>
  <si>
    <t>(549)544-4032x930</t>
  </si>
  <si>
    <t>001-944-719-2188x6198</t>
  </si>
  <si>
    <t>wcole@bell.info</t>
  </si>
  <si>
    <t>https://www.roth-haney.com/</t>
  </si>
  <si>
    <t>0D8ddA3FEC39Dad</t>
  </si>
  <si>
    <t>Karl</t>
  </si>
  <si>
    <t>Stephens</t>
  </si>
  <si>
    <t>Christensen-Gibbs</t>
  </si>
  <si>
    <t>Horneton</t>
  </si>
  <si>
    <t>516.383.5282</t>
  </si>
  <si>
    <t>521-217-9034x306</t>
  </si>
  <si>
    <t>miguelmathis@crawford.info</t>
  </si>
  <si>
    <t>4d2D54679321f8c</t>
  </si>
  <si>
    <t>Brenda</t>
  </si>
  <si>
    <t>Hale</t>
  </si>
  <si>
    <t>Mcguire PLC</t>
  </si>
  <si>
    <t>Mitchelltown</t>
  </si>
  <si>
    <t>Marshall Islands</t>
  </si>
  <si>
    <t>828.109.2056</t>
  </si>
  <si>
    <t>799.626.7815</t>
  </si>
  <si>
    <t>romeroangie@cunningham.org</t>
  </si>
  <si>
    <t>https://www.jennings-mann.com/</t>
  </si>
  <si>
    <t>7c2b4aA5fDfA1E7</t>
  </si>
  <si>
    <t>Nicolas</t>
  </si>
  <si>
    <t>Morrow-Butler</t>
  </si>
  <si>
    <t>Roberthaven</t>
  </si>
  <si>
    <t>Anguilla</t>
  </si>
  <si>
    <t>001-096-028-0764</t>
  </si>
  <si>
    <t>+1-323-969-9510x837</t>
  </si>
  <si>
    <t>vbooker@donovan-stokes.info</t>
  </si>
  <si>
    <t>https://greene-goodman.info/</t>
  </si>
  <si>
    <t>AEC966c6EbEEd02</t>
  </si>
  <si>
    <t>Savage</t>
  </si>
  <si>
    <t>Lynch and Sons</t>
  </si>
  <si>
    <t>New Paulmouth</t>
  </si>
  <si>
    <t>001-524-066-4043x946</t>
  </si>
  <si>
    <t>427-771-8849x39563</t>
  </si>
  <si>
    <t>cheyenne64@solomon.net</t>
  </si>
  <si>
    <t>http://terrell.biz/</t>
  </si>
  <si>
    <t>478460c2Ffa6b78</t>
  </si>
  <si>
    <t>Duffy</t>
  </si>
  <si>
    <t>Hull, Brennan and Ramos</t>
  </si>
  <si>
    <t>North Brookebury</t>
  </si>
  <si>
    <t>442.724.7841x142</t>
  </si>
  <si>
    <t>+1-798-980-9101x82752</t>
  </si>
  <si>
    <t>rmcfarland@shelton.com</t>
  </si>
  <si>
    <t>https://www.pearson-wallace.biz/</t>
  </si>
  <si>
    <t>2fEAcdbcC15cc74</t>
  </si>
  <si>
    <t>Renee</t>
  </si>
  <si>
    <t>Phillips, Hutchinson and Walter</t>
  </si>
  <si>
    <t>West Erika</t>
  </si>
  <si>
    <t>Ethiopia</t>
  </si>
  <si>
    <t>501.240.0629x1686</t>
  </si>
  <si>
    <t>684.959.9553x518</t>
  </si>
  <si>
    <t>tammyspence@day.org</t>
  </si>
  <si>
    <t>https://www.haley.info/</t>
  </si>
  <si>
    <t>C8eAE8D58C71CAE</t>
  </si>
  <si>
    <t>Rosales</t>
  </si>
  <si>
    <t>Morales, Carpenter and Yoder</t>
  </si>
  <si>
    <t>Hodgeburgh</t>
  </si>
  <si>
    <t>(806)799-8306</t>
  </si>
  <si>
    <t>joanna47@davidson.org</t>
  </si>
  <si>
    <t>https://www.cochran-cook.com/</t>
  </si>
  <si>
    <t>ac6BD3DF09dEA9b</t>
  </si>
  <si>
    <t>Duran, Eaton and Holt</t>
  </si>
  <si>
    <t>Daltonstad</t>
  </si>
  <si>
    <t>(512)723-4401x3186</t>
  </si>
  <si>
    <t>494-049-0230x22213</t>
  </si>
  <si>
    <t>jeffrey24@douglas-landry.com</t>
  </si>
  <si>
    <t>http://www.hardin-duran.org/</t>
  </si>
  <si>
    <t>AdAbCAb58a147aC</t>
  </si>
  <si>
    <t>Clifford</t>
  </si>
  <si>
    <t>Shea</t>
  </si>
  <si>
    <t>Carey, Owens and Anthony</t>
  </si>
  <si>
    <t>East Michelleland</t>
  </si>
  <si>
    <t>301.544.7937</t>
  </si>
  <si>
    <t>(422)434-1784</t>
  </si>
  <si>
    <t>burnettrebecca@brewer.info</t>
  </si>
  <si>
    <t>http://www.tyler-sosa.biz/</t>
  </si>
  <si>
    <t>70C6A2D2a742DDD</t>
  </si>
  <si>
    <t>Case</t>
  </si>
  <si>
    <t>Mcintyre, Yang and Dyer</t>
  </si>
  <si>
    <t>Gileshaven</t>
  </si>
  <si>
    <t>+1-805-686-4122x815</t>
  </si>
  <si>
    <t>+1-703-536-7421x7079</t>
  </si>
  <si>
    <t>cassandrastrong@ramos.com</t>
  </si>
  <si>
    <t>https://cabrera.biz/</t>
  </si>
  <si>
    <t>B4140eB48EAe3FA</t>
  </si>
  <si>
    <t>Young, Reynolds and West</t>
  </si>
  <si>
    <t>Robertaville</t>
  </si>
  <si>
    <t>Turkey</t>
  </si>
  <si>
    <t>(540)222-1862x971</t>
  </si>
  <si>
    <t>(632)561-3581x76878</t>
  </si>
  <si>
    <t>cortega@johnston.com</t>
  </si>
  <si>
    <t>http://www.cain.net/</t>
  </si>
  <si>
    <t>62Dc5d901e6C9EE</t>
  </si>
  <si>
    <t>Priscilla</t>
  </si>
  <si>
    <t>Dodson, Wagner and Roth</t>
  </si>
  <si>
    <t>Dylanshire</t>
  </si>
  <si>
    <t>+1-704-228-1033x97217</t>
  </si>
  <si>
    <t>400-638-3888x8832</t>
  </si>
  <si>
    <t>jenny52@berry.com</t>
  </si>
  <si>
    <t>http://www.barber-jensen.com/</t>
  </si>
  <si>
    <t>3a499E9cA2dA1CC</t>
  </si>
  <si>
    <t>Isaiah</t>
  </si>
  <si>
    <t>Howe</t>
  </si>
  <si>
    <t>Cannon Inc</t>
  </si>
  <si>
    <t>Weissshire</t>
  </si>
  <si>
    <t>676.018.6293x4000</t>
  </si>
  <si>
    <t>+1-368-694-6735x490</t>
  </si>
  <si>
    <t>rachael63@cooley.com</t>
  </si>
  <si>
    <t>dFAc465E9Ccc3a6</t>
  </si>
  <si>
    <t>Kara</t>
  </si>
  <si>
    <t>Pugh</t>
  </si>
  <si>
    <t>Proctor-Garrett</t>
  </si>
  <si>
    <t>Kennedyville</t>
  </si>
  <si>
    <t>415.119.1011</t>
  </si>
  <si>
    <t>063.445.8828x5305</t>
  </si>
  <si>
    <t>lucas29@mccoy.net</t>
  </si>
  <si>
    <t>https://brock.info/</t>
  </si>
  <si>
    <t>Dbf8dbcEAc5d107</t>
  </si>
  <si>
    <t>Little</t>
  </si>
  <si>
    <t>Curtis-Jarvis</t>
  </si>
  <si>
    <t>East Brendanfort</t>
  </si>
  <si>
    <t>001-272-262-9810x30183</t>
  </si>
  <si>
    <t>thomasstefanie@garner-cooper.com</t>
  </si>
  <si>
    <t>https://conley.com/</t>
  </si>
  <si>
    <t>f7D3bA2f3a3C21A</t>
  </si>
  <si>
    <t>Maurice</t>
  </si>
  <si>
    <t>Owen</t>
  </si>
  <si>
    <t>Kent LLC</t>
  </si>
  <si>
    <t>Torresbury</t>
  </si>
  <si>
    <t>Holy See (Vatican City State)</t>
  </si>
  <si>
    <t>(051)314-0826x1011</t>
  </si>
  <si>
    <t>152.669.6353x1137</t>
  </si>
  <si>
    <t>porterlogan@duffy.biz</t>
  </si>
  <si>
    <t>https://www.ho-tran.com/</t>
  </si>
  <si>
    <t>fF4C242e5732BdF</t>
  </si>
  <si>
    <t>Penny</t>
  </si>
  <si>
    <t>Baxter</t>
  </si>
  <si>
    <t>Diaz, Hinton and Blackburn</t>
  </si>
  <si>
    <t>Lake Kimhaven</t>
  </si>
  <si>
    <t>Barbados</t>
  </si>
  <si>
    <t>008.543.8018x6668</t>
  </si>
  <si>
    <t>001-307-875-9219x518</t>
  </si>
  <si>
    <t>brett70@reilly.com</t>
  </si>
  <si>
    <t>https://www.fitzpatrick.biz/</t>
  </si>
  <si>
    <t>5aeD3Aa4cf1ee8D</t>
  </si>
  <si>
    <t>Morgan</t>
  </si>
  <si>
    <t>Silva</t>
  </si>
  <si>
    <t>Novak-Mullins</t>
  </si>
  <si>
    <t>Port Virginia</t>
  </si>
  <si>
    <t>Georgia</t>
  </si>
  <si>
    <t>(784)764-9236x170</t>
  </si>
  <si>
    <t>685-411-6335x902</t>
  </si>
  <si>
    <t>lpatton@robinson.com</t>
  </si>
  <si>
    <t>http://singleton-baxter.net/</t>
  </si>
  <si>
    <t>dd509eaBA3F8089</t>
  </si>
  <si>
    <t>Patrick</t>
  </si>
  <si>
    <t>Barnett</t>
  </si>
  <si>
    <t>Riley, Phelps and Castro</t>
  </si>
  <si>
    <t>Gabrielleland</t>
  </si>
  <si>
    <t>Saudi Arabia</t>
  </si>
  <si>
    <t>486-945-7392x76409</t>
  </si>
  <si>
    <t>907-200-5367x69663</t>
  </si>
  <si>
    <t>cassie94@booth.biz</t>
  </si>
  <si>
    <t>https://melton.com/</t>
  </si>
  <si>
    <t>4B9B8D49fAf7cae</t>
  </si>
  <si>
    <t>Kristi</t>
  </si>
  <si>
    <t>Obrien LLC</t>
  </si>
  <si>
    <t>East Alyssaville</t>
  </si>
  <si>
    <t>+1-549-824-0031x02701</t>
  </si>
  <si>
    <t>723-705-9698</t>
  </si>
  <si>
    <t>woodscollin@vargas.com</t>
  </si>
  <si>
    <t>http://www.mueller.net/</t>
  </si>
  <si>
    <t>0aBBEBe4dC9a7DD</t>
  </si>
  <si>
    <t>Geoffrey</t>
  </si>
  <si>
    <t>Gutierrez, Logan and Porter</t>
  </si>
  <si>
    <t>Burkeport</t>
  </si>
  <si>
    <t>169-622-6465x39875</t>
  </si>
  <si>
    <t>942-128-5882x743</t>
  </si>
  <si>
    <t>montgomeryjasmin@oneal-hutchinson.com</t>
  </si>
  <si>
    <t>http://www.martin.com/</t>
  </si>
  <si>
    <t>A9ef18Ec3Eb8c80</t>
  </si>
  <si>
    <t>Gary</t>
  </si>
  <si>
    <t>Le</t>
  </si>
  <si>
    <t>Pittman-Owens</t>
  </si>
  <si>
    <t>South Jonathonborough</t>
  </si>
  <si>
    <t>199-758-5242</t>
  </si>
  <si>
    <t>847-095-4239</t>
  </si>
  <si>
    <t>emilygarrett@navarro-howe.info</t>
  </si>
  <si>
    <t>http://montoya.com/</t>
  </si>
  <si>
    <t>98fFA372Bd132EE</t>
  </si>
  <si>
    <t>Tina</t>
  </si>
  <si>
    <t>Mckenzie, Bowman and Cooper</t>
  </si>
  <si>
    <t>Port Melanieside</t>
  </si>
  <si>
    <t>001-472-988-6530x0068</t>
  </si>
  <si>
    <t>gutierrezrandall@rasmussen.com</t>
  </si>
  <si>
    <t>https://cochran.biz/</t>
  </si>
  <si>
    <t>A74e90b1839b58B</t>
  </si>
  <si>
    <t>Karen</t>
  </si>
  <si>
    <t>Campbell</t>
  </si>
  <si>
    <t>Aguilar-Bautista</t>
  </si>
  <si>
    <t>New Oscar</t>
  </si>
  <si>
    <t>787-930-1013x256</t>
  </si>
  <si>
    <t>205-372-8502</t>
  </si>
  <si>
    <t>rachaelking@silva-choi.com</t>
  </si>
  <si>
    <t>https://www.turner.net/</t>
  </si>
  <si>
    <t>5e883ac5731A48f</t>
  </si>
  <si>
    <t>Terrence</t>
  </si>
  <si>
    <t>Frye</t>
  </si>
  <si>
    <t>Ali LLC</t>
  </si>
  <si>
    <t>Julianfort</t>
  </si>
  <si>
    <t>Malta</t>
  </si>
  <si>
    <t>067.961.9175x3047</t>
  </si>
  <si>
    <t>bradley72@fowler-durham.org</t>
  </si>
  <si>
    <t>http://www.ryan-curtis.com/</t>
  </si>
  <si>
    <t>1bD34DFB3Ebb9db</t>
  </si>
  <si>
    <t>Cristina</t>
  </si>
  <si>
    <t>Carney-Chavez</t>
  </si>
  <si>
    <t>North Alexanderburgh</t>
  </si>
  <si>
    <t>001-627-353-0917</t>
  </si>
  <si>
    <t>538-624-2296x017</t>
  </si>
  <si>
    <t>matthew67@irwin-mcknight.info</t>
  </si>
  <si>
    <t>http://benjamin-houston.com/</t>
  </si>
  <si>
    <t>B6bF2E1D05CADE7</t>
  </si>
  <si>
    <t>Weiss</t>
  </si>
  <si>
    <t>Gallagher PLC</t>
  </si>
  <si>
    <t>Lyonsshire</t>
  </si>
  <si>
    <t>925.881.7050</t>
  </si>
  <si>
    <t>(040)995-5358x7014</t>
  </si>
  <si>
    <t>stoutwilliam@forbes.com</t>
  </si>
  <si>
    <t>http://lutz.org/</t>
  </si>
  <si>
    <t>2dc0146c8da25fd</t>
  </si>
  <si>
    <t>Kayla</t>
  </si>
  <si>
    <t>Ferguson</t>
  </si>
  <si>
    <t>Shaffer, Chang and Mcmahon</t>
  </si>
  <si>
    <t>Port Graceport</t>
  </si>
  <si>
    <t>Slovakia (Slovak Republic)</t>
  </si>
  <si>
    <t>743.898.2631</t>
  </si>
  <si>
    <t>974-320-4973</t>
  </si>
  <si>
    <t>shopkins@murphy-fleming.com</t>
  </si>
  <si>
    <t>https://www.kennedy-li.com/</t>
  </si>
  <si>
    <t>d3cCC3C94bfA15d</t>
  </si>
  <si>
    <t>Cooper-Richards</t>
  </si>
  <si>
    <t>East Jonathanborough</t>
  </si>
  <si>
    <t>916-950-6485x5931</t>
  </si>
  <si>
    <t>723-255-8755</t>
  </si>
  <si>
    <t>pratthector@ferrell.info</t>
  </si>
  <si>
    <t>http://www.knight-weiss.com/</t>
  </si>
  <si>
    <t>c6027C9baa2664A</t>
  </si>
  <si>
    <t>Janet</t>
  </si>
  <si>
    <t>Zimmerman</t>
  </si>
  <si>
    <t>Hart-Stevens</t>
  </si>
  <si>
    <t>Dixonshire</t>
  </si>
  <si>
    <t>036.003.0046x50047</t>
  </si>
  <si>
    <t>(351)718-3479x055</t>
  </si>
  <si>
    <t>dan28@walter-richard.info</t>
  </si>
  <si>
    <t>http://www.good.info/</t>
  </si>
  <si>
    <t>38baedECE07dA6A</t>
  </si>
  <si>
    <t>Jesus</t>
  </si>
  <si>
    <t>Haynes</t>
  </si>
  <si>
    <t>Swanson-Glenn</t>
  </si>
  <si>
    <t>Warrenhaven</t>
  </si>
  <si>
    <t>(592)022-9626</t>
  </si>
  <si>
    <t>808.651.7562</t>
  </si>
  <si>
    <t>zramsey@gallagher-briggs.biz</t>
  </si>
  <si>
    <t>https://watkins.com/</t>
  </si>
  <si>
    <t>c7a44B5D4c44A33</t>
  </si>
  <si>
    <t>Audrey</t>
  </si>
  <si>
    <t>Levine</t>
  </si>
  <si>
    <t>Franco-Berg</t>
  </si>
  <si>
    <t>001-939-299-4393</t>
  </si>
  <si>
    <t>122.214.6853x762</t>
  </si>
  <si>
    <t>kristinemunoz@neal-kline.com</t>
  </si>
  <si>
    <t>http://oliver.net/</t>
  </si>
  <si>
    <t>df0dC07031AfBBe</t>
  </si>
  <si>
    <t>Larson</t>
  </si>
  <si>
    <t>Vargas-Garrett</t>
  </si>
  <si>
    <t>Beltranland</t>
  </si>
  <si>
    <t>(843)172-1473</t>
  </si>
  <si>
    <t>237.668.4393</t>
  </si>
  <si>
    <t>sloanmeagan@key.com</t>
  </si>
  <si>
    <t>https://fowler.com/</t>
  </si>
  <si>
    <t>aa7d5a114a7cfde</t>
  </si>
  <si>
    <t>Joanna</t>
  </si>
  <si>
    <t>Carr</t>
  </si>
  <si>
    <t>Blanchard Group</t>
  </si>
  <si>
    <t>Farleyburgh</t>
  </si>
  <si>
    <t>457-448-6880</t>
  </si>
  <si>
    <t>001-329-722-5570</t>
  </si>
  <si>
    <t>chelsea29@brooks.org</t>
  </si>
  <si>
    <t>http://powell-kline.biz/</t>
  </si>
  <si>
    <t>e6cAD6A9B817fFA</t>
  </si>
  <si>
    <t>Bianca</t>
  </si>
  <si>
    <t>Fitzgerald, Gamble and Gill</t>
  </si>
  <si>
    <t>Pacestad</t>
  </si>
  <si>
    <t>137.435.0489</t>
  </si>
  <si>
    <t>001-579-069-6112</t>
  </si>
  <si>
    <t>lawrencehansen@duke.com</t>
  </si>
  <si>
    <t>http://www.mueller.biz/</t>
  </si>
  <si>
    <t>8DFF51276FBbfE6</t>
  </si>
  <si>
    <t>Garcia</t>
  </si>
  <si>
    <t>Sutton-Johnson</t>
  </si>
  <si>
    <t>Claireton</t>
  </si>
  <si>
    <t>818-047-4846</t>
  </si>
  <si>
    <t>674-596-0383x764</t>
  </si>
  <si>
    <t>malonejanet@harvey.com</t>
  </si>
  <si>
    <t>http://www.zimmerman-michael.org/</t>
  </si>
  <si>
    <t>bCCD73E1AE34DDD</t>
  </si>
  <si>
    <t>Miguel</t>
  </si>
  <si>
    <t>Morales</t>
  </si>
  <si>
    <t>Mack-Barnett</t>
  </si>
  <si>
    <t>Benitezville</t>
  </si>
  <si>
    <t>001-050-193-7638x166</t>
  </si>
  <si>
    <t>490-549-4144</t>
  </si>
  <si>
    <t>joan09@hart.com</t>
  </si>
  <si>
    <t>https://www.best.info/</t>
  </si>
  <si>
    <t>16e8f82E1BdD8bd</t>
  </si>
  <si>
    <t>Tiffany</t>
  </si>
  <si>
    <t>Joseph-Lyons</t>
  </si>
  <si>
    <t>East Alishaport</t>
  </si>
  <si>
    <t>China</t>
  </si>
  <si>
    <t>451-922-4817x107</t>
  </si>
  <si>
    <t>+1-720-469-0819x964</t>
  </si>
  <si>
    <t>latashaburch@woodward.com</t>
  </si>
  <si>
    <t>https://levy.org/</t>
  </si>
  <si>
    <t>B14E7ED4dC4CBBf</t>
  </si>
  <si>
    <t>Deborah</t>
  </si>
  <si>
    <t>Atkins</t>
  </si>
  <si>
    <t>Wagner-Ayala</t>
  </si>
  <si>
    <t>North Mindyview</t>
  </si>
  <si>
    <t>(698)435-4856</t>
  </si>
  <si>
    <t>106.482.9107x4369</t>
  </si>
  <si>
    <t>brettmorrison@bernard-knapp.com</t>
  </si>
  <si>
    <t>https://www.weiss-foley.net/</t>
  </si>
  <si>
    <t>Aaf2D8fF5edeD6F</t>
  </si>
  <si>
    <t>Evelyn</t>
  </si>
  <si>
    <t>Huynh</t>
  </si>
  <si>
    <t>Parrish-Simmons</t>
  </si>
  <si>
    <t>South Sheila</t>
  </si>
  <si>
    <t>001-650-421-0322x71656</t>
  </si>
  <si>
    <t>224.261.4291</t>
  </si>
  <si>
    <t>jmullins@craig.com</t>
  </si>
  <si>
    <t>http://www.ellison-hobbs.com/</t>
  </si>
  <si>
    <t>dEbC9Df2BD9675b</t>
  </si>
  <si>
    <t>Desiree</t>
  </si>
  <si>
    <t>Hopkins</t>
  </si>
  <si>
    <t>Cruz Inc</t>
  </si>
  <si>
    <t>Port Phyllisfort</t>
  </si>
  <si>
    <t>New Caledonia</t>
  </si>
  <si>
    <t>+1-305-534-9091x92888</t>
  </si>
  <si>
    <t>001-379-050-0774x53329</t>
  </si>
  <si>
    <t>pittmansamuel@proctor-gamble.biz</t>
  </si>
  <si>
    <t>http://www.edwards-strickland.com/</t>
  </si>
  <si>
    <t>DAe07FEAfCeab89</t>
  </si>
  <si>
    <t>Brad</t>
  </si>
  <si>
    <t>Booker</t>
  </si>
  <si>
    <t>Beard LLC</t>
  </si>
  <si>
    <t>West Gabriel</t>
  </si>
  <si>
    <t>001-741-430-6383x602</t>
  </si>
  <si>
    <t>930.509.1674x306</t>
  </si>
  <si>
    <t>robinfitzpatrick@hardy.biz</t>
  </si>
  <si>
    <t>http://www.benson-pratt.com/</t>
  </si>
  <si>
    <t>fF9831315E6f223</t>
  </si>
  <si>
    <t>Lowe</t>
  </si>
  <si>
    <t>Hancock, Donaldson and Stout</t>
  </si>
  <si>
    <t>Port Penny</t>
  </si>
  <si>
    <t>(035)891-2078</t>
  </si>
  <si>
    <t>857-576-5997x76907</t>
  </si>
  <si>
    <t>malik44@stanton-salazar.com</t>
  </si>
  <si>
    <t>https://www.camacho.info/</t>
  </si>
  <si>
    <t>E5Bc9CFdD7E8cCe</t>
  </si>
  <si>
    <t>Sheena</t>
  </si>
  <si>
    <t>Donaldson</t>
  </si>
  <si>
    <t>Villanueva, Li and Hurley</t>
  </si>
  <si>
    <t>South Robynton</t>
  </si>
  <si>
    <t>+1-562-005-5140x18832</t>
  </si>
  <si>
    <t>candace29@diaz.com</t>
  </si>
  <si>
    <t>http://www.scott-lutz.com/</t>
  </si>
  <si>
    <t>adda0c4d56eEd0F</t>
  </si>
  <si>
    <t>Kari</t>
  </si>
  <si>
    <t>Michael-Sparks</t>
  </si>
  <si>
    <t>West Greg</t>
  </si>
  <si>
    <t>608.128.5858x862</t>
  </si>
  <si>
    <t>887-141-3625x6271</t>
  </si>
  <si>
    <t>jaredchase@solis.net</t>
  </si>
  <si>
    <t>http://www.mccann.biz/</t>
  </si>
  <si>
    <t>DEbD6eAd8F2bba4</t>
  </si>
  <si>
    <t>Phillip</t>
  </si>
  <si>
    <t>Mccarty</t>
  </si>
  <si>
    <t>Ritter-Kelley</t>
  </si>
  <si>
    <t>Jefferyton</t>
  </si>
  <si>
    <t>456.256.7271x9394</t>
  </si>
  <si>
    <t>001-871-819-5138x94278</t>
  </si>
  <si>
    <t>shirleybeasley@hurley.info</t>
  </si>
  <si>
    <t>https://www.arellano.biz/</t>
  </si>
  <si>
    <t>4D26D6AD5D4DD5a</t>
  </si>
  <si>
    <t>Shawna</t>
  </si>
  <si>
    <t>Beasley</t>
  </si>
  <si>
    <t>Olsen, Barrera and Robles</t>
  </si>
  <si>
    <t>West Gene</t>
  </si>
  <si>
    <t>Saint Pierre and Miquelon</t>
  </si>
  <si>
    <t>321-895-3140x030</t>
  </si>
  <si>
    <t>212-501-9922</t>
  </si>
  <si>
    <t>kowens@peterson-jimenez.com</t>
  </si>
  <si>
    <t>http://www.gregory.org/</t>
  </si>
  <si>
    <t>F4DE3fFc9dadB0D</t>
  </si>
  <si>
    <t>Ray</t>
  </si>
  <si>
    <t>Yu</t>
  </si>
  <si>
    <t>Vaughan-Wyatt</t>
  </si>
  <si>
    <t>South Clayton</t>
  </si>
  <si>
    <t>French Polynesia</t>
  </si>
  <si>
    <t>001-361-871-8894x96041</t>
  </si>
  <si>
    <t>zfigueroa@cummings.com</t>
  </si>
  <si>
    <t>http://www.white-vargas.com/</t>
  </si>
  <si>
    <t>E65bAC9F22075AC</t>
  </si>
  <si>
    <t>Damon</t>
  </si>
  <si>
    <t>Joyce Inc</t>
  </si>
  <si>
    <t>Rubenstad</t>
  </si>
  <si>
    <t>(311)420-8154x573</t>
  </si>
  <si>
    <t>+1-962-050-4131x01819</t>
  </si>
  <si>
    <t>yesenia49@lester-martinez.com</t>
  </si>
  <si>
    <t>http://villegas.com/</t>
  </si>
  <si>
    <t>d3D39beeB3Bc61D</t>
  </si>
  <si>
    <t>Annette</t>
  </si>
  <si>
    <t>Zavala</t>
  </si>
  <si>
    <t>Reed and Sons</t>
  </si>
  <si>
    <t>North Leroymouth</t>
  </si>
  <si>
    <t>(790)744-4006x3025</t>
  </si>
  <si>
    <t>+1-887-546-6874x484</t>
  </si>
  <si>
    <t>matthewssamantha@english.com</t>
  </si>
  <si>
    <t>http://www.barry-robertson.info/</t>
  </si>
  <si>
    <t>Ca3F36CBccea0B5</t>
  </si>
  <si>
    <t>Michaela</t>
  </si>
  <si>
    <t>Atkins-Chandler</t>
  </si>
  <si>
    <t>Camachostad</t>
  </si>
  <si>
    <t>001-083-605-6953</t>
  </si>
  <si>
    <t>284-011-3540</t>
  </si>
  <si>
    <t>astone@dalton.com</t>
  </si>
  <si>
    <t>https://glover.com/</t>
  </si>
  <si>
    <t>458261304518CEd</t>
  </si>
  <si>
    <t>Valerie</t>
  </si>
  <si>
    <t>Pace</t>
  </si>
  <si>
    <t>Schultz PLC</t>
  </si>
  <si>
    <t>Cristianbury</t>
  </si>
  <si>
    <t>+1-805-649-4669x75424</t>
  </si>
  <si>
    <t>001-045-804-0348x6523</t>
  </si>
  <si>
    <t>walldarius@riggs.com</t>
  </si>
  <si>
    <t>https://www.bright.com/</t>
  </si>
  <si>
    <t>78ac17Cc0E0b444</t>
  </si>
  <si>
    <t>Hall</t>
  </si>
  <si>
    <t>Coleman, Berg and Larsen</t>
  </si>
  <si>
    <t>Harrellland</t>
  </si>
  <si>
    <t>(937)866-9688x17423</t>
  </si>
  <si>
    <t>001-778-967-6161x67221</t>
  </si>
  <si>
    <t>regina78@sampson.net</t>
  </si>
  <si>
    <t>https://www.harding.com/</t>
  </si>
  <si>
    <t>aec5CeDc949143F</t>
  </si>
  <si>
    <t>Kristy</t>
  </si>
  <si>
    <t>Ortiz and Sons</t>
  </si>
  <si>
    <t>Brentside</t>
  </si>
  <si>
    <t>001-028-436-4997</t>
  </si>
  <si>
    <t>(590)746-8290x729</t>
  </si>
  <si>
    <t>kirsten26@chaney-stephens.com</t>
  </si>
  <si>
    <t>http://acevedo-baker.com/</t>
  </si>
  <si>
    <t>9Cfc61ebC5682F2</t>
  </si>
  <si>
    <t>Kelsey</t>
  </si>
  <si>
    <t>Rowland</t>
  </si>
  <si>
    <t>Russell, Oconnell and Merritt</t>
  </si>
  <si>
    <t>Port Jakeside</t>
  </si>
  <si>
    <t>Antarctica (the territory South of 60 deg S)</t>
  </si>
  <si>
    <t>stacybradford@callahan-powers.com</t>
  </si>
  <si>
    <t>http://www.ortiz.com/</t>
  </si>
  <si>
    <t>cec5D53082Ba76C</t>
  </si>
  <si>
    <t>Alyssa</t>
  </si>
  <si>
    <t>Woodard</t>
  </si>
  <si>
    <t>Horne-Guerrero</t>
  </si>
  <si>
    <t>North Jamesside</t>
  </si>
  <si>
    <t>+1-371-916-6695x29105</t>
  </si>
  <si>
    <t>001-344-303-0348</t>
  </si>
  <si>
    <t>wbuckley@randall.com</t>
  </si>
  <si>
    <t>https://chaney.biz/</t>
  </si>
  <si>
    <t>107A505E4ED6aCf</t>
  </si>
  <si>
    <t>Deanna</t>
  </si>
  <si>
    <t>Larsen</t>
  </si>
  <si>
    <t>Kirby, Berg and Cantu</t>
  </si>
  <si>
    <t>North Mathewtown</t>
  </si>
  <si>
    <t>Angola</t>
  </si>
  <si>
    <t>993.934.2508</t>
  </si>
  <si>
    <t>001-526-821-9561</t>
  </si>
  <si>
    <t>arthur45@valencia.net</t>
  </si>
  <si>
    <t>https://duarte.com/</t>
  </si>
  <si>
    <t>EbEd31AB1596CA7</t>
  </si>
  <si>
    <t>Sawyer</t>
  </si>
  <si>
    <t>Simpson, Zhang and King</t>
  </si>
  <si>
    <t>Hooverburgh</t>
  </si>
  <si>
    <t>(991)556-3832x548</t>
  </si>
  <si>
    <t>(729)282-0184</t>
  </si>
  <si>
    <t>hectorlewis@gay-goodman.org</t>
  </si>
  <si>
    <t>http://ali.com/</t>
  </si>
  <si>
    <t>A5Aef07bB307eaD</t>
  </si>
  <si>
    <t>Chloe</t>
  </si>
  <si>
    <t>Hodges</t>
  </si>
  <si>
    <t>Atkinson Inc</t>
  </si>
  <si>
    <t>Port Loriburgh</t>
  </si>
  <si>
    <t>532-733-6539</t>
  </si>
  <si>
    <t>+1-758-696-2112x340</t>
  </si>
  <si>
    <t>ldiaz@barr-russo.com</t>
  </si>
  <si>
    <t>http://mckinney.com/</t>
  </si>
  <si>
    <t>6cd647EbF5111c8</t>
  </si>
  <si>
    <t>Brooke</t>
  </si>
  <si>
    <t>Dominguez</t>
  </si>
  <si>
    <t>Strickland-Ramos</t>
  </si>
  <si>
    <t>West Heidiborough</t>
  </si>
  <si>
    <t>Albania</t>
  </si>
  <si>
    <t>(119)228-4507x009</t>
  </si>
  <si>
    <t>391.740.8097</t>
  </si>
  <si>
    <t>elijah82@chambers.org</t>
  </si>
  <si>
    <t>http://www.roy-mata.com/</t>
  </si>
  <si>
    <t>DA85ce14eDd49EB</t>
  </si>
  <si>
    <t>Hopkins-Hawkins</t>
  </si>
  <si>
    <t>New Martha</t>
  </si>
  <si>
    <t>001-908-067-4996x26932</t>
  </si>
  <si>
    <t>pgreene@stanton.info</t>
  </si>
  <si>
    <t>http://www.horne-bradshaw.net/</t>
  </si>
  <si>
    <t>9d25749a97f74A8</t>
  </si>
  <si>
    <t>Lauren</t>
  </si>
  <si>
    <t>Finley Ltd</t>
  </si>
  <si>
    <t>South Adrian</t>
  </si>
  <si>
    <t>001-174-870-2513</t>
  </si>
  <si>
    <t>kristinwhitaker@bullock-wilkerson.com</t>
  </si>
  <si>
    <t>http://www.skinner-randolph.com/</t>
  </si>
  <si>
    <t>19dB3E396bf4243</t>
  </si>
  <si>
    <t>Walters</t>
  </si>
  <si>
    <t>Reed-Spencer</t>
  </si>
  <si>
    <t>Michaelberg</t>
  </si>
  <si>
    <t>(285)923-6414x985</t>
  </si>
  <si>
    <t>095.027.6923x8251</t>
  </si>
  <si>
    <t>jillfoley@oconnor-french.com</t>
  </si>
  <si>
    <t>http://kane.info/</t>
  </si>
  <si>
    <t>cF4d1c32929Dada</t>
  </si>
  <si>
    <t>Lara</t>
  </si>
  <si>
    <t>Duffy-Walters</t>
  </si>
  <si>
    <t>Tracyview</t>
  </si>
  <si>
    <t>001-914-185-0578x188</t>
  </si>
  <si>
    <t>948-842-8438</t>
  </si>
  <si>
    <t>bhenderson@ashley.net</t>
  </si>
  <si>
    <t>https://simpson.info/</t>
  </si>
  <si>
    <t>EFba6C3ACF7b9dd</t>
  </si>
  <si>
    <t>Albert</t>
  </si>
  <si>
    <t>Mendoza</t>
  </si>
  <si>
    <t>Oconnor-Hester</t>
  </si>
  <si>
    <t>Marieview</t>
  </si>
  <si>
    <t>(573)480-3663x42262</t>
  </si>
  <si>
    <t>338.627.0604x2965</t>
  </si>
  <si>
    <t>mspencer@blackwell.biz</t>
  </si>
  <si>
    <t>https://sloan.org/</t>
  </si>
  <si>
    <t>8Ce1Fb6D34F288b</t>
  </si>
  <si>
    <t>Wayne</t>
  </si>
  <si>
    <t>Gomez</t>
  </si>
  <si>
    <t>Owens-Hale</t>
  </si>
  <si>
    <t>West Sonya</t>
  </si>
  <si>
    <t>Vanuatu</t>
  </si>
  <si>
    <t>+1-633-747-5786x82865</t>
  </si>
  <si>
    <t>687-760-2164x42491</t>
  </si>
  <si>
    <t>hollowaykatherine@jones.com</t>
  </si>
  <si>
    <t>http://www.le.com/</t>
  </si>
  <si>
    <t>f0bFeBE2EcC6E44</t>
  </si>
  <si>
    <t>Elijah</t>
  </si>
  <si>
    <t>Wagner</t>
  </si>
  <si>
    <t>Snyder-Mccoy</t>
  </si>
  <si>
    <t>West Diane</t>
  </si>
  <si>
    <t>151-710-4724x7177</t>
  </si>
  <si>
    <t>+1-904-493-3489x267</t>
  </si>
  <si>
    <t>opace@conway.net</t>
  </si>
  <si>
    <t>http://haley.net/</t>
  </si>
  <si>
    <t>9Ae0C63D66E0bFC</t>
  </si>
  <si>
    <t>Vicki</t>
  </si>
  <si>
    <t>Russo-Barker</t>
  </si>
  <si>
    <t>Sergioton</t>
  </si>
  <si>
    <t>614-313-5065</t>
  </si>
  <si>
    <t>(369)605-8659</t>
  </si>
  <si>
    <t>joseph80@hunt.com</t>
  </si>
  <si>
    <t>https://brock.com/</t>
  </si>
  <si>
    <t>c927E6840FF4A0c</t>
  </si>
  <si>
    <t>Angie</t>
  </si>
  <si>
    <t>Navarro</t>
  </si>
  <si>
    <t>Howell Group</t>
  </si>
  <si>
    <t>Dianeborough</t>
  </si>
  <si>
    <t>725-519-2910x288</t>
  </si>
  <si>
    <t>kirstennicholson@terrell.com</t>
  </si>
  <si>
    <t>http://www.gentry-barnett.net/</t>
  </si>
  <si>
    <t>Aab0fC31E4ad1BE</t>
  </si>
  <si>
    <t>Mindy</t>
  </si>
  <si>
    <t>Kelly</t>
  </si>
  <si>
    <t>Galloway, Nichols and Day</t>
  </si>
  <si>
    <t>Ballbury</t>
  </si>
  <si>
    <t>+1-655-102-7092x7916</t>
  </si>
  <si>
    <t>vfaulkner@thompson.com</t>
  </si>
  <si>
    <t>https://www.carr.com/</t>
  </si>
  <si>
    <t>7Ee6b3d96fFF18C</t>
  </si>
  <si>
    <t>Dominic</t>
  </si>
  <si>
    <t>Frost</t>
  </si>
  <si>
    <t>Skinner-Carpenter</t>
  </si>
  <si>
    <t>Mcintyreshire</t>
  </si>
  <si>
    <t>421-381-7221x187</t>
  </si>
  <si>
    <t>lisamathews@huff.com</t>
  </si>
  <si>
    <t>https://gaines.biz/</t>
  </si>
  <si>
    <t>dBE9AD5da1dA286</t>
  </si>
  <si>
    <t>Holden</t>
  </si>
  <si>
    <t>Finley-Hanson</t>
  </si>
  <si>
    <t>Port Tanya</t>
  </si>
  <si>
    <t>001-730-982-6195</t>
  </si>
  <si>
    <t>205.962.1527x3276</t>
  </si>
  <si>
    <t>joy10@johnston-oneal.info</t>
  </si>
  <si>
    <t>https://www.bauer.com/</t>
  </si>
  <si>
    <t>E44e636cfE26CfB</t>
  </si>
  <si>
    <t>Maria</t>
  </si>
  <si>
    <t>Conrad</t>
  </si>
  <si>
    <t>Blackwell, Torres and Solomon</t>
  </si>
  <si>
    <t>Port Ricardomouth</t>
  </si>
  <si>
    <t>(899)628-5978</t>
  </si>
  <si>
    <t>gabriel57@spence-thompson.com</t>
  </si>
  <si>
    <t>https://www.horn.biz/</t>
  </si>
  <si>
    <t>a1bBBEBDfb3Fe3f</t>
  </si>
  <si>
    <t>Henson, Khan and Padilla</t>
  </si>
  <si>
    <t>Austintown</t>
  </si>
  <si>
    <t>(273)538-2624x2121</t>
  </si>
  <si>
    <t>728.516.1523x240</t>
  </si>
  <si>
    <t>catherine30@lewis.org</t>
  </si>
  <si>
    <t>https://frye.biz/</t>
  </si>
  <si>
    <t>9E64AAAcC13A14b</t>
  </si>
  <si>
    <t>Caitlin</t>
  </si>
  <si>
    <t>Hardy</t>
  </si>
  <si>
    <t>Farmer-Donovan</t>
  </si>
  <si>
    <t>Bruceborough</t>
  </si>
  <si>
    <t>toddarcher@haley.org</t>
  </si>
  <si>
    <t>http://www.dickson.org/</t>
  </si>
  <si>
    <t>dAE25B64E0AbFC1</t>
  </si>
  <si>
    <t>Katie</t>
  </si>
  <si>
    <t>Rios</t>
  </si>
  <si>
    <t>Zhang, Christian and Cruz</t>
  </si>
  <si>
    <t>North Chad</t>
  </si>
  <si>
    <t>878.633.3191</t>
  </si>
  <si>
    <t>833-852-7856x6413</t>
  </si>
  <si>
    <t>jeffersonbrandi@cannon-trevino.com</t>
  </si>
  <si>
    <t>http://robbins.com/</t>
  </si>
  <si>
    <t>5F131a198B25fDD</t>
  </si>
  <si>
    <t>Derek</t>
  </si>
  <si>
    <t>Soto</t>
  </si>
  <si>
    <t>Everett, Moran and Stone</t>
  </si>
  <si>
    <t>North Gregg</t>
  </si>
  <si>
    <t>248.205.0443</t>
  </si>
  <si>
    <t>301-878-9007x00289</t>
  </si>
  <si>
    <t>kyates@holder-coffey.org</t>
  </si>
  <si>
    <t>http://guerrero.com/</t>
  </si>
  <si>
    <t>6B9a7ADdad70dC2</t>
  </si>
  <si>
    <t>Maureen</t>
  </si>
  <si>
    <t>Brown-Swanson</t>
  </si>
  <si>
    <t>Eileenview</t>
  </si>
  <si>
    <t>Nicaragua</t>
  </si>
  <si>
    <t>(787)002-4567x28724</t>
  </si>
  <si>
    <t>494-230-4588</t>
  </si>
  <si>
    <t>xgarcia@ross-hatfield.com</t>
  </si>
  <si>
    <t>https://daniels.net/</t>
  </si>
  <si>
    <t>8A8BcAfeafff70D</t>
  </si>
  <si>
    <t>Melanie</t>
  </si>
  <si>
    <t>Ingram</t>
  </si>
  <si>
    <t>Andersen Inc</t>
  </si>
  <si>
    <t>Hensleyside</t>
  </si>
  <si>
    <t>066-212-1907x57334</t>
  </si>
  <si>
    <t>+1-089-218-4643x612</t>
  </si>
  <si>
    <t>michaelcheyenne@ewing.info</t>
  </si>
  <si>
    <t>http://www.kaufman-callahan.com/</t>
  </si>
  <si>
    <t>3DcCaBb218383a6</t>
  </si>
  <si>
    <t>Bailey</t>
  </si>
  <si>
    <t>Estrada, Hendrix and Molina</t>
  </si>
  <si>
    <t>Joyceburgh</t>
  </si>
  <si>
    <t>879-651-6578</t>
  </si>
  <si>
    <t>565-294-1559x715</t>
  </si>
  <si>
    <t>marco90@friedman-franco.net</t>
  </si>
  <si>
    <t>http://romero.biz/</t>
  </si>
  <si>
    <t>67ECBda6a4CA8f4</t>
  </si>
  <si>
    <t>Pham Ltd</t>
  </si>
  <si>
    <t>Marvinville</t>
  </si>
  <si>
    <t>958.055.4898</t>
  </si>
  <si>
    <t>001-002-454-2007</t>
  </si>
  <si>
    <t>fphelps@cole-gay.com</t>
  </si>
  <si>
    <t>https://www.duarte.com/</t>
  </si>
  <si>
    <t>731C1AB0cAF588b</t>
  </si>
  <si>
    <t>Armstrong</t>
  </si>
  <si>
    <t>Boone LLC</t>
  </si>
  <si>
    <t>Barkerchester</t>
  </si>
  <si>
    <t>Comoros</t>
  </si>
  <si>
    <t>955.476.5937x20987</t>
  </si>
  <si>
    <t>357.645.5729</t>
  </si>
  <si>
    <t>monique66@daniel.info</t>
  </si>
  <si>
    <t>http://ochoa-hodges.biz/</t>
  </si>
  <si>
    <t>F9fD297E42BC6E6</t>
  </si>
  <si>
    <t>Crystal</t>
  </si>
  <si>
    <t>Whitaker PLC</t>
  </si>
  <si>
    <t>Port Gregville</t>
  </si>
  <si>
    <t>312-423-8877x6854</t>
  </si>
  <si>
    <t>clintonsuarez@duke-garner.com</t>
  </si>
  <si>
    <t>http://buchanan-campbell.com/</t>
  </si>
  <si>
    <t>3e3eB4c40Ee3B2a</t>
  </si>
  <si>
    <t>Leon</t>
  </si>
  <si>
    <t>Brooks-Stone</t>
  </si>
  <si>
    <t>Port Edwin</t>
  </si>
  <si>
    <t>991.790.9799</t>
  </si>
  <si>
    <t>140-405-2445</t>
  </si>
  <si>
    <t>tanyameza@matthews-paul.info</t>
  </si>
  <si>
    <t>https://davis.org/</t>
  </si>
  <si>
    <t>2Ebd3393bFcCB80</t>
  </si>
  <si>
    <t>Erik</t>
  </si>
  <si>
    <t>Haney</t>
  </si>
  <si>
    <t>Short-Dodson</t>
  </si>
  <si>
    <t>Candaceton</t>
  </si>
  <si>
    <t>Russian Federation</t>
  </si>
  <si>
    <t>991.634.8117x277</t>
  </si>
  <si>
    <t>001-714-593-6648x98143</t>
  </si>
  <si>
    <t>kaylakirk@reynolds.com</t>
  </si>
  <si>
    <t>http://www.huang-soto.com/</t>
  </si>
  <si>
    <t>e600788c3dC0b57</t>
  </si>
  <si>
    <t>Faith</t>
  </si>
  <si>
    <t>Park</t>
  </si>
  <si>
    <t>Lloyd PLC</t>
  </si>
  <si>
    <t>Sarahberg</t>
  </si>
  <si>
    <t>+1-513-668-9279x5188</t>
  </si>
  <si>
    <t>+1-390-080-4930x9375</t>
  </si>
  <si>
    <t>mosstina@french-burnett.net</t>
  </si>
  <si>
    <t>https://www.frazier.com/</t>
  </si>
  <si>
    <t>bE341222cAfC4cF</t>
  </si>
  <si>
    <t>Joy</t>
  </si>
  <si>
    <t>Graham Ltd</t>
  </si>
  <si>
    <t>Coltonmouth</t>
  </si>
  <si>
    <t>752.730.7527</t>
  </si>
  <si>
    <t>146-236-7586</t>
  </si>
  <si>
    <t>rgrant@booth.info</t>
  </si>
  <si>
    <t>http://www.villa.com/</t>
  </si>
  <si>
    <t>F8d6Ecac4bfAaB5</t>
  </si>
  <si>
    <t>Green</t>
  </si>
  <si>
    <t>Fletcher-Woodard</t>
  </si>
  <si>
    <t>Mcintyremouth</t>
  </si>
  <si>
    <t>744.622.2894x733</t>
  </si>
  <si>
    <t>(232)158-3342</t>
  </si>
  <si>
    <t>tasha23@cooley-vance.com</t>
  </si>
  <si>
    <t>https://www.pruitt.com/</t>
  </si>
  <si>
    <t>c2de20A4fAf68fe</t>
  </si>
  <si>
    <t>Fisher</t>
  </si>
  <si>
    <t>Preston Group</t>
  </si>
  <si>
    <t>East Pamela</t>
  </si>
  <si>
    <t>Turkmenistan</t>
  </si>
  <si>
    <t>(006)681-9446x6026</t>
  </si>
  <si>
    <t>(614)651-9938</t>
  </si>
  <si>
    <t>arellanoerin@roberts.org</t>
  </si>
  <si>
    <t>http://harrell.biz/</t>
  </si>
  <si>
    <t>7E28aDB65b9D6Db</t>
  </si>
  <si>
    <t>Anthony</t>
  </si>
  <si>
    <t>Clarke</t>
  </si>
  <si>
    <t>Bonilla Group</t>
  </si>
  <si>
    <t>Reeseshire</t>
  </si>
  <si>
    <t>Martinique</t>
  </si>
  <si>
    <t>+1-043-839-9795x17910</t>
  </si>
  <si>
    <t>390-366-6570x169</t>
  </si>
  <si>
    <t>warelydia@coleman-morrow.com</t>
  </si>
  <si>
    <t>https://www.underwood.com/</t>
  </si>
  <si>
    <t>97Bc909c7909956</t>
  </si>
  <si>
    <t>Christensen</t>
  </si>
  <si>
    <t>Mcbride-Kennedy</t>
  </si>
  <si>
    <t>New Candaceside</t>
  </si>
  <si>
    <t>+1-081-267-7340x98949</t>
  </si>
  <si>
    <t>shannonevans@watkins.com</t>
  </si>
  <si>
    <t>http://www.ingram.info/</t>
  </si>
  <si>
    <t>50de05ec05bECd4</t>
  </si>
  <si>
    <t>Jamie</t>
  </si>
  <si>
    <t>Vincent</t>
  </si>
  <si>
    <t>Wiggins, Porter and Frederick</t>
  </si>
  <si>
    <t>Grantshire</t>
  </si>
  <si>
    <t>Belgium</t>
  </si>
  <si>
    <t>001-577-371-0497x16742</t>
  </si>
  <si>
    <t>665.873.8899x696</t>
  </si>
  <si>
    <t>gonzalezjonathan@arias-lee.info</t>
  </si>
  <si>
    <t>http://mcguire.com/</t>
  </si>
  <si>
    <t>1E0a4D06c687Fab</t>
  </si>
  <si>
    <t>Burton</t>
  </si>
  <si>
    <t>Gallagher, Hester and Pittman</t>
  </si>
  <si>
    <t>Michellefurt</t>
  </si>
  <si>
    <t>001-168-779-0247</t>
  </si>
  <si>
    <t>106.948.4327x14050</t>
  </si>
  <si>
    <t>dalton27@barron.com</t>
  </si>
  <si>
    <t>https://zamora-taylor.info/</t>
  </si>
  <si>
    <t>c4781c7C9ef04BC</t>
  </si>
  <si>
    <t>Daisy</t>
  </si>
  <si>
    <t>Moss</t>
  </si>
  <si>
    <t>Jennings LLC</t>
  </si>
  <si>
    <t>Barkerhaven</t>
  </si>
  <si>
    <t>Ecuador</t>
  </si>
  <si>
    <t>336.428.6831x49857</t>
  </si>
  <si>
    <t>609.168.9331x7577</t>
  </si>
  <si>
    <t>jordanhodges@huff-hensley.biz</t>
  </si>
  <si>
    <t>https://www.dougherty.biz/</t>
  </si>
  <si>
    <t>d7EdAC9469e30F8</t>
  </si>
  <si>
    <t>Cisneros</t>
  </si>
  <si>
    <t>Mack, Buckley and Vega</t>
  </si>
  <si>
    <t>Averyport</t>
  </si>
  <si>
    <t>+1-497-007-0822x525</t>
  </si>
  <si>
    <t>478-404-8942</t>
  </si>
  <si>
    <t>jimmymcfarland@mcdonald.net</t>
  </si>
  <si>
    <t>https://carlson.com/</t>
  </si>
  <si>
    <t>c90Ab5BA65aCDbB</t>
  </si>
  <si>
    <t>Cassidy</t>
  </si>
  <si>
    <t>Conner</t>
  </si>
  <si>
    <t>Huerta-Hobbs</t>
  </si>
  <si>
    <t>Lake Sandychester</t>
  </si>
  <si>
    <t>Uganda</t>
  </si>
  <si>
    <t>(817)425-7030</t>
  </si>
  <si>
    <t>001-713-480-0518x892</t>
  </si>
  <si>
    <t>jacobrojas@cummings-kelly.com</t>
  </si>
  <si>
    <t>http://www.love-higgins.com/</t>
  </si>
  <si>
    <t>C1DBc8d4CB9b8F2</t>
  </si>
  <si>
    <t>Carrie</t>
  </si>
  <si>
    <t>Downs</t>
  </si>
  <si>
    <t>Barker PLC</t>
  </si>
  <si>
    <t>New Miaburgh</t>
  </si>
  <si>
    <t>001-208-863-9743x44787</t>
  </si>
  <si>
    <t>001-634-376-4921</t>
  </si>
  <si>
    <t>marilynandrews@cobb-watkins.com</t>
  </si>
  <si>
    <t>http://www.leach.com/</t>
  </si>
  <si>
    <t>9ACDAbEa46b9cBB</t>
  </si>
  <si>
    <t>Walsh</t>
  </si>
  <si>
    <t>Johnston, Love and Garrett</t>
  </si>
  <si>
    <t>Audreymouth</t>
  </si>
  <si>
    <t>662.852.8673x238</t>
  </si>
  <si>
    <t>217-498-5903</t>
  </si>
  <si>
    <t>bradleysophia@burnett.com</t>
  </si>
  <si>
    <t>https://www.barajas.com/</t>
  </si>
  <si>
    <t>FebD11a0a4f3BE1</t>
  </si>
  <si>
    <t>Anita</t>
  </si>
  <si>
    <t>Chapman, Rojas and Morgan</t>
  </si>
  <si>
    <t>Richardfort</t>
  </si>
  <si>
    <t>(258)690-1199x499</t>
  </si>
  <si>
    <t>valentinecaitlyn@henry.com</t>
  </si>
  <si>
    <t>https://www.mcpherson.com/</t>
  </si>
  <si>
    <t>19B48e08DadC372</t>
  </si>
  <si>
    <t>Jacob</t>
  </si>
  <si>
    <t>Livingston</t>
  </si>
  <si>
    <t>Stokes, Brennan and Potter</t>
  </si>
  <si>
    <t>Lake Natashatown</t>
  </si>
  <si>
    <t>Philippines</t>
  </si>
  <si>
    <t>(685)130-9960</t>
  </si>
  <si>
    <t>elaine95@kerr.com</t>
  </si>
  <si>
    <t>https://colon.com/</t>
  </si>
  <si>
    <t>92bFddD0C16C99c</t>
  </si>
  <si>
    <t>Brent</t>
  </si>
  <si>
    <t>Maldonado</t>
  </si>
  <si>
    <t>English and Sons</t>
  </si>
  <si>
    <t>New Darren</t>
  </si>
  <si>
    <t>665-732-3833x685</t>
  </si>
  <si>
    <t>+1-194-449-2684x4178</t>
  </si>
  <si>
    <t>phillip17@wade.net</t>
  </si>
  <si>
    <t>https://www.dominguez.biz/</t>
  </si>
  <si>
    <t>1C6be3affF9cCFe</t>
  </si>
  <si>
    <t>Alexandria</t>
  </si>
  <si>
    <t>Obrien-Wise</t>
  </si>
  <si>
    <t>East Brendaborough</t>
  </si>
  <si>
    <t>001-480-013-2079x644</t>
  </si>
  <si>
    <t>642-251-4234x321</t>
  </si>
  <si>
    <t>clifford91@combs.com</t>
  </si>
  <si>
    <t>https://blankenship-mcpherson.com/</t>
  </si>
  <si>
    <t>C9c35E6F9A125CE</t>
  </si>
  <si>
    <t>Cooke</t>
  </si>
  <si>
    <t>Mason LLC</t>
  </si>
  <si>
    <t>North Nataliefurt</t>
  </si>
  <si>
    <t>337-592-5339</t>
  </si>
  <si>
    <t>+1-369-587-4745x6291</t>
  </si>
  <si>
    <t>zrobbins@ross.net</t>
  </si>
  <si>
    <t>http://www.russell-clayton.com/</t>
  </si>
  <si>
    <t>A57f47CEF3827Bd</t>
  </si>
  <si>
    <t>Crawford PLC</t>
  </si>
  <si>
    <t>Copelandmouth</t>
  </si>
  <si>
    <t>973.879.7109</t>
  </si>
  <si>
    <t>001-515-619-3114x890</t>
  </si>
  <si>
    <t>shelby36@lawrence-love.com</t>
  </si>
  <si>
    <t>http://joseph.com/</t>
  </si>
  <si>
    <t>0CEEec4Cf248929</t>
  </si>
  <si>
    <t>Ronald</t>
  </si>
  <si>
    <t>Becker-Copeland</t>
  </si>
  <si>
    <t>Port Priscillafort</t>
  </si>
  <si>
    <t>United States of America</t>
  </si>
  <si>
    <t>(338)657-8747x492</t>
  </si>
  <si>
    <t>001-964-879-7515x5491</t>
  </si>
  <si>
    <t>isabelburnett@kaufman-stevenson.com</t>
  </si>
  <si>
    <t>http://www.grimes.net/</t>
  </si>
  <si>
    <t>BE352a8cB4F8d86</t>
  </si>
  <si>
    <t>Porter</t>
  </si>
  <si>
    <t>Wyatt Group</t>
  </si>
  <si>
    <t>266.436.0582x2195</t>
  </si>
  <si>
    <t>001-165-696-3031</t>
  </si>
  <si>
    <t>buckleyperry@herring.com</t>
  </si>
  <si>
    <t>http://roberson.info/</t>
  </si>
  <si>
    <t>FDC43e3cf566Cc8</t>
  </si>
  <si>
    <t>Meredith</t>
  </si>
  <si>
    <t>Sharp Inc</t>
  </si>
  <si>
    <t>Connerside</t>
  </si>
  <si>
    <t>435-022-5700</t>
  </si>
  <si>
    <t>075-072-4707x71561</t>
  </si>
  <si>
    <t>juliannash@richardson.org</t>
  </si>
  <si>
    <t>http://www.sweeney.com/</t>
  </si>
  <si>
    <t>Fd126e2a424Bbbc</t>
  </si>
  <si>
    <t>Morgan, Horton and Martinez</t>
  </si>
  <si>
    <t>Lake Dianachester</t>
  </si>
  <si>
    <t>001-762-714-6896</t>
  </si>
  <si>
    <t>463-501-5962</t>
  </si>
  <si>
    <t>fryjeff@baxter.com</t>
  </si>
  <si>
    <t>https://watkins-webster.com/</t>
  </si>
  <si>
    <t>6BC3beeFbfdacbe</t>
  </si>
  <si>
    <t>Mclaughlin</t>
  </si>
  <si>
    <t>Villanueva, Bonilla and Tucker</t>
  </si>
  <si>
    <t>Wallsberg</t>
  </si>
  <si>
    <t>105.107.1716x9500</t>
  </si>
  <si>
    <t>cindypatton@page.biz</t>
  </si>
  <si>
    <t>https://freeman-stokes.net/</t>
  </si>
  <si>
    <t>4bBddAD537F3Cf0</t>
  </si>
  <si>
    <t>Brandy</t>
  </si>
  <si>
    <t>Gonzales Ltd</t>
  </si>
  <si>
    <t>East Nichole</t>
  </si>
  <si>
    <t>(809)225-5616x09226</t>
  </si>
  <si>
    <t>qmaddox@huber.net</t>
  </si>
  <si>
    <t>https://carroll-poole.com/</t>
  </si>
  <si>
    <t>acdFD08C5cBA6CA</t>
  </si>
  <si>
    <t>Guy</t>
  </si>
  <si>
    <t>Brennan</t>
  </si>
  <si>
    <t>Larson, Joseph and Richard</t>
  </si>
  <si>
    <t>New Amandamouth</t>
  </si>
  <si>
    <t>030.070.7384</t>
  </si>
  <si>
    <t>angieosborne@michael-simon.com</t>
  </si>
  <si>
    <t>http://hubbard.org/</t>
  </si>
  <si>
    <t>86DA46fCE9ebeB8</t>
  </si>
  <si>
    <t>Simmons</t>
  </si>
  <si>
    <t>Thompson-Dixon</t>
  </si>
  <si>
    <t>South Johnny</t>
  </si>
  <si>
    <t>(990)368-3255</t>
  </si>
  <si>
    <t>(809)149-9531x85719</t>
  </si>
  <si>
    <t>xharper@stevenson.com</t>
  </si>
  <si>
    <t>http://gonzales.com/</t>
  </si>
  <si>
    <t>EecDfbaadAfe0DD</t>
  </si>
  <si>
    <t>Willie</t>
  </si>
  <si>
    <t>Bell-Wright</t>
  </si>
  <si>
    <t>East Ana</t>
  </si>
  <si>
    <t>Guadeloupe</t>
  </si>
  <si>
    <t>801.957.3435x0679</t>
  </si>
  <si>
    <t>(906)513-9984x7443</t>
  </si>
  <si>
    <t>bairdangie@villegas.biz</t>
  </si>
  <si>
    <t>http://www.nielsen-delgado.com/</t>
  </si>
  <si>
    <t>1aD2deA0fde50BA</t>
  </si>
  <si>
    <t>Joan</t>
  </si>
  <si>
    <t>Hartman Inc</t>
  </si>
  <si>
    <t>Port Kylieville</t>
  </si>
  <si>
    <t>305.639.5002</t>
  </si>
  <si>
    <t>453.485.8642</t>
  </si>
  <si>
    <t>xvang@schmidt.com</t>
  </si>
  <si>
    <t>http://blanchard.biz/</t>
  </si>
  <si>
    <t>CBcfFC286FDc461</t>
  </si>
  <si>
    <t>Barnes</t>
  </si>
  <si>
    <t>Arias-Montgomery</t>
  </si>
  <si>
    <t>Bethanytown</t>
  </si>
  <si>
    <t>Pakistan</t>
  </si>
  <si>
    <t>(472)810-4201</t>
  </si>
  <si>
    <t>306-531-6684x302</t>
  </si>
  <si>
    <t>christianmata@gates.com</t>
  </si>
  <si>
    <t>http://patel.biz/</t>
  </si>
  <si>
    <t>78BAC1f42DD76d8</t>
  </si>
  <si>
    <t>Meghan</t>
  </si>
  <si>
    <t>Chaney</t>
  </si>
  <si>
    <t>Hill PLC</t>
  </si>
  <si>
    <t>North Nathan</t>
  </si>
  <si>
    <t>(312)872-2270x734</t>
  </si>
  <si>
    <t>emorgan@kelly.net</t>
  </si>
  <si>
    <t>http://richardson.com/</t>
  </si>
  <si>
    <t>d1E90edB3230E6e</t>
  </si>
  <si>
    <t>Peggy</t>
  </si>
  <si>
    <t>Mckenzie</t>
  </si>
  <si>
    <t>Frey Group</t>
  </si>
  <si>
    <t>West Sylvia</t>
  </si>
  <si>
    <t>Saint Lucia</t>
  </si>
  <si>
    <t>041.619.0091x52202</t>
  </si>
  <si>
    <t>250.314.9591x3019</t>
  </si>
  <si>
    <t>vargasnoah@johns.com</t>
  </si>
  <si>
    <t>http://www.williamson-hernandez.net/</t>
  </si>
  <si>
    <t>2aeB0fAF9Fd1A2A</t>
  </si>
  <si>
    <t>Schaefer</t>
  </si>
  <si>
    <t>Molina-Fritz</t>
  </si>
  <si>
    <t>West Carl</t>
  </si>
  <si>
    <t>+1-983-220-0215x955</t>
  </si>
  <si>
    <t>+1-210-246-0470x5906</t>
  </si>
  <si>
    <t>bfitzpatrick@kelly.com</t>
  </si>
  <si>
    <t>https://callahan.com/</t>
  </si>
  <si>
    <t>a21Ce6067cD633E</t>
  </si>
  <si>
    <t>Drew</t>
  </si>
  <si>
    <t>Patterson</t>
  </si>
  <si>
    <t>Ruiz, Leon and Salinas</t>
  </si>
  <si>
    <t>Diazmouth</t>
  </si>
  <si>
    <t>+1-629-893-3866x5762</t>
  </si>
  <si>
    <t>484-379-5918x42421</t>
  </si>
  <si>
    <t>mbanks@dorsey-sanchez.biz</t>
  </si>
  <si>
    <t>https://www.hunter.net/</t>
  </si>
  <si>
    <t>ace763c03c1eED8</t>
  </si>
  <si>
    <t>Potts</t>
  </si>
  <si>
    <t>Bauer-Zavala</t>
  </si>
  <si>
    <t>Padillaton</t>
  </si>
  <si>
    <t>+1-761-964-7294x350</t>
  </si>
  <si>
    <t>376-094-5704</t>
  </si>
  <si>
    <t>nicholas11@lyons.org</t>
  </si>
  <si>
    <t>http://solis-castro.com/</t>
  </si>
  <si>
    <t>f29E3D8ec3aFda0</t>
  </si>
  <si>
    <t>Frances</t>
  </si>
  <si>
    <t>Rosario</t>
  </si>
  <si>
    <t>Ellison Ltd</t>
  </si>
  <si>
    <t>Danielberg</t>
  </si>
  <si>
    <t>001-776-564-8909x0975</t>
  </si>
  <si>
    <t>anita51@bailey-miranda.net</t>
  </si>
  <si>
    <t>https://matthews-meadows.com/</t>
  </si>
  <si>
    <t>CdDB5Bcb91A60e7</t>
  </si>
  <si>
    <t>Adams</t>
  </si>
  <si>
    <t>Duffy-Quinn</t>
  </si>
  <si>
    <t>West Dakotaborough</t>
  </si>
  <si>
    <t>+1-455-531-0276x75217</t>
  </si>
  <si>
    <t>blakedunlap@bautista.com</t>
  </si>
  <si>
    <t>https://joseph.com/</t>
  </si>
  <si>
    <t>a333dB8F2cf884A</t>
  </si>
  <si>
    <t>Boyer</t>
  </si>
  <si>
    <t>Shah Group</t>
  </si>
  <si>
    <t>Lake Coltonmouth</t>
  </si>
  <si>
    <t>(593)663-1279x424</t>
  </si>
  <si>
    <t>chendrix@duncan.com</t>
  </si>
  <si>
    <t>https://www.diaz.com/</t>
  </si>
  <si>
    <t>46FFb5Bf67A6EcE</t>
  </si>
  <si>
    <t>Cynthia</t>
  </si>
  <si>
    <t>Pollard-Mcknight</t>
  </si>
  <si>
    <t>Gordonchester</t>
  </si>
  <si>
    <t>994.105.5820</t>
  </si>
  <si>
    <t>784.491.2221</t>
  </si>
  <si>
    <t>zhubbard@reilly-mccall.net</t>
  </si>
  <si>
    <t>https://www.valentine.com/</t>
  </si>
  <si>
    <t>9aB46f1DeA40bCD</t>
  </si>
  <si>
    <t>Sandy</t>
  </si>
  <si>
    <t>Shannon-Nixon</t>
  </si>
  <si>
    <t>Royhaven</t>
  </si>
  <si>
    <t>001-989-420-4196x19058</t>
  </si>
  <si>
    <t>144.472.3581x450</t>
  </si>
  <si>
    <t>nrandall@brown.com</t>
  </si>
  <si>
    <t>http://www.michael.net/</t>
  </si>
  <si>
    <t>2e15e6Ea65AAcC3</t>
  </si>
  <si>
    <t>Robert</t>
  </si>
  <si>
    <t>Perry</t>
  </si>
  <si>
    <t>Hancock, Simpson and Faulkner</t>
  </si>
  <si>
    <t>Danielsstad</t>
  </si>
  <si>
    <t>563-746-1695</t>
  </si>
  <si>
    <t>964.893.5912x1370</t>
  </si>
  <si>
    <t>romandeborah@carter.com</t>
  </si>
  <si>
    <t>http://villarreal.com/</t>
  </si>
  <si>
    <t>9Df04dcEec38175</t>
  </si>
  <si>
    <t>Gerald</t>
  </si>
  <si>
    <t>Mora Ltd</t>
  </si>
  <si>
    <t>Robertoberg</t>
  </si>
  <si>
    <t>666-844-5078x9437</t>
  </si>
  <si>
    <t>171-663-3726</t>
  </si>
  <si>
    <t>mckenzieroberta@leach.org</t>
  </si>
  <si>
    <t>https://stevenson.info/</t>
  </si>
  <si>
    <t>ddEe60B8e39AF8d</t>
  </si>
  <si>
    <t>Bill</t>
  </si>
  <si>
    <t>Mason, Proctor and Freeman</t>
  </si>
  <si>
    <t>North Jessechester</t>
  </si>
  <si>
    <t>135-097-2385</t>
  </si>
  <si>
    <t>(754)344-9493</t>
  </si>
  <si>
    <t>antonio01@schmidt.org</t>
  </si>
  <si>
    <t>https://reese.biz/</t>
  </si>
  <si>
    <t>B5C977deC68EdCd</t>
  </si>
  <si>
    <t>Mallory</t>
  </si>
  <si>
    <t>Farmer, Heath and Rose</t>
  </si>
  <si>
    <t>South Phyllishaven</t>
  </si>
  <si>
    <t>(681)298-7068x63922</t>
  </si>
  <si>
    <t>725-582-4665</t>
  </si>
  <si>
    <t>campbellcarla@bond-fischer.info</t>
  </si>
  <si>
    <t>https://www.whitehead.info/</t>
  </si>
  <si>
    <t>6ae3C4A2f3D7023</t>
  </si>
  <si>
    <t>Miranda-Acevedo</t>
  </si>
  <si>
    <t>Glassmouth</t>
  </si>
  <si>
    <t>960.187.8427</t>
  </si>
  <si>
    <t>(652)414-1590</t>
  </si>
  <si>
    <t>ryanchristina@byrd.org</t>
  </si>
  <si>
    <t>https://www.pitts.com/</t>
  </si>
  <si>
    <t>Fe7Fd8EfebF2Fd2</t>
  </si>
  <si>
    <t>Mata</t>
  </si>
  <si>
    <t>Fowler Ltd</t>
  </si>
  <si>
    <t>Schroederfort</t>
  </si>
  <si>
    <t>001-363-472-7690</t>
  </si>
  <si>
    <t>001-078-935-5717x29727</t>
  </si>
  <si>
    <t>dorothymaxwell@patton-fernandez.com</t>
  </si>
  <si>
    <t>https://www.hobbs.com/</t>
  </si>
  <si>
    <t>70ace5bad5Ce2a7</t>
  </si>
  <si>
    <t>Sally</t>
  </si>
  <si>
    <t>Rios and Sons</t>
  </si>
  <si>
    <t>Jeanneview</t>
  </si>
  <si>
    <t>Morocco</t>
  </si>
  <si>
    <t>074.545.4625</t>
  </si>
  <si>
    <t>412.164.8140x5271</t>
  </si>
  <si>
    <t>stricklandregina@perez.info</t>
  </si>
  <si>
    <t>http://nichols.com/</t>
  </si>
  <si>
    <t>4f8C01FDceBcd23</t>
  </si>
  <si>
    <t>Yates</t>
  </si>
  <si>
    <t>Fleming-Dunn</t>
  </si>
  <si>
    <t>Zimmermanside</t>
  </si>
  <si>
    <t>694-008-9791</t>
  </si>
  <si>
    <t>343-349-2513</t>
  </si>
  <si>
    <t>ayerschris@gilbert-landry.org</t>
  </si>
  <si>
    <t>http://page.com/</t>
  </si>
  <si>
    <t>25CFb6d4DF3aA87</t>
  </si>
  <si>
    <t>Carla</t>
  </si>
  <si>
    <t>Wolfe</t>
  </si>
  <si>
    <t>Becker-Howard</t>
  </si>
  <si>
    <t>Alishaborough</t>
  </si>
  <si>
    <t>520.277.0142x65524</t>
  </si>
  <si>
    <t>+1-017-185-1301x606</t>
  </si>
  <si>
    <t>aaron28@arellano-lang.net</t>
  </si>
  <si>
    <t>https://www.ayala.com/</t>
  </si>
  <si>
    <t>C795d33EFa0E2F1</t>
  </si>
  <si>
    <t>Valentine, Hinton and Schwartz</t>
  </si>
  <si>
    <t>New Edwardberg</t>
  </si>
  <si>
    <t>936.599.8937x35672</t>
  </si>
  <si>
    <t>019.248.1683x1364</t>
  </si>
  <si>
    <t>barrybecker@bauer.com</t>
  </si>
  <si>
    <t>http://www.tran-dawson.net/</t>
  </si>
  <si>
    <t>83Beee4A53fBa66</t>
  </si>
  <si>
    <t>South Cole</t>
  </si>
  <si>
    <t>Madagascar</t>
  </si>
  <si>
    <t>248.782.4477x032</t>
  </si>
  <si>
    <t>001-480-347-3005x428</t>
  </si>
  <si>
    <t>marissa82@charles-moore.net</t>
  </si>
  <si>
    <t>http://www.contreras.com/</t>
  </si>
  <si>
    <t>c25C9c8F6FeCBa4</t>
  </si>
  <si>
    <t>Sydney</t>
  </si>
  <si>
    <t>Edwards</t>
  </si>
  <si>
    <t>Hines LLC</t>
  </si>
  <si>
    <t>New Emma</t>
  </si>
  <si>
    <t>(944)427-1207</t>
  </si>
  <si>
    <t>050.915.6610x8821</t>
  </si>
  <si>
    <t>flemingvernon@bean-le.com</t>
  </si>
  <si>
    <t>https://www.gibson.com/</t>
  </si>
  <si>
    <t>9a0BDf9cEf1f76d</t>
  </si>
  <si>
    <t>Jim</t>
  </si>
  <si>
    <t>Villegas</t>
  </si>
  <si>
    <t>Browning, Avery and Mercado</t>
  </si>
  <si>
    <t>Emmaton</t>
  </si>
  <si>
    <t>525.864.9616</t>
  </si>
  <si>
    <t>fpope@buck-carney.info</t>
  </si>
  <si>
    <t>https://www.rocha.com/</t>
  </si>
  <si>
    <t>A279b43D552Aa2E</t>
  </si>
  <si>
    <t>Kaylee</t>
  </si>
  <si>
    <t>Pittman-Dorsey</t>
  </si>
  <si>
    <t>New Connor</t>
  </si>
  <si>
    <t>503.847.5737x16504</t>
  </si>
  <si>
    <t>913.302.8692</t>
  </si>
  <si>
    <t>mbright@henry.com</t>
  </si>
  <si>
    <t>https://www.parsons.com/</t>
  </si>
  <si>
    <t>Db3e47FaFdBE7Ba</t>
  </si>
  <si>
    <t>Laura</t>
  </si>
  <si>
    <t>Zamora</t>
  </si>
  <si>
    <t>Colon-Sampson</t>
  </si>
  <si>
    <t>Gardnerport</t>
  </si>
  <si>
    <t>+1-449-493-6747x404</t>
  </si>
  <si>
    <t>+1-778-276-5327x54075</t>
  </si>
  <si>
    <t>mchandler@bailey.org</t>
  </si>
  <si>
    <t>https://www.murphy.com/</t>
  </si>
  <si>
    <t>aEFdfb74fd3C89d</t>
  </si>
  <si>
    <t>Roberson</t>
  </si>
  <si>
    <t>Payne Inc</t>
  </si>
  <si>
    <t>Carrieland</t>
  </si>
  <si>
    <t>+1-902-711-7691x7835</t>
  </si>
  <si>
    <t>954.895.6041</t>
  </si>
  <si>
    <t>cindymclaughlin@jackson.com</t>
  </si>
  <si>
    <t>http://parks-collier.com/</t>
  </si>
  <si>
    <t>d9eaffba5a14dB2</t>
  </si>
  <si>
    <t>Pitts, Coleman and Ingram</t>
  </si>
  <si>
    <t>Tracyport</t>
  </si>
  <si>
    <t>277-623-0864x212</t>
  </si>
  <si>
    <t>+1-968-004-2196x163</t>
  </si>
  <si>
    <t>rmoses@tanner.net</t>
  </si>
  <si>
    <t>http://www.hudson.com/</t>
  </si>
  <si>
    <t>8efE4D4084590A0</t>
  </si>
  <si>
    <t>Holder PLC</t>
  </si>
  <si>
    <t>West Connor</t>
  </si>
  <si>
    <t>(845)221-2397x51427</t>
  </si>
  <si>
    <t>evelyn41@stanton.net</t>
  </si>
  <si>
    <t>http://www.day.com/</t>
  </si>
  <si>
    <t>42CfACE21f9eb63</t>
  </si>
  <si>
    <t>Daugherty</t>
  </si>
  <si>
    <t>Galvan-Lloyd</t>
  </si>
  <si>
    <t>Gabriellaborough</t>
  </si>
  <si>
    <t>wbarton@orozco-banks.com</t>
  </si>
  <si>
    <t>https://harris-haynes.org/</t>
  </si>
  <si>
    <t>Feab72ebad6BEC9</t>
  </si>
  <si>
    <t>Hunt</t>
  </si>
  <si>
    <t>Hensley PLC</t>
  </si>
  <si>
    <t>Nolanmouth</t>
  </si>
  <si>
    <t>909-364-8280</t>
  </si>
  <si>
    <t>001-152-985-4300x9420</t>
  </si>
  <si>
    <t>qreid@mckay.org</t>
  </si>
  <si>
    <t>https://www.graham.com/</t>
  </si>
  <si>
    <t>d6d5afF530F829c</t>
  </si>
  <si>
    <t>Mullins LLC</t>
  </si>
  <si>
    <t>Velezmouth</t>
  </si>
  <si>
    <t>657.676.7271x4913</t>
  </si>
  <si>
    <t>047.133.6148</t>
  </si>
  <si>
    <t>marc51@gibson-wood.com</t>
  </si>
  <si>
    <t>https://www.hardy.com/</t>
  </si>
  <si>
    <t>EcF859343EEBaB7</t>
  </si>
  <si>
    <t>Todd</t>
  </si>
  <si>
    <t>Quinn</t>
  </si>
  <si>
    <t>Woodward, Lutz and Orr</t>
  </si>
  <si>
    <t>North Maxwell</t>
  </si>
  <si>
    <t>001-453-275-6105</t>
  </si>
  <si>
    <t>roberthenry@davenport-middleton.org</t>
  </si>
  <si>
    <t>https://www.barnett.com/</t>
  </si>
  <si>
    <t>b07c2Dc76d5b32C</t>
  </si>
  <si>
    <t>Clarence</t>
  </si>
  <si>
    <t>Church</t>
  </si>
  <si>
    <t>Rasmussen, Wu and Hawkins</t>
  </si>
  <si>
    <t>Abigailstad</t>
  </si>
  <si>
    <t>Hong Kong</t>
  </si>
  <si>
    <t>(559)009-3592x74098</t>
  </si>
  <si>
    <t>daniellebooth@underwood.info</t>
  </si>
  <si>
    <t>http://www.tucker-kelley.info/</t>
  </si>
  <si>
    <t>C18a4Fbe5D008f6</t>
  </si>
  <si>
    <t>Candice</t>
  </si>
  <si>
    <t>Marshall Inc</t>
  </si>
  <si>
    <t>Lake Kathrynburgh</t>
  </si>
  <si>
    <t>Mexico</t>
  </si>
  <si>
    <t>001-205-673-8989x77190</t>
  </si>
  <si>
    <t>237-030-0300x015</t>
  </si>
  <si>
    <t>thall@soto.com</t>
  </si>
  <si>
    <t>https://www.rowe.com/</t>
  </si>
  <si>
    <t>ABDfB9aE6FE5Bbf</t>
  </si>
  <si>
    <t>Ana</t>
  </si>
  <si>
    <t>Gentry, Carr and James</t>
  </si>
  <si>
    <t>Barnettmouth</t>
  </si>
  <si>
    <t>(999)273-7424x0499</t>
  </si>
  <si>
    <t>(443)757-1385x002</t>
  </si>
  <si>
    <t>bwalter@church.net</t>
  </si>
  <si>
    <t>http://jones-hendrix.com/</t>
  </si>
  <si>
    <t>1fDA21A6f3c75b4</t>
  </si>
  <si>
    <t>Lang</t>
  </si>
  <si>
    <t>Holden, Gould and Chan</t>
  </si>
  <si>
    <t>Villarrealview</t>
  </si>
  <si>
    <t>919-062-2686x56805</t>
  </si>
  <si>
    <t>264-147-8992x048</t>
  </si>
  <si>
    <t>jenna30@dickerson-vaughn.biz</t>
  </si>
  <si>
    <t>http://mejia-blevins.com/</t>
  </si>
  <si>
    <t>eb8194eBCd83BAb</t>
  </si>
  <si>
    <t>Becky</t>
  </si>
  <si>
    <t>Nunez-White</t>
  </si>
  <si>
    <t>Juliaberg</t>
  </si>
  <si>
    <t>001-471-208-3345x956</t>
  </si>
  <si>
    <t>485.286.2126x9443</t>
  </si>
  <si>
    <t>longcindy@wheeler.com</t>
  </si>
  <si>
    <t>https://kennedy.org/</t>
  </si>
  <si>
    <t>BF617C9AFb4Ce07</t>
  </si>
  <si>
    <t>Sean</t>
  </si>
  <si>
    <t>Price Group</t>
  </si>
  <si>
    <t>Port Mike</t>
  </si>
  <si>
    <t>001-001-508-5324x936</t>
  </si>
  <si>
    <t>874-700-4988x6744</t>
  </si>
  <si>
    <t>soniamcguire@mullins-stevenson.com</t>
  </si>
  <si>
    <t>http://barron.net/</t>
  </si>
  <si>
    <t>7f371E09D0d2df7</t>
  </si>
  <si>
    <t>Vickie</t>
  </si>
  <si>
    <t>Finley</t>
  </si>
  <si>
    <t>Spears LLC</t>
  </si>
  <si>
    <t>West Nancy</t>
  </si>
  <si>
    <t>001-721-934-4214x040</t>
  </si>
  <si>
    <t>eavila@allen-gillespie.com</t>
  </si>
  <si>
    <t>http://www.luna-santana.biz/</t>
  </si>
  <si>
    <t>DADE73d661aac56</t>
  </si>
  <si>
    <t>Erin</t>
  </si>
  <si>
    <t>Krause-Maldonado</t>
  </si>
  <si>
    <t>Gallagherstad</t>
  </si>
  <si>
    <t>(031)356-5581x111</t>
  </si>
  <si>
    <t>(645)854-3522x9465</t>
  </si>
  <si>
    <t>leslie12@pitts-holland.com</t>
  </si>
  <si>
    <t>https://www.meyer.biz/</t>
  </si>
  <si>
    <t>eDaAFa8fE2aE31c</t>
  </si>
  <si>
    <t>Ariana</t>
  </si>
  <si>
    <t>Avila</t>
  </si>
  <si>
    <t>Walter-King</t>
  </si>
  <si>
    <t>Beckyfort</t>
  </si>
  <si>
    <t>139.424.1890</t>
  </si>
  <si>
    <t>518-012-0400x682</t>
  </si>
  <si>
    <t>mcgrathkatie@lynch-conway.com</t>
  </si>
  <si>
    <t>https://www.smith.net/</t>
  </si>
  <si>
    <t>dafD9b63FCD6BBA</t>
  </si>
  <si>
    <t>Nguyen</t>
  </si>
  <si>
    <t>Peck-Boyle</t>
  </si>
  <si>
    <t>Emmabury</t>
  </si>
  <si>
    <t>020-790-3668x2455</t>
  </si>
  <si>
    <t>+1-514-616-2997x6779</t>
  </si>
  <si>
    <t>grossstuart@cooke.com</t>
  </si>
  <si>
    <t>http://gamble.info/</t>
  </si>
  <si>
    <t>dbaD3607b79a93c</t>
  </si>
  <si>
    <t>Sheila</t>
  </si>
  <si>
    <t>Copeland Inc</t>
  </si>
  <si>
    <t>Juliestad</t>
  </si>
  <si>
    <t>Romania</t>
  </si>
  <si>
    <t>326.362.3213x2697</t>
  </si>
  <si>
    <t>+1-774-246-8617x95136</t>
  </si>
  <si>
    <t>ibenitez@maxwell-martin.org</t>
  </si>
  <si>
    <t>http://gilmore.com/</t>
  </si>
  <si>
    <t>BB1BbBBcaF99F74</t>
  </si>
  <si>
    <t>Chris</t>
  </si>
  <si>
    <t>Dudley, Khan and Young</t>
  </si>
  <si>
    <t>Teresafurt</t>
  </si>
  <si>
    <t>272-651-3784x472</t>
  </si>
  <si>
    <t>+1-163-971-4162x902</t>
  </si>
  <si>
    <t>gilmoredustin@kerr.org</t>
  </si>
  <si>
    <t>https://saunders-stuart.com/</t>
  </si>
  <si>
    <t>7022d84c9cBc309</t>
  </si>
  <si>
    <t>Bradley</t>
  </si>
  <si>
    <t>French-Berg</t>
  </si>
  <si>
    <t>Selenatown</t>
  </si>
  <si>
    <t>158-673-3550x484</t>
  </si>
  <si>
    <t>nunezsavannah@henderson.info</t>
  </si>
  <si>
    <t>https://vaughn.com/</t>
  </si>
  <si>
    <t>6848680a9f76021</t>
  </si>
  <si>
    <t>Carney</t>
  </si>
  <si>
    <t>Mcneil-Horton</t>
  </si>
  <si>
    <t>Dominguezborough</t>
  </si>
  <si>
    <t>caitlynrosario@maldonado-stevenson.com</t>
  </si>
  <si>
    <t>http://www.riddle-weber.com/</t>
  </si>
  <si>
    <t>E5e903Eb61ECcef</t>
  </si>
  <si>
    <t>Elizabeth</t>
  </si>
  <si>
    <t>Logan</t>
  </si>
  <si>
    <t>Peck PLC</t>
  </si>
  <si>
    <t>Geoffreymouth</t>
  </si>
  <si>
    <t>633.088.3844</t>
  </si>
  <si>
    <t>kirkbradford@ibarra-bradford.info</t>
  </si>
  <si>
    <t>http://mueller-carpenter.com/</t>
  </si>
  <si>
    <t>AF302C6b37e6dBd</t>
  </si>
  <si>
    <t>Adrienne</t>
  </si>
  <si>
    <t>White</t>
  </si>
  <si>
    <t>Tyler-Riley</t>
  </si>
  <si>
    <t>Mariohaven</t>
  </si>
  <si>
    <t>011.984.0601</t>
  </si>
  <si>
    <t>leroy07@becker-winters.com</t>
  </si>
  <si>
    <t>https://mullins.net/</t>
  </si>
  <si>
    <t>bd7Da4B82F28279</t>
  </si>
  <si>
    <t>Zachary</t>
  </si>
  <si>
    <t>Haynes, Lara and Lara</t>
  </si>
  <si>
    <t>Mccormickmouth</t>
  </si>
  <si>
    <t>Czech Republic</t>
  </si>
  <si>
    <t>(713)867-5810x3140</t>
  </si>
  <si>
    <t>540.738.7911x210</t>
  </si>
  <si>
    <t>avilasummer@hensley-richmond.net</t>
  </si>
  <si>
    <t>https://www.burgess.org/</t>
  </si>
  <si>
    <t>4C657EFbce24508</t>
  </si>
  <si>
    <t>Mercedes</t>
  </si>
  <si>
    <t>Hester</t>
  </si>
  <si>
    <t>Olsen-Humphrey</t>
  </si>
  <si>
    <t>Amandahaven</t>
  </si>
  <si>
    <t>Eritrea</t>
  </si>
  <si>
    <t>008.963.8003</t>
  </si>
  <si>
    <t>(756)588-4888x2158</t>
  </si>
  <si>
    <t>thomas95@watson.info</t>
  </si>
  <si>
    <t>http://www.solis-villa.info/</t>
  </si>
  <si>
    <t>9BE9eDbE566ECBF</t>
  </si>
  <si>
    <t>Stephanie</t>
  </si>
  <si>
    <t>Rivera</t>
  </si>
  <si>
    <t>Dalton-Payne</t>
  </si>
  <si>
    <t>Lake Billytown</t>
  </si>
  <si>
    <t>(488)566-9723</t>
  </si>
  <si>
    <t>001-510-318-7545x939</t>
  </si>
  <si>
    <t>daniel67@davidson-stephenson.com</t>
  </si>
  <si>
    <t>http://bridges.com/</t>
  </si>
  <si>
    <t>1F7cF53c7ebFc3D</t>
  </si>
  <si>
    <t>Bradford</t>
  </si>
  <si>
    <t>Contreras PLC</t>
  </si>
  <si>
    <t>New Hayley</t>
  </si>
  <si>
    <t>(266)493-2713x08961</t>
  </si>
  <si>
    <t>241.387.2339x4572</t>
  </si>
  <si>
    <t>alejandra14@quinn.com</t>
  </si>
  <si>
    <t>http://maynard.com/</t>
  </si>
  <si>
    <t>FE5Ee2dEeE4cE28</t>
  </si>
  <si>
    <t>Marilyn</t>
  </si>
  <si>
    <t>Peck</t>
  </si>
  <si>
    <t>Solomon, Potter and Merritt</t>
  </si>
  <si>
    <t>Oscarborough</t>
  </si>
  <si>
    <t>Western Sahara</t>
  </si>
  <si>
    <t>(319)744-3383x354</t>
  </si>
  <si>
    <t>stacy53@gardner.com</t>
  </si>
  <si>
    <t>http://www.frank.com/</t>
  </si>
  <si>
    <t>85A35A4B7C5aCcA</t>
  </si>
  <si>
    <t>Cunningham and Sons</t>
  </si>
  <si>
    <t>South Rhondafort</t>
  </si>
  <si>
    <t>South Georgia and the South Sandwich Islands</t>
  </si>
  <si>
    <t>629.068.6674x53648</t>
  </si>
  <si>
    <t>581-683-4490</t>
  </si>
  <si>
    <t>ymcdowell@johnson.org</t>
  </si>
  <si>
    <t>https://dawson-rose.com/</t>
  </si>
  <si>
    <t>4BFCa3aef3F58AB</t>
  </si>
  <si>
    <t>Wise-Mccarty</t>
  </si>
  <si>
    <t>Medinahaven</t>
  </si>
  <si>
    <t>237-134-6669x1919</t>
  </si>
  <si>
    <t>001-380-765-5484x6289</t>
  </si>
  <si>
    <t>lbarron@lutz.org</t>
  </si>
  <si>
    <t>http://www.holmes.org/</t>
  </si>
  <si>
    <t>cB5bF4B1e78Ecda</t>
  </si>
  <si>
    <t>Munoz</t>
  </si>
  <si>
    <t>Knapp-Bernard</t>
  </si>
  <si>
    <t>Castanedamouth</t>
  </si>
  <si>
    <t>(858)198-9773x6361</t>
  </si>
  <si>
    <t>020-176-9382</t>
  </si>
  <si>
    <t>eboyer@hebert-rosario.info</t>
  </si>
  <si>
    <t>https://www.cohen.com/</t>
  </si>
  <si>
    <t>AD11aee28Ecc768</t>
  </si>
  <si>
    <t>Conway, Jones and Morton</t>
  </si>
  <si>
    <t>Charleneview</t>
  </si>
  <si>
    <t>Tunisia</t>
  </si>
  <si>
    <t>561.311.5283x5492</t>
  </si>
  <si>
    <t>398-406-9441x95528</t>
  </si>
  <si>
    <t>uarroyo@david-greer.net</t>
  </si>
  <si>
    <t>http://www.zuniga.com/</t>
  </si>
  <si>
    <t>aE4B7E7a93Bd19d</t>
  </si>
  <si>
    <t>Janice</t>
  </si>
  <si>
    <t>Baldwin</t>
  </si>
  <si>
    <t>Greene, Novak and Flores</t>
  </si>
  <si>
    <t>Bowersville</t>
  </si>
  <si>
    <t>(034)640-6218x7316</t>
  </si>
  <si>
    <t>662.603.4987</t>
  </si>
  <si>
    <t>sbrooks@sloan.com</t>
  </si>
  <si>
    <t>https://fitzgerald-olson.com/</t>
  </si>
  <si>
    <t>Dfe8e5318F1de42</t>
  </si>
  <si>
    <t>Pam</t>
  </si>
  <si>
    <t>Chase and Sons</t>
  </si>
  <si>
    <t>Lake Leslieborough</t>
  </si>
  <si>
    <t>783.775.8921x2153</t>
  </si>
  <si>
    <t>gdoyle@hooper-johnston.com</t>
  </si>
  <si>
    <t>https://webb.com/</t>
  </si>
  <si>
    <t>8dBF4A43b2a4fA2</t>
  </si>
  <si>
    <t>Townsend-Hodges</t>
  </si>
  <si>
    <t>New Jenna</t>
  </si>
  <si>
    <t>001-636-911-6755x2947</t>
  </si>
  <si>
    <t>chanselena@pitts.info</t>
  </si>
  <si>
    <t>https://www.day.info/</t>
  </si>
  <si>
    <t>aCF2Cb91eCB8508</t>
  </si>
  <si>
    <t>Hayley</t>
  </si>
  <si>
    <t>Swanson</t>
  </si>
  <si>
    <t>Sellers-Martin</t>
  </si>
  <si>
    <t>Lake Terrencemouth</t>
  </si>
  <si>
    <t>Sri Lanka</t>
  </si>
  <si>
    <t>(092)476-1804x587</t>
  </si>
  <si>
    <t>rickybarrera@mathis-nicholson.com</t>
  </si>
  <si>
    <t>http://schroeder-schmitt.com/</t>
  </si>
  <si>
    <t>185BBB7e52feEDA</t>
  </si>
  <si>
    <t>Jack</t>
  </si>
  <si>
    <t>Maddox</t>
  </si>
  <si>
    <t>Welch, Gonzalez and Cardenas</t>
  </si>
  <si>
    <t>Burnsbury</t>
  </si>
  <si>
    <t>(710)713-1916x5666</t>
  </si>
  <si>
    <t>404-929-6015x0843</t>
  </si>
  <si>
    <t>parkcorey@navarro.com</t>
  </si>
  <si>
    <t>http://crawford.com/</t>
  </si>
  <si>
    <t>659874894840d78</t>
  </si>
  <si>
    <t>Judy</t>
  </si>
  <si>
    <t>Galvan and Sons</t>
  </si>
  <si>
    <t>Lukeville</t>
  </si>
  <si>
    <t>Belarus</t>
  </si>
  <si>
    <t>+1-903-323-7946x9825</t>
  </si>
  <si>
    <t>359-078-3850x89196</t>
  </si>
  <si>
    <t>tuckeradriana@cannon.com</t>
  </si>
  <si>
    <t>http://torres-trevino.com/</t>
  </si>
  <si>
    <t>94a7dD4Da913FBa</t>
  </si>
  <si>
    <t>Hill</t>
  </si>
  <si>
    <t>Morgan, Camacho and Murphy</t>
  </si>
  <si>
    <t>East Tabitha</t>
  </si>
  <si>
    <t>Uruguay</t>
  </si>
  <si>
    <t>001-551-193-5789x16645</t>
  </si>
  <si>
    <t>charlotte25@christensen-allison.com</t>
  </si>
  <si>
    <t>https://fritz-blair.com/</t>
  </si>
  <si>
    <t>68fbb98f6EbD971</t>
  </si>
  <si>
    <t>Choi, Galloway and Fox</t>
  </si>
  <si>
    <t>Kevinbury</t>
  </si>
  <si>
    <t>001-084-704-0454x28664</t>
  </si>
  <si>
    <t>330.200.8023</t>
  </si>
  <si>
    <t>haasderrick@ortega-kirk.org</t>
  </si>
  <si>
    <t>http://farrell.com/</t>
  </si>
  <si>
    <t>E3Be47B2Bc0fb08</t>
  </si>
  <si>
    <t>Lisa</t>
  </si>
  <si>
    <t>Daugherty and Sons</t>
  </si>
  <si>
    <t>New Mackenzieland</t>
  </si>
  <si>
    <t>+1-397-236-8851x31652</t>
  </si>
  <si>
    <t>+1-146-452-8670x3244</t>
  </si>
  <si>
    <t>nlawrence@miles.biz</t>
  </si>
  <si>
    <t>https://mcneil-pratt.com/</t>
  </si>
  <si>
    <t>5a3Ed08524aA9CA</t>
  </si>
  <si>
    <t>Cole</t>
  </si>
  <si>
    <t>Dillon-Perry</t>
  </si>
  <si>
    <t>Hansenhaven</t>
  </si>
  <si>
    <t>+1-987-530-4402x2205</t>
  </si>
  <si>
    <t>958-830-8852x883</t>
  </si>
  <si>
    <t>obrienisabel@braun.com</t>
  </si>
  <si>
    <t>http://hudson.com/</t>
  </si>
  <si>
    <t>8Eb623320c4D45b</t>
  </si>
  <si>
    <t>Mcdaniel Ltd</t>
  </si>
  <si>
    <t>Colinland</t>
  </si>
  <si>
    <t>Iran</t>
  </si>
  <si>
    <t>527.791.5662</t>
  </si>
  <si>
    <t>001-523-780-0623x66348</t>
  </si>
  <si>
    <t>bishopbryan@mcpherson-rosario.com</t>
  </si>
  <si>
    <t>http://wolfe.com/</t>
  </si>
  <si>
    <t>550c41F8764B16E</t>
  </si>
  <si>
    <t>Koch</t>
  </si>
  <si>
    <t>Lawrence, Cox and Terry</t>
  </si>
  <si>
    <t>South Whitney</t>
  </si>
  <si>
    <t>(832)608-7152</t>
  </si>
  <si>
    <t>mooreian@arias-lloyd.org</t>
  </si>
  <si>
    <t>http://www.chen.net/</t>
  </si>
  <si>
    <t>acE14807eD40972</t>
  </si>
  <si>
    <t>Horton</t>
  </si>
  <si>
    <t>Brown PLC</t>
  </si>
  <si>
    <t>North Dominicborough</t>
  </si>
  <si>
    <t>251.305.4006x736</t>
  </si>
  <si>
    <t>(289)629-3070x640</t>
  </si>
  <si>
    <t>erinlittle@carroll-duncan.com</t>
  </si>
  <si>
    <t>http://www.wallace.org/</t>
  </si>
  <si>
    <t>3af3B3a4ddFB28E</t>
  </si>
  <si>
    <t>Williams</t>
  </si>
  <si>
    <t>Hendricks, Mccormick and Schaefer</t>
  </si>
  <si>
    <t>Port Bethanychester</t>
  </si>
  <si>
    <t>001-217-924-3833x63325</t>
  </si>
  <si>
    <t>326.844.2571x900</t>
  </si>
  <si>
    <t>austin73@gordon.net</t>
  </si>
  <si>
    <t>https://www.evans-stanton.info/</t>
  </si>
  <si>
    <t>aFeB020b9a24cb4</t>
  </si>
  <si>
    <t>Erika</t>
  </si>
  <si>
    <t>Thompson</t>
  </si>
  <si>
    <t>Colon Group</t>
  </si>
  <si>
    <t>Franklinberg</t>
  </si>
  <si>
    <t>148-613-6155x55441</t>
  </si>
  <si>
    <t>(781)742-9699</t>
  </si>
  <si>
    <t>nkoch@hardy-wallace.info</t>
  </si>
  <si>
    <t>http://www.porter.com/</t>
  </si>
  <si>
    <t>CEe46Ca6cB6D3e9</t>
  </si>
  <si>
    <t>Rogers</t>
  </si>
  <si>
    <t>Bowers Ltd</t>
  </si>
  <si>
    <t>Stoutview</t>
  </si>
  <si>
    <t>067-985-0255</t>
  </si>
  <si>
    <t>780.088.8664x51628</t>
  </si>
  <si>
    <t>byoung@bailey.com</t>
  </si>
  <si>
    <t>http://www.wall-colon.com/</t>
  </si>
  <si>
    <t>cd1D0d3ABf09FBA</t>
  </si>
  <si>
    <t>Dan</t>
  </si>
  <si>
    <t>Murray</t>
  </si>
  <si>
    <t>Mora, Compton and Gregory</t>
  </si>
  <si>
    <t>Alvaradohaven</t>
  </si>
  <si>
    <t>Moldova</t>
  </si>
  <si>
    <t>(516)030-4038x326</t>
  </si>
  <si>
    <t>580.939.6109</t>
  </si>
  <si>
    <t>kathleenle@martin.com</t>
  </si>
  <si>
    <t>https://www.fowler.biz/</t>
  </si>
  <si>
    <t>d0813Ac7Ece4c58</t>
  </si>
  <si>
    <t>Herbert</t>
  </si>
  <si>
    <t>Mcintyre-Gaines</t>
  </si>
  <si>
    <t>West Gerald</t>
  </si>
  <si>
    <t>415-536-8137x415</t>
  </si>
  <si>
    <t>307.873.0334x73452</t>
  </si>
  <si>
    <t>meadowsmandy@baker.info</t>
  </si>
  <si>
    <t>https://www.bell.com/</t>
  </si>
  <si>
    <t>BceA40c37Afe437</t>
  </si>
  <si>
    <t>Zoe</t>
  </si>
  <si>
    <t>Rojas</t>
  </si>
  <si>
    <t>Browning, Hayes and Barber</t>
  </si>
  <si>
    <t>Port Glen</t>
  </si>
  <si>
    <t>001-410-263-1855x0930</t>
  </si>
  <si>
    <t>lynnkelli@kirk-bell.org</t>
  </si>
  <si>
    <t>https://www.cantrell-taylor.com/</t>
  </si>
  <si>
    <t>Ce1956ED0Bd72B5</t>
  </si>
  <si>
    <t>Theresa</t>
  </si>
  <si>
    <t>Holt</t>
  </si>
  <si>
    <t>Hawkins, Estes and Phillips</t>
  </si>
  <si>
    <t>South Amy</t>
  </si>
  <si>
    <t>487-573-7546x37948</t>
  </si>
  <si>
    <t>(006)941-7306</t>
  </si>
  <si>
    <t>brent19@sullivan-schaefer.org</t>
  </si>
  <si>
    <t>http://baker-carroll.com/</t>
  </si>
  <si>
    <t>Bc9Cda3AAEED2DA</t>
  </si>
  <si>
    <t>Dixon</t>
  </si>
  <si>
    <t>Kim Inc</t>
  </si>
  <si>
    <t>South Rodneystad</t>
  </si>
  <si>
    <t>(523)214-3540</t>
  </si>
  <si>
    <t>001-614-536-6394</t>
  </si>
  <si>
    <t>lindsaymiranda@atkinson.info</t>
  </si>
  <si>
    <t>https://wiggins.com/</t>
  </si>
  <si>
    <t>df6Beba6f80EAAf</t>
  </si>
  <si>
    <t>Marisa</t>
  </si>
  <si>
    <t>Roy Ltd</t>
  </si>
  <si>
    <t>East Kara</t>
  </si>
  <si>
    <t>001-396-528-0814x06007</t>
  </si>
  <si>
    <t>zwall@page.org</t>
  </si>
  <si>
    <t>http://www.mcdowell.net/</t>
  </si>
  <si>
    <t>Eb17cE4feEb0100</t>
  </si>
  <si>
    <t>Franklin Inc</t>
  </si>
  <si>
    <t>East Kirk</t>
  </si>
  <si>
    <t>408.412.7123x30688</t>
  </si>
  <si>
    <t>bconner@hartman.com</t>
  </si>
  <si>
    <t>http://www.stark-oliver.org/</t>
  </si>
  <si>
    <t>D40eba5Dc71C4E5</t>
  </si>
  <si>
    <t>Carrillo</t>
  </si>
  <si>
    <t>Leon, Lang and Reilly</t>
  </si>
  <si>
    <t>Pittsport</t>
  </si>
  <si>
    <t>Kenya</t>
  </si>
  <si>
    <t>(777)479-0991x9736</t>
  </si>
  <si>
    <t>parkerlogan@sutton-wheeler.com</t>
  </si>
  <si>
    <t>http://www.johns-lutz.org/</t>
  </si>
  <si>
    <t>C7C79d8D3CF7Eac</t>
  </si>
  <si>
    <t>Parker</t>
  </si>
  <si>
    <t>Horne PLC</t>
  </si>
  <si>
    <t>Lake Dillonstad</t>
  </si>
  <si>
    <t>607.658.7721x21256</t>
  </si>
  <si>
    <t>(087)957-3172x946</t>
  </si>
  <si>
    <t>yvonne79@mcconnell-warner.com</t>
  </si>
  <si>
    <t>http://www.dunlap.biz/</t>
  </si>
  <si>
    <t>B34Ec6B249b67E8</t>
  </si>
  <si>
    <t>Hancock</t>
  </si>
  <si>
    <t>Kline-Wang</t>
  </si>
  <si>
    <t>Larsenchester</t>
  </si>
  <si>
    <t>+1-870-872-8194x77839</t>
  </si>
  <si>
    <t>(045)317-6109</t>
  </si>
  <si>
    <t>rmcknight@bryan-king.com</t>
  </si>
  <si>
    <t>https://stevenson-arnold.com/</t>
  </si>
  <si>
    <t>2BE9Fdcb52eCEFB</t>
  </si>
  <si>
    <t>Samantha</t>
  </si>
  <si>
    <t>Grimes, Morgan and Schneider</t>
  </si>
  <si>
    <t>Rachelmouth</t>
  </si>
  <si>
    <t>Bahamas</t>
  </si>
  <si>
    <t>001-501-207-2471x684</t>
  </si>
  <si>
    <t>(573)653-2044x89073</t>
  </si>
  <si>
    <t>mortonsally@walls.info</t>
  </si>
  <si>
    <t>http://www.richard.com/</t>
  </si>
  <si>
    <t>7A06684bC0bfbFa</t>
  </si>
  <si>
    <t>Chelsey</t>
  </si>
  <si>
    <t>Long, Terry and Garner</t>
  </si>
  <si>
    <t>South Laurachester</t>
  </si>
  <si>
    <t>001-607-068-6950x55174</t>
  </si>
  <si>
    <t>wallacekristy@cross-oconnell.com</t>
  </si>
  <si>
    <t>http://www.david-huff.com/</t>
  </si>
  <si>
    <t>FADa2dff9E8f3bC</t>
  </si>
  <si>
    <t>Fry</t>
  </si>
  <si>
    <t>Vazquez-Wilson</t>
  </si>
  <si>
    <t>New Andrew</t>
  </si>
  <si>
    <t>(986)611-0141</t>
  </si>
  <si>
    <t>001-625-816-0923x62214</t>
  </si>
  <si>
    <t>patriciagiles@oneill-chung.com</t>
  </si>
  <si>
    <t>http://www.flores.com/</t>
  </si>
  <si>
    <t>CDae9E7C2dA5E96</t>
  </si>
  <si>
    <t>Jensen</t>
  </si>
  <si>
    <t>Macias, Pham and Mcdowell</t>
  </si>
  <si>
    <t>South Adriennechester</t>
  </si>
  <si>
    <t>Bhutan</t>
  </si>
  <si>
    <t>483-621-7937x55917</t>
  </si>
  <si>
    <t>805-927-3101x4470</t>
  </si>
  <si>
    <t>howard17@hickman.com</t>
  </si>
  <si>
    <t>http://harvey.com/</t>
  </si>
  <si>
    <t>fCF027f2A34FdBE</t>
  </si>
  <si>
    <t>Colin</t>
  </si>
  <si>
    <t>Hendrixview</t>
  </si>
  <si>
    <t>359.871.9570</t>
  </si>
  <si>
    <t>552.585.1831x111</t>
  </si>
  <si>
    <t>jaime31@gray.com</t>
  </si>
  <si>
    <t>http://forbes-valdez.org/</t>
  </si>
  <si>
    <t>eb18D93CB584Db7</t>
  </si>
  <si>
    <t>Bright</t>
  </si>
  <si>
    <t>Ford, Ellis and Kelley</t>
  </si>
  <si>
    <t>North Carlastad</t>
  </si>
  <si>
    <t>Portugal</t>
  </si>
  <si>
    <t>661.407.1869x140</t>
  </si>
  <si>
    <t>551.003.0510</t>
  </si>
  <si>
    <t>dan44@chan.org</t>
  </si>
  <si>
    <t>https://bryan.com/</t>
  </si>
  <si>
    <t>0aEdFcbdb76637c</t>
  </si>
  <si>
    <t>Caitlyn</t>
  </si>
  <si>
    <t>Cross</t>
  </si>
  <si>
    <t>Bentley-Moyer</t>
  </si>
  <si>
    <t>Lake Tannerstad</t>
  </si>
  <si>
    <t>001-526-323-6313x65050</t>
  </si>
  <si>
    <t>806.154.2363</t>
  </si>
  <si>
    <t>jefferyhammond@guerra-chase.biz</t>
  </si>
  <si>
    <t>https://www.rivera.com/</t>
  </si>
  <si>
    <t>d20d428FA81a2Eb</t>
  </si>
  <si>
    <t>Burnett</t>
  </si>
  <si>
    <t>David, Reynolds and Deleon</t>
  </si>
  <si>
    <t>West Steveborough</t>
  </si>
  <si>
    <t>001-848-600-5959x841</t>
  </si>
  <si>
    <t>524.429.0041x0400</t>
  </si>
  <si>
    <t>makaylafrost@pham.com</t>
  </si>
  <si>
    <t>http://www.banks.org/</t>
  </si>
  <si>
    <t>feFBbFbF14FDaaf</t>
  </si>
  <si>
    <t>Stephenson Inc</t>
  </si>
  <si>
    <t>Randyhaven</t>
  </si>
  <si>
    <t>(532)910-1621</t>
  </si>
  <si>
    <t>zdaniels@tate.com</t>
  </si>
  <si>
    <t>https://humphrey-jacobs.com/</t>
  </si>
  <si>
    <t>Ad89CaCdfDbCEbd</t>
  </si>
  <si>
    <t>Ricardo</t>
  </si>
  <si>
    <t>Pena</t>
  </si>
  <si>
    <t>Kelly-Duncan</t>
  </si>
  <si>
    <t>Port Marvinton</t>
  </si>
  <si>
    <t>155-580-4863x3801</t>
  </si>
  <si>
    <t>elizabethhobbs@parker.com</t>
  </si>
  <si>
    <t>http://cline.info/</t>
  </si>
  <si>
    <t>248DFBD21eC1f73</t>
  </si>
  <si>
    <t>Anne</t>
  </si>
  <si>
    <t>Stevenson and Sons</t>
  </si>
  <si>
    <t>Pruittfurt</t>
  </si>
  <si>
    <t>246-514-2503x293</t>
  </si>
  <si>
    <t>+1-720-685-6422x6584</t>
  </si>
  <si>
    <t>josedudley@andersen.com</t>
  </si>
  <si>
    <t>https://walls.com/</t>
  </si>
  <si>
    <t>9Dd0d01641fBcbD</t>
  </si>
  <si>
    <t>Crane</t>
  </si>
  <si>
    <t>Mccarty-Stout</t>
  </si>
  <si>
    <t>East Stefaniemouth</t>
  </si>
  <si>
    <t>Guinea-Bissau</t>
  </si>
  <si>
    <t>422.330.7563x52160</t>
  </si>
  <si>
    <t>966.196.8005x22979</t>
  </si>
  <si>
    <t>goodwinpenny@rojas-warner.org</t>
  </si>
  <si>
    <t>http://www.poole.org/</t>
  </si>
  <si>
    <t>5CFcaDEd4df2DaA</t>
  </si>
  <si>
    <t>Joseph</t>
  </si>
  <si>
    <t>Meadows PLC</t>
  </si>
  <si>
    <t>Dyerland</t>
  </si>
  <si>
    <t>Samoa</t>
  </si>
  <si>
    <t>(621)466-4444</t>
  </si>
  <si>
    <t>749-958-2014x289</t>
  </si>
  <si>
    <t>volson@carter-barr.info</t>
  </si>
  <si>
    <t>https://www.floyd-harmon.biz/</t>
  </si>
  <si>
    <t>F97f1ffBF7eD33E</t>
  </si>
  <si>
    <t>Destiny</t>
  </si>
  <si>
    <t>Snow</t>
  </si>
  <si>
    <t>Duffy LLC</t>
  </si>
  <si>
    <t>Brentshire</t>
  </si>
  <si>
    <t>873-940-1704x5312</t>
  </si>
  <si>
    <t>(066)607-0041</t>
  </si>
  <si>
    <t>alejandro05@bradshaw-chen.com</t>
  </si>
  <si>
    <t>https://weiss.com/</t>
  </si>
  <si>
    <t>b7beEa7fDE4eBb9</t>
  </si>
  <si>
    <t>Jaclyn</t>
  </si>
  <si>
    <t>Noble, Downs and Knapp</t>
  </si>
  <si>
    <t>Port Traci</t>
  </si>
  <si>
    <t>211-550-6047x8207</t>
  </si>
  <si>
    <t>+1-193-800-2383x083</t>
  </si>
  <si>
    <t>phebert@farmer.com</t>
  </si>
  <si>
    <t>64ceeEf0e281709</t>
  </si>
  <si>
    <t>Kane-Calhoun</t>
  </si>
  <si>
    <t>Port Glenda</t>
  </si>
  <si>
    <t>+1-479-586-3195x388</t>
  </si>
  <si>
    <t>001-117-353-3149x28596</t>
  </si>
  <si>
    <t>rramsey@graham-conrad.org</t>
  </si>
  <si>
    <t>https://allison.com/</t>
  </si>
  <si>
    <t>Fd09AA3c0E32cCf</t>
  </si>
  <si>
    <t>Dickerson</t>
  </si>
  <si>
    <t>Arnold Ltd</t>
  </si>
  <si>
    <t>Lake Robin</t>
  </si>
  <si>
    <t>(706)788-7595x22855</t>
  </si>
  <si>
    <t>948.876.9672</t>
  </si>
  <si>
    <t>rachael73@spencer.com</t>
  </si>
  <si>
    <t>http://www.hamilton.com/</t>
  </si>
  <si>
    <t>2eDB9DDDadDaAEd</t>
  </si>
  <si>
    <t>Savage-Mcdonald</t>
  </si>
  <si>
    <t>South Leehaven</t>
  </si>
  <si>
    <t>883.145.5554</t>
  </si>
  <si>
    <t>(585)628-2336x835</t>
  </si>
  <si>
    <t>kevinwallace@woodard.com</t>
  </si>
  <si>
    <t>https://barber.com/</t>
  </si>
  <si>
    <t>dA23dA7eb28CCA9</t>
  </si>
  <si>
    <t>Dorsey, Cook and Kaufman</t>
  </si>
  <si>
    <t>Port Gilbertfort</t>
  </si>
  <si>
    <t>618.772.9522x892</t>
  </si>
  <si>
    <t>001-047-754-2640</t>
  </si>
  <si>
    <t>marvinwoodard@lam.biz</t>
  </si>
  <si>
    <t>http://braun.com/</t>
  </si>
  <si>
    <t>B57341aCDf23155</t>
  </si>
  <si>
    <t>Ellen</t>
  </si>
  <si>
    <t>Mayo</t>
  </si>
  <si>
    <t>Cross-Hendricks</t>
  </si>
  <si>
    <t>Dariusborough</t>
  </si>
  <si>
    <t>(266)427-2657x375</t>
  </si>
  <si>
    <t>michaelclinton@gross.com</t>
  </si>
  <si>
    <t>https://tate.com/</t>
  </si>
  <si>
    <t>8Cc44Fae8a4D395</t>
  </si>
  <si>
    <t>Odom</t>
  </si>
  <si>
    <t>Taylor, Solomon and Wolfe</t>
  </si>
  <si>
    <t>South Luisside</t>
  </si>
  <si>
    <t>094-007-9536x806</t>
  </si>
  <si>
    <t>001-965-266-5591x622</t>
  </si>
  <si>
    <t>gillespienorma@cline-boyd.org</t>
  </si>
  <si>
    <t>https://schwartz.com/</t>
  </si>
  <si>
    <t>db4CBcbFfC2DBfa</t>
  </si>
  <si>
    <t>Lydia</t>
  </si>
  <si>
    <t>Banks</t>
  </si>
  <si>
    <t>Kennedy LLC</t>
  </si>
  <si>
    <t>Riosland</t>
  </si>
  <si>
    <t>+1-480-761-9968x75709</t>
  </si>
  <si>
    <t>001-887-395-5014x91968</t>
  </si>
  <si>
    <t>nbuck@dalton.com</t>
  </si>
  <si>
    <t>http://hill.net/</t>
  </si>
  <si>
    <t>1F1De1fC57E91Dc</t>
  </si>
  <si>
    <t>Everett</t>
  </si>
  <si>
    <t>Bernard-Davila</t>
  </si>
  <si>
    <t>Maxwellport</t>
  </si>
  <si>
    <t>001-034-680-1168x5530</t>
  </si>
  <si>
    <t>mark58@blackwell-prince.com</t>
  </si>
  <si>
    <t>https://www.wise-clements.com/</t>
  </si>
  <si>
    <t>A7eC3D7DAC0fbee</t>
  </si>
  <si>
    <t>Lamb, Hoffman and Maynard</t>
  </si>
  <si>
    <t>South Bonniestad</t>
  </si>
  <si>
    <t>001-329-677-5533</t>
  </si>
  <si>
    <t>bethcannon@brock.net</t>
  </si>
  <si>
    <t>http://mosley-moore.com/</t>
  </si>
  <si>
    <t>7DD7cBb39d06a80</t>
  </si>
  <si>
    <t>Ivan</t>
  </si>
  <si>
    <t>Schmitt-Ferrell</t>
  </si>
  <si>
    <t>Port Rachel</t>
  </si>
  <si>
    <t>926.712.8532x080</t>
  </si>
  <si>
    <t>lcollier@boyd-hobbs.com</t>
  </si>
  <si>
    <t>http://patrick.net/</t>
  </si>
  <si>
    <t>31C0ADfa5F40c40</t>
  </si>
  <si>
    <t>Shirley</t>
  </si>
  <si>
    <t>Maxwell Ltd</t>
  </si>
  <si>
    <t>West Tonistad</t>
  </si>
  <si>
    <t>+1-193-838-3198x1601</t>
  </si>
  <si>
    <t>phillipshayley@carr.com</t>
  </si>
  <si>
    <t>http://mcdowell-pugh.info/</t>
  </si>
  <si>
    <t>B75cA9DF92eAfAf</t>
  </si>
  <si>
    <t>Daugherty-Stephens</t>
  </si>
  <si>
    <t>Tanyafurt</t>
  </si>
  <si>
    <t>Norfolk Island</t>
  </si>
  <si>
    <t>091-142-1887x0417</t>
  </si>
  <si>
    <t>ufriedman@rowland.org</t>
  </si>
  <si>
    <t>https://www.norris.net/</t>
  </si>
  <si>
    <t>ee24eBb8cb1CeC8</t>
  </si>
  <si>
    <t>Alisha</t>
  </si>
  <si>
    <t>Brooks</t>
  </si>
  <si>
    <t>Costa-Burton</t>
  </si>
  <si>
    <t>Mataborough</t>
  </si>
  <si>
    <t>760-158-8625x32259</t>
  </si>
  <si>
    <t>djarvis@gonzales.org</t>
  </si>
  <si>
    <t>http://gutierrez.com/</t>
  </si>
  <si>
    <t>cfBf858FAA0EabD</t>
  </si>
  <si>
    <t>Ruben</t>
  </si>
  <si>
    <t>Yu-Schneider</t>
  </si>
  <si>
    <t>Bradfort</t>
  </si>
  <si>
    <t>001-923-163-7766x93504</t>
  </si>
  <si>
    <t>+1-165-863-5878x828</t>
  </si>
  <si>
    <t>ivanroman@hamilton.org</t>
  </si>
  <si>
    <t>https://lowe.net/</t>
  </si>
  <si>
    <t>c0F56ea6411D6B7</t>
  </si>
  <si>
    <t>Flores</t>
  </si>
  <si>
    <t>Smith LLC</t>
  </si>
  <si>
    <t>South Marcus</t>
  </si>
  <si>
    <t>+1-890-354-6542x581</t>
  </si>
  <si>
    <t>+1-107-204-6659x94816</t>
  </si>
  <si>
    <t>eric18@avery.com</t>
  </si>
  <si>
    <t>https://www.powers.net/</t>
  </si>
  <si>
    <t>d673Cf1D28AdcFa</t>
  </si>
  <si>
    <t>Melton</t>
  </si>
  <si>
    <t>Hebert, Oliver and Moody</t>
  </si>
  <si>
    <t>Johnsburgh</t>
  </si>
  <si>
    <t>Saint Barthelemy</t>
  </si>
  <si>
    <t>(336)645-5747x123</t>
  </si>
  <si>
    <t>911.310.2413</t>
  </si>
  <si>
    <t>haleymeadows@coffey.com</t>
  </si>
  <si>
    <t>http://bates.com/</t>
  </si>
  <si>
    <t>FbD9Bf3efE3fF7A</t>
  </si>
  <si>
    <t>Colleen</t>
  </si>
  <si>
    <t>Boyle, Randall and Ward</t>
  </si>
  <si>
    <t>Lake Cassandrabury</t>
  </si>
  <si>
    <t>974.247.2892x977</t>
  </si>
  <si>
    <t>fshepard@arias-rosario.net</t>
  </si>
  <si>
    <t>http://www.colon.biz/</t>
  </si>
  <si>
    <t>E8d513c581d99Ce</t>
  </si>
  <si>
    <t>Amber</t>
  </si>
  <si>
    <t>Andrade</t>
  </si>
  <si>
    <t>Mueller LLC</t>
  </si>
  <si>
    <t>East Kayla</t>
  </si>
  <si>
    <t>001-139-457-7156</t>
  </si>
  <si>
    <t>001-714-719-8135x8601</t>
  </si>
  <si>
    <t>watsonandres@clarke.com</t>
  </si>
  <si>
    <t>http://rasmussen-davenport.com/</t>
  </si>
  <si>
    <t>CCd8a39Fb07bdfc</t>
  </si>
  <si>
    <t>Singh</t>
  </si>
  <si>
    <t>Baldwin, Gordon and Doyle</t>
  </si>
  <si>
    <t>Port Barbaraport</t>
  </si>
  <si>
    <t>001-507-587-8245x4730</t>
  </si>
  <si>
    <t>(232)243-6220x99551</t>
  </si>
  <si>
    <t>annahood@herrera.info</t>
  </si>
  <si>
    <t>https://fletcher-welch.info/</t>
  </si>
  <si>
    <t>3e4eCCE32aF6B3a</t>
  </si>
  <si>
    <t>Edward</t>
  </si>
  <si>
    <t>Mcclain</t>
  </si>
  <si>
    <t>Mcneil-Knapp</t>
  </si>
  <si>
    <t>Contrerasstad</t>
  </si>
  <si>
    <t>001-376-296-3121x841</t>
  </si>
  <si>
    <t>140-644-6729x6107</t>
  </si>
  <si>
    <t>cherrykurt@durham.org</t>
  </si>
  <si>
    <t>https://www.yu-moody.com/</t>
  </si>
  <si>
    <t>99cafEbeb024B3C</t>
  </si>
  <si>
    <t>Harmon</t>
  </si>
  <si>
    <t>Donaldson Inc</t>
  </si>
  <si>
    <t>North Billyport</t>
  </si>
  <si>
    <t>988.120.4213</t>
  </si>
  <si>
    <t>+1-412-682-2584x99801</t>
  </si>
  <si>
    <t>johnny51@davenport.com</t>
  </si>
  <si>
    <t>https://banks.com/</t>
  </si>
  <si>
    <t>7e63dC1A7E8D5d3</t>
  </si>
  <si>
    <t>Caldwell-Summers</t>
  </si>
  <si>
    <t>Blackport</t>
  </si>
  <si>
    <t>773-211-3714</t>
  </si>
  <si>
    <t>+1-795-426-9410x99573</t>
  </si>
  <si>
    <t>armstrongsheena@sullivan.net</t>
  </si>
  <si>
    <t>http://www.gould.com/</t>
  </si>
  <si>
    <t>D45A1BfB0D35C9f</t>
  </si>
  <si>
    <t>Kirsten</t>
  </si>
  <si>
    <t>Gardner</t>
  </si>
  <si>
    <t>Middleton, Ali and Edwards</t>
  </si>
  <si>
    <t>Lake Jacobtown</t>
  </si>
  <si>
    <t>(061)557-9745</t>
  </si>
  <si>
    <t>774-084-5019x9267</t>
  </si>
  <si>
    <t>castillodan@coleman-ross.com</t>
  </si>
  <si>
    <t>http://skinner.biz/</t>
  </si>
  <si>
    <t>635De41f687c324</t>
  </si>
  <si>
    <t>Lacey</t>
  </si>
  <si>
    <t>Levy</t>
  </si>
  <si>
    <t>Gilmore and Sons</t>
  </si>
  <si>
    <t>Lake Warren</t>
  </si>
  <si>
    <t>(401)895-1449</t>
  </si>
  <si>
    <t>(050)395-2080</t>
  </si>
  <si>
    <t>houstondesiree@neal-combs.org</t>
  </si>
  <si>
    <t>http://garner-conway.com/</t>
  </si>
  <si>
    <t>FdBDDDF1f430Ff9</t>
  </si>
  <si>
    <t>Osborn-Meadows</t>
  </si>
  <si>
    <t>Terrymouth</t>
  </si>
  <si>
    <t>Hungary</t>
  </si>
  <si>
    <t>(991)260-9905</t>
  </si>
  <si>
    <t>899-781-3477x9722</t>
  </si>
  <si>
    <t>larajody@donovan.net</t>
  </si>
  <si>
    <t>http://www.reynolds.com/</t>
  </si>
  <si>
    <t>A02fFBcc8050E7F</t>
  </si>
  <si>
    <t>Cory</t>
  </si>
  <si>
    <t>Mcintyre</t>
  </si>
  <si>
    <t>Gardner, Barton and Murphy</t>
  </si>
  <si>
    <t>South Melinda</t>
  </si>
  <si>
    <t>163-966-2581x607</t>
  </si>
  <si>
    <t>(055)818-7808x750</t>
  </si>
  <si>
    <t>huntjade@anthony-mack.info</t>
  </si>
  <si>
    <t>http://juarez-pena.net/</t>
  </si>
  <si>
    <t>d3fF4F1DceACA2D</t>
  </si>
  <si>
    <t>Thornton</t>
  </si>
  <si>
    <t>Duffy, Castro and Yates</t>
  </si>
  <si>
    <t>Port Mariostad</t>
  </si>
  <si>
    <t>001-037-597-5406</t>
  </si>
  <si>
    <t>gschultz@rollins.com</t>
  </si>
  <si>
    <t>https://walter-yates.com/</t>
  </si>
  <si>
    <t>942F09eE3f6b82c</t>
  </si>
  <si>
    <t>Moses</t>
  </si>
  <si>
    <t>Silva Group</t>
  </si>
  <si>
    <t>Haydenburgh</t>
  </si>
  <si>
    <t>001-101-530-5658x1433</t>
  </si>
  <si>
    <t>(346)952-3592x25281</t>
  </si>
  <si>
    <t>george53@mcintyre.com</t>
  </si>
  <si>
    <t>18C6DdeecC3A9cF</t>
  </si>
  <si>
    <t>Andres</t>
  </si>
  <si>
    <t>Hebert</t>
  </si>
  <si>
    <t>Bolton Ltd</t>
  </si>
  <si>
    <t>Donmouth</t>
  </si>
  <si>
    <t>Iceland</t>
  </si>
  <si>
    <t>747.141.6951</t>
  </si>
  <si>
    <t>954-020-5949x887</t>
  </si>
  <si>
    <t>nathaniel36@livingston.com</t>
  </si>
  <si>
    <t>http://www.beltran.com/</t>
  </si>
  <si>
    <t>3e0b53f94bfE24a</t>
  </si>
  <si>
    <t>Jerome</t>
  </si>
  <si>
    <t>Bolton</t>
  </si>
  <si>
    <t>Dalton-Sosa</t>
  </si>
  <si>
    <t>Jasonview</t>
  </si>
  <si>
    <t>+1-056-462-3209x1098</t>
  </si>
  <si>
    <t>barronfranklin@mays.com</t>
  </si>
  <si>
    <t>http://www.mosley-mclean.org/</t>
  </si>
  <si>
    <t>Ad94D89c739CF3A</t>
  </si>
  <si>
    <t>Krystal</t>
  </si>
  <si>
    <t>James</t>
  </si>
  <si>
    <t>Novak Group</t>
  </si>
  <si>
    <t>Kristiborough</t>
  </si>
  <si>
    <t>Serbia</t>
  </si>
  <si>
    <t>010-055-4525x3849</t>
  </si>
  <si>
    <t>(125)508-4414x54979</t>
  </si>
  <si>
    <t>daryl93@pruitt-bass.com</t>
  </si>
  <si>
    <t>https://singh.info/</t>
  </si>
  <si>
    <t>b5B9e9F4822121A</t>
  </si>
  <si>
    <t>Helen</t>
  </si>
  <si>
    <t>Farmer</t>
  </si>
  <si>
    <t>Keller Inc</t>
  </si>
  <si>
    <t>West Brandy</t>
  </si>
  <si>
    <t>Lao People's Democratic Republic</t>
  </si>
  <si>
    <t>(581)373-2751</t>
  </si>
  <si>
    <t>(679)044-0922x68889</t>
  </si>
  <si>
    <t>tyrone99@english.com</t>
  </si>
  <si>
    <t>http://www.conrad-wallace.org/</t>
  </si>
  <si>
    <t>fcAE0CcFcDf7370</t>
  </si>
  <si>
    <t>Stacie</t>
  </si>
  <si>
    <t>Ali</t>
  </si>
  <si>
    <t>Hancock-Pineda</t>
  </si>
  <si>
    <t>Port Seth</t>
  </si>
  <si>
    <t>+1-475-250-6496x470</t>
  </si>
  <si>
    <t>(015)268-6564</t>
  </si>
  <si>
    <t>huynhsydney@morgan-townsend.net</t>
  </si>
  <si>
    <t>http://wallace-lewis.com/</t>
  </si>
  <si>
    <t>CAcaAD99EF3c2D4</t>
  </si>
  <si>
    <t>Waller</t>
  </si>
  <si>
    <t>Bradford-Bush</t>
  </si>
  <si>
    <t>Rhondaborough</t>
  </si>
  <si>
    <t>001-401-481-6270x0994</t>
  </si>
  <si>
    <t>828.889.7561x52807</t>
  </si>
  <si>
    <t>gilesjamie@hall.com</t>
  </si>
  <si>
    <t>http://www.vazquez.com/</t>
  </si>
  <si>
    <t>4b04Da9cd34fFCE</t>
  </si>
  <si>
    <t>Best</t>
  </si>
  <si>
    <t>Welch-Singh</t>
  </si>
  <si>
    <t>Lindseyberg</t>
  </si>
  <si>
    <t>714.238.0013</t>
  </si>
  <si>
    <t>001-168-698-2384x63805</t>
  </si>
  <si>
    <t>xzuniga@reed-shaffer.com</t>
  </si>
  <si>
    <t>http://kerr.org/</t>
  </si>
  <si>
    <t>C428Fc5eA9E871E</t>
  </si>
  <si>
    <t>Hailey</t>
  </si>
  <si>
    <t>Werner</t>
  </si>
  <si>
    <t>Guzman, Bauer and Keller</t>
  </si>
  <si>
    <t>Bakerberg</t>
  </si>
  <si>
    <t>637-548-4284</t>
  </si>
  <si>
    <t>(620)510-9042x817</t>
  </si>
  <si>
    <t>edwardsmelissa@blackwell-riddle.com</t>
  </si>
  <si>
    <t>http://dillon-duarte.org/</t>
  </si>
  <si>
    <t>91EcFf93A80A41d</t>
  </si>
  <si>
    <t>Kerr</t>
  </si>
  <si>
    <t>Sampson, Stone and Stanley</t>
  </si>
  <si>
    <t>Tamiborough</t>
  </si>
  <si>
    <t>001-084-871-7375</t>
  </si>
  <si>
    <t>242-980-4459x2183</t>
  </si>
  <si>
    <t>garnerjeremiah@gonzales.org</t>
  </si>
  <si>
    <t>http://www.quinn-pineda.com/</t>
  </si>
  <si>
    <t>ebEa56Bc7778EF2</t>
  </si>
  <si>
    <t>Alvarado</t>
  </si>
  <si>
    <t>Petersen-Barrett</t>
  </si>
  <si>
    <t>South Brandy</t>
  </si>
  <si>
    <t>+1-431-494-8348x7804</t>
  </si>
  <si>
    <t>001-095-522-3311x67802</t>
  </si>
  <si>
    <t>connor42@hutchinson.com</t>
  </si>
  <si>
    <t>http://www.werner.com/</t>
  </si>
  <si>
    <t>54Eea5A0Aa03cfb</t>
  </si>
  <si>
    <t>Melvin</t>
  </si>
  <si>
    <t>Clarke, Santos and Hampton</t>
  </si>
  <si>
    <t>Rickton</t>
  </si>
  <si>
    <t>(622)277-1851</t>
  </si>
  <si>
    <t>540-062-0230x66941</t>
  </si>
  <si>
    <t>derrick15@gutierrez.com</t>
  </si>
  <si>
    <t>http://www.lawson.com/</t>
  </si>
  <si>
    <t>A9fFBc1cDF6b0e1</t>
  </si>
  <si>
    <t>Alice</t>
  </si>
  <si>
    <t>Hardin PLC</t>
  </si>
  <si>
    <t>East Carla</t>
  </si>
  <si>
    <t>380.145.7663x79623</t>
  </si>
  <si>
    <t>145.895.4935</t>
  </si>
  <si>
    <t>cbass@orozco-friedman.com</t>
  </si>
  <si>
    <t>https://www.shields.com/</t>
  </si>
  <si>
    <t>3BA2dF6Ffa587eA</t>
  </si>
  <si>
    <t>Gallegos LLC</t>
  </si>
  <si>
    <t>Port Marilyn</t>
  </si>
  <si>
    <t>001-959-224-5165</t>
  </si>
  <si>
    <t>+1-731-034-4685x37266</t>
  </si>
  <si>
    <t>wyattselena@branch.com</t>
  </si>
  <si>
    <t>http://huang.com/</t>
  </si>
  <si>
    <t>B8BABDa477CcAcd</t>
  </si>
  <si>
    <t>Walker, Walters and Terry</t>
  </si>
  <si>
    <t>Lake Dale</t>
  </si>
  <si>
    <t>209-590-9084x42026</t>
  </si>
  <si>
    <t>001-512-881-6108x91846</t>
  </si>
  <si>
    <t>kathybradshaw@anderson-steele.com</t>
  </si>
  <si>
    <t>https://www.newton-vaughan.com/</t>
  </si>
  <si>
    <t>A5AcAB9A6cA761e</t>
  </si>
  <si>
    <t>Melinda</t>
  </si>
  <si>
    <t>Palmer</t>
  </si>
  <si>
    <t>Lloyd, Ross and Keller</t>
  </si>
  <si>
    <t>West Mathew</t>
  </si>
  <si>
    <t>Zambia</t>
  </si>
  <si>
    <t>robbinsrandy@strickland.org</t>
  </si>
  <si>
    <t>https://www.golden-dominguez.com/</t>
  </si>
  <si>
    <t>d7D3BCBeFf13f3e</t>
  </si>
  <si>
    <t>Stevens</t>
  </si>
  <si>
    <t>Andrade and Sons</t>
  </si>
  <si>
    <t>Port Andrea</t>
  </si>
  <si>
    <t>001-828-822-9276x6667</t>
  </si>
  <si>
    <t>+1-715-551-8609x19994</t>
  </si>
  <si>
    <t>neilpittman@daugherty-atkins.net</t>
  </si>
  <si>
    <t>5981DCd9b6025b6</t>
  </si>
  <si>
    <t>Kylie</t>
  </si>
  <si>
    <t>Roberts-Mcpherson</t>
  </si>
  <si>
    <t>New Caitlyn</t>
  </si>
  <si>
    <t>Yemen</t>
  </si>
  <si>
    <t>093-101-6128x3693</t>
  </si>
  <si>
    <t>254.864.7345x185</t>
  </si>
  <si>
    <t>zwood@flowers.com</t>
  </si>
  <si>
    <t>https://cowan-lester.biz/</t>
  </si>
  <si>
    <t>4c1FEa0fa8AD569</t>
  </si>
  <si>
    <t>Lang LLC</t>
  </si>
  <si>
    <t>Vangmouth</t>
  </si>
  <si>
    <t>242-082-5755x4541</t>
  </si>
  <si>
    <t>deanstacie@carson.com</t>
  </si>
  <si>
    <t>http://yu-george.com/</t>
  </si>
  <si>
    <t>d06b9683F48DA89</t>
  </si>
  <si>
    <t>Kerri</t>
  </si>
  <si>
    <t>Cortez PLC</t>
  </si>
  <si>
    <t>East Donstad</t>
  </si>
  <si>
    <t>(786)545-8182x600</t>
  </si>
  <si>
    <t>685-748-7398x94751</t>
  </si>
  <si>
    <t>melanie07@joyce.com</t>
  </si>
  <si>
    <t>http://www.benson.com/</t>
  </si>
  <si>
    <t>d4B3F8b3bec6F14</t>
  </si>
  <si>
    <t>Black</t>
  </si>
  <si>
    <t>Lucero-Suarez</t>
  </si>
  <si>
    <t>Billtown</t>
  </si>
  <si>
    <t>885.831.6718</t>
  </si>
  <si>
    <t>001-492-001-5294x91584</t>
  </si>
  <si>
    <t>natasha12@farley.com</t>
  </si>
  <si>
    <t>https://frost-henderson.info/</t>
  </si>
  <si>
    <t>39C3B95bD6e0B04</t>
  </si>
  <si>
    <t>Eileen</t>
  </si>
  <si>
    <t>Shepard-Wells</t>
  </si>
  <si>
    <t>Teresabury</t>
  </si>
  <si>
    <t>100-973-1145</t>
  </si>
  <si>
    <t>+1-466-376-5355x08019</t>
  </si>
  <si>
    <t>nichole01@clarke.com</t>
  </si>
  <si>
    <t>https://www.fuller.org/</t>
  </si>
  <si>
    <t>6aBEDCC3FA1bdFC</t>
  </si>
  <si>
    <t>Castro</t>
  </si>
  <si>
    <t>Ritter Inc</t>
  </si>
  <si>
    <t>New Karina</t>
  </si>
  <si>
    <t>628-258-0061x751</t>
  </si>
  <si>
    <t>(976)562-2083x831</t>
  </si>
  <si>
    <t>rodriguezdavid@mooney.biz</t>
  </si>
  <si>
    <t>https://www.briggs-valencia.net/</t>
  </si>
  <si>
    <t>b6ddabb55E323F5</t>
  </si>
  <si>
    <t>Burns</t>
  </si>
  <si>
    <t>Morris-Eaton</t>
  </si>
  <si>
    <t>Fisherberg</t>
  </si>
  <si>
    <t>394.768.1649x41296</t>
  </si>
  <si>
    <t>031-374-5929x0192</t>
  </si>
  <si>
    <t>hartcassidy@whitney.com</t>
  </si>
  <si>
    <t>https://www.young.biz/</t>
  </si>
  <si>
    <t>eC7903DBFB7b465</t>
  </si>
  <si>
    <t>Fuller LLC</t>
  </si>
  <si>
    <t>East Rodney</t>
  </si>
  <si>
    <t>Faroe Islands</t>
  </si>
  <si>
    <t>(242)730-8145x398</t>
  </si>
  <si>
    <t>612.240.1690</t>
  </si>
  <si>
    <t>micheal09@johnson-barajas.com</t>
  </si>
  <si>
    <t>https://olsen.org/</t>
  </si>
  <si>
    <t>6ffFD3b28812EB5</t>
  </si>
  <si>
    <t>Johnathan</t>
  </si>
  <si>
    <t>Howard</t>
  </si>
  <si>
    <t>Zuniga Group</t>
  </si>
  <si>
    <t>West Wanda</t>
  </si>
  <si>
    <t>Kyrgyz Republic</t>
  </si>
  <si>
    <t>+1-525-473-4159x4761</t>
  </si>
  <si>
    <t>001-821-438-5165</t>
  </si>
  <si>
    <t>xfriedman@aguilar.biz</t>
  </si>
  <si>
    <t>https://christian.info/</t>
  </si>
  <si>
    <t>c9bA43eCA39448c</t>
  </si>
  <si>
    <t>Hansen-Wong</t>
  </si>
  <si>
    <t>Port Cole</t>
  </si>
  <si>
    <t>Guam</t>
  </si>
  <si>
    <t>588.287.3496x133</t>
  </si>
  <si>
    <t>580.179.1232x88980</t>
  </si>
  <si>
    <t>molly84@hutchinson-bishop.biz</t>
  </si>
  <si>
    <t>https://munoz.com/</t>
  </si>
  <si>
    <t>EE6E4E0DAa47eed</t>
  </si>
  <si>
    <t>Allen</t>
  </si>
  <si>
    <t>Santiago</t>
  </si>
  <si>
    <t>Humphrey, Mclean and Mitchell</t>
  </si>
  <si>
    <t>Port Annefort</t>
  </si>
  <si>
    <t>001-415-113-5755x8454</t>
  </si>
  <si>
    <t>001-455-039-7388</t>
  </si>
  <si>
    <t>shelia73@buck.com</t>
  </si>
  <si>
    <t>http://www.mosley.com/</t>
  </si>
  <si>
    <t>dCc658DcFEa11E2</t>
  </si>
  <si>
    <t>Theodore</t>
  </si>
  <si>
    <t>Ball</t>
  </si>
  <si>
    <t>Fitzpatrick-Rosario</t>
  </si>
  <si>
    <t>Noahchester</t>
  </si>
  <si>
    <t>583.202.7673x8782</t>
  </si>
  <si>
    <t>632-272-6463x8949</t>
  </si>
  <si>
    <t>vmelton@harris-roth.biz</t>
  </si>
  <si>
    <t>https://www.ross.com/</t>
  </si>
  <si>
    <t>f17Dae7B892cA3F</t>
  </si>
  <si>
    <t>Dunlap, Dudley and Ross</t>
  </si>
  <si>
    <t>001-954-868-0518x8904</t>
  </si>
  <si>
    <t>001-495-894-4167</t>
  </si>
  <si>
    <t>barajasfrederick@escobar-bradford.info</t>
  </si>
  <si>
    <t>http://www.deleon-fowler.info/</t>
  </si>
  <si>
    <t>888AD00c3adA31a</t>
  </si>
  <si>
    <t>Maxwell</t>
  </si>
  <si>
    <t>Holder Group</t>
  </si>
  <si>
    <t>Meyerport</t>
  </si>
  <si>
    <t>Switzerland</t>
  </si>
  <si>
    <t>591.561.9168x18835</t>
  </si>
  <si>
    <t>969.738.0402x305</t>
  </si>
  <si>
    <t>fnichols@ho-robinson.net</t>
  </si>
  <si>
    <t>https://www.tate.net/</t>
  </si>
  <si>
    <t>E96429d2cD7164E</t>
  </si>
  <si>
    <t>Porter-Davis</t>
  </si>
  <si>
    <t>Hughesbury</t>
  </si>
  <si>
    <t>001-589-054-6902</t>
  </si>
  <si>
    <t>001-927-608-3560x4883</t>
  </si>
  <si>
    <t>ambermora@myers-joyce.biz</t>
  </si>
  <si>
    <t>http://mcclure.com/</t>
  </si>
  <si>
    <t>666b26378cDa4d3</t>
  </si>
  <si>
    <t>Johns, Burgess and Hess</t>
  </si>
  <si>
    <t>East Pamville</t>
  </si>
  <si>
    <t>001-692-659-2709</t>
  </si>
  <si>
    <t>126-453-7196x41440</t>
  </si>
  <si>
    <t>ephillips@woodward-craig.com</t>
  </si>
  <si>
    <t>http://oneal-franco.com/</t>
  </si>
  <si>
    <t>d7a1c828dc04Ff7</t>
  </si>
  <si>
    <t>Bonnie</t>
  </si>
  <si>
    <t>Pearson, Hubbard and Alvarez</t>
  </si>
  <si>
    <t>South Christine</t>
  </si>
  <si>
    <t>412-244-1070x4570</t>
  </si>
  <si>
    <t>penafrancisco@flowers.org</t>
  </si>
  <si>
    <t>https://gray-bowers.net/</t>
  </si>
  <si>
    <t>dB438DAa2D14cC8</t>
  </si>
  <si>
    <t>Frederick</t>
  </si>
  <si>
    <t>Valdez</t>
  </si>
  <si>
    <t>Burnett-Lowery</t>
  </si>
  <si>
    <t>Jacksonfurt</t>
  </si>
  <si>
    <t>001-168-547-8993x47666</t>
  </si>
  <si>
    <t>214-410-1000x86942</t>
  </si>
  <si>
    <t>vcarpenter@humphrey.com</t>
  </si>
  <si>
    <t>http://fuller.net/</t>
  </si>
  <si>
    <t>FA40E012DDc1cfd</t>
  </si>
  <si>
    <t>Davis</t>
  </si>
  <si>
    <t>Johns, Mays and Trevino</t>
  </si>
  <si>
    <t>East Albertborough</t>
  </si>
  <si>
    <t>357-597-6977x2627</t>
  </si>
  <si>
    <t>952.479.7884</t>
  </si>
  <si>
    <t>isabelcooley@newton.com</t>
  </si>
  <si>
    <t>http://www.novak.org/</t>
  </si>
  <si>
    <t>7AaFdA80fD159fb</t>
  </si>
  <si>
    <t>Selena</t>
  </si>
  <si>
    <t>Huerta-Escobar</t>
  </si>
  <si>
    <t>East Sherri</t>
  </si>
  <si>
    <t>377-393-9422</t>
  </si>
  <si>
    <t>400-026-3703x0132</t>
  </si>
  <si>
    <t>yvillegas@downs-martinez.com</t>
  </si>
  <si>
    <t>http://zhang-barr.com/</t>
  </si>
  <si>
    <t>78BbAD5D4479F0B</t>
  </si>
  <si>
    <t>Randolph-Rogers</t>
  </si>
  <si>
    <t>East Ambermouth</t>
  </si>
  <si>
    <t>001-337-816-3603x07759</t>
  </si>
  <si>
    <t>gilbert70@chan.info</t>
  </si>
  <si>
    <t>http://myers-alexander.net/</t>
  </si>
  <si>
    <t>7662Aee114DE1b1</t>
  </si>
  <si>
    <t>Cohen, Zavala and Hodge</t>
  </si>
  <si>
    <t>Russelltown</t>
  </si>
  <si>
    <t>875-297-1537x6615</t>
  </si>
  <si>
    <t>465.146.2449</t>
  </si>
  <si>
    <t>annettedavid@mcintyre.com</t>
  </si>
  <si>
    <t>http://blair.com/</t>
  </si>
  <si>
    <t>70C2e8CaA0eD49C</t>
  </si>
  <si>
    <t>Allen PLC</t>
  </si>
  <si>
    <t>Sherriborough</t>
  </si>
  <si>
    <t>049-665-4976x48016</t>
  </si>
  <si>
    <t>(781)456-6785</t>
  </si>
  <si>
    <t>breannachapman@small.com</t>
  </si>
  <si>
    <t>http://www.hull.info/</t>
  </si>
  <si>
    <t>aE1dDFBf75bAd9A</t>
  </si>
  <si>
    <t>Tom</t>
  </si>
  <si>
    <t>Hogan</t>
  </si>
  <si>
    <t>Waller Inc</t>
  </si>
  <si>
    <t>West Rickyton</t>
  </si>
  <si>
    <t>(425)426-1714</t>
  </si>
  <si>
    <t>+1-673-217-6692x8647</t>
  </si>
  <si>
    <t>bbowen@bowman.com</t>
  </si>
  <si>
    <t>http://www.ruiz.net/</t>
  </si>
  <si>
    <t>Bbd9cBc4177C31A</t>
  </si>
  <si>
    <t>Adam</t>
  </si>
  <si>
    <t>Gill-Snyder</t>
  </si>
  <si>
    <t>Port Olivia</t>
  </si>
  <si>
    <t>164.438.9583x14077</t>
  </si>
  <si>
    <t>250.588.7898x682</t>
  </si>
  <si>
    <t>terrence66@holder.com</t>
  </si>
  <si>
    <t>http://www.pham.com/</t>
  </si>
  <si>
    <t>CC5167a22d3cf23</t>
  </si>
  <si>
    <t>Jermaine</t>
  </si>
  <si>
    <t>Salazar, Maldonado and Dyer</t>
  </si>
  <si>
    <t>Leonardside</t>
  </si>
  <si>
    <t>859-925-5724</t>
  </si>
  <si>
    <t>allison48@kane.info</t>
  </si>
  <si>
    <t>https://www.kline-stevens.info/</t>
  </si>
  <si>
    <t>d52E11eD497ee4d</t>
  </si>
  <si>
    <t>Tommy</t>
  </si>
  <si>
    <t>Bender-Holloway</t>
  </si>
  <si>
    <t>Lake Shelby</t>
  </si>
  <si>
    <t>228.715.0816x6277</t>
  </si>
  <si>
    <t>arthur83@solomon.biz</t>
  </si>
  <si>
    <t>http://www.finley.com/</t>
  </si>
  <si>
    <t>03bA0eefc0cdA69</t>
  </si>
  <si>
    <t>Cheyenne</t>
  </si>
  <si>
    <t>Stevenson-Marquez</t>
  </si>
  <si>
    <t>Marciaside</t>
  </si>
  <si>
    <t>Burkina Faso</t>
  </si>
  <si>
    <t>+1-922-403-8033x36790</t>
  </si>
  <si>
    <t>798-343-3180</t>
  </si>
  <si>
    <t>daryl88@simon.com</t>
  </si>
  <si>
    <t>9c3b65de1d7BE54</t>
  </si>
  <si>
    <t>Melendez, Graham and Mullins</t>
  </si>
  <si>
    <t>South Wandamouth</t>
  </si>
  <si>
    <t>366.925.8628x93172</t>
  </si>
  <si>
    <t>001-092-471-7968x5264</t>
  </si>
  <si>
    <t>davidrogers@hernandez.net</t>
  </si>
  <si>
    <t>https://www.robertson.com/</t>
  </si>
  <si>
    <t>73CEbfAaaDDFC4c</t>
  </si>
  <si>
    <t>Powers</t>
  </si>
  <si>
    <t>Joyce-Faulkner</t>
  </si>
  <si>
    <t>East Glen</t>
  </si>
  <si>
    <t>United States Virgin Islands</t>
  </si>
  <si>
    <t>(519)333-2073</t>
  </si>
  <si>
    <t>068.530.1503x787</t>
  </si>
  <si>
    <t>dfreeman@blackwell.net</t>
  </si>
  <si>
    <t>https://sherman-curry.net/</t>
  </si>
  <si>
    <t>66fcc960E6728A7</t>
  </si>
  <si>
    <t>Mcpherson</t>
  </si>
  <si>
    <t>Waters PLC</t>
  </si>
  <si>
    <t>Moralesbury</t>
  </si>
  <si>
    <t>+1-914-039-1522x43899</t>
  </si>
  <si>
    <t>667-355-8269x14996</t>
  </si>
  <si>
    <t>nicolemacdonald@horn.net</t>
  </si>
  <si>
    <t>http://benson.org/</t>
  </si>
  <si>
    <t>060FeA5fCa3c7f0</t>
  </si>
  <si>
    <t>Nina</t>
  </si>
  <si>
    <t>Small PLC</t>
  </si>
  <si>
    <t>Port Jesse</t>
  </si>
  <si>
    <t>741.837.9622</t>
  </si>
  <si>
    <t>ronnie77@branch.com</t>
  </si>
  <si>
    <t>http://everett.com/</t>
  </si>
  <si>
    <t>f9EEd0De5Eda6Ad</t>
  </si>
  <si>
    <t>Don</t>
  </si>
  <si>
    <t>Gillespie, Hester and Strong</t>
  </si>
  <si>
    <t>Frederickfurt</t>
  </si>
  <si>
    <t>001-065-386-3878x263</t>
  </si>
  <si>
    <t>670-177-2004</t>
  </si>
  <si>
    <t>henrygillespie@maynard-michael.com</t>
  </si>
  <si>
    <t>http://www.reyes.net/</t>
  </si>
  <si>
    <t>f18Da7AFa0436e1</t>
  </si>
  <si>
    <t>Huynh LLC</t>
  </si>
  <si>
    <t>Jordanhaven</t>
  </si>
  <si>
    <t>141.787.0937</t>
  </si>
  <si>
    <t>+1-865-621-2697x2755</t>
  </si>
  <si>
    <t>johnnyhebert@case-erickson.com</t>
  </si>
  <si>
    <t>https://cochran.com/</t>
  </si>
  <si>
    <t>F02fbF9166EcafA</t>
  </si>
  <si>
    <t>Richmond, Ware and Fuentes</t>
  </si>
  <si>
    <t>Manuelfort</t>
  </si>
  <si>
    <t>Algeria</t>
  </si>
  <si>
    <t>(811)351-0461x44523</t>
  </si>
  <si>
    <t>001-716-109-7867x57470</t>
  </si>
  <si>
    <t>kiara88@tanner.net</t>
  </si>
  <si>
    <t>http://humphrey.org/</t>
  </si>
  <si>
    <t>17ef9E711F27a76</t>
  </si>
  <si>
    <t>Fleming</t>
  </si>
  <si>
    <t>Bridges, Wiley and Rush</t>
  </si>
  <si>
    <t>New Stacyborough</t>
  </si>
  <si>
    <t>(115)555-6807</t>
  </si>
  <si>
    <t>(779)966-7094x1928</t>
  </si>
  <si>
    <t>loganschneider@blake.info</t>
  </si>
  <si>
    <t>http://mcpherson-henry.com/</t>
  </si>
  <si>
    <t>ef19F3E31A3E65e</t>
  </si>
  <si>
    <t>Giles</t>
  </si>
  <si>
    <t>Reeves, Hayes and Whitehead</t>
  </si>
  <si>
    <t>Reneemouth</t>
  </si>
  <si>
    <t>(652)842-4012</t>
  </si>
  <si>
    <t>+1-118-686-7313x65876</t>
  </si>
  <si>
    <t>mcleanarthur@erickson.com</t>
  </si>
  <si>
    <t>https://caldwell-estrada.com/</t>
  </si>
  <si>
    <t>6CaAB9eB928DcC5</t>
  </si>
  <si>
    <t>Rebecca</t>
  </si>
  <si>
    <t>Rasmussen</t>
  </si>
  <si>
    <t>Park and Sons</t>
  </si>
  <si>
    <t>North Tanya</t>
  </si>
  <si>
    <t>749-064-9430x7897</t>
  </si>
  <si>
    <t>204-684-0840x23498</t>
  </si>
  <si>
    <t>weberkerry@mcbride.biz</t>
  </si>
  <si>
    <t>http://ashley.com/</t>
  </si>
  <si>
    <t>Bc7b6f45aAEA6af</t>
  </si>
  <si>
    <t>Bartlett</t>
  </si>
  <si>
    <t>Patterson-Woodward</t>
  </si>
  <si>
    <t>Solomonside</t>
  </si>
  <si>
    <t>697.869.8903</t>
  </si>
  <si>
    <t>001-738-677-6694</t>
  </si>
  <si>
    <t>ahodge@madden.info</t>
  </si>
  <si>
    <t>https://jackson-english.com/</t>
  </si>
  <si>
    <t>cBe7A74Ba85a6bd</t>
  </si>
  <si>
    <t>Hughes-Sanchez</t>
  </si>
  <si>
    <t>West Joyceside</t>
  </si>
  <si>
    <t>001-318-878-3519x90125</t>
  </si>
  <si>
    <t>+1-957-916-6199x1636</t>
  </si>
  <si>
    <t>ricardo33@tran.info</t>
  </si>
  <si>
    <t>https://www.ali.net/</t>
  </si>
  <si>
    <t>FCfbDF05Bc7a7c6</t>
  </si>
  <si>
    <t>Kennedy</t>
  </si>
  <si>
    <t>Conner Group</t>
  </si>
  <si>
    <t>Port Kirsten</t>
  </si>
  <si>
    <t>(482)286-3803</t>
  </si>
  <si>
    <t>001-313-359-6200</t>
  </si>
  <si>
    <t>kristen16@mcdonald.com</t>
  </si>
  <si>
    <t>https://aguirre.com/</t>
  </si>
  <si>
    <t>2E6d2cAB099f6fa</t>
  </si>
  <si>
    <t>Fowler LLC</t>
  </si>
  <si>
    <t>North Belindaborough</t>
  </si>
  <si>
    <t>531-069-9570x038</t>
  </si>
  <si>
    <t>(805)677-0408</t>
  </si>
  <si>
    <t>kbutler@mosley.biz</t>
  </si>
  <si>
    <t>https://www.booth.biz/</t>
  </si>
  <si>
    <t>0969FaCf40DCA07</t>
  </si>
  <si>
    <t>Dodson</t>
  </si>
  <si>
    <t>Cruz-Hayden</t>
  </si>
  <si>
    <t>Zamorachester</t>
  </si>
  <si>
    <t>851-258-5329x97160</t>
  </si>
  <si>
    <t>(959)304-1443</t>
  </si>
  <si>
    <t>stacygarza@ibarra.com</t>
  </si>
  <si>
    <t>https://www.dawson-santiago.com/</t>
  </si>
  <si>
    <t>EbB6Cc89b6A97Cf</t>
  </si>
  <si>
    <t>Nicholson</t>
  </si>
  <si>
    <t>Winters Inc</t>
  </si>
  <si>
    <t>New Terri</t>
  </si>
  <si>
    <t>001-695-970-0304x11955</t>
  </si>
  <si>
    <t>+1-380-576-8938x50711</t>
  </si>
  <si>
    <t>carrillopriscilla@ortega.com</t>
  </si>
  <si>
    <t>https://sosa.com/</t>
  </si>
  <si>
    <t>E46d07b1A76AE1C</t>
  </si>
  <si>
    <t>Cain-Meyers</t>
  </si>
  <si>
    <t>Anitaburgh</t>
  </si>
  <si>
    <t>390-461-5145x3868</t>
  </si>
  <si>
    <t>076.787.3069</t>
  </si>
  <si>
    <t>moonstefanie@mccarthy.com</t>
  </si>
  <si>
    <t>http://www.finley.net/</t>
  </si>
  <si>
    <t>2a69735A5Eb9780</t>
  </si>
  <si>
    <t>Shelia</t>
  </si>
  <si>
    <t>Trevino</t>
  </si>
  <si>
    <t>Young-Bishop</t>
  </si>
  <si>
    <t>East Joe</t>
  </si>
  <si>
    <t>973.354.9507x12566</t>
  </si>
  <si>
    <t>+1-920-362-3902x810</t>
  </si>
  <si>
    <t>kingcalvin@solis-wolfe.info</t>
  </si>
  <si>
    <t>http://www.doyle-conner.net/</t>
  </si>
  <si>
    <t>467Fe14eB32f99D</t>
  </si>
  <si>
    <t>Mark</t>
  </si>
  <si>
    <t>Bowers</t>
  </si>
  <si>
    <t>Huff, Juarez and Parks</t>
  </si>
  <si>
    <t>Mooneyburgh</t>
  </si>
  <si>
    <t>462-240-7506x977</t>
  </si>
  <si>
    <t>662.096.4956x159</t>
  </si>
  <si>
    <t>todd96@bradshaw.info</t>
  </si>
  <si>
    <t>http://preston.com/</t>
  </si>
  <si>
    <t>eB6f6648A7A0BD1</t>
  </si>
  <si>
    <t>Nielsen</t>
  </si>
  <si>
    <t>Ingram, Brady and Simpson</t>
  </si>
  <si>
    <t>Rebekahmouth</t>
  </si>
  <si>
    <t>001-775-546-6228</t>
  </si>
  <si>
    <t>pkelly@lindsey-barr.info</t>
  </si>
  <si>
    <t>https://flynn.org/</t>
  </si>
  <si>
    <t>e9a3a7dCecbD4AD</t>
  </si>
  <si>
    <t>Ross</t>
  </si>
  <si>
    <t>Scott</t>
  </si>
  <si>
    <t>Cohen, Galvan and Norman</t>
  </si>
  <si>
    <t>South Valerie</t>
  </si>
  <si>
    <t>939-581-0075</t>
  </si>
  <si>
    <t>001-481-635-6808x5524</t>
  </si>
  <si>
    <t>brett01@fields.biz</t>
  </si>
  <si>
    <t>https://www.hinton-parsons.com/</t>
  </si>
  <si>
    <t>CCa0E4e9b1fd0B2</t>
  </si>
  <si>
    <t>Dunlap</t>
  </si>
  <si>
    <t>Walton Ltd</t>
  </si>
  <si>
    <t>Paulside</t>
  </si>
  <si>
    <t>+1-161-725-1294x79284</t>
  </si>
  <si>
    <t>877-296-1801</t>
  </si>
  <si>
    <t>foxeric@strickland-hernandez.net</t>
  </si>
  <si>
    <t>http://www.barajas.info/</t>
  </si>
  <si>
    <t>d78bDeD91FCD5Af</t>
  </si>
  <si>
    <t>Hardin</t>
  </si>
  <si>
    <t>Boyd, Tran and Rodriguez</t>
  </si>
  <si>
    <t>North Tanyabury</t>
  </si>
  <si>
    <t>(178)175-3576x5843</t>
  </si>
  <si>
    <t>(998)696-7353x6637</t>
  </si>
  <si>
    <t>huntkristin@woodard.com</t>
  </si>
  <si>
    <t>https://www.thomas.com/</t>
  </si>
  <si>
    <t>38ABbc84F3AfEad</t>
  </si>
  <si>
    <t>Ruth</t>
  </si>
  <si>
    <t>Lindsey</t>
  </si>
  <si>
    <t>Pamelastad</t>
  </si>
  <si>
    <t>312-187-4586x65044</t>
  </si>
  <si>
    <t>chelseamckay@chang-jenkins.net</t>
  </si>
  <si>
    <t>https://potter.com/</t>
  </si>
  <si>
    <t>FB857e7Ead761Cd</t>
  </si>
  <si>
    <t>Hector</t>
  </si>
  <si>
    <t>Sloan</t>
  </si>
  <si>
    <t>Hoffman Group</t>
  </si>
  <si>
    <t>West Joy</t>
  </si>
  <si>
    <t>001-748-784-1312x97719</t>
  </si>
  <si>
    <t>050-795-0298x2325</t>
  </si>
  <si>
    <t>lwhitehead@suarez.com</t>
  </si>
  <si>
    <t>http://www.owens.info/</t>
  </si>
  <si>
    <t>D6C7b821E9BB7b6</t>
  </si>
  <si>
    <t>Schultz</t>
  </si>
  <si>
    <t>Compton PLC</t>
  </si>
  <si>
    <t>Geoffreyburgh</t>
  </si>
  <si>
    <t>Finland</t>
  </si>
  <si>
    <t>710.466.9878</t>
  </si>
  <si>
    <t>396-757-7850</t>
  </si>
  <si>
    <t>maysmandy@roberts.net</t>
  </si>
  <si>
    <t>https://www.burnett.com/</t>
  </si>
  <si>
    <t>F8FF8ee5fFabfeE</t>
  </si>
  <si>
    <t>Adrian</t>
  </si>
  <si>
    <t>Cline</t>
  </si>
  <si>
    <t>Santana LLC</t>
  </si>
  <si>
    <t>001-416-678-6623x375</t>
  </si>
  <si>
    <t>phyllis40@ferguson-zuniga.com</t>
  </si>
  <si>
    <t>https://www.hicks.biz/</t>
  </si>
  <si>
    <t>aE35B96fad807Bc</t>
  </si>
  <si>
    <t>Tanya</t>
  </si>
  <si>
    <t>Hopkins, Monroe and Fitzgerald</t>
  </si>
  <si>
    <t>New Cathy</t>
  </si>
  <si>
    <t>599.260.0269</t>
  </si>
  <si>
    <t>(177)331-7253x46538</t>
  </si>
  <si>
    <t>tlittle@lam.org</t>
  </si>
  <si>
    <t>http://www.huffman-preston.com/</t>
  </si>
  <si>
    <t>c99fEd9C75debDb</t>
  </si>
  <si>
    <t>Melton-Tran</t>
  </si>
  <si>
    <t>North Glenda</t>
  </si>
  <si>
    <t>043-168-7930x358</t>
  </si>
  <si>
    <t>943.578.0132x6779</t>
  </si>
  <si>
    <t>joshuawhitaker@chase.com</t>
  </si>
  <si>
    <t>https://rivera.net/</t>
  </si>
  <si>
    <t>7EE3FDFec35EBf2</t>
  </si>
  <si>
    <t>Blair</t>
  </si>
  <si>
    <t>Fitzgerald PLC</t>
  </si>
  <si>
    <t>North Natashafort</t>
  </si>
  <si>
    <t>001-091-066-4467</t>
  </si>
  <si>
    <t>134.835.0276x0417</t>
  </si>
  <si>
    <t>samantha68@noble-townsend.org</t>
  </si>
  <si>
    <t>http://www.valentine-bowers.com/</t>
  </si>
  <si>
    <t>eC043bBdA0f35B4</t>
  </si>
  <si>
    <t>Odonnell Ltd</t>
  </si>
  <si>
    <t>Rossstad</t>
  </si>
  <si>
    <t>001-092-752-5137x5046</t>
  </si>
  <si>
    <t>813-164-4075x075</t>
  </si>
  <si>
    <t>debbieholden@cervantes.biz</t>
  </si>
  <si>
    <t>https://www.wilkinson.org/</t>
  </si>
  <si>
    <t>1FecbF9E0ffc5c4</t>
  </si>
  <si>
    <t>Schmitt</t>
  </si>
  <si>
    <t>Hampton-Irwin</t>
  </si>
  <si>
    <t>Ronniebury</t>
  </si>
  <si>
    <t>001-545-448-6968</t>
  </si>
  <si>
    <t>255-819-0538</t>
  </si>
  <si>
    <t>hlowe@morse.com</t>
  </si>
  <si>
    <t>E6a5A4aB97DA34E</t>
  </si>
  <si>
    <t>Dakota</t>
  </si>
  <si>
    <t>Hanson-Hood</t>
  </si>
  <si>
    <t>Rebeccafort</t>
  </si>
  <si>
    <t>356.526.1154</t>
  </si>
  <si>
    <t>hraymond@perkins.org</t>
  </si>
  <si>
    <t>http://zavala.com/</t>
  </si>
  <si>
    <t>F93A13ffcacE5D4</t>
  </si>
  <si>
    <t>Kline</t>
  </si>
  <si>
    <t>Lam and Sons</t>
  </si>
  <si>
    <t>South Baileytown</t>
  </si>
  <si>
    <t>(546)366-2270</t>
  </si>
  <si>
    <t>545-150-3142</t>
  </si>
  <si>
    <t>catherine18@gordon.com</t>
  </si>
  <si>
    <t>http://hoffman.com/</t>
  </si>
  <si>
    <t>CcecEB0DAa2D3ba</t>
  </si>
  <si>
    <t>Bernard</t>
  </si>
  <si>
    <t>Kane PLC</t>
  </si>
  <si>
    <t>East Rossville</t>
  </si>
  <si>
    <t>432-999-4329</t>
  </si>
  <si>
    <t>qpotter@holloway.com</t>
  </si>
  <si>
    <t>https://www.martinez.com/</t>
  </si>
  <si>
    <t>ECD92935d4bcB13</t>
  </si>
  <si>
    <t>Stewart-Bolton</t>
  </si>
  <si>
    <t>West Parkerbury</t>
  </si>
  <si>
    <t>475.617.7870</t>
  </si>
  <si>
    <t>wolfedaryl@cameron.info</t>
  </si>
  <si>
    <t>http://lindsey-valdez.info/</t>
  </si>
  <si>
    <t>F79265697C9fFcc</t>
  </si>
  <si>
    <t>Zimmerman-Wagner</t>
  </si>
  <si>
    <t>Terrifurt</t>
  </si>
  <si>
    <t>Saint Vincent and the Grenadines</t>
  </si>
  <si>
    <t>(713)720-7205</t>
  </si>
  <si>
    <t>+1-876-156-6443x620</t>
  </si>
  <si>
    <t>suttonroy@snyder.com</t>
  </si>
  <si>
    <t>https://www.montes.com/</t>
  </si>
  <si>
    <t>2d675B74feedFd0</t>
  </si>
  <si>
    <t>Mack Group</t>
  </si>
  <si>
    <t>Joanmouth</t>
  </si>
  <si>
    <t>001-629-691-4766</t>
  </si>
  <si>
    <t>tgould@mckee-shepard.org</t>
  </si>
  <si>
    <t>http://www.carney.com/</t>
  </si>
  <si>
    <t>94F24CDC957eDA6</t>
  </si>
  <si>
    <t>Mullen</t>
  </si>
  <si>
    <t>Duffy, Walter and Soto</t>
  </si>
  <si>
    <t>Alexaville</t>
  </si>
  <si>
    <t>(779)069-7226x65756</t>
  </si>
  <si>
    <t>(454)171-8835</t>
  </si>
  <si>
    <t>kelsey72@farmer.com</t>
  </si>
  <si>
    <t>http://www.estes.com/</t>
  </si>
  <si>
    <t>eC8beEC3dcB9fA0</t>
  </si>
  <si>
    <t>Jodi</t>
  </si>
  <si>
    <t>Pitts-Lowery</t>
  </si>
  <si>
    <t>Castilloview</t>
  </si>
  <si>
    <t>(770)638-4350</t>
  </si>
  <si>
    <t>(892)611-4626x440</t>
  </si>
  <si>
    <t>burnettjohnathan@pena.info</t>
  </si>
  <si>
    <t>http://www.stewart-mann.info/</t>
  </si>
  <si>
    <t>7ABdCFcdfAE49Bf</t>
  </si>
  <si>
    <t>Collier-Young</t>
  </si>
  <si>
    <t>East Miranda</t>
  </si>
  <si>
    <t>Cocos (Keeling) Islands</t>
  </si>
  <si>
    <t>012-321-2959</t>
  </si>
  <si>
    <t>001-299-399-3529x725</t>
  </si>
  <si>
    <t>alisondalton@hess-cline.com</t>
  </si>
  <si>
    <t>https://www.aguirre-sanders.com/</t>
  </si>
  <si>
    <t>Cbeae0A00b69EBC</t>
  </si>
  <si>
    <t>Dalton</t>
  </si>
  <si>
    <t>Cantrell-Boone</t>
  </si>
  <si>
    <t>West Lukestad</t>
  </si>
  <si>
    <t>001-270-489-2972x78033</t>
  </si>
  <si>
    <t>896-700-4276x46555</t>
  </si>
  <si>
    <t>phelpskeith@wallace.com</t>
  </si>
  <si>
    <t>http://www.cervantes.org/</t>
  </si>
  <si>
    <t>cdC79DdEcF0B52C</t>
  </si>
  <si>
    <t>Dwayne</t>
  </si>
  <si>
    <t>Kane</t>
  </si>
  <si>
    <t>Branch, Mcclain and Baker</t>
  </si>
  <si>
    <t>Terrimouth</t>
  </si>
  <si>
    <t>(307)645-5099</t>
  </si>
  <si>
    <t>(380)435-1039x041</t>
  </si>
  <si>
    <t>gamblemaria@humphrey.com</t>
  </si>
  <si>
    <t>http://richard-olson.com/</t>
  </si>
  <si>
    <t>3AfeC7207388B4F</t>
  </si>
  <si>
    <t>Thompson Group</t>
  </si>
  <si>
    <t>South Cesarbury</t>
  </si>
  <si>
    <t>+1-282-022-7311x33918</t>
  </si>
  <si>
    <t>wdennis@marks-russell.com</t>
  </si>
  <si>
    <t>https://www.cohen.net/</t>
  </si>
  <si>
    <t>CAbF5AF5DDe559c</t>
  </si>
  <si>
    <t>Karina</t>
  </si>
  <si>
    <t>Benjamin</t>
  </si>
  <si>
    <t>Rowland Group</t>
  </si>
  <si>
    <t>North Loganport</t>
  </si>
  <si>
    <t>(362)802-4463x17611</t>
  </si>
  <si>
    <t>264-909-9938x99397</t>
  </si>
  <si>
    <t>marcussandoval@watts.info</t>
  </si>
  <si>
    <t>https://www.henson.com/</t>
  </si>
  <si>
    <t>1b5cf9fc9ffF59C</t>
  </si>
  <si>
    <t>Tony</t>
  </si>
  <si>
    <t>Wilcox-Tate</t>
  </si>
  <si>
    <t>Hatfieldfort</t>
  </si>
  <si>
    <t>570.722.4709</t>
  </si>
  <si>
    <t>494.016.6859x09912</t>
  </si>
  <si>
    <t>stephensjerome@oneill-villanueva.com</t>
  </si>
  <si>
    <t>http://www.mcintyre.com/</t>
  </si>
  <si>
    <t>899B7A9025aDebb</t>
  </si>
  <si>
    <t>Tucker</t>
  </si>
  <si>
    <t>Rivera LLC</t>
  </si>
  <si>
    <t>Henrymouth</t>
  </si>
  <si>
    <t>+1-807-291-0164x062</t>
  </si>
  <si>
    <t>+1-153-243-2316x439</t>
  </si>
  <si>
    <t>taylormartin@donovan-hendricks.info</t>
  </si>
  <si>
    <t>http://west.info/</t>
  </si>
  <si>
    <t>3D837E82E9ebA1c</t>
  </si>
  <si>
    <t>Cherry</t>
  </si>
  <si>
    <t>Watts-Schmidt</t>
  </si>
  <si>
    <t>Parkborough</t>
  </si>
  <si>
    <t>102-099-8616</t>
  </si>
  <si>
    <t>+1-768-306-5987x569</t>
  </si>
  <si>
    <t>bradpacheco@bradford.org</t>
  </si>
  <si>
    <t>http://www.berger-blanchard.info/</t>
  </si>
  <si>
    <t>7Bd0fC9e49Beb35</t>
  </si>
  <si>
    <t>Teresa</t>
  </si>
  <si>
    <t>Riley-Ali</t>
  </si>
  <si>
    <t>Lake Lucastown</t>
  </si>
  <si>
    <t>001-771-089-7065x537</t>
  </si>
  <si>
    <t>001-964-762-7963</t>
  </si>
  <si>
    <t>qpierce@hoffman.com</t>
  </si>
  <si>
    <t>http://www.petty-shea.biz/</t>
  </si>
  <si>
    <t>8EED68A2517917f</t>
  </si>
  <si>
    <t>Gutierrez</t>
  </si>
  <si>
    <t>Bowers-Spence</t>
  </si>
  <si>
    <t>New Garyland</t>
  </si>
  <si>
    <t>094-388-6327</t>
  </si>
  <si>
    <t>001-138-694-7356x79096</t>
  </si>
  <si>
    <t>tcardenas@escobar.com</t>
  </si>
  <si>
    <t>https://www.ortega-woods.com/</t>
  </si>
  <si>
    <t>4BBF47654CeB9Ee</t>
  </si>
  <si>
    <t>Mike</t>
  </si>
  <si>
    <t>Waters</t>
  </si>
  <si>
    <t>Holt and Sons</t>
  </si>
  <si>
    <t>Anneville</t>
  </si>
  <si>
    <t>493-252-1924x410</t>
  </si>
  <si>
    <t>(430)515-2816x568</t>
  </si>
  <si>
    <t>victorcaldwell@blanchard.com</t>
  </si>
  <si>
    <t>https://www.avila.com/</t>
  </si>
  <si>
    <t>d560F2Ae3F04Ed8</t>
  </si>
  <si>
    <t>Margaret</t>
  </si>
  <si>
    <t>Shields-Peterson</t>
  </si>
  <si>
    <t>South Chris</t>
  </si>
  <si>
    <t>(234)325-0895</t>
  </si>
  <si>
    <t>anayoung@stephens-christensen.com</t>
  </si>
  <si>
    <t>http://www.massey.net/</t>
  </si>
  <si>
    <t>5B65b13dcDeBFa4</t>
  </si>
  <si>
    <t>Calderon, Bradford and Caldwell</t>
  </si>
  <si>
    <t>Caitlinland</t>
  </si>
  <si>
    <t>(826)772-7605x725</t>
  </si>
  <si>
    <t>966.816.3434x2156</t>
  </si>
  <si>
    <t>gcobb@mcclure-weber.com</t>
  </si>
  <si>
    <t>https://benjamin-dudley.com/</t>
  </si>
  <si>
    <t>AeCbd58D3ec794f</t>
  </si>
  <si>
    <t>Duran</t>
  </si>
  <si>
    <t>Conley-Travis</t>
  </si>
  <si>
    <t>Drakechester</t>
  </si>
  <si>
    <t>(126)764-9447x443</t>
  </si>
  <si>
    <t>857-459-6993</t>
  </si>
  <si>
    <t>gravesamy@macdonald.com</t>
  </si>
  <si>
    <t>http://www.branch.net/</t>
  </si>
  <si>
    <t>c7f6d3f7BeA0Ef3</t>
  </si>
  <si>
    <t>Horton-Ware</t>
  </si>
  <si>
    <t>Jamesside</t>
  </si>
  <si>
    <t>098.318.5155x15845</t>
  </si>
  <si>
    <t>annette75@cohen.net</t>
  </si>
  <si>
    <t>http://www.wade-scott.net/</t>
  </si>
  <si>
    <t>E2cFcC727F306d6</t>
  </si>
  <si>
    <t>Alexandra</t>
  </si>
  <si>
    <t>Ware</t>
  </si>
  <si>
    <t>Velasquez, Kent and Henderson</t>
  </si>
  <si>
    <t>Gallegoshaven</t>
  </si>
  <si>
    <t>948-698-9959x305</t>
  </si>
  <si>
    <t>(743)085-8227</t>
  </si>
  <si>
    <t>wyattbriana@cervantes.net</t>
  </si>
  <si>
    <t>https://www.ramos.info/</t>
  </si>
  <si>
    <t>461F6f00930fC4c</t>
  </si>
  <si>
    <t>Mason</t>
  </si>
  <si>
    <t>Mcknight-Townsend</t>
  </si>
  <si>
    <t>West Deborah</t>
  </si>
  <si>
    <t>+1-213-835-9799x0195</t>
  </si>
  <si>
    <t>(704)387-6224</t>
  </si>
  <si>
    <t>martinwade@macdonald.biz</t>
  </si>
  <si>
    <t>http://www.wilkinson.info/</t>
  </si>
  <si>
    <t>1A6D0cd74F67a5a</t>
  </si>
  <si>
    <t>Tucker-Diaz</t>
  </si>
  <si>
    <t>Laurabury</t>
  </si>
  <si>
    <t>+1-049-516-0935x212</t>
  </si>
  <si>
    <t>becky23@nunez.info</t>
  </si>
  <si>
    <t>http://frey-rowland.net/</t>
  </si>
  <si>
    <t>6043B3aEDeB001b</t>
  </si>
  <si>
    <t>Victor</t>
  </si>
  <si>
    <t>Beard Ltd</t>
  </si>
  <si>
    <t>Port Claire</t>
  </si>
  <si>
    <t>408-072-6826x680</t>
  </si>
  <si>
    <t>001-354-947-3754x916</t>
  </si>
  <si>
    <t>gabriella33@huerta.com</t>
  </si>
  <si>
    <t>http://morales.org/</t>
  </si>
  <si>
    <t>42BbB3D5efDb7F3</t>
  </si>
  <si>
    <t>Jeanne</t>
  </si>
  <si>
    <t>Hinton-Mullins</t>
  </si>
  <si>
    <t>Simpsonland</t>
  </si>
  <si>
    <t>+1-441-442-5305x49868</t>
  </si>
  <si>
    <t>+1-516-060-8430x97851</t>
  </si>
  <si>
    <t>timothy52@hahn-gonzalez.net</t>
  </si>
  <si>
    <t>https://strong.biz/</t>
  </si>
  <si>
    <t>eEa930EB6Ea5573</t>
  </si>
  <si>
    <t>Farrell</t>
  </si>
  <si>
    <t>Gardner and Sons</t>
  </si>
  <si>
    <t>Lake Jodytown</t>
  </si>
  <si>
    <t>+1-432-319-6135x310</t>
  </si>
  <si>
    <t>530-015-9497x0407</t>
  </si>
  <si>
    <t>psutton@thornton-palmer.info</t>
  </si>
  <si>
    <t>https://www.kaiser.com/</t>
  </si>
  <si>
    <t>F68078d5c9c908c</t>
  </si>
  <si>
    <t>Proctor, Edwards and Schaefer</t>
  </si>
  <si>
    <t>Lake Robinberg</t>
  </si>
  <si>
    <t>(797)436-0495x973</t>
  </si>
  <si>
    <t>001-325-431-2689x6612</t>
  </si>
  <si>
    <t>toni29@figueroa.net</t>
  </si>
  <si>
    <t>https://www.dalton.info/</t>
  </si>
  <si>
    <t>3DDF2D6a3AA02e8</t>
  </si>
  <si>
    <t>Terrance</t>
  </si>
  <si>
    <t>Hayden, Cobb and Nelson</t>
  </si>
  <si>
    <t>Ellistown</t>
  </si>
  <si>
    <t>316-564-4762x2153</t>
  </si>
  <si>
    <t>305-274-3346</t>
  </si>
  <si>
    <t>gbarajas@bolton.com</t>
  </si>
  <si>
    <t>http://www.gutierrez.org/</t>
  </si>
  <si>
    <t>2784BbCb568e2Ac</t>
  </si>
  <si>
    <t>Clayton</t>
  </si>
  <si>
    <t>Burch-Glass</t>
  </si>
  <si>
    <t>Port Priscilla</t>
  </si>
  <si>
    <t>+1-941-899-2480x85112</t>
  </si>
  <si>
    <t>001-132-770-3273x1125</t>
  </si>
  <si>
    <t>tamara83@bentley.com</t>
  </si>
  <si>
    <t>http://glenn.net/</t>
  </si>
  <si>
    <t>8e630AE99FD4a35</t>
  </si>
  <si>
    <t>Flowers-Wood</t>
  </si>
  <si>
    <t>East Heatherville</t>
  </si>
  <si>
    <t>158.501.2921</t>
  </si>
  <si>
    <t>001-813-415-0802</t>
  </si>
  <si>
    <t>friedmansuzanne@lopez.com</t>
  </si>
  <si>
    <t>http://www.luna-cooper.com/</t>
  </si>
  <si>
    <t>51B6d21abcc449e</t>
  </si>
  <si>
    <t>Christie</t>
  </si>
  <si>
    <t>Sellers, Levy and Wilkinson</t>
  </si>
  <si>
    <t>Port Ricky</t>
  </si>
  <si>
    <t>+1-429-274-5434x054</t>
  </si>
  <si>
    <t>+1-791-857-2689x204</t>
  </si>
  <si>
    <t>aruiz@baker.biz</t>
  </si>
  <si>
    <t>https://www.harrison.net/</t>
  </si>
  <si>
    <t>a20124C7a544dFB</t>
  </si>
  <si>
    <t>Boyle, Heath and Marshall</t>
  </si>
  <si>
    <t>Lake Jill</t>
  </si>
  <si>
    <t>Nigeria</t>
  </si>
  <si>
    <t>+1-065-797-9390x82682</t>
  </si>
  <si>
    <t>+1-359-894-4614x2526</t>
  </si>
  <si>
    <t>leahhorn@frye.com</t>
  </si>
  <si>
    <t>https://caldwell.org/</t>
  </si>
  <si>
    <t>1903084D4370aD9</t>
  </si>
  <si>
    <t>Fitzgerald</t>
  </si>
  <si>
    <t>Brewer Inc</t>
  </si>
  <si>
    <t>Terrancehaven</t>
  </si>
  <si>
    <t>667.810.3440x87753</t>
  </si>
  <si>
    <t>+1-419-578-2993x166</t>
  </si>
  <si>
    <t>lukelove@le.com</t>
  </si>
  <si>
    <t>https://www.ferguson.com/</t>
  </si>
  <si>
    <t>c5b3Fc16ef8dB6c</t>
  </si>
  <si>
    <t>Benitez</t>
  </si>
  <si>
    <t>North Ian</t>
  </si>
  <si>
    <t>(175)561-9591</t>
  </si>
  <si>
    <t>873-882-0333x62057</t>
  </si>
  <si>
    <t>valerieforbes@soto.com</t>
  </si>
  <si>
    <t>http://austin-young.com/</t>
  </si>
  <si>
    <t>Fb24617FaC12275</t>
  </si>
  <si>
    <t>Baird and Sons</t>
  </si>
  <si>
    <t>Alvaradoside</t>
  </si>
  <si>
    <t>001-390-044-6327x0751</t>
  </si>
  <si>
    <t>544-297-6387x43350</t>
  </si>
  <si>
    <t>davidmcconnell@wood.info</t>
  </si>
  <si>
    <t>http://www.wood-willis.info/</t>
  </si>
  <si>
    <t>A2DAc64BCE2Cb28</t>
  </si>
  <si>
    <t>Riley</t>
  </si>
  <si>
    <t>Everett LLC</t>
  </si>
  <si>
    <t>New Anna</t>
  </si>
  <si>
    <t>Argentina</t>
  </si>
  <si>
    <t>198-358-3768</t>
  </si>
  <si>
    <t>parkstraci@dunlap.org</t>
  </si>
  <si>
    <t>https://www.mclaughlin.com/</t>
  </si>
  <si>
    <t>20CDDdCFEC40FDc</t>
  </si>
  <si>
    <t>Graham</t>
  </si>
  <si>
    <t>Flynn-Adams</t>
  </si>
  <si>
    <t>Fuentesstad</t>
  </si>
  <si>
    <t>(961)012-7524x2809</t>
  </si>
  <si>
    <t>892-532-1538</t>
  </si>
  <si>
    <t>earl40@pierce-owens.info</t>
  </si>
  <si>
    <t>https://www.short.com/</t>
  </si>
  <si>
    <t>6caacf331ABCe2C</t>
  </si>
  <si>
    <t>Mcbride</t>
  </si>
  <si>
    <t>Holmes-Collier</t>
  </si>
  <si>
    <t>Seanland</t>
  </si>
  <si>
    <t>(053)653-2276</t>
  </si>
  <si>
    <t>458-174-3711x70664</t>
  </si>
  <si>
    <t>betty39@edwards.com</t>
  </si>
  <si>
    <t>http://www.weeks.net/</t>
  </si>
  <si>
    <t>001a6f4c119F47f</t>
  </si>
  <si>
    <t>Neal</t>
  </si>
  <si>
    <t>Cindychester</t>
  </si>
  <si>
    <t>776.129.9821</t>
  </si>
  <si>
    <t>+1-551-410-0331x592</t>
  </si>
  <si>
    <t>zacharycoleman@walsh-johnston.com</t>
  </si>
  <si>
    <t>https://madden-howe.biz/</t>
  </si>
  <si>
    <t>5b0b116e0976700</t>
  </si>
  <si>
    <t>Mcdaniel and Sons</t>
  </si>
  <si>
    <t>Derrickshire</t>
  </si>
  <si>
    <t>(797)881-0287</t>
  </si>
  <si>
    <t>988.927.5270</t>
  </si>
  <si>
    <t>danielwyatt@shannon.info</t>
  </si>
  <si>
    <t>https://herrera.com/</t>
  </si>
  <si>
    <t>d802d1B1cacfaAC</t>
  </si>
  <si>
    <t>Kyle</t>
  </si>
  <si>
    <t>Hutchinson</t>
  </si>
  <si>
    <t>Gould, Sloan and Schneider</t>
  </si>
  <si>
    <t>Marciabury</t>
  </si>
  <si>
    <t>001-635-555-5708x679</t>
  </si>
  <si>
    <t>+1-884-356-2658x622</t>
  </si>
  <si>
    <t>xjensen@stokes.info</t>
  </si>
  <si>
    <t>050D39F575fbd1A</t>
  </si>
  <si>
    <t>Loretta</t>
  </si>
  <si>
    <t>Haas</t>
  </si>
  <si>
    <t>Carter-Hurst</t>
  </si>
  <si>
    <t>Starkchester</t>
  </si>
  <si>
    <t>879-463-5649x211</t>
  </si>
  <si>
    <t>001-849-362-7175x880</t>
  </si>
  <si>
    <t>lovemelissa@baldwin.com</t>
  </si>
  <si>
    <t>http://www.sawyer.com/</t>
  </si>
  <si>
    <t>45FEBFf551EdB99</t>
  </si>
  <si>
    <t>Garner, Lozano and Rodgers</t>
  </si>
  <si>
    <t>Lake Audrey</t>
  </si>
  <si>
    <t>732-075-1225</t>
  </si>
  <si>
    <t>(167)654-7460x8100</t>
  </si>
  <si>
    <t>nsloan@li-moody.com</t>
  </si>
  <si>
    <t>http://www.steele-wheeler.com/</t>
  </si>
  <si>
    <t>91Eba70993b43d5</t>
  </si>
  <si>
    <t>Goodwin</t>
  </si>
  <si>
    <t>Arnold, Krause and Davenport</t>
  </si>
  <si>
    <t>East Alan</t>
  </si>
  <si>
    <t>(006)451-0772</t>
  </si>
  <si>
    <t>(736)354-7183x9013</t>
  </si>
  <si>
    <t>dorothyfuentes@rosario-shields.com</t>
  </si>
  <si>
    <t>https://craig.com/</t>
  </si>
  <si>
    <t>ad6a4eFb2bAbff7</t>
  </si>
  <si>
    <t>Mcdonald, Skinner and Ritter</t>
  </si>
  <si>
    <t>South Kellichester</t>
  </si>
  <si>
    <t>879-835-2945</t>
  </si>
  <si>
    <t>626.350.5032x2033</t>
  </si>
  <si>
    <t>jacksonshannon@cantrell.net</t>
  </si>
  <si>
    <t>http://romero.com/</t>
  </si>
  <si>
    <t>43c4EAeB121dECf</t>
  </si>
  <si>
    <t>Isabella</t>
  </si>
  <si>
    <t>Giles-Fischer</t>
  </si>
  <si>
    <t>Marquezfort</t>
  </si>
  <si>
    <t>992.000.5140x36403</t>
  </si>
  <si>
    <t>001-279-362-7201x523</t>
  </si>
  <si>
    <t>ekidd@lopez.com</t>
  </si>
  <si>
    <t>http://shea.net/</t>
  </si>
  <si>
    <t>3B2e81d930d1AE3</t>
  </si>
  <si>
    <t>Ochoa Ltd</t>
  </si>
  <si>
    <t>West Williamview</t>
  </si>
  <si>
    <t>+1-201-703-4225x834</t>
  </si>
  <si>
    <t>+1-992-562-2917x01075</t>
  </si>
  <si>
    <t>lutzkrista@boyd-braun.com</t>
  </si>
  <si>
    <t>https://neal.org/</t>
  </si>
  <si>
    <t>8Ee9bdeC8A1E3AD</t>
  </si>
  <si>
    <t>Davidson</t>
  </si>
  <si>
    <t>Mendez, Whitney and Mooney</t>
  </si>
  <si>
    <t>Ferrellberg</t>
  </si>
  <si>
    <t>736.279.3232x66035</t>
  </si>
  <si>
    <t>+1-429-493-5414x7234</t>
  </si>
  <si>
    <t>hatfieldcynthia@calhoun.info</t>
  </si>
  <si>
    <t>https://www.ford.com/</t>
  </si>
  <si>
    <t>Cb24c69F5F6d65d</t>
  </si>
  <si>
    <t>South Suzannehaven</t>
  </si>
  <si>
    <t>+1-867-131-9171x0923</t>
  </si>
  <si>
    <t>604.277.2985x30341</t>
  </si>
  <si>
    <t>kelly45@walls.com</t>
  </si>
  <si>
    <t>https://barnes.net/</t>
  </si>
  <si>
    <t>d0B5aadc6E28c77</t>
  </si>
  <si>
    <t>Conley</t>
  </si>
  <si>
    <t>Jackson, Davis and Potts</t>
  </si>
  <si>
    <t>New Gabrielleshire</t>
  </si>
  <si>
    <t>(802)825-7221x09743</t>
  </si>
  <si>
    <t>+1-604-175-6309x062</t>
  </si>
  <si>
    <t>douglas36@white-oconnor.com</t>
  </si>
  <si>
    <t>http://conrad-branch.com/</t>
  </si>
  <si>
    <t>8797a5b218Cc1E2</t>
  </si>
  <si>
    <t>Eddie</t>
  </si>
  <si>
    <t>Lester</t>
  </si>
  <si>
    <t>Barton, Ferrell and Cain</t>
  </si>
  <si>
    <t>West Alisontown</t>
  </si>
  <si>
    <t>270.539.8417x009</t>
  </si>
  <si>
    <t>kenneth15@simon.info</t>
  </si>
  <si>
    <t>https://www.singleton-hooper.com/</t>
  </si>
  <si>
    <t>feF6cBAf9DADf12</t>
  </si>
  <si>
    <t>Carlos</t>
  </si>
  <si>
    <t>Bryant, Oneal and Aguirre</t>
  </si>
  <si>
    <t>Oconnorland</t>
  </si>
  <si>
    <t>Niue</t>
  </si>
  <si>
    <t>(905)200-1445x2507</t>
  </si>
  <si>
    <t>+1-440-437-2581x548</t>
  </si>
  <si>
    <t>stephanie99@pope.com</t>
  </si>
  <si>
    <t>https://whitehead-serrano.com/</t>
  </si>
  <si>
    <t>C63e58aCfA1ebb7</t>
  </si>
  <si>
    <t>Hebert Inc</t>
  </si>
  <si>
    <t>Lake Jimside</t>
  </si>
  <si>
    <t>001-913-847-8894</t>
  </si>
  <si>
    <t>alexstone@tapia-fuller.com</t>
  </si>
  <si>
    <t>http://vargas.com/</t>
  </si>
  <si>
    <t>f4d5eAbe0dC4738</t>
  </si>
  <si>
    <t>Dunn</t>
  </si>
  <si>
    <t>Trujillo, Castillo and Hudson</t>
  </si>
  <si>
    <t>Keithchester</t>
  </si>
  <si>
    <t>(477)977-1002</t>
  </si>
  <si>
    <t>001-044-566-6718x461</t>
  </si>
  <si>
    <t>ujennings@downs.net</t>
  </si>
  <si>
    <t>http://www.valenzuela-kelley.com/</t>
  </si>
  <si>
    <t>C4B4E97AFc7aDAC</t>
  </si>
  <si>
    <t>Jimmy</t>
  </si>
  <si>
    <t>Wade</t>
  </si>
  <si>
    <t>Ellison-Bailey</t>
  </si>
  <si>
    <t>Lake Dillonmouth</t>
  </si>
  <si>
    <t>255.260.6606x343</t>
  </si>
  <si>
    <t>863-328-5590x403</t>
  </si>
  <si>
    <t>dawn23@watts-cohen.net</t>
  </si>
  <si>
    <t>https://www.barber.com/</t>
  </si>
  <si>
    <t>7F87b0968BC0217</t>
  </si>
  <si>
    <t>Mccann</t>
  </si>
  <si>
    <t>Rios Group</t>
  </si>
  <si>
    <t>South Karl</t>
  </si>
  <si>
    <t>+1-343-813-1969x25447</t>
  </si>
  <si>
    <t>mdominguez@nolan.com</t>
  </si>
  <si>
    <t>http://phillips-gilbert.com/</t>
  </si>
  <si>
    <t>83ce6DEadEf0bC5</t>
  </si>
  <si>
    <t>Wall, Armstrong and Schneider</t>
  </si>
  <si>
    <t>Caitlynchester</t>
  </si>
  <si>
    <t>077.633.7738</t>
  </si>
  <si>
    <t>569-072-0443x34035</t>
  </si>
  <si>
    <t>richardparks@anderson.com</t>
  </si>
  <si>
    <t>http://www.calderon-rojas.org/</t>
  </si>
  <si>
    <t>a737d202122bbDa</t>
  </si>
  <si>
    <t>Torres-Stout</t>
  </si>
  <si>
    <t>Lake Calebside</t>
  </si>
  <si>
    <t>932-280-2137x46105</t>
  </si>
  <si>
    <t>001-175-413-2115</t>
  </si>
  <si>
    <t>jdavila@frey-rush.com</t>
  </si>
  <si>
    <t>https://gill-rhodes.com/</t>
  </si>
  <si>
    <t>486fFC2fa54A5e7</t>
  </si>
  <si>
    <t>Mcmillan</t>
  </si>
  <si>
    <t>Singleton-Patterson</t>
  </si>
  <si>
    <t>Melvinhaven</t>
  </si>
  <si>
    <t>001-556-002-7345x7021</t>
  </si>
  <si>
    <t>(180)357-3552</t>
  </si>
  <si>
    <t>ravencollins@hoover.org</t>
  </si>
  <si>
    <t>https://www.small.com/</t>
  </si>
  <si>
    <t>Ddf706eEF9aF53A</t>
  </si>
  <si>
    <t>Molly</t>
  </si>
  <si>
    <t>Barr</t>
  </si>
  <si>
    <t>Cameron, Munoz and Rogers</t>
  </si>
  <si>
    <t>Codyport</t>
  </si>
  <si>
    <t>407.938.5239</t>
  </si>
  <si>
    <t>953.542.0604x22105</t>
  </si>
  <si>
    <t>raven50@zavala-shepherd.com</t>
  </si>
  <si>
    <t>BFD257E7a62F43f</t>
  </si>
  <si>
    <t>Hoffman, Mccarty and Mcmillan</t>
  </si>
  <si>
    <t>Peggyfort</t>
  </si>
  <si>
    <t>098.661.3555x48646</t>
  </si>
  <si>
    <t>nicholsjared@odonnell-weaver.com</t>
  </si>
  <si>
    <t>https://moses.net/</t>
  </si>
  <si>
    <t>B0fecEcD5b24d6A</t>
  </si>
  <si>
    <t>Haney-Lutz</t>
  </si>
  <si>
    <t>Port Jasmin</t>
  </si>
  <si>
    <t>+1-791-579-4498x189</t>
  </si>
  <si>
    <t>500.536.6575</t>
  </si>
  <si>
    <t>riveraleah@caldwell.com</t>
  </si>
  <si>
    <t>https://www.rivas.org/</t>
  </si>
  <si>
    <t>eA8eEd912C7D21D</t>
  </si>
  <si>
    <t>Angela</t>
  </si>
  <si>
    <t>Riggs</t>
  </si>
  <si>
    <t>Fischer-Prince</t>
  </si>
  <si>
    <t>Anaton</t>
  </si>
  <si>
    <t>001-626-655-4132x76016</t>
  </si>
  <si>
    <t>(972)983-8773x9998</t>
  </si>
  <si>
    <t>dillon73@frey-sawyer.com</t>
  </si>
  <si>
    <t>https://www.strong.info/</t>
  </si>
  <si>
    <t>4932fadB0F17AFA</t>
  </si>
  <si>
    <t>Harold</t>
  </si>
  <si>
    <t>Herring</t>
  </si>
  <si>
    <t>Kent PLC</t>
  </si>
  <si>
    <t>Watersbury</t>
  </si>
  <si>
    <t>531-748-7528</t>
  </si>
  <si>
    <t>788-942-8543x503</t>
  </si>
  <si>
    <t>lawsonkirk@le.com</t>
  </si>
  <si>
    <t>http://orozco-peck.net/</t>
  </si>
  <si>
    <t>8CfDE8ba77e1fF3</t>
  </si>
  <si>
    <t>Villegas-Graves</t>
  </si>
  <si>
    <t>Stokesbury</t>
  </si>
  <si>
    <t>659-779-5724</t>
  </si>
  <si>
    <t>467.058.9244</t>
  </si>
  <si>
    <t>kgarner@wyatt-ewing.com</t>
  </si>
  <si>
    <t>http://hartman.com/</t>
  </si>
  <si>
    <t>3EF0Bb8A703dbaD</t>
  </si>
  <si>
    <t>Holder</t>
  </si>
  <si>
    <t>Hoffman Inc</t>
  </si>
  <si>
    <t>North Diana</t>
  </si>
  <si>
    <t>(619)340-6315x42657</t>
  </si>
  <si>
    <t>misty67@guzman.com</t>
  </si>
  <si>
    <t>http://www.jones-werner.com/</t>
  </si>
  <si>
    <t>Ccf5958b82309Ff</t>
  </si>
  <si>
    <t>Katrina</t>
  </si>
  <si>
    <t>Mccullough, Stanley and Sloan</t>
  </si>
  <si>
    <t>West Doris</t>
  </si>
  <si>
    <t>001-259-822-8869</t>
  </si>
  <si>
    <t>(067)980-4629</t>
  </si>
  <si>
    <t>melissahunt@andrews-wiley.biz</t>
  </si>
  <si>
    <t>https://braun.org/</t>
  </si>
  <si>
    <t>3fAdAAe3210EBda</t>
  </si>
  <si>
    <t>Salazar</t>
  </si>
  <si>
    <t>Haynes, Pratt and Gentry</t>
  </si>
  <si>
    <t>Caitlynport</t>
  </si>
  <si>
    <t>059-697-6975x7980</t>
  </si>
  <si>
    <t>+1-560-305-8814x465</t>
  </si>
  <si>
    <t>fitzpatrickdalton@eaton.org</t>
  </si>
  <si>
    <t>https://www.nixon.info/</t>
  </si>
  <si>
    <t>EcE8AE106c7adf1</t>
  </si>
  <si>
    <t>Kiara</t>
  </si>
  <si>
    <t>Odonnell</t>
  </si>
  <si>
    <t>Thornton PLC</t>
  </si>
  <si>
    <t>West Jacqueline</t>
  </si>
  <si>
    <t>+1-627-643-7168x1930</t>
  </si>
  <si>
    <t>(645)423-3693x886</t>
  </si>
  <si>
    <t>collinrice@ray.com</t>
  </si>
  <si>
    <t>https://hoffman.com/</t>
  </si>
  <si>
    <t>D903fD2b8bbA444</t>
  </si>
  <si>
    <t>Robin</t>
  </si>
  <si>
    <t>Solomon</t>
  </si>
  <si>
    <t>Wolfe Group</t>
  </si>
  <si>
    <t>South Jade</t>
  </si>
  <si>
    <t>575.764.7845</t>
  </si>
  <si>
    <t>+1-844-355-5303x1823</t>
  </si>
  <si>
    <t>mitchell75@leach.com</t>
  </si>
  <si>
    <t>https://www.bright-duran.com/</t>
  </si>
  <si>
    <t>cfee3dE4d8F5914</t>
  </si>
  <si>
    <t>Gilmore</t>
  </si>
  <si>
    <t>Blackwell and Sons</t>
  </si>
  <si>
    <t>South Aaron</t>
  </si>
  <si>
    <t>877.066.7793x045</t>
  </si>
  <si>
    <t>622.292.3489x1384</t>
  </si>
  <si>
    <t>robinhopkins@farmer.org</t>
  </si>
  <si>
    <t>https://www.wells.com/</t>
  </si>
  <si>
    <t>de81f6BEebC0910</t>
  </si>
  <si>
    <t>Jake</t>
  </si>
  <si>
    <t>Bender-Ortiz</t>
  </si>
  <si>
    <t>Robertsmouth</t>
  </si>
  <si>
    <t>406.575.7959x15274</t>
  </si>
  <si>
    <t>+1-329-201-8892x6675</t>
  </si>
  <si>
    <t>haydenlucas@aguilar-melendez.biz</t>
  </si>
  <si>
    <t>http://www.dominguez.com/</t>
  </si>
  <si>
    <t>8F3F650B2ddD53B</t>
  </si>
  <si>
    <t>Nicole</t>
  </si>
  <si>
    <t>Hart</t>
  </si>
  <si>
    <t>Mayo, Goodman and Allen</t>
  </si>
  <si>
    <t>Rochaport</t>
  </si>
  <si>
    <t>South Africa</t>
  </si>
  <si>
    <t>218-046-1566</t>
  </si>
  <si>
    <t>882.665.3819x034</t>
  </si>
  <si>
    <t>zchapman@villarreal.com</t>
  </si>
  <si>
    <t>https://www.johns-kelley.com/</t>
  </si>
  <si>
    <t>AEdd1FCF99b4483</t>
  </si>
  <si>
    <t>Alex</t>
  </si>
  <si>
    <t>Zamora-Burke</t>
  </si>
  <si>
    <t>Joycefort</t>
  </si>
  <si>
    <t>776.951.1191</t>
  </si>
  <si>
    <t>366.584.9124</t>
  </si>
  <si>
    <t>harperrichard@levy-fields.com</t>
  </si>
  <si>
    <t>https://www.barton.com/</t>
  </si>
  <si>
    <t>9cbAfF926Ca1279</t>
  </si>
  <si>
    <t>Hull-Reese</t>
  </si>
  <si>
    <t>Conwayshire</t>
  </si>
  <si>
    <t>352.231.2266</t>
  </si>
  <si>
    <t>+1-183-553-1609x045</t>
  </si>
  <si>
    <t>dwaynewarner@graves.com</t>
  </si>
  <si>
    <t>https://walton-huerta.biz/</t>
  </si>
  <si>
    <t>7bbcEba2d761fFE</t>
  </si>
  <si>
    <t>Wall</t>
  </si>
  <si>
    <t>Liu Inc</t>
  </si>
  <si>
    <t>Mollytown</t>
  </si>
  <si>
    <t>+1-914-025-5842x9906</t>
  </si>
  <si>
    <t>063-278-4333</t>
  </si>
  <si>
    <t>debbiedodson@cervantes.net</t>
  </si>
  <si>
    <t>http://shepard.com/</t>
  </si>
  <si>
    <t>e4c87F06ed849eC</t>
  </si>
  <si>
    <t>Travis</t>
  </si>
  <si>
    <t>Arroyo</t>
  </si>
  <si>
    <t>Huber Group</t>
  </si>
  <si>
    <t>Carpenterfort</t>
  </si>
  <si>
    <t>+1-742-100-1432x104</t>
  </si>
  <si>
    <t>+1-712-014-6123x062</t>
  </si>
  <si>
    <t>terrencevaughn@morgan-phillips.com</t>
  </si>
  <si>
    <t>https://pineda-orozco.com/</t>
  </si>
  <si>
    <t>EB1a1f7CdfFE276</t>
  </si>
  <si>
    <t>Grace</t>
  </si>
  <si>
    <t>Choi</t>
  </si>
  <si>
    <t>Porter, Oconnell and Tanner</t>
  </si>
  <si>
    <t>West Charlesville</t>
  </si>
  <si>
    <t>464.499.0025x11502</t>
  </si>
  <si>
    <t>209.785.2587x37053</t>
  </si>
  <si>
    <t>priceeduardo@benson.net</t>
  </si>
  <si>
    <t>http://simon-burton.com/</t>
  </si>
  <si>
    <t>B2ECE6Cc7f2deC0</t>
  </si>
  <si>
    <t>Alvarado, Kaufman and Lamb</t>
  </si>
  <si>
    <t>North Ericburgh</t>
  </si>
  <si>
    <t>+1-249-979-3562x95692</t>
  </si>
  <si>
    <t>+1-618-504-7515x57239</t>
  </si>
  <si>
    <t>uwebb@carroll.com</t>
  </si>
  <si>
    <t>http://yates.com/</t>
  </si>
  <si>
    <t>1f902AB4DB3Afa5</t>
  </si>
  <si>
    <t>Wendy</t>
  </si>
  <si>
    <t>Parks, Bonilla and Wright</t>
  </si>
  <si>
    <t>Annaborough</t>
  </si>
  <si>
    <t>439-686-6897x955</t>
  </si>
  <si>
    <t>+1-954-840-7514x8329</t>
  </si>
  <si>
    <t>luisnorman@clay-reilly.org</t>
  </si>
  <si>
    <t>http://www.hensley.com/</t>
  </si>
  <si>
    <t>5F04AABB8EB9Ee4</t>
  </si>
  <si>
    <t>Belinda</t>
  </si>
  <si>
    <t>Oneill</t>
  </si>
  <si>
    <t>Hobbs, Juarez and Murphy</t>
  </si>
  <si>
    <t>Avilachester</t>
  </si>
  <si>
    <t>873.185.2174x965</t>
  </si>
  <si>
    <t>imarsh@hendricks.org</t>
  </si>
  <si>
    <t>http://barber.com/</t>
  </si>
  <si>
    <t>6dFcF60cB2DA9De</t>
  </si>
  <si>
    <t>Gonzales</t>
  </si>
  <si>
    <t>Duarte-Wong</t>
  </si>
  <si>
    <t>South Virginiafurt</t>
  </si>
  <si>
    <t>355-373-1819x6860</t>
  </si>
  <si>
    <t>862-802-6369x8299</t>
  </si>
  <si>
    <t>qbrock@patrick.biz</t>
  </si>
  <si>
    <t>http://www.wright-giles.com/</t>
  </si>
  <si>
    <t>A1B4E6935ddEbb6</t>
  </si>
  <si>
    <t>Mary</t>
  </si>
  <si>
    <t>Morris</t>
  </si>
  <si>
    <t>Barton, Singleton and Castillo</t>
  </si>
  <si>
    <t>North Marciaside</t>
  </si>
  <si>
    <t>070.130.4264</t>
  </si>
  <si>
    <t>(758)432-8491</t>
  </si>
  <si>
    <t>holderevelyn@dunn-tucker.com</t>
  </si>
  <si>
    <t>https://krueger.com/</t>
  </si>
  <si>
    <t>980E92207901934</t>
  </si>
  <si>
    <t>Tabitha</t>
  </si>
  <si>
    <t>Li-Ballard</t>
  </si>
  <si>
    <t>Chrisland</t>
  </si>
  <si>
    <t>001-312-600-4378x8114</t>
  </si>
  <si>
    <t>781-562-6124x027</t>
  </si>
  <si>
    <t>valerie54@cabrera-leach.org</t>
  </si>
  <si>
    <t>https://www.roach-velazquez.com/</t>
  </si>
  <si>
    <t>2bF7C186fb685d4</t>
  </si>
  <si>
    <t>Jeff</t>
  </si>
  <si>
    <t>Ellison</t>
  </si>
  <si>
    <t>Odom, Valentine and Costa</t>
  </si>
  <si>
    <t>Bartlettchester</t>
  </si>
  <si>
    <t>283.164.2717</t>
  </si>
  <si>
    <t>(787)216-7465</t>
  </si>
  <si>
    <t>roy81@townsend.info</t>
  </si>
  <si>
    <t>https://www.matthews.info/</t>
  </si>
  <si>
    <t>fadde5f0dFeAfFD</t>
  </si>
  <si>
    <t>Wiggins PLC</t>
  </si>
  <si>
    <t>West Tara</t>
  </si>
  <si>
    <t>(315)270-9384x011</t>
  </si>
  <si>
    <t>(323)576-6343x46232</t>
  </si>
  <si>
    <t>conniefowler@bryant-valencia.com</t>
  </si>
  <si>
    <t>https://horton.com/</t>
  </si>
  <si>
    <t>E4a11a1FbaC7dDB</t>
  </si>
  <si>
    <t>Shaffer, Best and Norton</t>
  </si>
  <si>
    <t>New Miamouth</t>
  </si>
  <si>
    <t>001-250-858-7733x81470</t>
  </si>
  <si>
    <t>001-749-440-7893x14733</t>
  </si>
  <si>
    <t>judy72@fisher-morris.com</t>
  </si>
  <si>
    <t>https://foley.com/</t>
  </si>
  <si>
    <t>b4c4ad3fC41b7F2</t>
  </si>
  <si>
    <t>Tammy</t>
  </si>
  <si>
    <t>Mcknight</t>
  </si>
  <si>
    <t>Pena LLC</t>
  </si>
  <si>
    <t>Stuartborough</t>
  </si>
  <si>
    <t>(817)107-0251x8124</t>
  </si>
  <si>
    <t>902.736.1862</t>
  </si>
  <si>
    <t>austinrobin@hodges.com</t>
  </si>
  <si>
    <t>http://mccarthy.biz/</t>
  </si>
  <si>
    <t>dccc39F2a8E5044</t>
  </si>
  <si>
    <t>Marco</t>
  </si>
  <si>
    <t>Brandt</t>
  </si>
  <si>
    <t>Leblanc, Brown and Downs</t>
  </si>
  <si>
    <t>Carlyfort</t>
  </si>
  <si>
    <t>(371)221-0584x58346</t>
  </si>
  <si>
    <t>(216)882-9318</t>
  </si>
  <si>
    <t>ebeck@macdonald.net</t>
  </si>
  <si>
    <t>https://www.raymond.net/</t>
  </si>
  <si>
    <t>fAcEead42a0D6bb</t>
  </si>
  <si>
    <t>Reynolds-Montgomery</t>
  </si>
  <si>
    <t>Sheilahaven</t>
  </si>
  <si>
    <t>001-357-247-1139x7480</t>
  </si>
  <si>
    <t>+1-612-995-1530x0834</t>
  </si>
  <si>
    <t>wayneoconnell@carson-sweeney.net</t>
  </si>
  <si>
    <t>https://www.hinton-newton.com/</t>
  </si>
  <si>
    <t>31fD3fD08F5947f</t>
  </si>
  <si>
    <t>Manning-Clarke</t>
  </si>
  <si>
    <t>Lake Jo</t>
  </si>
  <si>
    <t>001-541-532-9393x7314</t>
  </si>
  <si>
    <t>misty35@oconnell.com</t>
  </si>
  <si>
    <t>https://www.cortez.com/</t>
  </si>
  <si>
    <t>24BbB48d84b06e3</t>
  </si>
  <si>
    <t>Johns-Hernandez</t>
  </si>
  <si>
    <t>Kyliestad</t>
  </si>
  <si>
    <t>676-536-1089x182</t>
  </si>
  <si>
    <t>chad90@cabrera.biz</t>
  </si>
  <si>
    <t>http://www.chung-horne.org/</t>
  </si>
  <si>
    <t>Bd62a4A6bb0e301</t>
  </si>
  <si>
    <t>Watkins PLC</t>
  </si>
  <si>
    <t>North Jodyview</t>
  </si>
  <si>
    <t>+1-062-007-4581x885</t>
  </si>
  <si>
    <t>399-382-8716x84376</t>
  </si>
  <si>
    <t>kristineholder@aguilar-solomon.net</t>
  </si>
  <si>
    <t>https://www.davidson.com/</t>
  </si>
  <si>
    <t>70e9dE1206A6289</t>
  </si>
  <si>
    <t>Shields-Goodman</t>
  </si>
  <si>
    <t>Carlburgh</t>
  </si>
  <si>
    <t>776.162.9236x1407</t>
  </si>
  <si>
    <t>001-084-040-9669</t>
  </si>
  <si>
    <t>sethstuart@wheeler.com</t>
  </si>
  <si>
    <t>https://singleton-huber.com/</t>
  </si>
  <si>
    <t>aCe18Ff6E22E530</t>
  </si>
  <si>
    <t>Benjamin, Huang and Dillon</t>
  </si>
  <si>
    <t>Kimmouth</t>
  </si>
  <si>
    <t>395-186-0530</t>
  </si>
  <si>
    <t>kristigardner@knight.net</t>
  </si>
  <si>
    <t>https://hendrix.com/</t>
  </si>
  <si>
    <t>d6cc3d8af5C8ebD</t>
  </si>
  <si>
    <t>Schneider</t>
  </si>
  <si>
    <t>Moses Inc</t>
  </si>
  <si>
    <t>652.477.9030</t>
  </si>
  <si>
    <t>001-254-274-3592x34242</t>
  </si>
  <si>
    <t>ymontoya@key.com</t>
  </si>
  <si>
    <t>http://mills.com/</t>
  </si>
  <si>
    <t>EE9aE8170bda805</t>
  </si>
  <si>
    <t>Shelley</t>
  </si>
  <si>
    <t>Kent and Sons</t>
  </si>
  <si>
    <t>Castilloland</t>
  </si>
  <si>
    <t>(385)952-1855</t>
  </si>
  <si>
    <t>+1-567-439-6949x7131</t>
  </si>
  <si>
    <t>harry93@barber-lambert.org</t>
  </si>
  <si>
    <t>http://zhang-wright.net/</t>
  </si>
  <si>
    <t>8B8d0C970ef087e</t>
  </si>
  <si>
    <t>Carol</t>
  </si>
  <si>
    <t>Daniels, Mcdonald and Zhang</t>
  </si>
  <si>
    <t>New Shelly</t>
  </si>
  <si>
    <t>220.236.4003x99597</t>
  </si>
  <si>
    <t>597-261-4214x784</t>
  </si>
  <si>
    <t>rickygamble@may.com</t>
  </si>
  <si>
    <t>https://www.pacheco.net/</t>
  </si>
  <si>
    <t>923001BEefd95c5</t>
  </si>
  <si>
    <t>Ramos-Alvarado</t>
  </si>
  <si>
    <t>Rossmouth</t>
  </si>
  <si>
    <t>001-659-763-3705x650</t>
  </si>
  <si>
    <t>scook@gill.com</t>
  </si>
  <si>
    <t>http://www.ramirez.org/</t>
  </si>
  <si>
    <t>c14e74C2AFcc2DB</t>
  </si>
  <si>
    <t>Gabriel</t>
  </si>
  <si>
    <t>Day</t>
  </si>
  <si>
    <t>Mccarty PLC</t>
  </si>
  <si>
    <t>South Kristie</t>
  </si>
  <si>
    <t>(661)314-0847</t>
  </si>
  <si>
    <t>676-142-0275</t>
  </si>
  <si>
    <t>tamiwilkerson@schneider-howard.com</t>
  </si>
  <si>
    <t>https://www.short.net/</t>
  </si>
  <si>
    <t>d68E97bE001Bcdb</t>
  </si>
  <si>
    <t>Spence Ltd</t>
  </si>
  <si>
    <t>Nicolasville</t>
  </si>
  <si>
    <t>985.518.5456</t>
  </si>
  <si>
    <t>001-510-937-6859x432</t>
  </si>
  <si>
    <t>ahurley@lester.com</t>
  </si>
  <si>
    <t>http://www.gardner.com/</t>
  </si>
  <si>
    <t>45fAcb9b399d894</t>
  </si>
  <si>
    <t>Nash</t>
  </si>
  <si>
    <t>Baldwin PLC</t>
  </si>
  <si>
    <t>Leviborough</t>
  </si>
  <si>
    <t>jon73@glenn.info</t>
  </si>
  <si>
    <t>http://www.morrow.info/</t>
  </si>
  <si>
    <t>EaB5fC183FcFaAB</t>
  </si>
  <si>
    <t>Herman</t>
  </si>
  <si>
    <t>Huang Group</t>
  </si>
  <si>
    <t>Donnastad</t>
  </si>
  <si>
    <t>934-739-6304</t>
  </si>
  <si>
    <t>910.651.2792</t>
  </si>
  <si>
    <t>weaversteven@morse-yoder.com</t>
  </si>
  <si>
    <t>http://miller.com/</t>
  </si>
  <si>
    <t>BaECEfBBd607544</t>
  </si>
  <si>
    <t>Howe Inc</t>
  </si>
  <si>
    <t>East Jon</t>
  </si>
  <si>
    <t>068.340.0475x5997</t>
  </si>
  <si>
    <t>430.652.7040x7103</t>
  </si>
  <si>
    <t>frenchdominic@adams.org</t>
  </si>
  <si>
    <t>http://www.huffman.info/</t>
  </si>
  <si>
    <t>eDdEd26eCF88dab</t>
  </si>
  <si>
    <t>Fritz</t>
  </si>
  <si>
    <t>Foley LLC</t>
  </si>
  <si>
    <t>Port Jaclyn</t>
  </si>
  <si>
    <t>110-554-6518</t>
  </si>
  <si>
    <t>038-903-2096x5321</t>
  </si>
  <si>
    <t>willie68@odom.com</t>
  </si>
  <si>
    <t>http://barry.com/</t>
  </si>
  <si>
    <t>2dCA07e9dd5cb95</t>
  </si>
  <si>
    <t>Linda</t>
  </si>
  <si>
    <t>Braun</t>
  </si>
  <si>
    <t>Stanton Group</t>
  </si>
  <si>
    <t>Chloeshire</t>
  </si>
  <si>
    <t>606-527-2381x3538</t>
  </si>
  <si>
    <t>brightlonnie@kirby.com</t>
  </si>
  <si>
    <t>https://neal-torres.com/</t>
  </si>
  <si>
    <t>EF92D6A78a22F3A</t>
  </si>
  <si>
    <t>Holmes</t>
  </si>
  <si>
    <t>Walsh-Conrad</t>
  </si>
  <si>
    <t>East Sophialand</t>
  </si>
  <si>
    <t>(057)887-9224</t>
  </si>
  <si>
    <t>001-199-920-2039x8971</t>
  </si>
  <si>
    <t>ricky92@harvey.com</t>
  </si>
  <si>
    <t>http://vaughan.org/</t>
  </si>
  <si>
    <t>c4Bac924cC7dAB0</t>
  </si>
  <si>
    <t>Barber</t>
  </si>
  <si>
    <t>Burnett, Sullivan and Salazar</t>
  </si>
  <si>
    <t>Sosaborough</t>
  </si>
  <si>
    <t>001-581-206-0504x3376</t>
  </si>
  <si>
    <t>153-897-9782x5956</t>
  </si>
  <si>
    <t>alyssagraham@singh.net</t>
  </si>
  <si>
    <t>http://santos.com/</t>
  </si>
  <si>
    <t>Db050dAb0ae034e</t>
  </si>
  <si>
    <t>Lynn, Ferrell and Arellano</t>
  </si>
  <si>
    <t>Traceyton</t>
  </si>
  <si>
    <t>184.098.0261x25985</t>
  </si>
  <si>
    <t>(237)533-8675x80608</t>
  </si>
  <si>
    <t>angie33@anderson-huber.com</t>
  </si>
  <si>
    <t>https://adkins.com/</t>
  </si>
  <si>
    <t>B7d9CBd583f9Db0</t>
  </si>
  <si>
    <t>Jasmin</t>
  </si>
  <si>
    <t>Benton</t>
  </si>
  <si>
    <t>Spencer, Booth and Kane</t>
  </si>
  <si>
    <t>New Ruben</t>
  </si>
  <si>
    <t>(052)845-7120x6249</t>
  </si>
  <si>
    <t>165-509-4789x201</t>
  </si>
  <si>
    <t>leahashley@mahoney.com</t>
  </si>
  <si>
    <t>http://www.wagner-levy.info/</t>
  </si>
  <si>
    <t>746cbc878e26fEe</t>
  </si>
  <si>
    <t>Howell-Prince</t>
  </si>
  <si>
    <t>Holdershire</t>
  </si>
  <si>
    <t>+1-618-897-2375x83280</t>
  </si>
  <si>
    <t>(489)757-9901x868</t>
  </si>
  <si>
    <t>jacob87@combs.net</t>
  </si>
  <si>
    <t>http://harvey.net/</t>
  </si>
  <si>
    <t>19A53a797Cb3F7b</t>
  </si>
  <si>
    <t>Hayes</t>
  </si>
  <si>
    <t>Cordova, Gates and Acevedo</t>
  </si>
  <si>
    <t>Ashleyberg</t>
  </si>
  <si>
    <t>367-664-4769x9987</t>
  </si>
  <si>
    <t>001-175-965-2381</t>
  </si>
  <si>
    <t>robin62@mcknight.com</t>
  </si>
  <si>
    <t>https://www.mann-johnson.com/</t>
  </si>
  <si>
    <t>74FD4bC6D0FeF5E</t>
  </si>
  <si>
    <t>Hickman</t>
  </si>
  <si>
    <t>Osborn, Norman and Manning</t>
  </si>
  <si>
    <t>Louismouth</t>
  </si>
  <si>
    <t>915.083.3780x717</t>
  </si>
  <si>
    <t>evanwatkins@castro.biz</t>
  </si>
  <si>
    <t>http://perez.com/</t>
  </si>
  <si>
    <t>32d496aBa5120E0</t>
  </si>
  <si>
    <t>Barrett</t>
  </si>
  <si>
    <t>Contreras, Leblanc and Estes</t>
  </si>
  <si>
    <t>Daltonfurt</t>
  </si>
  <si>
    <t>(138)646-2543</t>
  </si>
  <si>
    <t>jermainebryant@kline.com</t>
  </si>
  <si>
    <t>http://key-fischer.com/</t>
  </si>
  <si>
    <t>0a0Cb5E98dfeAD4</t>
  </si>
  <si>
    <t>Adriana</t>
  </si>
  <si>
    <t>Mckee, Rios and Boone</t>
  </si>
  <si>
    <t>Leonfort</t>
  </si>
  <si>
    <t>+1-699-848-8227x979</t>
  </si>
  <si>
    <t>(322)804-7356</t>
  </si>
  <si>
    <t>fryconnie@andersen.com</t>
  </si>
  <si>
    <t>http://stewart.com/</t>
  </si>
  <si>
    <t>Fbd8FAaD2ccC03F</t>
  </si>
  <si>
    <t>Avery, Torres and Arellano</t>
  </si>
  <si>
    <t>Davidberg</t>
  </si>
  <si>
    <t>+1-035-693-9215x7273</t>
  </si>
  <si>
    <t>diane91@rocha.net</t>
  </si>
  <si>
    <t>http://www.mccormick.com/</t>
  </si>
  <si>
    <t>9cdF03a6B65b1BE</t>
  </si>
  <si>
    <t>Turner</t>
  </si>
  <si>
    <t>Carrillo-Lynch</t>
  </si>
  <si>
    <t>East Heatherport</t>
  </si>
  <si>
    <t>001-024-760-6772x416</t>
  </si>
  <si>
    <t>(353)642-4648x1291</t>
  </si>
  <si>
    <t>daltonevans@keller.info</t>
  </si>
  <si>
    <t>http://reyes.net/</t>
  </si>
  <si>
    <t>c117cecECB5E8df</t>
  </si>
  <si>
    <t>Tami</t>
  </si>
  <si>
    <t>Atkinson</t>
  </si>
  <si>
    <t>Bond-Johnson</t>
  </si>
  <si>
    <t>Garyport</t>
  </si>
  <si>
    <t>001-775-825-1664x60749</t>
  </si>
  <si>
    <t>134-932-5771</t>
  </si>
  <si>
    <t>lwolf@black.biz</t>
  </si>
  <si>
    <t>https://lynn.com/</t>
  </si>
  <si>
    <t>6Fecdbe3D32D557</t>
  </si>
  <si>
    <t>Sellers</t>
  </si>
  <si>
    <t>Frost-Moreno</t>
  </si>
  <si>
    <t>East Anna</t>
  </si>
  <si>
    <t>561.188.4914x29747</t>
  </si>
  <si>
    <t>mcfarlandbilly@ford.biz</t>
  </si>
  <si>
    <t>http://mendez.info/</t>
  </si>
  <si>
    <t>F64d0B3a74d7eC7</t>
  </si>
  <si>
    <t>Cathy</t>
  </si>
  <si>
    <t>Ritter</t>
  </si>
  <si>
    <t>Brock-Elliott</t>
  </si>
  <si>
    <t>North Vickieland</t>
  </si>
  <si>
    <t>797.207.6965x261</t>
  </si>
  <si>
    <t>254-781-9423</t>
  </si>
  <si>
    <t>omullins@vasquez.com</t>
  </si>
  <si>
    <t>https://schmitt.info/</t>
  </si>
  <si>
    <t>AbB5C3b648Ef1d4</t>
  </si>
  <si>
    <t>Bailey, Morse and Butler</t>
  </si>
  <si>
    <t>Shaunberg</t>
  </si>
  <si>
    <t>486.834.0597x5760</t>
  </si>
  <si>
    <t>+1-660-520-1960x99391</t>
  </si>
  <si>
    <t>teresa89@rivera.com</t>
  </si>
  <si>
    <t>http://khan.com/</t>
  </si>
  <si>
    <t>ACA2e3859aBF202</t>
  </si>
  <si>
    <t>Todd, Moran and Garrison</t>
  </si>
  <si>
    <t>Bobview</t>
  </si>
  <si>
    <t>993-968-2676</t>
  </si>
  <si>
    <t>937.026.3465</t>
  </si>
  <si>
    <t>schmittautumn@glenn.com</t>
  </si>
  <si>
    <t>https://hanson.com/</t>
  </si>
  <si>
    <t>acEC05AD6670da2</t>
  </si>
  <si>
    <t>Jared</t>
  </si>
  <si>
    <t>Gibbs</t>
  </si>
  <si>
    <t>Roblesland</t>
  </si>
  <si>
    <t>001-643-754-2204</t>
  </si>
  <si>
    <t>928.714.6151x0939</t>
  </si>
  <si>
    <t>benderangie@cooley.net</t>
  </si>
  <si>
    <t>http://www.harvey.com/</t>
  </si>
  <si>
    <t>B69978c5d6C05De</t>
  </si>
  <si>
    <t>Preston</t>
  </si>
  <si>
    <t>Blevins and Sons</t>
  </si>
  <si>
    <t>West Wesley</t>
  </si>
  <si>
    <t>037-667-3344x270</t>
  </si>
  <si>
    <t>612.257.0080x3200</t>
  </si>
  <si>
    <t>walkerbob@burton.com</t>
  </si>
  <si>
    <t>http://www.newton.biz/</t>
  </si>
  <si>
    <t>E1AAE9919cDfd5d</t>
  </si>
  <si>
    <t>Forbes Ltd</t>
  </si>
  <si>
    <t>Juliemouth</t>
  </si>
  <si>
    <t>044-492-0912</t>
  </si>
  <si>
    <t>(551)405-4881x88810</t>
  </si>
  <si>
    <t>williambridges@phillips.com</t>
  </si>
  <si>
    <t>https://www.mckinney-krueger.net/</t>
  </si>
  <si>
    <t>AbA0f3b2f1D74Fd</t>
  </si>
  <si>
    <t>Rice</t>
  </si>
  <si>
    <t>Butler, Mora and Mcdowell</t>
  </si>
  <si>
    <t>Gibbsberg</t>
  </si>
  <si>
    <t>001-724-141-7988x582</t>
  </si>
  <si>
    <t>(273)136-7307x3915</t>
  </si>
  <si>
    <t>sbonilla@potts-fitzpatrick.net</t>
  </si>
  <si>
    <t>a5De493a15bEd23</t>
  </si>
  <si>
    <t>Ochoa</t>
  </si>
  <si>
    <t>Manning, Dudley and Kelly</t>
  </si>
  <si>
    <t>Fitzgeraldchester</t>
  </si>
  <si>
    <t>597.782.0127x246</t>
  </si>
  <si>
    <t>(412)343-1103x0381</t>
  </si>
  <si>
    <t>connorsharp@lynn.net</t>
  </si>
  <si>
    <t>http://www.stone.info/</t>
  </si>
  <si>
    <t>CbB3a58ffAF1E1F</t>
  </si>
  <si>
    <t>Tran-Bray</t>
  </si>
  <si>
    <t>Marcoshire</t>
  </si>
  <si>
    <t>+1-387-268-5336x2290</t>
  </si>
  <si>
    <t>(379)634-8241x856</t>
  </si>
  <si>
    <t>savannahlee@cabrera-kaiser.biz</t>
  </si>
  <si>
    <t>https://spence.net/</t>
  </si>
  <si>
    <t>C13BB13FDb7e1E1</t>
  </si>
  <si>
    <t>Owen Group</t>
  </si>
  <si>
    <t>Cowanburgh</t>
  </si>
  <si>
    <t>(788)706-4539x77554</t>
  </si>
  <si>
    <t>001-833-862-3118x10634</t>
  </si>
  <si>
    <t>penakari@estes.com</t>
  </si>
  <si>
    <t>http://jimenez.com/</t>
  </si>
  <si>
    <t>207D45CCFEda8B9</t>
  </si>
  <si>
    <t>Eugene</t>
  </si>
  <si>
    <t>Mills, Velazquez and Hendricks</t>
  </si>
  <si>
    <t>South Anneland</t>
  </si>
  <si>
    <t>+1-803-155-3362x4002</t>
  </si>
  <si>
    <t>625-053-6307x596</t>
  </si>
  <si>
    <t>debrabeard@stein.com</t>
  </si>
  <si>
    <t>https://brennan.info/</t>
  </si>
  <si>
    <t>d9A2D4A988f28Ea</t>
  </si>
  <si>
    <t>Shane</t>
  </si>
  <si>
    <t>Fernandez-Williams</t>
  </si>
  <si>
    <t>North Laurenport</t>
  </si>
  <si>
    <t>001-054-114-1094x99693</t>
  </si>
  <si>
    <t>113-293-1991</t>
  </si>
  <si>
    <t>jermaineoneal@burke.org</t>
  </si>
  <si>
    <t>https://bowers.com/</t>
  </si>
  <si>
    <t>a07BD73FEAA7316</t>
  </si>
  <si>
    <t>Copeland</t>
  </si>
  <si>
    <t>Khan, Rhodes and Vazquez</t>
  </si>
  <si>
    <t>Port Aaron</t>
  </si>
  <si>
    <t>001-938-899-0481</t>
  </si>
  <si>
    <t>706.283.4074</t>
  </si>
  <si>
    <t>pbullock@mcmillan.com</t>
  </si>
  <si>
    <t>https://wiggins-henry.com/</t>
  </si>
  <si>
    <t>f0b0e0bD51d9fBF</t>
  </si>
  <si>
    <t>Mikayla</t>
  </si>
  <si>
    <t>Meyers</t>
  </si>
  <si>
    <t>Dodson, Stark and Kemp</t>
  </si>
  <si>
    <t>Claireborough</t>
  </si>
  <si>
    <t>+1-254-998-7082x70063</t>
  </si>
  <si>
    <t>contrerasalice@higgins.biz</t>
  </si>
  <si>
    <t>https://www.atkins-pearson.com/</t>
  </si>
  <si>
    <t>2E0426557Ac4817</t>
  </si>
  <si>
    <t>Latasha</t>
  </si>
  <si>
    <t>Keith Inc</t>
  </si>
  <si>
    <t>New Jill</t>
  </si>
  <si>
    <t>172.345.7181x51172</t>
  </si>
  <si>
    <t>805-142-6870x89496</t>
  </si>
  <si>
    <t>bernardmelinda@huerta.biz</t>
  </si>
  <si>
    <t>https://forbes.com/</t>
  </si>
  <si>
    <t>1335D5EF4cFCFce</t>
  </si>
  <si>
    <t>Fisher-Villanueva</t>
  </si>
  <si>
    <t>Jimenezside</t>
  </si>
  <si>
    <t>+1-505-748-5134x594</t>
  </si>
  <si>
    <t>ravengriffith@hess-walker.org</t>
  </si>
  <si>
    <t>https://brooks.com/</t>
  </si>
  <si>
    <t>Da63bffb10feFc2</t>
  </si>
  <si>
    <t>Shepherd, Greer and Murphy</t>
  </si>
  <si>
    <t>Kimberlyburgh</t>
  </si>
  <si>
    <t>831.331.8338x3219</t>
  </si>
  <si>
    <t>145.151.4483x888</t>
  </si>
  <si>
    <t>lstrong@aguirre.org</t>
  </si>
  <si>
    <t>http://parks.biz/</t>
  </si>
  <si>
    <t>cfab783A5Acb581</t>
  </si>
  <si>
    <t>Griffin, Horn and Lin</t>
  </si>
  <si>
    <t>West Rachael</t>
  </si>
  <si>
    <t>(478)680-5605</t>
  </si>
  <si>
    <t>001-270-411-9104x5202</t>
  </si>
  <si>
    <t>chase45@woodward.org</t>
  </si>
  <si>
    <t>http://www.freeman.net/</t>
  </si>
  <si>
    <t>9e34DC005D2f770</t>
  </si>
  <si>
    <t>Lucas</t>
  </si>
  <si>
    <t>Krueger and Sons</t>
  </si>
  <si>
    <t>Zacharyborough</t>
  </si>
  <si>
    <t>Qatar</t>
  </si>
  <si>
    <t>001-719-480-7522x88708</t>
  </si>
  <si>
    <t>001-359-077-4917</t>
  </si>
  <si>
    <t>tammypennington@skinner-whitehead.biz</t>
  </si>
  <si>
    <t>http://www.cabrera-buck.com/</t>
  </si>
  <si>
    <t>70fe1B9BF7deFaf</t>
  </si>
  <si>
    <t>Lucas, Walsh and Mercer</t>
  </si>
  <si>
    <t>Hensonborough</t>
  </si>
  <si>
    <t>001-225-032-0959</t>
  </si>
  <si>
    <t>gmcgrath@mercer.com</t>
  </si>
  <si>
    <t>https://www.wilson-sloan.com/</t>
  </si>
  <si>
    <t>81A3D0F81bf0EEA</t>
  </si>
  <si>
    <t>Alexa</t>
  </si>
  <si>
    <t>Wilkinson Group</t>
  </si>
  <si>
    <t>Cristianchester</t>
  </si>
  <si>
    <t>124.445.8486x9036</t>
  </si>
  <si>
    <t>200-092-1379x1064</t>
  </si>
  <si>
    <t>aimee57@dunlap.org</t>
  </si>
  <si>
    <t>https://www.schaefer-craig.com/</t>
  </si>
  <si>
    <t>79e58f1f1ff9c4A</t>
  </si>
  <si>
    <t>Campos, Werner and Galvan</t>
  </si>
  <si>
    <t>Ericksontown</t>
  </si>
  <si>
    <t>935-841-0999</t>
  </si>
  <si>
    <t>(672)669-2234x69411</t>
  </si>
  <si>
    <t>tylerbeth@murray-young.info</t>
  </si>
  <si>
    <t>https://graves.com/</t>
  </si>
  <si>
    <t>38A01B22f63D5cB</t>
  </si>
  <si>
    <t>Spence</t>
  </si>
  <si>
    <t>Hines, Warner and Sexton</t>
  </si>
  <si>
    <t>Gwendolynbury</t>
  </si>
  <si>
    <t>(182)452-1406</t>
  </si>
  <si>
    <t>beasleymallory@daniels.com</t>
  </si>
  <si>
    <t>https://www.case-travis.com/</t>
  </si>
  <si>
    <t>5c0fe63541Dfbf7</t>
  </si>
  <si>
    <t>Atkins, Daniel and Hendricks</t>
  </si>
  <si>
    <t>New Betty</t>
  </si>
  <si>
    <t>Suriname</t>
  </si>
  <si>
    <t>robin51@lozano.com</t>
  </si>
  <si>
    <t>CD3C28847293EaB</t>
  </si>
  <si>
    <t>Cobb-Rodgers</t>
  </si>
  <si>
    <t>Hermanfort</t>
  </si>
  <si>
    <t>(625)155-0742x89208</t>
  </si>
  <si>
    <t>257.886.2653</t>
  </si>
  <si>
    <t>riosclarence@walton.info</t>
  </si>
  <si>
    <t>http://www.christian.com/</t>
  </si>
  <si>
    <t>aFD13C6748814BC</t>
  </si>
  <si>
    <t>Gibson</t>
  </si>
  <si>
    <t>Landry, Gay and Reese</t>
  </si>
  <si>
    <t>Ortizstad</t>
  </si>
  <si>
    <t>540.306.2855x158</t>
  </si>
  <si>
    <t>895-759-7417x5017</t>
  </si>
  <si>
    <t>jose08@valdez-friedman.com</t>
  </si>
  <si>
    <t>http://rose-mcmahon.net/</t>
  </si>
  <si>
    <t>AB22af9bc344D4F</t>
  </si>
  <si>
    <t>Peter</t>
  </si>
  <si>
    <t>Vargas</t>
  </si>
  <si>
    <t>Fischer, Gonzales and Vasquez</t>
  </si>
  <si>
    <t>Joeview</t>
  </si>
  <si>
    <t>886.228.7626</t>
  </si>
  <si>
    <t>001-439-240-0551x5525</t>
  </si>
  <si>
    <t>schaefertabitha@reynolds-curry.com</t>
  </si>
  <si>
    <t>https://www.ashley-mcclain.info/</t>
  </si>
  <si>
    <t>A92C5f21f8Dff50</t>
  </si>
  <si>
    <t>Cain and Sons</t>
  </si>
  <si>
    <t>Lake Lauriemouth</t>
  </si>
  <si>
    <t>(693)532-0778x036</t>
  </si>
  <si>
    <t>542.347.1810x55614</t>
  </si>
  <si>
    <t>fconley@orozco-rasmussen.com</t>
  </si>
  <si>
    <t>http://west.org/</t>
  </si>
  <si>
    <t>21F4586e5aEBA7E</t>
  </si>
  <si>
    <t>Lutz</t>
  </si>
  <si>
    <t>Boyd Group</t>
  </si>
  <si>
    <t>Huberville</t>
  </si>
  <si>
    <t>+1-124-988-9229x4595</t>
  </si>
  <si>
    <t>(163)520-0326</t>
  </si>
  <si>
    <t>kevin30@ferguson.com</t>
  </si>
  <si>
    <t>https://www.archer-fuller.com/</t>
  </si>
  <si>
    <t>6E8BC71Da4a716b</t>
  </si>
  <si>
    <t>Darrell</t>
  </si>
  <si>
    <t>Mcneil</t>
  </si>
  <si>
    <t>Hubbard LLC</t>
  </si>
  <si>
    <t>North Garrett</t>
  </si>
  <si>
    <t>820-265-6563x42062</t>
  </si>
  <si>
    <t>001-460-889-5334x59702</t>
  </si>
  <si>
    <t>yangrebekah@obrien.info</t>
  </si>
  <si>
    <t>http://mitchell.net/</t>
  </si>
  <si>
    <t>427dAe1cAb1442A</t>
  </si>
  <si>
    <t>Graves, Mayo and Fernandez</t>
  </si>
  <si>
    <t>North Sharimouth</t>
  </si>
  <si>
    <t>592.770.4944x16034</t>
  </si>
  <si>
    <t>sweeneyjim@murillo-braun.com</t>
  </si>
  <si>
    <t>https://livingston.com/</t>
  </si>
  <si>
    <t>a73E880E2e82da0</t>
  </si>
  <si>
    <t>Bishop LLC</t>
  </si>
  <si>
    <t>Adrianburgh</t>
  </si>
  <si>
    <t>British Indian Ocean Territory (Chagos Archipelago)</t>
  </si>
  <si>
    <t>481-129-4219x216</t>
  </si>
  <si>
    <t>albertshields@walters.info</t>
  </si>
  <si>
    <t>http://macdonald.info/</t>
  </si>
  <si>
    <t>e579EE45fe95AdE</t>
  </si>
  <si>
    <t>Jackie</t>
  </si>
  <si>
    <t>Whitaker</t>
  </si>
  <si>
    <t>Christian PLC</t>
  </si>
  <si>
    <t>Lake Catherine</t>
  </si>
  <si>
    <t>828.391.9202</t>
  </si>
  <si>
    <t>xgalloway@young-singleton.com</t>
  </si>
  <si>
    <t>3528964CdbccfB6</t>
  </si>
  <si>
    <t>Cunningham, Harrison and Collins</t>
  </si>
  <si>
    <t>Cliffordburgh</t>
  </si>
  <si>
    <t>905.198.6186x539</t>
  </si>
  <si>
    <t>+1-459-522-1470x687</t>
  </si>
  <si>
    <t>ahancock@buck.info</t>
  </si>
  <si>
    <t>https://cobb.com/</t>
  </si>
  <si>
    <t>dC12E45Ce1f3185</t>
  </si>
  <si>
    <t>Diana</t>
  </si>
  <si>
    <t>Atkinson and Sons</t>
  </si>
  <si>
    <t>South Stacie</t>
  </si>
  <si>
    <t>(618)529-4722x65981</t>
  </si>
  <si>
    <t>386-357-7291x021</t>
  </si>
  <si>
    <t>bmosley@ferguson.net</t>
  </si>
  <si>
    <t>http://www.mckenzie-morales.com/</t>
  </si>
  <si>
    <t>5785BB0441Afc71</t>
  </si>
  <si>
    <t>Mcintyre, Petty and Grant</t>
  </si>
  <si>
    <t>Lake Gavinborough</t>
  </si>
  <si>
    <t>+1-095-183-1777x4445</t>
  </si>
  <si>
    <t>188.101.3539</t>
  </si>
  <si>
    <t>tsparks@levine.com</t>
  </si>
  <si>
    <t>http://acosta.com/</t>
  </si>
  <si>
    <t>F41d606ccbd7F10</t>
  </si>
  <si>
    <t>Zuniga, Callahan and Harmon</t>
  </si>
  <si>
    <t>Pattymouth</t>
  </si>
  <si>
    <t>+1-603-786-5143x21164</t>
  </si>
  <si>
    <t>001-210-792-5761x69630</t>
  </si>
  <si>
    <t>heidi78@parsons.com</t>
  </si>
  <si>
    <t>https://www.graves.org/</t>
  </si>
  <si>
    <t>2a4448bC4c0D86e</t>
  </si>
  <si>
    <t>Quinn and Sons</t>
  </si>
  <si>
    <t>West Paigeview</t>
  </si>
  <si>
    <t>(894)826-8814x332</t>
  </si>
  <si>
    <t>pvilla@sullivan-clements.com</t>
  </si>
  <si>
    <t>https://zamora.com/</t>
  </si>
  <si>
    <t>1d4eDF4394eEdBF</t>
  </si>
  <si>
    <t>Matthew</t>
  </si>
  <si>
    <t>Garrison-Larson</t>
  </si>
  <si>
    <t>North Dwayne</t>
  </si>
  <si>
    <t>198-844-7879x2559</t>
  </si>
  <si>
    <t>412-910-3872</t>
  </si>
  <si>
    <t>destiny53@rivera-davenport.com</t>
  </si>
  <si>
    <t>https://rich.com/</t>
  </si>
  <si>
    <t>434e3cECbAE2a33</t>
  </si>
  <si>
    <t>Escobar</t>
  </si>
  <si>
    <t>Hensley, Bryant and Chambers</t>
  </si>
  <si>
    <t>Juliachester</t>
  </si>
  <si>
    <t>(466)402-8912</t>
  </si>
  <si>
    <t>001-661-332-6077</t>
  </si>
  <si>
    <t>elijahhuerta@fletcher.com</t>
  </si>
  <si>
    <t>http://moran.info/</t>
  </si>
  <si>
    <t>CCFCB3eA1F52Eb7</t>
  </si>
  <si>
    <t>Ballard</t>
  </si>
  <si>
    <t>Walter-Reid</t>
  </si>
  <si>
    <t>West Isabella</t>
  </si>
  <si>
    <t>001-394-648-5035</t>
  </si>
  <si>
    <t>+1-671-258-8279x6873</t>
  </si>
  <si>
    <t>humphreylorraine@eaton-mcintyre.net</t>
  </si>
  <si>
    <t>https://www.hartman.com/</t>
  </si>
  <si>
    <t>41643625453c5Dc</t>
  </si>
  <si>
    <t>Shields</t>
  </si>
  <si>
    <t>Jennings, Reyes and Solis</t>
  </si>
  <si>
    <t>West Frederickchester</t>
  </si>
  <si>
    <t>(312)708-9026</t>
  </si>
  <si>
    <t>437-049-4464x674</t>
  </si>
  <si>
    <t>weberlucas@gallagher.com</t>
  </si>
  <si>
    <t>http://www.craig-rowland.com/</t>
  </si>
  <si>
    <t>8ffcDBdF1D2F655</t>
  </si>
  <si>
    <t>Brandi</t>
  </si>
  <si>
    <t>Fitzpatrick Inc</t>
  </si>
  <si>
    <t>East Brittney</t>
  </si>
  <si>
    <t>338.902.4765</t>
  </si>
  <si>
    <t>001-294-242-1071x26638</t>
  </si>
  <si>
    <t>manningmallory@bartlett-dean.com</t>
  </si>
  <si>
    <t>http://mcneil-harding.com/</t>
  </si>
  <si>
    <t>A34DfeaaaBdcA3F</t>
  </si>
  <si>
    <t>Lam-Ball</t>
  </si>
  <si>
    <t>New Richard</t>
  </si>
  <si>
    <t>782-573-1710</t>
  </si>
  <si>
    <t>qhudson@wilkinson-rivers.com</t>
  </si>
  <si>
    <t>https://maxwell.biz/</t>
  </si>
  <si>
    <t>8096f44BB8AD8DD</t>
  </si>
  <si>
    <t>Mcdaniel, Barrett and Bond</t>
  </si>
  <si>
    <t>Port Jenna</t>
  </si>
  <si>
    <t>001-534-271-5631</t>
  </si>
  <si>
    <t>864-365-3787x50763</t>
  </si>
  <si>
    <t>qbullock@pollard.com</t>
  </si>
  <si>
    <t>0177ddEC0ef5EcF</t>
  </si>
  <si>
    <t>Acosta</t>
  </si>
  <si>
    <t>Mclaughlin, Villa and Berry</t>
  </si>
  <si>
    <t>North Cheyenne</t>
  </si>
  <si>
    <t>940.651.9655x73834</t>
  </si>
  <si>
    <t>+1-886-810-7458x2189</t>
  </si>
  <si>
    <t>christopher68@cruz.com</t>
  </si>
  <si>
    <t>http://www.bishop.com/</t>
  </si>
  <si>
    <t>D9EfbE27CcfCBad</t>
  </si>
  <si>
    <t>Roberto</t>
  </si>
  <si>
    <t>Wall, George and Villa</t>
  </si>
  <si>
    <t>North Paulamouth</t>
  </si>
  <si>
    <t>(134)787-5481x36759</t>
  </si>
  <si>
    <t>jasonmiranda@baird.com</t>
  </si>
  <si>
    <t>https://mcclure.org/</t>
  </si>
  <si>
    <t>b2e575b007336bD</t>
  </si>
  <si>
    <t>Jaime</t>
  </si>
  <si>
    <t>Eaton and Sons</t>
  </si>
  <si>
    <t>East Mikayla</t>
  </si>
  <si>
    <t>+1-928-064-3005x39854</t>
  </si>
  <si>
    <t>741.330.3523x555</t>
  </si>
  <si>
    <t>luceroivan@mcdowell-macias.biz</t>
  </si>
  <si>
    <t>https://www.vazquez.com/</t>
  </si>
  <si>
    <t>f2d326a1FddBA4a</t>
  </si>
  <si>
    <t>Sullivan</t>
  </si>
  <si>
    <t>Andrade, Knox and Patterson</t>
  </si>
  <si>
    <t>Calderonmouth</t>
  </si>
  <si>
    <t>Jersey</t>
  </si>
  <si>
    <t>(370)768-2554x17197</t>
  </si>
  <si>
    <t>+1-602-780-4026x2313</t>
  </si>
  <si>
    <t>mosshaley@benjamin.com</t>
  </si>
  <si>
    <t>https://meyer-harrell.com/</t>
  </si>
  <si>
    <t>BAA76688A26bfa1</t>
  </si>
  <si>
    <t>Underwood and Sons</t>
  </si>
  <si>
    <t>New Elainefurt</t>
  </si>
  <si>
    <t>+1-023-939-7348x03518</t>
  </si>
  <si>
    <t>740-577-7210x88523</t>
  </si>
  <si>
    <t>luis75@lucas-price.com</t>
  </si>
  <si>
    <t>http://pham.com/</t>
  </si>
  <si>
    <t>e1Fd5F5eef4ce3D</t>
  </si>
  <si>
    <t>Gentry</t>
  </si>
  <si>
    <t>Bradshaw, Cooley and Martinez</t>
  </si>
  <si>
    <t>Jenniferport</t>
  </si>
  <si>
    <t>820-110-7293x8051</t>
  </si>
  <si>
    <t>001-593-704-3130x1384</t>
  </si>
  <si>
    <t>jle@ewing.org</t>
  </si>
  <si>
    <t>http://greene.com/</t>
  </si>
  <si>
    <t>B8B255A57FAAab1</t>
  </si>
  <si>
    <t>Franklin</t>
  </si>
  <si>
    <t>Webb-Cameron</t>
  </si>
  <si>
    <t>Lucashaven</t>
  </si>
  <si>
    <t>808-406-0457x07254</t>
  </si>
  <si>
    <t>+1-330-815-6383x66858</t>
  </si>
  <si>
    <t>marciapugh@gilmore-fischer.com</t>
  </si>
  <si>
    <t>https://www.hardy.biz/</t>
  </si>
  <si>
    <t>5D406213eE1D5BB</t>
  </si>
  <si>
    <t>Yesenia</t>
  </si>
  <si>
    <t>Kramer</t>
  </si>
  <si>
    <t>Barrett-Huber</t>
  </si>
  <si>
    <t>Vegahaven</t>
  </si>
  <si>
    <t>616.611.2079</t>
  </si>
  <si>
    <t>(024)515-7102x255</t>
  </si>
  <si>
    <t>tlogan@mooney.com</t>
  </si>
  <si>
    <t>http://hatfield.biz/</t>
  </si>
  <si>
    <t>aB4DBdcC7baf3Bb</t>
  </si>
  <si>
    <t>Sandra</t>
  </si>
  <si>
    <t>Cortez Group</t>
  </si>
  <si>
    <t>001-773-160-9844x2974</t>
  </si>
  <si>
    <t>384.503.4595x1550</t>
  </si>
  <si>
    <t>boylepatrick@knox.net</t>
  </si>
  <si>
    <t>https://chan.com/</t>
  </si>
  <si>
    <t>8DEaDf6ac8bA32e</t>
  </si>
  <si>
    <t>Davila</t>
  </si>
  <si>
    <t>Vaughn, Irwin and Barber</t>
  </si>
  <si>
    <t>Sherimouth</t>
  </si>
  <si>
    <t>(396)522-2624</t>
  </si>
  <si>
    <t>001-747-235-7739</t>
  </si>
  <si>
    <t>haasneil@mccormick.org</t>
  </si>
  <si>
    <t>http://www.montoya.net/</t>
  </si>
  <si>
    <t>9Ef4b844bE94e6B</t>
  </si>
  <si>
    <t>Jocelyn</t>
  </si>
  <si>
    <t>Fleming Group</t>
  </si>
  <si>
    <t>North Craigport</t>
  </si>
  <si>
    <t>001-400-411-6114x297</t>
  </si>
  <si>
    <t>(429)210-9605x47980</t>
  </si>
  <si>
    <t>martha80@oconnell.net</t>
  </si>
  <si>
    <t>https://www.reed.com/</t>
  </si>
  <si>
    <t>dFDEeCf53EEE5A1</t>
  </si>
  <si>
    <t>Galvan</t>
  </si>
  <si>
    <t>Kane Inc</t>
  </si>
  <si>
    <t>New Louis</t>
  </si>
  <si>
    <t>(095)632-8881x142</t>
  </si>
  <si>
    <t>noahbeasley@barker-bradshaw.com</t>
  </si>
  <si>
    <t>https://combs-donovan.com/</t>
  </si>
  <si>
    <t>66ecD3bbf15B1fb</t>
  </si>
  <si>
    <t>Herrera</t>
  </si>
  <si>
    <t>Cervantes-Pineda</t>
  </si>
  <si>
    <t>Bergton</t>
  </si>
  <si>
    <t>382.298.6860x996</t>
  </si>
  <si>
    <t>953-463-3241</t>
  </si>
  <si>
    <t>yhart@sanders.com</t>
  </si>
  <si>
    <t>http://soto-lester.com/</t>
  </si>
  <si>
    <t>0c7485d9394960a</t>
  </si>
  <si>
    <t>Doyle</t>
  </si>
  <si>
    <t>Munoz-Barrera</t>
  </si>
  <si>
    <t>North Christina</t>
  </si>
  <si>
    <t>valerie26@luna-mccarty.com</t>
  </si>
  <si>
    <t>https://hebert.com/</t>
  </si>
  <si>
    <t>1b3eBF8F4dbBDa1</t>
  </si>
  <si>
    <t>Jeffery</t>
  </si>
  <si>
    <t>Leach, Lam and Medina</t>
  </si>
  <si>
    <t>Jillberg</t>
  </si>
  <si>
    <t>001-549-566-5006</t>
  </si>
  <si>
    <t>+1-327-520-8770x14450</t>
  </si>
  <si>
    <t>wcervantes@barron.info</t>
  </si>
  <si>
    <t>https://www.holt.com/</t>
  </si>
  <si>
    <t>2BD2C6d9aEbDbFd</t>
  </si>
  <si>
    <t>Sanchez PLC</t>
  </si>
  <si>
    <t>Lake Sarahtown</t>
  </si>
  <si>
    <t>001-283-494-8806x7866</t>
  </si>
  <si>
    <t>917-915-8888</t>
  </si>
  <si>
    <t>brandonbeck@acevedo-ellison.com</t>
  </si>
  <si>
    <t>http://olson.com/</t>
  </si>
  <si>
    <t>E7B6DfeCce3EFf4</t>
  </si>
  <si>
    <t>Willis</t>
  </si>
  <si>
    <t>Pruitt-Howe</t>
  </si>
  <si>
    <t>Tannerside</t>
  </si>
  <si>
    <t>Tajikistan</t>
  </si>
  <si>
    <t>009-638-0514</t>
  </si>
  <si>
    <t>487.963.0835x425</t>
  </si>
  <si>
    <t>herringmelvin@little.org</t>
  </si>
  <si>
    <t>https://ingram.com/</t>
  </si>
  <si>
    <t>0Ce1dc4B8B84c78</t>
  </si>
  <si>
    <t>Orr</t>
  </si>
  <si>
    <t>Gould, Gonzalez and Ryan</t>
  </si>
  <si>
    <t>Stephaniebury</t>
  </si>
  <si>
    <t>(973)716-6676x05840</t>
  </si>
  <si>
    <t>+1-657-905-5772x909</t>
  </si>
  <si>
    <t>rhondamcintosh@sweeney.biz</t>
  </si>
  <si>
    <t>http://www.stephens.com/</t>
  </si>
  <si>
    <t>07600Da47DCCe17</t>
  </si>
  <si>
    <t>Houston</t>
  </si>
  <si>
    <t>Carlson, Snyder and Buchanan</t>
  </si>
  <si>
    <t>New Daisyside</t>
  </si>
  <si>
    <t>783-257-4413</t>
  </si>
  <si>
    <t>948-576-8993</t>
  </si>
  <si>
    <t>pattyhawkins@hooper.biz</t>
  </si>
  <si>
    <t>http://www.calderon-zhang.com/</t>
  </si>
  <si>
    <t>5aA40bA6BFEfdDE</t>
  </si>
  <si>
    <t>Stephenson-Moss</t>
  </si>
  <si>
    <t>Virginiamouth</t>
  </si>
  <si>
    <t>001-959-410-3486x24290</t>
  </si>
  <si>
    <t>(863)054-6195x48924</t>
  </si>
  <si>
    <t>sydneyzavala@armstrong-bush.com</t>
  </si>
  <si>
    <t>https://www.stokes.com/</t>
  </si>
  <si>
    <t>ae8c0735aCFCD41</t>
  </si>
  <si>
    <t>Perkins, Hale and Sellers</t>
  </si>
  <si>
    <t>Mendezbury</t>
  </si>
  <si>
    <t>867.358.8227x7535</t>
  </si>
  <si>
    <t>001-025-615-0930</t>
  </si>
  <si>
    <t>frank82@casey.com</t>
  </si>
  <si>
    <t>https://www.mccullough.org/</t>
  </si>
  <si>
    <t>cf4DAA75cd7AC14</t>
  </si>
  <si>
    <t>Betty</t>
  </si>
  <si>
    <t>Roberson PLC</t>
  </si>
  <si>
    <t>South Guy</t>
  </si>
  <si>
    <t>434-533-6969x900</t>
  </si>
  <si>
    <t>lcooper@ball-pittman.org</t>
  </si>
  <si>
    <t>http://patterson-huerta.com/</t>
  </si>
  <si>
    <t>a02Dc59adEdd6e7</t>
  </si>
  <si>
    <t>Norton, Moore and Mcbride</t>
  </si>
  <si>
    <t>Johnside</t>
  </si>
  <si>
    <t>531-731-8611x6135</t>
  </si>
  <si>
    <t>maciasjoe@cohen.org</t>
  </si>
  <si>
    <t>http://www.palmer.com/</t>
  </si>
  <si>
    <t>3Ce6Da6D49CcFbc</t>
  </si>
  <si>
    <t>Le LLC</t>
  </si>
  <si>
    <t>Nicholsfort</t>
  </si>
  <si>
    <t>+1-871-745-6174x614</t>
  </si>
  <si>
    <t>carpenterterri@singleton-herring.com</t>
  </si>
  <si>
    <t>https://andersen.net/</t>
  </si>
  <si>
    <t>6000498dbbcaCCD</t>
  </si>
  <si>
    <t>Solis</t>
  </si>
  <si>
    <t>Houston PLC</t>
  </si>
  <si>
    <t>South Gene</t>
  </si>
  <si>
    <t>Canada</t>
  </si>
  <si>
    <t>+1-174-537-7539x484</t>
  </si>
  <si>
    <t>(864)349-1991</t>
  </si>
  <si>
    <t>glen37@kaiser-walter.com</t>
  </si>
  <si>
    <t>http://clay-hunter.com/</t>
  </si>
  <si>
    <t>a2DD4000ed990a2</t>
  </si>
  <si>
    <t>Ariel</t>
  </si>
  <si>
    <t>Mcknight-Mcclain</t>
  </si>
  <si>
    <t>Colliermouth</t>
  </si>
  <si>
    <t>001-643-223-7649</t>
  </si>
  <si>
    <t>408-491-1955</t>
  </si>
  <si>
    <t>herbert74@ramirez-reynolds.com</t>
  </si>
  <si>
    <t>http://fox-maddox.org/</t>
  </si>
  <si>
    <t>9C6F632d1b8f1dC</t>
  </si>
  <si>
    <t>Nathaniel</t>
  </si>
  <si>
    <t>Elliott</t>
  </si>
  <si>
    <t>Rubio Group</t>
  </si>
  <si>
    <t>Douglashaven</t>
  </si>
  <si>
    <t>456-411-6731x91761</t>
  </si>
  <si>
    <t>+1-289-220-7244x69050</t>
  </si>
  <si>
    <t>prestonchambers@higgins.com</t>
  </si>
  <si>
    <t>http://larsen-willis.info/</t>
  </si>
  <si>
    <t>F2eeB36eAcdcCa6</t>
  </si>
  <si>
    <t>Anna</t>
  </si>
  <si>
    <t>Bright Group</t>
  </si>
  <si>
    <t>South Julian</t>
  </si>
  <si>
    <t>203.900.1001</t>
  </si>
  <si>
    <t>453-979-2696</t>
  </si>
  <si>
    <t>rebeccamarks@dunlap-bates.com</t>
  </si>
  <si>
    <t>https://www.ayala.org/</t>
  </si>
  <si>
    <t>DAfd45D3bF48EdA</t>
  </si>
  <si>
    <t>Jimenez LLC</t>
  </si>
  <si>
    <t>North Jesse</t>
  </si>
  <si>
    <t>(461)680-4709</t>
  </si>
  <si>
    <t>359.666.7822</t>
  </si>
  <si>
    <t>desiree14@huang.com</t>
  </si>
  <si>
    <t>https://www.lutz.com/</t>
  </si>
  <si>
    <t>fB5c83e698FBF88</t>
  </si>
  <si>
    <t>Caroline</t>
  </si>
  <si>
    <t>Shannon PLC</t>
  </si>
  <si>
    <t>Port Donald</t>
  </si>
  <si>
    <t>(398)273-3053x049</t>
  </si>
  <si>
    <t>001-333-231-9162x7785</t>
  </si>
  <si>
    <t>hnunez@alexander.com</t>
  </si>
  <si>
    <t>http://www.randolph-brooks.com/</t>
  </si>
  <si>
    <t>bE6dB1c1eaEa5be</t>
  </si>
  <si>
    <t>Isabel</t>
  </si>
  <si>
    <t>Reyes</t>
  </si>
  <si>
    <t>Stafford-Peterson</t>
  </si>
  <si>
    <t>Lake Anaview</t>
  </si>
  <si>
    <t>401-855-5053</t>
  </si>
  <si>
    <t>183.430.9279x922</t>
  </si>
  <si>
    <t>brandi34@barry.com</t>
  </si>
  <si>
    <t>https://www.cannon.net/</t>
  </si>
  <si>
    <t>ba41C659ffb8DD5</t>
  </si>
  <si>
    <t>Rocha, Ward and Phelps</t>
  </si>
  <si>
    <t>North Grantland</t>
  </si>
  <si>
    <t>986-028-5154x91831</t>
  </si>
  <si>
    <t>485-167-6546x374</t>
  </si>
  <si>
    <t>kelly51@andersen.com</t>
  </si>
  <si>
    <t>https://gaines.com/</t>
  </si>
  <si>
    <t>fe29Dd22ded4789</t>
  </si>
  <si>
    <t>Macdonald</t>
  </si>
  <si>
    <t>Hester-Payne</t>
  </si>
  <si>
    <t>North Collin</t>
  </si>
  <si>
    <t>(363)773-4869x367</t>
  </si>
  <si>
    <t>sclay@salazar-rocha.net</t>
  </si>
  <si>
    <t>https://www.case-daugherty.com/</t>
  </si>
  <si>
    <t>a2AECCe69E4d946</t>
  </si>
  <si>
    <t>Lin Group</t>
  </si>
  <si>
    <t>West Jasminefurt</t>
  </si>
  <si>
    <t>(370)296-8689</t>
  </si>
  <si>
    <t>ugibbs@haney.com</t>
  </si>
  <si>
    <t>https://lucas.biz/</t>
  </si>
  <si>
    <t>C73610bC3EeB32C</t>
  </si>
  <si>
    <t>Lucero</t>
  </si>
  <si>
    <t>Stein-Cantrell</t>
  </si>
  <si>
    <t>Lake Leahbury</t>
  </si>
  <si>
    <t>(342)227-1331x853</t>
  </si>
  <si>
    <t>001-516-444-2712x518</t>
  </si>
  <si>
    <t>nataliemora@acosta.info</t>
  </si>
  <si>
    <t>http://www.blake.org/</t>
  </si>
  <si>
    <t>1CA8C4717a69edD</t>
  </si>
  <si>
    <t>Jean</t>
  </si>
  <si>
    <t>Ortiz-Hansen</t>
  </si>
  <si>
    <t>Brandonmouth</t>
  </si>
  <si>
    <t>001-248-294-1601x96152</t>
  </si>
  <si>
    <t>(710)472-9518</t>
  </si>
  <si>
    <t>chambersaimee@carpenter-villegas.net</t>
  </si>
  <si>
    <t>https://ellis.com/</t>
  </si>
  <si>
    <t>6DCbc22AE36d679</t>
  </si>
  <si>
    <t>Dean</t>
  </si>
  <si>
    <t>Murray, Gomez and Mann</t>
  </si>
  <si>
    <t>Shepherdport</t>
  </si>
  <si>
    <t>Gabon</t>
  </si>
  <si>
    <t>+1-218-710-7009x26304</t>
  </si>
  <si>
    <t>(131)736-3419x546</t>
  </si>
  <si>
    <t>franceslindsey@booker.com</t>
  </si>
  <si>
    <t>http://www.rush.info/</t>
  </si>
  <si>
    <t>1BB6bd3BeDB820b</t>
  </si>
  <si>
    <t>Stein, Small and Sparks</t>
  </si>
  <si>
    <t>(137)599-3618</t>
  </si>
  <si>
    <t>642-296-3445x13866</t>
  </si>
  <si>
    <t>kathy76@hodge-peck.biz</t>
  </si>
  <si>
    <t>http://www.pope-austin.net/</t>
  </si>
  <si>
    <t>a36EA2cD2D9F4f1</t>
  </si>
  <si>
    <t>Key, Obrien and York</t>
  </si>
  <si>
    <t>Stokesport</t>
  </si>
  <si>
    <t>607.070.7192</t>
  </si>
  <si>
    <t>calvindiaz@snow.com</t>
  </si>
  <si>
    <t>https://www.frye.org/</t>
  </si>
  <si>
    <t>b06BC08DD3194dE</t>
  </si>
  <si>
    <t>Hebert, Sloan and Barker</t>
  </si>
  <si>
    <t>South Marissa</t>
  </si>
  <si>
    <t>001-282-356-1493x86131</t>
  </si>
  <si>
    <t>439.275.4372x12068</t>
  </si>
  <si>
    <t>freemangavin@maynard.info</t>
  </si>
  <si>
    <t>http://gross-ayers.org/</t>
  </si>
  <si>
    <t>cC1baa2d0BddEB7</t>
  </si>
  <si>
    <t>Mathis and Sons</t>
  </si>
  <si>
    <t>Briggshaven</t>
  </si>
  <si>
    <t>001-710-173-9658</t>
  </si>
  <si>
    <t>fgillespie@bird.com</t>
  </si>
  <si>
    <t>http://best-hart.org/</t>
  </si>
  <si>
    <t>dd65b1e0A8F9812</t>
  </si>
  <si>
    <t>Mccall</t>
  </si>
  <si>
    <t>Ortiz, Shepherd and Nunez</t>
  </si>
  <si>
    <t>Simmonsland</t>
  </si>
  <si>
    <t>027-564-3465</t>
  </si>
  <si>
    <t>(225)512-8770x58522</t>
  </si>
  <si>
    <t>kaitlin92@delgado.com</t>
  </si>
  <si>
    <t>https://massey.com/</t>
  </si>
  <si>
    <t>5FcCaF6d74f0c3D</t>
  </si>
  <si>
    <t>Franklin-Porter</t>
  </si>
  <si>
    <t>West Leeville</t>
  </si>
  <si>
    <t>(718)742-3785x1270</t>
  </si>
  <si>
    <t>(604)454-8431x25248</t>
  </si>
  <si>
    <t>hodgelisa@boyle.com</t>
  </si>
  <si>
    <t>https://bryant.com/</t>
  </si>
  <si>
    <t>Ac0EeBFdb41AECF</t>
  </si>
  <si>
    <t>Luke</t>
  </si>
  <si>
    <t>Cochran, Humphrey and Phillips</t>
  </si>
  <si>
    <t>North Alisonton</t>
  </si>
  <si>
    <t>889-450-1654x191</t>
  </si>
  <si>
    <t>(727)010-7891x866</t>
  </si>
  <si>
    <t>slevy@clayton.com</t>
  </si>
  <si>
    <t>https://www.carlson.com/</t>
  </si>
  <si>
    <t>e7EedbE1Efe2de2</t>
  </si>
  <si>
    <t>Valenzuela, Marks and Carr</t>
  </si>
  <si>
    <t>New Peter</t>
  </si>
  <si>
    <t>(517)200-4749</t>
  </si>
  <si>
    <t>001-248-837-3036</t>
  </si>
  <si>
    <t>douglas18@ewing-fuller.com</t>
  </si>
  <si>
    <t>https://www.stephens.biz/</t>
  </si>
  <si>
    <t>6FeDaff33A0E89d</t>
  </si>
  <si>
    <t>Beverly</t>
  </si>
  <si>
    <t>Mooney</t>
  </si>
  <si>
    <t>Adkins, Gomez and Rocha</t>
  </si>
  <si>
    <t>South Preston</t>
  </si>
  <si>
    <t>(294)548-6584</t>
  </si>
  <si>
    <t>696.326.6231</t>
  </si>
  <si>
    <t>gabriellavillegas@hines.com</t>
  </si>
  <si>
    <t>http://gamble-wallace.biz/</t>
  </si>
  <si>
    <t>FFFfdFBC1BADcb3</t>
  </si>
  <si>
    <t>Perez</t>
  </si>
  <si>
    <t>Watts, Murphy and Montes</t>
  </si>
  <si>
    <t>Zacharybury</t>
  </si>
  <si>
    <t>(399)581-8897x549</t>
  </si>
  <si>
    <t>036.223.2396x365</t>
  </si>
  <si>
    <t>bill33@beard-rice.com</t>
  </si>
  <si>
    <t>https://www.ramirez.com/</t>
  </si>
  <si>
    <t>74FDCBED7B3D44A</t>
  </si>
  <si>
    <t>Jessica</t>
  </si>
  <si>
    <t>Leblanc</t>
  </si>
  <si>
    <t>Ritter, Buchanan and Solomon</t>
  </si>
  <si>
    <t>Cassieberg</t>
  </si>
  <si>
    <t>(772)557-3024</t>
  </si>
  <si>
    <t>gilbert74@castro.com</t>
  </si>
  <si>
    <t>https://www.chang-lamb.info/</t>
  </si>
  <si>
    <t>E2Db2C74d54fD8E</t>
  </si>
  <si>
    <t>Wilkinson</t>
  </si>
  <si>
    <t>Buck-Good</t>
  </si>
  <si>
    <t>Port James</t>
  </si>
  <si>
    <t>040.967.3830x85094</t>
  </si>
  <si>
    <t>869.043.6506</t>
  </si>
  <si>
    <t>nathaniel99@rubio.info</t>
  </si>
  <si>
    <t>https://diaz.com/</t>
  </si>
  <si>
    <t>DFEA9B9e090469C</t>
  </si>
  <si>
    <t>Everett-Ferrell</t>
  </si>
  <si>
    <t>Lake Elaine</t>
  </si>
  <si>
    <t>727.973.4919</t>
  </si>
  <si>
    <t>(034)917-9924x573</t>
  </si>
  <si>
    <t>fred20@frederick.com</t>
  </si>
  <si>
    <t>https://www.mills.com/</t>
  </si>
  <si>
    <t>9d3C6d26f785Be4</t>
  </si>
  <si>
    <t>Jenny</t>
  </si>
  <si>
    <t>Shah, Alvarado and Werner</t>
  </si>
  <si>
    <t>Theresahaven</t>
  </si>
  <si>
    <t>568-138-4467x860</t>
  </si>
  <si>
    <t>163.014.2156</t>
  </si>
  <si>
    <t>csalazar@willis.com</t>
  </si>
  <si>
    <t>http://mckenzie.com/</t>
  </si>
  <si>
    <t>80ADdB032adD50C</t>
  </si>
  <si>
    <t>Trevino-Hawkins</t>
  </si>
  <si>
    <t>Chambersshire</t>
  </si>
  <si>
    <t>679.517.4215</t>
  </si>
  <si>
    <t>albertfoley@cameron-osborne.com</t>
  </si>
  <si>
    <t>http://www.moody.com/</t>
  </si>
  <si>
    <t>85FC2f7c219eCEF</t>
  </si>
  <si>
    <t>Stein</t>
  </si>
  <si>
    <t>Marshall-Terry</t>
  </si>
  <si>
    <t>East Ian</t>
  </si>
  <si>
    <t>(362)839-7020</t>
  </si>
  <si>
    <t>(271)243-1386</t>
  </si>
  <si>
    <t>richardsonsara@rowe-kramer.com</t>
  </si>
  <si>
    <t>https://www.patton.com/</t>
  </si>
  <si>
    <t>43ae02A2D8d8B06</t>
  </si>
  <si>
    <t>Calvin</t>
  </si>
  <si>
    <t>Meyer</t>
  </si>
  <si>
    <t>Fernandez-Herrera</t>
  </si>
  <si>
    <t>Latashaside</t>
  </si>
  <si>
    <t>529-591-0931</t>
  </si>
  <si>
    <t>001-061-736-2529x023</t>
  </si>
  <si>
    <t>morrisonyvonne@gallegos-carter.com</t>
  </si>
  <si>
    <t>http://hendricks.com/</t>
  </si>
  <si>
    <t>131deA972A35Fab</t>
  </si>
  <si>
    <t>Harrington</t>
  </si>
  <si>
    <t>Sanders-Robinson</t>
  </si>
  <si>
    <t>Phelpsburgh</t>
  </si>
  <si>
    <t>+1-976-619-3450x172</t>
  </si>
  <si>
    <t>noblejeffrey@frank.com</t>
  </si>
  <si>
    <t>https://www.stephenson.com/</t>
  </si>
  <si>
    <t>B787F1eC4a63bDb</t>
  </si>
  <si>
    <t>Weeks-Mathis</t>
  </si>
  <si>
    <t>Raymondbury</t>
  </si>
  <si>
    <t>784.843.4536x352</t>
  </si>
  <si>
    <t>001-043-204-2599x45441</t>
  </si>
  <si>
    <t>sheenalevy@barber-mclaughlin.org</t>
  </si>
  <si>
    <t>http://www.holland-branch.com/</t>
  </si>
  <si>
    <t>AFCEA430Faa17aB</t>
  </si>
  <si>
    <t>Johnny</t>
  </si>
  <si>
    <t>Richard, Gomez and Carlson</t>
  </si>
  <si>
    <t>North Sergio</t>
  </si>
  <si>
    <t>000.513.1822x923</t>
  </si>
  <si>
    <t>+1-721-314-8684x7898</t>
  </si>
  <si>
    <t>cfinley@estrada.com</t>
  </si>
  <si>
    <t>https://cameron.com/</t>
  </si>
  <si>
    <t>C0eDb5e7ee1dbfA</t>
  </si>
  <si>
    <t>Leonard-David</t>
  </si>
  <si>
    <t>Diazhaven</t>
  </si>
  <si>
    <t>194-635-7007</t>
  </si>
  <si>
    <t>001-281-717-0845x16063</t>
  </si>
  <si>
    <t>davidkatrina@rose.com</t>
  </si>
  <si>
    <t>https://vang.biz/</t>
  </si>
  <si>
    <t>F007dBb1E03d6A7</t>
  </si>
  <si>
    <t>Evan</t>
  </si>
  <si>
    <t>Rich and Sons</t>
  </si>
  <si>
    <t>New Sonyaside</t>
  </si>
  <si>
    <t>+1-995-672-5779x921</t>
  </si>
  <si>
    <t>845-061-9498</t>
  </si>
  <si>
    <t>lkerr@gibson.biz</t>
  </si>
  <si>
    <t>https://terry-west.com/</t>
  </si>
  <si>
    <t>7f1f4aF82AbCdE8</t>
  </si>
  <si>
    <t>Lonnie</t>
  </si>
  <si>
    <t>Parrish LLC</t>
  </si>
  <si>
    <t>Francischester</t>
  </si>
  <si>
    <t>(648)763-8915</t>
  </si>
  <si>
    <t>872-626-7295x19426</t>
  </si>
  <si>
    <t>qpham@cabrera-foley.com</t>
  </si>
  <si>
    <t>https://www.kennedy.com/</t>
  </si>
  <si>
    <t>def2E9c2A65F31C</t>
  </si>
  <si>
    <t>Osborne-Hebert</t>
  </si>
  <si>
    <t>Bennettmouth</t>
  </si>
  <si>
    <t>783.988.4035x513</t>
  </si>
  <si>
    <t>643.190.3892</t>
  </si>
  <si>
    <t>edwardlawson@hester.com</t>
  </si>
  <si>
    <t>http://galloway.com/</t>
  </si>
  <si>
    <t>1DbcEBdC054865f</t>
  </si>
  <si>
    <t>Gallagher, Hart and Pugh</t>
  </si>
  <si>
    <t>West Neilhaven</t>
  </si>
  <si>
    <t>+1-490-741-9823x487</t>
  </si>
  <si>
    <t>413.087.2492</t>
  </si>
  <si>
    <t>kiarasawyer@boyle.info</t>
  </si>
  <si>
    <t>6F0ef7D7Cf8D80D</t>
  </si>
  <si>
    <t>Cuevas</t>
  </si>
  <si>
    <t>Potts, Gay and Cooper</t>
  </si>
  <si>
    <t>Lake Duane</t>
  </si>
  <si>
    <t>(222)230-6793x2498</t>
  </si>
  <si>
    <t>alexandraolson@serrano.com</t>
  </si>
  <si>
    <t>http://www.deleon.com/</t>
  </si>
  <si>
    <t>0ac5c95CeaEFdCe</t>
  </si>
  <si>
    <t>Moreno and Sons</t>
  </si>
  <si>
    <t>Port Bradhaven</t>
  </si>
  <si>
    <t>(637)700-3679</t>
  </si>
  <si>
    <t>esantos@case.com</t>
  </si>
  <si>
    <t>http://whitehead.org/</t>
  </si>
  <si>
    <t>4BA72a310B352DC</t>
  </si>
  <si>
    <t>Xavier</t>
  </si>
  <si>
    <t>Oconnor, Owens and Valdez</t>
  </si>
  <si>
    <t>Frederickborough</t>
  </si>
  <si>
    <t>001-714-108-1636x46929</t>
  </si>
  <si>
    <t>beckglenda@gamble-mccann.com</t>
  </si>
  <si>
    <t>https://www.tucker-warner.org/</t>
  </si>
  <si>
    <t>E5B87FC32BdCe3C</t>
  </si>
  <si>
    <t>Cherry-Nunez</t>
  </si>
  <si>
    <t>North Stephaniemouth</t>
  </si>
  <si>
    <t>Togo</t>
  </si>
  <si>
    <t>+1-793-441-4448x348</t>
  </si>
  <si>
    <t>nhood@hendrix-petty.com</t>
  </si>
  <si>
    <t>https://www.duncan.biz/</t>
  </si>
  <si>
    <t>e6e8ce0c563Eeee</t>
  </si>
  <si>
    <t>Woodard and Sons</t>
  </si>
  <si>
    <t>Lake Shaunburgh</t>
  </si>
  <si>
    <t>(157)835-9400x5112</t>
  </si>
  <si>
    <t>743.714.6999x48548</t>
  </si>
  <si>
    <t>gabrielle26@kent.org</t>
  </si>
  <si>
    <t>http://abbott.com/</t>
  </si>
  <si>
    <t>14e7c7dE70F3b19</t>
  </si>
  <si>
    <t>Jesse</t>
  </si>
  <si>
    <t>Port Loretta</t>
  </si>
  <si>
    <t>353.754.8046x40253</t>
  </si>
  <si>
    <t>986-392-6935x2152</t>
  </si>
  <si>
    <t>sedwards@faulkner.biz</t>
  </si>
  <si>
    <t>c481C6D7Bc67E1E</t>
  </si>
  <si>
    <t>Mcdowell PLC</t>
  </si>
  <si>
    <t>Thomastown</t>
  </si>
  <si>
    <t>(383)738-7485</t>
  </si>
  <si>
    <t>644.874.5744</t>
  </si>
  <si>
    <t>avasquez@kidd.net</t>
  </si>
  <si>
    <t>http://gibson.com/</t>
  </si>
  <si>
    <t>Cef3AEf6c0e66FF</t>
  </si>
  <si>
    <t>Tracey</t>
  </si>
  <si>
    <t>Costa</t>
  </si>
  <si>
    <t>Harmon-Graves</t>
  </si>
  <si>
    <t>East Brendanbury</t>
  </si>
  <si>
    <t>611-021-3027x21053</t>
  </si>
  <si>
    <t>440-140-6605</t>
  </si>
  <si>
    <t>qrandolph@poole.com</t>
  </si>
  <si>
    <t>http://www.lawrence.com/</t>
  </si>
  <si>
    <t>4D88aA8a6fCdae1</t>
  </si>
  <si>
    <t>Haley</t>
  </si>
  <si>
    <t>Mercado-Cortez</t>
  </si>
  <si>
    <t>East Sallychester</t>
  </si>
  <si>
    <t>551-097-8664x9891</t>
  </si>
  <si>
    <t>+1-950-951-7698x09791</t>
  </si>
  <si>
    <t>mike65@faulkner-ware.com</t>
  </si>
  <si>
    <t>http://guerra.info/</t>
  </si>
  <si>
    <t>7421471D8bcCdcB</t>
  </si>
  <si>
    <t>Conway</t>
  </si>
  <si>
    <t>Garrett Group</t>
  </si>
  <si>
    <t>South Kerry</t>
  </si>
  <si>
    <t>001-866-681-8084x140</t>
  </si>
  <si>
    <t>krausewillie@randall-mcneil.com</t>
  </si>
  <si>
    <t>https://nelson-valencia.info/</t>
  </si>
  <si>
    <t>d7A5A43eF30CbbF</t>
  </si>
  <si>
    <t>Angelica</t>
  </si>
  <si>
    <t>Boyer, Flowers and Greer</t>
  </si>
  <si>
    <t>Buchananview</t>
  </si>
  <si>
    <t>001-714-709-4788x5509</t>
  </si>
  <si>
    <t>352.460.7849</t>
  </si>
  <si>
    <t>pvazquez@hensley.com</t>
  </si>
  <si>
    <t>04FCcde4DEb9fBE</t>
  </si>
  <si>
    <t>Hahn</t>
  </si>
  <si>
    <t>Randolph Group</t>
  </si>
  <si>
    <t>Mckenziefort</t>
  </si>
  <si>
    <t>+1-779-509-6543x047</t>
  </si>
  <si>
    <t>hnorris@benton.com</t>
  </si>
  <si>
    <t>https://mcmahon.info/</t>
  </si>
  <si>
    <t>2EbCB40dc139bd5</t>
  </si>
  <si>
    <t>Boyd</t>
  </si>
  <si>
    <t>Aguilar, Russell and Chan</t>
  </si>
  <si>
    <t>New Kerry</t>
  </si>
  <si>
    <t>525-632-8904</t>
  </si>
  <si>
    <t>046.350.8557x6944</t>
  </si>
  <si>
    <t>nunezkristi@yoder-chang.com</t>
  </si>
  <si>
    <t>http://pittman.org/</t>
  </si>
  <si>
    <t>EDb0DCAaf614c22</t>
  </si>
  <si>
    <t>Reid</t>
  </si>
  <si>
    <t>Winters-Sandoval</t>
  </si>
  <si>
    <t>Bullockborough</t>
  </si>
  <si>
    <t>(039)191-1383</t>
  </si>
  <si>
    <t>markcamacho@hooper.com</t>
  </si>
  <si>
    <t>https://www.carr-mendez.biz/</t>
  </si>
  <si>
    <t>6d87FB8851ff2Fb</t>
  </si>
  <si>
    <t>Claire</t>
  </si>
  <si>
    <t>Herring-Mitchell</t>
  </si>
  <si>
    <t>Donaldhaven</t>
  </si>
  <si>
    <t>(690)732-2285</t>
  </si>
  <si>
    <t>880-984-8398</t>
  </si>
  <si>
    <t>allisonbush@mccormick.net</t>
  </si>
  <si>
    <t>https://www.ponce.info/</t>
  </si>
  <si>
    <t>eAfE3A2e87f1A4F</t>
  </si>
  <si>
    <t>Delacruz PLC</t>
  </si>
  <si>
    <t>Coleview</t>
  </si>
  <si>
    <t>797-709-8108x9837</t>
  </si>
  <si>
    <t>368.130.5364</t>
  </si>
  <si>
    <t>brownnancy@mullen.com</t>
  </si>
  <si>
    <t>https://www.charles-sims.biz/</t>
  </si>
  <si>
    <t>316b96BCde5eA39</t>
  </si>
  <si>
    <t>Reginald</t>
  </si>
  <si>
    <t>Cannon</t>
  </si>
  <si>
    <t>Church-Haley</t>
  </si>
  <si>
    <t>Deborahburgh</t>
  </si>
  <si>
    <t>+1-814-338-1814x59808</t>
  </si>
  <si>
    <t>145.481.1757</t>
  </si>
  <si>
    <t>ginaweber@grant-lin.org</t>
  </si>
  <si>
    <t>https://juarez.com/</t>
  </si>
  <si>
    <t>043E03a9e502Ccd</t>
  </si>
  <si>
    <t>Orr-Zuniga</t>
  </si>
  <si>
    <t>Kristinebury</t>
  </si>
  <si>
    <t>936.440.9216x1152</t>
  </si>
  <si>
    <t>+1-868-415-8759x935</t>
  </si>
  <si>
    <t>wstanley@serrano.org</t>
  </si>
  <si>
    <t>https://acevedo.com/</t>
  </si>
  <si>
    <t>F55aB3CDb8aadB8</t>
  </si>
  <si>
    <t>Bryce</t>
  </si>
  <si>
    <t>English</t>
  </si>
  <si>
    <t>Romero-Greene</t>
  </si>
  <si>
    <t>Lake Darrellport</t>
  </si>
  <si>
    <t>370-227-5987</t>
  </si>
  <si>
    <t>+1-911-557-1154x438</t>
  </si>
  <si>
    <t>pinedagerald@navarro-richard.org</t>
  </si>
  <si>
    <t>http://dean-beck.info/</t>
  </si>
  <si>
    <t>6cA8E6Aae4F30Ef</t>
  </si>
  <si>
    <t>Mcconnell</t>
  </si>
  <si>
    <t>Adamfort</t>
  </si>
  <si>
    <t>192.399.2330x25224</t>
  </si>
  <si>
    <t>(467)800-2830x46644</t>
  </si>
  <si>
    <t>woodmaria@bryan.org</t>
  </si>
  <si>
    <t>http://barnes.com/</t>
  </si>
  <si>
    <t>542074F6A62d16A</t>
  </si>
  <si>
    <t>Gilmore PLC</t>
  </si>
  <si>
    <t>Michaelhaven</t>
  </si>
  <si>
    <t>765.438.5423x7454</t>
  </si>
  <si>
    <t>169.848.5012x65622</t>
  </si>
  <si>
    <t>blackwelldarlene@dillon-hopkins.com</t>
  </si>
  <si>
    <t>https://www.orozco.com/</t>
  </si>
  <si>
    <t>cC7deBF50cAc3dE</t>
  </si>
  <si>
    <t>Burton, Salas and Flynn</t>
  </si>
  <si>
    <t>Ethanville</t>
  </si>
  <si>
    <t>Cambodia</t>
  </si>
  <si>
    <t>435-920-2570</t>
  </si>
  <si>
    <t>sphelps@cortez.info</t>
  </si>
  <si>
    <t>https://miles-baldwin.biz/</t>
  </si>
  <si>
    <t>B0e0e2EF5CEDD25</t>
  </si>
  <si>
    <t>Devin</t>
  </si>
  <si>
    <t>Glass</t>
  </si>
  <si>
    <t>Foster-Howard</t>
  </si>
  <si>
    <t>Port Juliaview</t>
  </si>
  <si>
    <t>(138)220-9880x6075</t>
  </si>
  <si>
    <t>344.054.9744x972</t>
  </si>
  <si>
    <t>tayloranthony@smith.org</t>
  </si>
  <si>
    <t>http://www.farmer.com/</t>
  </si>
  <si>
    <t>ff855Be3122eb3f</t>
  </si>
  <si>
    <t>Kristine</t>
  </si>
  <si>
    <t>Stevenson</t>
  </si>
  <si>
    <t>Mullen, Davila and Levy</t>
  </si>
  <si>
    <t>Kellymouth</t>
  </si>
  <si>
    <t>(704)514-8614x489</t>
  </si>
  <si>
    <t>+1-996-387-1218x60157</t>
  </si>
  <si>
    <t>vdavila@villegas-kline.com</t>
  </si>
  <si>
    <t>https://www.tran.biz/</t>
  </si>
  <si>
    <t>8A9eAF9fce144E3</t>
  </si>
  <si>
    <t>Romero</t>
  </si>
  <si>
    <t>Moss, Elliott and Carter</t>
  </si>
  <si>
    <t>New Becky</t>
  </si>
  <si>
    <t>001-131-330-7009x10351</t>
  </si>
  <si>
    <t>165-145-4965x4203</t>
  </si>
  <si>
    <t>mcclaintyler@clark-hendrix.com</t>
  </si>
  <si>
    <t>http://stewart-delgado.com/</t>
  </si>
  <si>
    <t>7BC545f42094Bd6</t>
  </si>
  <si>
    <t>Reynolds-Glover</t>
  </si>
  <si>
    <t>Phillipburgh</t>
  </si>
  <si>
    <t>001-506-531-6504x81312</t>
  </si>
  <si>
    <t>(551)934-4068</t>
  </si>
  <si>
    <t>burkemaxwell@may-poole.com</t>
  </si>
  <si>
    <t>https://www.benjamin.com/</t>
  </si>
  <si>
    <t>8D7D5a619Dfa90E</t>
  </si>
  <si>
    <t>Phillips, Tapia and Haney</t>
  </si>
  <si>
    <t>Jacobtown</t>
  </si>
  <si>
    <t>(102)414-0681</t>
  </si>
  <si>
    <t>(283)165-4680x324</t>
  </si>
  <si>
    <t>thomashebert@bradford.com</t>
  </si>
  <si>
    <t>http://cooper-mendoza.com/</t>
  </si>
  <si>
    <t>C1dD8CC8B81F92B</t>
  </si>
  <si>
    <t>Vaughan Ltd</t>
  </si>
  <si>
    <t>Nixonfurt</t>
  </si>
  <si>
    <t>490.304.4749x3318</t>
  </si>
  <si>
    <t>(187)542-1660x49752</t>
  </si>
  <si>
    <t>herbert99@simpson.com</t>
  </si>
  <si>
    <t>8de2d92F4a6b1Df</t>
  </si>
  <si>
    <t>Shea, Watson and Morse</t>
  </si>
  <si>
    <t>Johnnytown</t>
  </si>
  <si>
    <t>623.354.3173x3638</t>
  </si>
  <si>
    <t>(645)710-7841</t>
  </si>
  <si>
    <t>nduran@rich.com</t>
  </si>
  <si>
    <t>http://www.eaton.com/</t>
  </si>
  <si>
    <t>Fc2a27efd75A47E</t>
  </si>
  <si>
    <t>Winters</t>
  </si>
  <si>
    <t>Hendrix, Archer and Zuniga</t>
  </si>
  <si>
    <t>Mooneybury</t>
  </si>
  <si>
    <t>(208)054-6665x5649</t>
  </si>
  <si>
    <t>(553)960-2538</t>
  </si>
  <si>
    <t>xmcknight@mcmahon.info</t>
  </si>
  <si>
    <t>https://frost-short.net/</t>
  </si>
  <si>
    <t>0ACBeC875A0d9ce</t>
  </si>
  <si>
    <t>Morrow-Bond</t>
  </si>
  <si>
    <t>Scottfurt</t>
  </si>
  <si>
    <t>(403)070-7427x51629</t>
  </si>
  <si>
    <t>+1-936-614-1429x43538</t>
  </si>
  <si>
    <t>bdavidson@payne-conley.com</t>
  </si>
  <si>
    <t>https://lyons-bruce.com/</t>
  </si>
  <si>
    <t>Cc807A6dF98003D</t>
  </si>
  <si>
    <t>Goodwin and Sons</t>
  </si>
  <si>
    <t>Michaelport</t>
  </si>
  <si>
    <t>001-432-571-6345</t>
  </si>
  <si>
    <t>(528)767-4972</t>
  </si>
  <si>
    <t>ivan79@rollins.org</t>
  </si>
  <si>
    <t>http://www.griffith.biz/</t>
  </si>
  <si>
    <t>90b8d9C1c0221fC</t>
  </si>
  <si>
    <t>Williamson-Robbins</t>
  </si>
  <si>
    <t>Port Garrett</t>
  </si>
  <si>
    <t>827.791.5217x3994</t>
  </si>
  <si>
    <t>(193)534-2350x70231</t>
  </si>
  <si>
    <t>tandersen@murillo.com</t>
  </si>
  <si>
    <t>http://www.daniel-wheeler.biz/</t>
  </si>
  <si>
    <t>9feCdcdF90BCbfB</t>
  </si>
  <si>
    <t>Nixon Group</t>
  </si>
  <si>
    <t>New Lorrainefort</t>
  </si>
  <si>
    <t>596.996.9057x743</t>
  </si>
  <si>
    <t>119-132-4717x11846</t>
  </si>
  <si>
    <t>kevin88@simon.com</t>
  </si>
  <si>
    <t>https://www.grant.com/</t>
  </si>
  <si>
    <t>BfBDCeb0F1B2E60</t>
  </si>
  <si>
    <t>Mosley Group</t>
  </si>
  <si>
    <t>Keyville</t>
  </si>
  <si>
    <t>438-425-2782</t>
  </si>
  <si>
    <t>561-643-4186x690</t>
  </si>
  <si>
    <t>ogriffin@solis.com</t>
  </si>
  <si>
    <t>http://richards-stone.com/</t>
  </si>
  <si>
    <t>e8d61edccAbBced</t>
  </si>
  <si>
    <t>Neil</t>
  </si>
  <si>
    <t>Parker LLC</t>
  </si>
  <si>
    <t>New Annton</t>
  </si>
  <si>
    <t>(222)367-9117x6860</t>
  </si>
  <si>
    <t>832.577.7967x1431</t>
  </si>
  <si>
    <t>codywu@petty.org</t>
  </si>
  <si>
    <t>https://www.mccann-greer.com/</t>
  </si>
  <si>
    <t>65225ddFefA23E8</t>
  </si>
  <si>
    <t>Spencer-Floyd</t>
  </si>
  <si>
    <t>Dianeview</t>
  </si>
  <si>
    <t>+1-545-779-6923x214</t>
  </si>
  <si>
    <t>095.315.5606</t>
  </si>
  <si>
    <t>jordanwarren@stafford-garza.com</t>
  </si>
  <si>
    <t>http://pittman.com/</t>
  </si>
  <si>
    <t>Eab0fa37Ca49d65</t>
  </si>
  <si>
    <t>Stone LLC</t>
  </si>
  <si>
    <t>Blackfort</t>
  </si>
  <si>
    <t>589.693.6782x9571</t>
  </si>
  <si>
    <t>+1-208-920-4195x17546</t>
  </si>
  <si>
    <t>theresa81@willis.com</t>
  </si>
  <si>
    <t>http://hogan.com/</t>
  </si>
  <si>
    <t>e18AEdFB90FDF7F</t>
  </si>
  <si>
    <t>Lynn LLC</t>
  </si>
  <si>
    <t>Lake Leahborough</t>
  </si>
  <si>
    <t>+1-807-608-7348x652</t>
  </si>
  <si>
    <t>janetbecker@mooney.com</t>
  </si>
  <si>
    <t>https://pitts-faulkner.info/</t>
  </si>
  <si>
    <t>Ee7c70aABaaBbc6</t>
  </si>
  <si>
    <t>Megan</t>
  </si>
  <si>
    <t>Stein-Finley</t>
  </si>
  <si>
    <t>Milesland</t>
  </si>
  <si>
    <t>+1-826-260-3637x80991</t>
  </si>
  <si>
    <t>+1-722-744-2661x8616</t>
  </si>
  <si>
    <t>carmen33@cervantes.org</t>
  </si>
  <si>
    <t>http://franklin.biz/</t>
  </si>
  <si>
    <t>98f69acbfD2cfeE</t>
  </si>
  <si>
    <t>Price</t>
  </si>
  <si>
    <t>Farmer, Mccormick and Stokes</t>
  </si>
  <si>
    <t>Port Brookeview</t>
  </si>
  <si>
    <t>(437)042-6205x5517</t>
  </si>
  <si>
    <t>001-549-418-6190</t>
  </si>
  <si>
    <t>mollyfaulkner@nielsen.biz</t>
  </si>
  <si>
    <t>https://marsh-pollard.com/</t>
  </si>
  <si>
    <t>4DaAFFadFeEe2cd</t>
  </si>
  <si>
    <t>Jacqueline</t>
  </si>
  <si>
    <t>Beltran</t>
  </si>
  <si>
    <t>Morales-Kidd</t>
  </si>
  <si>
    <t>Port Anneborough</t>
  </si>
  <si>
    <t>825.269.7428x56605</t>
  </si>
  <si>
    <t>+1-828-852-6150x451</t>
  </si>
  <si>
    <t>ustafford@rush-barr.com</t>
  </si>
  <si>
    <t>http://www.page.com/</t>
  </si>
  <si>
    <t>d3a6660eeA3cF0E</t>
  </si>
  <si>
    <t>Swanson-Hatfield</t>
  </si>
  <si>
    <t>Alexashire</t>
  </si>
  <si>
    <t>204-936-9002x5542</t>
  </si>
  <si>
    <t>tabitha63@cline.com</t>
  </si>
  <si>
    <t>http://pennington.com/</t>
  </si>
  <si>
    <t>B9B1A231Ed1a0Cb</t>
  </si>
  <si>
    <t>Connieborough</t>
  </si>
  <si>
    <t>(161)123-9238</t>
  </si>
  <si>
    <t>jcombs@simpson.biz</t>
  </si>
  <si>
    <t>https://www.lozano.org/</t>
  </si>
  <si>
    <t>ECeDdd1bfeaAAbF</t>
  </si>
  <si>
    <t>Rowe</t>
  </si>
  <si>
    <t>Daugherty-Dudley</t>
  </si>
  <si>
    <t>East Joanna</t>
  </si>
  <si>
    <t>+1-250-307-9044x82917</t>
  </si>
  <si>
    <t>933.127.2285x601</t>
  </si>
  <si>
    <t>mckinneyemma@jensen-villa.info</t>
  </si>
  <si>
    <t>http://www.coffey.com/</t>
  </si>
  <si>
    <t>7F8CDF620BdfAaf</t>
  </si>
  <si>
    <t>Marie</t>
  </si>
  <si>
    <t>Huber, Beasley and Mcintyre</t>
  </si>
  <si>
    <t>Waltonberg</t>
  </si>
  <si>
    <t>(270)294-5088x53835</t>
  </si>
  <si>
    <t>youngstacey@gillespie.com</t>
  </si>
  <si>
    <t>https://yoder.com/</t>
  </si>
  <si>
    <t>0d17bEee6CcAe22</t>
  </si>
  <si>
    <t>Hopkins, Frederick and Wall</t>
  </si>
  <si>
    <t>South Rachel</t>
  </si>
  <si>
    <t>342-905-6732</t>
  </si>
  <si>
    <t>+1-430-361-1703x4186</t>
  </si>
  <si>
    <t>ronnie20@sharp-foley.com</t>
  </si>
  <si>
    <t>https://taylor.biz/</t>
  </si>
  <si>
    <t>f575ca97eaB6e8C</t>
  </si>
  <si>
    <t>Latoya</t>
  </si>
  <si>
    <t>Floyd</t>
  </si>
  <si>
    <t>Buchanan-Cervantes</t>
  </si>
  <si>
    <t>South Brittney</t>
  </si>
  <si>
    <t>(892)350-5679</t>
  </si>
  <si>
    <t>472.477.3220x1735</t>
  </si>
  <si>
    <t>apotts@dalton-reese.com</t>
  </si>
  <si>
    <t>https://pollard.com/</t>
  </si>
  <si>
    <t>c6B64EF177D53BD</t>
  </si>
  <si>
    <t>Toni</t>
  </si>
  <si>
    <t>Marquez LLC</t>
  </si>
  <si>
    <t>New Malik</t>
  </si>
  <si>
    <t>371.095.6717</t>
  </si>
  <si>
    <t>433.748.1155</t>
  </si>
  <si>
    <t>mauricemosley@harvey-li.com</t>
  </si>
  <si>
    <t>https://www.richard.com/</t>
  </si>
  <si>
    <t>0D5f3351A8aF3F8</t>
  </si>
  <si>
    <t>Savannah</t>
  </si>
  <si>
    <t>Hurst and Sons</t>
  </si>
  <si>
    <t>Hammondtown</t>
  </si>
  <si>
    <t>789-182-3093x002</t>
  </si>
  <si>
    <t>670.210.9484x4151</t>
  </si>
  <si>
    <t>ronniepatton@ashley.com</t>
  </si>
  <si>
    <t>https://www.lyons.com/</t>
  </si>
  <si>
    <t>F884B5F5C06b83F</t>
  </si>
  <si>
    <t>Shelby</t>
  </si>
  <si>
    <t>Banks, Wright and Montgomery</t>
  </si>
  <si>
    <t>Manningville</t>
  </si>
  <si>
    <t>(449)603-6483x775</t>
  </si>
  <si>
    <t>meghan36@aguirre.com</t>
  </si>
  <si>
    <t>http://yu.info/</t>
  </si>
  <si>
    <t>42bcbC4BF51Fa8D</t>
  </si>
  <si>
    <t>Mahoney, Gardner and Mack</t>
  </si>
  <si>
    <t>North Willie</t>
  </si>
  <si>
    <t>045-602-8426x7104</t>
  </si>
  <si>
    <t>masoncarl@potts.com</t>
  </si>
  <si>
    <t>http://www.johnson.com/</t>
  </si>
  <si>
    <t>73cdf8Af51B6ABc</t>
  </si>
  <si>
    <t>Marquez</t>
  </si>
  <si>
    <t>Walker-Best</t>
  </si>
  <si>
    <t>West Carol</t>
  </si>
  <si>
    <t>(190)697-4919</t>
  </si>
  <si>
    <t>001-414-495-7711x5162</t>
  </si>
  <si>
    <t>hguerra@blake.org</t>
  </si>
  <si>
    <t>https://blevins.com/</t>
  </si>
  <si>
    <t>e2fc00edd3AafF5</t>
  </si>
  <si>
    <t>William</t>
  </si>
  <si>
    <t>Faulkner Group</t>
  </si>
  <si>
    <t>Tannerberg</t>
  </si>
  <si>
    <t>(269)196-8907</t>
  </si>
  <si>
    <t>206.746.5770x8507</t>
  </si>
  <si>
    <t>jodifigueroa@rosario.net</t>
  </si>
  <si>
    <t>http://petty-mcclure.com/</t>
  </si>
  <si>
    <t>bb95B8FFD95d0da</t>
  </si>
  <si>
    <t>Osborne, Ewing and Bautista</t>
  </si>
  <si>
    <t>West Robertafort</t>
  </si>
  <si>
    <t>156-605-4867x281</t>
  </si>
  <si>
    <t>+1-079-597-6520x900</t>
  </si>
  <si>
    <t>andrea07@barton.biz</t>
  </si>
  <si>
    <t>https://www.french-harvey.com/</t>
  </si>
  <si>
    <t>aEe3eABEe23ACF1</t>
  </si>
  <si>
    <t>Blackburn-May</t>
  </si>
  <si>
    <t>Vickichester</t>
  </si>
  <si>
    <t>974.715.9054x1369</t>
  </si>
  <si>
    <t>001-518-610-0368x88806</t>
  </si>
  <si>
    <t>marissa69@deleon-ware.com</t>
  </si>
  <si>
    <t>http://www.nixon-mckay.com/</t>
  </si>
  <si>
    <t>fF4cDb0A4eaF24E</t>
  </si>
  <si>
    <t>Carlson-Reed</t>
  </si>
  <si>
    <t>Laceyport</t>
  </si>
  <si>
    <t>658.882.4954x04998</t>
  </si>
  <si>
    <t>(981)420-1639x5505</t>
  </si>
  <si>
    <t>mckenzie11@anthony.com</t>
  </si>
  <si>
    <t>E59DbFb64DdBF1a</t>
  </si>
  <si>
    <t>Diaz LLC</t>
  </si>
  <si>
    <t>Strongmouth</t>
  </si>
  <si>
    <t>(503)305-1945x3592</t>
  </si>
  <si>
    <t>ajohnson@howard.biz</t>
  </si>
  <si>
    <t>https://huber-christian.biz/</t>
  </si>
  <si>
    <t>BF8fFcfB9e49aFA</t>
  </si>
  <si>
    <t>Holloway, Hubbard and Whitehead</t>
  </si>
  <si>
    <t>Ritaview</t>
  </si>
  <si>
    <t>026.238.5851x807</t>
  </si>
  <si>
    <t>cassandra17@alvarado.com</t>
  </si>
  <si>
    <t>e0A95AAc175f189</t>
  </si>
  <si>
    <t>Norton</t>
  </si>
  <si>
    <t>Blackwell, Marshall and Summers</t>
  </si>
  <si>
    <t>Lake Caitlinport</t>
  </si>
  <si>
    <t>521-727-6174x36953</t>
  </si>
  <si>
    <t>ucoffey@hoffman-russo.biz</t>
  </si>
  <si>
    <t>http://wise.com/</t>
  </si>
  <si>
    <t>AD9d94CEDa9dec0</t>
  </si>
  <si>
    <t>Monroe, Nichols and Johnston</t>
  </si>
  <si>
    <t>Alicetown</t>
  </si>
  <si>
    <t>182.414.7176</t>
  </si>
  <si>
    <t>gailmcclure@rich.biz</t>
  </si>
  <si>
    <t>https://www.mccall.biz/</t>
  </si>
  <si>
    <t>A4F6Df1d20bcd2E</t>
  </si>
  <si>
    <t>Hendrix-Lin</t>
  </si>
  <si>
    <t>Lake Dawn</t>
  </si>
  <si>
    <t>(352)569-8658x959</t>
  </si>
  <si>
    <t>546-229-9072x2302</t>
  </si>
  <si>
    <t>valdezchristie@farrell.com</t>
  </si>
  <si>
    <t>http://espinoza-nolan.com/</t>
  </si>
  <si>
    <t>Df9659BA5Df5fa0</t>
  </si>
  <si>
    <t>Hampton</t>
  </si>
  <si>
    <t>Campos, Wright and Sullivan</t>
  </si>
  <si>
    <t>Whiteshire</t>
  </si>
  <si>
    <t>232-489-9962x02110</t>
  </si>
  <si>
    <t>601-791-2810x4257</t>
  </si>
  <si>
    <t>abigail39@king.com</t>
  </si>
  <si>
    <t>http://fitzpatrick-vang.com/</t>
  </si>
  <si>
    <t>ad9a0DCc094a80a</t>
  </si>
  <si>
    <t>Robinson and Sons</t>
  </si>
  <si>
    <t>South Sherriview</t>
  </si>
  <si>
    <t>+1-821-039-9671x09685</t>
  </si>
  <si>
    <t>(871)522-5843x186</t>
  </si>
  <si>
    <t>abooker@hamilton.com</t>
  </si>
  <si>
    <t>https://gay.com/</t>
  </si>
  <si>
    <t>6Ea1B42FD8C1Bde</t>
  </si>
  <si>
    <t>Phelps</t>
  </si>
  <si>
    <t>Bridges-Barnett</t>
  </si>
  <si>
    <t>North Patricia</t>
  </si>
  <si>
    <t>390-299-6226x19930</t>
  </si>
  <si>
    <t>001-178-259-8076x650</t>
  </si>
  <si>
    <t>alexlittle@boyd.net</t>
  </si>
  <si>
    <t>http://wu.com/</t>
  </si>
  <si>
    <t>aC1570cC6FD5429</t>
  </si>
  <si>
    <t>Hinton, Roth and Rosales</t>
  </si>
  <si>
    <t>Port Deanberg</t>
  </si>
  <si>
    <t>001-667-565-4569x424</t>
  </si>
  <si>
    <t>kerryobrien@wood.org</t>
  </si>
  <si>
    <t>http://www.fry.com/</t>
  </si>
  <si>
    <t>CAA1D6dAc38BBdB</t>
  </si>
  <si>
    <t>Roman Group</t>
  </si>
  <si>
    <t>East Cameron</t>
  </si>
  <si>
    <t>068.329.3707</t>
  </si>
  <si>
    <t>023.317.2422x654</t>
  </si>
  <si>
    <t>dorothy96@howard.com</t>
  </si>
  <si>
    <t>http://www.bridges.org/</t>
  </si>
  <si>
    <t>6CFAA9f71E9423B</t>
  </si>
  <si>
    <t>Meyers and Sons</t>
  </si>
  <si>
    <t>Cliffordborough</t>
  </si>
  <si>
    <t>(181)997-7317</t>
  </si>
  <si>
    <t>+1-610-634-3284x8288</t>
  </si>
  <si>
    <t>vernon50@dennis.biz</t>
  </si>
  <si>
    <t>http://davenport-jefferson.com/</t>
  </si>
  <si>
    <t>B13dB4aC1f3110F</t>
  </si>
  <si>
    <t>Campos</t>
  </si>
  <si>
    <t>Herman, Hanson and Contreras</t>
  </si>
  <si>
    <t>West Karen</t>
  </si>
  <si>
    <t>+1-572-022-2471x11856</t>
  </si>
  <si>
    <t>001-468-705-0053</t>
  </si>
  <si>
    <t>farleyariana@rivers-norman.com</t>
  </si>
  <si>
    <t>https://www.espinoza.com/</t>
  </si>
  <si>
    <t>ccAC41c6bb5EDbf</t>
  </si>
  <si>
    <t>Stafford LLC</t>
  </si>
  <si>
    <t>Lake Morgan</t>
  </si>
  <si>
    <t>971.249.1728</t>
  </si>
  <si>
    <t>(925)210-7631x9326</t>
  </si>
  <si>
    <t>steven08@pineda.org</t>
  </si>
  <si>
    <t>https://www.leblanc-farley.com/</t>
  </si>
  <si>
    <t>e475Ab6813C6E1B</t>
  </si>
  <si>
    <t>Moody Inc</t>
  </si>
  <si>
    <t>Edwardborough</t>
  </si>
  <si>
    <t>845-687-0055x8211</t>
  </si>
  <si>
    <t>ebarajas@flores.com</t>
  </si>
  <si>
    <t>http://cruz.com/</t>
  </si>
  <si>
    <t>E39148B6A717f78</t>
  </si>
  <si>
    <t>Cheryl</t>
  </si>
  <si>
    <t>Chandler</t>
  </si>
  <si>
    <t>Ross, Ponce and Mueller</t>
  </si>
  <si>
    <t>Lake Kyliechester</t>
  </si>
  <si>
    <t>001-265-171-6660</t>
  </si>
  <si>
    <t>(981)196-6482x292</t>
  </si>
  <si>
    <t>chelseadawson@banks.biz</t>
  </si>
  <si>
    <t>http://www.robles.com/</t>
  </si>
  <si>
    <t>100F0D4AeDEA515</t>
  </si>
  <si>
    <t>Griffith-Beck</t>
  </si>
  <si>
    <t>Villarrealhaven</t>
  </si>
  <si>
    <t>222-447-4236</t>
  </si>
  <si>
    <t>(144)771-1983</t>
  </si>
  <si>
    <t>kelli07@kramer.info</t>
  </si>
  <si>
    <t>http://www.wise.biz/</t>
  </si>
  <si>
    <t>9BAe4DED6250e85</t>
  </si>
  <si>
    <t>Madison</t>
  </si>
  <si>
    <t>Reyes, Mcconnell and Hamilton</t>
  </si>
  <si>
    <t>Heathertown</t>
  </si>
  <si>
    <t>william98@barr-pearson.com</t>
  </si>
  <si>
    <t>http://www.rivers-osborne.com/</t>
  </si>
  <si>
    <t>deCee1d8035D612</t>
  </si>
  <si>
    <t>Gregg</t>
  </si>
  <si>
    <t>Stark, Pace and Fernandez</t>
  </si>
  <si>
    <t>Coltonville</t>
  </si>
  <si>
    <t>+1-898-361-3070x329</t>
  </si>
  <si>
    <t>001-432-199-7893x4363</t>
  </si>
  <si>
    <t>eugene22@lamb-thomas.com</t>
  </si>
  <si>
    <t>https://www.velazquez.info/</t>
  </si>
  <si>
    <t>a589F0b4D918Df4</t>
  </si>
  <si>
    <t>Kristen</t>
  </si>
  <si>
    <t>Hudson, Lamb and Daugherty</t>
  </si>
  <si>
    <t>East Dawn</t>
  </si>
  <si>
    <t>001-769-991-7267x5515</t>
  </si>
  <si>
    <t>001-149-297-1143x84712</t>
  </si>
  <si>
    <t>harringtonlatoya@acevedo.com</t>
  </si>
  <si>
    <t>http://www.conway-huff.net/</t>
  </si>
  <si>
    <t>aB3E8f98Db33FbC</t>
  </si>
  <si>
    <t>Washington, Ho and Schaefer</t>
  </si>
  <si>
    <t>New Elizabethport</t>
  </si>
  <si>
    <t>Tanzania</t>
  </si>
  <si>
    <t>(794)712-2326</t>
  </si>
  <si>
    <t>446.079.2122x50972</t>
  </si>
  <si>
    <t>haysdustin@farmer.com</t>
  </si>
  <si>
    <t>5e44E8aB94B3fe7</t>
  </si>
  <si>
    <t>Mccullough-Buchanan</t>
  </si>
  <si>
    <t>West Devonhaven</t>
  </si>
  <si>
    <t>952-724-9134x8369</t>
  </si>
  <si>
    <t>182.228.5375x0121</t>
  </si>
  <si>
    <t>chadmckay@daniels.com</t>
  </si>
  <si>
    <t>http://www.stanton.info/</t>
  </si>
  <si>
    <t>8c1DffF9a631Cdf</t>
  </si>
  <si>
    <t>Raymond-Briggs</t>
  </si>
  <si>
    <t>North Melaniestad</t>
  </si>
  <si>
    <t>+1-538-403-4687x0089</t>
  </si>
  <si>
    <t>(215)672-1531</t>
  </si>
  <si>
    <t>jmorton@huff.com</t>
  </si>
  <si>
    <t>http://parsons.info/</t>
  </si>
  <si>
    <t>ACA1bC267CCA11b</t>
  </si>
  <si>
    <t>Richards-Horton</t>
  </si>
  <si>
    <t>Silvafurt</t>
  </si>
  <si>
    <t>001-566-450-4246x7844</t>
  </si>
  <si>
    <t>834-273-9646x04940</t>
  </si>
  <si>
    <t>gailhughes@ball.net</t>
  </si>
  <si>
    <t>https://parsons-manning.com/</t>
  </si>
  <si>
    <t>0e0DD99adD51BD7</t>
  </si>
  <si>
    <t>Carl</t>
  </si>
  <si>
    <t>Michael-Owens</t>
  </si>
  <si>
    <t>East Victor</t>
  </si>
  <si>
    <t>656.753.8857</t>
  </si>
  <si>
    <t>(149)003-4491x928</t>
  </si>
  <si>
    <t>kristina61@lopez-chavez.com</t>
  </si>
  <si>
    <t>https://www.brandt-hawkins.biz/</t>
  </si>
  <si>
    <t>2BdDde74637D7bf</t>
  </si>
  <si>
    <t>Troy</t>
  </si>
  <si>
    <t>Ball-Marquez</t>
  </si>
  <si>
    <t>Shirleybury</t>
  </si>
  <si>
    <t>475.665.6799x063</t>
  </si>
  <si>
    <t>kenneth03@mitchell-burns.com</t>
  </si>
  <si>
    <t>https://www.munoz-morrow.com/</t>
  </si>
  <si>
    <t>238aF9eBbB8b1cd</t>
  </si>
  <si>
    <t>Goodman</t>
  </si>
  <si>
    <t>Gomez, Chapman and Villarreal</t>
  </si>
  <si>
    <t>Tiffanyfort</t>
  </si>
  <si>
    <t>110-760-4208x740</t>
  </si>
  <si>
    <t>234.218.1772x6891</t>
  </si>
  <si>
    <t>holly09@burke.com</t>
  </si>
  <si>
    <t>http://lin.com/</t>
  </si>
  <si>
    <t>69B1063ca06b2be</t>
  </si>
  <si>
    <t>Mitchell PLC</t>
  </si>
  <si>
    <t>New Grace</t>
  </si>
  <si>
    <t>001-280-762-0724x253</t>
  </si>
  <si>
    <t>956-355-1203</t>
  </si>
  <si>
    <t>floyddawn@shields.org</t>
  </si>
  <si>
    <t>http://meza-hatfield.com/</t>
  </si>
  <si>
    <t>8EE813B2A9EFAec</t>
  </si>
  <si>
    <t>Summers</t>
  </si>
  <si>
    <t>Weeks, Krause and Webb</t>
  </si>
  <si>
    <t>North Jacquelinemouth</t>
  </si>
  <si>
    <t>001-489-982-4461x518</t>
  </si>
  <si>
    <t>001-148-500-0874x48530</t>
  </si>
  <si>
    <t>marcomendez@turner.com</t>
  </si>
  <si>
    <t>https://mullins.com/</t>
  </si>
  <si>
    <t>5B7DfFF7cBF76AA</t>
  </si>
  <si>
    <t>Mccarty LLC</t>
  </si>
  <si>
    <t>New Dillonstad</t>
  </si>
  <si>
    <t>786-745-7786x63827</t>
  </si>
  <si>
    <t>pbrandt@malone.com</t>
  </si>
  <si>
    <t>https://www.blackburn-kline.com/</t>
  </si>
  <si>
    <t>E03e02e6f83aEcb</t>
  </si>
  <si>
    <t>Chambers, Carrillo and Fernandez</t>
  </si>
  <si>
    <t>Coffeyburgh</t>
  </si>
  <si>
    <t>001-693-143-6980x097</t>
  </si>
  <si>
    <t>128-452-6948</t>
  </si>
  <si>
    <t>karmstrong@cline.com</t>
  </si>
  <si>
    <t>https://www.boyd.com/</t>
  </si>
  <si>
    <t>Ed3DDEE0De1b769</t>
  </si>
  <si>
    <t>Obrien</t>
  </si>
  <si>
    <t>Dunlap, Page and Duke</t>
  </si>
  <si>
    <t>North Billfort</t>
  </si>
  <si>
    <t>256.124.9882</t>
  </si>
  <si>
    <t>+1-503-703-0457x21281</t>
  </si>
  <si>
    <t>wileygordon@salinas.com</t>
  </si>
  <si>
    <t>https://merritt.com/</t>
  </si>
  <si>
    <t>ECCAaE2e2e87CC8</t>
  </si>
  <si>
    <t>Skinner</t>
  </si>
  <si>
    <t>Randolph-Bernard</t>
  </si>
  <si>
    <t>Kristinestad</t>
  </si>
  <si>
    <t>(238)298-3838x6469</t>
  </si>
  <si>
    <t>+1-679-511-6301x0626</t>
  </si>
  <si>
    <t>villegascolton@woodward-stone.com</t>
  </si>
  <si>
    <t>https://whitehead-galvan.com/</t>
  </si>
  <si>
    <t>d690a6cfAe3B5Cd</t>
  </si>
  <si>
    <t>Cain</t>
  </si>
  <si>
    <t>Pruitt Ltd</t>
  </si>
  <si>
    <t>Krauseborough</t>
  </si>
  <si>
    <t>322.352.7217x835</t>
  </si>
  <si>
    <t>(198)824-9369x7169</t>
  </si>
  <si>
    <t>hannajustin@jacobs.com</t>
  </si>
  <si>
    <t>https://www.fritz.com/</t>
  </si>
  <si>
    <t>91F315515f7D934</t>
  </si>
  <si>
    <t>Tonya</t>
  </si>
  <si>
    <t>Vazquezstad</t>
  </si>
  <si>
    <t>238.577.7297</t>
  </si>
  <si>
    <t>734.732.9268</t>
  </si>
  <si>
    <t>pcervantes@castro.com</t>
  </si>
  <si>
    <t>http://huang-anderson.org/</t>
  </si>
  <si>
    <t>5AE6a9B50D6BBe8</t>
  </si>
  <si>
    <t>Meagan</t>
  </si>
  <si>
    <t>Johnston</t>
  </si>
  <si>
    <t>Castro, Bowman and Santana</t>
  </si>
  <si>
    <t>Pricehaven</t>
  </si>
  <si>
    <t>005.127.7902</t>
  </si>
  <si>
    <t>268.887.8343x096</t>
  </si>
  <si>
    <t>yatesjoann@wilcox.com</t>
  </si>
  <si>
    <t>https://velazquez.com/</t>
  </si>
  <si>
    <t>87F8bEC2a069cBc</t>
  </si>
  <si>
    <t>Gordon</t>
  </si>
  <si>
    <t>Santos, Hurley and Mercer</t>
  </si>
  <si>
    <t>Bestside</t>
  </si>
  <si>
    <t>146-445-4536</t>
  </si>
  <si>
    <t>(524)486-9189x1642</t>
  </si>
  <si>
    <t>wzavala@lang.com</t>
  </si>
  <si>
    <t>https://www.baird.org/</t>
  </si>
  <si>
    <t>5A96D3EB2E947BF</t>
  </si>
  <si>
    <t>Wiggins-Farrell</t>
  </si>
  <si>
    <t>North Marissa</t>
  </si>
  <si>
    <t>Sao Tome and Principe</t>
  </si>
  <si>
    <t>557-820-3498x34281</t>
  </si>
  <si>
    <t>tristan68@bates-norris.biz</t>
  </si>
  <si>
    <t>A76cc1ef7B93AcC</t>
  </si>
  <si>
    <t>Harry</t>
  </si>
  <si>
    <t>Buckley, Joyce and Holland</t>
  </si>
  <si>
    <t>Port Mariahaven</t>
  </si>
  <si>
    <t>Colombia</t>
  </si>
  <si>
    <t>001-684-626-6043x8595</t>
  </si>
  <si>
    <t>+1-330-184-3046x14095</t>
  </si>
  <si>
    <t>cynthiawalls@ray-buckley.com</t>
  </si>
  <si>
    <t>http://knight.com/</t>
  </si>
  <si>
    <t>fFedD6BE1dB30ba</t>
  </si>
  <si>
    <t>Harrell-Salas</t>
  </si>
  <si>
    <t>Lake Eric</t>
  </si>
  <si>
    <t>(702)481-0346</t>
  </si>
  <si>
    <t>(298)179-3743x267</t>
  </si>
  <si>
    <t>qwiggins@pope.com</t>
  </si>
  <si>
    <t>https://www.cruz.com/</t>
  </si>
  <si>
    <t>DE099f0cE55f59D</t>
  </si>
  <si>
    <t>Madden</t>
  </si>
  <si>
    <t>Pena, Cox and Rogers</t>
  </si>
  <si>
    <t>Parkerfurt</t>
  </si>
  <si>
    <t>045-510-3887</t>
  </si>
  <si>
    <t>651.004.8482</t>
  </si>
  <si>
    <t>aaronharrington@anderson.com</t>
  </si>
  <si>
    <t>https://harding-barrera.com/</t>
  </si>
  <si>
    <t>8F6Bfe6c8DE9a2c</t>
  </si>
  <si>
    <t>Dickerson, Guerra and Wyatt</t>
  </si>
  <si>
    <t>Garrettburgh</t>
  </si>
  <si>
    <t>(552)907-4300x61041</t>
  </si>
  <si>
    <t>866-784-1737x1261</t>
  </si>
  <si>
    <t>fdurham@christian.com</t>
  </si>
  <si>
    <t>http://greer.com/</t>
  </si>
  <si>
    <t>e95f3f6AEC593b3</t>
  </si>
  <si>
    <t>Sutton, Harrington and Hodge</t>
  </si>
  <si>
    <t>Samuelside</t>
  </si>
  <si>
    <t>535.459.2911x5791</t>
  </si>
  <si>
    <t>(946)201-8782x937</t>
  </si>
  <si>
    <t>jose29@alvarez.com</t>
  </si>
  <si>
    <t>https://richardson-abbott.com/</t>
  </si>
  <si>
    <t>431CF7E64CEE346</t>
  </si>
  <si>
    <t>Earl</t>
  </si>
  <si>
    <t>Wells</t>
  </si>
  <si>
    <t>Guerrero, Hinton and Nicholson</t>
  </si>
  <si>
    <t>East Latasha</t>
  </si>
  <si>
    <t>804.524.5403x52164</t>
  </si>
  <si>
    <t>+1-686-273-5209x429</t>
  </si>
  <si>
    <t>valdezshelley@jarvis-buchanan.info</t>
  </si>
  <si>
    <t>http://www.mahoney-wiley.com/</t>
  </si>
  <si>
    <t>57D7B3cddBAaE13</t>
  </si>
  <si>
    <t>Duncan</t>
  </si>
  <si>
    <t>Skinner, Ware and Robbins</t>
  </si>
  <si>
    <t>Loganmouth</t>
  </si>
  <si>
    <t>001-841-797-3047x150</t>
  </si>
  <si>
    <t>001-084-535-5084x7707</t>
  </si>
  <si>
    <t>astewart@gibbs.net</t>
  </si>
  <si>
    <t>http://mendez.com/</t>
  </si>
  <si>
    <t>df1d9e4BDC126d1</t>
  </si>
  <si>
    <t>Maxwell Inc</t>
  </si>
  <si>
    <t>Eileenmouth</t>
  </si>
  <si>
    <t>009-677-5689x250</t>
  </si>
  <si>
    <t>+1-541-183-2145x803</t>
  </si>
  <si>
    <t>dominique06@raymond.biz</t>
  </si>
  <si>
    <t>http://walsh-dennis.org/</t>
  </si>
  <si>
    <t>37ed252DFAA5BEd</t>
  </si>
  <si>
    <t>Massey, Sherman and Mckinney</t>
  </si>
  <si>
    <t>Kimbury</t>
  </si>
  <si>
    <t>453.702.0051</t>
  </si>
  <si>
    <t>(516)442-5898</t>
  </si>
  <si>
    <t>dylan60@wilkerson.com</t>
  </si>
  <si>
    <t>http://holland.com/</t>
  </si>
  <si>
    <t>FD89FDe55A82eaB</t>
  </si>
  <si>
    <t>Pearson-Watkins</t>
  </si>
  <si>
    <t>Rileystad</t>
  </si>
  <si>
    <t>648.930.7549</t>
  </si>
  <si>
    <t>608-784-6194</t>
  </si>
  <si>
    <t>lawrence67@french.com</t>
  </si>
  <si>
    <t>http://thompson.biz/</t>
  </si>
  <si>
    <t>ADB1d34A75a39d7</t>
  </si>
  <si>
    <t>Mora</t>
  </si>
  <si>
    <t>Singh PLC</t>
  </si>
  <si>
    <t>East Grant</t>
  </si>
  <si>
    <t>(838)235-2113</t>
  </si>
  <si>
    <t>034.960.0468</t>
  </si>
  <si>
    <t>leslie18@farmer.info</t>
  </si>
  <si>
    <t>https://www.miles.info/</t>
  </si>
  <si>
    <t>C14aD6CcFBFC59c</t>
  </si>
  <si>
    <t>Emma</t>
  </si>
  <si>
    <t>Werner PLC</t>
  </si>
  <si>
    <t>Benitezberg</t>
  </si>
  <si>
    <t>+1-018-030-6432x384</t>
  </si>
  <si>
    <t>(213)719-5499x374</t>
  </si>
  <si>
    <t>mercedes68@martin.biz</t>
  </si>
  <si>
    <t>http://www.gilbert.com/</t>
  </si>
  <si>
    <t>fCbab7FCDBbfA82</t>
  </si>
  <si>
    <t>Sheryl</t>
  </si>
  <si>
    <t>Taylor LLC</t>
  </si>
  <si>
    <t>South Miketown</t>
  </si>
  <si>
    <t>+1-204-212-6133x895</t>
  </si>
  <si>
    <t>594-269-9936x124</t>
  </si>
  <si>
    <t>xpetersen@mcgrath.com</t>
  </si>
  <si>
    <t>https://www.klein.com/</t>
  </si>
  <si>
    <t>5fcF5CBEd0DFd4C</t>
  </si>
  <si>
    <t>Sullivan, Blake and Rivera</t>
  </si>
  <si>
    <t>New Triciaton</t>
  </si>
  <si>
    <t>(886)335-2909</t>
  </si>
  <si>
    <t>175.120.3861</t>
  </si>
  <si>
    <t>anna80@george.biz</t>
  </si>
  <si>
    <t>http://www.calhoun.biz/</t>
  </si>
  <si>
    <t>EeA3D31aDAE09ea</t>
  </si>
  <si>
    <t>Warren, Palmer and Walter</t>
  </si>
  <si>
    <t>North Chloe</t>
  </si>
  <si>
    <t>942.896.0798x321</t>
  </si>
  <si>
    <t>+1-388-636-8570x9629</t>
  </si>
  <si>
    <t>yvonneford@shields.com</t>
  </si>
  <si>
    <t>https://www.clayton.info/</t>
  </si>
  <si>
    <t>adeCe394B8AC02f</t>
  </si>
  <si>
    <t>Mahoney</t>
  </si>
  <si>
    <t>Fox, Charles and Robles</t>
  </si>
  <si>
    <t>Stephentown</t>
  </si>
  <si>
    <t>001-224-397-3124</t>
  </si>
  <si>
    <t>795-349-5271</t>
  </si>
  <si>
    <t>rebeccakirk@meza.net</t>
  </si>
  <si>
    <t>http://www.mcneil.org/</t>
  </si>
  <si>
    <t>4EE4cd7bfeA4Bc6</t>
  </si>
  <si>
    <t>Rodriguez</t>
  </si>
  <si>
    <t>Cantrell Group</t>
  </si>
  <si>
    <t>South Leetown</t>
  </si>
  <si>
    <t>(360)745-6810</t>
  </si>
  <si>
    <t>(665)384-1044</t>
  </si>
  <si>
    <t>brandyholloway@padilla.com</t>
  </si>
  <si>
    <t>http://beltran-wallace.com/</t>
  </si>
  <si>
    <t>8e182E8F891eAAe</t>
  </si>
  <si>
    <t>Gentry, Heath and Woodard</t>
  </si>
  <si>
    <t>East Zachary</t>
  </si>
  <si>
    <t>539.604.6308</t>
  </si>
  <si>
    <t>uthornton@winters.com</t>
  </si>
  <si>
    <t>https://greene.com/</t>
  </si>
  <si>
    <t>d83d4dEaDB1B320</t>
  </si>
  <si>
    <t>Miranda</t>
  </si>
  <si>
    <t>Pope, Adkins and Randolph</t>
  </si>
  <si>
    <t>Haneybury</t>
  </si>
  <si>
    <t>623-353-5668</t>
  </si>
  <si>
    <t>565-442-0573</t>
  </si>
  <si>
    <t>pmccullough@allison.com</t>
  </si>
  <si>
    <t>http://www.davies.com/</t>
  </si>
  <si>
    <t>81e36DAb3A7bcbE</t>
  </si>
  <si>
    <t>Gonzales PLC</t>
  </si>
  <si>
    <t>Kellifort</t>
  </si>
  <si>
    <t>001-334-516-2123</t>
  </si>
  <si>
    <t>001-319-229-4707</t>
  </si>
  <si>
    <t>nicole05@heath.info</t>
  </si>
  <si>
    <t>https://spears.com/</t>
  </si>
  <si>
    <t>06FDFcE5ed1B60a</t>
  </si>
  <si>
    <t>Alexander</t>
  </si>
  <si>
    <t>Bowen</t>
  </si>
  <si>
    <t>Mccoy, Rosario and Sweeney</t>
  </si>
  <si>
    <t>Madisonside</t>
  </si>
  <si>
    <t>374.236.9373</t>
  </si>
  <si>
    <t>candice02@mccall.com</t>
  </si>
  <si>
    <t>https://simpson-mcgee.biz/</t>
  </si>
  <si>
    <t>f20FB5C01bEde92</t>
  </si>
  <si>
    <t>Becker</t>
  </si>
  <si>
    <t>Crosby Ltd</t>
  </si>
  <si>
    <t>South Sabrinaport</t>
  </si>
  <si>
    <t>+1-292-601-0899x77533</t>
  </si>
  <si>
    <t>(388)978-7617x52124</t>
  </si>
  <si>
    <t>kruegerrussell@collins-mcguire.biz</t>
  </si>
  <si>
    <t>http://www.wall.com/</t>
  </si>
  <si>
    <t>87fE551f6c8A563</t>
  </si>
  <si>
    <t>Rangel</t>
  </si>
  <si>
    <t>Vance, Bell and Petty</t>
  </si>
  <si>
    <t>Port Bernard</t>
  </si>
  <si>
    <t>979-721-9453</t>
  </si>
  <si>
    <t>001-374-021-4707</t>
  </si>
  <si>
    <t>joseph58@mora.com</t>
  </si>
  <si>
    <t>http://knox.biz/</t>
  </si>
  <si>
    <t>3391cafEF197744</t>
  </si>
  <si>
    <t>Sheppard</t>
  </si>
  <si>
    <t>Moss, Schaefer and Wood</t>
  </si>
  <si>
    <t>North Darlene</t>
  </si>
  <si>
    <t>Greenland</t>
  </si>
  <si>
    <t>001-516-304-1235</t>
  </si>
  <si>
    <t>060.106.6735x2813</t>
  </si>
  <si>
    <t>bethanymccann@townsend-huerta.com</t>
  </si>
  <si>
    <t>https://berg-chaney.com/</t>
  </si>
  <si>
    <t>ccFbE36B36DA8ca</t>
  </si>
  <si>
    <t>Wright</t>
  </si>
  <si>
    <t>Mcmillan Ltd</t>
  </si>
  <si>
    <t>Lanceburgh</t>
  </si>
  <si>
    <t>(298)415-3714x8433</t>
  </si>
  <si>
    <t>(084)259-2369</t>
  </si>
  <si>
    <t>brittany22@blake.org</t>
  </si>
  <si>
    <t>http://www.perkins.biz/</t>
  </si>
  <si>
    <t>D07FD7C016FAaa7</t>
  </si>
  <si>
    <t>Shelton PLC</t>
  </si>
  <si>
    <t>Port Alexandriahaven</t>
  </si>
  <si>
    <t>001-243-432-3594x39053</t>
  </si>
  <si>
    <t>gavin52@mcclain.biz</t>
  </si>
  <si>
    <t>https://www.mullen-boyle.biz/</t>
  </si>
  <si>
    <t>ba09d8cDfF0eCf9</t>
  </si>
  <si>
    <t>Walls</t>
  </si>
  <si>
    <t>Guerra, Reese and Banks</t>
  </si>
  <si>
    <t>New Clayton</t>
  </si>
  <si>
    <t>531.363.4341</t>
  </si>
  <si>
    <t>551.279.5477</t>
  </si>
  <si>
    <t>boylerenee@cruz.com</t>
  </si>
  <si>
    <t>https://www.lang-sloan.com/</t>
  </si>
  <si>
    <t>44efF0B1C42Ea7A</t>
  </si>
  <si>
    <t>Stone, Peters and Petersen</t>
  </si>
  <si>
    <t>Mikaylaside</t>
  </si>
  <si>
    <t>452-010-6155x74965</t>
  </si>
  <si>
    <t>425-030-1153</t>
  </si>
  <si>
    <t>linda70@shepherd.net</t>
  </si>
  <si>
    <t>http://graves.com/</t>
  </si>
  <si>
    <t>DaEDB0Ba6b4Eaf8</t>
  </si>
  <si>
    <t>Summers-Shepherd</t>
  </si>
  <si>
    <t>Garrettstad</t>
  </si>
  <si>
    <t>001-954-940-7698x6306</t>
  </si>
  <si>
    <t>+1-967-916-7674x03280</t>
  </si>
  <si>
    <t>carlyadams@chapman.net</t>
  </si>
  <si>
    <t>http://schmidt.com/</t>
  </si>
  <si>
    <t>F6aCB03b40BBAeb</t>
  </si>
  <si>
    <t>Nelson LLC</t>
  </si>
  <si>
    <t>Port Elizabethville</t>
  </si>
  <si>
    <t>(564)150-8579x29836</t>
  </si>
  <si>
    <t>(339)224-0396x861</t>
  </si>
  <si>
    <t>rmontes@payne.com</t>
  </si>
  <si>
    <t>https://www.hanson-juarez.net/</t>
  </si>
  <si>
    <t>B0bba4E0d0FE1DC</t>
  </si>
  <si>
    <t>Whitehead-Carpenter</t>
  </si>
  <si>
    <t>Hernandezville</t>
  </si>
  <si>
    <t>+1-235-384-5758x13467</t>
  </si>
  <si>
    <t>761-965-3775x62082</t>
  </si>
  <si>
    <t>eproctor@cain-osborn.org</t>
  </si>
  <si>
    <t>https://woodard-hickman.com/</t>
  </si>
  <si>
    <t>caAdAedAdd0eC1A</t>
  </si>
  <si>
    <t>Bass</t>
  </si>
  <si>
    <t>Zavala-Leon</t>
  </si>
  <si>
    <t>Yangside</t>
  </si>
  <si>
    <t>001-885-323-1323</t>
  </si>
  <si>
    <t>+1-996-003-4479x94926</t>
  </si>
  <si>
    <t>kpotts@williams.com</t>
  </si>
  <si>
    <t>http://frazier-decker.biz/</t>
  </si>
  <si>
    <t>76623aF31eC6A6f</t>
  </si>
  <si>
    <t>Terrell</t>
  </si>
  <si>
    <t>Johns, Clark and Vasquez</t>
  </si>
  <si>
    <t>827-245-6665x985</t>
  </si>
  <si>
    <t>bsims@huber.info</t>
  </si>
  <si>
    <t>http://www.burgess.com/</t>
  </si>
  <si>
    <t>2f66C4FcE68caca</t>
  </si>
  <si>
    <t>Cochran</t>
  </si>
  <si>
    <t>Sanders, Savage and Aguirre</t>
  </si>
  <si>
    <t>North Geoffrey</t>
  </si>
  <si>
    <t>008.420.1914</t>
  </si>
  <si>
    <t>claudia30@lewis-hart.info</t>
  </si>
  <si>
    <t>https://solis.org/</t>
  </si>
  <si>
    <t>3A4f8A2BDFE1C9D</t>
  </si>
  <si>
    <t>Beasley-David</t>
  </si>
  <si>
    <t>North Biancaburgh</t>
  </si>
  <si>
    <t>988.247.8256x0548</t>
  </si>
  <si>
    <t>bretthopkins@cooper.info</t>
  </si>
  <si>
    <t>https://ramsey.com/</t>
  </si>
  <si>
    <t>DdDe3A1C43cBdaA</t>
  </si>
  <si>
    <t>Wiley Ltd</t>
  </si>
  <si>
    <t>Mendozaview</t>
  </si>
  <si>
    <t>001-977-182-1919x1034</t>
  </si>
  <si>
    <t>(053)507-1131</t>
  </si>
  <si>
    <t>darylnorton@hurst-greer.com</t>
  </si>
  <si>
    <t>http://rice.biz/</t>
  </si>
  <si>
    <t>Eb307A7082Cd6Fe</t>
  </si>
  <si>
    <t>Robertson</t>
  </si>
  <si>
    <t>Zimmerman Ltd</t>
  </si>
  <si>
    <t>Bobshire</t>
  </si>
  <si>
    <t>697-591-1231x62667</t>
  </si>
  <si>
    <t>647.924.7139</t>
  </si>
  <si>
    <t>snowsheryl@eaton-foster.com</t>
  </si>
  <si>
    <t>https://www.thompson.biz/</t>
  </si>
  <si>
    <t>9bF48C9e6a3f09D</t>
  </si>
  <si>
    <t>Marcus</t>
  </si>
  <si>
    <t>Petty</t>
  </si>
  <si>
    <t>Guerrero and Sons</t>
  </si>
  <si>
    <t>West Caleb</t>
  </si>
  <si>
    <t>+1-880-702-9167x002</t>
  </si>
  <si>
    <t>holdenraven@carpenter.com</t>
  </si>
  <si>
    <t>https://www.roman.com/</t>
  </si>
  <si>
    <t>cAa7CE7bCFfD5C9</t>
  </si>
  <si>
    <t>Pamela</t>
  </si>
  <si>
    <t>Mckee</t>
  </si>
  <si>
    <t>Barr-Brennan</t>
  </si>
  <si>
    <t>Brightstad</t>
  </si>
  <si>
    <t>(871)449-1034</t>
  </si>
  <si>
    <t>+1-753-308-5468x6684</t>
  </si>
  <si>
    <t>idennis@acosta.com</t>
  </si>
  <si>
    <t>https://www.short-orr.net/</t>
  </si>
  <si>
    <t>49B18bcAEB8FE7C</t>
  </si>
  <si>
    <t>Petersen, Bell and Parrish</t>
  </si>
  <si>
    <t>East Toni</t>
  </si>
  <si>
    <t>(501)878-1407</t>
  </si>
  <si>
    <t>(903)403-8595</t>
  </si>
  <si>
    <t>mercedes31@clayton-everett.com</t>
  </si>
  <si>
    <t>https://www.mahoney-hunt.biz/</t>
  </si>
  <si>
    <t>baDB3e79BDaE7bD</t>
  </si>
  <si>
    <t>Spencer-Calderon</t>
  </si>
  <si>
    <t>Port Virginiaville</t>
  </si>
  <si>
    <t>677.051.3328</t>
  </si>
  <si>
    <t>284.185.2155</t>
  </si>
  <si>
    <t>ukennedy@sexton.com</t>
  </si>
  <si>
    <t>http://lara.com/</t>
  </si>
  <si>
    <t>6490BbA8b281EE5</t>
  </si>
  <si>
    <t>Jason</t>
  </si>
  <si>
    <t>Gordon-Smith</t>
  </si>
  <si>
    <t>East Hollystad</t>
  </si>
  <si>
    <t>(706)024-5066</t>
  </si>
  <si>
    <t>637.191.8104x9661</t>
  </si>
  <si>
    <t>slucas@bates-davenport.com</t>
  </si>
  <si>
    <t>https://king-lin.com/</t>
  </si>
  <si>
    <t>Bf220bdfAd36fDd</t>
  </si>
  <si>
    <t>Savage-Hickman</t>
  </si>
  <si>
    <t>Reedstad</t>
  </si>
  <si>
    <t>(444)761-4645x00116</t>
  </si>
  <si>
    <t>prestonmolina@wise-spears.com</t>
  </si>
  <si>
    <t>https://www.zuniga.org/</t>
  </si>
  <si>
    <t>43CbF30c9EE8f9F</t>
  </si>
  <si>
    <t>Brianna</t>
  </si>
  <si>
    <t>Craig, Le and Murillo</t>
  </si>
  <si>
    <t>Stoutmouth</t>
  </si>
  <si>
    <t>(967)772-1193x28330</t>
  </si>
  <si>
    <t>268-788-1283</t>
  </si>
  <si>
    <t>yjuarez@gross-hines.com</t>
  </si>
  <si>
    <t>http://www.olsen-fischer.com/</t>
  </si>
  <si>
    <t>dBC2D8aB4c8687f</t>
  </si>
  <si>
    <t>Glenda</t>
  </si>
  <si>
    <t>Jefferson</t>
  </si>
  <si>
    <t>Wood, Powers and Lara</t>
  </si>
  <si>
    <t>Melindaview</t>
  </si>
  <si>
    <t>623-710-8714x0128</t>
  </si>
  <si>
    <t>+1-724-073-6403x8939</t>
  </si>
  <si>
    <t>roachdiana@stewart.com</t>
  </si>
  <si>
    <t>https://www.hebert.com/</t>
  </si>
  <si>
    <t>0bB1414eEdd0Bd0</t>
  </si>
  <si>
    <t>Abbott LLC</t>
  </si>
  <si>
    <t>Mckenziehaven</t>
  </si>
  <si>
    <t>514-443-4395</t>
  </si>
  <si>
    <t>063.042.8550x738</t>
  </si>
  <si>
    <t>scott45@sanford-obrien.org</t>
  </si>
  <si>
    <t>https://mccoy.info/</t>
  </si>
  <si>
    <t>c56a23Af743b6BE</t>
  </si>
  <si>
    <t>Beth</t>
  </si>
  <si>
    <t>Santos Group</t>
  </si>
  <si>
    <t>Hensleyburgh</t>
  </si>
  <si>
    <t>926.656.1870</t>
  </si>
  <si>
    <t>penningtonpam@wade.com</t>
  </si>
  <si>
    <t>http://murphy.com/</t>
  </si>
  <si>
    <t>D70957B1aBcB5A2</t>
  </si>
  <si>
    <t>Carter</t>
  </si>
  <si>
    <t>Miles-Baldwin</t>
  </si>
  <si>
    <t>Cristinaburgh</t>
  </si>
  <si>
    <t>771.229.2081x42159</t>
  </si>
  <si>
    <t>(220)579-9545x8077</t>
  </si>
  <si>
    <t>alejandro25@russell.com</t>
  </si>
  <si>
    <t>https://www.keller.com/</t>
  </si>
  <si>
    <t>6BACDCEEbbfDAa4</t>
  </si>
  <si>
    <t>Hull-Ortega</t>
  </si>
  <si>
    <t>North Zachary</t>
  </si>
  <si>
    <t>219.942.9216</t>
  </si>
  <si>
    <t>(131)460-2664x38611</t>
  </si>
  <si>
    <t>suzanne36@burton-navarro.com</t>
  </si>
  <si>
    <t>https://www.santana.net/</t>
  </si>
  <si>
    <t>558Daa6CdE6AF1D</t>
  </si>
  <si>
    <t>Lawrence PLC</t>
  </si>
  <si>
    <t>Aliceberg</t>
  </si>
  <si>
    <t>761-113-0177x01126</t>
  </si>
  <si>
    <t>467-867-9695x9817</t>
  </si>
  <si>
    <t>rose46@richardson.com</t>
  </si>
  <si>
    <t>https://www.poole-daniels.org/</t>
  </si>
  <si>
    <t>52Fb9e67D0bB21F</t>
  </si>
  <si>
    <t>Cowan Ltd</t>
  </si>
  <si>
    <t>Tamifort</t>
  </si>
  <si>
    <t>621.138.7653x46963</t>
  </si>
  <si>
    <t>001-386-607-2057</t>
  </si>
  <si>
    <t>jacobsondorothy@garza.com</t>
  </si>
  <si>
    <t>https://logan.com/</t>
  </si>
  <si>
    <t>cEe6Db2E326c78e</t>
  </si>
  <si>
    <t>Sullivan-Cline</t>
  </si>
  <si>
    <t>Lake Joanne</t>
  </si>
  <si>
    <t>(765)971-5674</t>
  </si>
  <si>
    <t>+1-535-486-3537x158</t>
  </si>
  <si>
    <t>glenda75@gay.org</t>
  </si>
  <si>
    <t>https://www.donovan-pruitt.biz/</t>
  </si>
  <si>
    <t>FeD98cAd15eFAB7</t>
  </si>
  <si>
    <t>Bowers, Todd and Hansen</t>
  </si>
  <si>
    <t>East Parker</t>
  </si>
  <si>
    <t>(238)436-6057</t>
  </si>
  <si>
    <t>950.654.7052x53552</t>
  </si>
  <si>
    <t>miatravis@carney-riddle.com</t>
  </si>
  <si>
    <t>https://www.rush.com/</t>
  </si>
  <si>
    <t>4a7c9a187DaA67f</t>
  </si>
  <si>
    <t>Estrada</t>
  </si>
  <si>
    <t>Lam, Pierce and Thornton</t>
  </si>
  <si>
    <t>Dorothystad</t>
  </si>
  <si>
    <t>001-986-055-8091</t>
  </si>
  <si>
    <t>999.442.9215x34977</t>
  </si>
  <si>
    <t>eduardoewing@love-callahan.com</t>
  </si>
  <si>
    <t>d4d2e1a1aD7df6C</t>
  </si>
  <si>
    <t>Mccarty, Powers and Blackburn</t>
  </si>
  <si>
    <t>Whiteheadview</t>
  </si>
  <si>
    <t>800-187-0481</t>
  </si>
  <si>
    <t>001-007-220-6286x96262</t>
  </si>
  <si>
    <t>sharonwhitaker@marsh-webster.org</t>
  </si>
  <si>
    <t>http://www.oneill.com/</t>
  </si>
  <si>
    <t>88341bA88185aE2</t>
  </si>
  <si>
    <t>Branch, Proctor and Zamora</t>
  </si>
  <si>
    <t>South Audreymouth</t>
  </si>
  <si>
    <t>410-732-1199</t>
  </si>
  <si>
    <t>018.021.8316x16430</t>
  </si>
  <si>
    <t>kirsten02@maynard-dunlap.org</t>
  </si>
  <si>
    <t>https://cunningham.org/</t>
  </si>
  <si>
    <t>eF4C4Ce10C33eDa</t>
  </si>
  <si>
    <t>Ali, Leach and Waller</t>
  </si>
  <si>
    <t>Hannabury</t>
  </si>
  <si>
    <t>+1-633-227-8786x2438</t>
  </si>
  <si>
    <t>095-517-9222x2887</t>
  </si>
  <si>
    <t>sgraves@horton.com</t>
  </si>
  <si>
    <t>https://love.com/</t>
  </si>
  <si>
    <t>7D1BA693cCdB72C</t>
  </si>
  <si>
    <t>Wright, Cooper and Branch</t>
  </si>
  <si>
    <t>East Daniel</t>
  </si>
  <si>
    <t>873.072.1906x12239</t>
  </si>
  <si>
    <t>alisonburch@kim-small.com</t>
  </si>
  <si>
    <t>http://www.lamb-bradshaw.com/</t>
  </si>
  <si>
    <t>cc5c8CBDe60eb46</t>
  </si>
  <si>
    <t>Fuller-Berger</t>
  </si>
  <si>
    <t>West Barrybury</t>
  </si>
  <si>
    <t>mhayes@lester.com</t>
  </si>
  <si>
    <t>http://www.mendez.com/</t>
  </si>
  <si>
    <t>8d8E4EB4211a2CB</t>
  </si>
  <si>
    <t>Gail</t>
  </si>
  <si>
    <t>Lyons-Wilkerson</t>
  </si>
  <si>
    <t>Lake Alejandro</t>
  </si>
  <si>
    <t>839-774-9671x52599</t>
  </si>
  <si>
    <t>bob22@mendez.com</t>
  </si>
  <si>
    <t>https://www.simpson-parrish.info/</t>
  </si>
  <si>
    <t>CDD15130e809Bad</t>
  </si>
  <si>
    <t>Dorothy</t>
  </si>
  <si>
    <t>Burgess</t>
  </si>
  <si>
    <t>Dougherty Group</t>
  </si>
  <si>
    <t>Robertofurt</t>
  </si>
  <si>
    <t>(406)941-5054x34486</t>
  </si>
  <si>
    <t>bonniewoodard@moss.org</t>
  </si>
  <si>
    <t>http://craig.com/</t>
  </si>
  <si>
    <t>aFA6d4Adb6a687F</t>
  </si>
  <si>
    <t>May Inc</t>
  </si>
  <si>
    <t>Port Preston</t>
  </si>
  <si>
    <t>+1-656-028-6435x20508</t>
  </si>
  <si>
    <t>jeanette16@smith.com</t>
  </si>
  <si>
    <t>http://weber.com/</t>
  </si>
  <si>
    <t>F7de3aFFbDcEA4D</t>
  </si>
  <si>
    <t>Peters</t>
  </si>
  <si>
    <t>Long Inc</t>
  </si>
  <si>
    <t>Stevensonmouth</t>
  </si>
  <si>
    <t>001-780-084-3924x01666</t>
  </si>
  <si>
    <t>+1-933-918-7830x66759</t>
  </si>
  <si>
    <t>reginashelton@forbes-gordon.com</t>
  </si>
  <si>
    <t>https://yang.org/</t>
  </si>
  <si>
    <t>baFBeA46617A6bb</t>
  </si>
  <si>
    <t>Cox</t>
  </si>
  <si>
    <t>Hunter, Aguirre and Clay</t>
  </si>
  <si>
    <t>Lake Jesusside</t>
  </si>
  <si>
    <t>795-987-5359x44590</t>
  </si>
  <si>
    <t>brentchambers@carr-chapman.com</t>
  </si>
  <si>
    <t>http://www.pham-hess.info/</t>
  </si>
  <si>
    <t>025143EB93d38DB</t>
  </si>
  <si>
    <t>Cisneros-Castro</t>
  </si>
  <si>
    <t>South Valeriemouth</t>
  </si>
  <si>
    <t>Bahrain</t>
  </si>
  <si>
    <t>234-954-9658</t>
  </si>
  <si>
    <t>588.647.2134x26745</t>
  </si>
  <si>
    <t>zgordon@jarvis.org</t>
  </si>
  <si>
    <t>https://copeland.info/</t>
  </si>
  <si>
    <t>A8bA1E0E2ede6aB</t>
  </si>
  <si>
    <t>Rachel</t>
  </si>
  <si>
    <t>Mills</t>
  </si>
  <si>
    <t>Carroll LLC</t>
  </si>
  <si>
    <t>Valentinetown</t>
  </si>
  <si>
    <t>+1-416-039-1617x561</t>
  </si>
  <si>
    <t>(707)376-9925</t>
  </si>
  <si>
    <t>brianaashley@mccoy.info</t>
  </si>
  <si>
    <t>https://larsen.com/</t>
  </si>
  <si>
    <t>551FbD7Ec52a9b4</t>
  </si>
  <si>
    <t>Rivers-Velasquez</t>
  </si>
  <si>
    <t>South Harryton</t>
  </si>
  <si>
    <t>(194)121-4747x0384</t>
  </si>
  <si>
    <t>+1-493-042-8468x580</t>
  </si>
  <si>
    <t>brandy10@deleon-diaz.com</t>
  </si>
  <si>
    <t>https://gilbert.com/</t>
  </si>
  <si>
    <t>82F62ABf8C05adD</t>
  </si>
  <si>
    <t>Raven</t>
  </si>
  <si>
    <t>Garrison</t>
  </si>
  <si>
    <t>Carson-Rios</t>
  </si>
  <si>
    <t>Kayleeport</t>
  </si>
  <si>
    <t>288.277.7702x7943</t>
  </si>
  <si>
    <t>glendamann@hunter.com</t>
  </si>
  <si>
    <t>http://mcclain.net/</t>
  </si>
  <si>
    <t>BFeb7E4CD56e21F</t>
  </si>
  <si>
    <t>Rivas Inc</t>
  </si>
  <si>
    <t>East Jaredland</t>
  </si>
  <si>
    <t>496-712-6734</t>
  </si>
  <si>
    <t>752.927.2754</t>
  </si>
  <si>
    <t>shelly22@holland-doyle.net</t>
  </si>
  <si>
    <t>http://www.dennis.info/</t>
  </si>
  <si>
    <t>2767ABc11576256</t>
  </si>
  <si>
    <t>Devon</t>
  </si>
  <si>
    <t>Ellis</t>
  </si>
  <si>
    <t>Wilcox, Sawyer and Walter</t>
  </si>
  <si>
    <t>Aliland</t>
  </si>
  <si>
    <t>(371)254-8019</t>
  </si>
  <si>
    <t>+1-017-156-5577x813</t>
  </si>
  <si>
    <t>bjuarez@leon.com</t>
  </si>
  <si>
    <t>http://archer.com/</t>
  </si>
  <si>
    <t>E5b6a8bE7d82839</t>
  </si>
  <si>
    <t>Lane PLC</t>
  </si>
  <si>
    <t>North Karina</t>
  </si>
  <si>
    <t>574-667-9859x851</t>
  </si>
  <si>
    <t>(055)630-1546x791</t>
  </si>
  <si>
    <t>avelez@garcia.net</t>
  </si>
  <si>
    <t>http://page-conrad.org/</t>
  </si>
  <si>
    <t>1BF1798e57e461D</t>
  </si>
  <si>
    <t>Huff and Sons</t>
  </si>
  <si>
    <t>Ronaldbury</t>
  </si>
  <si>
    <t>001-210-355-5380x643</t>
  </si>
  <si>
    <t>(780)346-0158</t>
  </si>
  <si>
    <t>brandy33@larson-blair.com</t>
  </si>
  <si>
    <t>http://www.marquez.org/</t>
  </si>
  <si>
    <t>6b57fe4B4b4EfC7</t>
  </si>
  <si>
    <t>Yolanda</t>
  </si>
  <si>
    <t>May, Black and Cummings</t>
  </si>
  <si>
    <t>Lake Sally</t>
  </si>
  <si>
    <t>001-402-155-6444x659</t>
  </si>
  <si>
    <t>622-724-8029x00131</t>
  </si>
  <si>
    <t>lfrazier@diaz-jacobs.org</t>
  </si>
  <si>
    <t>https://kaiser.com/</t>
  </si>
  <si>
    <t>d9b2f57eFb30259</t>
  </si>
  <si>
    <t>Compton</t>
  </si>
  <si>
    <t>Elliott, Richard and Nash</t>
  </si>
  <si>
    <t>West Roy</t>
  </si>
  <si>
    <t>856.190.1560x87787</t>
  </si>
  <si>
    <t>947.702.8297x066</t>
  </si>
  <si>
    <t>cobbronnie@potter.com</t>
  </si>
  <si>
    <t>https://www.hansen.com/</t>
  </si>
  <si>
    <t>b0BC3d3Cf35bF3B</t>
  </si>
  <si>
    <t>Butler</t>
  </si>
  <si>
    <t>Lucero Ltd</t>
  </si>
  <si>
    <t>Camachoport</t>
  </si>
  <si>
    <t>158-083-4914</t>
  </si>
  <si>
    <t>archermiranda@lynn.com</t>
  </si>
  <si>
    <t>3E8a8aB332Ef8e3</t>
  </si>
  <si>
    <t>Fowler-Morrison</t>
  </si>
  <si>
    <t>Kramerbury</t>
  </si>
  <si>
    <t>965-212-9456</t>
  </si>
  <si>
    <t>(524)324-1427x41422</t>
  </si>
  <si>
    <t>richard43@higgins-harrington.com</t>
  </si>
  <si>
    <t>http://www.tyler.info/</t>
  </si>
  <si>
    <t>a98DeC0AB3Ce7Ea</t>
  </si>
  <si>
    <t>Victoria</t>
  </si>
  <si>
    <t>Holden, Mcfarland and Caldwell</t>
  </si>
  <si>
    <t>West Caseytown</t>
  </si>
  <si>
    <t>(728)693-4921</t>
  </si>
  <si>
    <t>001-228-911-7240x03151</t>
  </si>
  <si>
    <t>roymarvin@bright.com</t>
  </si>
  <si>
    <t>https://bartlett-hines.com/</t>
  </si>
  <si>
    <t>dD03BbB2FaD106D</t>
  </si>
  <si>
    <t>Strickland</t>
  </si>
  <si>
    <t>Luna-Buck</t>
  </si>
  <si>
    <t>Lake Antonio</t>
  </si>
  <si>
    <t>+1-038-586-8954x39947</t>
  </si>
  <si>
    <t>bhouston@hale-walton.info</t>
  </si>
  <si>
    <t>http://www.mejia.com/</t>
  </si>
  <si>
    <t>F4195E9e1621bD7</t>
  </si>
  <si>
    <t>Alison</t>
  </si>
  <si>
    <t>Hall-Blackburn</t>
  </si>
  <si>
    <t>Judithbury</t>
  </si>
  <si>
    <t>960.068.4536</t>
  </si>
  <si>
    <t>(071)103-8359x4594</t>
  </si>
  <si>
    <t>duranshawn@bowers.com</t>
  </si>
  <si>
    <t>http://www.mullen-morris.com/</t>
  </si>
  <si>
    <t>38ce4CDEad0d5de</t>
  </si>
  <si>
    <t>Laurie</t>
  </si>
  <si>
    <t>Harmon, Orr and Shelton</t>
  </si>
  <si>
    <t>Simsville</t>
  </si>
  <si>
    <t>808-983-7926x498</t>
  </si>
  <si>
    <t>001-004-146-8210</t>
  </si>
  <si>
    <t>buckleybrianna@howe-brooks.net</t>
  </si>
  <si>
    <t>http://www.sandoval.com/</t>
  </si>
  <si>
    <t>6bbc5677CeFD28a</t>
  </si>
  <si>
    <t>Foley</t>
  </si>
  <si>
    <t>Huynh, Mcgrath and Casey</t>
  </si>
  <si>
    <t>West Chase</t>
  </si>
  <si>
    <t>472.949.3011</t>
  </si>
  <si>
    <t>001-211-706-9677x50750</t>
  </si>
  <si>
    <t>cindy99@delgado.info</t>
  </si>
  <si>
    <t>https://www.lynn.com/</t>
  </si>
  <si>
    <t>63E0efF2e5795fd</t>
  </si>
  <si>
    <t>Knapp</t>
  </si>
  <si>
    <t>Hanson-Sanders</t>
  </si>
  <si>
    <t>Chadside</t>
  </si>
  <si>
    <t>991.911.8689x648</t>
  </si>
  <si>
    <t>marissa88@miles-dickerson.com</t>
  </si>
  <si>
    <t>B958dE9666cEaD9</t>
  </si>
  <si>
    <t>Pham</t>
  </si>
  <si>
    <t>Hill, May and Howell</t>
  </si>
  <si>
    <t>Manningland</t>
  </si>
  <si>
    <t>(770)003-1509</t>
  </si>
  <si>
    <t>whitneyjoan@chen.org</t>
  </si>
  <si>
    <t>https://anthony.com/</t>
  </si>
  <si>
    <t>d69cf4cC4ABb4e6</t>
  </si>
  <si>
    <t>Torres</t>
  </si>
  <si>
    <t>Duncan-Navarro</t>
  </si>
  <si>
    <t>North Meagan</t>
  </si>
  <si>
    <t>001-639-335-9537x3108</t>
  </si>
  <si>
    <t>264-339-0859x80819</t>
  </si>
  <si>
    <t>qperry@carey-figueroa.com</t>
  </si>
  <si>
    <t>https://hamilton.com/</t>
  </si>
  <si>
    <t>e42D7a95b7297Ef</t>
  </si>
  <si>
    <t>Mosley</t>
  </si>
  <si>
    <t>Hood, Mcgee and Gibbs</t>
  </si>
  <si>
    <t>Vernonmouth</t>
  </si>
  <si>
    <t>001-628-312-8120x2588</t>
  </si>
  <si>
    <t>697.525.5560x563</t>
  </si>
  <si>
    <t>bradfordchad@duarte.com</t>
  </si>
  <si>
    <t>http://estes.com/</t>
  </si>
  <si>
    <t>1B9aFdF0f972f0B</t>
  </si>
  <si>
    <t>Deleon</t>
  </si>
  <si>
    <t>Galloway and Sons</t>
  </si>
  <si>
    <t>New Veronica</t>
  </si>
  <si>
    <t>308-979-6674x159</t>
  </si>
  <si>
    <t>+1-203-288-4514x54866</t>
  </si>
  <si>
    <t>sstuart@duncan.com</t>
  </si>
  <si>
    <t>http://hines-ayers.biz/</t>
  </si>
  <si>
    <t>cb20Bc1E6D661a3</t>
  </si>
  <si>
    <t>Rivers</t>
  </si>
  <si>
    <t>Mercer, Ware and Bridges</t>
  </si>
  <si>
    <t>Dylanville</t>
  </si>
  <si>
    <t>001-432-758-7386</t>
  </si>
  <si>
    <t>126.403.7916x684</t>
  </si>
  <si>
    <t>patricksteven@mcintyre.org</t>
  </si>
  <si>
    <t>http://www.steele.biz/</t>
  </si>
  <si>
    <t>47d09bef881fAFe</t>
  </si>
  <si>
    <t>Lyons Group</t>
  </si>
  <si>
    <t>North Wayne</t>
  </si>
  <si>
    <t>001-462-409-3330x678</t>
  </si>
  <si>
    <t>308-650-7271x505</t>
  </si>
  <si>
    <t>alvarezjoanna@cochran-peters.com</t>
  </si>
  <si>
    <t>https://carr.com/</t>
  </si>
  <si>
    <t>4121ddFaAa7978b</t>
  </si>
  <si>
    <t>Lozano</t>
  </si>
  <si>
    <t>Luna PLC</t>
  </si>
  <si>
    <t>Theresachester</t>
  </si>
  <si>
    <t>+1-712-795-0264x968</t>
  </si>
  <si>
    <t>+1-633-456-1002x1281</t>
  </si>
  <si>
    <t>ysnow@garrison.com</t>
  </si>
  <si>
    <t>https://mckee-chaney.net/</t>
  </si>
  <si>
    <t>fB4FAfa77Da2E2c</t>
  </si>
  <si>
    <t>Lester-Burton</t>
  </si>
  <si>
    <t>Destinyland</t>
  </si>
  <si>
    <t>835-308-2138</t>
  </si>
  <si>
    <t>laceyblackburn@novak.com</t>
  </si>
  <si>
    <t>https://www.hogan-allen.com/</t>
  </si>
  <si>
    <t>11D3c8fba9dBcfF</t>
  </si>
  <si>
    <t>Dudley-Ray</t>
  </si>
  <si>
    <t>Websterfurt</t>
  </si>
  <si>
    <t>(577)491-5862</t>
  </si>
  <si>
    <t>prestonashley@rush.com</t>
  </si>
  <si>
    <t>http://www.vaughn.org/</t>
  </si>
  <si>
    <t>eAadd1EaCFbDF2c</t>
  </si>
  <si>
    <t>Shelly</t>
  </si>
  <si>
    <t>Pearson Group</t>
  </si>
  <si>
    <t>North Angiefurt</t>
  </si>
  <si>
    <t>293-102-1402x6775</t>
  </si>
  <si>
    <t>000-124-3050x9928</t>
  </si>
  <si>
    <t>carolynsilva@ford.org</t>
  </si>
  <si>
    <t>https://charles-moreno.info/</t>
  </si>
  <si>
    <t>dd5982aFBFAb02e</t>
  </si>
  <si>
    <t>Lowery</t>
  </si>
  <si>
    <t>Wade, Grant and Gill</t>
  </si>
  <si>
    <t>North Carlos</t>
  </si>
  <si>
    <t>Pitcairn Islands</t>
  </si>
  <si>
    <t>(778)493-7726</t>
  </si>
  <si>
    <t>mandyweiss@carroll-graham.com</t>
  </si>
  <si>
    <t>http://washington-moore.biz/</t>
  </si>
  <si>
    <t>7FE2fA4cdedDfb3</t>
  </si>
  <si>
    <t>Gould</t>
  </si>
  <si>
    <t>Dennis, Randall and Pittman</t>
  </si>
  <si>
    <t>Port Rosshaven</t>
  </si>
  <si>
    <t>001-660-946-9906x875</t>
  </si>
  <si>
    <t>ljuarez@schroeder.com</t>
  </si>
  <si>
    <t>https://foley.org/</t>
  </si>
  <si>
    <t>2Be8ac81ed1C7fe</t>
  </si>
  <si>
    <t>Fields Inc</t>
  </si>
  <si>
    <t>East Adrian</t>
  </si>
  <si>
    <t>(484)401-4758</t>
  </si>
  <si>
    <t>299-148-9874x031</t>
  </si>
  <si>
    <t>deborah96@ortega-anderson.com</t>
  </si>
  <si>
    <t>http://www.flynn.com/</t>
  </si>
  <si>
    <t>a148d10ADa3F44C</t>
  </si>
  <si>
    <t>Mullen and Sons</t>
  </si>
  <si>
    <t>Perryton</t>
  </si>
  <si>
    <t>398-230-1204x985</t>
  </si>
  <si>
    <t>717-011-4554x273</t>
  </si>
  <si>
    <t>eduardo20@diaz.info</t>
  </si>
  <si>
    <t>http://lawrence.com/</t>
  </si>
  <si>
    <t>A87C11D0ECe2f45</t>
  </si>
  <si>
    <t>Mason Group</t>
  </si>
  <si>
    <t>Garrettberg</t>
  </si>
  <si>
    <t>974-942-6719</t>
  </si>
  <si>
    <t>053-795-4514</t>
  </si>
  <si>
    <t>anitaduran@hendricks-flowers.com</t>
  </si>
  <si>
    <t>https://www.webster-abbott.com/</t>
  </si>
  <si>
    <t>31CbaDAbc189B20</t>
  </si>
  <si>
    <t>Carey, Clay and Bryan</t>
  </si>
  <si>
    <t>Port Randallmouth</t>
  </si>
  <si>
    <t>903.642.6066x5869</t>
  </si>
  <si>
    <t>+1-414-232-6722x943</t>
  </si>
  <si>
    <t>averyjeffery@webb.info</t>
  </si>
  <si>
    <t>http://malone.com/</t>
  </si>
  <si>
    <t>Fd0ca0CE86B752b</t>
  </si>
  <si>
    <t>Figueroa, Osborn and Ray</t>
  </si>
  <si>
    <t>Coltonshire</t>
  </si>
  <si>
    <t>467.798.1722</t>
  </si>
  <si>
    <t>danny17@roberts-oneal.com</t>
  </si>
  <si>
    <t>https://www.salinas-moss.com/</t>
  </si>
  <si>
    <t>ca0D2F74aEF9Ae0</t>
  </si>
  <si>
    <t>Stone</t>
  </si>
  <si>
    <t>Stevenson, Becker and Hammond</t>
  </si>
  <si>
    <t>Port Summer</t>
  </si>
  <si>
    <t>(879)264-9279</t>
  </si>
  <si>
    <t>125.525.3983</t>
  </si>
  <si>
    <t>qheath@serrano.info</t>
  </si>
  <si>
    <t>http://www.rosales-valentine.com/</t>
  </si>
  <si>
    <t>6A97580Eea0EBfd</t>
  </si>
  <si>
    <t>Mcconnell-Serrano</t>
  </si>
  <si>
    <t>Beckyview</t>
  </si>
  <si>
    <t>001-671-400-4143x87552</t>
  </si>
  <si>
    <t>walter95@murray.com</t>
  </si>
  <si>
    <t>https://www.goodman.com/</t>
  </si>
  <si>
    <t>Bab0DEcc7037134</t>
  </si>
  <si>
    <t>Mueller-Bridges</t>
  </si>
  <si>
    <t>South Bernard</t>
  </si>
  <si>
    <t>001-951-497-2954x4728</t>
  </si>
  <si>
    <t>001-168-048-7602x5306</t>
  </si>
  <si>
    <t>jeanne45@lowe-richard.com</t>
  </si>
  <si>
    <t>https://www.reilly-michael.org/</t>
  </si>
  <si>
    <t>4F0ae76b2eA7e0C</t>
  </si>
  <si>
    <t>Denise</t>
  </si>
  <si>
    <t>Brady, Schmitt and Baker</t>
  </si>
  <si>
    <t>Wilkinsonmouth</t>
  </si>
  <si>
    <t>032.495.7453x2002</t>
  </si>
  <si>
    <t>001-940-803-2437</t>
  </si>
  <si>
    <t>jerome34@keller.com</t>
  </si>
  <si>
    <t>https://cole.net/</t>
  </si>
  <si>
    <t>4EC06a4860b92Ca</t>
  </si>
  <si>
    <t>Johnston-Mcgrath</t>
  </si>
  <si>
    <t>South Marcomouth</t>
  </si>
  <si>
    <t>+1-485-893-7023x22033</t>
  </si>
  <si>
    <t>deborahcraig@pena.com</t>
  </si>
  <si>
    <t>https://jensen.com/</t>
  </si>
  <si>
    <t>8b7dd3663ca8210</t>
  </si>
  <si>
    <t>Singh, Miller and Golden</t>
  </si>
  <si>
    <t>West Lancestad</t>
  </si>
  <si>
    <t>(304)401-6534</t>
  </si>
  <si>
    <t>(579)946-4417x338</t>
  </si>
  <si>
    <t>wayne62@jennings-burnett.com</t>
  </si>
  <si>
    <t>http://www.salas-gross.biz/</t>
  </si>
  <si>
    <t>a9dCa7ac9Ce2Ab2</t>
  </si>
  <si>
    <t>Matthews-Buckley</t>
  </si>
  <si>
    <t>Stacytown</t>
  </si>
  <si>
    <t>+1-227-729-5055x928</t>
  </si>
  <si>
    <t>(699)160-4397x611</t>
  </si>
  <si>
    <t>eperez@thomas-montoya.com</t>
  </si>
  <si>
    <t>http://mays-saunders.com/</t>
  </si>
  <si>
    <t>4244D72Ab6a5c2D</t>
  </si>
  <si>
    <t>Lynn</t>
  </si>
  <si>
    <t>Morton-Petty</t>
  </si>
  <si>
    <t>Geraldtown</t>
  </si>
  <si>
    <t>(111)338-4918</t>
  </si>
  <si>
    <t>david48@everett.info</t>
  </si>
  <si>
    <t>http://kirk-zhang.com/</t>
  </si>
  <si>
    <t>195cd9feA78D799</t>
  </si>
  <si>
    <t>Reilly</t>
  </si>
  <si>
    <t>Skinner and Sons</t>
  </si>
  <si>
    <t>Martinezfurt</t>
  </si>
  <si>
    <t>176-356-0490</t>
  </si>
  <si>
    <t>+1-014-522-2419x43992</t>
  </si>
  <si>
    <t>vegaconnor@gonzales-watson.com</t>
  </si>
  <si>
    <t>http://www.bautista-mcgee.org/</t>
  </si>
  <si>
    <t>BC867B2F1f6DFdA</t>
  </si>
  <si>
    <t>Bond</t>
  </si>
  <si>
    <t>Holder, Swanson and Mcdowell</t>
  </si>
  <si>
    <t>South Jillian</t>
  </si>
  <si>
    <t>001-421-988-2871x350</t>
  </si>
  <si>
    <t>487.967.6230x9009</t>
  </si>
  <si>
    <t>eroach@sloan.com</t>
  </si>
  <si>
    <t>http://www.browning.net/</t>
  </si>
  <si>
    <t>Ece19AE11E56746</t>
  </si>
  <si>
    <t>Mccarty-Villegas</t>
  </si>
  <si>
    <t>Mcfarlandview</t>
  </si>
  <si>
    <t>(700)179-3577</t>
  </si>
  <si>
    <t>(099)761-6745</t>
  </si>
  <si>
    <t>grayisaiah@hobbs.com</t>
  </si>
  <si>
    <t>https://moyer-tyler.com/</t>
  </si>
  <si>
    <t>5193CdE8DDEBE31</t>
  </si>
  <si>
    <t>Darius</t>
  </si>
  <si>
    <t>Sotomouth</t>
  </si>
  <si>
    <t>001-114-652-1153</t>
  </si>
  <si>
    <t>121.092.6078</t>
  </si>
  <si>
    <t>bblack@hancock-haley.com</t>
  </si>
  <si>
    <t>http://www.walters.com/</t>
  </si>
  <si>
    <t>c0Cef0B6D7dbBf6</t>
  </si>
  <si>
    <t>Rogers Inc</t>
  </si>
  <si>
    <t>Jacobsonland</t>
  </si>
  <si>
    <t>(596)548-0115x457</t>
  </si>
  <si>
    <t>857.160.8353</t>
  </si>
  <si>
    <t>vazquezkerri@hays.com</t>
  </si>
  <si>
    <t>http://sims.com/</t>
  </si>
  <si>
    <t>28AdFC167EA26B1</t>
  </si>
  <si>
    <t>Hanna</t>
  </si>
  <si>
    <t>Rich-Jones</t>
  </si>
  <si>
    <t>South Jesus</t>
  </si>
  <si>
    <t>657.437.9532</t>
  </si>
  <si>
    <t>786-769-6578x827</t>
  </si>
  <si>
    <t>kendrablevins@dominguez-watts.com</t>
  </si>
  <si>
    <t>https://www.barton.net/</t>
  </si>
  <si>
    <t>b353bE2e6ADBb2E</t>
  </si>
  <si>
    <t>David LLC</t>
  </si>
  <si>
    <t>New Stacie</t>
  </si>
  <si>
    <t>(291)508-7938</t>
  </si>
  <si>
    <t>253.233.0136x629</t>
  </si>
  <si>
    <t>dylan41@floyd-webster.info</t>
  </si>
  <si>
    <t>http://www.merritt-jensen.com/</t>
  </si>
  <si>
    <t>a0e3B57D14C2F30</t>
  </si>
  <si>
    <t>Aaron</t>
  </si>
  <si>
    <t>Burnett-Hinton</t>
  </si>
  <si>
    <t>South Traci</t>
  </si>
  <si>
    <t>001-795-383-7996</t>
  </si>
  <si>
    <t>531-635-2300x551</t>
  </si>
  <si>
    <t>rivaseric@le.com</t>
  </si>
  <si>
    <t>http://www.tyler.com/</t>
  </si>
  <si>
    <t>bdFfFD052b758d6</t>
  </si>
  <si>
    <t>Montgomery</t>
  </si>
  <si>
    <t>Benitez PLC</t>
  </si>
  <si>
    <t>West Pennyfurt</t>
  </si>
  <si>
    <t>001-068-514-7902x5706</t>
  </si>
  <si>
    <t>945.165.4632x9029</t>
  </si>
  <si>
    <t>seanhebert@bryan.com</t>
  </si>
  <si>
    <t>http://www.huffman.net/</t>
  </si>
  <si>
    <t>6Bf825F2e2bE740</t>
  </si>
  <si>
    <t>Colton</t>
  </si>
  <si>
    <t>Galloway</t>
  </si>
  <si>
    <t>Zhang-Villarreal</t>
  </si>
  <si>
    <t>Lake Candicechester</t>
  </si>
  <si>
    <t>001-140-235-0607</t>
  </si>
  <si>
    <t>(755)823-8649</t>
  </si>
  <si>
    <t>marie11@mullins.org</t>
  </si>
  <si>
    <t>http://www.fox.biz/</t>
  </si>
  <si>
    <t>FAAC690ceBEFF0a</t>
  </si>
  <si>
    <t>Cabrera</t>
  </si>
  <si>
    <t>Crawford Group</t>
  </si>
  <si>
    <t>Lake Christianview</t>
  </si>
  <si>
    <t>281-447-9609</t>
  </si>
  <si>
    <t>(494)390-5666x087</t>
  </si>
  <si>
    <t>mikecain@lawrence.biz</t>
  </si>
  <si>
    <t>http://www.jensen.com/</t>
  </si>
  <si>
    <t>9465BBe5bc7abEe</t>
  </si>
  <si>
    <t>Hobbs, Chandler and Bennett</t>
  </si>
  <si>
    <t>Wendymouth</t>
  </si>
  <si>
    <t>373.106.3944x6794</t>
  </si>
  <si>
    <t>(884)294-9618x00033</t>
  </si>
  <si>
    <t>ynielsen@booker-cervantes.com</t>
  </si>
  <si>
    <t>https://prince.org/</t>
  </si>
  <si>
    <t>5BA5D1366cC4Aa6</t>
  </si>
  <si>
    <t>Santos</t>
  </si>
  <si>
    <t>Simmons Inc</t>
  </si>
  <si>
    <t>Leonville</t>
  </si>
  <si>
    <t>001-618-698-6767</t>
  </si>
  <si>
    <t>cameron21@chavez.com</t>
  </si>
  <si>
    <t>http://pitts-dawson.com/</t>
  </si>
  <si>
    <t>42Bd7A50B093dBA</t>
  </si>
  <si>
    <t>Barron-Dickerson</t>
  </si>
  <si>
    <t>Craigburgh</t>
  </si>
  <si>
    <t>972-236-1317</t>
  </si>
  <si>
    <t>(728)308-8370x09839</t>
  </si>
  <si>
    <t>ewilliams@buckley.net</t>
  </si>
  <si>
    <t>http://www.fox-kennedy.org/</t>
  </si>
  <si>
    <t>d2DA1E92A7bEF4e</t>
  </si>
  <si>
    <t>Kathy</t>
  </si>
  <si>
    <t>Dougherty</t>
  </si>
  <si>
    <t>Cherry and Sons</t>
  </si>
  <si>
    <t>Port Yvette</t>
  </si>
  <si>
    <t>503-427-4245x167</t>
  </si>
  <si>
    <t>+1-469-698-5615x924</t>
  </si>
  <si>
    <t>ricardo01@jones.com</t>
  </si>
  <si>
    <t>http://www.fletcher-beasley.info/</t>
  </si>
  <si>
    <t>6BA45A55aDFbDD6</t>
  </si>
  <si>
    <t>Fitzgerald-Dean</t>
  </si>
  <si>
    <t>South Franklin</t>
  </si>
  <si>
    <t>(488)442-9817x071</t>
  </si>
  <si>
    <t>(808)320-6815</t>
  </si>
  <si>
    <t>ashlee98@acosta-lyons.com</t>
  </si>
  <si>
    <t>http://www.jenkins-hoffman.info/</t>
  </si>
  <si>
    <t>D4b7bb75BB056D4</t>
  </si>
  <si>
    <t>Everett-Pacheco</t>
  </si>
  <si>
    <t>Whitakerfort</t>
  </si>
  <si>
    <t>(612)511-9220</t>
  </si>
  <si>
    <t>pvaughan@tate-mccoy.com</t>
  </si>
  <si>
    <t>https://mcdaniel.com/</t>
  </si>
  <si>
    <t>0cB9d4eBdeB7041</t>
  </si>
  <si>
    <t>Love</t>
  </si>
  <si>
    <t>Waller, Yates and Long</t>
  </si>
  <si>
    <t>North Annette</t>
  </si>
  <si>
    <t>(622)797-1961x6009</t>
  </si>
  <si>
    <t>aimee69@franklin.net</t>
  </si>
  <si>
    <t>http://chang.com/</t>
  </si>
  <si>
    <t>c2dc80E576C25F1</t>
  </si>
  <si>
    <t>Bowman-Cruz</t>
  </si>
  <si>
    <t>South Mackenzie</t>
  </si>
  <si>
    <t>gabrielle64@winters.org</t>
  </si>
  <si>
    <t>http://www.fischer-higgins.net/</t>
  </si>
  <si>
    <t>2bEEcF2c671eE9e</t>
  </si>
  <si>
    <t>Hendrix PLC</t>
  </si>
  <si>
    <t>Lake Chris</t>
  </si>
  <si>
    <t>+1-601-328-1339x32571</t>
  </si>
  <si>
    <t>141.532.8466x8606</t>
  </si>
  <si>
    <t>whitney44@dillon.biz</t>
  </si>
  <si>
    <t>http://harrison.com/</t>
  </si>
  <si>
    <t>Ce37AAdB41AA254</t>
  </si>
  <si>
    <t>Parrish</t>
  </si>
  <si>
    <t>Ball PLC</t>
  </si>
  <si>
    <t>West Marcochester</t>
  </si>
  <si>
    <t>+1-019-049-1108x815</t>
  </si>
  <si>
    <t>698.862.0127x58025</t>
  </si>
  <si>
    <t>kristina85@forbes-sullivan.com</t>
  </si>
  <si>
    <t>http://mosley.biz/</t>
  </si>
  <si>
    <t>9B13Eb7a280B7E9</t>
  </si>
  <si>
    <t>Colon</t>
  </si>
  <si>
    <t>Andrade-Sawyer</t>
  </si>
  <si>
    <t>Lesterfort</t>
  </si>
  <si>
    <t>+1-990-015-4214x4165</t>
  </si>
  <si>
    <t>001-270-221-6376x1125</t>
  </si>
  <si>
    <t>oowens@valenzuela.biz</t>
  </si>
  <si>
    <t>http://hickman.com/</t>
  </si>
  <si>
    <t>Fe7afDebB6CeBff</t>
  </si>
  <si>
    <t>Tristan</t>
  </si>
  <si>
    <t>Zavala Inc</t>
  </si>
  <si>
    <t>Jakemouth</t>
  </si>
  <si>
    <t>(205)680-0792</t>
  </si>
  <si>
    <t>ypierce@mullen.org</t>
  </si>
  <si>
    <t>http://www.rios.com/</t>
  </si>
  <si>
    <t>9f6C1EF41E03EB1</t>
  </si>
  <si>
    <t>Avila, Barton and Weeks</t>
  </si>
  <si>
    <t>West Kathyburgh</t>
  </si>
  <si>
    <t>+1-948-118-2481x570</t>
  </si>
  <si>
    <t>544.609.2502x38377</t>
  </si>
  <si>
    <t>kelly48@cantrell-grimes.com</t>
  </si>
  <si>
    <t>https://monroe-oliver.com/</t>
  </si>
  <si>
    <t>ed0e860dA9E6Cb7</t>
  </si>
  <si>
    <t>Jennings-Williamson</t>
  </si>
  <si>
    <t>Port Andres</t>
  </si>
  <si>
    <t>(820)422-4520</t>
  </si>
  <si>
    <t>(257)305-2843x12090</t>
  </si>
  <si>
    <t>bairdtanner@wilkins-levine.com</t>
  </si>
  <si>
    <t>https://www.herrera-higgins.com/</t>
  </si>
  <si>
    <t>4BDa2E785507F3A</t>
  </si>
  <si>
    <t>Gonzalez</t>
  </si>
  <si>
    <t>Jarvis, Garza and Zamora</t>
  </si>
  <si>
    <t>North Jeanne</t>
  </si>
  <si>
    <t>513-363-5589x576</t>
  </si>
  <si>
    <t>001-484-199-3334</t>
  </si>
  <si>
    <t>pbailey@whitaker.info</t>
  </si>
  <si>
    <t>https://www.lamb.org/</t>
  </si>
  <si>
    <t>785DCedCAEBBb10</t>
  </si>
  <si>
    <t>Higgins</t>
  </si>
  <si>
    <t>Parks, Cardenas and Hodge</t>
  </si>
  <si>
    <t>Elizabethhaven</t>
  </si>
  <si>
    <t>+1-250-992-3766x193</t>
  </si>
  <si>
    <t>(816)949-9202x99378</t>
  </si>
  <si>
    <t>isaiahknox@mcgee.com</t>
  </si>
  <si>
    <t>https://thompson.com/</t>
  </si>
  <si>
    <t>4CC061174345fCb</t>
  </si>
  <si>
    <t>Gabrielle</t>
  </si>
  <si>
    <t>Cervantes</t>
  </si>
  <si>
    <t>Hahn PLC</t>
  </si>
  <si>
    <t>Vernonstad</t>
  </si>
  <si>
    <t>785-639-7826x576</t>
  </si>
  <si>
    <t>(829)339-7166</t>
  </si>
  <si>
    <t>nashdominic@potts.info</t>
  </si>
  <si>
    <t>http://clarke.com/</t>
  </si>
  <si>
    <t>4A0ACec7f3B17aA</t>
  </si>
  <si>
    <t>Madden PLC</t>
  </si>
  <si>
    <t>Pearsontown</t>
  </si>
  <si>
    <t>(830)148-4987x243</t>
  </si>
  <si>
    <t>001-330-441-0680x321</t>
  </si>
  <si>
    <t>bradleyhenderson@huerta-coffey.com</t>
  </si>
  <si>
    <t>http://www.edwards.org/</t>
  </si>
  <si>
    <t>6bc9Ac2c8A750fc</t>
  </si>
  <si>
    <t>Malone</t>
  </si>
  <si>
    <t>Sloan, Reese and Hoover</t>
  </si>
  <si>
    <t>South Yesenia</t>
  </si>
  <si>
    <t>001-936-223-2692</t>
  </si>
  <si>
    <t>(910)404-5418x48833</t>
  </si>
  <si>
    <t>cryan@hinton.net</t>
  </si>
  <si>
    <t>http://www.woods-harper.info/</t>
  </si>
  <si>
    <t>c4C7fF768a8Dc09</t>
  </si>
  <si>
    <t>Olson</t>
  </si>
  <si>
    <t>Harper PLC</t>
  </si>
  <si>
    <t>Atkinsberg</t>
  </si>
  <si>
    <t>639-743-0184</t>
  </si>
  <si>
    <t>(133)407-2922</t>
  </si>
  <si>
    <t>lstrickland@wang-reid.com</t>
  </si>
  <si>
    <t>https://www.burton.com/</t>
  </si>
  <si>
    <t>54759cFa42db987</t>
  </si>
  <si>
    <t>George LLC</t>
  </si>
  <si>
    <t>East Calvin</t>
  </si>
  <si>
    <t>638.366.7668x78866</t>
  </si>
  <si>
    <t>290-060-5896x152</t>
  </si>
  <si>
    <t>gordonmonica@love.com</t>
  </si>
  <si>
    <t>http://www.huynh.biz/</t>
  </si>
  <si>
    <t>f2eE78D1A6DEe5e</t>
  </si>
  <si>
    <t>Hester Ltd</t>
  </si>
  <si>
    <t>Lawsontown</t>
  </si>
  <si>
    <t>(694)376-3296x032</t>
  </si>
  <si>
    <t>+1-774-787-5087x50986</t>
  </si>
  <si>
    <t>mwalls@salinas-robinson.com</t>
  </si>
  <si>
    <t>https://horton-rubio.com/</t>
  </si>
  <si>
    <t>FC13a2d339DCCaa</t>
  </si>
  <si>
    <t>Manning Ltd</t>
  </si>
  <si>
    <t>New Pattychester</t>
  </si>
  <si>
    <t>376.573.7996</t>
  </si>
  <si>
    <t>(036)469-3509x76326</t>
  </si>
  <si>
    <t>wilsondeanna@fuller-murray.info</t>
  </si>
  <si>
    <t>http://mcgrath.com/</t>
  </si>
  <si>
    <t>36E63fbeccD8e4b</t>
  </si>
  <si>
    <t>Nelson, Mayo and Perez</t>
  </si>
  <si>
    <t>Thompsonview</t>
  </si>
  <si>
    <t>578.409.9261x3437</t>
  </si>
  <si>
    <t>(249)478-6319x04575</t>
  </si>
  <si>
    <t>kirk75@cisneros.com</t>
  </si>
  <si>
    <t>https://nash.com/</t>
  </si>
  <si>
    <t>fDB04FeA7885FAA</t>
  </si>
  <si>
    <t>Mann-Olson</t>
  </si>
  <si>
    <t>West Leon</t>
  </si>
  <si>
    <t>(664)661-7265x74499</t>
  </si>
  <si>
    <t>509.165.1431x34753</t>
  </si>
  <si>
    <t>woodardjudith@lee-valenzuela.com</t>
  </si>
  <si>
    <t>https://www.calhoun.com/</t>
  </si>
  <si>
    <t>3079eE405B9cC7f</t>
  </si>
  <si>
    <t>Chelsea</t>
  </si>
  <si>
    <t>Chen, Butler and Tapia</t>
  </si>
  <si>
    <t>Russellfort</t>
  </si>
  <si>
    <t>+1-073-936-9044x475</t>
  </si>
  <si>
    <t>642.504.2102x457</t>
  </si>
  <si>
    <t>bingram@horton-holder.com</t>
  </si>
  <si>
    <t>http://leonard-dudley.net/</t>
  </si>
  <si>
    <t>Aaddb77cDbA6dFf</t>
  </si>
  <si>
    <t>Hammond-Schroeder</t>
  </si>
  <si>
    <t>Taylorport</t>
  </si>
  <si>
    <t>004-831-5646</t>
  </si>
  <si>
    <t>kylie72@payne.com</t>
  </si>
  <si>
    <t>http://rivas.com/</t>
  </si>
  <si>
    <t>B7B9Fd74af3F2FA</t>
  </si>
  <si>
    <t>Hickman LLC</t>
  </si>
  <si>
    <t>Kristaberg</t>
  </si>
  <si>
    <t>001-408-803-6483</t>
  </si>
  <si>
    <t>perrywalters@williamson.com</t>
  </si>
  <si>
    <t>http://sloan.com/</t>
  </si>
  <si>
    <t>1F0A8a9DAc5bFB2</t>
  </si>
  <si>
    <t>Combs-Frost</t>
  </si>
  <si>
    <t>South Kaitlyn</t>
  </si>
  <si>
    <t>754.775.5016x24107</t>
  </si>
  <si>
    <t>(024)751-6902x317</t>
  </si>
  <si>
    <t>laneconnor@daugherty.com</t>
  </si>
  <si>
    <t>https://flynn.com/</t>
  </si>
  <si>
    <t>d4B05F7082F10Ef</t>
  </si>
  <si>
    <t>Jacobs LLC</t>
  </si>
  <si>
    <t>Port Krista</t>
  </si>
  <si>
    <t>317.302.7413x48380</t>
  </si>
  <si>
    <t>001-280-584-4955</t>
  </si>
  <si>
    <t>krystalfrye@wise.com</t>
  </si>
  <si>
    <t>http://www.acevedo-watkins.info/</t>
  </si>
  <si>
    <t>2af388a56D35FAF</t>
  </si>
  <si>
    <t>Raymond</t>
  </si>
  <si>
    <t>Stout, Oconnell and Church</t>
  </si>
  <si>
    <t>Kayleeton</t>
  </si>
  <si>
    <t>001-307-756-7996x96932</t>
  </si>
  <si>
    <t>983.062.5765</t>
  </si>
  <si>
    <t>willieriddle@travis.net</t>
  </si>
  <si>
    <t>http://wilkinson-bates.com/</t>
  </si>
  <si>
    <t>29AEFEE6fe1DaE2</t>
  </si>
  <si>
    <t>Lynch</t>
  </si>
  <si>
    <t>Foster, Mcintosh and Sandoval</t>
  </si>
  <si>
    <t>Colleenport</t>
  </si>
  <si>
    <t>001-041-802-7317x11370</t>
  </si>
  <si>
    <t>(768)835-2406x0642</t>
  </si>
  <si>
    <t>gdavenport@bradshaw-shaffer.biz</t>
  </si>
  <si>
    <t>http://www.murillo.org/</t>
  </si>
  <si>
    <t>e9bC7F967aDEdbc</t>
  </si>
  <si>
    <t>Simon and Sons</t>
  </si>
  <si>
    <t>Stevensonton</t>
  </si>
  <si>
    <t>001-094-235-8186x2281</t>
  </si>
  <si>
    <t>885-281-9408</t>
  </si>
  <si>
    <t>latoya01@avery.biz</t>
  </si>
  <si>
    <t>http://www.whitaker.com/</t>
  </si>
  <si>
    <t>Fbef6cbccbA474B</t>
  </si>
  <si>
    <t>Blanchard, Rice and Bryan</t>
  </si>
  <si>
    <t>Poncestad</t>
  </si>
  <si>
    <t>+1-721-722-5408x170</t>
  </si>
  <si>
    <t>640-414-2984x65893</t>
  </si>
  <si>
    <t>chenderson@hudson.com</t>
  </si>
  <si>
    <t>https://www.wang-miles.com/</t>
  </si>
  <si>
    <t>FC7bFB9c5f17cEC</t>
  </si>
  <si>
    <t>Greene, Garner and Rodriguez</t>
  </si>
  <si>
    <t>+1-158-841-2874x7590</t>
  </si>
  <si>
    <t>371.255.4166x7607</t>
  </si>
  <si>
    <t>pauladominguez@baxter-juarez.org</t>
  </si>
  <si>
    <t>http://coffey.org/</t>
  </si>
  <si>
    <t>77bFee8eB8C85e4</t>
  </si>
  <si>
    <t>Sweeney</t>
  </si>
  <si>
    <t>Guerrero PLC</t>
  </si>
  <si>
    <t>Lake Frederickville</t>
  </si>
  <si>
    <t>001-592-682-4286</t>
  </si>
  <si>
    <t>(691)521-3772</t>
  </si>
  <si>
    <t>wernerdaisy@raymond-hanna.com</t>
  </si>
  <si>
    <t>http://lee.com/</t>
  </si>
  <si>
    <t>fbE5C218cf4050e</t>
  </si>
  <si>
    <t>Rios, Camacho and Lewis</t>
  </si>
  <si>
    <t>Stephenschester</t>
  </si>
  <si>
    <t>159.581.2468</t>
  </si>
  <si>
    <t>+1-744-608-4839x0823</t>
  </si>
  <si>
    <t>walterprince@rivera.org</t>
  </si>
  <si>
    <t>https://www.holmes.biz/</t>
  </si>
  <si>
    <t>c59aBbC0EbEe2eF</t>
  </si>
  <si>
    <t>Chavez</t>
  </si>
  <si>
    <t>Rosales-Madden</t>
  </si>
  <si>
    <t>North Norman</t>
  </si>
  <si>
    <t>955-978-9927x252</t>
  </si>
  <si>
    <t>001-221-848-4050x6507</t>
  </si>
  <si>
    <t>gbrowning@herrera.net</t>
  </si>
  <si>
    <t>http://www.hatfield-campbell.com/</t>
  </si>
  <si>
    <t>3c3B6BdffCcFfDb</t>
  </si>
  <si>
    <t>Hartman-Fletcher</t>
  </si>
  <si>
    <t>Morrowmouth</t>
  </si>
  <si>
    <t>+1-524-560-1034x202</t>
  </si>
  <si>
    <t>tyrone10@spears.com</t>
  </si>
  <si>
    <t>http://jensen.com/</t>
  </si>
  <si>
    <t>6A4dE6A871C9764</t>
  </si>
  <si>
    <t>Adkins</t>
  </si>
  <si>
    <t>Hernandez, Miller and Mcgee</t>
  </si>
  <si>
    <t>Port Maxton</t>
  </si>
  <si>
    <t>458-389-2932x5337</t>
  </si>
  <si>
    <t>298.939.3461x1618</t>
  </si>
  <si>
    <t>watsonclifford@barton.com</t>
  </si>
  <si>
    <t>https://bolton.com/</t>
  </si>
  <si>
    <t>bF566C66eaD2E8c</t>
  </si>
  <si>
    <t>Sanchezton</t>
  </si>
  <si>
    <t>671.189.1871</t>
  </si>
  <si>
    <t>+1-676-843-1920x97280</t>
  </si>
  <si>
    <t>icisneros@finley.com</t>
  </si>
  <si>
    <t>https://holloway.com/</t>
  </si>
  <si>
    <t>83C9AAe7188Cf88</t>
  </si>
  <si>
    <t>Contreras</t>
  </si>
  <si>
    <t>Dorsey-Merritt</t>
  </si>
  <si>
    <t>866.727.2664x74196</t>
  </si>
  <si>
    <t>+1-600-260-6630x33916</t>
  </si>
  <si>
    <t>jane81@vaughn-moses.biz</t>
  </si>
  <si>
    <t>http://hawkins-blackburn.org/</t>
  </si>
  <si>
    <t>Dbb64130fbBBa33</t>
  </si>
  <si>
    <t>Santos PLC</t>
  </si>
  <si>
    <t>Flemingstad</t>
  </si>
  <si>
    <t>(994)781-4921x11768</t>
  </si>
  <si>
    <t>+1-940-520-4900x6520</t>
  </si>
  <si>
    <t>jo57@carroll-bruce.com</t>
  </si>
  <si>
    <t>https://www.mcdaniel.org/</t>
  </si>
  <si>
    <t>3a4EA40D502b3c5</t>
  </si>
  <si>
    <t>Paige</t>
  </si>
  <si>
    <t>Kirby</t>
  </si>
  <si>
    <t>Dillon Inc</t>
  </si>
  <si>
    <t>Barrerafurt</t>
  </si>
  <si>
    <t>781.713.3486x92732</t>
  </si>
  <si>
    <t>225-918-1972x8832</t>
  </si>
  <si>
    <t>tracy48@pham-murillo.org</t>
  </si>
  <si>
    <t>https://french-aguilar.org/</t>
  </si>
  <si>
    <t>0e0A9844ac2A7a4</t>
  </si>
  <si>
    <t>Durham</t>
  </si>
  <si>
    <t>Chang-Hart</t>
  </si>
  <si>
    <t>Kristinaborough</t>
  </si>
  <si>
    <t>(754)630-1247</t>
  </si>
  <si>
    <t>ynguyen@ward-arroyo.org</t>
  </si>
  <si>
    <t>http://werner.biz/</t>
  </si>
  <si>
    <t>ca16Cf2cd907CA0</t>
  </si>
  <si>
    <t>Wallace Group</t>
  </si>
  <si>
    <t>New Catherineside</t>
  </si>
  <si>
    <t>296-076-3591</t>
  </si>
  <si>
    <t>reneestokes@pruitt.com</t>
  </si>
  <si>
    <t>https://www.richards-meza.org/</t>
  </si>
  <si>
    <t>64Afc702a6c5Fad</t>
  </si>
  <si>
    <t>Swanson-Mahoney</t>
  </si>
  <si>
    <t>East Mathew</t>
  </si>
  <si>
    <t>(379)747-9902x4324</t>
  </si>
  <si>
    <t>+1-578-411-2031x91611</t>
  </si>
  <si>
    <t>kaitlinpeters@pacheco.net</t>
  </si>
  <si>
    <t>https://www.carson.com/</t>
  </si>
  <si>
    <t>bb53513a2648c5f</t>
  </si>
  <si>
    <t>Yvonne</t>
  </si>
  <si>
    <t>Fleming, Bryan and Pruitt</t>
  </si>
  <si>
    <t>New Fred</t>
  </si>
  <si>
    <t>001-451-673-4313x2831</t>
  </si>
  <si>
    <t>+1-344-126-1653x54520</t>
  </si>
  <si>
    <t>adrienneescobar@krueger.biz</t>
  </si>
  <si>
    <t>https://www.benton-escobar.info/</t>
  </si>
  <si>
    <t>317B4Ead3580275</t>
  </si>
  <si>
    <t>Stokes</t>
  </si>
  <si>
    <t>Fleming, Krueger and Brady</t>
  </si>
  <si>
    <t>Haysmouth</t>
  </si>
  <si>
    <t>(685)455-5608x56247</t>
  </si>
  <si>
    <t>325-101-4569x7233</t>
  </si>
  <si>
    <t>eileenandersen@herring.com</t>
  </si>
  <si>
    <t>http://francis.info/</t>
  </si>
  <si>
    <t>93aEBC17c54EF3e</t>
  </si>
  <si>
    <t>Williams and Sons</t>
  </si>
  <si>
    <t>South Jorge</t>
  </si>
  <si>
    <t>001-331-544-4966x709</t>
  </si>
  <si>
    <t>rrose@mack.com</t>
  </si>
  <si>
    <t>http://www.chaney-krause.info/</t>
  </si>
  <si>
    <t>5AF6ACc1C1FF4dB</t>
  </si>
  <si>
    <t>Joanne</t>
  </si>
  <si>
    <t>Zhang Group</t>
  </si>
  <si>
    <t>Hurleytown</t>
  </si>
  <si>
    <t>800-257-5986x16556</t>
  </si>
  <si>
    <t>denise42@holder.com</t>
  </si>
  <si>
    <t>https://www.golden-burns.org/</t>
  </si>
  <si>
    <t>d328C5c6A8D84D0</t>
  </si>
  <si>
    <t>Baird</t>
  </si>
  <si>
    <t>Hessport</t>
  </si>
  <si>
    <t>001-854-689-4427</t>
  </si>
  <si>
    <t>lorraine34@burgess.com</t>
  </si>
  <si>
    <t>6c5A6FDAA3DBD45</t>
  </si>
  <si>
    <t>Ruiz-Douglas</t>
  </si>
  <si>
    <t>Tamarastad</t>
  </si>
  <si>
    <t>347-343-6399</t>
  </si>
  <si>
    <t>shannoncummings@cisneros.com</t>
  </si>
  <si>
    <t>http://gentry.com/</t>
  </si>
  <si>
    <t>Bb66e8Ecea7E2eD</t>
  </si>
  <si>
    <t>Serrano-Parrish</t>
  </si>
  <si>
    <t>Lake Leroyview</t>
  </si>
  <si>
    <t>jesus85@spence.com</t>
  </si>
  <si>
    <t>http://downs.com/</t>
  </si>
  <si>
    <t>e5E1Bbfdd8Bbb40</t>
  </si>
  <si>
    <t>Blair, Norman and Brady</t>
  </si>
  <si>
    <t>North Jimmy</t>
  </si>
  <si>
    <t>+1-799-399-8365x41508</t>
  </si>
  <si>
    <t>001-331-433-4691</t>
  </si>
  <si>
    <t>troyreed@forbes.com</t>
  </si>
  <si>
    <t>http://english.org/</t>
  </si>
  <si>
    <t>CF5af9aAc15d6Fd</t>
  </si>
  <si>
    <t>Duarte, Duncan and Werner</t>
  </si>
  <si>
    <t>Brettfurt</t>
  </si>
  <si>
    <t>001-559-872-7923x53789</t>
  </si>
  <si>
    <t>henryjordan@gregory.org</t>
  </si>
  <si>
    <t>http://www.jimenez-tyler.com/</t>
  </si>
  <si>
    <t>aDd171EB11C4cfc</t>
  </si>
  <si>
    <t>Aguilar</t>
  </si>
  <si>
    <t>Lawson, Fields and Colon</t>
  </si>
  <si>
    <t>South Virginiabury</t>
  </si>
  <si>
    <t>016-646-1801x6877</t>
  </si>
  <si>
    <t>dsolis@ballard.net</t>
  </si>
  <si>
    <t>http://herman-raymond.com/</t>
  </si>
  <si>
    <t>8744bE6af573DfE</t>
  </si>
  <si>
    <t>Ruiz, Underwood and Guerra</t>
  </si>
  <si>
    <t>Xavierland</t>
  </si>
  <si>
    <t>(927)415-6001</t>
  </si>
  <si>
    <t>+1-610-646-1606x4610</t>
  </si>
  <si>
    <t>arielhuynh@townsend.com</t>
  </si>
  <si>
    <t>https://warren-reed.com/</t>
  </si>
  <si>
    <t>3df9e606e3DD0Ac</t>
  </si>
  <si>
    <t>Ritter-Chang</t>
  </si>
  <si>
    <t>Priscillafurt</t>
  </si>
  <si>
    <t>613-755-9112x697</t>
  </si>
  <si>
    <t>355.126.8145x2315</t>
  </si>
  <si>
    <t>mathewsaustin@simmons.net</t>
  </si>
  <si>
    <t>https://berger.com/</t>
  </si>
  <si>
    <t>8189CCE3385dffA</t>
  </si>
  <si>
    <t>Rodney</t>
  </si>
  <si>
    <t>Blanchard</t>
  </si>
  <si>
    <t>Bruce, Delacruz and Freeman</t>
  </si>
  <si>
    <t>Andreaview</t>
  </si>
  <si>
    <t>904-131-2076</t>
  </si>
  <si>
    <t>351.181.4182</t>
  </si>
  <si>
    <t>maureen28@gross.biz</t>
  </si>
  <si>
    <t>http://wallace.com/</t>
  </si>
  <si>
    <t>4ac3FBBD6a53390</t>
  </si>
  <si>
    <t>Vega, Villarreal and Wheeler</t>
  </si>
  <si>
    <t>Sherylburgh</t>
  </si>
  <si>
    <t>425.493.0735</t>
  </si>
  <si>
    <t>wendy75@newman.org</t>
  </si>
  <si>
    <t>https://www.yoder.com/</t>
  </si>
  <si>
    <t>456DA0F5B196eBF</t>
  </si>
  <si>
    <t>Little-Lamb</t>
  </si>
  <si>
    <t>Levineville</t>
  </si>
  <si>
    <t>811-209-8997x308</t>
  </si>
  <si>
    <t>841-822-9579</t>
  </si>
  <si>
    <t>rojasgabriela@clarke.net</t>
  </si>
  <si>
    <t>http://singleton.org/</t>
  </si>
  <si>
    <t>5c4BC033ac4Efab</t>
  </si>
  <si>
    <t>Macias</t>
  </si>
  <si>
    <t>Nielsen, Macias and Webster</t>
  </si>
  <si>
    <t>West Seanborough</t>
  </si>
  <si>
    <t>001-776-128-9104</t>
  </si>
  <si>
    <t>lvasquez@webb.org</t>
  </si>
  <si>
    <t>https://www.butler-lowe.com/</t>
  </si>
  <si>
    <t>1d3749Dc7ADfa2F</t>
  </si>
  <si>
    <t>Pope-Mckee</t>
  </si>
  <si>
    <t>Port Bethchester</t>
  </si>
  <si>
    <t>301-747-2921x5938</t>
  </si>
  <si>
    <t>378-571-8346</t>
  </si>
  <si>
    <t>rickmatthews@bowen.com</t>
  </si>
  <si>
    <t>https://hill.org/</t>
  </si>
  <si>
    <t>cB4fDf2E1E9aaE8</t>
  </si>
  <si>
    <t>French Inc</t>
  </si>
  <si>
    <t>Sherritown</t>
  </si>
  <si>
    <t>760.828.8920x939</t>
  </si>
  <si>
    <t>589-678-6739</t>
  </si>
  <si>
    <t>collierchad@flowers-brown.com</t>
  </si>
  <si>
    <t>http://salinas-mueller.com/</t>
  </si>
  <si>
    <t>23a5F7fBcB5D4A3</t>
  </si>
  <si>
    <t>Diaz</t>
  </si>
  <si>
    <t>Rasmussen PLC</t>
  </si>
  <si>
    <t>Hernandezstad</t>
  </si>
  <si>
    <t>663-672-8987x372</t>
  </si>
  <si>
    <t>(703)715-5580x447</t>
  </si>
  <si>
    <t>sergiobartlett@mcgrath.com</t>
  </si>
  <si>
    <t>https://daugherty.com/</t>
  </si>
  <si>
    <t>a8232f3045ee0ae</t>
  </si>
  <si>
    <t>Gutierrez, Farley and Holden</t>
  </si>
  <si>
    <t>Jensenport</t>
  </si>
  <si>
    <t>828.376.7898x331</t>
  </si>
  <si>
    <t>501-267-0315x4710</t>
  </si>
  <si>
    <t>imccullough@west.info</t>
  </si>
  <si>
    <t>https://escobar.net/</t>
  </si>
  <si>
    <t>3DF3d5d6c6E52FC</t>
  </si>
  <si>
    <t>Dana</t>
  </si>
  <si>
    <t>Gay</t>
  </si>
  <si>
    <t>Saunders LLC</t>
  </si>
  <si>
    <t>Cassandraport</t>
  </si>
  <si>
    <t>677.679.6978</t>
  </si>
  <si>
    <t>001-831-993-2159x492</t>
  </si>
  <si>
    <t>rebekahmays@holden.com</t>
  </si>
  <si>
    <t>http://www.king.org/</t>
  </si>
  <si>
    <t>9CB4A7Ad56F0cDe</t>
  </si>
  <si>
    <t>Connor</t>
  </si>
  <si>
    <t>Riley-Rosario</t>
  </si>
  <si>
    <t>Barbaraton</t>
  </si>
  <si>
    <t>+1-277-115-8144x13142</t>
  </si>
  <si>
    <t>+1-904-310-3329x649</t>
  </si>
  <si>
    <t>grant47@kane-church.com</t>
  </si>
  <si>
    <t>http://www.pruitt.com/</t>
  </si>
  <si>
    <t>4D7dF1Dc17Da25e</t>
  </si>
  <si>
    <t>Bradley, Gentry and Cameron</t>
  </si>
  <si>
    <t>Floresstad</t>
  </si>
  <si>
    <t>(621)838-1199x347</t>
  </si>
  <si>
    <t>ianbeasley@saunders-rosales.com</t>
  </si>
  <si>
    <t>http://www.rodgers.org/</t>
  </si>
  <si>
    <t>D7c287Dc216ff32</t>
  </si>
  <si>
    <t>Michael</t>
  </si>
  <si>
    <t>Benitez-Marquez</t>
  </si>
  <si>
    <t>Lake Gail</t>
  </si>
  <si>
    <t>(576)148-3154</t>
  </si>
  <si>
    <t>001-251-226-3868x0763</t>
  </si>
  <si>
    <t>tristanaguilar@mccoy-douglas.biz</t>
  </si>
  <si>
    <t>https://nguyen.org/</t>
  </si>
  <si>
    <t>57A2eD6Ac5Fafc6</t>
  </si>
  <si>
    <t>South Lawrence</t>
  </si>
  <si>
    <t>(111)620-4826</t>
  </si>
  <si>
    <t>(360)409-8871x57625</t>
  </si>
  <si>
    <t>ocastaneda@webb.com</t>
  </si>
  <si>
    <t>https://clarke-beltran.net/</t>
  </si>
  <si>
    <t>7a2cD31f7A2c545</t>
  </si>
  <si>
    <t>Norma</t>
  </si>
  <si>
    <t>Marquez-Faulkner</t>
  </si>
  <si>
    <t>Gallowaymouth</t>
  </si>
  <si>
    <t>001-298-685-5257x47766</t>
  </si>
  <si>
    <t>(724)785-0802</t>
  </si>
  <si>
    <t>caitlinhubbard@proctor-mullins.com</t>
  </si>
  <si>
    <t>https://www.chandler-henderson.com/</t>
  </si>
  <si>
    <t>c298C3cF7cA2FDD</t>
  </si>
  <si>
    <t>Mclaughlin PLC</t>
  </si>
  <si>
    <t>Jeromeborough</t>
  </si>
  <si>
    <t>647-387-7923</t>
  </si>
  <si>
    <t>001-783-604-7317x21588</t>
  </si>
  <si>
    <t>tinagates@lozano.com</t>
  </si>
  <si>
    <t>https://evans-hendrix.com/</t>
  </si>
  <si>
    <t>A92adFCEbAADCfb</t>
  </si>
  <si>
    <t>Ferguson, Suarez and Middleton</t>
  </si>
  <si>
    <t>Beverlyside</t>
  </si>
  <si>
    <t>001-251-128-2836</t>
  </si>
  <si>
    <t>887-208-4185</t>
  </si>
  <si>
    <t>leemitchell@nichols.com</t>
  </si>
  <si>
    <t>http://www.morse.biz/</t>
  </si>
  <si>
    <t>Ddc3E20EbDcBc7F</t>
  </si>
  <si>
    <t>Chung-Key</t>
  </si>
  <si>
    <t>Port Leonmouth</t>
  </si>
  <si>
    <t>001-492-570-6688x4962</t>
  </si>
  <si>
    <t>702.440.6239</t>
  </si>
  <si>
    <t>ukidd@dillon.com</t>
  </si>
  <si>
    <t>https://michael.com/</t>
  </si>
  <si>
    <t>B833deAEfE0fCdb</t>
  </si>
  <si>
    <t>Roger</t>
  </si>
  <si>
    <t>Golden and Sons</t>
  </si>
  <si>
    <t>West Latashaside</t>
  </si>
  <si>
    <t>383.477.6324x7069</t>
  </si>
  <si>
    <t>375.948.1480x734</t>
  </si>
  <si>
    <t>pottsmiguel@crosby.com</t>
  </si>
  <si>
    <t>http://www.calhoun.org/</t>
  </si>
  <si>
    <t>b6BA24Ae4EEbe4a</t>
  </si>
  <si>
    <t>Jerry</t>
  </si>
  <si>
    <t>Buck</t>
  </si>
  <si>
    <t>Oneal, Forbes and Chavez</t>
  </si>
  <si>
    <t>Silvaview</t>
  </si>
  <si>
    <t>328-685-0039x3285</t>
  </si>
  <si>
    <t>173.965.0759x676</t>
  </si>
  <si>
    <t>madison73@dennis-ellis.com</t>
  </si>
  <si>
    <t>https://www.nolan.com/</t>
  </si>
  <si>
    <t>2a55220cAfA8b65</t>
  </si>
  <si>
    <t>Riley, Thompson and Casey</t>
  </si>
  <si>
    <t>Lake Alexandra</t>
  </si>
  <si>
    <t>(690)812-6493x79399</t>
  </si>
  <si>
    <t>joannemcdonald@conrad-gutierrez.info</t>
  </si>
  <si>
    <t>http://www.mcbride.biz/</t>
  </si>
  <si>
    <t>ECD05B505Ba76ec</t>
  </si>
  <si>
    <t>Daniel Inc</t>
  </si>
  <si>
    <t>East Steven</t>
  </si>
  <si>
    <t>195.887.3616x453</t>
  </si>
  <si>
    <t>clogan@estes.com</t>
  </si>
  <si>
    <t>http://www.mclaughlin.biz/</t>
  </si>
  <si>
    <t>7DB5d6CE47C0fd2</t>
  </si>
  <si>
    <t>Krista</t>
  </si>
  <si>
    <t>Warner, Sexton and Reynolds</t>
  </si>
  <si>
    <t>West Karina</t>
  </si>
  <si>
    <t>(078)652-1321</t>
  </si>
  <si>
    <t>anaeaton@vazquez.com</t>
  </si>
  <si>
    <t>https://www.wagner-stein.net/</t>
  </si>
  <si>
    <t>5E66598bD13e8e7</t>
  </si>
  <si>
    <t>Wilkerson-Barron</t>
  </si>
  <si>
    <t>Billberg</t>
  </si>
  <si>
    <t>611-535-5732</t>
  </si>
  <si>
    <t>+1-520-555-6704x82155</t>
  </si>
  <si>
    <t>cantrellcollin@knapp.info</t>
  </si>
  <si>
    <t>http://good-cunningham.com/</t>
  </si>
  <si>
    <t>bE5a71E34feAE0D</t>
  </si>
  <si>
    <t>Combs-Reeves</t>
  </si>
  <si>
    <t>Lake Karenfurt</t>
  </si>
  <si>
    <t>001-300-079-0012x014</t>
  </si>
  <si>
    <t>001-783-852-7340x1307</t>
  </si>
  <si>
    <t>crosbycaitlyn@sharp.biz</t>
  </si>
  <si>
    <t>https://www.holland.com/</t>
  </si>
  <si>
    <t>Dd50fC3eF4F73bC</t>
  </si>
  <si>
    <t>Cuevas-Suarez</t>
  </si>
  <si>
    <t>South Mikayla</t>
  </si>
  <si>
    <t>435-568-6966</t>
  </si>
  <si>
    <t>916-200-3617x82583</t>
  </si>
  <si>
    <t>sosalance@huynh.info</t>
  </si>
  <si>
    <t>https://www.jimenez-fernandez.net/</t>
  </si>
  <si>
    <t>bFAC3d409AB5CB2</t>
  </si>
  <si>
    <t>Winters, Cook and Preston</t>
  </si>
  <si>
    <t>Hayeston</t>
  </si>
  <si>
    <t>001-115-781-3358</t>
  </si>
  <si>
    <t>+1-354-308-7458x51264</t>
  </si>
  <si>
    <t>asoto@faulkner-bridges.com</t>
  </si>
  <si>
    <t>https://www.fields-barber.com/</t>
  </si>
  <si>
    <t>f3FB9ff4CEEA81b</t>
  </si>
  <si>
    <t>Mcbride, Wells and Mooney</t>
  </si>
  <si>
    <t>Port Angela</t>
  </si>
  <si>
    <t>235-386-6911</t>
  </si>
  <si>
    <t>544.501.1194</t>
  </si>
  <si>
    <t>alyssablackburn@mcmillan.com</t>
  </si>
  <si>
    <t>http://herring-stafford.info/</t>
  </si>
  <si>
    <t>d7829bB6AB04cCB</t>
  </si>
  <si>
    <t>Charlene</t>
  </si>
  <si>
    <t>Carey Ltd</t>
  </si>
  <si>
    <t>North Cassandraborough</t>
  </si>
  <si>
    <t>001-754-177-2582</t>
  </si>
  <si>
    <t>782-361-6145x32749</t>
  </si>
  <si>
    <t>zrivers@norman.net</t>
  </si>
  <si>
    <t>http://www.leblanc-hensley.com/</t>
  </si>
  <si>
    <t>E460E6eE80f9d46</t>
  </si>
  <si>
    <t>Alexander Group</t>
  </si>
  <si>
    <t>Christensenborough</t>
  </si>
  <si>
    <t>200-285-5550x599</t>
  </si>
  <si>
    <t>704.712.0151</t>
  </si>
  <si>
    <t>benderrebecca@leon-dodson.com</t>
  </si>
  <si>
    <t>http://www.douglas-hooper.org/</t>
  </si>
  <si>
    <t>c5f6b6A9C3b7DDe</t>
  </si>
  <si>
    <t>Espinoza, Wade and Hood</t>
  </si>
  <si>
    <t>East Chris</t>
  </si>
  <si>
    <t>560-913-6288</t>
  </si>
  <si>
    <t>mirandamcfarland@woodard-kline.com</t>
  </si>
  <si>
    <t>http://www.murillo-cohen.biz/</t>
  </si>
  <si>
    <t>071FB5bDeddED3e</t>
  </si>
  <si>
    <t>Cassie</t>
  </si>
  <si>
    <t>Hurley Ltd</t>
  </si>
  <si>
    <t>South Isaac</t>
  </si>
  <si>
    <t>(836)106-7704x0781</t>
  </si>
  <si>
    <t>(047)009-4396x7867</t>
  </si>
  <si>
    <t>ekirk@velazquez.com</t>
  </si>
  <si>
    <t>https://skinner.net/</t>
  </si>
  <si>
    <t>A5A664AFc5c958E</t>
  </si>
  <si>
    <t>Krause, Small and Rubio</t>
  </si>
  <si>
    <t>East Yesenia</t>
  </si>
  <si>
    <t>carolhernandez@hanson-foley.com</t>
  </si>
  <si>
    <t>http://www.moyer.net/</t>
  </si>
  <si>
    <t>6a0ACAe7A7cFd7E</t>
  </si>
  <si>
    <t>Horn Ltd</t>
  </si>
  <si>
    <t>East Traceymouth</t>
  </si>
  <si>
    <t>294-949-2014x47890</t>
  </si>
  <si>
    <t>(221)421-7569x244</t>
  </si>
  <si>
    <t>rhull@hardin.com</t>
  </si>
  <si>
    <t>https://www.harper.biz/</t>
  </si>
  <si>
    <t>EDCBfBa71435d4D</t>
  </si>
  <si>
    <t>Olson, Guerra and Odonnell</t>
  </si>
  <si>
    <t>Elijahfort</t>
  </si>
  <si>
    <t>098.684.4321</t>
  </si>
  <si>
    <t>001-283-685-1882</t>
  </si>
  <si>
    <t>vangtaylor@shea.com</t>
  </si>
  <si>
    <t>https://potts-mccarty.net/</t>
  </si>
  <si>
    <t>c5abf7ACeB8a1De</t>
  </si>
  <si>
    <t>Bird-Wells</t>
  </si>
  <si>
    <t>Vincentfurt</t>
  </si>
  <si>
    <t>(197)286-2722x178</t>
  </si>
  <si>
    <t>944-122-4671x1048</t>
  </si>
  <si>
    <t>dariuskeith@barron.org</t>
  </si>
  <si>
    <t>http://woodard.info/</t>
  </si>
  <si>
    <t>dB16EB7Effe4B5f</t>
  </si>
  <si>
    <t>Jensen-Hamilton</t>
  </si>
  <si>
    <t>Lake Isaacstad</t>
  </si>
  <si>
    <t>(552)634-6632x4299</t>
  </si>
  <si>
    <t>(637)700-3338x57599</t>
  </si>
  <si>
    <t>cassidy14@russo-stuart.com</t>
  </si>
  <si>
    <t>https://mccall.com/</t>
  </si>
  <si>
    <t>a19DA7A1fCa79d5</t>
  </si>
  <si>
    <t>Rubio</t>
  </si>
  <si>
    <t>Howe, May and Saunders</t>
  </si>
  <si>
    <t>Ralphbury</t>
  </si>
  <si>
    <t>(774)026-3725</t>
  </si>
  <si>
    <t>995.468.4496x461</t>
  </si>
  <si>
    <t>latkins@jimenez.biz</t>
  </si>
  <si>
    <t>http://foley.com/</t>
  </si>
  <si>
    <t>D1fA32Dfc8369A8</t>
  </si>
  <si>
    <t>Newton, Trujillo and Wiley</t>
  </si>
  <si>
    <t>Kennethtown</t>
  </si>
  <si>
    <t>581.057.6836x739</t>
  </si>
  <si>
    <t>001-991-455-4472x4719</t>
  </si>
  <si>
    <t>fchurch@baxter-daugherty.com</t>
  </si>
  <si>
    <t>http://schroeder.org/</t>
  </si>
  <si>
    <t>79b632973dE38Bf</t>
  </si>
  <si>
    <t>Palmer-Aguilar</t>
  </si>
  <si>
    <t>Port Cheryl</t>
  </si>
  <si>
    <t>+1-144-511-6465x667</t>
  </si>
  <si>
    <t>riceerin@david.org</t>
  </si>
  <si>
    <t>http://howard.com/</t>
  </si>
  <si>
    <t>10778bb483F1c0C</t>
  </si>
  <si>
    <t>Blankenship Ltd</t>
  </si>
  <si>
    <t>South Katelynton</t>
  </si>
  <si>
    <t>(126)344-6570x544</t>
  </si>
  <si>
    <t>600.473.7761</t>
  </si>
  <si>
    <t>baileyhardy@burton-brewer.com</t>
  </si>
  <si>
    <t>https://www.durham.net/</t>
  </si>
  <si>
    <t>D04AC90f81a6150</t>
  </si>
  <si>
    <t>Hinton</t>
  </si>
  <si>
    <t>Wilkinson-Estrada</t>
  </si>
  <si>
    <t>New Steven</t>
  </si>
  <si>
    <t>001-658-468-2974x38149</t>
  </si>
  <si>
    <t>912-359-9856</t>
  </si>
  <si>
    <t>oconnorivan@robertson.org</t>
  </si>
  <si>
    <t>https://stark.com/</t>
  </si>
  <si>
    <t>a3F6fb7F0cF2Fbe</t>
  </si>
  <si>
    <t>Williamson Inc</t>
  </si>
  <si>
    <t>Lake Tracy</t>
  </si>
  <si>
    <t>001-058-442-2449x85855</t>
  </si>
  <si>
    <t>twarren@wolfe.com</t>
  </si>
  <si>
    <t>https://www.daugherty.com/</t>
  </si>
  <si>
    <t>68b42a3B12cbb73</t>
  </si>
  <si>
    <t>Stout-Castillo</t>
  </si>
  <si>
    <t>Darrenfurt</t>
  </si>
  <si>
    <t>611-543-7108</t>
  </si>
  <si>
    <t>(843)421-9567</t>
  </si>
  <si>
    <t>glarsen@durham.com</t>
  </si>
  <si>
    <t>73CdFf7e8859bD0</t>
  </si>
  <si>
    <t>Alvarez and Sons</t>
  </si>
  <si>
    <t>Lake Jennifer</t>
  </si>
  <si>
    <t>915-167-6635</t>
  </si>
  <si>
    <t>chadwatts@moyer-nash.com</t>
  </si>
  <si>
    <t>http://howard-willis.info/</t>
  </si>
  <si>
    <t>Faa65Da3DB8A17d</t>
  </si>
  <si>
    <t>Villegas Group</t>
  </si>
  <si>
    <t>West Claytonmouth</t>
  </si>
  <si>
    <t>001-082-273-6869x925</t>
  </si>
  <si>
    <t>+1-670-121-2045x3252</t>
  </si>
  <si>
    <t>ysavage@lee.com</t>
  </si>
  <si>
    <t>http://www.schaefer.com/</t>
  </si>
  <si>
    <t>6FE3aDBdC1BBDdE</t>
  </si>
  <si>
    <t>Silva, Mclaughlin and Haynes</t>
  </si>
  <si>
    <t>New Susanview</t>
  </si>
  <si>
    <t>789-388-3973x5555</t>
  </si>
  <si>
    <t>862-868-1448x7789</t>
  </si>
  <si>
    <t>rebekahescobar@best.com</t>
  </si>
  <si>
    <t>http://www.cole.info/</t>
  </si>
  <si>
    <t>8aA54b9BFBA0aD2</t>
  </si>
  <si>
    <t>Figueroa</t>
  </si>
  <si>
    <t>Donaldson LLC</t>
  </si>
  <si>
    <t>New Rayville</t>
  </si>
  <si>
    <t>914.526.4573x5640</t>
  </si>
  <si>
    <t>001-868-054-9412x5677</t>
  </si>
  <si>
    <t>dwayne82@sheppard.com</t>
  </si>
  <si>
    <t>http://sheppard.com/</t>
  </si>
  <si>
    <t>Ca907A9DDdE2126</t>
  </si>
  <si>
    <t>Jacobson and Sons</t>
  </si>
  <si>
    <t>East Stuart</t>
  </si>
  <si>
    <t>(964)499-1199</t>
  </si>
  <si>
    <t>001-775-817-7800x2298</t>
  </si>
  <si>
    <t>isabella68@paul.com</t>
  </si>
  <si>
    <t>https://www.peters.com/</t>
  </si>
  <si>
    <t>BeB4EE902dcE991</t>
  </si>
  <si>
    <t>Chavez-Jacobson</t>
  </si>
  <si>
    <t>Odonnellburgh</t>
  </si>
  <si>
    <t>820-139-0112x72258</t>
  </si>
  <si>
    <t>(914)172-7778x23316</t>
  </si>
  <si>
    <t>dicksonderek@bowen.com</t>
  </si>
  <si>
    <t>https://www.holden-wallace.net/</t>
  </si>
  <si>
    <t>Eaf80AAe54E31EA</t>
  </si>
  <si>
    <t>Dalton, Massey and Woods</t>
  </si>
  <si>
    <t>New Jordanhaven</t>
  </si>
  <si>
    <t>(992)846-6232x92619</t>
  </si>
  <si>
    <t>(312)021-4598</t>
  </si>
  <si>
    <t>ccurtis@ware-kelly.com</t>
  </si>
  <si>
    <t>http://www.erickson-armstrong.com/</t>
  </si>
  <si>
    <t>ab7b2f257c7B3f3</t>
  </si>
  <si>
    <t>Dawson</t>
  </si>
  <si>
    <t>Cain, Drake and Mora</t>
  </si>
  <si>
    <t>North Logan</t>
  </si>
  <si>
    <t>001-949-830-3478</t>
  </si>
  <si>
    <t>arielroach@rivera.com</t>
  </si>
  <si>
    <t>https://www.lawrence.com/</t>
  </si>
  <si>
    <t>0AfaB4ede8Fc6E7</t>
  </si>
  <si>
    <t>Corey</t>
  </si>
  <si>
    <t>Blackwell Ltd</t>
  </si>
  <si>
    <t>New Kara</t>
  </si>
  <si>
    <t>001-191-353-7628x2389</t>
  </si>
  <si>
    <t>carl90@munoz.org</t>
  </si>
  <si>
    <t>B7a9F9Aa35D4dcC</t>
  </si>
  <si>
    <t>Jones</t>
  </si>
  <si>
    <t>Leblanc Inc</t>
  </si>
  <si>
    <t>Bairdton</t>
  </si>
  <si>
    <t>659-553-3924</t>
  </si>
  <si>
    <t>nkennedy@bullock.com</t>
  </si>
  <si>
    <t>http://www.richards.net/</t>
  </si>
  <si>
    <t>BA03c62Fd5Ffd6D</t>
  </si>
  <si>
    <t>Dawson-Clarke</t>
  </si>
  <si>
    <t>Ewingtown</t>
  </si>
  <si>
    <t>188-817-7878x4747</t>
  </si>
  <si>
    <t>comptonalejandra@summers.com</t>
  </si>
  <si>
    <t>https://www.downs.com/</t>
  </si>
  <si>
    <t>dcbA216fC09255E</t>
  </si>
  <si>
    <t>Humphrey</t>
  </si>
  <si>
    <t>Sheppard-Chambers</t>
  </si>
  <si>
    <t>South Javierberg</t>
  </si>
  <si>
    <t>alexa87@levine-moyer.com</t>
  </si>
  <si>
    <t>https://leblanc.org/</t>
  </si>
  <si>
    <t>BcA8aeaE335feB3</t>
  </si>
  <si>
    <t>Jefferson-Bray</t>
  </si>
  <si>
    <t>001-805-140-5254x3237</t>
  </si>
  <si>
    <t>377.098.9955x9221</t>
  </si>
  <si>
    <t>mcintoshnichole@romero.com</t>
  </si>
  <si>
    <t>https://www.sweeney-castillo.com/</t>
  </si>
  <si>
    <t>df7bcDDeE57A6B1</t>
  </si>
  <si>
    <t>Hendricks-Cline</t>
  </si>
  <si>
    <t>Lake Austin</t>
  </si>
  <si>
    <t>001-053-359-9856x32971</t>
  </si>
  <si>
    <t>+1-495-352-6406x116</t>
  </si>
  <si>
    <t>prestonsmall@poole.com</t>
  </si>
  <si>
    <t>http://bell.net/</t>
  </si>
  <si>
    <t>86DbFDB5DF753FE</t>
  </si>
  <si>
    <t>Jennings</t>
  </si>
  <si>
    <t>Curry, Peters and Thompson</t>
  </si>
  <si>
    <t>Kennedymouth</t>
  </si>
  <si>
    <t>737.954.1127x6943</t>
  </si>
  <si>
    <t>(368)659-3278x273</t>
  </si>
  <si>
    <t>poncekerri@mason.net</t>
  </si>
  <si>
    <t>https://www.wilcox.com/</t>
  </si>
  <si>
    <t>CDa47E8374AaAB4</t>
  </si>
  <si>
    <t>Lynn-Joyce</t>
  </si>
  <si>
    <t>Johnstonville</t>
  </si>
  <si>
    <t>(135)011-9753</t>
  </si>
  <si>
    <t>(759)761-5910x49231</t>
  </si>
  <si>
    <t>swansonkristie@alexander.com</t>
  </si>
  <si>
    <t>https://callahan-hall.com/</t>
  </si>
  <si>
    <t>C3B6ab1b4Cb563d</t>
  </si>
  <si>
    <t>Holloway LLC</t>
  </si>
  <si>
    <t>Rowlandview</t>
  </si>
  <si>
    <t>940-629-0533x1254</t>
  </si>
  <si>
    <t>016-443-9290x80844</t>
  </si>
  <si>
    <t>diane27@donaldson.com</t>
  </si>
  <si>
    <t>http://www.riddle.com/</t>
  </si>
  <si>
    <t>dA3738F8Fa334cE</t>
  </si>
  <si>
    <t>Hall Inc</t>
  </si>
  <si>
    <t>Port Kerriberg</t>
  </si>
  <si>
    <t>(107)026-9838</t>
  </si>
  <si>
    <t>281-162-3267x8555</t>
  </si>
  <si>
    <t>wintersharry@sheppard.org</t>
  </si>
  <si>
    <t>http://www.tanner.biz/</t>
  </si>
  <si>
    <t>5bA23ea0B3Dff46</t>
  </si>
  <si>
    <t>Bartlett-Hurley</t>
  </si>
  <si>
    <t>Hendrixport</t>
  </si>
  <si>
    <t>670-876-7637</t>
  </si>
  <si>
    <t>(905)864-2760</t>
  </si>
  <si>
    <t>melodyvalenzuela@mcclain-potts.biz</t>
  </si>
  <si>
    <t>http://suarez.biz/</t>
  </si>
  <si>
    <t>b2BDA178e8DDE2c</t>
  </si>
  <si>
    <t>Oscar</t>
  </si>
  <si>
    <t>Hayden, Woodard and Arnold</t>
  </si>
  <si>
    <t>Matthewfurt</t>
  </si>
  <si>
    <t>(539)758-6391x3930</t>
  </si>
  <si>
    <t>ichang@schmitt.com</t>
  </si>
  <si>
    <t>http://goodman-morrison.info/</t>
  </si>
  <si>
    <t>BCed6Bc778E0952</t>
  </si>
  <si>
    <t>Vasquez, Bean and Ashley</t>
  </si>
  <si>
    <t>Diazberg</t>
  </si>
  <si>
    <t>748.930.8683</t>
  </si>
  <si>
    <t>667-775-9977x142</t>
  </si>
  <si>
    <t>opittman@franklin.net</t>
  </si>
  <si>
    <t>https://pitts.com/</t>
  </si>
  <si>
    <t>8A0bF0cdCD3D5Cf</t>
  </si>
  <si>
    <t>Downs Ltd</t>
  </si>
  <si>
    <t>Port Stanleyland</t>
  </si>
  <si>
    <t>(604)820-0623x253</t>
  </si>
  <si>
    <t>shieldsmicheal@cameron.com</t>
  </si>
  <si>
    <t>https://www.fields-jones.com/</t>
  </si>
  <si>
    <t>f0db3AD5175FBef</t>
  </si>
  <si>
    <t>Kathryn</t>
  </si>
  <si>
    <t>Curtis and Sons</t>
  </si>
  <si>
    <t>Bondshire</t>
  </si>
  <si>
    <t>640-161-7829x0030</t>
  </si>
  <si>
    <t>089-233-3639</t>
  </si>
  <si>
    <t>cball@sanchez.org</t>
  </si>
  <si>
    <t>http://velazquez-fleming.com/</t>
  </si>
  <si>
    <t>A61Fe3B9a6Ddb77</t>
  </si>
  <si>
    <t>Diaz-Nunez</t>
  </si>
  <si>
    <t>Darrellstad</t>
  </si>
  <si>
    <t>001-723-512-6897x7874</t>
  </si>
  <si>
    <t>+1-923-944-2258x5434</t>
  </si>
  <si>
    <t>angela47@wang-klein.com</t>
  </si>
  <si>
    <t>https://fleming.com/</t>
  </si>
  <si>
    <t>D50D23abB640878</t>
  </si>
  <si>
    <t>Gibson-Shepard</t>
  </si>
  <si>
    <t>West Luketon</t>
  </si>
  <si>
    <t>(843)059-8343</t>
  </si>
  <si>
    <t>555.720.1946x09358</t>
  </si>
  <si>
    <t>hallsusan@nelson-joseph.com</t>
  </si>
  <si>
    <t>https://www.noble.com/</t>
  </si>
  <si>
    <t>48Cd14bdBD2c719</t>
  </si>
  <si>
    <t>Braun and Sons</t>
  </si>
  <si>
    <t>Loweryfort</t>
  </si>
  <si>
    <t>001-793-114-4619</t>
  </si>
  <si>
    <t>033-470-4529x48246</t>
  </si>
  <si>
    <t>farleydeanna@richards.net</t>
  </si>
  <si>
    <t>http://www.ochoa.com/</t>
  </si>
  <si>
    <t>1EcEdAD14BC7E8F</t>
  </si>
  <si>
    <t>Pham Group</t>
  </si>
  <si>
    <t>Nicolemouth</t>
  </si>
  <si>
    <t>jordan52@bauer.com</t>
  </si>
  <si>
    <t>https://www.ritter-barajas.com/</t>
  </si>
  <si>
    <t>26BAc4E2D7f2e1c</t>
  </si>
  <si>
    <t>Andre</t>
  </si>
  <si>
    <t>Rivas</t>
  </si>
  <si>
    <t>Pittman, Barry and Mcintyre</t>
  </si>
  <si>
    <t>North Rose</t>
  </si>
  <si>
    <t>(537)213-7817x284</t>
  </si>
  <si>
    <t>052-645-1538x558</t>
  </si>
  <si>
    <t>gabriela37@stout.com</t>
  </si>
  <si>
    <t>http://farrell-stephenson.com/</t>
  </si>
  <si>
    <t>f63cA54Cbf5BeB8</t>
  </si>
  <si>
    <t>Ritter, Spence and Kennedy</t>
  </si>
  <si>
    <t>Branchtown</t>
  </si>
  <si>
    <t>001-950-344-0425x59543</t>
  </si>
  <si>
    <t>lauriespears@li.biz</t>
  </si>
  <si>
    <t>http://www.zimmerman-grant.com/</t>
  </si>
  <si>
    <t>F792b8C8AcaF06B</t>
  </si>
  <si>
    <t>Hamilton-Wolfe</t>
  </si>
  <si>
    <t>West Katieville</t>
  </si>
  <si>
    <t>154-025-1546x044</t>
  </si>
  <si>
    <t>bradley41@hampton.info</t>
  </si>
  <si>
    <t>http://www.good-lindsey.biz/</t>
  </si>
  <si>
    <t>9603dDDBD6cb1bF</t>
  </si>
  <si>
    <t>Monroe</t>
  </si>
  <si>
    <t>Sawyer-Abbott</t>
  </si>
  <si>
    <t>New Rachaelshire</t>
  </si>
  <si>
    <t>804-426-1894x4548</t>
  </si>
  <si>
    <t>719.989.1133</t>
  </si>
  <si>
    <t>claudia31@hale.com</t>
  </si>
  <si>
    <t>https://booker.info/</t>
  </si>
  <si>
    <t>30e4F39fCD9d4bC</t>
  </si>
  <si>
    <t>Robertson-Hines</t>
  </si>
  <si>
    <t>West Graceburgh</t>
  </si>
  <si>
    <t>(731)321-8580</t>
  </si>
  <si>
    <t>249-558-3443x362</t>
  </si>
  <si>
    <t>qwalters@farley.com</t>
  </si>
  <si>
    <t>http://www.castaneda.com/</t>
  </si>
  <si>
    <t>3Af7F72CDC1f11C</t>
  </si>
  <si>
    <t>Young</t>
  </si>
  <si>
    <t>Perez PLC</t>
  </si>
  <si>
    <t>Lake Eddiebury</t>
  </si>
  <si>
    <t>568-937-7673x03705</t>
  </si>
  <si>
    <t>(675)270-0852x09884</t>
  </si>
  <si>
    <t>judith27@peterson-powers.com</t>
  </si>
  <si>
    <t>https://www.contreras-elliott.com/</t>
  </si>
  <si>
    <t>8851Fa8DC620FD9</t>
  </si>
  <si>
    <t>Natasha</t>
  </si>
  <si>
    <t>Zamora Ltd</t>
  </si>
  <si>
    <t>Jeromefurt</t>
  </si>
  <si>
    <t>+1-055-328-5916x853</t>
  </si>
  <si>
    <t>max72@pena.biz</t>
  </si>
  <si>
    <t>https://www.lowery.org/</t>
  </si>
  <si>
    <t>d11c4A1F8a7f5f7</t>
  </si>
  <si>
    <t>Nixon</t>
  </si>
  <si>
    <t>Wong, Buckley and Cannon</t>
  </si>
  <si>
    <t>Lake Allisonchester</t>
  </si>
  <si>
    <t>001-488-308-5749x65549</t>
  </si>
  <si>
    <t>+1-848-212-6272x98135</t>
  </si>
  <si>
    <t>forbesroberta@dennis-macias.com</t>
  </si>
  <si>
    <t>https://www.blackburn.com/</t>
  </si>
  <si>
    <t>Ff0635FfE887833</t>
  </si>
  <si>
    <t>Kidd</t>
  </si>
  <si>
    <t>Fischer-Norman</t>
  </si>
  <si>
    <t>New Ernestbury</t>
  </si>
  <si>
    <t>(551)552-7009</t>
  </si>
  <si>
    <t>(302)292-8830</t>
  </si>
  <si>
    <t>rsoto@barrett.net</t>
  </si>
  <si>
    <t>http://www.santana-herrera.com/</t>
  </si>
  <si>
    <t>EF7475629Ef0f8b</t>
  </si>
  <si>
    <t>Osborne</t>
  </si>
  <si>
    <t>Carlson-Buck</t>
  </si>
  <si>
    <t>New Edward</t>
  </si>
  <si>
    <t>+1-856-597-4305x9585</t>
  </si>
  <si>
    <t>001-428-766-1819x508</t>
  </si>
  <si>
    <t>loganbarron@frost.com</t>
  </si>
  <si>
    <t>http://mosley.com/</t>
  </si>
  <si>
    <t>aFD75E96E9a3d4e</t>
  </si>
  <si>
    <t>Shepherd-Sherman</t>
  </si>
  <si>
    <t>Carlyside</t>
  </si>
  <si>
    <t>173-554-4085x7863</t>
  </si>
  <si>
    <t>988.429.6615</t>
  </si>
  <si>
    <t>aberg@sawyer-kim.biz</t>
  </si>
  <si>
    <t>https://www.hester.com/</t>
  </si>
  <si>
    <t>F7fE6E0FbE700A6</t>
  </si>
  <si>
    <t>Erickson</t>
  </si>
  <si>
    <t>Spencer, Good and Abbott</t>
  </si>
  <si>
    <t>North Herbert</t>
  </si>
  <si>
    <t>501-271-7883</t>
  </si>
  <si>
    <t>+1-951-535-1512x400</t>
  </si>
  <si>
    <t>danielhiggins@noble.info</t>
  </si>
  <si>
    <t>http://watkins.org/</t>
  </si>
  <si>
    <t>f7499ED48026efa</t>
  </si>
  <si>
    <t>Christopher</t>
  </si>
  <si>
    <t>Douglas</t>
  </si>
  <si>
    <t>Riddle Inc</t>
  </si>
  <si>
    <t>Hunterborough</t>
  </si>
  <si>
    <t>+1-052-483-7675x4287</t>
  </si>
  <si>
    <t>epierce@ray.com</t>
  </si>
  <si>
    <t>https://www.landry.com/</t>
  </si>
  <si>
    <t>a6B7BCABae4Aa10</t>
  </si>
  <si>
    <t>Townsend</t>
  </si>
  <si>
    <t>Cobb, Joseph and Singleton</t>
  </si>
  <si>
    <t>South Jeremy</t>
  </si>
  <si>
    <t>123-335-1098x38176</t>
  </si>
  <si>
    <t>(369)763-3949x193</t>
  </si>
  <si>
    <t>alexjackson@barron-mcneil.com</t>
  </si>
  <si>
    <t>https://www.ingram.com/</t>
  </si>
  <si>
    <t>32B7A0Fa103c698</t>
  </si>
  <si>
    <t>Harrington, Carr and Stanton</t>
  </si>
  <si>
    <t>Laurachester</t>
  </si>
  <si>
    <t>(555)257-9307</t>
  </si>
  <si>
    <t>beasleyjoel@rasmussen-guerrero.info</t>
  </si>
  <si>
    <t>http://www.pineda-davis.com/</t>
  </si>
  <si>
    <t>cfaCBbdfC99A616</t>
  </si>
  <si>
    <t>Combs Inc</t>
  </si>
  <si>
    <t>Knappstad</t>
  </si>
  <si>
    <t>502.462.9121x418</t>
  </si>
  <si>
    <t>(808)733-1900x8747</t>
  </si>
  <si>
    <t>rpham@hawkins-hayes.com</t>
  </si>
  <si>
    <t>https://www.duffy-torres.biz/</t>
  </si>
  <si>
    <t>814C1Be57CBCdeD</t>
  </si>
  <si>
    <t>Riddle LLC</t>
  </si>
  <si>
    <t>Millsland</t>
  </si>
  <si>
    <t>788.642.2058</t>
  </si>
  <si>
    <t>429.824.1375x2207</t>
  </si>
  <si>
    <t>mccartynicholas@bowers.com</t>
  </si>
  <si>
    <t>https://huffman.com/</t>
  </si>
  <si>
    <t>D0cc89bac5fA9bB</t>
  </si>
  <si>
    <t>Mcconnell-Kidd</t>
  </si>
  <si>
    <t>West Tanyafurt</t>
  </si>
  <si>
    <t>(281)138-8576x11080</t>
  </si>
  <si>
    <t>909-746-1999x53242</t>
  </si>
  <si>
    <t>sknapp@trujillo.biz</t>
  </si>
  <si>
    <t>http://avery.com/</t>
  </si>
  <si>
    <t>46e7Ae11DABf3cF</t>
  </si>
  <si>
    <t>Floyd-Acosta</t>
  </si>
  <si>
    <t>West Michealport</t>
  </si>
  <si>
    <t>466-282-4922x396</t>
  </si>
  <si>
    <t>stevensonsteven@day-middleton.com</t>
  </si>
  <si>
    <t>https://www.carey.net/</t>
  </si>
  <si>
    <t>716EfC3d22bb3f4</t>
  </si>
  <si>
    <t>Freeman-Murphy</t>
  </si>
  <si>
    <t>Eileentown</t>
  </si>
  <si>
    <t>272-681-3082</t>
  </si>
  <si>
    <t>001-545-194-2566x9168</t>
  </si>
  <si>
    <t>yorkherbert@burnett.net</t>
  </si>
  <si>
    <t>http://www.david-villanueva.net/</t>
  </si>
  <si>
    <t>ee5Da0fCA1BdDcb</t>
  </si>
  <si>
    <t>Natalie</t>
  </si>
  <si>
    <t>Hutchinson and Sons</t>
  </si>
  <si>
    <t>East Carolynport</t>
  </si>
  <si>
    <t>486.012.5303x67031</t>
  </si>
  <si>
    <t>+1-888-383-0624x29775</t>
  </si>
  <si>
    <t>gbuckley@chavez.com</t>
  </si>
  <si>
    <t>https://moon.com/</t>
  </si>
  <si>
    <t>80299d79EBDdfEa</t>
  </si>
  <si>
    <t>Salinas PLC</t>
  </si>
  <si>
    <t>North Donaldborough</t>
  </si>
  <si>
    <t>+1-850-697-1448x913</t>
  </si>
  <si>
    <t>+1-335-445-3330x8126</t>
  </si>
  <si>
    <t>junderwood@thompson.info</t>
  </si>
  <si>
    <t>http://berg.org/</t>
  </si>
  <si>
    <t>C5d3A983dE8B7Af</t>
  </si>
  <si>
    <t>Morrow</t>
  </si>
  <si>
    <t>Cain-Key</t>
  </si>
  <si>
    <t>Gavinmouth</t>
  </si>
  <si>
    <t>(364)863-0943</t>
  </si>
  <si>
    <t>001-598-633-2610x1437</t>
  </si>
  <si>
    <t>obright@shah.org</t>
  </si>
  <si>
    <t>https://www.guzman-foley.net/</t>
  </si>
  <si>
    <t>F951d0d9d5fa400</t>
  </si>
  <si>
    <t>Cesar</t>
  </si>
  <si>
    <t>Hines</t>
  </si>
  <si>
    <t>Crosby and Sons</t>
  </si>
  <si>
    <t>New Amandafurt</t>
  </si>
  <si>
    <t>825-895-7899x31851</t>
  </si>
  <si>
    <t>267.359.9110x97646</t>
  </si>
  <si>
    <t>csilva@morales.com</t>
  </si>
  <si>
    <t>https://johnston.com/</t>
  </si>
  <si>
    <t>662221D2eb1A79b</t>
  </si>
  <si>
    <t>Spence, Hendrix and Singh</t>
  </si>
  <si>
    <t>Lake Jasminchester</t>
  </si>
  <si>
    <t>748-888-8639x940</t>
  </si>
  <si>
    <t>(418)560-4947x080</t>
  </si>
  <si>
    <t>alexlynn@gilmore-chang.biz</t>
  </si>
  <si>
    <t>http://www.rivers.com/</t>
  </si>
  <si>
    <t>8D60704B7bF441F</t>
  </si>
  <si>
    <t>Griffith</t>
  </si>
  <si>
    <t>Ortiz, Cannon and Leonard</t>
  </si>
  <si>
    <t>Mckenziebury</t>
  </si>
  <si>
    <t>001-816-186-4122x834</t>
  </si>
  <si>
    <t>gcarter@underwood.biz</t>
  </si>
  <si>
    <t>https://richardson.info/</t>
  </si>
  <si>
    <t>D41318e62Bc6C2B</t>
  </si>
  <si>
    <t>Pratt</t>
  </si>
  <si>
    <t>Bright PLC</t>
  </si>
  <si>
    <t>East Lee</t>
  </si>
  <si>
    <t>+1-711-873-6198x066</t>
  </si>
  <si>
    <t>harrellgilbert@trujillo-henderson.com</t>
  </si>
  <si>
    <t>https://crosby-ryan.net/</t>
  </si>
  <si>
    <t>5E1A0Cd772d3CbF</t>
  </si>
  <si>
    <t>Leach</t>
  </si>
  <si>
    <t>Glover Inc</t>
  </si>
  <si>
    <t>South Meaganstad</t>
  </si>
  <si>
    <t>001-939-978-0544</t>
  </si>
  <si>
    <t>+1-783-669-1039x887</t>
  </si>
  <si>
    <t>arellanoronald@huff-cantu.com</t>
  </si>
  <si>
    <t>https://noble-charles.biz/</t>
  </si>
  <si>
    <t>c7C71FF0b8EEdDf</t>
  </si>
  <si>
    <t>Edwin</t>
  </si>
  <si>
    <t>Salazar, Evans and Mccullough</t>
  </si>
  <si>
    <t>Tranmouth</t>
  </si>
  <si>
    <t>+1-131-700-9716x77924</t>
  </si>
  <si>
    <t>936-049-1533</t>
  </si>
  <si>
    <t>blevinsjerome@peterson-padilla.com</t>
  </si>
  <si>
    <t>http://www.haynes-clements.com/</t>
  </si>
  <si>
    <t>3eC1Bfd767484E2</t>
  </si>
  <si>
    <t>Tran and Sons</t>
  </si>
  <si>
    <t>Acevedobury</t>
  </si>
  <si>
    <t>(334)568-8298x757</t>
  </si>
  <si>
    <t>312.203.5970x1752</t>
  </si>
  <si>
    <t>rick08@shepard.com</t>
  </si>
  <si>
    <t>https://stephenson-landry.org/</t>
  </si>
  <si>
    <t>bC9F8AFab72bc38</t>
  </si>
  <si>
    <t>Bean-Trevino</t>
  </si>
  <si>
    <t>Laurenbury</t>
  </si>
  <si>
    <t>454.273.7864</t>
  </si>
  <si>
    <t>400.336.6063</t>
  </si>
  <si>
    <t>rowlandjeremy@romero.com</t>
  </si>
  <si>
    <t>https://www.cortez-lawrence.info/</t>
  </si>
  <si>
    <t>cea58DbCC456e99</t>
  </si>
  <si>
    <t>Chan</t>
  </si>
  <si>
    <t>Richards-Rush</t>
  </si>
  <si>
    <t>Lake Katelynview</t>
  </si>
  <si>
    <t>(420)979-3793x3491</t>
  </si>
  <si>
    <t>(751)978-9103</t>
  </si>
  <si>
    <t>eileenwhitehead@patterson.com</t>
  </si>
  <si>
    <t>https://www.cameron-marks.com/</t>
  </si>
  <si>
    <t>5efD4ABe77bc9e7</t>
  </si>
  <si>
    <t>Byrd and Sons</t>
  </si>
  <si>
    <t>West Mariah</t>
  </si>
  <si>
    <t>(032)386-1228</t>
  </si>
  <si>
    <t>rebekah14@luna.biz</t>
  </si>
  <si>
    <t>https://burgess-brooks.com/</t>
  </si>
  <si>
    <t>F02b1bB2CEB0F5C</t>
  </si>
  <si>
    <t>Strong-Pierce</t>
  </si>
  <si>
    <t>West Jeff</t>
  </si>
  <si>
    <t>480.463.9446x04739</t>
  </si>
  <si>
    <t>(288)515-2517x82087</t>
  </si>
  <si>
    <t>wayne68@wilkins-gould.com</t>
  </si>
  <si>
    <t>http://walls-waller.biz/</t>
  </si>
  <si>
    <t>d144aeCa5F769CE</t>
  </si>
  <si>
    <t>Cochran-Fitzpatrick</t>
  </si>
  <si>
    <t>Kristiville</t>
  </si>
  <si>
    <t>410-006-6377</t>
  </si>
  <si>
    <t>945.287.8079x65777</t>
  </si>
  <si>
    <t>lambrobin@bowers-marks.com</t>
  </si>
  <si>
    <t>https://www.buckley.info/</t>
  </si>
  <si>
    <t>5080F7aAbFdf2b2</t>
  </si>
  <si>
    <t>Rush LLC</t>
  </si>
  <si>
    <t>New Mitchellview</t>
  </si>
  <si>
    <t>+1-750-216-6997x48025</t>
  </si>
  <si>
    <t>619-648-9032x3705</t>
  </si>
  <si>
    <t>margaret64@ponce.org</t>
  </si>
  <si>
    <t>http://nunez.com/</t>
  </si>
  <si>
    <t>7F7e68Af94db6de</t>
  </si>
  <si>
    <t>Newton Group</t>
  </si>
  <si>
    <t>Sawyerstad</t>
  </si>
  <si>
    <t>+1-396-095-5094x0167</t>
  </si>
  <si>
    <t>001-277-121-1702</t>
  </si>
  <si>
    <t>tinahatfield@sims.biz</t>
  </si>
  <si>
    <t>http://www.stone-french.com/</t>
  </si>
  <si>
    <t>c28715c2b7D9D48</t>
  </si>
  <si>
    <t>Jennings-Deleon</t>
  </si>
  <si>
    <t>Hendricksmouth</t>
  </si>
  <si>
    <t>(376)341-8953x37239</t>
  </si>
  <si>
    <t>551.502.9098x596</t>
  </si>
  <si>
    <t>baldwinalexander@lamb-thomas.com</t>
  </si>
  <si>
    <t>http://www.butler-boone.net/</t>
  </si>
  <si>
    <t>CEF4632DAEd6EB0</t>
  </si>
  <si>
    <t>Suarez-Lewis</t>
  </si>
  <si>
    <t>East Geraldberg</t>
  </si>
  <si>
    <t>810.507.7664</t>
  </si>
  <si>
    <t>696.341.3798x1016</t>
  </si>
  <si>
    <t>cbenitez@suarez.org</t>
  </si>
  <si>
    <t>https://www.madden-hendricks.com/</t>
  </si>
  <si>
    <t>EfFEf6a323b3DFA</t>
  </si>
  <si>
    <t>Sherman</t>
  </si>
  <si>
    <t>Cross-Harding</t>
  </si>
  <si>
    <t>Hendrickschester</t>
  </si>
  <si>
    <t>259-540-1700x4848</t>
  </si>
  <si>
    <t>oneillcaitlyn@mcclure.org</t>
  </si>
  <si>
    <t>https://www.hayden.com/</t>
  </si>
  <si>
    <t>Dc7EFFe6eEd2C5A</t>
  </si>
  <si>
    <t>Hood Inc</t>
  </si>
  <si>
    <t>East Benjaminville</t>
  </si>
  <si>
    <t>810-345-3623x2181</t>
  </si>
  <si>
    <t>+1-119-676-1897x2872</t>
  </si>
  <si>
    <t>madelinefisher@mccann.com</t>
  </si>
  <si>
    <t>http://huynh.com/</t>
  </si>
  <si>
    <t>Cc34F6F64D48BDF</t>
  </si>
  <si>
    <t>Garrison, Mathis and Glass</t>
  </si>
  <si>
    <t>Cindyberg</t>
  </si>
  <si>
    <t>001-126-163-4317x834</t>
  </si>
  <si>
    <t>284.493.1105x586</t>
  </si>
  <si>
    <t>terri64@mcclain.com</t>
  </si>
  <si>
    <t>https://www.oneill.com/</t>
  </si>
  <si>
    <t>cff7B1a7DfAfe2B</t>
  </si>
  <si>
    <t>Schaefer-Goodman</t>
  </si>
  <si>
    <t>Mcclainbury</t>
  </si>
  <si>
    <t>916-871-3245</t>
  </si>
  <si>
    <t>maddoxmonica@hoover-hayes.info</t>
  </si>
  <si>
    <t>http://www.douglas-alvarado.com/</t>
  </si>
  <si>
    <t>fC9Ff6cF9b3185a</t>
  </si>
  <si>
    <t>Carey</t>
  </si>
  <si>
    <t>Valentine, Hubbard and Haynes</t>
  </si>
  <si>
    <t>Dawnfurt</t>
  </si>
  <si>
    <t>339-360-1919x80449</t>
  </si>
  <si>
    <t>089.549.8904</t>
  </si>
  <si>
    <t>jake86@morgan-bender.info</t>
  </si>
  <si>
    <t>http://glass-gamble.net/</t>
  </si>
  <si>
    <t>8c293db36f8c733</t>
  </si>
  <si>
    <t>Ball and Sons</t>
  </si>
  <si>
    <t>Lake Tashaport</t>
  </si>
  <si>
    <t>761.869.2824x718</t>
  </si>
  <si>
    <t>543-782-2970</t>
  </si>
  <si>
    <t>klawson@newman.com</t>
  </si>
  <si>
    <t>http://craig-barton.org/</t>
  </si>
  <si>
    <t>54CCFE6ef58c09B</t>
  </si>
  <si>
    <t>Micheal</t>
  </si>
  <si>
    <t>Edwards-Gomez</t>
  </si>
  <si>
    <t>Gentrymouth</t>
  </si>
  <si>
    <t>001-163-358-9094x130</t>
  </si>
  <si>
    <t>846-022-7577</t>
  </si>
  <si>
    <t>sheaangelica@olsen-gray.com</t>
  </si>
  <si>
    <t>http://www.wilcox.net/</t>
  </si>
  <si>
    <t>7ACeDBF509A10B4</t>
  </si>
  <si>
    <t>Mendez</t>
  </si>
  <si>
    <t>Freeman LLC</t>
  </si>
  <si>
    <t>Port Alyssa</t>
  </si>
  <si>
    <t>(866)492-6835x03017</t>
  </si>
  <si>
    <t>824-210-4350</t>
  </si>
  <si>
    <t>ylewis@hays.info</t>
  </si>
  <si>
    <t>https://lara.info/</t>
  </si>
  <si>
    <t>AacaB6cad6a2c69</t>
  </si>
  <si>
    <t>Maldonado-Webb</t>
  </si>
  <si>
    <t>Port Debra</t>
  </si>
  <si>
    <t>001-370-803-4515x546</t>
  </si>
  <si>
    <t>827.829.9727</t>
  </si>
  <si>
    <t>isaachogan@patrick.com</t>
  </si>
  <si>
    <t>https://www.meyers.com/</t>
  </si>
  <si>
    <t>6ED19aad3BdDE89</t>
  </si>
  <si>
    <t>Mccoy</t>
  </si>
  <si>
    <t>Vazquez Inc</t>
  </si>
  <si>
    <t>South Sheilaberg</t>
  </si>
  <si>
    <t>001-533-429-5145x42861</t>
  </si>
  <si>
    <t>776-058-1234x29480</t>
  </si>
  <si>
    <t>dominic94@mcdonald.info</t>
  </si>
  <si>
    <t>http://www.bentley.com/</t>
  </si>
  <si>
    <t>dC26cDe880F3Cf7</t>
  </si>
  <si>
    <t>Hartman</t>
  </si>
  <si>
    <t>Mcknight-Giles</t>
  </si>
  <si>
    <t>Perryville</t>
  </si>
  <si>
    <t>001-986-894-8752x738</t>
  </si>
  <si>
    <t>032-725-1174x4602</t>
  </si>
  <si>
    <t>michaela64@schaefer.com</t>
  </si>
  <si>
    <t>https://roth-odonnell.info/</t>
  </si>
  <si>
    <t>fEcbd39000a28F1</t>
  </si>
  <si>
    <t>Cohen</t>
  </si>
  <si>
    <t>Deleon, Mccarty and Terry</t>
  </si>
  <si>
    <t>Ibarratown</t>
  </si>
  <si>
    <t>419.349.4601x6798</t>
  </si>
  <si>
    <t>castroalex@lane-wiley.com</t>
  </si>
  <si>
    <t>http://rivas-becker.biz/</t>
  </si>
  <si>
    <t>F87E67b330836fA</t>
  </si>
  <si>
    <t>Giles-Villarreal</t>
  </si>
  <si>
    <t>132.056.4203x5427</t>
  </si>
  <si>
    <t>430.628.5245x8464</t>
  </si>
  <si>
    <t>ubolton@avila.com</t>
  </si>
  <si>
    <t>http://www.todd.com/</t>
  </si>
  <si>
    <t>EdEdEAF8Dcc0dfa</t>
  </si>
  <si>
    <t>Velasquez</t>
  </si>
  <si>
    <t>Rowland, Cole and Brooks</t>
  </si>
  <si>
    <t>Lake Jeffbury</t>
  </si>
  <si>
    <t>001-518-963-7489x967</t>
  </si>
  <si>
    <t>851-309-4178x0670</t>
  </si>
  <si>
    <t>bhuffman@alvarado.org</t>
  </si>
  <si>
    <t>https://www.arnold.biz/</t>
  </si>
  <si>
    <t>6FfDBdaB1Ff440C</t>
  </si>
  <si>
    <t>Zuniga</t>
  </si>
  <si>
    <t>Mccarty Ltd</t>
  </si>
  <si>
    <t>Tracytown</t>
  </si>
  <si>
    <t>689.851.6741</t>
  </si>
  <si>
    <t>555.099.1720</t>
  </si>
  <si>
    <t>manuelgeorge@hogan.com</t>
  </si>
  <si>
    <t>https://www.webster.com/</t>
  </si>
  <si>
    <t>2B65aBC44ceA272</t>
  </si>
  <si>
    <t>Wilcox, Carroll and James</t>
  </si>
  <si>
    <t>Chanborough</t>
  </si>
  <si>
    <t>646.372.7035x94799</t>
  </si>
  <si>
    <t>ariel88@stevens.net</t>
  </si>
  <si>
    <t>https://snow.com/</t>
  </si>
  <si>
    <t>1eB174E4ffaE708</t>
  </si>
  <si>
    <t>Trevino Ltd</t>
  </si>
  <si>
    <t>Port Tim</t>
  </si>
  <si>
    <t>+1-193-060-4099x1470</t>
  </si>
  <si>
    <t>+1-573-198-3965x5967</t>
  </si>
  <si>
    <t>hayden87@tate.com</t>
  </si>
  <si>
    <t>http://www.floyd.info/</t>
  </si>
  <si>
    <t>e3c45E3E4FcCeA0</t>
  </si>
  <si>
    <t>Frey-Reynolds</t>
  </si>
  <si>
    <t>813.229.9757x58288</t>
  </si>
  <si>
    <t>matthewmccann@santos.com</t>
  </si>
  <si>
    <t>http://gallagher-sanford.net/</t>
  </si>
  <si>
    <t>df55EdA3cBCAF76</t>
  </si>
  <si>
    <t>Bowman</t>
  </si>
  <si>
    <t>Benjamin-Kelly</t>
  </si>
  <si>
    <t>Port Jeremy</t>
  </si>
  <si>
    <t>866.891.0113x7184</t>
  </si>
  <si>
    <t>803-829-6012x24856</t>
  </si>
  <si>
    <t>wyatt97@garza.com</t>
  </si>
  <si>
    <t>208055eD4fEb05D</t>
  </si>
  <si>
    <t>Charles Group</t>
  </si>
  <si>
    <t>East Emma</t>
  </si>
  <si>
    <t>(763)137-0832x690</t>
  </si>
  <si>
    <t>363.057.2699x186</t>
  </si>
  <si>
    <t>glovereduardo@everett.biz</t>
  </si>
  <si>
    <t>https://www.flores-chaney.com/</t>
  </si>
  <si>
    <t>faF03D51fef9128</t>
  </si>
  <si>
    <t>Paceberg</t>
  </si>
  <si>
    <t>(673)170-7064x965</t>
  </si>
  <si>
    <t>kaitlin99@maynard.com</t>
  </si>
  <si>
    <t>http://woods.com/</t>
  </si>
  <si>
    <t>Bc6EB534Fb61B39</t>
  </si>
  <si>
    <t>Decker</t>
  </si>
  <si>
    <t>Pham-Arnold</t>
  </si>
  <si>
    <t>Pearsonville</t>
  </si>
  <si>
    <t>+1-152-922-5386x4525</t>
  </si>
  <si>
    <t>(064)347-1005</t>
  </si>
  <si>
    <t>ogilmore@long.com</t>
  </si>
  <si>
    <t>http://tapia.com/</t>
  </si>
  <si>
    <t>464d7A4111c6c1E</t>
  </si>
  <si>
    <t>Ethan</t>
  </si>
  <si>
    <t>Lynn and Sons</t>
  </si>
  <si>
    <t>West Bailey</t>
  </si>
  <si>
    <t>388-002-7080</t>
  </si>
  <si>
    <t>631.312.0631x0682</t>
  </si>
  <si>
    <t>debbieknight@fuentes.com</t>
  </si>
  <si>
    <t>https://www.coffey.com/</t>
  </si>
  <si>
    <t>A2bAa723D8E27Ee</t>
  </si>
  <si>
    <t>Patel</t>
  </si>
  <si>
    <t>Schultz and Sons</t>
  </si>
  <si>
    <t>New Danielport</t>
  </si>
  <si>
    <t>329.612.8560</t>
  </si>
  <si>
    <t>207-752-6169x735</t>
  </si>
  <si>
    <t>doriswalls@bartlett.com</t>
  </si>
  <si>
    <t>http://bright.info/</t>
  </si>
  <si>
    <t>ae334B81B76cFD2</t>
  </si>
  <si>
    <t>Amy</t>
  </si>
  <si>
    <t>Mckay-Hansen</t>
  </si>
  <si>
    <t>(392)936-9100</t>
  </si>
  <si>
    <t>773.595.3426x417</t>
  </si>
  <si>
    <t>candace56@ibarra-bird.info</t>
  </si>
  <si>
    <t>https://www.jenkins.org/</t>
  </si>
  <si>
    <t>f7E6886FD2e1f5a</t>
  </si>
  <si>
    <t>Castillo</t>
  </si>
  <si>
    <t>Browning, Fitzpatrick and Benton</t>
  </si>
  <si>
    <t>West Ellen</t>
  </si>
  <si>
    <t>(927)325-4936x23547</t>
  </si>
  <si>
    <t>(224)783-0325</t>
  </si>
  <si>
    <t>fmckee@vaughan-spencer.net</t>
  </si>
  <si>
    <t>https://www.mooney.com/</t>
  </si>
  <si>
    <t>3A9eFaCe6efbaEd</t>
  </si>
  <si>
    <t>Watkins, Ramirez and English</t>
  </si>
  <si>
    <t>Reeseville</t>
  </si>
  <si>
    <t>555.452.0608x620</t>
  </si>
  <si>
    <t>152.543.4419</t>
  </si>
  <si>
    <t>darrenespinoza@conner.info</t>
  </si>
  <si>
    <t>http://tucker-hull.com/</t>
  </si>
  <si>
    <t>F9defC2B8cEBA63</t>
  </si>
  <si>
    <t>West Savannahburgh</t>
  </si>
  <si>
    <t>001-195-532-0285</t>
  </si>
  <si>
    <t>(561)226-1826</t>
  </si>
  <si>
    <t>heathshirley@porter.org</t>
  </si>
  <si>
    <t>https://www.bryan-hanson.biz/</t>
  </si>
  <si>
    <t>94cceEcfd1Bdde8</t>
  </si>
  <si>
    <t>Mckinney PLC</t>
  </si>
  <si>
    <t>Spearsburgh</t>
  </si>
  <si>
    <t>(608)679-0041x8415</t>
  </si>
  <si>
    <t>pedro68@reese-gonzalez.net</t>
  </si>
  <si>
    <t>http://www.mcmahon-bowers.net/</t>
  </si>
  <si>
    <t>BEeDBC92eFD6ee3</t>
  </si>
  <si>
    <t>Rick</t>
  </si>
  <si>
    <t>Faulkner</t>
  </si>
  <si>
    <t>Meyers Ltd</t>
  </si>
  <si>
    <t>Jerrymouth</t>
  </si>
  <si>
    <t>577-371-0397</t>
  </si>
  <si>
    <t>495-549-2895</t>
  </si>
  <si>
    <t>isaacduncan@blair.com</t>
  </si>
  <si>
    <t>http://hines.com/</t>
  </si>
  <si>
    <t>EEdeca779CB3Be9</t>
  </si>
  <si>
    <t>Virginia</t>
  </si>
  <si>
    <t>Li</t>
  </si>
  <si>
    <t>Salazar-Daugherty</t>
  </si>
  <si>
    <t>Frostbury</t>
  </si>
  <si>
    <t>828.482.6804x122</t>
  </si>
  <si>
    <t>+1-364-715-0944x5933</t>
  </si>
  <si>
    <t>jeannechavez@jordan-vargas.biz</t>
  </si>
  <si>
    <t>http://simpson-knight.com/</t>
  </si>
  <si>
    <t>DA8bBeAEf08Ca22</t>
  </si>
  <si>
    <t>Willis-Clarke</t>
  </si>
  <si>
    <t>East Devin</t>
  </si>
  <si>
    <t>(315)017-2011x553</t>
  </si>
  <si>
    <t>mckenziecristian@pollard.com</t>
  </si>
  <si>
    <t>http://sellers-robertson.biz/</t>
  </si>
  <si>
    <t>F3603661F39eAE0</t>
  </si>
  <si>
    <t>Mullen Ltd</t>
  </si>
  <si>
    <t>North Ellen</t>
  </si>
  <si>
    <t>351.617.4405</t>
  </si>
  <si>
    <t>312-654-1063x0858</t>
  </si>
  <si>
    <t>gibbsjason@hodges.com</t>
  </si>
  <si>
    <t>http://www.gay-jones.biz/</t>
  </si>
  <si>
    <t>fEd696ee8D38c99</t>
  </si>
  <si>
    <t>Roy PLC</t>
  </si>
  <si>
    <t>East Terri</t>
  </si>
  <si>
    <t>426.947.5166x5662</t>
  </si>
  <si>
    <t>001-792-9800</t>
  </si>
  <si>
    <t>mcphersonmallory@hodge.net</t>
  </si>
  <si>
    <t>12DACDcB2C13E88</t>
  </si>
  <si>
    <t>Riddle</t>
  </si>
  <si>
    <t>Clarke, Raymond and Little</t>
  </si>
  <si>
    <t>North Janetton</t>
  </si>
  <si>
    <t>(292)772-9918</t>
  </si>
  <si>
    <t>fernandezkristi@matthews-ballard.com</t>
  </si>
  <si>
    <t>http://www.stewart-wood.info/</t>
  </si>
  <si>
    <t>29f0D7dBdef8b72</t>
  </si>
  <si>
    <t>Barron</t>
  </si>
  <si>
    <t>Rowland-Chapman</t>
  </si>
  <si>
    <t>Ralphchester</t>
  </si>
  <si>
    <t>001-991-926-7565x4855</t>
  </si>
  <si>
    <t>(433)527-0315x988</t>
  </si>
  <si>
    <t>copelandkirk@gomez-forbes.com</t>
  </si>
  <si>
    <t>https://www.henry.com/</t>
  </si>
  <si>
    <t>CCEEC4C82f90AF5</t>
  </si>
  <si>
    <t>Navarro-Jarvis</t>
  </si>
  <si>
    <t>Wallton</t>
  </si>
  <si>
    <t>452.882.7775</t>
  </si>
  <si>
    <t>426.110.6139x790</t>
  </si>
  <si>
    <t>shannonlogan@collins.org</t>
  </si>
  <si>
    <t>http://mann.com/</t>
  </si>
  <si>
    <t>92F034ba08d300f</t>
  </si>
  <si>
    <t>Banks-Woodard</t>
  </si>
  <si>
    <t>Spenceton</t>
  </si>
  <si>
    <t>(738)015-8644</t>
  </si>
  <si>
    <t>478.823.7754x98729</t>
  </si>
  <si>
    <t>probbins@powell-david.com</t>
  </si>
  <si>
    <t>d35d7832881aEF2</t>
  </si>
  <si>
    <t>Ali Inc</t>
  </si>
  <si>
    <t>+1-370-240-2592x1696</t>
  </si>
  <si>
    <t>liulauren@lindsey.biz</t>
  </si>
  <si>
    <t>https://www.mathews.net/</t>
  </si>
  <si>
    <t>de0d74D6faC29A9</t>
  </si>
  <si>
    <t>Moreno, Todd and Obrien</t>
  </si>
  <si>
    <t>Jodystad</t>
  </si>
  <si>
    <t>(979)348-5414x137</t>
  </si>
  <si>
    <t>606-017-3757x90294</t>
  </si>
  <si>
    <t>curtisbilly@cherry-werner.info</t>
  </si>
  <si>
    <t>https://www.harrison-church.org/</t>
  </si>
  <si>
    <t>CeA1CDF1b2e5da9</t>
  </si>
  <si>
    <t>Douglas Group</t>
  </si>
  <si>
    <t>Emilyburgh</t>
  </si>
  <si>
    <t>158-765-0651x582</t>
  </si>
  <si>
    <t>907.907.5759</t>
  </si>
  <si>
    <t>lhatfield@dawson.info</t>
  </si>
  <si>
    <t>https://www.schroeder.net/</t>
  </si>
  <si>
    <t>A2f0E2B21C50bDc</t>
  </si>
  <si>
    <t>Vang, Sloan and Harper</t>
  </si>
  <si>
    <t>North Tim</t>
  </si>
  <si>
    <t>(466)387-6327</t>
  </si>
  <si>
    <t>shelly79@rivers-solis.com</t>
  </si>
  <si>
    <t>http://freeman-michael.com/</t>
  </si>
  <si>
    <t>dfFaddffc0AafbC</t>
  </si>
  <si>
    <t>Novak</t>
  </si>
  <si>
    <t>Marshall, Quinn and Sanford</t>
  </si>
  <si>
    <t>Bakerhaven</t>
  </si>
  <si>
    <t>(613)998-6364</t>
  </si>
  <si>
    <t>(809)068-9868x36802</t>
  </si>
  <si>
    <t>isaiah02@beck.com</t>
  </si>
  <si>
    <t>http://romero.org/</t>
  </si>
  <si>
    <t>7eB1eb3bD6a641b</t>
  </si>
  <si>
    <t>Sergio</t>
  </si>
  <si>
    <t>Ayers</t>
  </si>
  <si>
    <t>Avila-Tyler</t>
  </si>
  <si>
    <t>Vickiefurt</t>
  </si>
  <si>
    <t>(102)267-5690</t>
  </si>
  <si>
    <t>955-577-9277x2175</t>
  </si>
  <si>
    <t>petersonmiguel@moss.biz</t>
  </si>
  <si>
    <t>https://chen.com/</t>
  </si>
  <si>
    <t>dD0EC1e6D50ec2f</t>
  </si>
  <si>
    <t>Isaac</t>
  </si>
  <si>
    <t>Perez-Barron</t>
  </si>
  <si>
    <t>New Jaredmouth</t>
  </si>
  <si>
    <t>806-065-4290</t>
  </si>
  <si>
    <t>668.020.1441x099</t>
  </si>
  <si>
    <t>mckenziecasey@riley.com</t>
  </si>
  <si>
    <t>http://bird.net/</t>
  </si>
  <si>
    <t>22ddbdB8dfafDDf</t>
  </si>
  <si>
    <t>Sampson</t>
  </si>
  <si>
    <t>Rowland, Roberson and Davies</t>
  </si>
  <si>
    <t>(234)920-4994x313</t>
  </si>
  <si>
    <t>(073)799-0838x665</t>
  </si>
  <si>
    <t>evelyn89@mcdonald-molina.com</t>
  </si>
  <si>
    <t>https://www.stephens.org/</t>
  </si>
  <si>
    <t>CfAdCDbF8F4aA2e</t>
  </si>
  <si>
    <t>Briggs</t>
  </si>
  <si>
    <t>Wolf Ltd</t>
  </si>
  <si>
    <t>Burchborough</t>
  </si>
  <si>
    <t>905.896.7696</t>
  </si>
  <si>
    <t>570.388.8722x857</t>
  </si>
  <si>
    <t>ireilly@raymond-gonzalez.org</t>
  </si>
  <si>
    <t>https://www.lewis-peterson.net/</t>
  </si>
  <si>
    <t>ffaBE254CFF9A37</t>
  </si>
  <si>
    <t>Rasmussen and Sons</t>
  </si>
  <si>
    <t>Jimfurt</t>
  </si>
  <si>
    <t>388.951.1595x7598</t>
  </si>
  <si>
    <t>460-285-8235</t>
  </si>
  <si>
    <t>karlamartinez@zavala-terry.com</t>
  </si>
  <si>
    <t>https://www.berry-conley.com/</t>
  </si>
  <si>
    <t>75e1B0ECAD06F60</t>
  </si>
  <si>
    <t>Ballard Inc</t>
  </si>
  <si>
    <t>Wallschester</t>
  </si>
  <si>
    <t>(837)887-4976x23484</t>
  </si>
  <si>
    <t>+1-692-477-5826x6040</t>
  </si>
  <si>
    <t>nobleharold@lawrence-christensen.com</t>
  </si>
  <si>
    <t>https://reese.com/</t>
  </si>
  <si>
    <t>eCE0D2bAeB9e1b3</t>
  </si>
  <si>
    <t>Friedman Inc</t>
  </si>
  <si>
    <t>Hubertown</t>
  </si>
  <si>
    <t>263.417.8044x28019</t>
  </si>
  <si>
    <t>001-397-644-4535x30314</t>
  </si>
  <si>
    <t>roberta83@patrick-holden.com</t>
  </si>
  <si>
    <t>http://stout.com/</t>
  </si>
  <si>
    <t>acBD5ffeF8edB7b</t>
  </si>
  <si>
    <t>Johns</t>
  </si>
  <si>
    <t>Hopkins-Maldonado</t>
  </si>
  <si>
    <t>Nortonland</t>
  </si>
  <si>
    <t>(093)713-9688x48279</t>
  </si>
  <si>
    <t>mackenziewade@khan.com</t>
  </si>
  <si>
    <t>http://www.petersen.net/</t>
  </si>
  <si>
    <t>ce3Fa71411d9E29</t>
  </si>
  <si>
    <t>Rosario PLC</t>
  </si>
  <si>
    <t>Kristieshire</t>
  </si>
  <si>
    <t>453.375.2921x7965</t>
  </si>
  <si>
    <t>169.311.4936</t>
  </si>
  <si>
    <t>ferrellmason@melton.com</t>
  </si>
  <si>
    <t>https://www.melton.net/</t>
  </si>
  <si>
    <t>d62EE655C8FaAd1</t>
  </si>
  <si>
    <t>Daniels, Bird and Perez</t>
  </si>
  <si>
    <t>Port Jim</t>
  </si>
  <si>
    <t>+1-034-744-9651x5207</t>
  </si>
  <si>
    <t>+1-441-122-3599x767</t>
  </si>
  <si>
    <t>wcox@floyd.com</t>
  </si>
  <si>
    <t>http://www.hale.net/</t>
  </si>
  <si>
    <t>1C69de8ACc7de36</t>
  </si>
  <si>
    <t>Allen, Webster and Reed</t>
  </si>
  <si>
    <t>Lake Mia</t>
  </si>
  <si>
    <t>378.001.5435x58422</t>
  </si>
  <si>
    <t>+1-264-536-1967x759</t>
  </si>
  <si>
    <t>snoble@ward.com</t>
  </si>
  <si>
    <t>http://www.hudson.net/</t>
  </si>
  <si>
    <t>0c851DAE4231CcD</t>
  </si>
  <si>
    <t>Morganfurt</t>
  </si>
  <si>
    <t>965.794.9928</t>
  </si>
  <si>
    <t>516-482-6162x66160</t>
  </si>
  <si>
    <t>gstephenson@webb.net</t>
  </si>
  <si>
    <t>https://www.lowery-mclaughlin.biz/</t>
  </si>
  <si>
    <t>6DEa5aDE36ebDdC</t>
  </si>
  <si>
    <t>Houston, Montes and Casey</t>
  </si>
  <si>
    <t>Bryantown</t>
  </si>
  <si>
    <t>(300)414-5192x278</t>
  </si>
  <si>
    <t>dawn46@perry.com</t>
  </si>
  <si>
    <t>https://oliver-black.com/</t>
  </si>
  <si>
    <t>C23EF411fea2C27</t>
  </si>
  <si>
    <t>Novak, Gray and Braun</t>
  </si>
  <si>
    <t>West Marvin</t>
  </si>
  <si>
    <t>661.747.0630x569</t>
  </si>
  <si>
    <t>(156)563-8220</t>
  </si>
  <si>
    <t>xvaughn@noble.com</t>
  </si>
  <si>
    <t>https://mills.com/</t>
  </si>
  <si>
    <t>A8CFadf479eb7cD</t>
  </si>
  <si>
    <t>Stokes-Hubbard</t>
  </si>
  <si>
    <t>South Melissa</t>
  </si>
  <si>
    <t>365-917-3233</t>
  </si>
  <si>
    <t>(123)299-6663</t>
  </si>
  <si>
    <t>xedwards@goodwin-waters.net</t>
  </si>
  <si>
    <t>http://www.thomas-mccoy.com/</t>
  </si>
  <si>
    <t>F3Ef8F0aa4F978e</t>
  </si>
  <si>
    <t>Watkins</t>
  </si>
  <si>
    <t>Zamora-Bray</t>
  </si>
  <si>
    <t>South Brandimouth</t>
  </si>
  <si>
    <t>749-030-3666x77253</t>
  </si>
  <si>
    <t>001-805-171-0988x092</t>
  </si>
  <si>
    <t>donald86@crawford.com</t>
  </si>
  <si>
    <t>http://www.taylor.com/</t>
  </si>
  <si>
    <t>35410Aaab1E8d27</t>
  </si>
  <si>
    <t>Matthews</t>
  </si>
  <si>
    <t>Barton and Sons</t>
  </si>
  <si>
    <t>South Isabellaberg</t>
  </si>
  <si>
    <t>926-872-6303x471</t>
  </si>
  <si>
    <t>(456)582-0410x691</t>
  </si>
  <si>
    <t>gouldstanley@flores.com</t>
  </si>
  <si>
    <t>http://www.cherry.com/</t>
  </si>
  <si>
    <t>3FBeABF4e0DF6B3</t>
  </si>
  <si>
    <t>Hensley, Tanner and Mcneil</t>
  </si>
  <si>
    <t>Carlsonchester</t>
  </si>
  <si>
    <t>+1-632-068-2455x9686</t>
  </si>
  <si>
    <t>001-297-426-0190x0529</t>
  </si>
  <si>
    <t>glennwarren@stone.com</t>
  </si>
  <si>
    <t>https://www.rasmussen.com/</t>
  </si>
  <si>
    <t>aeCDFAEf2b73b1b</t>
  </si>
  <si>
    <t>Hensley</t>
  </si>
  <si>
    <t>Stevenson Group</t>
  </si>
  <si>
    <t>Downsside</t>
  </si>
  <si>
    <t>rushanita@hardin.com</t>
  </si>
  <si>
    <t>https://www.galloway.biz/</t>
  </si>
  <si>
    <t>AF693CE1dFfC7ca</t>
  </si>
  <si>
    <t>Guerrero</t>
  </si>
  <si>
    <t>Mcneil PLC</t>
  </si>
  <si>
    <t>Parkerland</t>
  </si>
  <si>
    <t>(004)386-7171x42814</t>
  </si>
  <si>
    <t>791.074.7728x744</t>
  </si>
  <si>
    <t>sydney91@shaw.com</t>
  </si>
  <si>
    <t>https://www.whitehead.com/</t>
  </si>
  <si>
    <t>26cEE7e6f11d481</t>
  </si>
  <si>
    <t>Sparks LLC</t>
  </si>
  <si>
    <t>Stacyfort</t>
  </si>
  <si>
    <t>(021)520-1699x32183</t>
  </si>
  <si>
    <t>erikwagner@melendez.com</t>
  </si>
  <si>
    <t>http://www.sutton.biz/</t>
  </si>
  <si>
    <t>beb2e3EcBEaCFce</t>
  </si>
  <si>
    <t>Cunningham</t>
  </si>
  <si>
    <t>Cowan, Chen and Guerrero</t>
  </si>
  <si>
    <t>New Brandonside</t>
  </si>
  <si>
    <t>027.878.8740x321</t>
  </si>
  <si>
    <t>+1-174-652-0401x4685</t>
  </si>
  <si>
    <t>dominique08@atkinson.net</t>
  </si>
  <si>
    <t>5c68658b1cF974c</t>
  </si>
  <si>
    <t>Lewis-Frey</t>
  </si>
  <si>
    <t>Mathewstad</t>
  </si>
  <si>
    <t>+1-574-425-1980x868</t>
  </si>
  <si>
    <t>001-201-402-1878</t>
  </si>
  <si>
    <t>ugeorge@barrera.com</t>
  </si>
  <si>
    <t>https://www.hines.com/</t>
  </si>
  <si>
    <t>badfbbcD8EC3f16</t>
  </si>
  <si>
    <t>Brady-Taylor</t>
  </si>
  <si>
    <t>Port Greg</t>
  </si>
  <si>
    <t>+1-630-541-6954x2007</t>
  </si>
  <si>
    <t>847.303.7671</t>
  </si>
  <si>
    <t>swarner@young.com</t>
  </si>
  <si>
    <t>http://www.mckenzie-mahoney.com/</t>
  </si>
  <si>
    <t>E9D6db133f3890C</t>
  </si>
  <si>
    <t>Bell</t>
  </si>
  <si>
    <t>Harding, Mcpherson and Montgomery</t>
  </si>
  <si>
    <t>North Cody</t>
  </si>
  <si>
    <t>882-717-3473x56100</t>
  </si>
  <si>
    <t>(415)270-8564</t>
  </si>
  <si>
    <t>carpenterjeff@gomez.net</t>
  </si>
  <si>
    <t>http://www.warner.org/</t>
  </si>
  <si>
    <t>647b41Fb4A6AAC5</t>
  </si>
  <si>
    <t>Warner-Barnett</t>
  </si>
  <si>
    <t>East Geoffrey</t>
  </si>
  <si>
    <t>974.434.1636</t>
  </si>
  <si>
    <t>ckelley@church.biz</t>
  </si>
  <si>
    <t>aFBac5C2cAA33bC</t>
  </si>
  <si>
    <t>Barber LLC</t>
  </si>
  <si>
    <t>Carneyshire</t>
  </si>
  <si>
    <t>+1-009-474-3721x68920</t>
  </si>
  <si>
    <t>282-240-1873x64500</t>
  </si>
  <si>
    <t>vmiddleton@zimmerman-hensley.biz</t>
  </si>
  <si>
    <t>https://www.hardin.com/</t>
  </si>
  <si>
    <t>B268Ba3AacadA5f</t>
  </si>
  <si>
    <t>Chang</t>
  </si>
  <si>
    <t>Barnett, Campos and Gates</t>
  </si>
  <si>
    <t>Lake Andrestown</t>
  </si>
  <si>
    <t>468-759-4108x265</t>
  </si>
  <si>
    <t>001-867-992-0613x110</t>
  </si>
  <si>
    <t>guzmancatherine@coffey.com</t>
  </si>
  <si>
    <t>http://acosta.net/</t>
  </si>
  <si>
    <t>35A65Ae488863Da</t>
  </si>
  <si>
    <t>Vazquez Ltd</t>
  </si>
  <si>
    <t>Lake Dwayne</t>
  </si>
  <si>
    <t>113-307-7903</t>
  </si>
  <si>
    <t>768.662.4692x88411</t>
  </si>
  <si>
    <t>paigecalderon@berger-black.com</t>
  </si>
  <si>
    <t>http://haas.info/</t>
  </si>
  <si>
    <t>DbE634fd0B4d8FC</t>
  </si>
  <si>
    <t>Mccall, Padilla and Woodward</t>
  </si>
  <si>
    <t>Port Carrie</t>
  </si>
  <si>
    <t>001-615-631-4552x37599</t>
  </si>
  <si>
    <t>(353)522-3641x7791</t>
  </si>
  <si>
    <t>cholder@mccarty.com</t>
  </si>
  <si>
    <t>https://burke.com/</t>
  </si>
  <si>
    <t>5B1655074726fEE</t>
  </si>
  <si>
    <t>Nunez</t>
  </si>
  <si>
    <t>Owen-Dillon</t>
  </si>
  <si>
    <t>West Sabrina</t>
  </si>
  <si>
    <t>Afghanistan</t>
  </si>
  <si>
    <t>229-207-8768</t>
  </si>
  <si>
    <t>(963)916-8359</t>
  </si>
  <si>
    <t>laura13@parker.net</t>
  </si>
  <si>
    <t>https://www.ryan-castillo.org/</t>
  </si>
  <si>
    <t>8feF496A4A4ea2b</t>
  </si>
  <si>
    <t>Sandoval, Richard and Conner</t>
  </si>
  <si>
    <t>Port Bettyburgh</t>
  </si>
  <si>
    <t>626-151-5025x11371</t>
  </si>
  <si>
    <t>205-062-4113x30726</t>
  </si>
  <si>
    <t>bradleyjeremy@wu.biz</t>
  </si>
  <si>
    <t>http://www.rodgers.com/</t>
  </si>
  <si>
    <t>B14CA096FFd34Ba</t>
  </si>
  <si>
    <t>Lowe and Sons</t>
  </si>
  <si>
    <t>Lynnside</t>
  </si>
  <si>
    <t>(182)783-0273</t>
  </si>
  <si>
    <t>759.294.4276</t>
  </si>
  <si>
    <t>deaton@washington.info</t>
  </si>
  <si>
    <t>https://pope.info/</t>
  </si>
  <si>
    <t>354E5025f9FBCEd</t>
  </si>
  <si>
    <t>Bryan-Dennis</t>
  </si>
  <si>
    <t>New Ivanton</t>
  </si>
  <si>
    <t>393.291.9907</t>
  </si>
  <si>
    <t>564-308-2142x3166</t>
  </si>
  <si>
    <t>rhunter@macdonald.org</t>
  </si>
  <si>
    <t>https://vasquez.net/</t>
  </si>
  <si>
    <t>06AF0bC4EfbFcf7</t>
  </si>
  <si>
    <t>Kane-Schwartz</t>
  </si>
  <si>
    <t>Steveside</t>
  </si>
  <si>
    <t>300.552.8039x23004</t>
  </si>
  <si>
    <t>+1-593-299-7352x24740</t>
  </si>
  <si>
    <t>uromero@moran.info</t>
  </si>
  <si>
    <t>http://www.carpenter.com/</t>
  </si>
  <si>
    <t>Ce1A8C45615e081</t>
  </si>
  <si>
    <t>Valentine, Campos and Zavala</t>
  </si>
  <si>
    <t>West Jerome</t>
  </si>
  <si>
    <t>245-161-1721x58647</t>
  </si>
  <si>
    <t>001-930-718-6148x0133</t>
  </si>
  <si>
    <t>cervantesmia@blankenship.info</t>
  </si>
  <si>
    <t>http://www.aguirre.com/</t>
  </si>
  <si>
    <t>eC1CaEb01a824EC</t>
  </si>
  <si>
    <t>Good</t>
  </si>
  <si>
    <t>Robertson LLC</t>
  </si>
  <si>
    <t>Boltonfurt</t>
  </si>
  <si>
    <t>(996)481-2349</t>
  </si>
  <si>
    <t>293.563.2558x12375</t>
  </si>
  <si>
    <t>jparker@navarro.com</t>
  </si>
  <si>
    <t>http://farmer.com/</t>
  </si>
  <si>
    <t>FbEceE9E7Ad57a5</t>
  </si>
  <si>
    <t>Shari</t>
  </si>
  <si>
    <t>Haas-Adams</t>
  </si>
  <si>
    <t>Savageburgh</t>
  </si>
  <si>
    <t>(791)605-7206x578</t>
  </si>
  <si>
    <t>alam@powers.biz</t>
  </si>
  <si>
    <t>https://fischer.com/</t>
  </si>
  <si>
    <t>c25EFD17AA14f0C</t>
  </si>
  <si>
    <t>Larson, Stanley and Sanford</t>
  </si>
  <si>
    <t>Lake Shawna</t>
  </si>
  <si>
    <t>001-094-057-9749x47750</t>
  </si>
  <si>
    <t>rcabrera@sloan-ho.com</t>
  </si>
  <si>
    <t>https://rogers-villa.com/</t>
  </si>
  <si>
    <t>740FAC486dfA13f</t>
  </si>
  <si>
    <t>Beard PLC</t>
  </si>
  <si>
    <t>New Kellistad</t>
  </si>
  <si>
    <t>570-320-8921x519</t>
  </si>
  <si>
    <t>572-764-1244x016</t>
  </si>
  <si>
    <t>smallscott@moss.com</t>
  </si>
  <si>
    <t>https://turner-sutton.com/</t>
  </si>
  <si>
    <t>bf25eA68C8F5A0A</t>
  </si>
  <si>
    <t>Bennett, Moran and Bridges</t>
  </si>
  <si>
    <t>West Briannaville</t>
  </si>
  <si>
    <t>(682)028-5101x9375</t>
  </si>
  <si>
    <t>928.856.2138x75019</t>
  </si>
  <si>
    <t>christinebenitez@howell-oconnell.com</t>
  </si>
  <si>
    <t>http://holland-bolton.com/</t>
  </si>
  <si>
    <t>C90dfe2E88e36c1</t>
  </si>
  <si>
    <t>Valenzuela</t>
  </si>
  <si>
    <t>Mcfarland PLC</t>
  </si>
  <si>
    <t>Port Clintonmouth</t>
  </si>
  <si>
    <t>966-161-8867</t>
  </si>
  <si>
    <t>888.335.2002x5228</t>
  </si>
  <si>
    <t>hornjavier@hanson.com</t>
  </si>
  <si>
    <t>http://www.hart-whitehead.info/</t>
  </si>
  <si>
    <t>BC59b8D343Dd339</t>
  </si>
  <si>
    <t>Patel-Landry</t>
  </si>
  <si>
    <t>Lake Mackenzie</t>
  </si>
  <si>
    <t>729.269.0542x4675</t>
  </si>
  <si>
    <t>+1-684-760-4981x933</t>
  </si>
  <si>
    <t>ronaldwarren@friedman.net</t>
  </si>
  <si>
    <t>https://www.wolfe.net/</t>
  </si>
  <si>
    <t>4074461C1abdbE3</t>
  </si>
  <si>
    <t>Bird, Fox and Houston</t>
  </si>
  <si>
    <t>Port Glendaland</t>
  </si>
  <si>
    <t>450.961.9090x5803</t>
  </si>
  <si>
    <t>rick04@allen-foster.net</t>
  </si>
  <si>
    <t>https://www.munoz-chen.com/</t>
  </si>
  <si>
    <t>Fcf8da8eCA6B825</t>
  </si>
  <si>
    <t>Fisher-Chapman</t>
  </si>
  <si>
    <t>Kimside</t>
  </si>
  <si>
    <t>144.099.5421</t>
  </si>
  <si>
    <t>figueroacarmen@cardenas.com</t>
  </si>
  <si>
    <t>http://www.villanueva.com/</t>
  </si>
  <si>
    <t>dE2b1c421ECAeAb</t>
  </si>
  <si>
    <t>Mia</t>
  </si>
  <si>
    <t>Poole</t>
  </si>
  <si>
    <t>Burgess-Odonnell</t>
  </si>
  <si>
    <t>New Michelehaven</t>
  </si>
  <si>
    <t>+1-354-723-1092x033</t>
  </si>
  <si>
    <t>704.662.2004</t>
  </si>
  <si>
    <t>xthompson@aguilar.org</t>
  </si>
  <si>
    <t>http://www.downs-brady.com/</t>
  </si>
  <si>
    <t>E53C852Bd3Aa11a</t>
  </si>
  <si>
    <t>Norris-Lynn</t>
  </si>
  <si>
    <t>Lake Paula</t>
  </si>
  <si>
    <t>484.544.0185</t>
  </si>
  <si>
    <t>(809)600-9648x34899</t>
  </si>
  <si>
    <t>clarkdakota@barrera.com</t>
  </si>
  <si>
    <t>http://www.mason.com/</t>
  </si>
  <si>
    <t>F0AeB1FaEcA9f12</t>
  </si>
  <si>
    <t>Hanson</t>
  </si>
  <si>
    <t>Velez Inc</t>
  </si>
  <si>
    <t>West Kristi</t>
  </si>
  <si>
    <t>(552)396-3653x799</t>
  </si>
  <si>
    <t>(574)377-2734</t>
  </si>
  <si>
    <t>cherylpalmer@weber-gates.com</t>
  </si>
  <si>
    <t>http://tucker.com/</t>
  </si>
  <si>
    <t>0aBcbaD0A4f8573</t>
  </si>
  <si>
    <t>Hoover-Bowers</t>
  </si>
  <si>
    <t>Port Catherine</t>
  </si>
  <si>
    <t>014-555-0398x0232</t>
  </si>
  <si>
    <t>melaniestuart@ferguson.com</t>
  </si>
  <si>
    <t>http://www.brooks.com/</t>
  </si>
  <si>
    <t>af20a06ceFf8C58</t>
  </si>
  <si>
    <t>Potter</t>
  </si>
  <si>
    <t>Leblanc-Hoffman</t>
  </si>
  <si>
    <t>East Shirleyside</t>
  </si>
  <si>
    <t>001-245-854-0510</t>
  </si>
  <si>
    <t>+1-020-893-9311x953</t>
  </si>
  <si>
    <t>imcmillan@clark-turner.net</t>
  </si>
  <si>
    <t>https://www.powers.info/</t>
  </si>
  <si>
    <t>4C69642aceA8616</t>
  </si>
  <si>
    <t>Curry Inc</t>
  </si>
  <si>
    <t>South Shari</t>
  </si>
  <si>
    <t>091.789.9992x8451</t>
  </si>
  <si>
    <t>818.526.8143x8538</t>
  </si>
  <si>
    <t>proctormarcus@dominguez.org</t>
  </si>
  <si>
    <t>CB9Ee7105dCbc26</t>
  </si>
  <si>
    <t>Hogan Group</t>
  </si>
  <si>
    <t>Carrieberg</t>
  </si>
  <si>
    <t>239.061.8278x142</t>
  </si>
  <si>
    <t>640.351.9188x96150</t>
  </si>
  <si>
    <t>ronaldbullock@cain-watkins.biz</t>
  </si>
  <si>
    <t>http://davila.biz/</t>
  </si>
  <si>
    <t>fA0e2E2ABE8b1CE</t>
  </si>
  <si>
    <t>Darin</t>
  </si>
  <si>
    <t>Patel-Shelton</t>
  </si>
  <si>
    <t>Jimbury</t>
  </si>
  <si>
    <t>(920)592-1541x15341</t>
  </si>
  <si>
    <t>891.812.3686x67951</t>
  </si>
  <si>
    <t>jerome38@gibbs.net</t>
  </si>
  <si>
    <t>https://choi-shah.com/</t>
  </si>
  <si>
    <t>ce0bCeb4e42f2B4</t>
  </si>
  <si>
    <t>Spencer, Bowen and Crawford</t>
  </si>
  <si>
    <t>South Annchester</t>
  </si>
  <si>
    <t>+1-792-374-1111x223</t>
  </si>
  <si>
    <t>ronaldbennett@gregory.com</t>
  </si>
  <si>
    <t>http://www.moses.com/</t>
  </si>
  <si>
    <t>c29De5bE137A69C</t>
  </si>
  <si>
    <t>Alvin</t>
  </si>
  <si>
    <t>Palmer-Robbins</t>
  </si>
  <si>
    <t>Velasqueztown</t>
  </si>
  <si>
    <t>001-913-838-9920x570</t>
  </si>
  <si>
    <t>883-338-8121x209</t>
  </si>
  <si>
    <t>mcphersonashley@rios.org</t>
  </si>
  <si>
    <t>http://www.bennett.com/</t>
  </si>
  <si>
    <t>c38Ad57cB249eFd</t>
  </si>
  <si>
    <t>Reeves</t>
  </si>
  <si>
    <t>Watkins, Shea and Noble</t>
  </si>
  <si>
    <t>Chavezchester</t>
  </si>
  <si>
    <t>+1-383-314-4733x17344</t>
  </si>
  <si>
    <t>001-157-823-6861x860</t>
  </si>
  <si>
    <t>megancherry@kemp.info</t>
  </si>
  <si>
    <t>http://oconnell-yang.com/</t>
  </si>
  <si>
    <t>aBbddcDd5B1e57E</t>
  </si>
  <si>
    <t>Ochoa, Beard and Guerrero</t>
  </si>
  <si>
    <t>North Warrenport</t>
  </si>
  <si>
    <t>967-579-4549x1491</t>
  </si>
  <si>
    <t>001-300-617-7306x56607</t>
  </si>
  <si>
    <t>efrey@campbell-ritter.org</t>
  </si>
  <si>
    <t>http://www.harper.biz/</t>
  </si>
  <si>
    <t>4c0776B2c1996Ce</t>
  </si>
  <si>
    <t>Andrews</t>
  </si>
  <si>
    <t>Benjamin-Bolton</t>
  </si>
  <si>
    <t>Caseburgh</t>
  </si>
  <si>
    <t>701.314.9096</t>
  </si>
  <si>
    <t>+1-147-807-8439x33374</t>
  </si>
  <si>
    <t>angelica22@miranda.info</t>
  </si>
  <si>
    <t>http://www.macdonald-guerrero.net/</t>
  </si>
  <si>
    <t>daaC8C1AC11BcaC</t>
  </si>
  <si>
    <t>Dunn LLC</t>
  </si>
  <si>
    <t>Sharphaven</t>
  </si>
  <si>
    <t>+1-474-061-1320x89185</t>
  </si>
  <si>
    <t>(769)312-4981</t>
  </si>
  <si>
    <t>lloyddesiree@pacheco-vaughn.com</t>
  </si>
  <si>
    <t>http://harris.biz/</t>
  </si>
  <si>
    <t>4bf5ABF20f3b8B1</t>
  </si>
  <si>
    <t>Crosby</t>
  </si>
  <si>
    <t>Gates, Craig and Whitehead</t>
  </si>
  <si>
    <t>Levinetown</t>
  </si>
  <si>
    <t>001-053-346-5340x71001</t>
  </si>
  <si>
    <t>491-542-4153x10037</t>
  </si>
  <si>
    <t>phyllis70@stanton.org</t>
  </si>
  <si>
    <t>http://www.sanford.com/</t>
  </si>
  <si>
    <t>cc4AF4bDAedc57d</t>
  </si>
  <si>
    <t>Avery</t>
  </si>
  <si>
    <t>Maddox LLC</t>
  </si>
  <si>
    <t>Sarahmouth</t>
  </si>
  <si>
    <t>739-055-7614x58257</t>
  </si>
  <si>
    <t>001-480-830-4807x690</t>
  </si>
  <si>
    <t>joanna87@morales.net</t>
  </si>
  <si>
    <t>http://www.faulkner-nielsen.org/</t>
  </si>
  <si>
    <t>fE327893b742CdF</t>
  </si>
  <si>
    <t>Holloway, Weeks and Middleton</t>
  </si>
  <si>
    <t>Port Tiffanyview</t>
  </si>
  <si>
    <t>(607)643-4319</t>
  </si>
  <si>
    <t>rhodesjon@cummings.biz</t>
  </si>
  <si>
    <t>http://www.mcdowell.com/</t>
  </si>
  <si>
    <t>7aa0bBb2c8afBfc</t>
  </si>
  <si>
    <t>Hayes-Conrad</t>
  </si>
  <si>
    <t>New Bob</t>
  </si>
  <si>
    <t>(566)245-3647</t>
  </si>
  <si>
    <t>pbentley@jensen-marshall.org</t>
  </si>
  <si>
    <t>http://www.manning.com/</t>
  </si>
  <si>
    <t>7ffAA1E07F46DBC</t>
  </si>
  <si>
    <t>Buckley</t>
  </si>
  <si>
    <t>Joyce-Mclean</t>
  </si>
  <si>
    <t>Annettebury</t>
  </si>
  <si>
    <t>652-723-7059</t>
  </si>
  <si>
    <t>(525)327-7085x37977</t>
  </si>
  <si>
    <t>penny51@murillo.net</t>
  </si>
  <si>
    <t>http://www.benitez.com/</t>
  </si>
  <si>
    <t>4f610f6dFaEEc2d</t>
  </si>
  <si>
    <t>Boyd-Kane</t>
  </si>
  <si>
    <t>Pedrofort</t>
  </si>
  <si>
    <t>+1-179-081-7854x918</t>
  </si>
  <si>
    <t>ethan09@orr.com</t>
  </si>
  <si>
    <t>http://watson.org/</t>
  </si>
  <si>
    <t>e71B43A66df8636</t>
  </si>
  <si>
    <t>Wolf-Gonzalez</t>
  </si>
  <si>
    <t>North Mariah</t>
  </si>
  <si>
    <t>+1-246-033-4748x494</t>
  </si>
  <si>
    <t>dunlapdeborah@olson.com</t>
  </si>
  <si>
    <t>https://www.donaldson-fernandez.com/</t>
  </si>
  <si>
    <t>4d88a544Fb359e5</t>
  </si>
  <si>
    <t>Osborn-Kramer</t>
  </si>
  <si>
    <t>Wayneberg</t>
  </si>
  <si>
    <t>(606)129-2097x4912</t>
  </si>
  <si>
    <t>586.949.9890x876</t>
  </si>
  <si>
    <t>mcdanielkylie@mullins-fletcher.com</t>
  </si>
  <si>
    <t>https://www.santiago-richards.biz/</t>
  </si>
  <si>
    <t>19B8bA4a0b7D6Ff</t>
  </si>
  <si>
    <t>Conrad Inc</t>
  </si>
  <si>
    <t>Jimmytown</t>
  </si>
  <si>
    <t>334.409.1054x107</t>
  </si>
  <si>
    <t>247.408.8290</t>
  </si>
  <si>
    <t>kelseybray@ward.biz</t>
  </si>
  <si>
    <t>https://www.clayton-phillips.com/</t>
  </si>
  <si>
    <t>dF6AeDc714Ce39e</t>
  </si>
  <si>
    <t>Mcmahon</t>
  </si>
  <si>
    <t>White, York and Scott</t>
  </si>
  <si>
    <t>North Candice</t>
  </si>
  <si>
    <t>489.196.0786x88453</t>
  </si>
  <si>
    <t>618-578-7438</t>
  </si>
  <si>
    <t>clementsrodney@gregory.com</t>
  </si>
  <si>
    <t>http://lee.info/</t>
  </si>
  <si>
    <t>F5Ffd5A23f12d68</t>
  </si>
  <si>
    <t>Logan PLC</t>
  </si>
  <si>
    <t>Alvaradostad</t>
  </si>
  <si>
    <t>(955)614-8163x64020</t>
  </si>
  <si>
    <t>001-779-602-9437x100</t>
  </si>
  <si>
    <t>gmcgrath@melendez.info</t>
  </si>
  <si>
    <t>https://stout-cantu.com/</t>
  </si>
  <si>
    <t>3B6FEB4DC7FA6B2</t>
  </si>
  <si>
    <t>Luna-Hampton</t>
  </si>
  <si>
    <t>Anthonyview</t>
  </si>
  <si>
    <t>914.966.3356x726</t>
  </si>
  <si>
    <t>426-118-5249x006</t>
  </si>
  <si>
    <t>lyonskirk@barrett.com</t>
  </si>
  <si>
    <t>http://www.diaz.org/</t>
  </si>
  <si>
    <t>eCBaf733F3bCB28</t>
  </si>
  <si>
    <t>Butler, Singh and Montgomery</t>
  </si>
  <si>
    <t>Lake Gregg</t>
  </si>
  <si>
    <t>100-709-0573</t>
  </si>
  <si>
    <t>(883)620-3883</t>
  </si>
  <si>
    <t>crystal91@fields.com</t>
  </si>
  <si>
    <t>http://www.greer-macias.com/</t>
  </si>
  <si>
    <t>4b67bfFCAe4853A</t>
  </si>
  <si>
    <t>Proctor</t>
  </si>
  <si>
    <t>Mcneil Ltd</t>
  </si>
  <si>
    <t>Hoshire</t>
  </si>
  <si>
    <t>(847)740-0284</t>
  </si>
  <si>
    <t>(099)798-3345x631</t>
  </si>
  <si>
    <t>pconrad@hendricks-frye.com</t>
  </si>
  <si>
    <t>http://www.carson.info/</t>
  </si>
  <si>
    <t>Dd543AddaA3fC82</t>
  </si>
  <si>
    <t>Cooley</t>
  </si>
  <si>
    <t>Montgomery, Gentry and Booker</t>
  </si>
  <si>
    <t>North Darylfurt</t>
  </si>
  <si>
    <t>691-974-0580</t>
  </si>
  <si>
    <t>+1-536-733-6796x460</t>
  </si>
  <si>
    <t>lonniesnyder@hart.com</t>
  </si>
  <si>
    <t>http://www.lane.com/</t>
  </si>
  <si>
    <t>c672a7Ec1652ddd</t>
  </si>
  <si>
    <t>Whitney</t>
  </si>
  <si>
    <t>Crane, Hebert and Velez</t>
  </si>
  <si>
    <t>Port Bradleyland</t>
  </si>
  <si>
    <t>(761)590-7983</t>
  </si>
  <si>
    <t>001-663-320-0183</t>
  </si>
  <si>
    <t>lovemaria@shepherd-mcfarland.net</t>
  </si>
  <si>
    <t>http://bullock-stevenson.com/</t>
  </si>
  <si>
    <t>12f9Ee9f736Ae49</t>
  </si>
  <si>
    <t>Julie</t>
  </si>
  <si>
    <t>Bean</t>
  </si>
  <si>
    <t>Haney and Sons</t>
  </si>
  <si>
    <t>Mckinneyberg</t>
  </si>
  <si>
    <t>(439)698-5476</t>
  </si>
  <si>
    <t>(735)410-3198</t>
  </si>
  <si>
    <t>tyrone18@walton.com</t>
  </si>
  <si>
    <t>https://vincent.biz/</t>
  </si>
  <si>
    <t>4bFE54FbDef41bb</t>
  </si>
  <si>
    <t>Andrews-Gentry</t>
  </si>
  <si>
    <t>Barreraberg</t>
  </si>
  <si>
    <t>+1-884-460-1194x799</t>
  </si>
  <si>
    <t>(032)977-9608</t>
  </si>
  <si>
    <t>howard62@morales.com</t>
  </si>
  <si>
    <t>https://robinson.biz/</t>
  </si>
  <si>
    <t>deCf41e6dE5A2EE</t>
  </si>
  <si>
    <t>Antonio</t>
  </si>
  <si>
    <t>Morrison</t>
  </si>
  <si>
    <t>Morris-Mora</t>
  </si>
  <si>
    <t>Julianside</t>
  </si>
  <si>
    <t>001-581-578-3474x71536</t>
  </si>
  <si>
    <t>001-357-336-9093x902</t>
  </si>
  <si>
    <t>kochbrendan@walter.biz</t>
  </si>
  <si>
    <t>http://arroyo-hayden.net/</t>
  </si>
  <si>
    <t>85DdA1C16E698b1</t>
  </si>
  <si>
    <t>Shawnaport</t>
  </si>
  <si>
    <t>(210)649-5550x6742</t>
  </si>
  <si>
    <t>343.722.7375</t>
  </si>
  <si>
    <t>jo26@jackson.biz</t>
  </si>
  <si>
    <t>https://wilkins.com/</t>
  </si>
  <si>
    <t>7B4F36a6219AC88</t>
  </si>
  <si>
    <t>Lawson-Stanton</t>
  </si>
  <si>
    <t>Carlyburgh</t>
  </si>
  <si>
    <t>001-501-747-1945</t>
  </si>
  <si>
    <t>(086)859-5884</t>
  </si>
  <si>
    <t>pollardkirk@french-rios.org</t>
  </si>
  <si>
    <t>https://singh.net/</t>
  </si>
  <si>
    <t>7dA33Ad5c070D88</t>
  </si>
  <si>
    <t>Flynn, Joyce and Nunez</t>
  </si>
  <si>
    <t>Hayesfurt</t>
  </si>
  <si>
    <t>891-987-1874x3280</t>
  </si>
  <si>
    <t>001-790-373-0047</t>
  </si>
  <si>
    <t>gjohns@faulkner.biz</t>
  </si>
  <si>
    <t>http://www.ball-lynch.info/</t>
  </si>
  <si>
    <t>CB0dFD3dFEFC89D</t>
  </si>
  <si>
    <t>Hicks-Hoffman</t>
  </si>
  <si>
    <t>New Sergiohaven</t>
  </si>
  <si>
    <t>624.970.7671x3047</t>
  </si>
  <si>
    <t>kayleemorrison@smith.com</t>
  </si>
  <si>
    <t>https://www.rose-farmer.info/</t>
  </si>
  <si>
    <t>F190def0c97C7fb</t>
  </si>
  <si>
    <t>Chambers-Madden</t>
  </si>
  <si>
    <t>South Cherylview</t>
  </si>
  <si>
    <t>240-530-6553x6812</t>
  </si>
  <si>
    <t>001-312-569-9249x709</t>
  </si>
  <si>
    <t>carla40@graves.com</t>
  </si>
  <si>
    <t>https://www.adkins.org/</t>
  </si>
  <si>
    <t>b56DBfAb47B35c4</t>
  </si>
  <si>
    <t>Hayes-Mcknight</t>
  </si>
  <si>
    <t>Osborneton</t>
  </si>
  <si>
    <t>334.480.9751</t>
  </si>
  <si>
    <t>744.007.5355</t>
  </si>
  <si>
    <t>shepherdconnor@noble.org</t>
  </si>
  <si>
    <t>https://fitzpatrick.biz/</t>
  </si>
  <si>
    <t>77a4010b05bcB88</t>
  </si>
  <si>
    <t>Farmer, Page and Mitchell</t>
  </si>
  <si>
    <t>Rubenchester</t>
  </si>
  <si>
    <t>(372)987-6807x35078</t>
  </si>
  <si>
    <t>(654)549-1267</t>
  </si>
  <si>
    <t>leonard46@spencer-patrick.com</t>
  </si>
  <si>
    <t>http://ray.com/</t>
  </si>
  <si>
    <t>199d7c0dEbF3Fcb</t>
  </si>
  <si>
    <t>Kaitlin</t>
  </si>
  <si>
    <t>Benjamin, Mendez and Wyatt</t>
  </si>
  <si>
    <t>Traceybury</t>
  </si>
  <si>
    <t>mistycopeland@rich.org</t>
  </si>
  <si>
    <t>http://mccormick.org/</t>
  </si>
  <si>
    <t>ABCFefFaDAc5F2C</t>
  </si>
  <si>
    <t>Potter-Haney</t>
  </si>
  <si>
    <t>Lake Evanberg</t>
  </si>
  <si>
    <t>(803)522-0695</t>
  </si>
  <si>
    <t>alyssajuarez@villanueva.com</t>
  </si>
  <si>
    <t>https://gates.com/</t>
  </si>
  <si>
    <t>24DF0dC6b6EeAE5</t>
  </si>
  <si>
    <t>Nichole</t>
  </si>
  <si>
    <t>Savage, Norris and Cobb</t>
  </si>
  <si>
    <t>South Alejandro</t>
  </si>
  <si>
    <t>(220)613-6307x620</t>
  </si>
  <si>
    <t>001-823-120-3272x439</t>
  </si>
  <si>
    <t>evelynriddle@hays.com</t>
  </si>
  <si>
    <t>https://www.glover.info/</t>
  </si>
  <si>
    <t>f3831cb4cbeFB2e</t>
  </si>
  <si>
    <t>Sparks</t>
  </si>
  <si>
    <t>Cabrera PLC</t>
  </si>
  <si>
    <t>South Alan</t>
  </si>
  <si>
    <t>(162)929-4966x02329</t>
  </si>
  <si>
    <t>+1-243-393-6517x549</t>
  </si>
  <si>
    <t>fitzgeraldsandy@oconnell-rollins.com</t>
  </si>
  <si>
    <t>https://www.greer.net/</t>
  </si>
  <si>
    <t>53c9b7C7960c594</t>
  </si>
  <si>
    <t>Kennedy-Hernandez</t>
  </si>
  <si>
    <t>East Kent</t>
  </si>
  <si>
    <t>803-737-2720x890</t>
  </si>
  <si>
    <t>gabrielalloyd@castillo-hahn.com</t>
  </si>
  <si>
    <t>https://www.foster.com/</t>
  </si>
  <si>
    <t>885A7dAce0dA79B</t>
  </si>
  <si>
    <t>Hood-Mccullough</t>
  </si>
  <si>
    <t>Neilchester</t>
  </si>
  <si>
    <t>881.134.2411x4296</t>
  </si>
  <si>
    <t>966.783.0784</t>
  </si>
  <si>
    <t>chloe03@kelly.net</t>
  </si>
  <si>
    <t>http://dawson-bryant.com/</t>
  </si>
  <si>
    <t>c93Ca9Fc97D3Dec</t>
  </si>
  <si>
    <t>Parsons</t>
  </si>
  <si>
    <t>Burns, Lewis and Heath</t>
  </si>
  <si>
    <t>Hollyshire</t>
  </si>
  <si>
    <t>001-182-029-8074x6435</t>
  </si>
  <si>
    <t>+1-107-148-1316x61831</t>
  </si>
  <si>
    <t>connieheath@young.com</t>
  </si>
  <si>
    <t>http://www.strickland-lawson.org/</t>
  </si>
  <si>
    <t>d53ABB60D6CeafA</t>
  </si>
  <si>
    <t>Bonilla LLC</t>
  </si>
  <si>
    <t>Guerreroville</t>
  </si>
  <si>
    <t>001-338-653-8914x59043</t>
  </si>
  <si>
    <t>+1-953-565-1936x678</t>
  </si>
  <si>
    <t>jeremiahirwin@pineda.com</t>
  </si>
  <si>
    <t>https://gillespie.com/</t>
  </si>
  <si>
    <t>57BFEbD5cEe9b05</t>
  </si>
  <si>
    <t>Clay</t>
  </si>
  <si>
    <t>Riddle-Barr</t>
  </si>
  <si>
    <t>Lake Shelbyport</t>
  </si>
  <si>
    <t>122-863-8708x39443</t>
  </si>
  <si>
    <t>243.114.9963x439</t>
  </si>
  <si>
    <t>santanabecky@tran-case.com</t>
  </si>
  <si>
    <t>https://www.chang.com/</t>
  </si>
  <si>
    <t>d8a98D97cA9b28D</t>
  </si>
  <si>
    <t>Arthur</t>
  </si>
  <si>
    <t>Duran LLC</t>
  </si>
  <si>
    <t>New Cassieport</t>
  </si>
  <si>
    <t>001-152-019-5011</t>
  </si>
  <si>
    <t>+1-319-913-7454x410</t>
  </si>
  <si>
    <t>michelle87@mercado.com</t>
  </si>
  <si>
    <t>https://hood.com/</t>
  </si>
  <si>
    <t>1c9a263AD556aa0</t>
  </si>
  <si>
    <t>Simon, Galvan and Gentry</t>
  </si>
  <si>
    <t>Amandaburgh</t>
  </si>
  <si>
    <t>(254)815-5542x846</t>
  </si>
  <si>
    <t>(639)827-6520x1293</t>
  </si>
  <si>
    <t>qesparza@tran-compton.com</t>
  </si>
  <si>
    <t>http://rhodes-reyes.com/</t>
  </si>
  <si>
    <t>10b5C2a97173CBB</t>
  </si>
  <si>
    <t>Brewer LLC</t>
  </si>
  <si>
    <t>New Emily</t>
  </si>
  <si>
    <t>(804)038-8673x17358</t>
  </si>
  <si>
    <t>mschultz@roman.com</t>
  </si>
  <si>
    <t>https://hopkins.com/</t>
  </si>
  <si>
    <t>52FDe6b6B8a0cDe</t>
  </si>
  <si>
    <t>Flynn, Richard and Buckley</t>
  </si>
  <si>
    <t>Meyermouth</t>
  </si>
  <si>
    <t>+1-741-939-1850x179</t>
  </si>
  <si>
    <t>549-240-8979x05631</t>
  </si>
  <si>
    <t>amontoya@cruz.com</t>
  </si>
  <si>
    <t>https://mclean.com/</t>
  </si>
  <si>
    <t>8Bb66a004b0BF0a</t>
  </si>
  <si>
    <t>Chan, Waller and Chaney</t>
  </si>
  <si>
    <t>Mathisport</t>
  </si>
  <si>
    <t>001-826-813-6429x3891</t>
  </si>
  <si>
    <t>167.586.0435x946</t>
  </si>
  <si>
    <t>freemantravis@norman.net</t>
  </si>
  <si>
    <t>https://torres-medina.com/</t>
  </si>
  <si>
    <t>1332679d9CBD83D</t>
  </si>
  <si>
    <t>Hodge, Long and Maddox</t>
  </si>
  <si>
    <t>North Terriberg</t>
  </si>
  <si>
    <t>869.960.0800</t>
  </si>
  <si>
    <t>758.792.0275</t>
  </si>
  <si>
    <t>martha18@holland-robles.org</t>
  </si>
  <si>
    <t>http://www.owen.com/</t>
  </si>
  <si>
    <t>0F22271c8046fc3</t>
  </si>
  <si>
    <t>Mack Ltd</t>
  </si>
  <si>
    <t>New Carol</t>
  </si>
  <si>
    <t>+1-049-985-5194x4283</t>
  </si>
  <si>
    <t>rebecca56@taylor-acosta.info</t>
  </si>
  <si>
    <t>http://castro.net/</t>
  </si>
  <si>
    <t>eB2d1F0Ad43BE9C</t>
  </si>
  <si>
    <t>Alexis</t>
  </si>
  <si>
    <t>Hudson</t>
  </si>
  <si>
    <t>Weiss-Bishop</t>
  </si>
  <si>
    <t>083-799-8295</t>
  </si>
  <si>
    <t>donovanruben@shields-bartlett.biz</t>
  </si>
  <si>
    <t>https://www.warren.org/</t>
  </si>
  <si>
    <t>C4D3fBcf566bC03</t>
  </si>
  <si>
    <t>Black-Rollins</t>
  </si>
  <si>
    <t>New Kayla</t>
  </si>
  <si>
    <t>054-134-2405</t>
  </si>
  <si>
    <t>(123)421-8036x026</t>
  </si>
  <si>
    <t>vblackburn@downs-melendez.com</t>
  </si>
  <si>
    <t>https://leon.com/</t>
  </si>
  <si>
    <t>af942C3Ee279EFE</t>
  </si>
  <si>
    <t>Estrada-Krueger</t>
  </si>
  <si>
    <t>Garrettmouth</t>
  </si>
  <si>
    <t>001-710-729-4911x2252</t>
  </si>
  <si>
    <t>(012)430-5025</t>
  </si>
  <si>
    <t>anita47@nelson.org</t>
  </si>
  <si>
    <t>https://koch.com/</t>
  </si>
  <si>
    <t>AC659ad8401f270</t>
  </si>
  <si>
    <t>Anderson</t>
  </si>
  <si>
    <t>Tanner-Hickman</t>
  </si>
  <si>
    <t>North Arianatown</t>
  </si>
  <si>
    <t>+1-565-941-7439x5162</t>
  </si>
  <si>
    <t>louis05@jackson.org</t>
  </si>
  <si>
    <t>https://www.bailey.info/</t>
  </si>
  <si>
    <t>44CeeBEfb6d09A8</t>
  </si>
  <si>
    <t>Bryan-Velazquez</t>
  </si>
  <si>
    <t>Charlenehaven</t>
  </si>
  <si>
    <t>+1-724-812-5924x2800</t>
  </si>
  <si>
    <t>707.430.1855</t>
  </si>
  <si>
    <t>clairehanson@jimenez.biz</t>
  </si>
  <si>
    <t>http://www.madden.org/</t>
  </si>
  <si>
    <t>Eba37be7cFc9abf</t>
  </si>
  <si>
    <t>Liu and Sons</t>
  </si>
  <si>
    <t>South Makayla</t>
  </si>
  <si>
    <t>822-114-1488x08789</t>
  </si>
  <si>
    <t>(324)290-9078</t>
  </si>
  <si>
    <t>colemanjennifer@colon.net</t>
  </si>
  <si>
    <t>9A32945a97f55a4</t>
  </si>
  <si>
    <t>Chambers</t>
  </si>
  <si>
    <t>Raymond-Huerta</t>
  </si>
  <si>
    <t>West Justinton</t>
  </si>
  <si>
    <t>011.712.0179</t>
  </si>
  <si>
    <t>001-294-280-0827</t>
  </si>
  <si>
    <t>brady58@rios-gardner.com</t>
  </si>
  <si>
    <t>http://haynes.com/</t>
  </si>
  <si>
    <t>1fE2c9DfEa1bF3a</t>
  </si>
  <si>
    <t>Colon, Compton and Booth</t>
  </si>
  <si>
    <t>Port Carolborough</t>
  </si>
  <si>
    <t>562.780.1287</t>
  </si>
  <si>
    <t>001-568-013-2710x69644</t>
  </si>
  <si>
    <t>mortonjermaine@hogan.com</t>
  </si>
  <si>
    <t>http://peterson-glenn.org/</t>
  </si>
  <si>
    <t>a4F3ABf15aC5af0</t>
  </si>
  <si>
    <t>Odonnell, Hunter and Sanchez</t>
  </si>
  <si>
    <t>Port Lauratown</t>
  </si>
  <si>
    <t>606.359.9955x800</t>
  </si>
  <si>
    <t>fbarnes@burke.net</t>
  </si>
  <si>
    <t>https://www.drake.net/</t>
  </si>
  <si>
    <t>CF8c080EFdAEB7F</t>
  </si>
  <si>
    <t>Hood</t>
  </si>
  <si>
    <t>Elliott Group</t>
  </si>
  <si>
    <t>East Tammie</t>
  </si>
  <si>
    <t>704-740-1555</t>
  </si>
  <si>
    <t>781-668-0262</t>
  </si>
  <si>
    <t>jesus53@finley.com</t>
  </si>
  <si>
    <t>http://www.berg.com/</t>
  </si>
  <si>
    <t>cc8ca6FDE8bc4db</t>
  </si>
  <si>
    <t>Huber Ltd</t>
  </si>
  <si>
    <t>Chenbury</t>
  </si>
  <si>
    <t>+1-545-118-1153x151</t>
  </si>
  <si>
    <t>062.302.3458x310</t>
  </si>
  <si>
    <t>bkaiser@mccall.com</t>
  </si>
  <si>
    <t>https://www.mcconnell-guerrero.com/</t>
  </si>
  <si>
    <t>FFbA6930F97B9ce</t>
  </si>
  <si>
    <t>Cochran, Dougherty and Bishop</t>
  </si>
  <si>
    <t>Skinnermouth</t>
  </si>
  <si>
    <t>038.719.7686x728</t>
  </si>
  <si>
    <t>(531)142-9214</t>
  </si>
  <si>
    <t>mathewswanda@poole.com</t>
  </si>
  <si>
    <t>https://guerrero-rhodes.com/</t>
  </si>
  <si>
    <t>7BAa156aa6B79c4</t>
  </si>
  <si>
    <t>Derrick</t>
  </si>
  <si>
    <t>Gallegos PLC</t>
  </si>
  <si>
    <t>Juarezburgh</t>
  </si>
  <si>
    <t>859.802.7786</t>
  </si>
  <si>
    <t>001-218-035-9496x319</t>
  </si>
  <si>
    <t>melanievelez@gaines.biz</t>
  </si>
  <si>
    <t>http://www.page.info/</t>
  </si>
  <si>
    <t>D7fCB4AeCb40E54</t>
  </si>
  <si>
    <t>Snyder PLC</t>
  </si>
  <si>
    <t>East Judy</t>
  </si>
  <si>
    <t>+1-762-161-9193x264</t>
  </si>
  <si>
    <t>+1-574-184-3311x73975</t>
  </si>
  <si>
    <t>cristian03@vasquez.com</t>
  </si>
  <si>
    <t>https://schroeder-bray.biz/</t>
  </si>
  <si>
    <t>Ab5A877dB5866bE</t>
  </si>
  <si>
    <t>Heath-Merritt</t>
  </si>
  <si>
    <t>Dustinfurt</t>
  </si>
  <si>
    <t>001-000-547-8099x273</t>
  </si>
  <si>
    <t>(389)800-5956x13252</t>
  </si>
  <si>
    <t>ufrench@tate.net</t>
  </si>
  <si>
    <t>https://www.powell-jackson.com/</t>
  </si>
  <si>
    <t>b1c4F3fA04D5d6a</t>
  </si>
  <si>
    <t>Harding</t>
  </si>
  <si>
    <t>Hardy and Sons</t>
  </si>
  <si>
    <t>West Franciscoview</t>
  </si>
  <si>
    <t>327-833-2164x340</t>
  </si>
  <si>
    <t>346.973.4578x2525</t>
  </si>
  <si>
    <t>kendra51@pratt-gibbs.com</t>
  </si>
  <si>
    <t>https://www.chambers-ray.info/</t>
  </si>
  <si>
    <t>c536DfBfadbD431</t>
  </si>
  <si>
    <t>Debra</t>
  </si>
  <si>
    <t>Schultz, Richmond and Giles</t>
  </si>
  <si>
    <t>New Sherrimouth</t>
  </si>
  <si>
    <t>522.669.4062x762</t>
  </si>
  <si>
    <t>(453)260-0586x6279</t>
  </si>
  <si>
    <t>kimjackie@chang-logan.com</t>
  </si>
  <si>
    <t>http://www.white-rush.biz/</t>
  </si>
  <si>
    <t>e19FFEdde6fAe63</t>
  </si>
  <si>
    <t>Faulkner, Mosley and Hobbs</t>
  </si>
  <si>
    <t>West Alec</t>
  </si>
  <si>
    <t>+1-192-465-1192x57838</t>
  </si>
  <si>
    <t>427-490-5104x3918</t>
  </si>
  <si>
    <t>elizabethpadilla@schultz-thornton.biz</t>
  </si>
  <si>
    <t>http://alvarez-fowler.com/</t>
  </si>
  <si>
    <t>1c6A735B9fbCA0a</t>
  </si>
  <si>
    <t>Barajas Group</t>
  </si>
  <si>
    <t>North Jerryberg</t>
  </si>
  <si>
    <t>001-669-517-2589x2457</t>
  </si>
  <si>
    <t>001-575-923-1260</t>
  </si>
  <si>
    <t>pam59@wells.com</t>
  </si>
  <si>
    <t>http://proctor.com/</t>
  </si>
  <si>
    <t>B8b23AFcf2aC211</t>
  </si>
  <si>
    <t>Daniels</t>
  </si>
  <si>
    <t>Valdez-Paul</t>
  </si>
  <si>
    <t>Sellersview</t>
  </si>
  <si>
    <t>360-226-2807x7173</t>
  </si>
  <si>
    <t>xperry@rich.net</t>
  </si>
  <si>
    <t>f57eDD9101aD737</t>
  </si>
  <si>
    <t>Herman Ltd</t>
  </si>
  <si>
    <t>Vickieside</t>
  </si>
  <si>
    <t>001-256-524-7975x8997</t>
  </si>
  <si>
    <t>467.801.8833x67445</t>
  </si>
  <si>
    <t>ocombs@peck.com</t>
  </si>
  <si>
    <t>http://www.higgins.com/</t>
  </si>
  <si>
    <t>8D56C41cEDD7fba</t>
  </si>
  <si>
    <t>Sherri</t>
  </si>
  <si>
    <t>Lake Douglas</t>
  </si>
  <si>
    <t>+1-594-593-7132x27679</t>
  </si>
  <si>
    <t>576-660-1577</t>
  </si>
  <si>
    <t>czuniga@oconnor.com</t>
  </si>
  <si>
    <t>https://www.smith.com/</t>
  </si>
  <si>
    <t>b7D3C18449D5964</t>
  </si>
  <si>
    <t>Harrell</t>
  </si>
  <si>
    <t>Graham-Long</t>
  </si>
  <si>
    <t>Johnathanside</t>
  </si>
  <si>
    <t>526-398-6941</t>
  </si>
  <si>
    <t>+1-158-525-9140x0064</t>
  </si>
  <si>
    <t>joeandersen@costa.net</t>
  </si>
  <si>
    <t>http://www.castro.info/</t>
  </si>
  <si>
    <t>AB2EDb72c2AcD24</t>
  </si>
  <si>
    <t>Gordon and Sons</t>
  </si>
  <si>
    <t>Billyberg</t>
  </si>
  <si>
    <t>+1-823-640-1196x567</t>
  </si>
  <si>
    <t>(091)806-4617</t>
  </si>
  <si>
    <t>makayla42@carr.com</t>
  </si>
  <si>
    <t>https://www.cuevas.info/</t>
  </si>
  <si>
    <t>1fA31A6FFeF4b1a</t>
  </si>
  <si>
    <t>Bentley</t>
  </si>
  <si>
    <t>Bridges-Wilkerson</t>
  </si>
  <si>
    <t>East Brendafurt</t>
  </si>
  <si>
    <t>720.814.9843x619</t>
  </si>
  <si>
    <t>001-318-276-1988x799</t>
  </si>
  <si>
    <t>petersjim@davidson.com</t>
  </si>
  <si>
    <t>https://hooper.com/</t>
  </si>
  <si>
    <t>97aF7BaB0Bee621</t>
  </si>
  <si>
    <t>Duke</t>
  </si>
  <si>
    <t>Levine-Kline</t>
  </si>
  <si>
    <t>(268)239-6829x2059</t>
  </si>
  <si>
    <t>790-754-2422x8206</t>
  </si>
  <si>
    <t>lwoods@black.com</t>
  </si>
  <si>
    <t>http://velasquez.com/</t>
  </si>
  <si>
    <t>4E6fcBD8C5CBFB4</t>
  </si>
  <si>
    <t>Alec</t>
  </si>
  <si>
    <t>North Greggborough</t>
  </si>
  <si>
    <t>frankbrendan@dean.com</t>
  </si>
  <si>
    <t>https://www.fox.net/</t>
  </si>
  <si>
    <t>D1fD4Fdcffa7A9A</t>
  </si>
  <si>
    <t>Silva LLC</t>
  </si>
  <si>
    <t>Port Cristian</t>
  </si>
  <si>
    <t>+1-436-086-8884x6052</t>
  </si>
  <si>
    <t>793.295.4048x69900</t>
  </si>
  <si>
    <t>lmurillo@matthews.com</t>
  </si>
  <si>
    <t>https://kent-jones.net/</t>
  </si>
  <si>
    <t>6dD1659A6CDC3F7</t>
  </si>
  <si>
    <t>Robles</t>
  </si>
  <si>
    <t>Silvaport</t>
  </si>
  <si>
    <t>001-268-180-7682x2159</t>
  </si>
  <si>
    <t>001-939-453-4769</t>
  </si>
  <si>
    <t>rittermeagan@beasley.com</t>
  </si>
  <si>
    <t>http://www.salazar.net/</t>
  </si>
  <si>
    <t>c64a70921DbcdC6</t>
  </si>
  <si>
    <t>Brennan, Rowe and Coffey</t>
  </si>
  <si>
    <t>Johnathanshire</t>
  </si>
  <si>
    <t>(557)451-2669x88517</t>
  </si>
  <si>
    <t>(089)221-1834x0355</t>
  </si>
  <si>
    <t>louis40@erickson.info</t>
  </si>
  <si>
    <t>https://www.brewer-davidson.com/</t>
  </si>
  <si>
    <t>d2818dAEDf74bA8</t>
  </si>
  <si>
    <t>Farrell-Reynolds</t>
  </si>
  <si>
    <t>Oneillside</t>
  </si>
  <si>
    <t>(200)410-1107x339</t>
  </si>
  <si>
    <t>400.727.3268x172</t>
  </si>
  <si>
    <t>onewman@rocha-juarez.net</t>
  </si>
  <si>
    <t>http://ayers-zimmerman.com/</t>
  </si>
  <si>
    <t>039Da58df1aEC3c</t>
  </si>
  <si>
    <t>Trevino, Knox and Salazar</t>
  </si>
  <si>
    <t>Sherrymouth</t>
  </si>
  <si>
    <t>516-776-5797x17107</t>
  </si>
  <si>
    <t>773-466-1205x8708</t>
  </si>
  <si>
    <t>jblevins@potts-wilkerson.com</t>
  </si>
  <si>
    <t>http://glover.com/</t>
  </si>
  <si>
    <t>Bf9cE8DF3BF0FBE</t>
  </si>
  <si>
    <t>Carr, Kidd and Harmon</t>
  </si>
  <si>
    <t>East Shelleychester</t>
  </si>
  <si>
    <t>001-117-027-6980</t>
  </si>
  <si>
    <t>001-748-014-9457</t>
  </si>
  <si>
    <t>dorothyburke@norris.biz</t>
  </si>
  <si>
    <t>http://sellers.biz/</t>
  </si>
  <si>
    <t>bD88bF8a8AeF84F</t>
  </si>
  <si>
    <t>Grimes-George</t>
  </si>
  <si>
    <t>North Virginiamouth</t>
  </si>
  <si>
    <t>252-883-5477</t>
  </si>
  <si>
    <t>+1-650-278-1163x0435</t>
  </si>
  <si>
    <t>drakekaylee@meyer.info</t>
  </si>
  <si>
    <t>http://www.gill-barnett.org/</t>
  </si>
  <si>
    <t>1Bf4e60572D22Ce</t>
  </si>
  <si>
    <t>Blake</t>
  </si>
  <si>
    <t>Dawson-Pugh</t>
  </si>
  <si>
    <t>Shafferchester</t>
  </si>
  <si>
    <t>+1-756-720-6697x0527</t>
  </si>
  <si>
    <t>laurie32@hendrix-forbes.com</t>
  </si>
  <si>
    <t>https://www.robinson-ramirez.net/</t>
  </si>
  <si>
    <t>7BdAD4caC4B42c8</t>
  </si>
  <si>
    <t>Harding Inc</t>
  </si>
  <si>
    <t>Williamsside</t>
  </si>
  <si>
    <t>001-975-670-4244x77434</t>
  </si>
  <si>
    <t>001-745-831-2422</t>
  </si>
  <si>
    <t>cesardecker@carrillo-williamson.com</t>
  </si>
  <si>
    <t>https://warren.org/</t>
  </si>
  <si>
    <t>3fa9C24b27FebF1</t>
  </si>
  <si>
    <t>York</t>
  </si>
  <si>
    <t>Hancocktown</t>
  </si>
  <si>
    <t>001-040-169-1991x756</t>
  </si>
  <si>
    <t>+1-675-471-1235x49725</t>
  </si>
  <si>
    <t>gmalone@meyer.biz</t>
  </si>
  <si>
    <t>https://mayo.com/</t>
  </si>
  <si>
    <t>C7cecB4891C117B</t>
  </si>
  <si>
    <t>Reynolds</t>
  </si>
  <si>
    <t>Keller-Dawson</t>
  </si>
  <si>
    <t>Townsendland</t>
  </si>
  <si>
    <t>(688)439-8804x1225</t>
  </si>
  <si>
    <t>012.065.5147x3211</t>
  </si>
  <si>
    <t>muelleradriana@clements-colon.com</t>
  </si>
  <si>
    <t>http://leblanc.com/</t>
  </si>
  <si>
    <t>DAc93015af49d8A</t>
  </si>
  <si>
    <t>Delgado</t>
  </si>
  <si>
    <t>Jensen, Joseph and Rowe</t>
  </si>
  <si>
    <t>Weberstad</t>
  </si>
  <si>
    <t>214-762-6994</t>
  </si>
  <si>
    <t>(216)457-1469x5478</t>
  </si>
  <si>
    <t>dominiquemcclain@harris.com</t>
  </si>
  <si>
    <t>https://sanford.net/</t>
  </si>
  <si>
    <t>Db7f4FdcAe73ecC</t>
  </si>
  <si>
    <t>Harmon Ltd</t>
  </si>
  <si>
    <t>Lake Michaela</t>
  </si>
  <si>
    <t>(531)455-8818</t>
  </si>
  <si>
    <t>001-097-638-7760</t>
  </si>
  <si>
    <t>nicoledelgado@kane.com</t>
  </si>
  <si>
    <t>http://www.morton-ortega.com/</t>
  </si>
  <si>
    <t>7F72e6cdC0f97Bb</t>
  </si>
  <si>
    <t>Melody</t>
  </si>
  <si>
    <t>Port Saramouth</t>
  </si>
  <si>
    <t>769-496-7419</t>
  </si>
  <si>
    <t>954.531.0101x3193</t>
  </si>
  <si>
    <t>lmaddox@delacruz.com</t>
  </si>
  <si>
    <t>http://www.rosario.com/</t>
  </si>
  <si>
    <t>D9E20694A3E5B84</t>
  </si>
  <si>
    <t>Gill Group</t>
  </si>
  <si>
    <t>East Brianhaven</t>
  </si>
  <si>
    <t>784-205-7458</t>
  </si>
  <si>
    <t>(854)165-9192</t>
  </si>
  <si>
    <t>philip86@steele.net</t>
  </si>
  <si>
    <t>http://tran.com/</t>
  </si>
  <si>
    <t>4bfF36330eA6A0A</t>
  </si>
  <si>
    <t>Bishop Ltd</t>
  </si>
  <si>
    <t>Brianville</t>
  </si>
  <si>
    <t>644.027.8365</t>
  </si>
  <si>
    <t>(357)775-5149x225</t>
  </si>
  <si>
    <t>kristyrichardson@warren-walsh.com</t>
  </si>
  <si>
    <t>http://www.leblanc-newton.com/</t>
  </si>
  <si>
    <t>3cAbe3aaCbc9eb9</t>
  </si>
  <si>
    <t>Landry</t>
  </si>
  <si>
    <t>Pittman LLC</t>
  </si>
  <si>
    <t>New Mario</t>
  </si>
  <si>
    <t>(640)966-8261</t>
  </si>
  <si>
    <t>158-686-4225</t>
  </si>
  <si>
    <t>tbowen@foster-soto.info</t>
  </si>
  <si>
    <t>https://www.paul.com/</t>
  </si>
  <si>
    <t>fe4495CdC31DFb1</t>
  </si>
  <si>
    <t>Port Isabelfort</t>
  </si>
  <si>
    <t>(011)471-2810</t>
  </si>
  <si>
    <t>kerry08@randolph.org</t>
  </si>
  <si>
    <t>https://www.shepard.com/</t>
  </si>
  <si>
    <t>a1b1fE22c26AE2f</t>
  </si>
  <si>
    <t>Branch</t>
  </si>
  <si>
    <t>Mcgrath-Alvarez</t>
  </si>
  <si>
    <t>Leonardchester</t>
  </si>
  <si>
    <t>296.432.1556x8710</t>
  </si>
  <si>
    <t>(544)113-1837x084</t>
  </si>
  <si>
    <t>selenaterry@cooley-arnold.com</t>
  </si>
  <si>
    <t>1b076CCfF31D7Fe</t>
  </si>
  <si>
    <t>Diane</t>
  </si>
  <si>
    <t>French</t>
  </si>
  <si>
    <t>Osborn-Cordova</t>
  </si>
  <si>
    <t>Isabellaburgh</t>
  </si>
  <si>
    <t>(710)912-9384</t>
  </si>
  <si>
    <t>001-026-942-3628</t>
  </si>
  <si>
    <t>darlene07@randall.com</t>
  </si>
  <si>
    <t>http://fletcher.org/</t>
  </si>
  <si>
    <t>E5b5Bf2DBfcE824</t>
  </si>
  <si>
    <t>Combs</t>
  </si>
  <si>
    <t>Patrick Inc</t>
  </si>
  <si>
    <t>Port Selenaborough</t>
  </si>
  <si>
    <t>001-235-315-3625</t>
  </si>
  <si>
    <t>(494)290-2579x338</t>
  </si>
  <si>
    <t>vhaynes@wise-fritz.com</t>
  </si>
  <si>
    <t>http://medina-norton.com/</t>
  </si>
  <si>
    <t>b516df3a7b70b9C</t>
  </si>
  <si>
    <t>Clinton</t>
  </si>
  <si>
    <t>Tonystad</t>
  </si>
  <si>
    <t>233-829-5526x50301</t>
  </si>
  <si>
    <t>983.339.5259x22425</t>
  </si>
  <si>
    <t>qashley@schmitt.biz</t>
  </si>
  <si>
    <t>http://www.hampton.com/</t>
  </si>
  <si>
    <t>84eC0b6Ed3CF38f</t>
  </si>
  <si>
    <t>Caldwell-Friedman</t>
  </si>
  <si>
    <t>Kirkfort</t>
  </si>
  <si>
    <t>386.260.3594x21460</t>
  </si>
  <si>
    <t>(200)175-7165</t>
  </si>
  <si>
    <t>theresa53@arellano.org</t>
  </si>
  <si>
    <t>http://www.rubio.com/</t>
  </si>
  <si>
    <t>Eee44fD22E0B7D0</t>
  </si>
  <si>
    <t>Wilkins, Gross and Goodman</t>
  </si>
  <si>
    <t>West Perry</t>
  </si>
  <si>
    <t>001-646-827-0664</t>
  </si>
  <si>
    <t>370.890.2424</t>
  </si>
  <si>
    <t>mike23@merritt.com</t>
  </si>
  <si>
    <t>http://www.lara.com/</t>
  </si>
  <si>
    <t>97364A19dfdBEea</t>
  </si>
  <si>
    <t>Vang</t>
  </si>
  <si>
    <t>Mullins, David and Avila</t>
  </si>
  <si>
    <t>South Jeanneview</t>
  </si>
  <si>
    <t>(566)305-4518</t>
  </si>
  <si>
    <t>(543)627-5289x98168</t>
  </si>
  <si>
    <t>garycline@sexton.com</t>
  </si>
  <si>
    <t>https://sheppard.com/</t>
  </si>
  <si>
    <t>D4B3EbDbeBAa231</t>
  </si>
  <si>
    <t>Pennington-Shaffer</t>
  </si>
  <si>
    <t>Spencerton</t>
  </si>
  <si>
    <t>+1-768-924-9519x824</t>
  </si>
  <si>
    <t>001-158-054-3975x7706</t>
  </si>
  <si>
    <t>qbaxter@burke.com</t>
  </si>
  <si>
    <t>http://www.bray.com/</t>
  </si>
  <si>
    <t>52aC7BadBdD4823</t>
  </si>
  <si>
    <t>Hatfield</t>
  </si>
  <si>
    <t>Montes-Bradford</t>
  </si>
  <si>
    <t>Port Alexisside</t>
  </si>
  <si>
    <t>976.302.2855x34054</t>
  </si>
  <si>
    <t>wigginsnatasha@compton.org</t>
  </si>
  <si>
    <t>http://www.oconnell.com/</t>
  </si>
  <si>
    <t>AcBbeCc0A66D2C1</t>
  </si>
  <si>
    <t>Woodard Group</t>
  </si>
  <si>
    <t>North Ginashire</t>
  </si>
  <si>
    <t>196-578-5878x7522</t>
  </si>
  <si>
    <t>(517)947-0113</t>
  </si>
  <si>
    <t>wclayton@carroll.org</t>
  </si>
  <si>
    <t>http://sampson-cooke.com/</t>
  </si>
  <si>
    <t>8f22c9cA5a0bac0</t>
  </si>
  <si>
    <t>Vargas, Roman and Washington</t>
  </si>
  <si>
    <t>Port Sean</t>
  </si>
  <si>
    <t>438.732.2394x185</t>
  </si>
  <si>
    <t>espinozamelissa@gutierrez.org</t>
  </si>
  <si>
    <t>https://underwood.com/</t>
  </si>
  <si>
    <t>3e8e788F52b4D8d</t>
  </si>
  <si>
    <t>Cindy</t>
  </si>
  <si>
    <t>Harding PLC</t>
  </si>
  <si>
    <t>Lake Alec</t>
  </si>
  <si>
    <t>231.119.3704x6558</t>
  </si>
  <si>
    <t>996.034.5024x7710</t>
  </si>
  <si>
    <t>pearsonsharon@velazquez.com</t>
  </si>
  <si>
    <t>http://mcintosh-bruce.com/</t>
  </si>
  <si>
    <t>cB352926e6120A6</t>
  </si>
  <si>
    <t>Duarte</t>
  </si>
  <si>
    <t>Craig Inc</t>
  </si>
  <si>
    <t>New Angela</t>
  </si>
  <si>
    <t>706.424.6408x013</t>
  </si>
  <si>
    <t>felicia65@frederick.info</t>
  </si>
  <si>
    <t>https://mcgrath.net/</t>
  </si>
  <si>
    <t>A3aAabCdAe9A1da</t>
  </si>
  <si>
    <t>George-Stout</t>
  </si>
  <si>
    <t>New Lorettatown</t>
  </si>
  <si>
    <t>001-156-113-9798x196</t>
  </si>
  <si>
    <t>001-560-779-0245x408</t>
  </si>
  <si>
    <t>hollyhensley@hunter-mata.info</t>
  </si>
  <si>
    <t>http://shaw.com/</t>
  </si>
  <si>
    <t>b6c9bc7E8Ded8BD</t>
  </si>
  <si>
    <t>Hickman-Carrillo</t>
  </si>
  <si>
    <t>Oscartown</t>
  </si>
  <si>
    <t>001-251-109-9212x551</t>
  </si>
  <si>
    <t>+1-073-775-0299x263</t>
  </si>
  <si>
    <t>renee98@harrell.com</t>
  </si>
  <si>
    <t>https://hubbard-howard.com/</t>
  </si>
  <si>
    <t>8DB35f10bba81DB</t>
  </si>
  <si>
    <t>Higgins, Dorsey and Adkins</t>
  </si>
  <si>
    <t>Weeksburgh</t>
  </si>
  <si>
    <t>(894)217-3043x561</t>
  </si>
  <si>
    <t>ylindsey@mckinney-ali.com</t>
  </si>
  <si>
    <t>http://cruz-hudson.com/</t>
  </si>
  <si>
    <t>3AD32Dab554fcaD</t>
  </si>
  <si>
    <t>Farley-Mcgrath</t>
  </si>
  <si>
    <t>Lorettatown</t>
  </si>
  <si>
    <t>435-303-9388x292</t>
  </si>
  <si>
    <t>(703)354-0004x2229</t>
  </si>
  <si>
    <t>natalie51@reid.com</t>
  </si>
  <si>
    <t>http://cole-melton.com/</t>
  </si>
  <si>
    <t>0Bcc10Db76BaC9b</t>
  </si>
  <si>
    <t>Tyler-Dunlap</t>
  </si>
  <si>
    <t>East Mckenzie</t>
  </si>
  <si>
    <t>273.460.7716</t>
  </si>
  <si>
    <t>gmorgan@proctor-dillon.biz</t>
  </si>
  <si>
    <t>https://www.morse.org/</t>
  </si>
  <si>
    <t>A54D024Bebd2Aa5</t>
  </si>
  <si>
    <t>Levi</t>
  </si>
  <si>
    <t>Hernandez Group</t>
  </si>
  <si>
    <t>West Maxwellside</t>
  </si>
  <si>
    <t>937.668.5003x885</t>
  </si>
  <si>
    <t>(770)378-2636x659</t>
  </si>
  <si>
    <t>mollybaird@stephenson.com</t>
  </si>
  <si>
    <t>http://schmidt-horton.info/</t>
  </si>
  <si>
    <t>B9EDf9fE373df4d</t>
  </si>
  <si>
    <t>Salinas</t>
  </si>
  <si>
    <t>Moore and Sons</t>
  </si>
  <si>
    <t>Micheletown</t>
  </si>
  <si>
    <t>+1-622-637-0984x117</t>
  </si>
  <si>
    <t>(957)190-5716</t>
  </si>
  <si>
    <t>tcardenas@koch.com</t>
  </si>
  <si>
    <t>http://craig.biz/</t>
  </si>
  <si>
    <t>ebf97da7Fa42BAD</t>
  </si>
  <si>
    <t>Brown, Huang and Marshall</t>
  </si>
  <si>
    <t>North Brooke</t>
  </si>
  <si>
    <t>252.815.3339x004</t>
  </si>
  <si>
    <t>001-745-715-0845x26067</t>
  </si>
  <si>
    <t>scottbianca@gilmore.biz</t>
  </si>
  <si>
    <t>https://mcgee.com/</t>
  </si>
  <si>
    <t>dB9EaFB87bAEfb9</t>
  </si>
  <si>
    <t>Powers Group</t>
  </si>
  <si>
    <t>Leeside</t>
  </si>
  <si>
    <t>(675)391-9476</t>
  </si>
  <si>
    <t>(181)824-1948</t>
  </si>
  <si>
    <t>xhinton@mooney.com</t>
  </si>
  <si>
    <t>https://www.berger-chase.net/</t>
  </si>
  <si>
    <t>acC07bC711E68Dc</t>
  </si>
  <si>
    <t>Buchanan, Shea and Travis</t>
  </si>
  <si>
    <t>Lake Evelyn</t>
  </si>
  <si>
    <t>(689)679-5738</t>
  </si>
  <si>
    <t>783-911-3385x26887</t>
  </si>
  <si>
    <t>brendan65@house-esparza.com</t>
  </si>
  <si>
    <t>https://www.andrade.com/</t>
  </si>
  <si>
    <t>eED91Fe6f1D6F7a</t>
  </si>
  <si>
    <t>Durham-Gibbs</t>
  </si>
  <si>
    <t>East Kathleen</t>
  </si>
  <si>
    <t>001-102-207-4760x75511</t>
  </si>
  <si>
    <t>+1-274-968-4442x5787</t>
  </si>
  <si>
    <t>cordovamolly@lloyd.com</t>
  </si>
  <si>
    <t>https://www.knapp-ellison.com/</t>
  </si>
  <si>
    <t>ebc09AA8FA8FaB0</t>
  </si>
  <si>
    <t>Owens, Bernard and Day</t>
  </si>
  <si>
    <t>Marilynland</t>
  </si>
  <si>
    <t>+1-354-626-7409x047</t>
  </si>
  <si>
    <t>001-058-396-4956x817</t>
  </si>
  <si>
    <t>calvinmata@richard-greene.com</t>
  </si>
  <si>
    <t>https://galloway.net/</t>
  </si>
  <si>
    <t>07d7D6b224b1da6</t>
  </si>
  <si>
    <t>George PLC</t>
  </si>
  <si>
    <t>Lake Emma</t>
  </si>
  <si>
    <t>(247)328-8352x8787</t>
  </si>
  <si>
    <t>ralph32@ayala.com</t>
  </si>
  <si>
    <t>https://parsons.com/</t>
  </si>
  <si>
    <t>fF2AEa722BC012f</t>
  </si>
  <si>
    <t>Sherman and Sons</t>
  </si>
  <si>
    <t>New Gabrielle</t>
  </si>
  <si>
    <t>658.795.8763x37092</t>
  </si>
  <si>
    <t>001-279-327-6321x21500</t>
  </si>
  <si>
    <t>erik31@sullivan-hayes.biz</t>
  </si>
  <si>
    <t>https://davies.com/</t>
  </si>
  <si>
    <t>947D9Db2F6e9Be5</t>
  </si>
  <si>
    <t>Kirby, Owens and Hartman</t>
  </si>
  <si>
    <t>Port Aimee</t>
  </si>
  <si>
    <t>701.240.1949x33204</t>
  </si>
  <si>
    <t>caleb83@cuevas-hickman.com</t>
  </si>
  <si>
    <t>https://walters.net/</t>
  </si>
  <si>
    <t>Fb7B38BAF8039EF</t>
  </si>
  <si>
    <t>Holmes-Donaldson</t>
  </si>
  <si>
    <t>Bryanshire</t>
  </si>
  <si>
    <t>313-886-2163x28559</t>
  </si>
  <si>
    <t>001-844-545-1404x259</t>
  </si>
  <si>
    <t>brittanywells@hays-skinner.com</t>
  </si>
  <si>
    <t>https://dunn-cervantes.com/</t>
  </si>
  <si>
    <t>03fCfEAabA5Ecf7</t>
  </si>
  <si>
    <t>South Jay</t>
  </si>
  <si>
    <t>001-136-345-1499x53404</t>
  </si>
  <si>
    <t>joshua74@silva.com</t>
  </si>
  <si>
    <t>https://www.mitchell.com/</t>
  </si>
  <si>
    <t>9529A4dfB4B52Ef</t>
  </si>
  <si>
    <t>Katherineberg</t>
  </si>
  <si>
    <t>088-852-3859</t>
  </si>
  <si>
    <t>414.690.3859x9846</t>
  </si>
  <si>
    <t>megansimmons@norman.com</t>
  </si>
  <si>
    <t>http://www.bradford.com/</t>
  </si>
  <si>
    <t>7e5DFDD7dFE1BDF</t>
  </si>
  <si>
    <t>Hicks</t>
  </si>
  <si>
    <t>Mcfarland, Sheppard and Pineda</t>
  </si>
  <si>
    <t>Lake Anthonyfurt</t>
  </si>
  <si>
    <t>725-107-5500x62862</t>
  </si>
  <si>
    <t>782.072.7071x164</t>
  </si>
  <si>
    <t>agentry@rosales-james.com</t>
  </si>
  <si>
    <t>https://shaw.net/</t>
  </si>
  <si>
    <t>f0bb2a55Ad3Aa69</t>
  </si>
  <si>
    <t>Tara</t>
  </si>
  <si>
    <t>Bullock, Arroyo and Kidd</t>
  </si>
  <si>
    <t>East Gordon</t>
  </si>
  <si>
    <t>(480)550-3577</t>
  </si>
  <si>
    <t>128-371-7541</t>
  </si>
  <si>
    <t>mckenzie40@schmitt.net</t>
  </si>
  <si>
    <t>http://www.choi.biz/</t>
  </si>
  <si>
    <t>4FEEa0fF0e0Ac9d</t>
  </si>
  <si>
    <t>Wong LLC</t>
  </si>
  <si>
    <t>Lake Tabitha</t>
  </si>
  <si>
    <t>(402)978-0268x737</t>
  </si>
  <si>
    <t>001-818-873-4183x018</t>
  </si>
  <si>
    <t>glandry@moody.org</t>
  </si>
  <si>
    <t>http://huffman-colon.com/</t>
  </si>
  <si>
    <t>3AfEEA3D9f4F5dd</t>
  </si>
  <si>
    <t>Orozco</t>
  </si>
  <si>
    <t>Buck PLC</t>
  </si>
  <si>
    <t>West Deniseton</t>
  </si>
  <si>
    <t>+1-212-723-3775x191</t>
  </si>
  <si>
    <t>normadavies@fuller.biz</t>
  </si>
  <si>
    <t>https://potts-ewing.biz/</t>
  </si>
  <si>
    <t>5dcDfDA17Ea8cEF</t>
  </si>
  <si>
    <t>Randolph Ltd</t>
  </si>
  <si>
    <t>South Chadview</t>
  </si>
  <si>
    <t>+1-171-591-8361x310</t>
  </si>
  <si>
    <t>816.762.8634x7602</t>
  </si>
  <si>
    <t>ksavage@bailey.org</t>
  </si>
  <si>
    <t>https://lawson-case.org/</t>
  </si>
  <si>
    <t>DEEAA04b41118F5</t>
  </si>
  <si>
    <t>Morgan, Walters and Gallagher</t>
  </si>
  <si>
    <t>Lake Kyle</t>
  </si>
  <si>
    <t>(926)193-6444x73003</t>
  </si>
  <si>
    <t>001-262-637-6744</t>
  </si>
  <si>
    <t>gwendolynowens@pennington.com</t>
  </si>
  <si>
    <t>https://fox.net/</t>
  </si>
  <si>
    <t>B6dBC8370Cbe4aa</t>
  </si>
  <si>
    <t>Stark</t>
  </si>
  <si>
    <t>Mayer Group</t>
  </si>
  <si>
    <t>West Deannaburgh</t>
  </si>
  <si>
    <t>(251)628-2353</t>
  </si>
  <si>
    <t>kimmcguire@estrada.com</t>
  </si>
  <si>
    <t>http://www.miranda-mosley.com/</t>
  </si>
  <si>
    <t>C3Bd60F154D89eA</t>
  </si>
  <si>
    <t>Eaton-Wolf</t>
  </si>
  <si>
    <t>Lake Tyronebury</t>
  </si>
  <si>
    <t>856.984.7197</t>
  </si>
  <si>
    <t>355.725.0195</t>
  </si>
  <si>
    <t>barnettemma@zavala.com</t>
  </si>
  <si>
    <t>http://bean.com/</t>
  </si>
  <si>
    <t>514d9F33d1af80B</t>
  </si>
  <si>
    <t>Crawford-Carlson</t>
  </si>
  <si>
    <t>New Tashaport</t>
  </si>
  <si>
    <t>200-030-7266</t>
  </si>
  <si>
    <t>+1-517-723-4833x85762</t>
  </si>
  <si>
    <t>valenciabrandon@lucero-stevens.org</t>
  </si>
  <si>
    <t>http://nunez.net/</t>
  </si>
  <si>
    <t>93Eb9e9a68e3259</t>
  </si>
  <si>
    <t>Spencer</t>
  </si>
  <si>
    <t>Elliott PLC</t>
  </si>
  <si>
    <t>East Nicholasmouth</t>
  </si>
  <si>
    <t>001-266-692-3522</t>
  </si>
  <si>
    <t>368.981.1019x54415</t>
  </si>
  <si>
    <t>rhonda25@osborn-cobb.com</t>
  </si>
  <si>
    <t>http://www.henry-richards.org/</t>
  </si>
  <si>
    <t>2cfCbDE516cE9E6</t>
  </si>
  <si>
    <t>Michelle</t>
  </si>
  <si>
    <t>Gomez, Walls and Baldwin</t>
  </si>
  <si>
    <t>Lake Wesley</t>
  </si>
  <si>
    <t>583-159-2177x2515</t>
  </si>
  <si>
    <t>560.958.9567</t>
  </si>
  <si>
    <t>stacie74@stein-wolf.com</t>
  </si>
  <si>
    <t>https://www.mcpherson-hinton.info/</t>
  </si>
  <si>
    <t>5AFaAfa26C3EBeb</t>
  </si>
  <si>
    <t>Wilkerson</t>
  </si>
  <si>
    <t>Welch-Zhang</t>
  </si>
  <si>
    <t>Andrewborough</t>
  </si>
  <si>
    <t>(065)646-9215</t>
  </si>
  <si>
    <t>+1-011-384-9629x09617</t>
  </si>
  <si>
    <t>danduke@olson.com</t>
  </si>
  <si>
    <t>https://archer-lewis.net/</t>
  </si>
  <si>
    <t>68BC2EE928C6D72</t>
  </si>
  <si>
    <t>Zavala Group</t>
  </si>
  <si>
    <t>North Hollyland</t>
  </si>
  <si>
    <t>112-785-6392x47727</t>
  </si>
  <si>
    <t>001-329-513-1977x82944</t>
  </si>
  <si>
    <t>kcasey@logan.net</t>
  </si>
  <si>
    <t>http://www.woodward-espinoza.net/</t>
  </si>
  <si>
    <t>1CE0c8F2faEE040</t>
  </si>
  <si>
    <t>Matthews Inc</t>
  </si>
  <si>
    <t>Lake Jesse</t>
  </si>
  <si>
    <t>735-322-8767x6667</t>
  </si>
  <si>
    <t>923-245-4970x81082</t>
  </si>
  <si>
    <t>vchavez@figueroa.com</t>
  </si>
  <si>
    <t>https://keith.com/</t>
  </si>
  <si>
    <t>60e9e40f260aaAB</t>
  </si>
  <si>
    <t>Franklin PLC</t>
  </si>
  <si>
    <t>Chrisport</t>
  </si>
  <si>
    <t>686.729.0984x6718</t>
  </si>
  <si>
    <t>336-069-5015x270</t>
  </si>
  <si>
    <t>casey45@maldonado.com</t>
  </si>
  <si>
    <t>http://clayton.com/</t>
  </si>
  <si>
    <t>2E58f1A238abeDf</t>
  </si>
  <si>
    <t>Payne-Jennings</t>
  </si>
  <si>
    <t>Danielleport</t>
  </si>
  <si>
    <t>(159)785-3873x12167</t>
  </si>
  <si>
    <t>karlacobb@davenport-powell.net</t>
  </si>
  <si>
    <t>https://www.barron-blevins.info/</t>
  </si>
  <si>
    <t>d7Aec08D2fd9Bb5</t>
  </si>
  <si>
    <t>Brandt Ltd</t>
  </si>
  <si>
    <t>Lake Geoffrey</t>
  </si>
  <si>
    <t>903.744.1984x480</t>
  </si>
  <si>
    <t>001-450-807-4203x676</t>
  </si>
  <si>
    <t>wduran@zamora-burns.com</t>
  </si>
  <si>
    <t>http://morse.com/</t>
  </si>
  <si>
    <t>0cd7CD6eF67CEE3</t>
  </si>
  <si>
    <t>Villarreal</t>
  </si>
  <si>
    <t>Nicholson-Fuller</t>
  </si>
  <si>
    <t>Jacquelinetown</t>
  </si>
  <si>
    <t>001-785-325-1452x397</t>
  </si>
  <si>
    <t>303-164-6955x070</t>
  </si>
  <si>
    <t>charlenegregory@parks.com</t>
  </si>
  <si>
    <t>http://www.frazier.biz/</t>
  </si>
  <si>
    <t>CF89d6ae45AAdFd</t>
  </si>
  <si>
    <t>Mathews-Morrow</t>
  </si>
  <si>
    <t>Blakemouth</t>
  </si>
  <si>
    <t>283.826.5324</t>
  </si>
  <si>
    <t>001-155-483-7686x2974</t>
  </si>
  <si>
    <t>lhuffman@hancock.net</t>
  </si>
  <si>
    <t>https://www.bush.com/</t>
  </si>
  <si>
    <t>F6d0c75E3701EFa</t>
  </si>
  <si>
    <t>Ali, Carroll and Carson</t>
  </si>
  <si>
    <t>Kristineton</t>
  </si>
  <si>
    <t>605.169.5443</t>
  </si>
  <si>
    <t>001-616-953-7751</t>
  </si>
  <si>
    <t>morsehelen@fox-serrano.com</t>
  </si>
  <si>
    <t>https://sandoval.com/</t>
  </si>
  <si>
    <t>2d47defdb02DF9B</t>
  </si>
  <si>
    <t>Montoya</t>
  </si>
  <si>
    <t>Jones-Valencia</t>
  </si>
  <si>
    <t>East Joseph</t>
  </si>
  <si>
    <t>001-735-199-6461x123</t>
  </si>
  <si>
    <t>073.146.5603x765</t>
  </si>
  <si>
    <t>wshaw@walton.com</t>
  </si>
  <si>
    <t>http://rose.info/</t>
  </si>
  <si>
    <t>adEe026b1Cd00dF</t>
  </si>
  <si>
    <t>Donna</t>
  </si>
  <si>
    <t>Morton LLC</t>
  </si>
  <si>
    <t>New Ashleyfort</t>
  </si>
  <si>
    <t>001-285-987-4114x00714</t>
  </si>
  <si>
    <t>+1-621-243-5087x23670</t>
  </si>
  <si>
    <t>yujasmin@armstrong.net</t>
  </si>
  <si>
    <t>https://reese-nguyen.com/</t>
  </si>
  <si>
    <t>Ec185dEfBC9DEB5</t>
  </si>
  <si>
    <t>Galloway PLC</t>
  </si>
  <si>
    <t>Averyland</t>
  </si>
  <si>
    <t>474-604-9520</t>
  </si>
  <si>
    <t>+1-945-411-1722x554</t>
  </si>
  <si>
    <t>jonathanlynn@brock-baker.biz</t>
  </si>
  <si>
    <t>http://www.oliver.com/</t>
  </si>
  <si>
    <t>ade6d5c948c6CBF</t>
  </si>
  <si>
    <t>Wolf</t>
  </si>
  <si>
    <t>Blankenship, Hodges and Briggs</t>
  </si>
  <si>
    <t>Frederickview</t>
  </si>
  <si>
    <t>+1-691-772-1380x1777</t>
  </si>
  <si>
    <t>376-034-0412x1593</t>
  </si>
  <si>
    <t>angel08@hickman.com</t>
  </si>
  <si>
    <t>http://www.weiss-yoder.com/</t>
  </si>
  <si>
    <t>9f8DB43FFeC1Da4</t>
  </si>
  <si>
    <t>Fox, Ballard and Patton</t>
  </si>
  <si>
    <t>South Randall</t>
  </si>
  <si>
    <t>050.688.5030x4460</t>
  </si>
  <si>
    <t>001-727-531-6612x924</t>
  </si>
  <si>
    <t>vaughankirk@hunter-chavez.com</t>
  </si>
  <si>
    <t>http://carey-parsons.com/</t>
  </si>
  <si>
    <t>a50B86CDa6133ba</t>
  </si>
  <si>
    <t>Whitehead-Horn</t>
  </si>
  <si>
    <t>324-060-4423</t>
  </si>
  <si>
    <t>(353)577-1870</t>
  </si>
  <si>
    <t>xsparks@kirk.com</t>
  </si>
  <si>
    <t>http://www.houston.com/</t>
  </si>
  <si>
    <t>5fF431B6F7D49fB</t>
  </si>
  <si>
    <t>Everett-Valdez</t>
  </si>
  <si>
    <t>Pierceborough</t>
  </si>
  <si>
    <t>049-240-6446x240</t>
  </si>
  <si>
    <t>772-471-3751x9926</t>
  </si>
  <si>
    <t>xmorrow@macdonald-newman.com</t>
  </si>
  <si>
    <t>https://sloan.com/</t>
  </si>
  <si>
    <t>bC9488Da1bBDd21</t>
  </si>
  <si>
    <t>Arias</t>
  </si>
  <si>
    <t>Perryfort</t>
  </si>
  <si>
    <t>044-179-0609x429</t>
  </si>
  <si>
    <t>001-053-315-5770x96701</t>
  </si>
  <si>
    <t>ladkins@parrish.com</t>
  </si>
  <si>
    <t>http://eaton.info/</t>
  </si>
  <si>
    <t>1F1dB9afA5C0dEa</t>
  </si>
  <si>
    <t>Clark</t>
  </si>
  <si>
    <t>Riley-Tapia</t>
  </si>
  <si>
    <t>West Janefurt</t>
  </si>
  <si>
    <t>311-903-6878x123</t>
  </si>
  <si>
    <t>969-861-2386x8241</t>
  </si>
  <si>
    <t>jacobwatkins@george.net</t>
  </si>
  <si>
    <t>https://velasquez.com/</t>
  </si>
  <si>
    <t>43A12fAbBdd87D5</t>
  </si>
  <si>
    <t>Schultz-Bowman</t>
  </si>
  <si>
    <t>Malloryberg</t>
  </si>
  <si>
    <t>+1-812-298-6965x20015</t>
  </si>
  <si>
    <t>604.381.9493x32768</t>
  </si>
  <si>
    <t>philip17@dickson.com</t>
  </si>
  <si>
    <t>https://www.mills-bryan.com/</t>
  </si>
  <si>
    <t>Fd3c711ceFcf949</t>
  </si>
  <si>
    <t>Briggs-Estrada</t>
  </si>
  <si>
    <t>Port Juan</t>
  </si>
  <si>
    <t>(386)152-0806</t>
  </si>
  <si>
    <t>(309)175-0038x74405</t>
  </si>
  <si>
    <t>lobrien@herring.com</t>
  </si>
  <si>
    <t>https://www.vang.com/</t>
  </si>
  <si>
    <t>5dd4BC870E1eFac</t>
  </si>
  <si>
    <t>Rocha</t>
  </si>
  <si>
    <t>Bryant Group</t>
  </si>
  <si>
    <t>Phamfort</t>
  </si>
  <si>
    <t>+1-611-784-9310x19582</t>
  </si>
  <si>
    <t>+1-440-354-1631x5535</t>
  </si>
  <si>
    <t>heidi30@holmes.com</t>
  </si>
  <si>
    <t>http://conner.info/</t>
  </si>
  <si>
    <t>4975BF68A04B6eb</t>
  </si>
  <si>
    <t>Ryan Inc</t>
  </si>
  <si>
    <t>Christianstad</t>
  </si>
  <si>
    <t>886.951.6541x15376</t>
  </si>
  <si>
    <t>(681)287-6246x847</t>
  </si>
  <si>
    <t>clineclifford@cooke.com</t>
  </si>
  <si>
    <t>http://good.com/</t>
  </si>
  <si>
    <t>34616EE42FC1aeA</t>
  </si>
  <si>
    <t>Wyatt Ltd</t>
  </si>
  <si>
    <t>New Melvinborough</t>
  </si>
  <si>
    <t>774.852.8761x78970</t>
  </si>
  <si>
    <t>565-081-2471x5617</t>
  </si>
  <si>
    <t>ruizrichard@york-cummings.org</t>
  </si>
  <si>
    <t>https://alexander.net/</t>
  </si>
  <si>
    <t>b2c4d976f8740Fe</t>
  </si>
  <si>
    <t>Mcgrath and Sons</t>
  </si>
  <si>
    <t>Carpenterland</t>
  </si>
  <si>
    <t>001-290-309-3474x711</t>
  </si>
  <si>
    <t>+1-224-357-8694x071</t>
  </si>
  <si>
    <t>bboone@sparks-holloway.com</t>
  </si>
  <si>
    <t>http://garza-calderon.com/</t>
  </si>
  <si>
    <t>99e3711ba06B94A</t>
  </si>
  <si>
    <t>Timothy</t>
  </si>
  <si>
    <t>Randall and Sons</t>
  </si>
  <si>
    <t>Lake Cassandra</t>
  </si>
  <si>
    <t>(801)315-8311x6874</t>
  </si>
  <si>
    <t>685.879.0528x33358</t>
  </si>
  <si>
    <t>malikbradley@pierce.com</t>
  </si>
  <si>
    <t>http://www.stokes-arias.info/</t>
  </si>
  <si>
    <t>70f65f3fAb06177</t>
  </si>
  <si>
    <t>Wong-Santana</t>
  </si>
  <si>
    <t>Claytonhaven</t>
  </si>
  <si>
    <t>907.142.0938x5120</t>
  </si>
  <si>
    <t>001-030-375-6458x77875</t>
  </si>
  <si>
    <t>nlam@brown.net</t>
  </si>
  <si>
    <t>https://www.hendricks.com/</t>
  </si>
  <si>
    <t>d2F9EAFFD73E8A8</t>
  </si>
  <si>
    <t>Bullock PLC</t>
  </si>
  <si>
    <t>South Rodneyfort</t>
  </si>
  <si>
    <t>099.610.6865x71660</t>
  </si>
  <si>
    <t>539-232-3180x4283</t>
  </si>
  <si>
    <t>cesarthornton@dennis.biz</t>
  </si>
  <si>
    <t>http://hickman-gallegos.com/</t>
  </si>
  <si>
    <t>bb891f77e3487E3</t>
  </si>
  <si>
    <t>Orr Ltd</t>
  </si>
  <si>
    <t>Langside</t>
  </si>
  <si>
    <t>(674)647-0825x5806</t>
  </si>
  <si>
    <t>189.347.1699x609</t>
  </si>
  <si>
    <t>ysanford@gill-benton.biz</t>
  </si>
  <si>
    <t>http://www.keith.org/</t>
  </si>
  <si>
    <t>C3fa29b91d47A67</t>
  </si>
  <si>
    <t>Estes Group</t>
  </si>
  <si>
    <t>Lucerostad</t>
  </si>
  <si>
    <t>001-893-151-4295x693</t>
  </si>
  <si>
    <t>edward22@duran.net</t>
  </si>
  <si>
    <t>16F0421Dd94C4fD</t>
  </si>
  <si>
    <t>Gardner-Bridges</t>
  </si>
  <si>
    <t>Sawyerside</t>
  </si>
  <si>
    <t>659-260-1914x196</t>
  </si>
  <si>
    <t>+1-598-815-1270x26682</t>
  </si>
  <si>
    <t>gordonandersen@duarte.com</t>
  </si>
  <si>
    <t>http://www.soto.biz/</t>
  </si>
  <si>
    <t>a8fB2E2D94B0720</t>
  </si>
  <si>
    <t>Heath</t>
  </si>
  <si>
    <t>Pratt, Gentry and Crane</t>
  </si>
  <si>
    <t>Marilynside</t>
  </si>
  <si>
    <t>+1-995-903-8844x949</t>
  </si>
  <si>
    <t>001-404-730-6018x77942</t>
  </si>
  <si>
    <t>probertson@stokes.com</t>
  </si>
  <si>
    <t>http://www.middleton-floyd.com/</t>
  </si>
  <si>
    <t>597df5C8A75B14D</t>
  </si>
  <si>
    <t>Dale</t>
  </si>
  <si>
    <t>Knapp, Huff and Garner</t>
  </si>
  <si>
    <t>Spencertown</t>
  </si>
  <si>
    <t>(027)060-5731</t>
  </si>
  <si>
    <t>054.420.9064x49651</t>
  </si>
  <si>
    <t>jorge56@mendez-nicholson.biz</t>
  </si>
  <si>
    <t>https://coleman.info/</t>
  </si>
  <si>
    <t>D9ecedcc7bAA421</t>
  </si>
  <si>
    <t>Fitzpatrick-Bryan</t>
  </si>
  <si>
    <t>Andrewschester</t>
  </si>
  <si>
    <t>157-955-9779</t>
  </si>
  <si>
    <t>001-452-719-4324x95019</t>
  </si>
  <si>
    <t>hayley95@sullivan.com</t>
  </si>
  <si>
    <t>https://www.terrell.com/</t>
  </si>
  <si>
    <t>5cFBa4e648ebbbf</t>
  </si>
  <si>
    <t>Barrett Inc</t>
  </si>
  <si>
    <t>Lake Dean</t>
  </si>
  <si>
    <t>784.212.3766x9454</t>
  </si>
  <si>
    <t>374.743.1453</t>
  </si>
  <si>
    <t>martintanner@meza.com</t>
  </si>
  <si>
    <t>http://best.com/</t>
  </si>
  <si>
    <t>d7Aa0C4C34Ddcd3</t>
  </si>
  <si>
    <t>Norris</t>
  </si>
  <si>
    <t>Stokes PLC</t>
  </si>
  <si>
    <t>Harmonmouth</t>
  </si>
  <si>
    <t>790-735-6172x815</t>
  </si>
  <si>
    <t>summerwaters@mcneil.biz</t>
  </si>
  <si>
    <t>http://dougherty.biz/</t>
  </si>
  <si>
    <t>A043Ae9f07Cb9F8</t>
  </si>
  <si>
    <t>Buckley, Ware and Dixon</t>
  </si>
  <si>
    <t>Vernonville</t>
  </si>
  <si>
    <t>(879)494-5896</t>
  </si>
  <si>
    <t>(096)169-3103</t>
  </si>
  <si>
    <t>wwong@blackburn-holt.com</t>
  </si>
  <si>
    <t>http://johnston-orozco.com/</t>
  </si>
  <si>
    <t>dE44bAA888d33cA</t>
  </si>
  <si>
    <t>Cortez, Armstrong and Kramer</t>
  </si>
  <si>
    <t>Port Tamara</t>
  </si>
  <si>
    <t>093.153.9376</t>
  </si>
  <si>
    <t>001-757-770-9191x59816</t>
  </si>
  <si>
    <t>lscott@mckay-oliver.biz</t>
  </si>
  <si>
    <t>https://www.conway-humphrey.net/</t>
  </si>
  <si>
    <t>b95A1fD5BD9c84E</t>
  </si>
  <si>
    <t>Erica</t>
  </si>
  <si>
    <t>Calhoun-Zhang</t>
  </si>
  <si>
    <t>Port Jerrybury</t>
  </si>
  <si>
    <t>Lebanon</t>
  </si>
  <si>
    <t>hannahchandler@forbes.com</t>
  </si>
  <si>
    <t>https://mack-day.biz/</t>
  </si>
  <si>
    <t>eAf3CAFB8b901e9</t>
  </si>
  <si>
    <t>Goodman, Byrd and Kelley</t>
  </si>
  <si>
    <t>Brianbury</t>
  </si>
  <si>
    <t>589-709-3105x981</t>
  </si>
  <si>
    <t>(420)477-4657</t>
  </si>
  <si>
    <t>strongmicheal@padilla.com</t>
  </si>
  <si>
    <t>http://www.bartlett.net/</t>
  </si>
  <si>
    <t>25849e1cEe61b33</t>
  </si>
  <si>
    <t>Mercado</t>
  </si>
  <si>
    <t>Carney, Bender and Conway</t>
  </si>
  <si>
    <t>Milesport</t>
  </si>
  <si>
    <t>723.425.4454x512</t>
  </si>
  <si>
    <t>512.435.5225x901</t>
  </si>
  <si>
    <t>archerkaitlyn@cannon.info</t>
  </si>
  <si>
    <t>https://mejia.com/</t>
  </si>
  <si>
    <t>f827F8a1E2Eb66d</t>
  </si>
  <si>
    <t>Farley</t>
  </si>
  <si>
    <t>Chaney Ltd</t>
  </si>
  <si>
    <t>Royport</t>
  </si>
  <si>
    <t>585-427-4028x263</t>
  </si>
  <si>
    <t>336.348.0017x56018</t>
  </si>
  <si>
    <t>courtneyknox@schaefer-bowen.info</t>
  </si>
  <si>
    <t>https://rowe.com/</t>
  </si>
  <si>
    <t>1cACddd5C9eeed5</t>
  </si>
  <si>
    <t>Montgomery-Hendricks</t>
  </si>
  <si>
    <t>Aguilarstad</t>
  </si>
  <si>
    <t>978-625-6411x86358</t>
  </si>
  <si>
    <t>001-200-913-0412</t>
  </si>
  <si>
    <t>zkrueger@sandoval.com</t>
  </si>
  <si>
    <t>7fC11D0Cf8aE5eA</t>
  </si>
  <si>
    <t>Petersen, Tran and Krause</t>
  </si>
  <si>
    <t>Lake Gilbertland</t>
  </si>
  <si>
    <t>645-975-0013x58003</t>
  </si>
  <si>
    <t>927-511-8361x495</t>
  </si>
  <si>
    <t>murillogabriel@mooney-daniel.info</t>
  </si>
  <si>
    <t>http://stokes.org/</t>
  </si>
  <si>
    <t>beA6eC6519cf152</t>
  </si>
  <si>
    <t>Friedman, Mcbride and Robertson</t>
  </si>
  <si>
    <t>Kathrynbury</t>
  </si>
  <si>
    <t>+1-114-135-7474x8261</t>
  </si>
  <si>
    <t>199.346.7262x81035</t>
  </si>
  <si>
    <t>hensleykristopher@medina.com</t>
  </si>
  <si>
    <t>https://www.nguyen-berger.net/</t>
  </si>
  <si>
    <t>5CD993B992DaDbB</t>
  </si>
  <si>
    <t>Guerrero, Cordova and Vazquez</t>
  </si>
  <si>
    <t>137-471-6943</t>
  </si>
  <si>
    <t>(747)336-4360x959</t>
  </si>
  <si>
    <t>fsalazar@adkins-keith.net</t>
  </si>
  <si>
    <t>https://www.guerra-costa.com/</t>
  </si>
  <si>
    <t>beC6fF6CCAADd1a</t>
  </si>
  <si>
    <t>Lambert-Lara</t>
  </si>
  <si>
    <t>Lake Manuel</t>
  </si>
  <si>
    <t>000-076-5119</t>
  </si>
  <si>
    <t>649.120.5116x8471</t>
  </si>
  <si>
    <t>ghartman@beck.biz</t>
  </si>
  <si>
    <t>https://www.fields-erickson.biz/</t>
  </si>
  <si>
    <t>8Ed7A948d638a9e</t>
  </si>
  <si>
    <t>Romero-Sawyer</t>
  </si>
  <si>
    <t>Fritztown</t>
  </si>
  <si>
    <t>288.906.4026</t>
  </si>
  <si>
    <t>(026)872-9061x188</t>
  </si>
  <si>
    <t>johnathangrant@snyder-peters.com</t>
  </si>
  <si>
    <t>http://www.arias.net/</t>
  </si>
  <si>
    <t>efebFeAC314c9AE</t>
  </si>
  <si>
    <t>Brian</t>
  </si>
  <si>
    <t>Koch, Huber and Keith</t>
  </si>
  <si>
    <t>Toddstad</t>
  </si>
  <si>
    <t>993.324.4495</t>
  </si>
  <si>
    <t>725-850-8047</t>
  </si>
  <si>
    <t>jay69@horne-simon.com</t>
  </si>
  <si>
    <t>http://www.haney.info/</t>
  </si>
  <si>
    <t>61513B2BedFEccD</t>
  </si>
  <si>
    <t>Carr Ltd</t>
  </si>
  <si>
    <t>Porterburgh</t>
  </si>
  <si>
    <t>546-000-6861x02901</t>
  </si>
  <si>
    <t>093-450-2714x06322</t>
  </si>
  <si>
    <t>anna60@barnes.org</t>
  </si>
  <si>
    <t>https://www.ryan-merritt.net/</t>
  </si>
  <si>
    <t>Fe369197D5da88a</t>
  </si>
  <si>
    <t>Dudley</t>
  </si>
  <si>
    <t>Benson-Lloyd</t>
  </si>
  <si>
    <t>Port Clayton</t>
  </si>
  <si>
    <t>838.853.3018x954</t>
  </si>
  <si>
    <t>mendozaroy@compton.net</t>
  </si>
  <si>
    <t>http://www.barnes-gill.net/</t>
  </si>
  <si>
    <t>fa6a8a7bfB4dE52</t>
  </si>
  <si>
    <t>Potter, Ball and Cherry</t>
  </si>
  <si>
    <t>Penaville</t>
  </si>
  <si>
    <t>342-908-0660x705</t>
  </si>
  <si>
    <t>dillonbernard@johns-boyd.net</t>
  </si>
  <si>
    <t>https://www.gillespie.com/</t>
  </si>
  <si>
    <t>EB4863cfe1241CE</t>
  </si>
  <si>
    <t>Oliver, Petty and Ryan</t>
  </si>
  <si>
    <t>West Ericaview</t>
  </si>
  <si>
    <t>(128)620-1975</t>
  </si>
  <si>
    <t>863.151.3484x59297</t>
  </si>
  <si>
    <t>calhountara@lester.com</t>
  </si>
  <si>
    <t>http://newton-ware.com/</t>
  </si>
  <si>
    <t>CaceDdc7aBd7e6A</t>
  </si>
  <si>
    <t>Shepherd</t>
  </si>
  <si>
    <t>Salinas-Pham</t>
  </si>
  <si>
    <t>Bonillamouth</t>
  </si>
  <si>
    <t>(876)120-5712</t>
  </si>
  <si>
    <t>556.220.9826x071</t>
  </si>
  <si>
    <t>yglass@stanley.com</t>
  </si>
  <si>
    <t>http://king-velazquez.org/</t>
  </si>
  <si>
    <t>5cb9ac5d086CAF0</t>
  </si>
  <si>
    <t>Hartman LLC</t>
  </si>
  <si>
    <t>South Penny</t>
  </si>
  <si>
    <t>(940)719-4952</t>
  </si>
  <si>
    <t>(331)873-4821x35339</t>
  </si>
  <si>
    <t>barnettjoanne@hinton.com</t>
  </si>
  <si>
    <t>737E34C6641E9cf</t>
  </si>
  <si>
    <t>Hoover Ltd</t>
  </si>
  <si>
    <t>Davefort</t>
  </si>
  <si>
    <t>634-053-6025</t>
  </si>
  <si>
    <t>(294)018-9239x2553</t>
  </si>
  <si>
    <t>jpeters@shaw.com</t>
  </si>
  <si>
    <t>http://www.sellers.com/</t>
  </si>
  <si>
    <t>2dC6c713601d4Ed</t>
  </si>
  <si>
    <t>Cruz-Frost</t>
  </si>
  <si>
    <t>New Cassandra</t>
  </si>
  <si>
    <t>+1-149-247-4169x12324</t>
  </si>
  <si>
    <t>027.256.2154x46824</t>
  </si>
  <si>
    <t>marissa75@lewis.biz</t>
  </si>
  <si>
    <t>https://www.matthews-evans.com/</t>
  </si>
  <si>
    <t>E3FC40625F4318f</t>
  </si>
  <si>
    <t>Luis</t>
  </si>
  <si>
    <t>Spence-Ballard</t>
  </si>
  <si>
    <t>North Chelseychester</t>
  </si>
  <si>
    <t>868.292.4980x115</t>
  </si>
  <si>
    <t>176.668.7577</t>
  </si>
  <si>
    <t>tdorsey@short-hardy.com</t>
  </si>
  <si>
    <t>http://www.kelley.com/</t>
  </si>
  <si>
    <t>5F19aB608503Df3</t>
  </si>
  <si>
    <t>Nolan Inc</t>
  </si>
  <si>
    <t>Holdenhaven</t>
  </si>
  <si>
    <t>525.655.4697</t>
  </si>
  <si>
    <t>eileenstewart@mercer.com</t>
  </si>
  <si>
    <t>http://www.baird-henderson.com/</t>
  </si>
  <si>
    <t>e5Da750DaB9BbC1</t>
  </si>
  <si>
    <t>Jon</t>
  </si>
  <si>
    <t>Espinoza, Beard and Bray</t>
  </si>
  <si>
    <t>Cochranside</t>
  </si>
  <si>
    <t>407-833-1373</t>
  </si>
  <si>
    <t>(008)728-8174</t>
  </si>
  <si>
    <t>bautistakellie@sweeney.com</t>
  </si>
  <si>
    <t>http://www.roy.com/</t>
  </si>
  <si>
    <t>a665c3eafa64f0c</t>
  </si>
  <si>
    <t>Vega</t>
  </si>
  <si>
    <t>Brooks-Robertson</t>
  </si>
  <si>
    <t>New Brianastad</t>
  </si>
  <si>
    <t>929.287.3088</t>
  </si>
  <si>
    <t>whiteheadcharlotte@khan-olson.net</t>
  </si>
  <si>
    <t>https://www.mahoney.com/</t>
  </si>
  <si>
    <t>D5eb0D2875dCD7A</t>
  </si>
  <si>
    <t>Prince</t>
  </si>
  <si>
    <t>Maxwell, Rubio and Schwartz</t>
  </si>
  <si>
    <t>Schmidtfurt</t>
  </si>
  <si>
    <t>523.913.2340x6908</t>
  </si>
  <si>
    <t>(699)717-9753</t>
  </si>
  <si>
    <t>dominic93@olsen.com</t>
  </si>
  <si>
    <t>http://roy.com/</t>
  </si>
  <si>
    <t>bF67FEDfF32A0DC</t>
  </si>
  <si>
    <t>Hill Ltd</t>
  </si>
  <si>
    <t>New Patrick</t>
  </si>
  <si>
    <t>444-193-5315</t>
  </si>
  <si>
    <t>(133)049-4309x18470</t>
  </si>
  <si>
    <t>mliu@hurst.com</t>
  </si>
  <si>
    <t>https://bean-mercado.org/</t>
  </si>
  <si>
    <t>278afF6dd4d474c</t>
  </si>
  <si>
    <t>Brittney</t>
  </si>
  <si>
    <t>Frank Group</t>
  </si>
  <si>
    <t>Mullentown</t>
  </si>
  <si>
    <t>(033)961-2084x56361</t>
  </si>
  <si>
    <t>449.373.5110x10837</t>
  </si>
  <si>
    <t>jkaufman@cunningham.com</t>
  </si>
  <si>
    <t>http://johnston.org/</t>
  </si>
  <si>
    <t>AB994f8b460F3ef</t>
  </si>
  <si>
    <t>Lake Christian</t>
  </si>
  <si>
    <t>779.853.7654x5672</t>
  </si>
  <si>
    <t>139.079.8952</t>
  </si>
  <si>
    <t>eblake@miranda.biz</t>
  </si>
  <si>
    <t>https://www.fox.com/</t>
  </si>
  <si>
    <t>1EEaE5b39e6B5F7</t>
  </si>
  <si>
    <t>Olsen</t>
  </si>
  <si>
    <t>Lewis-Webb</t>
  </si>
  <si>
    <t>Carrhaven</t>
  </si>
  <si>
    <t>001-830-107-7589x14361</t>
  </si>
  <si>
    <t>jkhan@patrick.com</t>
  </si>
  <si>
    <t>https://cohen.com/</t>
  </si>
  <si>
    <t>E9379eeC0e4c621</t>
  </si>
  <si>
    <t>Mariah</t>
  </si>
  <si>
    <t>Weaver, Bass and Cantrell</t>
  </si>
  <si>
    <t>East Terry</t>
  </si>
  <si>
    <t>(427)170-6397x4274</t>
  </si>
  <si>
    <t>candicehenry@berger.com</t>
  </si>
  <si>
    <t>http://www.acevedo.com/</t>
  </si>
  <si>
    <t>eDdbcf3Cef7cFFe</t>
  </si>
  <si>
    <t>Holloway, Berry and Brennan</t>
  </si>
  <si>
    <t>South Meaganchester</t>
  </si>
  <si>
    <t>038-632-4229</t>
  </si>
  <si>
    <t>summerball@beard.com</t>
  </si>
  <si>
    <t>http://hester-graham.com/</t>
  </si>
  <si>
    <t>0Feb0fef25bAEe1</t>
  </si>
  <si>
    <t>Palmer-Vincent</t>
  </si>
  <si>
    <t>Hannahland</t>
  </si>
  <si>
    <t>(394)981-2686</t>
  </si>
  <si>
    <t>(553)689-3266x8728</t>
  </si>
  <si>
    <t>jhorn@quinn-sosa.biz</t>
  </si>
  <si>
    <t>https://www.conrad.biz/</t>
  </si>
  <si>
    <t>6c9eba9Aa2c86de</t>
  </si>
  <si>
    <t>Howard Inc</t>
  </si>
  <si>
    <t>Ricardoton</t>
  </si>
  <si>
    <t>179-122-5563</t>
  </si>
  <si>
    <t>+1-812-385-1697x232</t>
  </si>
  <si>
    <t>alicia14@acevedo.com</t>
  </si>
  <si>
    <t>https://www.bautista.info/</t>
  </si>
  <si>
    <t>F743b8cbbcD3e1c</t>
  </si>
  <si>
    <t>Hendrix LLC</t>
  </si>
  <si>
    <t>Alfredburgh</t>
  </si>
  <si>
    <t>667.365.8506</t>
  </si>
  <si>
    <t>+1-894-134-2859x248</t>
  </si>
  <si>
    <t>tristanmckenzie@brock.biz</t>
  </si>
  <si>
    <t>http://gross.com/</t>
  </si>
  <si>
    <t>8eDF7cC82d0Efa1</t>
  </si>
  <si>
    <t>Lane</t>
  </si>
  <si>
    <t>Patton-Huffman</t>
  </si>
  <si>
    <t>Ellisborough</t>
  </si>
  <si>
    <t>588-614-0390x07256</t>
  </si>
  <si>
    <t>odomwanda@hall-moran.com</t>
  </si>
  <si>
    <t>https://quinn.com/</t>
  </si>
  <si>
    <t>E46e5aC532db578</t>
  </si>
  <si>
    <t>Underwood</t>
  </si>
  <si>
    <t>Lambert Inc</t>
  </si>
  <si>
    <t>Prestonville</t>
  </si>
  <si>
    <t>(581)091-6999x3420</t>
  </si>
  <si>
    <t>steven99@acosta.org</t>
  </si>
  <si>
    <t>http://mclean.com/</t>
  </si>
  <si>
    <t>05c6e3D55a93Ce3</t>
  </si>
  <si>
    <t>Cochran and Sons</t>
  </si>
  <si>
    <t>Coxton</t>
  </si>
  <si>
    <t>572.114.6164x236</t>
  </si>
  <si>
    <t>001-991-905-2279</t>
  </si>
  <si>
    <t>gwalker@stevens.biz</t>
  </si>
  <si>
    <t>https://www.zuniga.info/</t>
  </si>
  <si>
    <t>32eFD1dCaF2980e</t>
  </si>
  <si>
    <t>Garner</t>
  </si>
  <si>
    <t>Stout Ltd</t>
  </si>
  <si>
    <t>Sharpport</t>
  </si>
  <si>
    <t>619-528-9084x4155</t>
  </si>
  <si>
    <t>+1-269-846-4158x1039</t>
  </si>
  <si>
    <t>chungnancy@hoover.biz</t>
  </si>
  <si>
    <t>https://www.mccarthy.com/</t>
  </si>
  <si>
    <t>638cd6ffAA83Afc</t>
  </si>
  <si>
    <t>Richard, Galvan and Ballard</t>
  </si>
  <si>
    <t>Ritaland</t>
  </si>
  <si>
    <t>001-450-180-3290x8634</t>
  </si>
  <si>
    <t>580.773.7190</t>
  </si>
  <si>
    <t>tannerweber@proctor-adams.biz</t>
  </si>
  <si>
    <t>http://robertson.com/</t>
  </si>
  <si>
    <t>6C36De54ecD7FEc</t>
  </si>
  <si>
    <t>Friedman-Kramer</t>
  </si>
  <si>
    <t>Reeseview</t>
  </si>
  <si>
    <t>900.217.6798x4176</t>
  </si>
  <si>
    <t>140.763.0157x96196</t>
  </si>
  <si>
    <t>jackpalmer@pugh.biz</t>
  </si>
  <si>
    <t>https://woodard.org/</t>
  </si>
  <si>
    <t>1a1bdAa417E9222</t>
  </si>
  <si>
    <t>Baker</t>
  </si>
  <si>
    <t>Underwood, Copeland and Boyle</t>
  </si>
  <si>
    <t>+1-544-357-0506x3727</t>
  </si>
  <si>
    <t>434-787-7468</t>
  </si>
  <si>
    <t>joycetravis@berger.com</t>
  </si>
  <si>
    <t>https://le-bray.org/</t>
  </si>
  <si>
    <t>09a1C4E0FcbBC2d</t>
  </si>
  <si>
    <t>Wu, Fernandez and Arellano</t>
  </si>
  <si>
    <t>Lake Lancebury</t>
  </si>
  <si>
    <t>064.633.4468x95046</t>
  </si>
  <si>
    <t>355-540-4094x817</t>
  </si>
  <si>
    <t>luisfrank@perry.info</t>
  </si>
  <si>
    <t>https://oconnell.info/</t>
  </si>
  <si>
    <t>ebCa10C83AE5f5f</t>
  </si>
  <si>
    <t>Bonilla</t>
  </si>
  <si>
    <t>Hansen-Lucero</t>
  </si>
  <si>
    <t>Powellville</t>
  </si>
  <si>
    <t>375.875.9611x706</t>
  </si>
  <si>
    <t>120.912.8538x7082</t>
  </si>
  <si>
    <t>qcruz@ramsey-bryant.com</t>
  </si>
  <si>
    <t>https://www.hendricks-randolph.com/</t>
  </si>
  <si>
    <t>5036998Ab425e74</t>
  </si>
  <si>
    <t>Karla</t>
  </si>
  <si>
    <t>Leach-Gilbert</t>
  </si>
  <si>
    <t>Krystalville</t>
  </si>
  <si>
    <t>421-345-0261x624</t>
  </si>
  <si>
    <t>wjenkins@page.info</t>
  </si>
  <si>
    <t>http://www.greene-morgan.info/</t>
  </si>
  <si>
    <t>5900F88dA25cFa5</t>
  </si>
  <si>
    <t>Hughes</t>
  </si>
  <si>
    <t>Lake Walter</t>
  </si>
  <si>
    <t>679.277.8243</t>
  </si>
  <si>
    <t>tonyagallagher@barajas-goodwin.biz</t>
  </si>
  <si>
    <t>http://franklin.com/</t>
  </si>
  <si>
    <t>fD2EEEb535aE5c2</t>
  </si>
  <si>
    <t>Mcdonald</t>
  </si>
  <si>
    <t>Reyes and Sons</t>
  </si>
  <si>
    <t>Dixonchester</t>
  </si>
  <si>
    <t>097.592.4529x0361</t>
  </si>
  <si>
    <t>835.885.7228x67888</t>
  </si>
  <si>
    <t>loweryjenny@parsons.com</t>
  </si>
  <si>
    <t>http://www.gamble.com/</t>
  </si>
  <si>
    <t>fD1e2d4BB1A3Add</t>
  </si>
  <si>
    <t>Mcgee</t>
  </si>
  <si>
    <t>Underwood-Kline</t>
  </si>
  <si>
    <t>Staffordton</t>
  </si>
  <si>
    <t>(276)700-6967</t>
  </si>
  <si>
    <t>(025)035-7908</t>
  </si>
  <si>
    <t>nayers@higgins.com</t>
  </si>
  <si>
    <t>http://peters.org/</t>
  </si>
  <si>
    <t>48B456efFA6Cb9C</t>
  </si>
  <si>
    <t>Rose Inc</t>
  </si>
  <si>
    <t>Cobbside</t>
  </si>
  <si>
    <t>+1-223-136-9897x0883</t>
  </si>
  <si>
    <t>001-069-507-3913x89178</t>
  </si>
  <si>
    <t>flynndoris@galvan.com</t>
  </si>
  <si>
    <t>https://stark-gibbs.com/</t>
  </si>
  <si>
    <t>CDf44F5BFA8f53F</t>
  </si>
  <si>
    <t>Bridges LLC</t>
  </si>
  <si>
    <t>Lake Mario</t>
  </si>
  <si>
    <t>631-946-7388</t>
  </si>
  <si>
    <t>(365)083-1309x2541</t>
  </si>
  <si>
    <t>carolyn32@bond.com</t>
  </si>
  <si>
    <t>https://www.schaefer.net/</t>
  </si>
  <si>
    <t>2CB6C1C583c343a</t>
  </si>
  <si>
    <t>Ferguson-Yang</t>
  </si>
  <si>
    <t>Lake Tim</t>
  </si>
  <si>
    <t>233-974-9979x0365</t>
  </si>
  <si>
    <t>(503)164-2814x2974</t>
  </si>
  <si>
    <t>acaldwell@villa.com</t>
  </si>
  <si>
    <t>http://www.bass-orozco.org/</t>
  </si>
  <si>
    <t>0D1E29E9a3C3Aae</t>
  </si>
  <si>
    <t>Bates, Beck and Blevins</t>
  </si>
  <si>
    <t>Yoderfort</t>
  </si>
  <si>
    <t>205-746-5797x84576</t>
  </si>
  <si>
    <t>+1-252-530-9356x811</t>
  </si>
  <si>
    <t>mercedes25@hooper-castaneda.com</t>
  </si>
  <si>
    <t>http://burch.com/</t>
  </si>
  <si>
    <t>D0a8C3b58239C71</t>
  </si>
  <si>
    <t>Huffman, Hubbard and Walters</t>
  </si>
  <si>
    <t>West Cassandra</t>
  </si>
  <si>
    <t>+1-730-799-8199x38349</t>
  </si>
  <si>
    <t>+1-120-168-9813x3223</t>
  </si>
  <si>
    <t>ruth94@ashley.com</t>
  </si>
  <si>
    <t>http://www.shepherd-parks.com/</t>
  </si>
  <si>
    <t>6aa7821BffF805c</t>
  </si>
  <si>
    <t>Jarvis Ltd</t>
  </si>
  <si>
    <t>Penashire</t>
  </si>
  <si>
    <t>262-017-3871</t>
  </si>
  <si>
    <t>barberanthony@wu-strong.biz</t>
  </si>
  <si>
    <t>http://hooper-pratt.info/</t>
  </si>
  <si>
    <t>77e4cFeA28CCaD7</t>
  </si>
  <si>
    <t>Carroll</t>
  </si>
  <si>
    <t>Tyler-Greer</t>
  </si>
  <si>
    <t>Bellmouth</t>
  </si>
  <si>
    <t>001-242-565-7366x729</t>
  </si>
  <si>
    <t>hintonvirginia@malone.net</t>
  </si>
  <si>
    <t>af77E67cFC14F2E</t>
  </si>
  <si>
    <t>Traci</t>
  </si>
  <si>
    <t>Bird</t>
  </si>
  <si>
    <t>Rodgers, Villarreal and Flores</t>
  </si>
  <si>
    <t>Woodwardshire</t>
  </si>
  <si>
    <t>+1-186-952-8512x3613</t>
  </si>
  <si>
    <t>001-815-720-2480</t>
  </si>
  <si>
    <t>spineda@mcfarland-humphrey.com</t>
  </si>
  <si>
    <t>http://dyer.com/</t>
  </si>
  <si>
    <t>a7EEA9653B26f7A</t>
  </si>
  <si>
    <t>Rhodes Ltd</t>
  </si>
  <si>
    <t>Jaredberg</t>
  </si>
  <si>
    <t>+1-827-770-4844x72130</t>
  </si>
  <si>
    <t>kathleen80@fernandez-noble.org</t>
  </si>
  <si>
    <t>https://www.david-clarke.com/</t>
  </si>
  <si>
    <t>e048afAbCFa1d1E</t>
  </si>
  <si>
    <t>Page-Morales</t>
  </si>
  <si>
    <t>South Cliffordfort</t>
  </si>
  <si>
    <t>+1-712-170-3649x77045</t>
  </si>
  <si>
    <t>+1-244-037-7818x420</t>
  </si>
  <si>
    <t>oscarferguson@bradshaw.biz</t>
  </si>
  <si>
    <t>http://www.strong.info/</t>
  </si>
  <si>
    <t>16A42bAFA0fCc0e</t>
  </si>
  <si>
    <t>Brewer Ltd</t>
  </si>
  <si>
    <t>West Ronniefurt</t>
  </si>
  <si>
    <t>(755)490-1137</t>
  </si>
  <si>
    <t>linda68@allison-allison.com</t>
  </si>
  <si>
    <t>B8eaD15cca2deC4</t>
  </si>
  <si>
    <t>Riggs-Bolton</t>
  </si>
  <si>
    <t>New Kurt</t>
  </si>
  <si>
    <t>412-914-0034x951</t>
  </si>
  <si>
    <t>001-949-322-2438x0804</t>
  </si>
  <si>
    <t>allensergio@kim.com</t>
  </si>
  <si>
    <t>http://miranda.net/</t>
  </si>
  <si>
    <t>7efa28813fd4261</t>
  </si>
  <si>
    <t>Moody</t>
  </si>
  <si>
    <t>Stokes-Rivas</t>
  </si>
  <si>
    <t>Lake Gilbert</t>
  </si>
  <si>
    <t>floresangela@boyd-schaefer.com</t>
  </si>
  <si>
    <t>http://george.com/</t>
  </si>
  <si>
    <t>bA939dE996CF4BF</t>
  </si>
  <si>
    <t>Ian</t>
  </si>
  <si>
    <t>Pennington</t>
  </si>
  <si>
    <t>Roy-Riggs</t>
  </si>
  <si>
    <t>West Patrick</t>
  </si>
  <si>
    <t>999.108.0534x8807</t>
  </si>
  <si>
    <t>danielewing@mcgrath-dunn.com</t>
  </si>
  <si>
    <t>https://bond.info/</t>
  </si>
  <si>
    <t>Ddc284Ca2e2CAe9</t>
  </si>
  <si>
    <t>Delgado Ltd</t>
  </si>
  <si>
    <t>New Virginiashire</t>
  </si>
  <si>
    <t>243-674-1479x418</t>
  </si>
  <si>
    <t>041-829-3862x4309</t>
  </si>
  <si>
    <t>stephensonlori@villa.biz</t>
  </si>
  <si>
    <t>https://salinas.com/</t>
  </si>
  <si>
    <t>85eaA5A4d07116D</t>
  </si>
  <si>
    <t>Krueger-Cline</t>
  </si>
  <si>
    <t>Josephmouth</t>
  </si>
  <si>
    <t>001-165-172-2382x57538</t>
  </si>
  <si>
    <t>(896)619-2037</t>
  </si>
  <si>
    <t>kochbrandy@bowers.com</t>
  </si>
  <si>
    <t>http://novak-smith.com/</t>
  </si>
  <si>
    <t>4bddEc9ab37Eaea</t>
  </si>
  <si>
    <t>Preston-Quinn</t>
  </si>
  <si>
    <t>001-686-477-2816</t>
  </si>
  <si>
    <t>704-894-8000x2217</t>
  </si>
  <si>
    <t>colemandebra@waller.com</t>
  </si>
  <si>
    <t>http://www.sanchez-daniels.org/</t>
  </si>
  <si>
    <t>90e9e7EFfcd3eBB</t>
  </si>
  <si>
    <t>Wood</t>
  </si>
  <si>
    <t>Mcbride, Mosley and Torres</t>
  </si>
  <si>
    <t>Jillianfort</t>
  </si>
  <si>
    <t>+1-906-242-3100x3039</t>
  </si>
  <si>
    <t>(265)152-0863x8388</t>
  </si>
  <si>
    <t>hortonnoah@pacheco.biz</t>
  </si>
  <si>
    <t>https://cowan-roman.org/</t>
  </si>
  <si>
    <t>Bfa3bCc248D4289</t>
  </si>
  <si>
    <t>Floyd and Sons</t>
  </si>
  <si>
    <t>New Javier</t>
  </si>
  <si>
    <t>(938)229-2017</t>
  </si>
  <si>
    <t>(852)721-4601x27340</t>
  </si>
  <si>
    <t>gouldtroy@shelton-compton.com</t>
  </si>
  <si>
    <t>https://wall.com/</t>
  </si>
  <si>
    <t>B6a7d1dC7c7Fc4A</t>
  </si>
  <si>
    <t>Dorsey</t>
  </si>
  <si>
    <t>Jennings Inc</t>
  </si>
  <si>
    <t>Port Kellie</t>
  </si>
  <si>
    <t>(119)524-0104x8633</t>
  </si>
  <si>
    <t>024-317-7794</t>
  </si>
  <si>
    <t>landrymakayla@moran.com</t>
  </si>
  <si>
    <t>https://www.cortez.biz/</t>
  </si>
  <si>
    <t>4B1C25db2bab129</t>
  </si>
  <si>
    <t>Herring Inc</t>
  </si>
  <si>
    <t>West Hayley</t>
  </si>
  <si>
    <t>287-630-3353</t>
  </si>
  <si>
    <t>280-865-6288</t>
  </si>
  <si>
    <t>deannakirby@gardner-chang.com</t>
  </si>
  <si>
    <t>https://www.grimes-mullen.com/</t>
  </si>
  <si>
    <t>d1ea0a41F2aba42</t>
  </si>
  <si>
    <t>Oconnor, Mooney and Chan</t>
  </si>
  <si>
    <t>Kirkton</t>
  </si>
  <si>
    <t>+1-511-019-8312x988</t>
  </si>
  <si>
    <t>(130)109-0240x0993</t>
  </si>
  <si>
    <t>bbond@hart.com</t>
  </si>
  <si>
    <t>F078Fc9C4aDCCae</t>
  </si>
  <si>
    <t>Warner-Callahan</t>
  </si>
  <si>
    <t>Brandyburgh</t>
  </si>
  <si>
    <t>(675)533-8426x11456</t>
  </si>
  <si>
    <t>525-232-7732x7409</t>
  </si>
  <si>
    <t>sheila30@cobb-andrews.net</t>
  </si>
  <si>
    <t>https://cooper-adkins.com/</t>
  </si>
  <si>
    <t>d81da3Aafe2DbD1</t>
  </si>
  <si>
    <t>Katelyn</t>
  </si>
  <si>
    <t>Blevins, Diaz and Mccann</t>
  </si>
  <si>
    <t>Sergioshire</t>
  </si>
  <si>
    <t>863.767.9615x7786</t>
  </si>
  <si>
    <t>968.253.0049x268</t>
  </si>
  <si>
    <t>skinnerstephanie@webb.com</t>
  </si>
  <si>
    <t>https://osborn.com/</t>
  </si>
  <si>
    <t>03dDeF0a6206bCd</t>
  </si>
  <si>
    <t>Carr-Chung</t>
  </si>
  <si>
    <t>Jorgefurt</t>
  </si>
  <si>
    <t>+1-794-570-4578x177</t>
  </si>
  <si>
    <t>723.774.6444x37947</t>
  </si>
  <si>
    <t>lsimmons@chavez-silva.com</t>
  </si>
  <si>
    <t>8401A221A66bB5A</t>
  </si>
  <si>
    <t>Tamara</t>
  </si>
  <si>
    <t>Krueger</t>
  </si>
  <si>
    <t>Conley, Ford and Buck</t>
  </si>
  <si>
    <t>West Lukeview</t>
  </si>
  <si>
    <t>001-330-066-6063</t>
  </si>
  <si>
    <t>762-960-5764</t>
  </si>
  <si>
    <t>ghodges@morris-hayden.org</t>
  </si>
  <si>
    <t>http://wood.com/</t>
  </si>
  <si>
    <t>5d7Efe7cFAe76FD</t>
  </si>
  <si>
    <t>Huerta, Braun and Kent</t>
  </si>
  <si>
    <t>South Jacobborough</t>
  </si>
  <si>
    <t>451.982.8783x3929</t>
  </si>
  <si>
    <t>009.561.0178</t>
  </si>
  <si>
    <t>alexa45@calhoun-barron.org</t>
  </si>
  <si>
    <t>http://www.arnold.biz/</t>
  </si>
  <si>
    <t>F70E36EaaADd2ED</t>
  </si>
  <si>
    <t>Weber</t>
  </si>
  <si>
    <t>Hancock, Hull and Roman</t>
  </si>
  <si>
    <t>Lake Jorgefurt</t>
  </si>
  <si>
    <t>001-351-525-9731x016</t>
  </si>
  <si>
    <t>511-304-1658</t>
  </si>
  <si>
    <t>kathrynbird@gordon.com</t>
  </si>
  <si>
    <t>http://randall.com/</t>
  </si>
  <si>
    <t>FFC1aE0c26c3DD5</t>
  </si>
  <si>
    <t>Terry-Pacheco</t>
  </si>
  <si>
    <t>Wolfeshire</t>
  </si>
  <si>
    <t>813-377-4407</t>
  </si>
  <si>
    <t>663-894-5928x6808</t>
  </si>
  <si>
    <t>hendrickscole@cabrera-miles.com</t>
  </si>
  <si>
    <t>https://www.petersen-castro.info/</t>
  </si>
  <si>
    <t>af7F8FFfC17014E</t>
  </si>
  <si>
    <t>Barajas-Houston</t>
  </si>
  <si>
    <t>New Adrian</t>
  </si>
  <si>
    <t>626-451-6922</t>
  </si>
  <si>
    <t>(590)461-8969x099</t>
  </si>
  <si>
    <t>salinasolivia@kane-hubbard.com</t>
  </si>
  <si>
    <t>http://arnold.info/</t>
  </si>
  <si>
    <t>54C9fAb4E24375B</t>
  </si>
  <si>
    <t>Perkins</t>
  </si>
  <si>
    <t>Oconnell, Lam and Petty</t>
  </si>
  <si>
    <t>Kristophertown</t>
  </si>
  <si>
    <t>205.569.6200</t>
  </si>
  <si>
    <t>(119)665-8553x2647</t>
  </si>
  <si>
    <t>cisnerosbrianna@larsen-payne.com</t>
  </si>
  <si>
    <t>http://haney.com/</t>
  </si>
  <si>
    <t>Cf94c0C80fFdFf7</t>
  </si>
  <si>
    <t>Villegas, Hatfield and Perez</t>
  </si>
  <si>
    <t>East Anne</t>
  </si>
  <si>
    <t>001-719-187-0143x34907</t>
  </si>
  <si>
    <t>001-906-218-6989x052</t>
  </si>
  <si>
    <t>destiny50@york.com</t>
  </si>
  <si>
    <t>c128aa5fff1EFeA</t>
  </si>
  <si>
    <t>Kelley</t>
  </si>
  <si>
    <t>Ashley Group</t>
  </si>
  <si>
    <t>East Ethanborough</t>
  </si>
  <si>
    <t>001-521-959-6076</t>
  </si>
  <si>
    <t>amber53@tapia.com</t>
  </si>
  <si>
    <t>6BF0F748795Ef68</t>
  </si>
  <si>
    <t>Stephenson</t>
  </si>
  <si>
    <t>Drake, Vaughn and Abbott</t>
  </si>
  <si>
    <t>Herringland</t>
  </si>
  <si>
    <t>(200)506-2953x6401</t>
  </si>
  <si>
    <t>666-564-1328x0955</t>
  </si>
  <si>
    <t>isaiahlara@khan-garrett.com</t>
  </si>
  <si>
    <t>http://www.whitehead.biz/</t>
  </si>
  <si>
    <t>65E35bFB92F0FF0</t>
  </si>
  <si>
    <t>Potts-Everett</t>
  </si>
  <si>
    <t>Fergusonberg</t>
  </si>
  <si>
    <t>001-546-815-8137x279</t>
  </si>
  <si>
    <t>+1-200-406-8015x6446</t>
  </si>
  <si>
    <t>xcarlson@palmer-pruitt.net</t>
  </si>
  <si>
    <t>https://www.cain.biz/</t>
  </si>
  <si>
    <t>E03ab87BB948CdA</t>
  </si>
  <si>
    <t>Mckinney, Wheeler and Prince</t>
  </si>
  <si>
    <t>South Kaitlin</t>
  </si>
  <si>
    <t>(376)780-7846x8350</t>
  </si>
  <si>
    <t>508-999-0341</t>
  </si>
  <si>
    <t>katrinacurry@dyer.net</t>
  </si>
  <si>
    <t>Ce5b0D0f4232Dc1</t>
  </si>
  <si>
    <t>Franklin-Holland</t>
  </si>
  <si>
    <t>Lake Raymond</t>
  </si>
  <si>
    <t>210-224-7594x50383</t>
  </si>
  <si>
    <t>rossspears@sherman-simpson.info</t>
  </si>
  <si>
    <t>https://www.cochran.com/</t>
  </si>
  <si>
    <t>8Eb43c61b73a5da</t>
  </si>
  <si>
    <t>Oneal</t>
  </si>
  <si>
    <t>Bradshaw Inc</t>
  </si>
  <si>
    <t>(195)394-7813x54972</t>
  </si>
  <si>
    <t>robert51@farmer.com</t>
  </si>
  <si>
    <t>https://guerra.com/</t>
  </si>
  <si>
    <t>B2c9Fae7DfbE4cA</t>
  </si>
  <si>
    <t>Carlson</t>
  </si>
  <si>
    <t>Berg, Miles and Gamble</t>
  </si>
  <si>
    <t>South Melodyburgh</t>
  </si>
  <si>
    <t>001-804-702-3280x77623</t>
  </si>
  <si>
    <t>curtis04@gomez.biz</t>
  </si>
  <si>
    <t>http://www.sanders.biz/</t>
  </si>
  <si>
    <t>70DcEfb4bB551b7</t>
  </si>
  <si>
    <t>Ross-Parrish</t>
  </si>
  <si>
    <t>Codymouth</t>
  </si>
  <si>
    <t>040.852.3384</t>
  </si>
  <si>
    <t>(772)055-1613x98307</t>
  </si>
  <si>
    <t>kreid@nelson.com</t>
  </si>
  <si>
    <t>http://www.nelson-green.biz/</t>
  </si>
  <si>
    <t>d2a9B85B4975E0C</t>
  </si>
  <si>
    <t>Allison-Clements</t>
  </si>
  <si>
    <t>Port Julie</t>
  </si>
  <si>
    <t>001-434-181-7364x2391</t>
  </si>
  <si>
    <t>+1-063-713-1770x9580</t>
  </si>
  <si>
    <t>michelebridges@zimmerman-leach.com</t>
  </si>
  <si>
    <t>http://delacruz.com/</t>
  </si>
  <si>
    <t>cE97eAdC8fAe5dc</t>
  </si>
  <si>
    <t>Rivas-Turner</t>
  </si>
  <si>
    <t>Mcguireside</t>
  </si>
  <si>
    <t>(303)575-6100x493</t>
  </si>
  <si>
    <t>614-235-2659x0474</t>
  </si>
  <si>
    <t>juan92@gentry.net</t>
  </si>
  <si>
    <t>https://harrell-sherman.org/</t>
  </si>
  <si>
    <t>cdF6EaBC23a6a74</t>
  </si>
  <si>
    <t>Stanton LLC</t>
  </si>
  <si>
    <t>Ramosville</t>
  </si>
  <si>
    <t>487.262.9612x77342</t>
  </si>
  <si>
    <t>floydhayley@salazar-wyatt.com</t>
  </si>
  <si>
    <t>http://pope.biz/</t>
  </si>
  <si>
    <t>bFBdC1cf26cecdF</t>
  </si>
  <si>
    <t>Martinez, Mccormick and Gilbert</t>
  </si>
  <si>
    <t>Victoriaview</t>
  </si>
  <si>
    <t>449.315.4450</t>
  </si>
  <si>
    <t>+1-433-875-0164x46367</t>
  </si>
  <si>
    <t>cassidykent@green.com</t>
  </si>
  <si>
    <t>http://roberson-gonzales.org/</t>
  </si>
  <si>
    <t>b43c4e337ae6dB2</t>
  </si>
  <si>
    <t>Pineda</t>
  </si>
  <si>
    <t>Thomas-Cook</t>
  </si>
  <si>
    <t>Port Cassieton</t>
  </si>
  <si>
    <t>923-602-3526</t>
  </si>
  <si>
    <t>187.309.9844</t>
  </si>
  <si>
    <t>tasha59@jacobson.com</t>
  </si>
  <si>
    <t>http://brown-beck.com/</t>
  </si>
  <si>
    <t>290BcDc2eE7fFCB</t>
  </si>
  <si>
    <t>Miles, Thornton and Acevedo</t>
  </si>
  <si>
    <t>East Margaret</t>
  </si>
  <si>
    <t>(913)010-2190x0091</t>
  </si>
  <si>
    <t>(217)453-1175x7948</t>
  </si>
  <si>
    <t>hermanmolly@brown.com</t>
  </si>
  <si>
    <t>http://ortega.org/</t>
  </si>
  <si>
    <t>B4EAEfaaD7690Fb</t>
  </si>
  <si>
    <t>Boyer-Duffy</t>
  </si>
  <si>
    <t>Lake Gerald</t>
  </si>
  <si>
    <t>331-594-0023</t>
  </si>
  <si>
    <t>+1-936-176-1411x125</t>
  </si>
  <si>
    <t>umadden@le.com</t>
  </si>
  <si>
    <t>http://www.rhodes.com/</t>
  </si>
  <si>
    <t>af886A8EF9Aecc9</t>
  </si>
  <si>
    <t>Mullen-Beasley</t>
  </si>
  <si>
    <t>Lake Chadtown</t>
  </si>
  <si>
    <t>(575)894-7483x879</t>
  </si>
  <si>
    <t>olowe@weiss.com</t>
  </si>
  <si>
    <t>https://www.pollard.com/</t>
  </si>
  <si>
    <t>2Ae4d9df594d9Ed</t>
  </si>
  <si>
    <t>Mckay Ltd</t>
  </si>
  <si>
    <t>Braunbury</t>
  </si>
  <si>
    <t>620-559-6905x9594</t>
  </si>
  <si>
    <t>020.850.2233</t>
  </si>
  <si>
    <t>millersergio@bray.net</t>
  </si>
  <si>
    <t>http://church.com/</t>
  </si>
  <si>
    <t>0A80BAF5eA107CD</t>
  </si>
  <si>
    <t>Gonzalez Group</t>
  </si>
  <si>
    <t>Nancyview</t>
  </si>
  <si>
    <t>aimee74@morrow.com</t>
  </si>
  <si>
    <t>http://horne.com/</t>
  </si>
  <si>
    <t>ACe61F51389188B</t>
  </si>
  <si>
    <t>Dorsey, Cox and Juarez</t>
  </si>
  <si>
    <t>South Lynn</t>
  </si>
  <si>
    <t>+1-023-410-9167x7568</t>
  </si>
  <si>
    <t>(298)624-6666x70912</t>
  </si>
  <si>
    <t>xfrey@stanton.com</t>
  </si>
  <si>
    <t>https://www.watkins.com/</t>
  </si>
  <si>
    <t>a76bB5ee6d78ED2</t>
  </si>
  <si>
    <t>Stone-Edwards</t>
  </si>
  <si>
    <t>East Jodi</t>
  </si>
  <si>
    <t>149-338-5712x9712</t>
  </si>
  <si>
    <t>908-026-3799x07923</t>
  </si>
  <si>
    <t>lambkristie@bradshaw.biz</t>
  </si>
  <si>
    <t>https://www.dominguez-owen.com/</t>
  </si>
  <si>
    <t>AA4Cdadb65122F4</t>
  </si>
  <si>
    <t>Walton Group</t>
  </si>
  <si>
    <t>Riceview</t>
  </si>
  <si>
    <t>114-782-3258x63306</t>
  </si>
  <si>
    <t>001-741-851-9824x18969</t>
  </si>
  <si>
    <t>sheriglover@fritz.com</t>
  </si>
  <si>
    <t>http://www.estrada.net/</t>
  </si>
  <si>
    <t>C94bE3EfEB2dD81</t>
  </si>
  <si>
    <t>Francis, Alvarado and Montgomery</t>
  </si>
  <si>
    <t>Prestonton</t>
  </si>
  <si>
    <t>(414)909-5454</t>
  </si>
  <si>
    <t>316.446.1681</t>
  </si>
  <si>
    <t>harrisonguy@townsend-underwood.com</t>
  </si>
  <si>
    <t>http://david.com/</t>
  </si>
  <si>
    <t>c3B101a57231F2d</t>
  </si>
  <si>
    <t>Miller, Merritt and Singleton</t>
  </si>
  <si>
    <t>West Ashleymouth</t>
  </si>
  <si>
    <t>671-667-9556</t>
  </si>
  <si>
    <t>001-042-434-2141x206</t>
  </si>
  <si>
    <t>gwendolyn18@wright.com</t>
  </si>
  <si>
    <t>http://holden.com/</t>
  </si>
  <si>
    <t>dFB8Ebf04d9b655</t>
  </si>
  <si>
    <t>Woodward Inc</t>
  </si>
  <si>
    <t>South Haileyport</t>
  </si>
  <si>
    <t>486-140-2038</t>
  </si>
  <si>
    <t>751.527.4787x860</t>
  </si>
  <si>
    <t>vaughankerry@ball-roth.com</t>
  </si>
  <si>
    <t>bF9309768Ec6fE6</t>
  </si>
  <si>
    <t>Whitaker LLC</t>
  </si>
  <si>
    <t>Huynhfurt</t>
  </si>
  <si>
    <t>075.247.0199x0136</t>
  </si>
  <si>
    <t>+1-775-265-6930x2828</t>
  </si>
  <si>
    <t>xcisneros@powell-thomas.com</t>
  </si>
  <si>
    <t>http://madden-walker.org/</t>
  </si>
  <si>
    <t>e5FDAEA1df1D7b3</t>
  </si>
  <si>
    <t>Wyatt</t>
  </si>
  <si>
    <t>Larson-Jimenez</t>
  </si>
  <si>
    <t>Kiddfort</t>
  </si>
  <si>
    <t>+1-848-934-9310x200</t>
  </si>
  <si>
    <t>001-135-007-0021x6952</t>
  </si>
  <si>
    <t>mauricesnyder@maynard-compton.biz</t>
  </si>
  <si>
    <t>https://www.olsen-hopkins.com/</t>
  </si>
  <si>
    <t>C3Ac9a163b9b4F2</t>
  </si>
  <si>
    <t>Kellie</t>
  </si>
  <si>
    <t>Potts-Cooke</t>
  </si>
  <si>
    <t>North Stephanie</t>
  </si>
  <si>
    <t>244-736-2987</t>
  </si>
  <si>
    <t>rchaney@stout.com</t>
  </si>
  <si>
    <t>http://browning.com/</t>
  </si>
  <si>
    <t>beC4df88C10a5D3</t>
  </si>
  <si>
    <t>Austin Inc</t>
  </si>
  <si>
    <t>Lake Jennifermouth</t>
  </si>
  <si>
    <t>(104)584-4615</t>
  </si>
  <si>
    <t>700-323-7102</t>
  </si>
  <si>
    <t>priley@beltran.com</t>
  </si>
  <si>
    <t>https://www.acevedo-barton.org/</t>
  </si>
  <si>
    <t>c0A4a01C81dFb18</t>
  </si>
  <si>
    <t>Byrd Ltd</t>
  </si>
  <si>
    <t>Scottmouth</t>
  </si>
  <si>
    <t>264.211.1322x47101</t>
  </si>
  <si>
    <t>(033)003-6981</t>
  </si>
  <si>
    <t>dbanks@nichols.biz</t>
  </si>
  <si>
    <t>https://haas-summers.biz/</t>
  </si>
  <si>
    <t>BCd7aF1A59a4BDf</t>
  </si>
  <si>
    <t>Frazier</t>
  </si>
  <si>
    <t>Mcdaniel-James</t>
  </si>
  <si>
    <t>Beasleyshire</t>
  </si>
  <si>
    <t>001-686-239-6091x3847</t>
  </si>
  <si>
    <t>244.269.6291x4797</t>
  </si>
  <si>
    <t>marcofloyd@castaneda.com</t>
  </si>
  <si>
    <t>http://patterson.com/</t>
  </si>
  <si>
    <t>cb6Ad053DB15223</t>
  </si>
  <si>
    <t>Yang</t>
  </si>
  <si>
    <t>Stevenson, Chase and Miller</t>
  </si>
  <si>
    <t>East Joyfurt</t>
  </si>
  <si>
    <t>320-630-7617</t>
  </si>
  <si>
    <t>sbooth@hayden-haney.com</t>
  </si>
  <si>
    <t>http://castaneda.com/</t>
  </si>
  <si>
    <t>BA8E2beEeDb11a5</t>
  </si>
  <si>
    <t>Fritz and Sons</t>
  </si>
  <si>
    <t>Louiston</t>
  </si>
  <si>
    <t>011-473-3474x84387</t>
  </si>
  <si>
    <t>836.593.3271x90274</t>
  </si>
  <si>
    <t>lukemejia@pacheco.org</t>
  </si>
  <si>
    <t>http://www.farrell.com/</t>
  </si>
  <si>
    <t>d48e68C29CDA2fb</t>
  </si>
  <si>
    <t>Bullock Inc</t>
  </si>
  <si>
    <t>Perrystad</t>
  </si>
  <si>
    <t>+1-181-104-2160x1390</t>
  </si>
  <si>
    <t>(153)722-8916x35654</t>
  </si>
  <si>
    <t>wyatt85@russo-ashley.com</t>
  </si>
  <si>
    <t>https://www.farley-moses.com/</t>
  </si>
  <si>
    <t>eeFaFbEf151cAcC</t>
  </si>
  <si>
    <t>Blackburn</t>
  </si>
  <si>
    <t>Gentry, Weiss and Velez</t>
  </si>
  <si>
    <t>Lake Olivia</t>
  </si>
  <si>
    <t>001-900-197-5763x98762</t>
  </si>
  <si>
    <t>372-792-8329x60243</t>
  </si>
  <si>
    <t>timfreeman@taylor-velez.com</t>
  </si>
  <si>
    <t>http://mcconnell.org/</t>
  </si>
  <si>
    <t>bEcb134FeCc4fD5</t>
  </si>
  <si>
    <t>Kenneth</t>
  </si>
  <si>
    <t>Harris</t>
  </si>
  <si>
    <t>Marks-Farmer</t>
  </si>
  <si>
    <t>Port Brandy</t>
  </si>
  <si>
    <t>774-937-5625x89638</t>
  </si>
  <si>
    <t>408-223-4142x1543</t>
  </si>
  <si>
    <t>blake59@jefferson.com</t>
  </si>
  <si>
    <t>https://www.marquez.net/</t>
  </si>
  <si>
    <t>1c4C0d0BD6ed5c7</t>
  </si>
  <si>
    <t>Hogan-Bass</t>
  </si>
  <si>
    <t>East Cory</t>
  </si>
  <si>
    <t>357-981-4453x86295</t>
  </si>
  <si>
    <t>orocha@hines.org</t>
  </si>
  <si>
    <t>https://richmond-johns.org/</t>
  </si>
  <si>
    <t>BAf0b23B79ABFD4</t>
  </si>
  <si>
    <t>Bradshaw-Ellis</t>
  </si>
  <si>
    <t>New Jeff</t>
  </si>
  <si>
    <t>462.665.3624</t>
  </si>
  <si>
    <t>251.370.7478</t>
  </si>
  <si>
    <t>gibsonderek@fields.info</t>
  </si>
  <si>
    <t>http://jacobs.com/</t>
  </si>
  <si>
    <t>DcA6bB841e11f1F</t>
  </si>
  <si>
    <t>Green, Russo and Brady</t>
  </si>
  <si>
    <t>West Dominic</t>
  </si>
  <si>
    <t>249.725.1094</t>
  </si>
  <si>
    <t>+1-562-837-9040x55026</t>
  </si>
  <si>
    <t>hernandezcharlene@ayers.com</t>
  </si>
  <si>
    <t>https://www.gallagher.org/</t>
  </si>
  <si>
    <t>EaBBd1De8D9F81D</t>
  </si>
  <si>
    <t>Duke-Burns</t>
  </si>
  <si>
    <t>Tracifort</t>
  </si>
  <si>
    <t>(253)754-1526x835</t>
  </si>
  <si>
    <t>(297)185-4151x97888</t>
  </si>
  <si>
    <t>maureenwalters@mathis-hayden.com</t>
  </si>
  <si>
    <t>https://www.hahn.biz/</t>
  </si>
  <si>
    <t>0dF4C59eB1DDd03</t>
  </si>
  <si>
    <t>Knapp Ltd</t>
  </si>
  <si>
    <t>Hesterhaven</t>
  </si>
  <si>
    <t>903.584.2655x7147</t>
  </si>
  <si>
    <t>341-669-7893</t>
  </si>
  <si>
    <t>reginald04@conner.net</t>
  </si>
  <si>
    <t>http://www.lozano.com/</t>
  </si>
  <si>
    <t>3088c4b3d941DFF</t>
  </si>
  <si>
    <t>Hale and Sons</t>
  </si>
  <si>
    <t>Whitneybury</t>
  </si>
  <si>
    <t>001-442-821-0409x58515</t>
  </si>
  <si>
    <t>431.111.4089x530</t>
  </si>
  <si>
    <t>mindymalone@newman.com</t>
  </si>
  <si>
    <t>http://galvan.com/</t>
  </si>
  <si>
    <t>81Bb12Df6abb0A3</t>
  </si>
  <si>
    <t>Maxwell, Meza and Roberts</t>
  </si>
  <si>
    <t>Greerchester</t>
  </si>
  <si>
    <t>001-280-586-6198x00021</t>
  </si>
  <si>
    <t>wblackwell@zavala.biz</t>
  </si>
  <si>
    <t>http://www.mcclure.com/</t>
  </si>
  <si>
    <t>4a8A2BeCB61dC00</t>
  </si>
  <si>
    <t>Barber Inc</t>
  </si>
  <si>
    <t>Port Angie</t>
  </si>
  <si>
    <t>001-103-054-9356x84861</t>
  </si>
  <si>
    <t>001-421-053-3079x09754</t>
  </si>
  <si>
    <t>albert39@guerrero.net</t>
  </si>
  <si>
    <t>https://werner.org/</t>
  </si>
  <si>
    <t>Dcee8E26aeE4AFa</t>
  </si>
  <si>
    <t>Kaufman</t>
  </si>
  <si>
    <t>Horn, Collins and Roy</t>
  </si>
  <si>
    <t>Clinemouth</t>
  </si>
  <si>
    <t>001-046-689-0176x40861</t>
  </si>
  <si>
    <t>vbean@short.com</t>
  </si>
  <si>
    <t>https://www.carroll.com/</t>
  </si>
  <si>
    <t>c3C7ABF384Fdb1a</t>
  </si>
  <si>
    <t>Joseph, Cooper and Delacruz</t>
  </si>
  <si>
    <t>Popefurt</t>
  </si>
  <si>
    <t>753-323-4406x7484</t>
  </si>
  <si>
    <t>yharmon@wolfe-haley.com</t>
  </si>
  <si>
    <t>https://pugh.info/</t>
  </si>
  <si>
    <t>4ccf47c0B4Ada1a</t>
  </si>
  <si>
    <t>Nichols LLC</t>
  </si>
  <si>
    <t>South Cameron</t>
  </si>
  <si>
    <t>100-627-8054x1413</t>
  </si>
  <si>
    <t>nancylutz@cooley.com</t>
  </si>
  <si>
    <t>https://www.mays-bass.com/</t>
  </si>
  <si>
    <t>1cE4Ae451e4b06f</t>
  </si>
  <si>
    <t>Steven</t>
  </si>
  <si>
    <t>Mclean, Pena and Decker</t>
  </si>
  <si>
    <t>Sheppardmouth</t>
  </si>
  <si>
    <t>779-377-6508</t>
  </si>
  <si>
    <t>635-106-6408x829</t>
  </si>
  <si>
    <t>christine51@callahan.com</t>
  </si>
  <si>
    <t>https://campos.com/</t>
  </si>
  <si>
    <t>7BbA3edD4eFFBC4</t>
  </si>
  <si>
    <t>Shepard</t>
  </si>
  <si>
    <t>Pham, Benjamin and Payne</t>
  </si>
  <si>
    <t>Lake Erika</t>
  </si>
  <si>
    <t>+1-605-337-7697x307</t>
  </si>
  <si>
    <t>675-015-8064</t>
  </si>
  <si>
    <t>mathew27@james-krause.org</t>
  </si>
  <si>
    <t>http://www.ramirez-wilkins.com/</t>
  </si>
  <si>
    <t>7ee0955c09C42C5</t>
  </si>
  <si>
    <t>Conner-Cruz</t>
  </si>
  <si>
    <t>West Blake</t>
  </si>
  <si>
    <t>766.881.4499</t>
  </si>
  <si>
    <t>148.159.5414x188</t>
  </si>
  <si>
    <t>andrewstoni@whitehead.biz</t>
  </si>
  <si>
    <t>https://www.fox-reyes.com/</t>
  </si>
  <si>
    <t>6BfB1CdA8DBF6dd</t>
  </si>
  <si>
    <t>Hendricks-Dominguez</t>
  </si>
  <si>
    <t>Frazierside</t>
  </si>
  <si>
    <t>001-482-957-9722</t>
  </si>
  <si>
    <t>236.887.3293x61516</t>
  </si>
  <si>
    <t>steve28@everett.com</t>
  </si>
  <si>
    <t>http://www.cain-colon.com/</t>
  </si>
  <si>
    <t>F9F76CCdBa6247f</t>
  </si>
  <si>
    <t>Martinez</t>
  </si>
  <si>
    <t>Morgan-Juarez</t>
  </si>
  <si>
    <t>Port Shari</t>
  </si>
  <si>
    <t>399.317.8454x730</t>
  </si>
  <si>
    <t>+1-689-701-1818x14280</t>
  </si>
  <si>
    <t>nelsongilbert@mcmillan-jones.com</t>
  </si>
  <si>
    <t>https://leonard.com/</t>
  </si>
  <si>
    <t>035B4df0C4AaB2c</t>
  </si>
  <si>
    <t>Juarez</t>
  </si>
  <si>
    <t>Parrish, Mack and Beck</t>
  </si>
  <si>
    <t>South Monica</t>
  </si>
  <si>
    <t>001-820-334-3451x79860</t>
  </si>
  <si>
    <t>311-339-7817x5869</t>
  </si>
  <si>
    <t>shawna20@andrade.biz</t>
  </si>
  <si>
    <t>http://www.washington.biz/</t>
  </si>
  <si>
    <t>040517eff707929</t>
  </si>
  <si>
    <t>Riggs-Greene</t>
  </si>
  <si>
    <t>New Candice</t>
  </si>
  <si>
    <t>001-844-110-1921x107</t>
  </si>
  <si>
    <t>adam20@wong-downs.com</t>
  </si>
  <si>
    <t>http://www.oconnell-gonzales.com/</t>
  </si>
  <si>
    <t>c7681fD1E85ca7d</t>
  </si>
  <si>
    <t>New Brandy</t>
  </si>
  <si>
    <t>077.660.0552x4560</t>
  </si>
  <si>
    <t>trobles@montgomery.com</t>
  </si>
  <si>
    <t>http://crane.biz/</t>
  </si>
  <si>
    <t>F4f806a8Ed8f91a</t>
  </si>
  <si>
    <t>Davis-Walter</t>
  </si>
  <si>
    <t>Dennisfort</t>
  </si>
  <si>
    <t>001-280-003-2366x866</t>
  </si>
  <si>
    <t>(506)729-6626x44412</t>
  </si>
  <si>
    <t>cassie40@walton.com</t>
  </si>
  <si>
    <t>https://www.munoz.net/</t>
  </si>
  <si>
    <t>FF6b308faeab3Bd</t>
  </si>
  <si>
    <t>Moyer, Mckee and Montgomery</t>
  </si>
  <si>
    <t>South Trevor</t>
  </si>
  <si>
    <t>629-219-5269x7959</t>
  </si>
  <si>
    <t>503.224.8983x78321</t>
  </si>
  <si>
    <t>olittle@wall-barber.net</t>
  </si>
  <si>
    <t>http://www.casey.com/</t>
  </si>
  <si>
    <t>790aFF2EaCA8D73</t>
  </si>
  <si>
    <t>Baker Inc</t>
  </si>
  <si>
    <t>South Kristiebury</t>
  </si>
  <si>
    <t>001-947-925-0022x194</t>
  </si>
  <si>
    <t>fritzcharlotte@livingston-hatfield.org</t>
  </si>
  <si>
    <t>http://pennington.org/</t>
  </si>
  <si>
    <t>CEb6ab7Bd8fe7bf</t>
  </si>
  <si>
    <t>Shaw-Riley</t>
  </si>
  <si>
    <t>West Larry</t>
  </si>
  <si>
    <t>(446)660-1373x4307</t>
  </si>
  <si>
    <t>+1-124-743-0592x144</t>
  </si>
  <si>
    <t>bcline@graham-galloway.com</t>
  </si>
  <si>
    <t>http://www.orr.com/</t>
  </si>
  <si>
    <t>aeDf0D183A78b81</t>
  </si>
  <si>
    <t>Randall</t>
  </si>
  <si>
    <t>Copeland, Flores and Barton</t>
  </si>
  <si>
    <t>490.338.4375</t>
  </si>
  <si>
    <t>bruce88@foley.info</t>
  </si>
  <si>
    <t>https://www.kerr.org/</t>
  </si>
  <si>
    <t>DDDBFdFaC16F2cA</t>
  </si>
  <si>
    <t>Lin, Ellison and Page</t>
  </si>
  <si>
    <t>Ortiztown</t>
  </si>
  <si>
    <t>625.398.7611x74667</t>
  </si>
  <si>
    <t>909.476.3690x3835</t>
  </si>
  <si>
    <t>bolsen@carpenter.com</t>
  </si>
  <si>
    <t>https://www.moss.org/</t>
  </si>
  <si>
    <t>DB2C9D8cC75dd2d</t>
  </si>
  <si>
    <t>Serrano, Mills and Roman</t>
  </si>
  <si>
    <t>Khanville</t>
  </si>
  <si>
    <t>+1-934-656-1056x70855</t>
  </si>
  <si>
    <t>001-114-534-9654</t>
  </si>
  <si>
    <t>patrickallen@sims-moore.com</t>
  </si>
  <si>
    <t>http://www.gillespie.com/</t>
  </si>
  <si>
    <t>a0b56AfaCba8CE5</t>
  </si>
  <si>
    <t>Burns-Acosta</t>
  </si>
  <si>
    <t>New Wendy</t>
  </si>
  <si>
    <t>001-152-308-6862</t>
  </si>
  <si>
    <t>(814)468-4190x867</t>
  </si>
  <si>
    <t>rfoster@curry.biz</t>
  </si>
  <si>
    <t>https://quinn-hardin.com/</t>
  </si>
  <si>
    <t>ef9FaB7288481Fe</t>
  </si>
  <si>
    <t>Mack-Sullivan</t>
  </si>
  <si>
    <t>East Veronica</t>
  </si>
  <si>
    <t>001-476-427-6163x48148</t>
  </si>
  <si>
    <t>paulaperez@hahn.com</t>
  </si>
  <si>
    <t>http://www.gibson-savage.biz/</t>
  </si>
  <si>
    <t>a89e7bDEA8E54B3</t>
  </si>
  <si>
    <t>Lutz-Hughes</t>
  </si>
  <si>
    <t>Port Marvin</t>
  </si>
  <si>
    <t>880.431.0233x9272</t>
  </si>
  <si>
    <t>385.894.4725x61197</t>
  </si>
  <si>
    <t>espinozaphilip@rangel.info</t>
  </si>
  <si>
    <t>https://www.mueller.com/</t>
  </si>
  <si>
    <t>23a1CeD8A626af7</t>
  </si>
  <si>
    <t>Cooper</t>
  </si>
  <si>
    <t>Mcneil-Rose</t>
  </si>
  <si>
    <t>Karinahaven</t>
  </si>
  <si>
    <t>587-562-4038</t>
  </si>
  <si>
    <t>+1-131-774-0910x143</t>
  </si>
  <si>
    <t>gloverjeffery@hart.com</t>
  </si>
  <si>
    <t>http://www.jordan.com/</t>
  </si>
  <si>
    <t>E0319dcEabEDE3d</t>
  </si>
  <si>
    <t>Welch</t>
  </si>
  <si>
    <t>Fields, Rivers and Horton</t>
  </si>
  <si>
    <t>Carolynborough</t>
  </si>
  <si>
    <t>163-267-1325x663</t>
  </si>
  <si>
    <t>+1-122-175-1023x8927</t>
  </si>
  <si>
    <t>grossjaime@combs.com</t>
  </si>
  <si>
    <t>http://www.lowery-morrison.info/</t>
  </si>
  <si>
    <t>8C959eC7E6Ee2F8</t>
  </si>
  <si>
    <t>Stewart-Crawford</t>
  </si>
  <si>
    <t>North Jocelynton</t>
  </si>
  <si>
    <t>334.474.1950x1963</t>
  </si>
  <si>
    <t>637-518-1723</t>
  </si>
  <si>
    <t>laura75@lawson.org</t>
  </si>
  <si>
    <t>http://www.benson-black.com/</t>
  </si>
  <si>
    <t>b86AfB34C99d83e</t>
  </si>
  <si>
    <t>Schultz-Montoya</t>
  </si>
  <si>
    <t>Sergioborough</t>
  </si>
  <si>
    <t>+1-940-585-6448x85995</t>
  </si>
  <si>
    <t>607-836-7219</t>
  </si>
  <si>
    <t>tstevenson@mcguire.com</t>
  </si>
  <si>
    <t>https://kline.com/</t>
  </si>
  <si>
    <t>d3EECDB9281CB5D</t>
  </si>
  <si>
    <t>Massey PLC</t>
  </si>
  <si>
    <t>Tannerfort</t>
  </si>
  <si>
    <t>+1-745-683-3946x7509</t>
  </si>
  <si>
    <t>ilambert@zuniga-huffman.com</t>
  </si>
  <si>
    <t>http://berger-meza.com/</t>
  </si>
  <si>
    <t>de9F414Ace1E1b5</t>
  </si>
  <si>
    <t>Aguirre-Bean</t>
  </si>
  <si>
    <t>Brandiport</t>
  </si>
  <si>
    <t>945.429.3246</t>
  </si>
  <si>
    <t>kerrsheryl@campos.com</t>
  </si>
  <si>
    <t>https://www.elliott.com/</t>
  </si>
  <si>
    <t>3af1dfda07dbaA0</t>
  </si>
  <si>
    <t>East Jane</t>
  </si>
  <si>
    <t>544.251.4289</t>
  </si>
  <si>
    <t>christensengreg@stein-randolph.org</t>
  </si>
  <si>
    <t>https://everett-sloan.org/</t>
  </si>
  <si>
    <t>6665FaeD316b3A8</t>
  </si>
  <si>
    <t>Tucker-Rivera</t>
  </si>
  <si>
    <t>Hopkinsshire</t>
  </si>
  <si>
    <t>001-945-599-6404</t>
  </si>
  <si>
    <t>171.293.8718x2146</t>
  </si>
  <si>
    <t>clairemahoney@medina.com</t>
  </si>
  <si>
    <t>http://holder.com/</t>
  </si>
  <si>
    <t>04A4BfE1a3E2cD5</t>
  </si>
  <si>
    <t>Ayala, Obrien and Pennington</t>
  </si>
  <si>
    <t>New Lindafurt</t>
  </si>
  <si>
    <t>(422)662-1344</t>
  </si>
  <si>
    <t>(784)511-3949</t>
  </si>
  <si>
    <t>drew52@barker.biz</t>
  </si>
  <si>
    <t>https://www.hawkins-hancock.com/</t>
  </si>
  <si>
    <t>A94DDeD7ce4CB0f</t>
  </si>
  <si>
    <t>Hanna Group</t>
  </si>
  <si>
    <t>West Marissaland</t>
  </si>
  <si>
    <t>530.022.9932x68483</t>
  </si>
  <si>
    <t>575.582.9910</t>
  </si>
  <si>
    <t>howardrobertson@chase.info</t>
  </si>
  <si>
    <t>http://elliott-barrett.com/</t>
  </si>
  <si>
    <t>BEbf92ea125c6ba</t>
  </si>
  <si>
    <t>Kent</t>
  </si>
  <si>
    <t>Green, Doyle and Osborne</t>
  </si>
  <si>
    <t>Yvettetown</t>
  </si>
  <si>
    <t>072-832-5726</t>
  </si>
  <si>
    <t>001-083-777-6575x6173</t>
  </si>
  <si>
    <t>mroberson@zamora.com</t>
  </si>
  <si>
    <t>https://www.henson.info/</t>
  </si>
  <si>
    <t>F1ceFabDBAbdE1f</t>
  </si>
  <si>
    <t>Sheltonland</t>
  </si>
  <si>
    <t>001-136-220-1282x112</t>
  </si>
  <si>
    <t>988-735-0598x14165</t>
  </si>
  <si>
    <t>isims@jimenez.info</t>
  </si>
  <si>
    <t>http://miranda.com/</t>
  </si>
  <si>
    <t>bD3af85B4c44B14</t>
  </si>
  <si>
    <t>Pace-Choi</t>
  </si>
  <si>
    <t>Mauricehaven</t>
  </si>
  <si>
    <t>356-274-1357x88110</t>
  </si>
  <si>
    <t>201.578.5240</t>
  </si>
  <si>
    <t>alecbennett@mcgrath.biz</t>
  </si>
  <si>
    <t>http://www.owen-sawyer.com/</t>
  </si>
  <si>
    <t>7c54FeB933C5Cef</t>
  </si>
  <si>
    <t>Barnes-Giles</t>
  </si>
  <si>
    <t>Lake Lindseyview</t>
  </si>
  <si>
    <t>546-136-7499x94960</t>
  </si>
  <si>
    <t>858.409.4695</t>
  </si>
  <si>
    <t>summersjerry@stark.com</t>
  </si>
  <si>
    <t>http://bell.com/</t>
  </si>
  <si>
    <t>613BB3cfbd365dE</t>
  </si>
  <si>
    <t>Boone PLC</t>
  </si>
  <si>
    <t>Dwayneville</t>
  </si>
  <si>
    <t>724-004-2127x37544</t>
  </si>
  <si>
    <t>718.868.1908x08464</t>
  </si>
  <si>
    <t>fmccormick@cowan.info</t>
  </si>
  <si>
    <t>BFfdCEbaFc2a8c6</t>
  </si>
  <si>
    <t>Hinton LLC</t>
  </si>
  <si>
    <t>New Tara</t>
  </si>
  <si>
    <t>105.423.2913x19422</t>
  </si>
  <si>
    <t>001-591-271-5276x691</t>
  </si>
  <si>
    <t>dicksonshane@pearson-sheppard.com</t>
  </si>
  <si>
    <t>http://www.bean.com/</t>
  </si>
  <si>
    <t>DDD3bc2bd5a7302</t>
  </si>
  <si>
    <t>Carrillo-Hanson</t>
  </si>
  <si>
    <t>Estesside</t>
  </si>
  <si>
    <t>001-708-354-5581x89402</t>
  </si>
  <si>
    <t>001-779-052-4386x20969</t>
  </si>
  <si>
    <t>nbooker@spence-ramirez.biz</t>
  </si>
  <si>
    <t>http://allison-fitzgerald.com/</t>
  </si>
  <si>
    <t>aEDFFf1cDD175d7</t>
  </si>
  <si>
    <t>Campbell, Clark and Spears</t>
  </si>
  <si>
    <t>Rhondaville</t>
  </si>
  <si>
    <t>001-553-382-8514x15812</t>
  </si>
  <si>
    <t>357.889.1648x3751</t>
  </si>
  <si>
    <t>nielsenbrandy@mooney.net</t>
  </si>
  <si>
    <t>http://www.orozco-barron.biz/</t>
  </si>
  <si>
    <t>c811AA9e7356884</t>
  </si>
  <si>
    <t>Cortez Inc</t>
  </si>
  <si>
    <t>Landryside</t>
  </si>
  <si>
    <t>486.680.9465x023</t>
  </si>
  <si>
    <t>stacie98@newman.com</t>
  </si>
  <si>
    <t>http://duarte.com/</t>
  </si>
  <si>
    <t>77fed1Da3fFFacF</t>
  </si>
  <si>
    <t>Peck, Stark and Nash</t>
  </si>
  <si>
    <t>+1-513-343-2973x252</t>
  </si>
  <si>
    <t>237.953.3333x889</t>
  </si>
  <si>
    <t>tcuevas@moore-rice.com</t>
  </si>
  <si>
    <t>https://www.duarte-mcdaniel.com/</t>
  </si>
  <si>
    <t>BCAba51C23BB78C</t>
  </si>
  <si>
    <t>Miles-Benson</t>
  </si>
  <si>
    <t>+1-049-168-1943x525</t>
  </si>
  <si>
    <t>378-955-3678</t>
  </si>
  <si>
    <t>timothystrickland@jefferson-mendez.net</t>
  </si>
  <si>
    <t>https://www.moon.org/</t>
  </si>
  <si>
    <t>9E6eB4e0d8C8f58</t>
  </si>
  <si>
    <t>Huang PLC</t>
  </si>
  <si>
    <t>Kaitlinland</t>
  </si>
  <si>
    <t>638.359.2029x38642</t>
  </si>
  <si>
    <t>834-466-1240x27300</t>
  </si>
  <si>
    <t>uphelps@house-rubio.com</t>
  </si>
  <si>
    <t>http://www.vazquez.info/</t>
  </si>
  <si>
    <t>1f6321b7C33d6dB</t>
  </si>
  <si>
    <t>Larson, Reilly and Wade</t>
  </si>
  <si>
    <t>West Belindamouth</t>
  </si>
  <si>
    <t>+1-843-452-1172x524</t>
  </si>
  <si>
    <t>(030)488-9936</t>
  </si>
  <si>
    <t>marco42@mcneil.com</t>
  </si>
  <si>
    <t>https://www.klein-trevino.com/</t>
  </si>
  <si>
    <t>aaEA2FAA5B4A808</t>
  </si>
  <si>
    <t>Perkins PLC</t>
  </si>
  <si>
    <t>West Crystalhaven</t>
  </si>
  <si>
    <t>369-917-0938</t>
  </si>
  <si>
    <t>001-527-095-4711x066</t>
  </si>
  <si>
    <t>grossbecky@horne-hunter.com</t>
  </si>
  <si>
    <t>http://nelson-steele.com/</t>
  </si>
  <si>
    <t>59dbfFCdc0fBEC4</t>
  </si>
  <si>
    <t>Pennington, Galvan and Neal</t>
  </si>
  <si>
    <t>Cristinastad</t>
  </si>
  <si>
    <t>001-476-026-4388x00576</t>
  </si>
  <si>
    <t>192-295-0587</t>
  </si>
  <si>
    <t>xberg@phelps.com</t>
  </si>
  <si>
    <t>https://little-mercado.biz/</t>
  </si>
  <si>
    <t>EBf46DBa0d72C47</t>
  </si>
  <si>
    <t>Gibbs Group</t>
  </si>
  <si>
    <t>Port Xavier</t>
  </si>
  <si>
    <t>(644)040-6505</t>
  </si>
  <si>
    <t>133-459-4871</t>
  </si>
  <si>
    <t>jorgesampson@roach-hull.com</t>
  </si>
  <si>
    <t>https://barnett-reed.biz/</t>
  </si>
  <si>
    <t>07C3F32D92dE412</t>
  </si>
  <si>
    <t>Sheppard-Glass</t>
  </si>
  <si>
    <t>Collinfurt</t>
  </si>
  <si>
    <t>644-929-5961</t>
  </si>
  <si>
    <t>001-554-183-6046</t>
  </si>
  <si>
    <t>gabrielle06@logan.com</t>
  </si>
  <si>
    <t>http://pruitt.com/</t>
  </si>
  <si>
    <t>378cfCAFAD9439F</t>
  </si>
  <si>
    <t>Chung</t>
  </si>
  <si>
    <t>Haas, Acevedo and Ward</t>
  </si>
  <si>
    <t>Laratown</t>
  </si>
  <si>
    <t>(542)847-3124</t>
  </si>
  <si>
    <t>001-868-264-1117</t>
  </si>
  <si>
    <t>zmoreno@travis.info</t>
  </si>
  <si>
    <t>http://www.huerta.biz/</t>
  </si>
  <si>
    <t>8731fEE83b8dDC6</t>
  </si>
  <si>
    <t>Roth</t>
  </si>
  <si>
    <t>Sandoval Inc</t>
  </si>
  <si>
    <t>Karlshire</t>
  </si>
  <si>
    <t>001-098-859-1712x2837</t>
  </si>
  <si>
    <t>(153)310-2149</t>
  </si>
  <si>
    <t>ugolden@eaton.com</t>
  </si>
  <si>
    <t>http://hull.com/</t>
  </si>
  <si>
    <t>B3fe1A7d6C6eb76</t>
  </si>
  <si>
    <t>Sanchez LLC</t>
  </si>
  <si>
    <t>Port Dwaynetown</t>
  </si>
  <si>
    <t>001-074-842-1727x212</t>
  </si>
  <si>
    <t>+1-377-839-2640x37415</t>
  </si>
  <si>
    <t>kennethnolan@callahan-waller.com</t>
  </si>
  <si>
    <t>http://www.acosta.com/</t>
  </si>
  <si>
    <t>92021846B5ad659</t>
  </si>
  <si>
    <t>Simon LLC</t>
  </si>
  <si>
    <t>Boltonstad</t>
  </si>
  <si>
    <t>(443)692-4767x5498</t>
  </si>
  <si>
    <t>+1-295-529-0533x869</t>
  </si>
  <si>
    <t>wangalicia@wright-potter.com</t>
  </si>
  <si>
    <t>http://waller.com/</t>
  </si>
  <si>
    <t>c0C0d0FE5eF1aeE</t>
  </si>
  <si>
    <t>Miller-Kelly</t>
  </si>
  <si>
    <t>Ginaside</t>
  </si>
  <si>
    <t>715-171-1443</t>
  </si>
  <si>
    <t>kristopher39@lawrence.biz</t>
  </si>
  <si>
    <t>https://www.lindsey.com/</t>
  </si>
  <si>
    <t>b7697aC75a0bF5b</t>
  </si>
  <si>
    <t>Andersen, Stafford and Foster</t>
  </si>
  <si>
    <t>Port Allison</t>
  </si>
  <si>
    <t>999.945.4299x8273</t>
  </si>
  <si>
    <t>802.799.7924x71384</t>
  </si>
  <si>
    <t>preston71@bowen-lucas.info</t>
  </si>
  <si>
    <t>https://www.vaughn-douglas.info/</t>
  </si>
  <si>
    <t>580a5AA0D534e6e</t>
  </si>
  <si>
    <t>Donaldson, Dougherty and Holloway</t>
  </si>
  <si>
    <t>+1-982-274-5504x12756</t>
  </si>
  <si>
    <t>001-173-087-7818x48484</t>
  </si>
  <si>
    <t>doriswilkins@ramirez.org</t>
  </si>
  <si>
    <t>http://leon-flores.com/</t>
  </si>
  <si>
    <t>Cfc27ef7029D320</t>
  </si>
  <si>
    <t>Chang, Bright and Goodwin</t>
  </si>
  <si>
    <t>(109)801-8979x01529</t>
  </si>
  <si>
    <t>001-153-831-0935x56181</t>
  </si>
  <si>
    <t>erica97@bird.com</t>
  </si>
  <si>
    <t>https://www.miller.net/</t>
  </si>
  <si>
    <t>694EA6b9A0Ae1d7</t>
  </si>
  <si>
    <t>Keith, Pruitt and Becker</t>
  </si>
  <si>
    <t>East Don</t>
  </si>
  <si>
    <t>007.141.9882x727</t>
  </si>
  <si>
    <t>(674)026-8069</t>
  </si>
  <si>
    <t>middletonpenny@lawson.com</t>
  </si>
  <si>
    <t>https://bird.com/</t>
  </si>
  <si>
    <t>fCaB3ABC49bF713</t>
  </si>
  <si>
    <t>Sweeney-May</t>
  </si>
  <si>
    <t>Nunezbury</t>
  </si>
  <si>
    <t>+1-796-636-6677x9002</t>
  </si>
  <si>
    <t>shorton@nolan.com</t>
  </si>
  <si>
    <t>http://www.ochoa-rose.info/</t>
  </si>
  <si>
    <t>AFDBA1d51C9560f</t>
  </si>
  <si>
    <t>Boone-Tanner</t>
  </si>
  <si>
    <t>Isaacside</t>
  </si>
  <si>
    <t>001-281-674-5905x623</t>
  </si>
  <si>
    <t>(289)674-6338x5596</t>
  </si>
  <si>
    <t>mcoleman@parks.com</t>
  </si>
  <si>
    <t>381b9252Ae24bBD</t>
  </si>
  <si>
    <t>Tasha</t>
  </si>
  <si>
    <t>Wells-Blackburn</t>
  </si>
  <si>
    <t>Port Meaganmouth</t>
  </si>
  <si>
    <t>176.924.5226x68644</t>
  </si>
  <si>
    <t>martingilbert@short-munoz.info</t>
  </si>
  <si>
    <t>https://www.mcmillan.com/</t>
  </si>
  <si>
    <t>12693cEf7bE485E</t>
  </si>
  <si>
    <t>Pearson, Velazquez and Morton</t>
  </si>
  <si>
    <t>Haleyburgh</t>
  </si>
  <si>
    <t>393.211.0919x58662</t>
  </si>
  <si>
    <t>+1-364-787-9701x9701</t>
  </si>
  <si>
    <t>tiffanysalas@phelps-bright.info</t>
  </si>
  <si>
    <t>http://www.terry-barnes.com/</t>
  </si>
  <si>
    <t>Ff4AFa8FDAA3c7F</t>
  </si>
  <si>
    <t>Fuentes</t>
  </si>
  <si>
    <t>Moon, Simpson and Chan</t>
  </si>
  <si>
    <t>Muellerberg</t>
  </si>
  <si>
    <t>+1-907-827-0439x24328</t>
  </si>
  <si>
    <t>(381)278-7277x389</t>
  </si>
  <si>
    <t>buckleysandra@schultz.info</t>
  </si>
  <si>
    <t>4A1DaFdd15ecF6C</t>
  </si>
  <si>
    <t>Werner, Sparks and Harrell</t>
  </si>
  <si>
    <t>Goodwinhaven</t>
  </si>
  <si>
    <t>001-030-384-3274</t>
  </si>
  <si>
    <t>feliciablake@oconnell.com</t>
  </si>
  <si>
    <t>https://www.rojas.com/</t>
  </si>
  <si>
    <t>a42B6cdFf5abee5</t>
  </si>
  <si>
    <t>Oneill Ltd</t>
  </si>
  <si>
    <t>Port Courtneyhaven</t>
  </si>
  <si>
    <t>(575)770-1834x942</t>
  </si>
  <si>
    <t>937.338.8543x381</t>
  </si>
  <si>
    <t>ejuarez@cline-oneill.com</t>
  </si>
  <si>
    <t>https://www.oneill.biz/</t>
  </si>
  <si>
    <t>CFefa76aB91EaD6</t>
  </si>
  <si>
    <t>Coleman Ltd</t>
  </si>
  <si>
    <t>New Vicki</t>
  </si>
  <si>
    <t>128.691.1808x0491</t>
  </si>
  <si>
    <t>+1-251-523-4339x2439</t>
  </si>
  <si>
    <t>maxwell03@whitaker-shaffer.com</t>
  </si>
  <si>
    <t>http://www.green.com/</t>
  </si>
  <si>
    <t>3026C119EfdDc48</t>
  </si>
  <si>
    <t>Marquez-Perez</t>
  </si>
  <si>
    <t>(692)517-9944x0811</t>
  </si>
  <si>
    <t>(260)094-0660x70671</t>
  </si>
  <si>
    <t>taylor52@bruce-bender.org</t>
  </si>
  <si>
    <t>http://www.andersen-gilmore.biz/</t>
  </si>
  <si>
    <t>803e5ed400fF3AF</t>
  </si>
  <si>
    <t>Hicks-Hoover</t>
  </si>
  <si>
    <t>East Levi</t>
  </si>
  <si>
    <t>001-432-239-2866x38094</t>
  </si>
  <si>
    <t>gabriela69@thomas.com</t>
  </si>
  <si>
    <t>https://www.rios-morgan.com/</t>
  </si>
  <si>
    <t>9c34A35BA9ac7dB</t>
  </si>
  <si>
    <t>Geoffreytown</t>
  </si>
  <si>
    <t>064.800.0941x9392</t>
  </si>
  <si>
    <t>(915)723-7105x8678</t>
  </si>
  <si>
    <t>joanne50@woodward.com</t>
  </si>
  <si>
    <t>https://www.choi.com/</t>
  </si>
  <si>
    <t>a35FBCA4cf322cB</t>
  </si>
  <si>
    <t>Gates, Tran and Simpson</t>
  </si>
  <si>
    <t>Port Stuartfort</t>
  </si>
  <si>
    <t>(275)989-2919x948</t>
  </si>
  <si>
    <t>mccarthyalicia@scott.info</t>
  </si>
  <si>
    <t>http://www.summers.com/</t>
  </si>
  <si>
    <t>DAF78aB8aCcb1B0</t>
  </si>
  <si>
    <t>Ingram, Allen and Foster</t>
  </si>
  <si>
    <t>East Brandon</t>
  </si>
  <si>
    <t>005-623-9685x175</t>
  </si>
  <si>
    <t>001-297-985-8261x661</t>
  </si>
  <si>
    <t>farmerspencer@beltran.org</t>
  </si>
  <si>
    <t>http://gallagher-scott.com/</t>
  </si>
  <si>
    <t>3ec61bB5e6e0c72</t>
  </si>
  <si>
    <t>Fields-Ferrell</t>
  </si>
  <si>
    <t>Geneshire</t>
  </si>
  <si>
    <t>(914)042-8723</t>
  </si>
  <si>
    <t>(060)723-5660x8826</t>
  </si>
  <si>
    <t>bhatfield@hood-stewart.net</t>
  </si>
  <si>
    <t>http://burns.com/</t>
  </si>
  <si>
    <t>eFB5b9Dfb6Cd2D3</t>
  </si>
  <si>
    <t>Cross LLC</t>
  </si>
  <si>
    <t>South Carlfurt</t>
  </si>
  <si>
    <t>001-129-885-2707x6141</t>
  </si>
  <si>
    <t>fvance@knapp-barron.net</t>
  </si>
  <si>
    <t>http://www.dodson.org/</t>
  </si>
  <si>
    <t>1B0Dd9AafC99B87</t>
  </si>
  <si>
    <t>Cooper Inc</t>
  </si>
  <si>
    <t>Port Sherry</t>
  </si>
  <si>
    <t>871.875.9449x7697</t>
  </si>
  <si>
    <t>(633)752-6137</t>
  </si>
  <si>
    <t>austinbarrett@simon-roberson.com</t>
  </si>
  <si>
    <t>https://brewer.biz/</t>
  </si>
  <si>
    <t>8DC54AcBE3D9bDE</t>
  </si>
  <si>
    <t>Ricky</t>
  </si>
  <si>
    <t>Bowman LLC</t>
  </si>
  <si>
    <t>West Willie</t>
  </si>
  <si>
    <t>+1-284-938-2219x38266</t>
  </si>
  <si>
    <t>644.628.7497x2029</t>
  </si>
  <si>
    <t>acevedokristi@howard-ashley.com</t>
  </si>
  <si>
    <t>http://www.escobar-mccullough.com/</t>
  </si>
  <si>
    <t>8cb0eB43F26Fc91</t>
  </si>
  <si>
    <t>West-French</t>
  </si>
  <si>
    <t>Port Jacobside</t>
  </si>
  <si>
    <t>059-774-6888x7522</t>
  </si>
  <si>
    <t>(146)793-0310x40832</t>
  </si>
  <si>
    <t>sherryburch@hawkins.com</t>
  </si>
  <si>
    <t>https://www.hudson-mata.com/</t>
  </si>
  <si>
    <t>03e4F70c30615cc</t>
  </si>
  <si>
    <t>Fernandez, Cain and Andrade</t>
  </si>
  <si>
    <t>Brettchester</t>
  </si>
  <si>
    <t>001-643-182-6509x681</t>
  </si>
  <si>
    <t>kwalsh@mccarthy.biz</t>
  </si>
  <si>
    <t>acA081720f6BCfA</t>
  </si>
  <si>
    <t>Maxwell Group</t>
  </si>
  <si>
    <t>North Louisville</t>
  </si>
  <si>
    <t>001-734-153-4846x9247</t>
  </si>
  <si>
    <t>134.292.7651x61158</t>
  </si>
  <si>
    <t>pzhang@booth.com</t>
  </si>
  <si>
    <t>https://www.hernandez-hahn.info/</t>
  </si>
  <si>
    <t>6FBffebb4d4BD46</t>
  </si>
  <si>
    <t>Lam</t>
  </si>
  <si>
    <t>Meyer Ltd</t>
  </si>
  <si>
    <t>Orrtown</t>
  </si>
  <si>
    <t>799-153-9137x8396</t>
  </si>
  <si>
    <t>goodwinkristina@whitehead.info</t>
  </si>
  <si>
    <t>http://www.porter-terrell.net/</t>
  </si>
  <si>
    <t>fFd6116411d77eF</t>
  </si>
  <si>
    <t>Underwood, Mendoza and Stephenson</t>
  </si>
  <si>
    <t>Mccannville</t>
  </si>
  <si>
    <t>+1-499-734-2552x685</t>
  </si>
  <si>
    <t>(826)656-4958</t>
  </si>
  <si>
    <t>jimenezbrad@mcgee.com</t>
  </si>
  <si>
    <t>https://www.frye.com/</t>
  </si>
  <si>
    <t>3Afab3c6abdE5E3</t>
  </si>
  <si>
    <t>Ruiz-Harrison</t>
  </si>
  <si>
    <t>South Corey</t>
  </si>
  <si>
    <t>341-892-9798x0347</t>
  </si>
  <si>
    <t>169-549-4280x2691</t>
  </si>
  <si>
    <t>tammy32@mendoza-richards.net</t>
  </si>
  <si>
    <t>http://www.wolfe.com/</t>
  </si>
  <si>
    <t>fD582B6be0baB6c</t>
  </si>
  <si>
    <t>Hunt Ltd</t>
  </si>
  <si>
    <t>South Caitlinville</t>
  </si>
  <si>
    <t>001-296-355-1459x214</t>
  </si>
  <si>
    <t>383.793.1131</t>
  </si>
  <si>
    <t>melissadavid@mcbride.com</t>
  </si>
  <si>
    <t>7CEAAc70dc5FaFA</t>
  </si>
  <si>
    <t>Gardner, Gentry and Craig</t>
  </si>
  <si>
    <t>Lake Ana</t>
  </si>
  <si>
    <t>001-724-080-9134x589</t>
  </si>
  <si>
    <t>(625)422-2953</t>
  </si>
  <si>
    <t>shawbetty@salinas-carey.com</t>
  </si>
  <si>
    <t>https://www.mata.com/</t>
  </si>
  <si>
    <t>E30e361B14eD1Ec</t>
  </si>
  <si>
    <t>Beck, Butler and Duran</t>
  </si>
  <si>
    <t>Erinfort</t>
  </si>
  <si>
    <t>612-119-6547</t>
  </si>
  <si>
    <t>092-153-0362</t>
  </si>
  <si>
    <t>wesleywalter@whitaker.com</t>
  </si>
  <si>
    <t>https://greer.net/</t>
  </si>
  <si>
    <t>9262abadDe8Fc3D</t>
  </si>
  <si>
    <t>Reed-Salazar</t>
  </si>
  <si>
    <t>Lake Lisaland</t>
  </si>
  <si>
    <t>(526)576-0569</t>
  </si>
  <si>
    <t>406-356-2011x7523</t>
  </si>
  <si>
    <t>lynn73@sherman.com</t>
  </si>
  <si>
    <t>http://www.chambers.biz/</t>
  </si>
  <si>
    <t>FfBBFd5cFBbdF3A</t>
  </si>
  <si>
    <t>Yu Ltd</t>
  </si>
  <si>
    <t>North Billville</t>
  </si>
  <si>
    <t>+1-726-124-9474x7924</t>
  </si>
  <si>
    <t>840.027.3793</t>
  </si>
  <si>
    <t>michaela61@sims-terry.net</t>
  </si>
  <si>
    <t>https://hicks.info/</t>
  </si>
  <si>
    <t>4A731BFCab46b6c</t>
  </si>
  <si>
    <t>Small, Durham and Pitts</t>
  </si>
  <si>
    <t>Richardbury</t>
  </si>
  <si>
    <t>712-492-9554</t>
  </si>
  <si>
    <t>(790)937-4081x0734</t>
  </si>
  <si>
    <t>efaulkner@andrews-morrow.net</t>
  </si>
  <si>
    <t>http://www.bautista-baird.org/</t>
  </si>
  <si>
    <t>d7Be5F1F08B6ba4</t>
  </si>
  <si>
    <t>Moon</t>
  </si>
  <si>
    <t>Carr LLC</t>
  </si>
  <si>
    <t>East Jodistad</t>
  </si>
  <si>
    <t>(037)354-6401x54229</t>
  </si>
  <si>
    <t>+1-891-301-6165x9327</t>
  </si>
  <si>
    <t>stricklandmargaret@johnston-ayers.com</t>
  </si>
  <si>
    <t>https://price-eaton.biz/</t>
  </si>
  <si>
    <t>EFCD1FB1406Ec8F</t>
  </si>
  <si>
    <t>Mcintosh Inc</t>
  </si>
  <si>
    <t>Lake Reneefort</t>
  </si>
  <si>
    <t>916.311.5483x22590</t>
  </si>
  <si>
    <t>626-148-0874</t>
  </si>
  <si>
    <t>ivanyoder@eaton.com</t>
  </si>
  <si>
    <t>https://davidson-dean.info/</t>
  </si>
  <si>
    <t>bc011dE2C2aC99D</t>
  </si>
  <si>
    <t>Beck, Ortiz and Dunn</t>
  </si>
  <si>
    <t>Martinhaven</t>
  </si>
  <si>
    <t>+1-588-534-2721x49783</t>
  </si>
  <si>
    <t>298.841.1919</t>
  </si>
  <si>
    <t>eclements@gordon-combs.com</t>
  </si>
  <si>
    <t>https://blackwell-williams.com/</t>
  </si>
  <si>
    <t>5B6d34BaF962B79</t>
  </si>
  <si>
    <t>Mason, Whitehead and Barrera</t>
  </si>
  <si>
    <t>Wolfetown</t>
  </si>
  <si>
    <t>+1-171-137-3148x5404</t>
  </si>
  <si>
    <t>537.851.9794x3164</t>
  </si>
  <si>
    <t>tranmarcus@maxwell.net</t>
  </si>
  <si>
    <t>http://krause-porter.com/</t>
  </si>
  <si>
    <t>a49dB142BeE2DBf</t>
  </si>
  <si>
    <t>Schroeder-Lane</t>
  </si>
  <si>
    <t>Rileyview</t>
  </si>
  <si>
    <t>+1-400-734-7602x0355</t>
  </si>
  <si>
    <t>(890)293-5041x62266</t>
  </si>
  <si>
    <t>saraduke@saunders.com</t>
  </si>
  <si>
    <t>http://gay.net/</t>
  </si>
  <si>
    <t>60BCf0CbBe6b27D</t>
  </si>
  <si>
    <t>Robertson, Wise and Love</t>
  </si>
  <si>
    <t>Houstonburgh</t>
  </si>
  <si>
    <t>001-222-324-9995x154</t>
  </si>
  <si>
    <t>cindy82@shaw-saunders.biz</t>
  </si>
  <si>
    <t>http://www.fischer-walters.net/</t>
  </si>
  <si>
    <t>C96Fe8ce1B0C60E</t>
  </si>
  <si>
    <t>Oliver, Baird and Boyer</t>
  </si>
  <si>
    <t>East Coreyton</t>
  </si>
  <si>
    <t>(208)998-7004x974</t>
  </si>
  <si>
    <t>287.403.3863x088</t>
  </si>
  <si>
    <t>charlesronald@mcknight.com</t>
  </si>
  <si>
    <t>0D0a5257B8d3fa8</t>
  </si>
  <si>
    <t>Rowland LLC</t>
  </si>
  <si>
    <t>East Yvetteport</t>
  </si>
  <si>
    <t>175-232-8721</t>
  </si>
  <si>
    <t>001-989-627-7753</t>
  </si>
  <si>
    <t>betty98@rhodes.org</t>
  </si>
  <si>
    <t>https://www.smith.biz/</t>
  </si>
  <si>
    <t>7BC572EEf30E1C8</t>
  </si>
  <si>
    <t>Neal-Molina</t>
  </si>
  <si>
    <t>Port Mitchell</t>
  </si>
  <si>
    <t>+1-103-124-8534x31326</t>
  </si>
  <si>
    <t>bonnie13@mclean.com</t>
  </si>
  <si>
    <t>https://www.vance.com/</t>
  </si>
  <si>
    <t>26A226B3CcF9e0B</t>
  </si>
  <si>
    <t>Montoya, Vaughan and Velazquez</t>
  </si>
  <si>
    <t>Hopkinshaven</t>
  </si>
  <si>
    <t>704.806.8259</t>
  </si>
  <si>
    <t>qcrawford@hughes-schultz.com</t>
  </si>
  <si>
    <t>http://www.henry.biz/</t>
  </si>
  <si>
    <t>33109D4a0173C75</t>
  </si>
  <si>
    <t>Clay, Hodge and Andrade</t>
  </si>
  <si>
    <t>Lake Charlesside</t>
  </si>
  <si>
    <t>001-899-611-5856x118</t>
  </si>
  <si>
    <t>001-632-770-8961</t>
  </si>
  <si>
    <t>kyliemartinez@webster.net</t>
  </si>
  <si>
    <t>http://greene.biz/</t>
  </si>
  <si>
    <t>c36bE0DA8FbC4Ee</t>
  </si>
  <si>
    <t>Cole Inc</t>
  </si>
  <si>
    <t>Lake Elizabeth</t>
  </si>
  <si>
    <t>649-156-7076x66036</t>
  </si>
  <si>
    <t>528.142.6204</t>
  </si>
  <si>
    <t>wrandall@sweeney.com</t>
  </si>
  <si>
    <t>https://www.acevedo-may.com/</t>
  </si>
  <si>
    <t>2c5eBF3da13Ee49</t>
  </si>
  <si>
    <t>Bob</t>
  </si>
  <si>
    <t>Mills LLC</t>
  </si>
  <si>
    <t>North Jordantown</t>
  </si>
  <si>
    <t>(517)321-9679x21611</t>
  </si>
  <si>
    <t>552.734.8814x704</t>
  </si>
  <si>
    <t>yreid@salazar.org</t>
  </si>
  <si>
    <t>http://www.rollins-mayo.com/</t>
  </si>
  <si>
    <t>F345E846F17Fa3A</t>
  </si>
  <si>
    <t>Anthony, Bowen and Martin</t>
  </si>
  <si>
    <t>(952)928-0972x4041</t>
  </si>
  <si>
    <t>907-283-0857</t>
  </si>
  <si>
    <t>sduffy@hall.com</t>
  </si>
  <si>
    <t>https://www.hayden-gates.com/</t>
  </si>
  <si>
    <t>55FDDDdfd6dECBb</t>
  </si>
  <si>
    <t>Bartlett, Reynolds and Bryant</t>
  </si>
  <si>
    <t>Port Kellieburgh</t>
  </si>
  <si>
    <t>+1-031-536-6371x7003</t>
  </si>
  <si>
    <t>(464)948-6940</t>
  </si>
  <si>
    <t>nashstephanie@gordon.com</t>
  </si>
  <si>
    <t>https://joyce.net/</t>
  </si>
  <si>
    <t>FbEbaf3dfC9CcD8</t>
  </si>
  <si>
    <t>Hess and Sons</t>
  </si>
  <si>
    <t>(721)685-8782</t>
  </si>
  <si>
    <t>001-523-145-3751</t>
  </si>
  <si>
    <t>tammy98@donovan.biz</t>
  </si>
  <si>
    <t>http://clay.com/</t>
  </si>
  <si>
    <t>86DA925B478DB0f</t>
  </si>
  <si>
    <t>Jorge</t>
  </si>
  <si>
    <t>Benton, Blair and Wolf</t>
  </si>
  <si>
    <t>Chaseland</t>
  </si>
  <si>
    <t>545.112.6471</t>
  </si>
  <si>
    <t>(544)966-3686x6711</t>
  </si>
  <si>
    <t>krystal75@ware.com</t>
  </si>
  <si>
    <t>https://murray.com/</t>
  </si>
  <si>
    <t>2fD471dE46BAF8C</t>
  </si>
  <si>
    <t>Rice-Sweeney</t>
  </si>
  <si>
    <t>Lake Brooke</t>
  </si>
  <si>
    <t>+1-725-274-7887x9550</t>
  </si>
  <si>
    <t>001-422-419-6715</t>
  </si>
  <si>
    <t>tonya14@walters-ruiz.com</t>
  </si>
  <si>
    <t>http://www.burton.net/</t>
  </si>
  <si>
    <t>4fd5eE784ff78FD</t>
  </si>
  <si>
    <t>Sutton, Crane and Archer</t>
  </si>
  <si>
    <t>New Shelia</t>
  </si>
  <si>
    <t>940-455-4778x47481</t>
  </si>
  <si>
    <t>164.035.5681x628</t>
  </si>
  <si>
    <t>greg88@day.com</t>
  </si>
  <si>
    <t>http://herrera-atkins.info/</t>
  </si>
  <si>
    <t>2fCcFE289f562BF</t>
  </si>
  <si>
    <t>Felicia</t>
  </si>
  <si>
    <t>Gould, Ayala and Butler</t>
  </si>
  <si>
    <t>New Marilyn</t>
  </si>
  <si>
    <t>(552)464-8419</t>
  </si>
  <si>
    <t>(245)191-3631x112</t>
  </si>
  <si>
    <t>kaitlin15@garcia-haney.com</t>
  </si>
  <si>
    <t>http://norris.org/</t>
  </si>
  <si>
    <t>2F924F17beFeCcC</t>
  </si>
  <si>
    <t>Mann</t>
  </si>
  <si>
    <t>Dannybury</t>
  </si>
  <si>
    <t>478-845-4768</t>
  </si>
  <si>
    <t>001-209-798-6403x18190</t>
  </si>
  <si>
    <t>zbowers@cameron.com</t>
  </si>
  <si>
    <t>http://arellano.biz/</t>
  </si>
  <si>
    <t>2A4AE5dE3fbfAE6</t>
  </si>
  <si>
    <t>Reese Ltd</t>
  </si>
  <si>
    <t>Mcmahonborough</t>
  </si>
  <si>
    <t>001-674-243-7422x57501</t>
  </si>
  <si>
    <t>001-078-052-4654</t>
  </si>
  <si>
    <t>jorgenewman@bullock-welch.com</t>
  </si>
  <si>
    <t>https://www.boyle-berry.com/</t>
  </si>
  <si>
    <t>3E15Abee61EBE01</t>
  </si>
  <si>
    <t>Horne, Walters and Duke</t>
  </si>
  <si>
    <t>North Mariobury</t>
  </si>
  <si>
    <t>333-372-4895x90191</t>
  </si>
  <si>
    <t>cdouglas@mahoney.com</t>
  </si>
  <si>
    <t>https://www.francis.com/</t>
  </si>
  <si>
    <t>08D5DeAEd67321d</t>
  </si>
  <si>
    <t>Wheeler</t>
  </si>
  <si>
    <t>Cooke, Walls and Blair</t>
  </si>
  <si>
    <t>Lake Yvetteport</t>
  </si>
  <si>
    <t>573-999-7446</t>
  </si>
  <si>
    <t>(235)194-7064</t>
  </si>
  <si>
    <t>jennifer64@church.com</t>
  </si>
  <si>
    <t>https://vaughan.org/</t>
  </si>
  <si>
    <t>a3A97EAB8EAef0D</t>
  </si>
  <si>
    <t>Brooks-Kennedy</t>
  </si>
  <si>
    <t>Fieldsfurt</t>
  </si>
  <si>
    <t>+1-716-854-7725x23751</t>
  </si>
  <si>
    <t>001-940-925-3567x4640</t>
  </si>
  <si>
    <t>dudleyabigail@crosby.com</t>
  </si>
  <si>
    <t>https://www.mckenzie.net/</t>
  </si>
  <si>
    <t>ACEFbfCc013240F</t>
  </si>
  <si>
    <t>Acevedo Ltd</t>
  </si>
  <si>
    <t>Morrowport</t>
  </si>
  <si>
    <t>001-894-504-6202x44380</t>
  </si>
  <si>
    <t>320.174.9665x004</t>
  </si>
  <si>
    <t>sheena51@oneill.com</t>
  </si>
  <si>
    <t>http://www.marshall.info/</t>
  </si>
  <si>
    <t>AbA8dd430553bF1</t>
  </si>
  <si>
    <t>Fritz Group</t>
  </si>
  <si>
    <t>Lake Raymondborough</t>
  </si>
  <si>
    <t>+1-562-498-9218x0652</t>
  </si>
  <si>
    <t>(125)614-1450x972</t>
  </si>
  <si>
    <t>williamcline@rowe-bishop.com</t>
  </si>
  <si>
    <t>http://www.kirby.com/</t>
  </si>
  <si>
    <t>7Ee95bBaacC6663</t>
  </si>
  <si>
    <t>Vega, Potter and Skinner</t>
  </si>
  <si>
    <t>Port Bob</t>
  </si>
  <si>
    <t>+1-326-521-5598x5029</t>
  </si>
  <si>
    <t>408-928-9321x3641</t>
  </si>
  <si>
    <t>boltonwillie@mclaughlin.net</t>
  </si>
  <si>
    <t>b545De0695cAAdC</t>
  </si>
  <si>
    <t>Beasley and Sons</t>
  </si>
  <si>
    <t>Watsonview</t>
  </si>
  <si>
    <t>+1-761-961-4121x8524</t>
  </si>
  <si>
    <t>853-784-3616x818</t>
  </si>
  <si>
    <t>jwallace@rojas-rowe.org</t>
  </si>
  <si>
    <t>https://www.garrison.com/</t>
  </si>
  <si>
    <t>d59AfC9b255Aa8b</t>
  </si>
  <si>
    <t>Clayton Ltd</t>
  </si>
  <si>
    <t>West Stacie</t>
  </si>
  <si>
    <t>001-822-021-0681x78994</t>
  </si>
  <si>
    <t>001-059-304-7143</t>
  </si>
  <si>
    <t>yhardy@watts-hayes.info</t>
  </si>
  <si>
    <t>http://sawyer-booth.com/</t>
  </si>
  <si>
    <t>C39c9e820C737DD</t>
  </si>
  <si>
    <t>Charlotte</t>
  </si>
  <si>
    <t>Conley-Cochran</t>
  </si>
  <si>
    <t>Morsemouth</t>
  </si>
  <si>
    <t>001-533-138-5627x605</t>
  </si>
  <si>
    <t>+1-406-329-8420x317</t>
  </si>
  <si>
    <t>weisscarolyn@thomas.biz</t>
  </si>
  <si>
    <t>https://www.manning.net/</t>
  </si>
  <si>
    <t>40AC39c8647eF80</t>
  </si>
  <si>
    <t>Meadows LLC</t>
  </si>
  <si>
    <t>South Sherryside</t>
  </si>
  <si>
    <t>935-039-2833x756</t>
  </si>
  <si>
    <t>278-143-1451</t>
  </si>
  <si>
    <t>gouldkristie@donaldson.com</t>
  </si>
  <si>
    <t>https://www.stanley.biz/</t>
  </si>
  <si>
    <t>8A17ce96e29cF2f</t>
  </si>
  <si>
    <t>Gibson, Galloway and Williamson</t>
  </si>
  <si>
    <t>Fisherstad</t>
  </si>
  <si>
    <t>001-804-786-7702</t>
  </si>
  <si>
    <t>421-417-1983x4479</t>
  </si>
  <si>
    <t>tatehailey@hayden-mayer.com</t>
  </si>
  <si>
    <t>https://weaver-hodges.org/</t>
  </si>
  <si>
    <t>7Dd9A7e1dbfdBaE</t>
  </si>
  <si>
    <t>Gill-Mccarthy</t>
  </si>
  <si>
    <t>Lake Austinstad</t>
  </si>
  <si>
    <t>772-260-6045</t>
  </si>
  <si>
    <t>114.545.8698x26374</t>
  </si>
  <si>
    <t>christopher86@suarez-boyle.com</t>
  </si>
  <si>
    <t>http://www.figueroa-oneal.com/</t>
  </si>
  <si>
    <t>A9A1d18Ba443F0E</t>
  </si>
  <si>
    <t>Solomon Group</t>
  </si>
  <si>
    <t>Bernardfort</t>
  </si>
  <si>
    <t>+1-737-995-5737x03400</t>
  </si>
  <si>
    <t>(664)856-8452x6313</t>
  </si>
  <si>
    <t>dwarner@huffman.com</t>
  </si>
  <si>
    <t>http://holloway.com/</t>
  </si>
  <si>
    <t>FC62774BEddF749</t>
  </si>
  <si>
    <t>Makayla</t>
  </si>
  <si>
    <t>Vance Ltd</t>
  </si>
  <si>
    <t>South Melvin</t>
  </si>
  <si>
    <t>(881)134-5637x31764</t>
  </si>
  <si>
    <t>001-441-013-4535</t>
  </si>
  <si>
    <t>barrymelody@horne.com</t>
  </si>
  <si>
    <t>https://wallace-patterson.com/</t>
  </si>
  <si>
    <t>539C67dE0EAF5f3</t>
  </si>
  <si>
    <t>Fox-Guerrero</t>
  </si>
  <si>
    <t>West Bryanfurt</t>
  </si>
  <si>
    <t>(922)548-4683x6622</t>
  </si>
  <si>
    <t>040-627-0820</t>
  </si>
  <si>
    <t>caitlyn50@house.com</t>
  </si>
  <si>
    <t>http://www.giles.com/</t>
  </si>
  <si>
    <t>43ea26e15bf1469</t>
  </si>
  <si>
    <t>Espinoza</t>
  </si>
  <si>
    <t>Kelly Inc</t>
  </si>
  <si>
    <t>856-211-3344</t>
  </si>
  <si>
    <t>001-897-860-2574x90718</t>
  </si>
  <si>
    <t>meagan30@underwood.org</t>
  </si>
  <si>
    <t>https://www.huang.com/</t>
  </si>
  <si>
    <t>5Cbf937eAF42AAC</t>
  </si>
  <si>
    <t>Sophia</t>
  </si>
  <si>
    <t>Bartlett-Hardin</t>
  </si>
  <si>
    <t>Port Sheryl</t>
  </si>
  <si>
    <t>(245)790-6293x875</t>
  </si>
  <si>
    <t>789-274-6413x999</t>
  </si>
  <si>
    <t>tbishop@diaz.com</t>
  </si>
  <si>
    <t>https://www.chan.com/</t>
  </si>
  <si>
    <t>cC1dCaC11c9ffbC</t>
  </si>
  <si>
    <t>Collier-Warren</t>
  </si>
  <si>
    <t>428-561-0373x777</t>
  </si>
  <si>
    <t>(004)725-7424</t>
  </si>
  <si>
    <t>brianamyers@lamb-pollard.com</t>
  </si>
  <si>
    <t>http://carson.com/</t>
  </si>
  <si>
    <t>07EAE4DF7625ddF</t>
  </si>
  <si>
    <t>Ibarra</t>
  </si>
  <si>
    <t>Huber-Griffin</t>
  </si>
  <si>
    <t>Espinozaburgh</t>
  </si>
  <si>
    <t>001-625-554-2466</t>
  </si>
  <si>
    <t>033.853.6408x435</t>
  </si>
  <si>
    <t>dchan@valdez.com</t>
  </si>
  <si>
    <t>https://www.maldonado-newman.net/</t>
  </si>
  <si>
    <t>6D810B88eBBDEE4</t>
  </si>
  <si>
    <t>Olsen, Hernandez and Garza</t>
  </si>
  <si>
    <t>Griffithburgh</t>
  </si>
  <si>
    <t>207-456-6983</t>
  </si>
  <si>
    <t>001-147-048-0671</t>
  </si>
  <si>
    <t>afrye@sandoval.biz</t>
  </si>
  <si>
    <t>http://www.stevens.com/</t>
  </si>
  <si>
    <t>924ba7a4BFE7Deb</t>
  </si>
  <si>
    <t>Clayton-Jenkins</t>
  </si>
  <si>
    <t>+1-343-284-5091x853</t>
  </si>
  <si>
    <t>838-559-7376</t>
  </si>
  <si>
    <t>andrewdonovan@graves-watts.com</t>
  </si>
  <si>
    <t>https://cortez-stewart.com/</t>
  </si>
  <si>
    <t>39e619Fd48a7e12</t>
  </si>
  <si>
    <t>Dennis-Murillo</t>
  </si>
  <si>
    <t>East Chelsey</t>
  </si>
  <si>
    <t>(748)037-6785</t>
  </si>
  <si>
    <t>+1-931-879-1902x362</t>
  </si>
  <si>
    <t>montesdan@morrow.com</t>
  </si>
  <si>
    <t>https://harper.com/</t>
  </si>
  <si>
    <t>Ea7C37fAeBdb0cb</t>
  </si>
  <si>
    <t>Hoffman, Mcfarland and Montgomery</t>
  </si>
  <si>
    <t>North Ann</t>
  </si>
  <si>
    <t>610-576-9545x00729</t>
  </si>
  <si>
    <t>blakevalerie@hooper.net</t>
  </si>
  <si>
    <t>http://watts-carlson.com/</t>
  </si>
  <si>
    <t>E71b2840eDdf21c</t>
  </si>
  <si>
    <t>Holland, Fry and Mckinney</t>
  </si>
  <si>
    <t>South Carlos</t>
  </si>
  <si>
    <t>049-955-1909</t>
  </si>
  <si>
    <t>047.057.7267x7858</t>
  </si>
  <si>
    <t>carolynjohnson@larsen.com</t>
  </si>
  <si>
    <t>6F6D9c6CDcd5F1b</t>
  </si>
  <si>
    <t>Frank-Finley</t>
  </si>
  <si>
    <t>New Alejandrofurt</t>
  </si>
  <si>
    <t>766.780.4772x894</t>
  </si>
  <si>
    <t>001-321-740-7284x80426</t>
  </si>
  <si>
    <t>darin22@decker.com</t>
  </si>
  <si>
    <t>https://porter-banks.org/</t>
  </si>
  <si>
    <t>48aF63FadeDdAa9</t>
  </si>
  <si>
    <t>Robinson-Schneider</t>
  </si>
  <si>
    <t>Lake Kristina</t>
  </si>
  <si>
    <t>(642)083-1297x9038</t>
  </si>
  <si>
    <t>001-805-820-6288x787</t>
  </si>
  <si>
    <t>goldenbridget@rivers-harris.info</t>
  </si>
  <si>
    <t>http://www.castillo-lynch.com/</t>
  </si>
  <si>
    <t>adc8CeDA7BD4A69</t>
  </si>
  <si>
    <t>Jimenez Ltd</t>
  </si>
  <si>
    <t>North Jack</t>
  </si>
  <si>
    <t>+1-078-045-0018x9559</t>
  </si>
  <si>
    <t>tim19@daniel.net</t>
  </si>
  <si>
    <t>http://www.santos-patrick.com/</t>
  </si>
  <si>
    <t>6eA0979dA445FAA</t>
  </si>
  <si>
    <t>Gallegos Group</t>
  </si>
  <si>
    <t>Weissfort</t>
  </si>
  <si>
    <t>759.269.3995x076</t>
  </si>
  <si>
    <t>zlarsen@zimmerman.com</t>
  </si>
  <si>
    <t>http://www.gross.com/</t>
  </si>
  <si>
    <t>b07424e5EeC73cD</t>
  </si>
  <si>
    <t>Rollins</t>
  </si>
  <si>
    <t>Wiley, Wiley and Townsend</t>
  </si>
  <si>
    <t>West Daniel</t>
  </si>
  <si>
    <t>322.131.5486x62409</t>
  </si>
  <si>
    <t>barnettkristin@livingston.com</t>
  </si>
  <si>
    <t>http://www.pollard.net/</t>
  </si>
  <si>
    <t>fe8b575DA13c59b</t>
  </si>
  <si>
    <t>Cisneros, Wheeler and Espinoza</t>
  </si>
  <si>
    <t>Moodyfort</t>
  </si>
  <si>
    <t>538-670-4798</t>
  </si>
  <si>
    <t>fowlervernon@curtis.com</t>
  </si>
  <si>
    <t>https://brandt.info/</t>
  </si>
  <si>
    <t>f058359eC0bD6db</t>
  </si>
  <si>
    <t>Rhonda</t>
  </si>
  <si>
    <t>Swanson Ltd</t>
  </si>
  <si>
    <t>South Lonnieberg</t>
  </si>
  <si>
    <t>249-710-4526x417</t>
  </si>
  <si>
    <t>(789)126-0563x301</t>
  </si>
  <si>
    <t>tristansingleton@marks-fitzpatrick.info</t>
  </si>
  <si>
    <t>https://price.info/</t>
  </si>
  <si>
    <t>a8a2B4e499C210A</t>
  </si>
  <si>
    <t>Jo</t>
  </si>
  <si>
    <t>Woodward</t>
  </si>
  <si>
    <t>Horne and Sons</t>
  </si>
  <si>
    <t>Lake Kerrifurt</t>
  </si>
  <si>
    <t>001-752-057-6655x568</t>
  </si>
  <si>
    <t>292-933-7318</t>
  </si>
  <si>
    <t>marvinstuart@jacobs.org</t>
  </si>
  <si>
    <t>https://bass-vaughan.com/</t>
  </si>
  <si>
    <t>be35Bddfe87CcC7</t>
  </si>
  <si>
    <t>Hays-Lynn</t>
  </si>
  <si>
    <t>Lake Linda</t>
  </si>
  <si>
    <t>(414)354-5504x6813</t>
  </si>
  <si>
    <t>465.876.9771x16879</t>
  </si>
  <si>
    <t>alexsutton@nixon.net</t>
  </si>
  <si>
    <t>https://logan.net/</t>
  </si>
  <si>
    <t>4cacD43Dd1480a0</t>
  </si>
  <si>
    <t>Sanford, Keller and Davila</t>
  </si>
  <si>
    <t>New Francesside</t>
  </si>
  <si>
    <t>346.945.2217</t>
  </si>
  <si>
    <t>(299)554-6670</t>
  </si>
  <si>
    <t>yesenia98@ortega-lang.org</t>
  </si>
  <si>
    <t>http://www.bowen.info/</t>
  </si>
  <si>
    <t>0bea0a0B23c286F</t>
  </si>
  <si>
    <t>Riley and Sons</t>
  </si>
  <si>
    <t>Port Chrisport</t>
  </si>
  <si>
    <t>001-988-272-5771</t>
  </si>
  <si>
    <t>537-435-3952</t>
  </si>
  <si>
    <t>shari87@simmons-villanueva.info</t>
  </si>
  <si>
    <t>http://curry-blankenship.org/</t>
  </si>
  <si>
    <t>8A9bBbFcEc21842</t>
  </si>
  <si>
    <t>New Spencerbury</t>
  </si>
  <si>
    <t>997.871.3990x6902</t>
  </si>
  <si>
    <t>(761)855-3170x1973</t>
  </si>
  <si>
    <t>smcclain@sloan.net</t>
  </si>
  <si>
    <t>https://www.crawford.net/</t>
  </si>
  <si>
    <t>9CDa6CDB6AACfDa</t>
  </si>
  <si>
    <t>Obrien-Webb</t>
  </si>
  <si>
    <t>Patrickbury</t>
  </si>
  <si>
    <t>(582)975-3462x08382</t>
  </si>
  <si>
    <t>(932)539-6455x79440</t>
  </si>
  <si>
    <t>curtisroberson@travis.com</t>
  </si>
  <si>
    <t>http://carter.org/</t>
  </si>
  <si>
    <t>CCEF2Aa8B663F5E</t>
  </si>
  <si>
    <t>Wheeler, Sandoval and Gay</t>
  </si>
  <si>
    <t>New Daniel</t>
  </si>
  <si>
    <t>437.467.6644x7230</t>
  </si>
  <si>
    <t>940-053-3708x2393</t>
  </si>
  <si>
    <t>zmaldonado@bass.com</t>
  </si>
  <si>
    <t>http://www.maldonado-armstrong.net/</t>
  </si>
  <si>
    <t>32e78699553B7DE</t>
  </si>
  <si>
    <t>Bean Group</t>
  </si>
  <si>
    <t>Lake Belinda</t>
  </si>
  <si>
    <t>001-164-645-0236x1029</t>
  </si>
  <si>
    <t>382-774-6433x35682</t>
  </si>
  <si>
    <t>kirbysylvia@houston-hebert.com</t>
  </si>
  <si>
    <t>https://www.hardin.biz/</t>
  </si>
  <si>
    <t>8767A003F9aDD95</t>
  </si>
  <si>
    <t>Schwartz</t>
  </si>
  <si>
    <t>Olsen and Sons</t>
  </si>
  <si>
    <t>Rileyhaven</t>
  </si>
  <si>
    <t>367.892.0682x7916</t>
  </si>
  <si>
    <t>+1-850-980-7595x2041</t>
  </si>
  <si>
    <t>gshannon@rojas.net</t>
  </si>
  <si>
    <t>http://allison.com/</t>
  </si>
  <si>
    <t>1e0a9de3Fc41f4d</t>
  </si>
  <si>
    <t>Floyd, Cox and Richard</t>
  </si>
  <si>
    <t>Port Cameron</t>
  </si>
  <si>
    <t>001-449-146-4680x8839</t>
  </si>
  <si>
    <t>lucas66@mora.com</t>
  </si>
  <si>
    <t>http://www.bryan-carson.com/</t>
  </si>
  <si>
    <t>971fa0BB499e0e3</t>
  </si>
  <si>
    <t>Bates</t>
  </si>
  <si>
    <t>Luna, Ballard and Robles</t>
  </si>
  <si>
    <t>New Wyatt</t>
  </si>
  <si>
    <t>864-360-2837x98383</t>
  </si>
  <si>
    <t>546-772-2003x1317</t>
  </si>
  <si>
    <t>fruiz@burns.com</t>
  </si>
  <si>
    <t>https://www.faulkner.com/</t>
  </si>
  <si>
    <t>FAcCa20A01f1782</t>
  </si>
  <si>
    <t>Lewis Inc</t>
  </si>
  <si>
    <t>001-069-498-8492x022</t>
  </si>
  <si>
    <t>maria02@becker.com</t>
  </si>
  <si>
    <t>http://ball.biz/</t>
  </si>
  <si>
    <t>0de1513f0e04f40</t>
  </si>
  <si>
    <t>White-Mejia</t>
  </si>
  <si>
    <t>Olsonhaven</t>
  </si>
  <si>
    <t>001-448-685-2567x4816</t>
  </si>
  <si>
    <t>001-616-109-2998x21215</t>
  </si>
  <si>
    <t>schaeferchristie@davila.com</t>
  </si>
  <si>
    <t>http://www.thornton-bender.com/</t>
  </si>
  <si>
    <t>5aa73EbF2FF04a0</t>
  </si>
  <si>
    <t>Stanton and Sons</t>
  </si>
  <si>
    <t>South Heidistad</t>
  </si>
  <si>
    <t>(822)026-7285x809</t>
  </si>
  <si>
    <t>651-783-3121x87916</t>
  </si>
  <si>
    <t>xavieroneill@booker-carter.com</t>
  </si>
  <si>
    <t>c6bFafa9aaC15Da</t>
  </si>
  <si>
    <t>Guzman-Brewer</t>
  </si>
  <si>
    <t>Tylerberg</t>
  </si>
  <si>
    <t>(963)424-8195x0124</t>
  </si>
  <si>
    <t>gspears@pace-blake.com</t>
  </si>
  <si>
    <t>https://bradley.net/</t>
  </si>
  <si>
    <t>BbcfFd9D29685BA</t>
  </si>
  <si>
    <t>Jimenez</t>
  </si>
  <si>
    <t>Sims-Mckenzie</t>
  </si>
  <si>
    <t>South Haydenville</t>
  </si>
  <si>
    <t>747-121-4101</t>
  </si>
  <si>
    <t>(421)754-9282</t>
  </si>
  <si>
    <t>amy85@banks-russell.com</t>
  </si>
  <si>
    <t>C44d9CaF849FCbf</t>
  </si>
  <si>
    <t>Madden, Knox and Harris</t>
  </si>
  <si>
    <t>Novakton</t>
  </si>
  <si>
    <t>001-795-457-1873x998</t>
  </si>
  <si>
    <t>+1-999-903-8173x39258</t>
  </si>
  <si>
    <t>jweber@holt.com</t>
  </si>
  <si>
    <t>http://lam.com/</t>
  </si>
  <si>
    <t>EdffD0Fce258adE</t>
  </si>
  <si>
    <t>Santos LLC</t>
  </si>
  <si>
    <t>Jonathonview</t>
  </si>
  <si>
    <t>486-807-6475x166</t>
  </si>
  <si>
    <t>(311)395-3251x9021</t>
  </si>
  <si>
    <t>barry55@kane-mercado.com</t>
  </si>
  <si>
    <t>https://www.bruce.com/</t>
  </si>
  <si>
    <t>a3abFcEAFd26cC2</t>
  </si>
  <si>
    <t>Sosa</t>
  </si>
  <si>
    <t>Wilson, Bates and Potter</t>
  </si>
  <si>
    <t>Malloryburgh</t>
  </si>
  <si>
    <t>(803)370-4465x8862</t>
  </si>
  <si>
    <t>975-222-4178x8483</t>
  </si>
  <si>
    <t>jharding@snow.biz</t>
  </si>
  <si>
    <t>http://frank-walker.com/</t>
  </si>
  <si>
    <t>e00ec9a3EB1Aedd</t>
  </si>
  <si>
    <t>Patrick, Duran and Weeks</t>
  </si>
  <si>
    <t>West Leslieview</t>
  </si>
  <si>
    <t>001-844-975-2263</t>
  </si>
  <si>
    <t>(055)258-5996</t>
  </si>
  <si>
    <t>tabithamitchell@woodard.com</t>
  </si>
  <si>
    <t>79B604c25b08F7b</t>
  </si>
  <si>
    <t>Mcmillan, Sparks and Bean</t>
  </si>
  <si>
    <t>Samanthaville</t>
  </si>
  <si>
    <t>+1-110-769-1479x976</t>
  </si>
  <si>
    <t>nbautista@poole-mcneil.com</t>
  </si>
  <si>
    <t>D43Da0A148BB14D</t>
  </si>
  <si>
    <t>Ayala-Mcgrath</t>
  </si>
  <si>
    <t>Earlshire</t>
  </si>
  <si>
    <t>001-980-074-3637</t>
  </si>
  <si>
    <t>(220)206-3082x6175</t>
  </si>
  <si>
    <t>schaefergerald@hill.net</t>
  </si>
  <si>
    <t>http://stanton.com/</t>
  </si>
  <si>
    <t>3E32D754Cbb56ef</t>
  </si>
  <si>
    <t>Manuel</t>
  </si>
  <si>
    <t>Peterson LLC</t>
  </si>
  <si>
    <t>Brownview</t>
  </si>
  <si>
    <t>001-120-453-5450x21782</t>
  </si>
  <si>
    <t>001-485-709-5600x9820</t>
  </si>
  <si>
    <t>kathy06@vang-stevenson.info</t>
  </si>
  <si>
    <t>http://pierce.com/</t>
  </si>
  <si>
    <t>D7db457bccB9eE8</t>
  </si>
  <si>
    <t>Burch-Elliott</t>
  </si>
  <si>
    <t>East Xavierview</t>
  </si>
  <si>
    <t>001-791-057-4364x00816</t>
  </si>
  <si>
    <t>brittney20@burke.biz</t>
  </si>
  <si>
    <t>https://www.wade-randall.org/</t>
  </si>
  <si>
    <t>26cB333b6EE9481</t>
  </si>
  <si>
    <t>Oliver Group</t>
  </si>
  <si>
    <t>Robertamouth</t>
  </si>
  <si>
    <t>699.602.4358</t>
  </si>
  <si>
    <t>998-447-0075</t>
  </si>
  <si>
    <t>tvang@gay.biz</t>
  </si>
  <si>
    <t>http://www.robertson.biz/</t>
  </si>
  <si>
    <t>BdEa0BABdFfa0E9</t>
  </si>
  <si>
    <t>Horn-Hines</t>
  </si>
  <si>
    <t>Choiside</t>
  </si>
  <si>
    <t>+1-640-186-3665x84637</t>
  </si>
  <si>
    <t>(744)579-7069x52352</t>
  </si>
  <si>
    <t>carrie26@nunez.com</t>
  </si>
  <si>
    <t>https://www.harrington.com/</t>
  </si>
  <si>
    <t>7B63C90d01DB0F8</t>
  </si>
  <si>
    <t>Solis, Fields and Paul</t>
  </si>
  <si>
    <t>North Jimmyfort</t>
  </si>
  <si>
    <t>745-360-7320</t>
  </si>
  <si>
    <t>olivia37@phelps.com</t>
  </si>
  <si>
    <t>https://french.com/</t>
  </si>
  <si>
    <t>3dAe819B0EA3f4D</t>
  </si>
  <si>
    <t>Matthews-Camacho</t>
  </si>
  <si>
    <t>Lutzhaven</t>
  </si>
  <si>
    <t>001-317-954-9043x251</t>
  </si>
  <si>
    <t>001-063-031-6424</t>
  </si>
  <si>
    <t>jaimeconrad@bowman-simmons.com</t>
  </si>
  <si>
    <t>https://madden.com/</t>
  </si>
  <si>
    <t>ff9cAc6C5E6BAa4</t>
  </si>
  <si>
    <t>Pollard Inc</t>
  </si>
  <si>
    <t>New Mindy</t>
  </si>
  <si>
    <t>001-089-547-2367</t>
  </si>
  <si>
    <t>ibird@acosta.com</t>
  </si>
  <si>
    <t>http://www.rosales.org/</t>
  </si>
  <si>
    <t>BAADddA555d3022</t>
  </si>
  <si>
    <t>Parsons, Baldwin and Rivas</t>
  </si>
  <si>
    <t>Kerryton</t>
  </si>
  <si>
    <t>(010)916-3348x43272</t>
  </si>
  <si>
    <t>355.631.5182x01351</t>
  </si>
  <si>
    <t>mlutz@george.org</t>
  </si>
  <si>
    <t>https://www.norris-cooley.info/</t>
  </si>
  <si>
    <t>0341cC68a6965BB</t>
  </si>
  <si>
    <t>Copeland, Travis and Bartlett</t>
  </si>
  <si>
    <t>Allenmouth</t>
  </si>
  <si>
    <t>562-023-1622x351</t>
  </si>
  <si>
    <t>001-458-958-1052x32001</t>
  </si>
  <si>
    <t>vanessa27@guerrero.org</t>
  </si>
  <si>
    <t>http://sweeney-terry.com/</t>
  </si>
  <si>
    <t>A9CbdBEf7cCBAdA</t>
  </si>
  <si>
    <t>Hodgesshire</t>
  </si>
  <si>
    <t>001-636-935-8060x93176</t>
  </si>
  <si>
    <t>(496)996-0474</t>
  </si>
  <si>
    <t>marissa13@love.com</t>
  </si>
  <si>
    <t>https://www.nunez.info/</t>
  </si>
  <si>
    <t>7DD8d6e0AABA8FF</t>
  </si>
  <si>
    <t>Cortez, Stevens and Ayers</t>
  </si>
  <si>
    <t>South Barry</t>
  </si>
  <si>
    <t>149-407-4039</t>
  </si>
  <si>
    <t>gardnersandy@zuniga.net</t>
  </si>
  <si>
    <t>http://orr.net/</t>
  </si>
  <si>
    <t>cEF6414E79bCECB</t>
  </si>
  <si>
    <t>Mack, Hall and Leon</t>
  </si>
  <si>
    <t>Lambury</t>
  </si>
  <si>
    <t>941-087-8168x6014</t>
  </si>
  <si>
    <t>132-872-9629</t>
  </si>
  <si>
    <t>grant00@chang.com</t>
  </si>
  <si>
    <t>https://www.durham-walls.net/</t>
  </si>
  <si>
    <t>c619d5eB2cB3e9b</t>
  </si>
  <si>
    <t>Roberson Ltd</t>
  </si>
  <si>
    <t>Gallowaytown</t>
  </si>
  <si>
    <t>001-098-675-7272</t>
  </si>
  <si>
    <t>775.406.2646x512</t>
  </si>
  <si>
    <t>stewartspencer@tran.com</t>
  </si>
  <si>
    <t>http://hester.com/</t>
  </si>
  <si>
    <t>ae37F41D3CDd82d</t>
  </si>
  <si>
    <t>Gray, Contreras and Ball</t>
  </si>
  <si>
    <t>Angelicatown</t>
  </si>
  <si>
    <t>128.189.6323x5170</t>
  </si>
  <si>
    <t>074-693-6371x208</t>
  </si>
  <si>
    <t>trevor78@beltran.biz</t>
  </si>
  <si>
    <t>https://sloan-valencia.com/</t>
  </si>
  <si>
    <t>9C0B5dAEDDA1C7d</t>
  </si>
  <si>
    <t>Contreras-Avila</t>
  </si>
  <si>
    <t>East Coltonhaven</t>
  </si>
  <si>
    <t>001-922-755-5590x059</t>
  </si>
  <si>
    <t>782.089.6909</t>
  </si>
  <si>
    <t>garciajerry@francis-barry.com</t>
  </si>
  <si>
    <t>http://www.leblanc.info/</t>
  </si>
  <si>
    <t>9fb7A55B76aAaEd</t>
  </si>
  <si>
    <t>Moon, Benitez and Hanna</t>
  </si>
  <si>
    <t>Mccoytown</t>
  </si>
  <si>
    <t>471.344.9899x828</t>
  </si>
  <si>
    <t>(182)765-1091</t>
  </si>
  <si>
    <t>brewerannette@costa-winters.com</t>
  </si>
  <si>
    <t>https://www.estes-chapman.com/</t>
  </si>
  <si>
    <t>E5aE4efa83cCAC6</t>
  </si>
  <si>
    <t>Hendricks, White and Donaldson</t>
  </si>
  <si>
    <t>Frostshire</t>
  </si>
  <si>
    <t>+1-710-811-5825x5616</t>
  </si>
  <si>
    <t>+1-368-101-4036x90708</t>
  </si>
  <si>
    <t>sotobill@trujillo.com</t>
  </si>
  <si>
    <t>http://www.mcneil.com/</t>
  </si>
  <si>
    <t>7837256D21D9BeA</t>
  </si>
  <si>
    <t>Roman Inc</t>
  </si>
  <si>
    <t>North Alyssa</t>
  </si>
  <si>
    <t>145-044-9784x212</t>
  </si>
  <si>
    <t>863.633.1034</t>
  </si>
  <si>
    <t>erika98@christensen-bray.biz</t>
  </si>
  <si>
    <t>http://cooke.com/</t>
  </si>
  <si>
    <t>b05eD2cf6bf55C3</t>
  </si>
  <si>
    <t>Jeanette</t>
  </si>
  <si>
    <t>Hartman, Craig and Rivas</t>
  </si>
  <si>
    <t>West Stephen</t>
  </si>
  <si>
    <t>228-615-5615x3046</t>
  </si>
  <si>
    <t>bennettjoseph@cisneros.com</t>
  </si>
  <si>
    <t>http://www.schmitt.com/</t>
  </si>
  <si>
    <t>dBc9B40874101D7</t>
  </si>
  <si>
    <t>Oconnor and Sons</t>
  </si>
  <si>
    <t>Mccartymouth</t>
  </si>
  <si>
    <t>614.124.9703</t>
  </si>
  <si>
    <t>564-113-8371x343</t>
  </si>
  <si>
    <t>courtney45@christian-bishop.com</t>
  </si>
  <si>
    <t>https://www.mathis.com/</t>
  </si>
  <si>
    <t>C350cDb6C99Bf1D</t>
  </si>
  <si>
    <t>Rodgersshire</t>
  </si>
  <si>
    <t>001-635-091-3667x287</t>
  </si>
  <si>
    <t>103.916.4971x702</t>
  </si>
  <si>
    <t>lydia08@shelton.info</t>
  </si>
  <si>
    <t>http://www.mccarty.net/</t>
  </si>
  <si>
    <t>CCD016f5e064faF</t>
  </si>
  <si>
    <t>Gwendolyn</t>
  </si>
  <si>
    <t>Heath and Sons</t>
  </si>
  <si>
    <t>Emmaland</t>
  </si>
  <si>
    <t>320.107.8978x2778</t>
  </si>
  <si>
    <t>001-156-511-5085x73976</t>
  </si>
  <si>
    <t>kara18@short.com</t>
  </si>
  <si>
    <t>http://donaldson-roach.info/</t>
  </si>
  <si>
    <t>695cA606ecF5F75</t>
  </si>
  <si>
    <t>Yates Group</t>
  </si>
  <si>
    <t>Lake John</t>
  </si>
  <si>
    <t>+1-182-320-6044x282</t>
  </si>
  <si>
    <t>857.685.9812x80466</t>
  </si>
  <si>
    <t>lwood@davila.info</t>
  </si>
  <si>
    <t>https://www.morgan-brooks.com/</t>
  </si>
  <si>
    <t>C3CCE5B9412dDD8</t>
  </si>
  <si>
    <t>Compton, Tran and Campos</t>
  </si>
  <si>
    <t>Vegashire</t>
  </si>
  <si>
    <t>(468)796-8316</t>
  </si>
  <si>
    <t>618.226.0765</t>
  </si>
  <si>
    <t>colton05@cooley.org</t>
  </si>
  <si>
    <t>http://woodard.biz/</t>
  </si>
  <si>
    <t>D44EaEf1226b4ae</t>
  </si>
  <si>
    <t>Bauer Ltd</t>
  </si>
  <si>
    <t>Port Jerometown</t>
  </si>
  <si>
    <t>(831)006-3484x1816</t>
  </si>
  <si>
    <t>(119)562-7626x3507</t>
  </si>
  <si>
    <t>harry87@terrell.net</t>
  </si>
  <si>
    <t>http://navarro-preston.com/</t>
  </si>
  <si>
    <t>daCD7e1c74D0ddf</t>
  </si>
  <si>
    <t>Douglas PLC</t>
  </si>
  <si>
    <t>Kurtchester</t>
  </si>
  <si>
    <t>464-960-4692</t>
  </si>
  <si>
    <t>163.524.1975</t>
  </si>
  <si>
    <t>vegajustin@terrell.com</t>
  </si>
  <si>
    <t>https://barron.org/</t>
  </si>
  <si>
    <t>BdcEaBE2dDAe5E7</t>
  </si>
  <si>
    <t>Fuller, Sandoval and Cameron</t>
  </si>
  <si>
    <t>West Glendaton</t>
  </si>
  <si>
    <t>001-119-724-0976x35117</t>
  </si>
  <si>
    <t>+1-140-740-9588x164</t>
  </si>
  <si>
    <t>linda58@shaw.biz</t>
  </si>
  <si>
    <t>http://www.shields.com/</t>
  </si>
  <si>
    <t>ABa12bD6703162e</t>
  </si>
  <si>
    <t>Doyle, Estes and Dennis</t>
  </si>
  <si>
    <t>New Alicia</t>
  </si>
  <si>
    <t>069.962.0551x34572</t>
  </si>
  <si>
    <t>001-171-904-3129</t>
  </si>
  <si>
    <t>curtis16@clay.net</t>
  </si>
  <si>
    <t>http://www.herrera-perez.com/</t>
  </si>
  <si>
    <t>98195d38DfadfDb</t>
  </si>
  <si>
    <t>Kidd, Smith and Duran</t>
  </si>
  <si>
    <t>North Ariana</t>
  </si>
  <si>
    <t>+1-444-637-0960x849</t>
  </si>
  <si>
    <t>(463)047-1014x9158</t>
  </si>
  <si>
    <t>theresa92@guerrero-arellano.com</t>
  </si>
  <si>
    <t>http://www.osborn.net/</t>
  </si>
  <si>
    <t>5Feb1837B61cA9f</t>
  </si>
  <si>
    <t>Anthony, Salazar and Ashley</t>
  </si>
  <si>
    <t>Cabrerafort</t>
  </si>
  <si>
    <t>564-691-5494x42730</t>
  </si>
  <si>
    <t>qcervantes@morton-huerta.com</t>
  </si>
  <si>
    <t>http://www.page-hampton.com/</t>
  </si>
  <si>
    <t>Aa7E9dcedBf3A3e</t>
  </si>
  <si>
    <t>Austin, Fitzgerald and Hale</t>
  </si>
  <si>
    <t>New Judith</t>
  </si>
  <si>
    <t>+1-461-624-1215x25056</t>
  </si>
  <si>
    <t>980.653.2421x5429</t>
  </si>
  <si>
    <t>ybanks@franco-daniel.com</t>
  </si>
  <si>
    <t>56dE084ff34F362</t>
  </si>
  <si>
    <t>Ferrell-Whitney</t>
  </si>
  <si>
    <t>Jeffersonland</t>
  </si>
  <si>
    <t>(949)514-4961</t>
  </si>
  <si>
    <t>+1-939-206-8414x504</t>
  </si>
  <si>
    <t>dominique23@larson-macias.info</t>
  </si>
  <si>
    <t>fadfD51c8fAf80a</t>
  </si>
  <si>
    <t>Caldwell</t>
  </si>
  <si>
    <t>Curry-Burgess</t>
  </si>
  <si>
    <t>Howardville</t>
  </si>
  <si>
    <t>+1-816-562-0779x4639</t>
  </si>
  <si>
    <t>001-288-379-8576x3668</t>
  </si>
  <si>
    <t>peggy73@kidd.com</t>
  </si>
  <si>
    <t>http://campbell.info/</t>
  </si>
  <si>
    <t>F6aD9D5470fc6fF</t>
  </si>
  <si>
    <t>Mcmahon, Reyes and Maynard</t>
  </si>
  <si>
    <t>Churchstad</t>
  </si>
  <si>
    <t>(258)085-9117x04579</t>
  </si>
  <si>
    <t>772.954.1186x77963</t>
  </si>
  <si>
    <t>dmayer@rasmussen.com</t>
  </si>
  <si>
    <t>http://www.mercado-brown.com/</t>
  </si>
  <si>
    <t>ebd25dbbdEFe520</t>
  </si>
  <si>
    <t>Rose, Kaiser and Hinton</t>
  </si>
  <si>
    <t>(630)742-2703</t>
  </si>
  <si>
    <t>+1-478-990-4022x121</t>
  </si>
  <si>
    <t>nicholsjasmin@sloan.org</t>
  </si>
  <si>
    <t>http://snyder.info/</t>
  </si>
  <si>
    <t>E5afdBe3778c85a</t>
  </si>
  <si>
    <t>Jacobson, Salazar and Miller</t>
  </si>
  <si>
    <t>Mariahmouth</t>
  </si>
  <si>
    <t>(565)008-7256</t>
  </si>
  <si>
    <t>566.625.1678</t>
  </si>
  <si>
    <t>gordon61@marshall.biz</t>
  </si>
  <si>
    <t>http://massey.com/</t>
  </si>
  <si>
    <t>0F5b91b9CFF04e4</t>
  </si>
  <si>
    <t>Wiggins, Vasquez and Gibson</t>
  </si>
  <si>
    <t>Willisshire</t>
  </si>
  <si>
    <t>(619)954-6369</t>
  </si>
  <si>
    <t>novakbrady@dunlap.com</t>
  </si>
  <si>
    <t>http://www.tapia-dickerson.com/</t>
  </si>
  <si>
    <t>a7dC7cebCfA011e</t>
  </si>
  <si>
    <t>Terrell, Davila and Bailey</t>
  </si>
  <si>
    <t>Haneyhaven</t>
  </si>
  <si>
    <t>+1-483-867-5023x43343</t>
  </si>
  <si>
    <t>+1-913-721-9096x522</t>
  </si>
  <si>
    <t>stacycooper@norman-love.com</t>
  </si>
  <si>
    <t>https://www.mcfarland.biz/</t>
  </si>
  <si>
    <t>A7Db6c72bAaB2C5</t>
  </si>
  <si>
    <t>Smith</t>
  </si>
  <si>
    <t>Snyder-Lowery</t>
  </si>
  <si>
    <t>Tabithaview</t>
  </si>
  <si>
    <t>001-715-426-0136x11943</t>
  </si>
  <si>
    <t>+1-862-203-9069x8067</t>
  </si>
  <si>
    <t>bruce92@watkins-burch.biz</t>
  </si>
  <si>
    <t>http://calderon-benson.net/</t>
  </si>
  <si>
    <t>57D8eeDBCEC5915</t>
  </si>
  <si>
    <t>Miller-Wu</t>
  </si>
  <si>
    <t>Kerryberg</t>
  </si>
  <si>
    <t>148-360-6577x347</t>
  </si>
  <si>
    <t>449.716.8233</t>
  </si>
  <si>
    <t>jowall@gallagher-george.com</t>
  </si>
  <si>
    <t>http://www.mcdonald.net/</t>
  </si>
  <si>
    <t>025077BfbCFCFaf</t>
  </si>
  <si>
    <t>Mcclure Ltd</t>
  </si>
  <si>
    <t>East Gabriellestad</t>
  </si>
  <si>
    <t>001-002-017-6061x120</t>
  </si>
  <si>
    <t>turnererik@greer.com</t>
  </si>
  <si>
    <t>https://ware-cisneros.com/</t>
  </si>
  <si>
    <t>F3b1FafcDf2BFD9</t>
  </si>
  <si>
    <t>Richmond</t>
  </si>
  <si>
    <t>Haynes-Maldonado</t>
  </si>
  <si>
    <t>North Josechester</t>
  </si>
  <si>
    <t>001-797-673-2350x19098</t>
  </si>
  <si>
    <t>001-936-733-0586</t>
  </si>
  <si>
    <t>benjaminalfred@novak-hodges.biz</t>
  </si>
  <si>
    <t>https://little-collier.com/</t>
  </si>
  <si>
    <t>65BD5BB3D018adE</t>
  </si>
  <si>
    <t>Mccarthy, Baldwin and Gardner</t>
  </si>
  <si>
    <t>Paulaside</t>
  </si>
  <si>
    <t>(748)367-5510x16011</t>
  </si>
  <si>
    <t>(681)176-1774x7373</t>
  </si>
  <si>
    <t>andrew95@lopez-arias.com</t>
  </si>
  <si>
    <t>https://beasley.com/</t>
  </si>
  <si>
    <t>cdcb2654DEaD8A4</t>
  </si>
  <si>
    <t>Vaughan-Greene</t>
  </si>
  <si>
    <t>West Brianhaven</t>
  </si>
  <si>
    <t>787-740-3528</t>
  </si>
  <si>
    <t>omarreed@alvarez.com</t>
  </si>
  <si>
    <t>http://www.russell-lopez.biz/</t>
  </si>
  <si>
    <t>9adC887e5bBdDC7</t>
  </si>
  <si>
    <t>Kramer, Ewing and House</t>
  </si>
  <si>
    <t>Trujillomouth</t>
  </si>
  <si>
    <t>059-035-7994x1757</t>
  </si>
  <si>
    <t>ywiley@allison-contreras.com</t>
  </si>
  <si>
    <t>eC4B194dEbfA1cF</t>
  </si>
  <si>
    <t>Stone-Wallace</t>
  </si>
  <si>
    <t>Sheashire</t>
  </si>
  <si>
    <t>tammynewman@vazquez-diaz.com</t>
  </si>
  <si>
    <t>http://www.whitney.com/</t>
  </si>
  <si>
    <t>abbaa374b64a13d</t>
  </si>
  <si>
    <t>Gill</t>
  </si>
  <si>
    <t>Fuentes-White</t>
  </si>
  <si>
    <t>Salazarborough</t>
  </si>
  <si>
    <t>848.113.3990x33531</t>
  </si>
  <si>
    <t>+1-446-884-0474x407</t>
  </si>
  <si>
    <t>prestonburns@chang.com</t>
  </si>
  <si>
    <t>https://www.cabrera-cooke.com/</t>
  </si>
  <si>
    <t>5f7CEB4Eca19efB</t>
  </si>
  <si>
    <t>Vargas, Wade and Donovan</t>
  </si>
  <si>
    <t>Toniview</t>
  </si>
  <si>
    <t>799-839-0938x2066</t>
  </si>
  <si>
    <t>954-749-4728</t>
  </si>
  <si>
    <t>cuevasdana@brooks.com</t>
  </si>
  <si>
    <t>http://duncan.net/</t>
  </si>
  <si>
    <t>e28ca6eED0ab676</t>
  </si>
  <si>
    <t>Osborn, Palmer and Mooney</t>
  </si>
  <si>
    <t>South Christian</t>
  </si>
  <si>
    <t>(034)816-9478</t>
  </si>
  <si>
    <t>(679)804-4072x2180</t>
  </si>
  <si>
    <t>hbryan@landry-short.com</t>
  </si>
  <si>
    <t>e7EEB79Becdaa19</t>
  </si>
  <si>
    <t>Mason Inc</t>
  </si>
  <si>
    <t>West Beverlyborough</t>
  </si>
  <si>
    <t>001-751-436-5472</t>
  </si>
  <si>
    <t>608.680.5837</t>
  </si>
  <si>
    <t>jordanhernandez@spears.com</t>
  </si>
  <si>
    <t>http://christensen.org/</t>
  </si>
  <si>
    <t>DDB00D515DC1cEe</t>
  </si>
  <si>
    <t>Cisneros-Roach</t>
  </si>
  <si>
    <t>Maysborough</t>
  </si>
  <si>
    <t>622-469-0502</t>
  </si>
  <si>
    <t>001-210-998-1907x03366</t>
  </si>
  <si>
    <t>wcarroll@bartlett.com</t>
  </si>
  <si>
    <t>https://brown.info/</t>
  </si>
  <si>
    <t>0baBa8a3e0a46Ab</t>
  </si>
  <si>
    <t>Grant LLC</t>
  </si>
  <si>
    <t>Bridgetland</t>
  </si>
  <si>
    <t>(594)874-7501</t>
  </si>
  <si>
    <t>+1-534-915-3908x91188</t>
  </si>
  <si>
    <t>fordantonio@adkins-krueger.info</t>
  </si>
  <si>
    <t>http://www.frazier.com/</t>
  </si>
  <si>
    <t>e205B68c24D0f8E</t>
  </si>
  <si>
    <t>Strong-Acosta</t>
  </si>
  <si>
    <t>Lorishire</t>
  </si>
  <si>
    <t>(551)071-3254</t>
  </si>
  <si>
    <t>+1-582-291-6550x101</t>
  </si>
  <si>
    <t>harry18@stuart-bean.com</t>
  </si>
  <si>
    <t>https://www.lara.com/</t>
  </si>
  <si>
    <t>bcfCEB505EEF8a3</t>
  </si>
  <si>
    <t>Pollard, Brady and West</t>
  </si>
  <si>
    <t>New Sheilaburgh</t>
  </si>
  <si>
    <t>001-741-932-0932x0177</t>
  </si>
  <si>
    <t>360-900-2707</t>
  </si>
  <si>
    <t>vstanton@lucas.com</t>
  </si>
  <si>
    <t>https://simmons.com/</t>
  </si>
  <si>
    <t>0dCdaB72E1f65Fc</t>
  </si>
  <si>
    <t>Malone Ltd</t>
  </si>
  <si>
    <t>West Jacob</t>
  </si>
  <si>
    <t>(442)211-3561</t>
  </si>
  <si>
    <t>206-929-4696</t>
  </si>
  <si>
    <t>norrismanuel@torres.net</t>
  </si>
  <si>
    <t>http://www.bishop.org/</t>
  </si>
  <si>
    <t>3E3bfED8c4CB7FA</t>
  </si>
  <si>
    <t>Hawkins Ltd</t>
  </si>
  <si>
    <t>Lake Glenfort</t>
  </si>
  <si>
    <t>(207)969-9678</t>
  </si>
  <si>
    <t>635-838-4189x71067</t>
  </si>
  <si>
    <t>darlenepayne@villanueva-stevens.com</t>
  </si>
  <si>
    <t>http://randolph.info/</t>
  </si>
  <si>
    <t>cf67E09ccbc4cA1</t>
  </si>
  <si>
    <t>Neal, Wright and Moss</t>
  </si>
  <si>
    <t>New Gloriastad</t>
  </si>
  <si>
    <t>001-268-417-5764x8435</t>
  </si>
  <si>
    <t>174.045.0984x003</t>
  </si>
  <si>
    <t>vhammond@schultz-jensen.info</t>
  </si>
  <si>
    <t>http://yu.com/</t>
  </si>
  <si>
    <t>8A90aab81aBAFc8</t>
  </si>
  <si>
    <t>Mcmillan, Johns and Velez</t>
  </si>
  <si>
    <t>North Makayla</t>
  </si>
  <si>
    <t>(590)599-4092</t>
  </si>
  <si>
    <t>(838)231-7940</t>
  </si>
  <si>
    <t>adkinsbrittany@nolan.net</t>
  </si>
  <si>
    <t>http://thompson.net/</t>
  </si>
  <si>
    <t>941BFAeCb22a6AF</t>
  </si>
  <si>
    <t>Willis-Rodgers</t>
  </si>
  <si>
    <t>Wandaport</t>
  </si>
  <si>
    <t>+1-653-700-0067x5431</t>
  </si>
  <si>
    <t>(346)349-2161</t>
  </si>
  <si>
    <t>uosborne@hayes-chen.com</t>
  </si>
  <si>
    <t>http://strong.org/</t>
  </si>
  <si>
    <t>Cbf5CfccF97Cac8</t>
  </si>
  <si>
    <t>Patel-Mercer</t>
  </si>
  <si>
    <t>(348)743-8731x95608</t>
  </si>
  <si>
    <t>wesley97@keller-walters.com</t>
  </si>
  <si>
    <t>https://www.bell-murphy.com/</t>
  </si>
  <si>
    <t>aCfb20008cAbe8e</t>
  </si>
  <si>
    <t>Howard-Duffy</t>
  </si>
  <si>
    <t>Maureenville</t>
  </si>
  <si>
    <t>239.704.1943</t>
  </si>
  <si>
    <t>393-779-8912</t>
  </si>
  <si>
    <t>darrell04@cardenas.net</t>
  </si>
  <si>
    <t>http://www.rodriguez.net/</t>
  </si>
  <si>
    <t>c6c68a7A59A9B8d</t>
  </si>
  <si>
    <t>Aguilar PLC</t>
  </si>
  <si>
    <t>North Caitlinchester</t>
  </si>
  <si>
    <t>(832)549-8161</t>
  </si>
  <si>
    <t>+1-741-086-0739x21171</t>
  </si>
  <si>
    <t>conwaytommy@mullins.info</t>
  </si>
  <si>
    <t>http://www.hunt.org/</t>
  </si>
  <si>
    <t>d47D9cf5dFA3813</t>
  </si>
  <si>
    <t>Jacobson-Wade</t>
  </si>
  <si>
    <t>Port Bailey</t>
  </si>
  <si>
    <t>+1-104-581-5426x4237</t>
  </si>
  <si>
    <t>001-614-999-8183x785</t>
  </si>
  <si>
    <t>kemplaurie@bradshaw.com</t>
  </si>
  <si>
    <t>http://morales-brewer.net/</t>
  </si>
  <si>
    <t>B0d8ceC3bAbD87d</t>
  </si>
  <si>
    <t>Moody-Gilmore</t>
  </si>
  <si>
    <t>New Tristan</t>
  </si>
  <si>
    <t>(879)649-3776x55078</t>
  </si>
  <si>
    <t>001-194-081-7692x471</t>
  </si>
  <si>
    <t>tanner94@mann.com</t>
  </si>
  <si>
    <t>a63ff9dd592c55F</t>
  </si>
  <si>
    <t>Boone Ltd</t>
  </si>
  <si>
    <t>West Fredmouth</t>
  </si>
  <si>
    <t>(531)570-2386x630</t>
  </si>
  <si>
    <t>440-791-4041x495</t>
  </si>
  <si>
    <t>gabriela37@sanford.com</t>
  </si>
  <si>
    <t>https://www.shaw-martin.com/</t>
  </si>
  <si>
    <t>79Bc537a312fD8D</t>
  </si>
  <si>
    <t>Quinn, Mendez and Jacobs</t>
  </si>
  <si>
    <t>New Rose</t>
  </si>
  <si>
    <t>261-197-3480x52938</t>
  </si>
  <si>
    <t>510.153.5414</t>
  </si>
  <si>
    <t>dwayne67@bernard.com</t>
  </si>
  <si>
    <t>https://www.scott.com/</t>
  </si>
  <si>
    <t>a6f01EcEcFf79d1</t>
  </si>
  <si>
    <t>Blackburn, French and Zimmerman</t>
  </si>
  <si>
    <t>Traciemouth</t>
  </si>
  <si>
    <t>821-143-1835x110</t>
  </si>
  <si>
    <t>+1-728-960-4095x68882</t>
  </si>
  <si>
    <t>suarezcaleb@hoffman-craig.com</t>
  </si>
  <si>
    <t>https://herring.org/</t>
  </si>
  <si>
    <t>61DbE2f2f4CfA55</t>
  </si>
  <si>
    <t>Mccullough-Harrison</t>
  </si>
  <si>
    <t>Jeffhaven</t>
  </si>
  <si>
    <t>(447)750-0364</t>
  </si>
  <si>
    <t>(925)023-5928x97748</t>
  </si>
  <si>
    <t>jermainesherman@weeks.com</t>
  </si>
  <si>
    <t>https://www.mcclain.com/</t>
  </si>
  <si>
    <t>27D970AE9DeaFCd</t>
  </si>
  <si>
    <t>Jackson Ltd</t>
  </si>
  <si>
    <t>Valerieport</t>
  </si>
  <si>
    <t>126-758-7046x060</t>
  </si>
  <si>
    <t>woodsshawna@alvarado.net</t>
  </si>
  <si>
    <t>https://dillon.com/</t>
  </si>
  <si>
    <t>303E1ebfd701D4D</t>
  </si>
  <si>
    <t>South Michealtown</t>
  </si>
  <si>
    <t>(336)842-6305</t>
  </si>
  <si>
    <t>codyscott@potts.info</t>
  </si>
  <si>
    <t>http://padilla.com/</t>
  </si>
  <si>
    <t>6Ae684fcC61bfC4</t>
  </si>
  <si>
    <t>Mcdowell-Wade</t>
  </si>
  <si>
    <t>Castanedaport</t>
  </si>
  <si>
    <t>106.085.8771</t>
  </si>
  <si>
    <t>qbray@wiley.biz</t>
  </si>
  <si>
    <t>http://knox.com/</t>
  </si>
  <si>
    <t>7Abf6B543B4b7a7</t>
  </si>
  <si>
    <t>Francis, Stevens and Stuart</t>
  </si>
  <si>
    <t>East Omarton</t>
  </si>
  <si>
    <t>714-503-6277x429</t>
  </si>
  <si>
    <t>(587)075-2187</t>
  </si>
  <si>
    <t>brady45@holland.net</t>
  </si>
  <si>
    <t>http://doyle-goodman.biz/</t>
  </si>
  <si>
    <t>A9bDA2C696C8C1C</t>
  </si>
  <si>
    <t>Vernon</t>
  </si>
  <si>
    <t>Wagner, Briggs and Watts</t>
  </si>
  <si>
    <t>Port Kaitlinburgh</t>
  </si>
  <si>
    <t>583.153.2719x071</t>
  </si>
  <si>
    <t>256-050-8318x197</t>
  </si>
  <si>
    <t>sara83@tran-dorsey.info</t>
  </si>
  <si>
    <t>A27bEc5e937811b</t>
  </si>
  <si>
    <t>Sanchez Inc</t>
  </si>
  <si>
    <t>Lake Dillon</t>
  </si>
  <si>
    <t>+1-732-370-2845x64623</t>
  </si>
  <si>
    <t>768.789.0673</t>
  </si>
  <si>
    <t>lbryant@farley-park.com</t>
  </si>
  <si>
    <t>https://fritz.com/</t>
  </si>
  <si>
    <t>4d06FD37DcFDf4A</t>
  </si>
  <si>
    <t>Russo Inc</t>
  </si>
  <si>
    <t>Parkermouth</t>
  </si>
  <si>
    <t>+1-947-033-4914x124</t>
  </si>
  <si>
    <t>marissa92@harding.info</t>
  </si>
  <si>
    <t>F9E517CB088712f</t>
  </si>
  <si>
    <t>Floyd, Golden and Bass</t>
  </si>
  <si>
    <t>South Renee</t>
  </si>
  <si>
    <t>298.634.5895</t>
  </si>
  <si>
    <t>(214)300-1481</t>
  </si>
  <si>
    <t>sharpperry@west.biz</t>
  </si>
  <si>
    <t>http://kemp-craig.biz/</t>
  </si>
  <si>
    <t>d07882386D90Af8</t>
  </si>
  <si>
    <t>Julia</t>
  </si>
  <si>
    <t>Murray, Jennings and Mccarty</t>
  </si>
  <si>
    <t>Moorefurt</t>
  </si>
  <si>
    <t>+1-000-610-1378x37842</t>
  </si>
  <si>
    <t>913-094-6948</t>
  </si>
  <si>
    <t>cassiesilva@patton-edwards.com</t>
  </si>
  <si>
    <t>fedE7F470B17B0B</t>
  </si>
  <si>
    <t>Woodard, Sharp and Colon</t>
  </si>
  <si>
    <t>West Patrickfurt</t>
  </si>
  <si>
    <t>(031)368-0600</t>
  </si>
  <si>
    <t>001-542-332-4810</t>
  </si>
  <si>
    <t>hsolis@griffith.com</t>
  </si>
  <si>
    <t>https://burgess-alvarez.com/</t>
  </si>
  <si>
    <t>bA34810aC7B7aE7</t>
  </si>
  <si>
    <t>Juarez PLC</t>
  </si>
  <si>
    <t>Mezaborough</t>
  </si>
  <si>
    <t>937.545.7338x134</t>
  </si>
  <si>
    <t>006-948-3832</t>
  </si>
  <si>
    <t>lucasconway@hardin.net</t>
  </si>
  <si>
    <t>https://www.webb.info/</t>
  </si>
  <si>
    <t>ad2d9e0D7C5e3D9</t>
  </si>
  <si>
    <t>Tyler Ltd</t>
  </si>
  <si>
    <t>Port Bridgetstad</t>
  </si>
  <si>
    <t>+1-153-603-3967x23618</t>
  </si>
  <si>
    <t>beltrancandice@estrada.com</t>
  </si>
  <si>
    <t>http://www.mercado.com/</t>
  </si>
  <si>
    <t>2a3c52D94a8FDCF</t>
  </si>
  <si>
    <t>Schneider, Fischer and Soto</t>
  </si>
  <si>
    <t>Brendanside</t>
  </si>
  <si>
    <t>001-697-288-6176x3335</t>
  </si>
  <si>
    <t>(925)404-5066x6239</t>
  </si>
  <si>
    <t>woodwardalicia@davenport.com</t>
  </si>
  <si>
    <t>a89F0cf6EEfd8f4</t>
  </si>
  <si>
    <t>Mcclain, Klein and Chaney</t>
  </si>
  <si>
    <t>Estradaville</t>
  </si>
  <si>
    <t>431-046-3807x07034</t>
  </si>
  <si>
    <t>ksimpson@rosales.com</t>
  </si>
  <si>
    <t>http://www.rodriguez-reyes.com/</t>
  </si>
  <si>
    <t>B2ebB2bB040e172</t>
  </si>
  <si>
    <t>Gates LLC</t>
  </si>
  <si>
    <t>East Brenttown</t>
  </si>
  <si>
    <t>916.142.4714x65582</t>
  </si>
  <si>
    <t>341.044.5626</t>
  </si>
  <si>
    <t>davidcasey@ponce.info</t>
  </si>
  <si>
    <t>http://warren.com/</t>
  </si>
  <si>
    <t>1614531Fac153C7</t>
  </si>
  <si>
    <t>Reynolds, Payne and Bullock</t>
  </si>
  <si>
    <t>Alexaview</t>
  </si>
  <si>
    <t>483.795.3412x2520</t>
  </si>
  <si>
    <t>001-514-197-5719x01692</t>
  </si>
  <si>
    <t>kenneth56@adkins-flores.com</t>
  </si>
  <si>
    <t>https://sharp.com/</t>
  </si>
  <si>
    <t>6a1fECCedcD5C3C</t>
  </si>
  <si>
    <t>Hobbs-Mayer</t>
  </si>
  <si>
    <t>North Toddview</t>
  </si>
  <si>
    <t>001-091-350-9171x113</t>
  </si>
  <si>
    <t>208-628-6855x25954</t>
  </si>
  <si>
    <t>ablankenship@mccall.com</t>
  </si>
  <si>
    <t>http://juarez-carey.biz/</t>
  </si>
  <si>
    <t>fb3DDD2fEDFfee2</t>
  </si>
  <si>
    <t>Osborn</t>
  </si>
  <si>
    <t>Wang, Sanford and Stout</t>
  </si>
  <si>
    <t>Lake Tracie</t>
  </si>
  <si>
    <t>074.176.6421</t>
  </si>
  <si>
    <t>+1-826-902-8925x58826</t>
  </si>
  <si>
    <t>gouldruth@mendoza-hull.com</t>
  </si>
  <si>
    <t>Ae241447ccECDAc</t>
  </si>
  <si>
    <t>Cole-Gould</t>
  </si>
  <si>
    <t>South Manuelfurt</t>
  </si>
  <si>
    <t>+1-992-604-9326x50451</t>
  </si>
  <si>
    <t>221.569.2289</t>
  </si>
  <si>
    <t>kaitlin56@sosa-thomas.net</t>
  </si>
  <si>
    <t>6EAaAe4DBBC5c7F</t>
  </si>
  <si>
    <t>Herrera-Conner</t>
  </si>
  <si>
    <t>West Leeborough</t>
  </si>
  <si>
    <t>001-919-381-2791</t>
  </si>
  <si>
    <t>405-739-8290x2064</t>
  </si>
  <si>
    <t>claudiaberry@bender-gillespie.net</t>
  </si>
  <si>
    <t>26DA623bcf8BFB2</t>
  </si>
  <si>
    <t>Mercer</t>
  </si>
  <si>
    <t>Cain-Smith</t>
  </si>
  <si>
    <t>Johnnyview</t>
  </si>
  <si>
    <t>(429)672-7636x6097</t>
  </si>
  <si>
    <t>944-407-6115x221</t>
  </si>
  <si>
    <t>maysalyssa@preston-whitaker.com</t>
  </si>
  <si>
    <t>http://www.hanna-butler.net/</t>
  </si>
  <si>
    <t>dEE756Ce30Fce52</t>
  </si>
  <si>
    <t>Hess LLC</t>
  </si>
  <si>
    <t>Fordfurt</t>
  </si>
  <si>
    <t>669.805.4311x9823</t>
  </si>
  <si>
    <t>+1-136-450-9225x57742</t>
  </si>
  <si>
    <t>hharrell@mills.biz</t>
  </si>
  <si>
    <t>97aDf4215738A7B</t>
  </si>
  <si>
    <t>West Carolineton</t>
  </si>
  <si>
    <t>001-701-443-3527x036</t>
  </si>
  <si>
    <t>+1-039-414-8064x046</t>
  </si>
  <si>
    <t>devinrosario@byrd.com</t>
  </si>
  <si>
    <t>http://bright.net/</t>
  </si>
  <si>
    <t>5CE55DA29696E1F</t>
  </si>
  <si>
    <t>Bradford, Obrien and Morris</t>
  </si>
  <si>
    <t>Middletonhaven</t>
  </si>
  <si>
    <t>675.492.1709x3219</t>
  </si>
  <si>
    <t>+1-277-845-4265x029</t>
  </si>
  <si>
    <t>robynlevy@spence.info</t>
  </si>
  <si>
    <t>https://reid-crosby.com/</t>
  </si>
  <si>
    <t>647EBDCefd6ABfA</t>
  </si>
  <si>
    <t>Moses LLC</t>
  </si>
  <si>
    <t>South Paul</t>
  </si>
  <si>
    <t>809-051-8318</t>
  </si>
  <si>
    <t>mario53@long.com</t>
  </si>
  <si>
    <t>http://ross-summers.com/</t>
  </si>
  <si>
    <t>aaEAbf6C5EC23C2</t>
  </si>
  <si>
    <t>Pierce Inc</t>
  </si>
  <si>
    <t>Soniafort</t>
  </si>
  <si>
    <t>001-209-995-5970x830</t>
  </si>
  <si>
    <t>601-551-6979x23749</t>
  </si>
  <si>
    <t>samanthamccall@conley.com</t>
  </si>
  <si>
    <t>a75d51C0dDECb89</t>
  </si>
  <si>
    <t>Mayer-Velez</t>
  </si>
  <si>
    <t>South Pamelastad</t>
  </si>
  <si>
    <t>197.369.1571</t>
  </si>
  <si>
    <t>+1-309-031-2453x0674</t>
  </si>
  <si>
    <t>colejon@carson-davis.com</t>
  </si>
  <si>
    <t>http://castillo-padilla.biz/</t>
  </si>
  <si>
    <t>3C5ca1Dce7Aaa8f</t>
  </si>
  <si>
    <t>Hatfield, Hudson and Glass</t>
  </si>
  <si>
    <t>Alisonbury</t>
  </si>
  <si>
    <t>200.335.5435</t>
  </si>
  <si>
    <t>(148)492-5891x31274</t>
  </si>
  <si>
    <t>tommy62@love.com</t>
  </si>
  <si>
    <t>http://delgado.com/</t>
  </si>
  <si>
    <t>C5e818ec08B5aaA</t>
  </si>
  <si>
    <t>Murphy and Sons</t>
  </si>
  <si>
    <t>West Kaitlynfort</t>
  </si>
  <si>
    <t>(826)314-0450</t>
  </si>
  <si>
    <t>waltergreene@ortiz-marshall.com</t>
  </si>
  <si>
    <t>http://www.ashley-ewing.org/</t>
  </si>
  <si>
    <t>9F3EF2B86c3ea30</t>
  </si>
  <si>
    <t>Villarreal, Fernandez and Winters</t>
  </si>
  <si>
    <t>Ballchester</t>
  </si>
  <si>
    <t>199-288-2506</t>
  </si>
  <si>
    <t>(070)063-9219x741</t>
  </si>
  <si>
    <t>tara33@solis-rojas.com</t>
  </si>
  <si>
    <t>http://www.noble-raymond.org/</t>
  </si>
  <si>
    <t>46CE451Aaff8C3d</t>
  </si>
  <si>
    <t>Holland</t>
  </si>
  <si>
    <t>Sullivan-Terry</t>
  </si>
  <si>
    <t>Jakeborough</t>
  </si>
  <si>
    <t>054.226.3890x48230</t>
  </si>
  <si>
    <t>001-337-948-8312</t>
  </si>
  <si>
    <t>farrellmanuel@kennedy-kirby.com</t>
  </si>
  <si>
    <t>http://davis.net/</t>
  </si>
  <si>
    <t>BC92124BbAdb9a4</t>
  </si>
  <si>
    <t>Serrano-Nielsen</t>
  </si>
  <si>
    <t>Lake Katelynton</t>
  </si>
  <si>
    <t>001-400-478-6214</t>
  </si>
  <si>
    <t>(991)442-8543x3864</t>
  </si>
  <si>
    <t>millskatelyn@ponce.com</t>
  </si>
  <si>
    <t>cCdaaCEff7ab4a0</t>
  </si>
  <si>
    <t>Mullins, Cisneros and Boyd</t>
  </si>
  <si>
    <t>West Jesus</t>
  </si>
  <si>
    <t>001-686-209-7368x12737</t>
  </si>
  <si>
    <t>laneandres@gilbert.com</t>
  </si>
  <si>
    <t>http://www.wilcox.com/</t>
  </si>
  <si>
    <t>A7784bF3F61Abbc</t>
  </si>
  <si>
    <t>Hartman-Zhang</t>
  </si>
  <si>
    <t>Simonmouth</t>
  </si>
  <si>
    <t>+1-821-085-8923x576</t>
  </si>
  <si>
    <t>+1-093-110-9428x1078</t>
  </si>
  <si>
    <t>arthurnguyen@mendez-kennedy.net</t>
  </si>
  <si>
    <t>http://www.wheeler.com/</t>
  </si>
  <si>
    <t>Ea5906ce832cAA2</t>
  </si>
  <si>
    <t>Johnston, Pope and Kirk</t>
  </si>
  <si>
    <t>Rileybury</t>
  </si>
  <si>
    <t>+1-479-211-1356x7705</t>
  </si>
  <si>
    <t>(234)757-0892</t>
  </si>
  <si>
    <t>angie16@ayers.com</t>
  </si>
  <si>
    <t>2ace8D41E7eA5ED</t>
  </si>
  <si>
    <t>Case PLC</t>
  </si>
  <si>
    <t>Cindystad</t>
  </si>
  <si>
    <t>(388)862-9602x5134</t>
  </si>
  <si>
    <t>(130)284-2873</t>
  </si>
  <si>
    <t>jakestanley@hughes-williamson.info</t>
  </si>
  <si>
    <t>https://www.ray-austin.info/</t>
  </si>
  <si>
    <t>aB5C6b1Fd82bF1f</t>
  </si>
  <si>
    <t>Howard, Frye and Neal</t>
  </si>
  <si>
    <t>Jimenezland</t>
  </si>
  <si>
    <t>+1-095-864-3551x4775</t>
  </si>
  <si>
    <t>+1-119-925-6997x97182</t>
  </si>
  <si>
    <t>kariarnold@valentine-underwood.net</t>
  </si>
  <si>
    <t>http://lester.info/</t>
  </si>
  <si>
    <t>1c550d3C2a6CaFE</t>
  </si>
  <si>
    <t>Turner, Wagner and Gould</t>
  </si>
  <si>
    <t>South Feliciaborough</t>
  </si>
  <si>
    <t>496.404.8958</t>
  </si>
  <si>
    <t>+1-460-270-0834x42768</t>
  </si>
  <si>
    <t>nmontgomery@singleton-hodges.com</t>
  </si>
  <si>
    <t>http://joyce-sampson.com/</t>
  </si>
  <si>
    <t>fE18b60F48DB50c</t>
  </si>
  <si>
    <t>Benson</t>
  </si>
  <si>
    <t>Pittman PLC</t>
  </si>
  <si>
    <t>Port Hectormouth</t>
  </si>
  <si>
    <t>(104)809-3951</t>
  </si>
  <si>
    <t>+1-211-855-5357x6865</t>
  </si>
  <si>
    <t>ferrellmarc@mata-lindsey.info</t>
  </si>
  <si>
    <t>http://www.moran.org/</t>
  </si>
  <si>
    <t>4EECdbcDce6C4fC</t>
  </si>
  <si>
    <t>Conley Inc</t>
  </si>
  <si>
    <t>West Desireebury</t>
  </si>
  <si>
    <t>001-194-904-0576x4632</t>
  </si>
  <si>
    <t>001-845-191-8517x8250</t>
  </si>
  <si>
    <t>roykelli@huang.com</t>
  </si>
  <si>
    <t>https://www.stanton-strickland.com/</t>
  </si>
  <si>
    <t>2dd2BaD73eDF940</t>
  </si>
  <si>
    <t>Singh-Mcneil</t>
  </si>
  <si>
    <t>Lake Judy</t>
  </si>
  <si>
    <t>(352)387-6140x83619</t>
  </si>
  <si>
    <t>(509)265-2073x79944</t>
  </si>
  <si>
    <t>kari40@strong.biz</t>
  </si>
  <si>
    <t>http://www.daniels.com/</t>
  </si>
  <si>
    <t>Cc7dfdc626caEFf</t>
  </si>
  <si>
    <t>Williams Group</t>
  </si>
  <si>
    <t>Mistyside</t>
  </si>
  <si>
    <t>327.788.2477</t>
  </si>
  <si>
    <t>001-061-977-3572</t>
  </si>
  <si>
    <t>isaac44@cisneros.info</t>
  </si>
  <si>
    <t>https://vance.com/</t>
  </si>
  <si>
    <t>1C141a357dA4Ddd</t>
  </si>
  <si>
    <t>Gomez, Sanders and Cantrell</t>
  </si>
  <si>
    <t>New Damon</t>
  </si>
  <si>
    <t>001-616-702-7385x89733</t>
  </si>
  <si>
    <t>caitlin73@acevedo.com</t>
  </si>
  <si>
    <t>https://sullivan-dunlap.com/</t>
  </si>
  <si>
    <t>DBaBaB3Bbb1fDC2</t>
  </si>
  <si>
    <t>Mcclain, Mccann and Delacruz</t>
  </si>
  <si>
    <t>West Antonio</t>
  </si>
  <si>
    <t>(518)380-4802</t>
  </si>
  <si>
    <t>(603)014-3499x59085</t>
  </si>
  <si>
    <t>roger90@spence-moore.com</t>
  </si>
  <si>
    <t>https://www.saunders.org/</t>
  </si>
  <si>
    <t>BEDcbBf220Ecc7c</t>
  </si>
  <si>
    <t>Booker-Norton</t>
  </si>
  <si>
    <t>East Leonardbury</t>
  </si>
  <si>
    <t>751-596-9083x204</t>
  </si>
  <si>
    <t>001-005-006-0782x813</t>
  </si>
  <si>
    <t>lovejade@maxwell-vargas.com</t>
  </si>
  <si>
    <t>https://mills-bryant.com/</t>
  </si>
  <si>
    <t>4cC5f64DA8dd420</t>
  </si>
  <si>
    <t>Greene</t>
  </si>
  <si>
    <t>Waters-Tanner</t>
  </si>
  <si>
    <t>Caseland</t>
  </si>
  <si>
    <t>+1-849-482-4087x91427</t>
  </si>
  <si>
    <t>(361)556-0172x0811</t>
  </si>
  <si>
    <t>joseph42@woodard.org</t>
  </si>
  <si>
    <t>http://strong.info/</t>
  </si>
  <si>
    <t>ecbAa91517b5fAB</t>
  </si>
  <si>
    <t>Snow, Oneill and Rangel</t>
  </si>
  <si>
    <t>Port Aprilville</t>
  </si>
  <si>
    <t>(046)102-1070</t>
  </si>
  <si>
    <t>205-901-0925</t>
  </si>
  <si>
    <t>fmay@pope-baker.com</t>
  </si>
  <si>
    <t>bDFFc3B1e4AD3Fd</t>
  </si>
  <si>
    <t>Moore, Douglas and Woods</t>
  </si>
  <si>
    <t>Macdonaldtown</t>
  </si>
  <si>
    <t>001-854-783-6560</t>
  </si>
  <si>
    <t>662.566.2684</t>
  </si>
  <si>
    <t>vprice@sloan.com</t>
  </si>
  <si>
    <t>https://blankenship.com/</t>
  </si>
  <si>
    <t>cE26d5BBEc5aeeE</t>
  </si>
  <si>
    <t>Walter-Espinoza</t>
  </si>
  <si>
    <t>+1-994-436-6664x6190</t>
  </si>
  <si>
    <t>+1-716-520-9719x1785</t>
  </si>
  <si>
    <t>herbert33@keller-morrow.org</t>
  </si>
  <si>
    <t>http://saunders.com/</t>
  </si>
  <si>
    <t>A4EAc3aaDBfF292</t>
  </si>
  <si>
    <t>Bridges-Salazar</t>
  </si>
  <si>
    <t>West Meaganhaven</t>
  </si>
  <si>
    <t>200.769.2581</t>
  </si>
  <si>
    <t>+1-201-869-1581x13901</t>
  </si>
  <si>
    <t>chloeray@sims.org</t>
  </si>
  <si>
    <t>http://www.savage.com/</t>
  </si>
  <si>
    <t>Aa45dE7769DfEa6</t>
  </si>
  <si>
    <t>Callahan Inc</t>
  </si>
  <si>
    <t>Sydneyport</t>
  </si>
  <si>
    <t>(846)730-1820</t>
  </si>
  <si>
    <t>(446)611-2429</t>
  </si>
  <si>
    <t>ckemp@travis.info</t>
  </si>
  <si>
    <t>http://khan-arias.info/</t>
  </si>
  <si>
    <t>ED4E80eBDF1d2Ae</t>
  </si>
  <si>
    <t>Boone Inc</t>
  </si>
  <si>
    <t>Lake Sheilamouth</t>
  </si>
  <si>
    <t>(351)948-2499</t>
  </si>
  <si>
    <t>985-122-8726</t>
  </si>
  <si>
    <t>shelleykirk@sloan-love.info</t>
  </si>
  <si>
    <t>http://www.orozco.com/</t>
  </si>
  <si>
    <t>600c1738d3Eeea8</t>
  </si>
  <si>
    <t>Bond, Petty and Carey</t>
  </si>
  <si>
    <t>New Alvinstad</t>
  </si>
  <si>
    <t>879-230-3040x834</t>
  </si>
  <si>
    <t>alex50@choi-booker.com</t>
  </si>
  <si>
    <t>http://www.colon-santiago.com/</t>
  </si>
  <si>
    <t>eeB8832b6477dfB</t>
  </si>
  <si>
    <t>Gordon, Stanton and Chapman</t>
  </si>
  <si>
    <t>Anthonyborough</t>
  </si>
  <si>
    <t>434-158-1526x08812</t>
  </si>
  <si>
    <t>906-726-7936</t>
  </si>
  <si>
    <t>jeffreydaniel@higgins.com</t>
  </si>
  <si>
    <t>http://www.bowers-walter.biz/</t>
  </si>
  <si>
    <t>CDe18D005a1ba61</t>
  </si>
  <si>
    <t>Tim</t>
  </si>
  <si>
    <t>Clayton-Fitzpatrick</t>
  </si>
  <si>
    <t>Lake Marilyn</t>
  </si>
  <si>
    <t>+1-725-722-0639x427</t>
  </si>
  <si>
    <t>868.984.3423</t>
  </si>
  <si>
    <t>vanessa75@love.com</t>
  </si>
  <si>
    <t>https://ford.com/</t>
  </si>
  <si>
    <t>Ef03b9DcbFbe3Cd</t>
  </si>
  <si>
    <t>Phillips</t>
  </si>
  <si>
    <t>Dickerson and Sons</t>
  </si>
  <si>
    <t>New Caitlinburgh</t>
  </si>
  <si>
    <t>001-828-468-3820x51710</t>
  </si>
  <si>
    <t>tballard@carey.com</t>
  </si>
  <si>
    <t>http://carter.com/</t>
  </si>
  <si>
    <t>c6eea640aAE21CF</t>
  </si>
  <si>
    <t>Port Brendastad</t>
  </si>
  <si>
    <t>208-848-1634</t>
  </si>
  <si>
    <t>meredithpalmer@brewer.com</t>
  </si>
  <si>
    <t>https://murphy-hampton.com/</t>
  </si>
  <si>
    <t>ab01e15Ca204bE8</t>
  </si>
  <si>
    <t>Cruz-Leach</t>
  </si>
  <si>
    <t>Lake Harryburgh</t>
  </si>
  <si>
    <t>214.230.7711x0244</t>
  </si>
  <si>
    <t>975.842.4979</t>
  </si>
  <si>
    <t>nicholsshelley@smith.com</t>
  </si>
  <si>
    <t>https://elliott.net/</t>
  </si>
  <si>
    <t>bC687Fbdd2424ab</t>
  </si>
  <si>
    <t>Holloway</t>
  </si>
  <si>
    <t>Ferrell-Mueller</t>
  </si>
  <si>
    <t>Kathrynfort</t>
  </si>
  <si>
    <t>946-554-8585x603</t>
  </si>
  <si>
    <t>(155)387-6739</t>
  </si>
  <si>
    <t>ramseygavin@curry-jefferson.com</t>
  </si>
  <si>
    <t>https://woodard-ritter.com/</t>
  </si>
  <si>
    <t>DeaA6D332fADe14</t>
  </si>
  <si>
    <t>Ross PLC</t>
  </si>
  <si>
    <t>North Breannastad</t>
  </si>
  <si>
    <t>001-652-874-0350x527</t>
  </si>
  <si>
    <t>whitney60@harper.com</t>
  </si>
  <si>
    <t>https://www.ibarra.com/</t>
  </si>
  <si>
    <t>7581adDf1d7DD8C</t>
  </si>
  <si>
    <t>Spears, Flynn and Hendrix</t>
  </si>
  <si>
    <t>Kentmouth</t>
  </si>
  <si>
    <t>782-290-6262x10779</t>
  </si>
  <si>
    <t>255.068.4162x28759</t>
  </si>
  <si>
    <t>tracie52@ortiz.info</t>
  </si>
  <si>
    <t>http://www.trevino.com/</t>
  </si>
  <si>
    <t>d4B5b7f4f19A1a2</t>
  </si>
  <si>
    <t>Edgar</t>
  </si>
  <si>
    <t>Gay-Benitez</t>
  </si>
  <si>
    <t>Port Yvonne</t>
  </si>
  <si>
    <t>(861)254-0855x515</t>
  </si>
  <si>
    <t>456.382.5387</t>
  </si>
  <si>
    <t>amack@cordova.info</t>
  </si>
  <si>
    <t>https://burgess.com/</t>
  </si>
  <si>
    <t>EDF84b2D3f452d7</t>
  </si>
  <si>
    <t>Beck, Sharp and Waller</t>
  </si>
  <si>
    <t>Bentleyland</t>
  </si>
  <si>
    <t>681.119.3503x195</t>
  </si>
  <si>
    <t>064.571.4165</t>
  </si>
  <si>
    <t>jherring@gates.com</t>
  </si>
  <si>
    <t>E6B6Dbd1cCCB900</t>
  </si>
  <si>
    <t>Pearson-Brooks</t>
  </si>
  <si>
    <t>Port Edwardhaven</t>
  </si>
  <si>
    <t>+1-578-346-4552x90051</t>
  </si>
  <si>
    <t>geoffreyguzman@pace.com</t>
  </si>
  <si>
    <t>F5E4EA14AFd42B0</t>
  </si>
  <si>
    <t>Rivera, Bradford and Montgomery</t>
  </si>
  <si>
    <t>West Damon</t>
  </si>
  <si>
    <t>(769)736-2690</t>
  </si>
  <si>
    <t>kentdunn@russo-mays.com</t>
  </si>
  <si>
    <t>6abaeFbdb212Ad1</t>
  </si>
  <si>
    <t>Conner LLC</t>
  </si>
  <si>
    <t>Lake Anabury</t>
  </si>
  <si>
    <t>479.411.1690x2355</t>
  </si>
  <si>
    <t>(004)893-7423x918</t>
  </si>
  <si>
    <t>gordonisaac@gardner.com</t>
  </si>
  <si>
    <t>http://www.mcpherson.com/</t>
  </si>
  <si>
    <t>fC49c3D4aFAD1Ab</t>
  </si>
  <si>
    <t>Ball, Leblanc and Baxter</t>
  </si>
  <si>
    <t>North Erikberg</t>
  </si>
  <si>
    <t>565.087.9856x481</t>
  </si>
  <si>
    <t>karlahood@walls-massey.org</t>
  </si>
  <si>
    <t>0e5d94FC6778978</t>
  </si>
  <si>
    <t>Richmond PLC</t>
  </si>
  <si>
    <t>South Elainetown</t>
  </si>
  <si>
    <t>818.794.0389x82537</t>
  </si>
  <si>
    <t>sherry54@pitts-greer.com</t>
  </si>
  <si>
    <t>http://glenn-levine.com/</t>
  </si>
  <si>
    <t>Bdfb94c29dd34FF</t>
  </si>
  <si>
    <t>Riddle, Nelson and Beard</t>
  </si>
  <si>
    <t>Roweburgh</t>
  </si>
  <si>
    <t>(573)103-1010</t>
  </si>
  <si>
    <t>(730)390-0577x2847</t>
  </si>
  <si>
    <t>kmays@parks.com</t>
  </si>
  <si>
    <t>https://www.sweeney.org/</t>
  </si>
  <si>
    <t>BBBff63AedF1eb0</t>
  </si>
  <si>
    <t>Jordan and Sons</t>
  </si>
  <si>
    <t>Changville</t>
  </si>
  <si>
    <t>+1-180-987-6830x3399</t>
  </si>
  <si>
    <t>001-693-358-4345x39003</t>
  </si>
  <si>
    <t>ybarron@rios-hendricks.com</t>
  </si>
  <si>
    <t>http://moreno-stokes.com/</t>
  </si>
  <si>
    <t>63ddEa6Dd71Db50</t>
  </si>
  <si>
    <t>Sellers-Smith</t>
  </si>
  <si>
    <t>East Julia</t>
  </si>
  <si>
    <t>067-505-0999</t>
  </si>
  <si>
    <t>901.000.6348x117</t>
  </si>
  <si>
    <t>alexandra01@vaughan-cooke.com</t>
  </si>
  <si>
    <t>http://www.sims.com/</t>
  </si>
  <si>
    <t>Dcae5D501C9adD3</t>
  </si>
  <si>
    <t>Small, Fox and Lamb</t>
  </si>
  <si>
    <t>West Shellyview</t>
  </si>
  <si>
    <t>001-999-291-7401x8115</t>
  </si>
  <si>
    <t>775-142-8391x19212</t>
  </si>
  <si>
    <t>arthurwang@pittman-foster.com</t>
  </si>
  <si>
    <t>https://www.johns.com/</t>
  </si>
  <si>
    <t>04Bd5F8854C0BB2</t>
  </si>
  <si>
    <t>Estes-Norton</t>
  </si>
  <si>
    <t>Lake Mallorymouth</t>
  </si>
  <si>
    <t>560.171.1559</t>
  </si>
  <si>
    <t>001-717-520-9659x236</t>
  </si>
  <si>
    <t>beverly55@curry.com</t>
  </si>
  <si>
    <t>http://www.price.info/</t>
  </si>
  <si>
    <t>3d7BfF93ff9F5ba</t>
  </si>
  <si>
    <t>Lucas-Haas</t>
  </si>
  <si>
    <t>Alejandromouth</t>
  </si>
  <si>
    <t>+1-482-370-0560x6951</t>
  </si>
  <si>
    <t>524.752.2246x12495</t>
  </si>
  <si>
    <t>jadewells@ibarra.com</t>
  </si>
  <si>
    <t>https://www.reyes-andersen.biz/</t>
  </si>
  <si>
    <t>FBdEB8beaD4CC91</t>
  </si>
  <si>
    <t>Bond-Banks</t>
  </si>
  <si>
    <t>South Timothy</t>
  </si>
  <si>
    <t>+1-214-881-7936x4542</t>
  </si>
  <si>
    <t>001-797-064-6943x9216</t>
  </si>
  <si>
    <t>branchkelsey@fowler-charles.info</t>
  </si>
  <si>
    <t>http://carroll-oneal.com/</t>
  </si>
  <si>
    <t>6CDef9Ed36B58D4</t>
  </si>
  <si>
    <t>Kelley Ltd</t>
  </si>
  <si>
    <t>416-808-2413</t>
  </si>
  <si>
    <t>(912)391-7872</t>
  </si>
  <si>
    <t>mpayne@villegas-french.com</t>
  </si>
  <si>
    <t>https://mcintosh.com/</t>
  </si>
  <si>
    <t>fD7E3baEA3b9739</t>
  </si>
  <si>
    <t>Villa</t>
  </si>
  <si>
    <t>Holland Inc</t>
  </si>
  <si>
    <t>Darylmouth</t>
  </si>
  <si>
    <t>mirandaalexis@duffy.info</t>
  </si>
  <si>
    <t>https://robles.biz/</t>
  </si>
  <si>
    <t>7d60D2dDF121acd</t>
  </si>
  <si>
    <t>Jarvis</t>
  </si>
  <si>
    <t>Cain, Roman and Pruitt</t>
  </si>
  <si>
    <t>South Caseyhaven</t>
  </si>
  <si>
    <t>+1-044-510-4797x01649</t>
  </si>
  <si>
    <t>(175)257-8958</t>
  </si>
  <si>
    <t>miguel55@zimmerman-wong.org</t>
  </si>
  <si>
    <t>http://www.mcconnell.com/</t>
  </si>
  <si>
    <t>49FB80BFa60a782</t>
  </si>
  <si>
    <t>Campos-Clark</t>
  </si>
  <si>
    <t>New Aaronstad</t>
  </si>
  <si>
    <t>(426)153-7018</t>
  </si>
  <si>
    <t>(176)240-3916x303</t>
  </si>
  <si>
    <t>tabithahoffman@hudson-berger.com</t>
  </si>
  <si>
    <t>https://www.norris.com/</t>
  </si>
  <si>
    <t>e3d2bDBAD208dD0</t>
  </si>
  <si>
    <t>Christy</t>
  </si>
  <si>
    <t>Walker Inc</t>
  </si>
  <si>
    <t>New Hunterstad</t>
  </si>
  <si>
    <t>(951)793-2121</t>
  </si>
  <si>
    <t>tomterry@gilbert-livingston.biz</t>
  </si>
  <si>
    <t>https://www.jimenez.info/</t>
  </si>
  <si>
    <t>EddbA8F7CFA0954</t>
  </si>
  <si>
    <t>Randolph, Wilkins and Arellano</t>
  </si>
  <si>
    <t>Alexanderstad</t>
  </si>
  <si>
    <t>027.537.9757</t>
  </si>
  <si>
    <t>153.678.4330</t>
  </si>
  <si>
    <t>rmaxwell@nichols.com</t>
  </si>
  <si>
    <t>c0F95C4823CfbAd</t>
  </si>
  <si>
    <t>Lori</t>
  </si>
  <si>
    <t>Ramsey-Henry</t>
  </si>
  <si>
    <t>West Anitafurt</t>
  </si>
  <si>
    <t>869-161-3806x72773</t>
  </si>
  <si>
    <t>(620)496-6950</t>
  </si>
  <si>
    <t>mandy36@benson.biz</t>
  </si>
  <si>
    <t>ebfBfCd49f4e8FD</t>
  </si>
  <si>
    <t>Vance, Lopez and Gillespie</t>
  </si>
  <si>
    <t>Dorothyfurt</t>
  </si>
  <si>
    <t>175.487.6371</t>
  </si>
  <si>
    <t>001-648-823-8417x3830</t>
  </si>
  <si>
    <t>palmershelia@charles.com</t>
  </si>
  <si>
    <t>771fdAa2a7E96A7</t>
  </si>
  <si>
    <t>Chavez, Swanson and Foster</t>
  </si>
  <si>
    <t>Raventon</t>
  </si>
  <si>
    <t>(865)960-5639</t>
  </si>
  <si>
    <t>(360)024-5835x482</t>
  </si>
  <si>
    <t>tannerjanet@walls.info</t>
  </si>
  <si>
    <t>dDb9dc9d88a9a3D</t>
  </si>
  <si>
    <t>Solomon, Mcfarland and Norris</t>
  </si>
  <si>
    <t>South Melissamouth</t>
  </si>
  <si>
    <t>411-137-3447</t>
  </si>
  <si>
    <t>001-528-633-7975x9794</t>
  </si>
  <si>
    <t>rachelvalenzuela@stuart-turner.com</t>
  </si>
  <si>
    <t>http://bond-hurley.com/</t>
  </si>
  <si>
    <t>F19fBEcE1a740B2</t>
  </si>
  <si>
    <t>Knapp, Mckinney and Pham</t>
  </si>
  <si>
    <t>Ariasport</t>
  </si>
  <si>
    <t>148-954-7793x004</t>
  </si>
  <si>
    <t>(910)768-4838x74095</t>
  </si>
  <si>
    <t>byrdvanessa@turner.com</t>
  </si>
  <si>
    <t>https://petersen.com/</t>
  </si>
  <si>
    <t>433b6a71bfff4b6</t>
  </si>
  <si>
    <t>Beckyland</t>
  </si>
  <si>
    <t>(793)285-0979</t>
  </si>
  <si>
    <t>001-545-946-9230x97398</t>
  </si>
  <si>
    <t>sanfordgordon@swanson.com</t>
  </si>
  <si>
    <t>https://arellano.com/</t>
  </si>
  <si>
    <t>75e778b4fe40C0e</t>
  </si>
  <si>
    <t>Dillon, Taylor and Compton</t>
  </si>
  <si>
    <t>North Elizabethstad</t>
  </si>
  <si>
    <t>059-763-9074x2112</t>
  </si>
  <si>
    <t>197.444.3482</t>
  </si>
  <si>
    <t>vegajohnathan@hardin.com</t>
  </si>
  <si>
    <t>632CbfBa0E8EFf0</t>
  </si>
  <si>
    <t>Heath, Berg and Gibbs</t>
  </si>
  <si>
    <t>Port Marilynmouth</t>
  </si>
  <si>
    <t>(267)090-3873x73189</t>
  </si>
  <si>
    <t>590-919-1051x3235</t>
  </si>
  <si>
    <t>rherring@galloway.info</t>
  </si>
  <si>
    <t>http://marsh-oconnor.com/</t>
  </si>
  <si>
    <t>C4dcCd7Fa171FAe</t>
  </si>
  <si>
    <t>Meza LLC</t>
  </si>
  <si>
    <t>Port Tabitha</t>
  </si>
  <si>
    <t>(573)688-1874x52087</t>
  </si>
  <si>
    <t>750-008-3407x6172</t>
  </si>
  <si>
    <t>erik82@cruz.com</t>
  </si>
  <si>
    <t>https://valencia.biz/</t>
  </si>
  <si>
    <t>AdA06923CcA2d4F</t>
  </si>
  <si>
    <t>Roth and Sons</t>
  </si>
  <si>
    <t>North Ruben</t>
  </si>
  <si>
    <t>887.883.2090x71190</t>
  </si>
  <si>
    <t>+1-135-951-0688x0956</t>
  </si>
  <si>
    <t>alex79@patton-campbell.org</t>
  </si>
  <si>
    <t>39ed6d9eeDC7D3e</t>
  </si>
  <si>
    <t>Benitez Ltd</t>
  </si>
  <si>
    <t>West Robyn</t>
  </si>
  <si>
    <t>001-789-986-2163x40411</t>
  </si>
  <si>
    <t>+1-143-925-4248x789</t>
  </si>
  <si>
    <t>brent20@marshall.biz</t>
  </si>
  <si>
    <t>http://dudley.com/</t>
  </si>
  <si>
    <t>930ebcE79D71FdE</t>
  </si>
  <si>
    <t>Joann</t>
  </si>
  <si>
    <t>Kim, Aguilar and Andersen</t>
  </si>
  <si>
    <t>New Mckenzie</t>
  </si>
  <si>
    <t>+1-900-215-2182x1198</t>
  </si>
  <si>
    <t>676.839.7215x66829</t>
  </si>
  <si>
    <t>shawna42@downs.com</t>
  </si>
  <si>
    <t>http://davenport-moran.com/</t>
  </si>
  <si>
    <t>4bECa220B8E2066</t>
  </si>
  <si>
    <t>Mathews</t>
  </si>
  <si>
    <t>Lake Claytonview</t>
  </si>
  <si>
    <t>423.447.9998x54950</t>
  </si>
  <si>
    <t>(904)675-2988</t>
  </si>
  <si>
    <t>nielsendarius@gentry-chaney.biz</t>
  </si>
  <si>
    <t>http://www.hodges-yates.org/</t>
  </si>
  <si>
    <t>59c712ACDf547d8</t>
  </si>
  <si>
    <t>Holt, Yang and Boyle</t>
  </si>
  <si>
    <t>New Brianna</t>
  </si>
  <si>
    <t>691-349-8187x950</t>
  </si>
  <si>
    <t>(531)732-7358x595</t>
  </si>
  <si>
    <t>ale@massey.com</t>
  </si>
  <si>
    <t>http://daniel-bray.com/</t>
  </si>
  <si>
    <t>8df2ba29eCeCFbd</t>
  </si>
  <si>
    <t>Phillips Group</t>
  </si>
  <si>
    <t>Robertfort</t>
  </si>
  <si>
    <t>001-700-548-5563x8943</t>
  </si>
  <si>
    <t>(932)013-7148x15187</t>
  </si>
  <si>
    <t>christinewoodard@melendez.biz</t>
  </si>
  <si>
    <t>https://www.tate.com/</t>
  </si>
  <si>
    <t>FDC8DbC8dE94bA5</t>
  </si>
  <si>
    <t>Gamble-Gibbs</t>
  </si>
  <si>
    <t>+1-862-371-4517x67353</t>
  </si>
  <si>
    <t>858.868.6379</t>
  </si>
  <si>
    <t>marcus80@morris.com</t>
  </si>
  <si>
    <t>http://frazier-church.info/</t>
  </si>
  <si>
    <t>bfBD14Ac0D2Cdd0</t>
  </si>
  <si>
    <t>Burke, Gordon and Wilkerson</t>
  </si>
  <si>
    <t>Lindaview</t>
  </si>
  <si>
    <t>596-090-5728</t>
  </si>
  <si>
    <t>rickey93@vargas.biz</t>
  </si>
  <si>
    <t>https://www.nichols-heath.org/</t>
  </si>
  <si>
    <t>eeb4fCeeF00Ef8d</t>
  </si>
  <si>
    <t>Forbes, Kaufman and Beard</t>
  </si>
  <si>
    <t>Ricefurt</t>
  </si>
  <si>
    <t>521-878-3704</t>
  </si>
  <si>
    <t>joseph94@tanner-ryan.com</t>
  </si>
  <si>
    <t>http://www.stout-oneill.com/</t>
  </si>
  <si>
    <t>32C993f1F0D1C9B</t>
  </si>
  <si>
    <t>Mendez and Sons</t>
  </si>
  <si>
    <t>Darinshire</t>
  </si>
  <si>
    <t>068.901.9170</t>
  </si>
  <si>
    <t>(935)035-8188x0041</t>
  </si>
  <si>
    <t>levinekelly@mays.net</t>
  </si>
  <si>
    <t>https://www.evans.org/</t>
  </si>
  <si>
    <t>AF448EaC8b6b1Af</t>
  </si>
  <si>
    <t>Ferrell, Pierce and Calderon</t>
  </si>
  <si>
    <t>Haroldville</t>
  </si>
  <si>
    <t>875-461-4445x82567</t>
  </si>
  <si>
    <t>530.849.3398x587</t>
  </si>
  <si>
    <t>leonardirwin@garner-krueger.info</t>
  </si>
  <si>
    <t>https://giles-orozco.com/</t>
  </si>
  <si>
    <t>304Ad71930542d0</t>
  </si>
  <si>
    <t>Murphy Group</t>
  </si>
  <si>
    <t>Port Carmen</t>
  </si>
  <si>
    <t>370-544-7640x045</t>
  </si>
  <si>
    <t>569.261.2410x123</t>
  </si>
  <si>
    <t>karipitts@ayers-cox.biz</t>
  </si>
  <si>
    <t>https://www.stuart.info/</t>
  </si>
  <si>
    <t>f2A8dB8a58FF9Ee</t>
  </si>
  <si>
    <t>Norton, Casey and Little</t>
  </si>
  <si>
    <t>Lake Erinbury</t>
  </si>
  <si>
    <t>444.836.0932</t>
  </si>
  <si>
    <t>(579)185-2818x685</t>
  </si>
  <si>
    <t>kerickson@summers.com</t>
  </si>
  <si>
    <t>cD70f8c8EF5eAE4</t>
  </si>
  <si>
    <t>Hammond, Leon and Gilbert</t>
  </si>
  <si>
    <t>Barreraburgh</t>
  </si>
  <si>
    <t>210.562.3331x327</t>
  </si>
  <si>
    <t>549-231-4687</t>
  </si>
  <si>
    <t>whuang@lin.com</t>
  </si>
  <si>
    <t>http://www.palmer.info/</t>
  </si>
  <si>
    <t>dE1Ae4fea53eaC2</t>
  </si>
  <si>
    <t>Ashley-Melton</t>
  </si>
  <si>
    <t>Daltonville</t>
  </si>
  <si>
    <t>317.783.1164x385</t>
  </si>
  <si>
    <t>jimbailey@hays.org</t>
  </si>
  <si>
    <t>http://www.acevedo-allison.biz/</t>
  </si>
  <si>
    <t>186843Edf87c24B</t>
  </si>
  <si>
    <t>Pena Inc</t>
  </si>
  <si>
    <t>Valentineberg</t>
  </si>
  <si>
    <t>(462)804-7489</t>
  </si>
  <si>
    <t>(550)359-0984x17016</t>
  </si>
  <si>
    <t>leehooper@wise.com</t>
  </si>
  <si>
    <t>https://www.butler-singh.com/</t>
  </si>
  <si>
    <t>b1Fc8fcEa248e17</t>
  </si>
  <si>
    <t>Regina</t>
  </si>
  <si>
    <t>Larson Inc</t>
  </si>
  <si>
    <t>Spencerborough</t>
  </si>
  <si>
    <t>354-972-1078</t>
  </si>
  <si>
    <t>001-844-241-8734</t>
  </si>
  <si>
    <t>craigmurillo@curtis.com</t>
  </si>
  <si>
    <t>http://herring-cisneros.com/</t>
  </si>
  <si>
    <t>53eD081839B6E57</t>
  </si>
  <si>
    <t>Holloway, Ferguson and Fitzgerald</t>
  </si>
  <si>
    <t>Port Nathaniel</t>
  </si>
  <si>
    <t>001-389-426-7805x9646</t>
  </si>
  <si>
    <t>(855)827-1085x7634</t>
  </si>
  <si>
    <t>pottskerri@rosario.com</t>
  </si>
  <si>
    <t>http://savage.com/</t>
  </si>
  <si>
    <t>AdF54Baa6eF3f1A</t>
  </si>
  <si>
    <t>Cain Group</t>
  </si>
  <si>
    <t>West Devintown</t>
  </si>
  <si>
    <t>377.518.2038x824</t>
  </si>
  <si>
    <t>salinasxavier@arroyo.org</t>
  </si>
  <si>
    <t>https://www.ramsey-cabrera.org/</t>
  </si>
  <si>
    <t>add8585D174a0cB</t>
  </si>
  <si>
    <t>Trevino-Mathews</t>
  </si>
  <si>
    <t>South Charlestown</t>
  </si>
  <si>
    <t>564.723.7447</t>
  </si>
  <si>
    <t>001-739-111-0380x9519</t>
  </si>
  <si>
    <t>priscilla20@david.com</t>
  </si>
  <si>
    <t>https://www.cunningham-sanders.info/</t>
  </si>
  <si>
    <t>Df4d4eccc4EfE1d</t>
  </si>
  <si>
    <t>Hicks, Hines and Hull</t>
  </si>
  <si>
    <t>Javierton</t>
  </si>
  <si>
    <t>937-843-6103x129</t>
  </si>
  <si>
    <t>033-305-1640x6916</t>
  </si>
  <si>
    <t>hamiltonelaine@levine-andrade.com</t>
  </si>
  <si>
    <t>https://velazquez-simmons.com/</t>
  </si>
  <si>
    <t>20284c34EcbE37D</t>
  </si>
  <si>
    <t>Roberson, Mcclain and Bradshaw</t>
  </si>
  <si>
    <t>West Kelly</t>
  </si>
  <si>
    <t>229.729.0761x958</t>
  </si>
  <si>
    <t>travisstacy@orozco.com</t>
  </si>
  <si>
    <t>https://olson-gray.org/</t>
  </si>
  <si>
    <t>7b36eDE996a3bd2</t>
  </si>
  <si>
    <t>Russell, Allison and Serrano</t>
  </si>
  <si>
    <t>Warrenburgh</t>
  </si>
  <si>
    <t>+1-698-694-8778x193</t>
  </si>
  <si>
    <t>281-384-1180x45572</t>
  </si>
  <si>
    <t>gravestasha@sellers.info</t>
  </si>
  <si>
    <t>http://www.robinson.com/</t>
  </si>
  <si>
    <t>DF81313D8Acf45a</t>
  </si>
  <si>
    <t>Greene Group</t>
  </si>
  <si>
    <t>Karinabury</t>
  </si>
  <si>
    <t>931.442.4323</t>
  </si>
  <si>
    <t>667.531.8118x8413</t>
  </si>
  <si>
    <t>bmaxwell@keller.com</t>
  </si>
  <si>
    <t>http://www.hogan.org/</t>
  </si>
  <si>
    <t>38D5391A1ae539f</t>
  </si>
  <si>
    <t>Buchanan and Sons</t>
  </si>
  <si>
    <t>South Nathanstad</t>
  </si>
  <si>
    <t>(073)561-1738x798</t>
  </si>
  <si>
    <t>kiddwayne@marquez-ayala.com</t>
  </si>
  <si>
    <t>https://www.montoya-carney.com/</t>
  </si>
  <si>
    <t>b3d8DBfAE0EA8ED</t>
  </si>
  <si>
    <t>Kristie</t>
  </si>
  <si>
    <t>Hammond, Shepard and Wilkerson</t>
  </si>
  <si>
    <t>Port Michael</t>
  </si>
  <si>
    <t>277.988.9460x01512</t>
  </si>
  <si>
    <t>022.539.1624</t>
  </si>
  <si>
    <t>imann@blackburn.biz</t>
  </si>
  <si>
    <t>https://www.knapp-callahan.org/</t>
  </si>
  <si>
    <t>EB838Cb6FcBB2F2</t>
  </si>
  <si>
    <t>Shaw</t>
  </si>
  <si>
    <t>Hudson Inc</t>
  </si>
  <si>
    <t>Port Prestontown</t>
  </si>
  <si>
    <t>(745)768-8584</t>
  </si>
  <si>
    <t>001-628-116-5211x2210</t>
  </si>
  <si>
    <t>omorgan@meadows.com</t>
  </si>
  <si>
    <t>http://soto.com/</t>
  </si>
  <si>
    <t>9da3d344D1F759B</t>
  </si>
  <si>
    <t>Blackburn and Sons</t>
  </si>
  <si>
    <t>Alisontown</t>
  </si>
  <si>
    <t>+1-178-419-0745x12857</t>
  </si>
  <si>
    <t>watersanna@dudley.net</t>
  </si>
  <si>
    <t>http://www.berry-berg.org/</t>
  </si>
  <si>
    <t>0aB3b979af2d6D0</t>
  </si>
  <si>
    <t>Mcgrath, Escobar and Cuevas</t>
  </si>
  <si>
    <t>299.348.8964x6462</t>
  </si>
  <si>
    <t>(402)661-4214x6322</t>
  </si>
  <si>
    <t>brosario@mercer.com</t>
  </si>
  <si>
    <t>http://foster.info/</t>
  </si>
  <si>
    <t>Ffb73C1AF28Fc7D</t>
  </si>
  <si>
    <t>Cantu Ltd</t>
  </si>
  <si>
    <t>Allenhaven</t>
  </si>
  <si>
    <t>217.091.3915</t>
  </si>
  <si>
    <t>(214)546-4840x58518</t>
  </si>
  <si>
    <t>salinasjasmin@jackson.com</t>
  </si>
  <si>
    <t>http://everett-wheeler.com/</t>
  </si>
  <si>
    <t>fBbc1E0CeE65BE7</t>
  </si>
  <si>
    <t>Tate</t>
  </si>
  <si>
    <t>Wolfe-Silva</t>
  </si>
  <si>
    <t>592.086.5254x926</t>
  </si>
  <si>
    <t>+1-722-076-4361x98157</t>
  </si>
  <si>
    <t>cervantesmaria@vincent.org</t>
  </si>
  <si>
    <t>http://www.english.com/</t>
  </si>
  <si>
    <t>69FEC3F0FD6A897</t>
  </si>
  <si>
    <t>Andrade, Norman and Ibarra</t>
  </si>
  <si>
    <t>West Rileyfort</t>
  </si>
  <si>
    <t>(265)786-1892</t>
  </si>
  <si>
    <t>001-458-084-0201</t>
  </si>
  <si>
    <t>ryaningram@stevens.org</t>
  </si>
  <si>
    <t>https://www.mcclure.com/</t>
  </si>
  <si>
    <t>94cA16AFe68CC4D</t>
  </si>
  <si>
    <t>Morton-Dudley</t>
  </si>
  <si>
    <t>North Evelynville</t>
  </si>
  <si>
    <t>+1-350-020-0270x7526</t>
  </si>
  <si>
    <t>peter97@newton.com</t>
  </si>
  <si>
    <t>https://bautista.com/</t>
  </si>
  <si>
    <t>EdC595c710f313f</t>
  </si>
  <si>
    <t>Frazier, Li and Landry</t>
  </si>
  <si>
    <t>Wandaville</t>
  </si>
  <si>
    <t>496-245-3496x550</t>
  </si>
  <si>
    <t>366-275-4738x261</t>
  </si>
  <si>
    <t>javierconner@saunders.com</t>
  </si>
  <si>
    <t>https://www.harper.com/</t>
  </si>
  <si>
    <t>ff711516CaC705b</t>
  </si>
  <si>
    <t>Delacruz</t>
  </si>
  <si>
    <t>Lang-Branch</t>
  </si>
  <si>
    <t>West Jasmine</t>
  </si>
  <si>
    <t>492-738-6070x1443</t>
  </si>
  <si>
    <t>138.909.7471</t>
  </si>
  <si>
    <t>robertacoffey@fry.info</t>
  </si>
  <si>
    <t>eAa1Cf1f05cBD0a</t>
  </si>
  <si>
    <t>French PLC</t>
  </si>
  <si>
    <t>Harryton</t>
  </si>
  <si>
    <t>884.973.2490x7880</t>
  </si>
  <si>
    <t>+1-795-403-4217x089</t>
  </si>
  <si>
    <t>jterry@potter.com</t>
  </si>
  <si>
    <t>bc1beCbCcF20CDB</t>
  </si>
  <si>
    <t>Schroeder</t>
  </si>
  <si>
    <t>Stafford-Arias</t>
  </si>
  <si>
    <t>South Dwayneview</t>
  </si>
  <si>
    <t>067.957.5321</t>
  </si>
  <si>
    <t>001-726-945-6083x431</t>
  </si>
  <si>
    <t>foxjoan@guzman.com</t>
  </si>
  <si>
    <t>http://choi.info/</t>
  </si>
  <si>
    <t>5a16bE270f9cbFC</t>
  </si>
  <si>
    <t>Giles, Reid and Cisneros</t>
  </si>
  <si>
    <t>731-835-6137</t>
  </si>
  <si>
    <t>williamrich@byrd-harvey.net</t>
  </si>
  <si>
    <t>https://www.booker.biz/</t>
  </si>
  <si>
    <t>eEaA6F9Fd9D1cd6</t>
  </si>
  <si>
    <t>Wilkerson and Sons</t>
  </si>
  <si>
    <t>(753)711-9659</t>
  </si>
  <si>
    <t>685-940-4112x795</t>
  </si>
  <si>
    <t>tannerseth@hughes-hawkins.com</t>
  </si>
  <si>
    <t>http://www.valdez-carr.org/</t>
  </si>
  <si>
    <t>f2aab2A7CCDaEC9</t>
  </si>
  <si>
    <t>Mathews-Floyd</t>
  </si>
  <si>
    <t>Pughhaven</t>
  </si>
  <si>
    <t>(570)903-0217x470</t>
  </si>
  <si>
    <t>eshea@newman-nelson.com</t>
  </si>
  <si>
    <t>http://ferguson.com/</t>
  </si>
  <si>
    <t>d6c06b3d5A3FefE</t>
  </si>
  <si>
    <t>Henson Ltd</t>
  </si>
  <si>
    <t>Lyonsmouth</t>
  </si>
  <si>
    <t>155.545.9670x1337</t>
  </si>
  <si>
    <t>+1-643-000-5438x7377</t>
  </si>
  <si>
    <t>lmoon@macdonald-meyer.biz</t>
  </si>
  <si>
    <t>https://www.morales.com/</t>
  </si>
  <si>
    <t>5c6d2EBBB3229AF</t>
  </si>
  <si>
    <t>Zhang</t>
  </si>
  <si>
    <t>Allen, Byrd and Oliver</t>
  </si>
  <si>
    <t>Daveville</t>
  </si>
  <si>
    <t>(679)223-3818x7569</t>
  </si>
  <si>
    <t>001-856-286-4813</t>
  </si>
  <si>
    <t>bridgesivan@reynolds.com</t>
  </si>
  <si>
    <t>http://bass.net/</t>
  </si>
  <si>
    <t>CBDbCE4988ACeEA</t>
  </si>
  <si>
    <t>Banks-Dalton</t>
  </si>
  <si>
    <t>Wareton</t>
  </si>
  <si>
    <t>716.670.5905x140</t>
  </si>
  <si>
    <t>paula16@brock.info</t>
  </si>
  <si>
    <t>http://raymond.com/</t>
  </si>
  <si>
    <t>4167Bd6cCacB3a1</t>
  </si>
  <si>
    <t>Gould-Montes</t>
  </si>
  <si>
    <t>Lake Melody</t>
  </si>
  <si>
    <t>739.874.7103x5216</t>
  </si>
  <si>
    <t>816.128.1343x4758</t>
  </si>
  <si>
    <t>angela09@herman.com</t>
  </si>
  <si>
    <t>https://burke-jarvis.com/</t>
  </si>
  <si>
    <t>Dc06edFE3AAB106</t>
  </si>
  <si>
    <t>Lozano-Henson</t>
  </si>
  <si>
    <t>Hannachester</t>
  </si>
  <si>
    <t>+1-525-735-1302x010</t>
  </si>
  <si>
    <t>+1-257-218-9549x4213</t>
  </si>
  <si>
    <t>joherring@osborn.com</t>
  </si>
  <si>
    <t>http://leon-huerta.biz/</t>
  </si>
  <si>
    <t>83f8924AEa5aBc2</t>
  </si>
  <si>
    <t>Heath-Cummings</t>
  </si>
  <si>
    <t>Arthurberg</t>
  </si>
  <si>
    <t>001-564-986-8605x792</t>
  </si>
  <si>
    <t>354-293-9198x36238</t>
  </si>
  <si>
    <t>sreeves@maddox-fry.biz</t>
  </si>
  <si>
    <t>http://www.daniel.net/</t>
  </si>
  <si>
    <t>f6Abb2B16eC7dcC</t>
  </si>
  <si>
    <t>Mcgrath</t>
  </si>
  <si>
    <t>East Angelmouth</t>
  </si>
  <si>
    <t>001-248-936-5390x9704</t>
  </si>
  <si>
    <t>317.394.4095</t>
  </si>
  <si>
    <t>robyngray@pearson.biz</t>
  </si>
  <si>
    <t>http://www.tate.com/</t>
  </si>
  <si>
    <t>34f4A71fBBa5C2A</t>
  </si>
  <si>
    <t>Molina-Wall</t>
  </si>
  <si>
    <t>Staceyburgh</t>
  </si>
  <si>
    <t>(569)112-3125</t>
  </si>
  <si>
    <t>jaredshannon@shaffer.org</t>
  </si>
  <si>
    <t>http://hicks.com/</t>
  </si>
  <si>
    <t>AdcB6E7b2774f4C</t>
  </si>
  <si>
    <t>Brady Group</t>
  </si>
  <si>
    <t>Clarenceport</t>
  </si>
  <si>
    <t>(677)620-7471x81011</t>
  </si>
  <si>
    <t>536.051.0833x5809</t>
  </si>
  <si>
    <t>kerrihale@ritter.com</t>
  </si>
  <si>
    <t>https://www.goodwin.info/</t>
  </si>
  <si>
    <t>AF64c02A20410f5</t>
  </si>
  <si>
    <t>Dillon Ltd</t>
  </si>
  <si>
    <t>Port Kirstenmouth</t>
  </si>
  <si>
    <t>+1-491-811-4201x4025</t>
  </si>
  <si>
    <t>(325)759-9729x95975</t>
  </si>
  <si>
    <t>leroymeyer@beard.com</t>
  </si>
  <si>
    <t>http://www.berg.biz/</t>
  </si>
  <si>
    <t>adc155A42a8FEFa</t>
  </si>
  <si>
    <t>Nunez Ltd</t>
  </si>
  <si>
    <t>South Edwin</t>
  </si>
  <si>
    <t>231-007-9710x4571</t>
  </si>
  <si>
    <t>341-180-2305x81183</t>
  </si>
  <si>
    <t>pedro48@page.com</t>
  </si>
  <si>
    <t>https://www.clayton.com/</t>
  </si>
  <si>
    <t>2374F8ff43fa006</t>
  </si>
  <si>
    <t>Jennings, Wall and English</t>
  </si>
  <si>
    <t>Tammyville</t>
  </si>
  <si>
    <t>001-570-521-9370x898</t>
  </si>
  <si>
    <t>(704)604-4413</t>
  </si>
  <si>
    <t>parkershields@navarro.com</t>
  </si>
  <si>
    <t>https://www.henderson.net/</t>
  </si>
  <si>
    <t>9Dd78C7bb9E6C6a</t>
  </si>
  <si>
    <t>Hayes, Holder and Russo</t>
  </si>
  <si>
    <t>Lake Ellen</t>
  </si>
  <si>
    <t>329.153.2849</t>
  </si>
  <si>
    <t>marie53@bell.com</t>
  </si>
  <si>
    <t>https://mcgrath.info/</t>
  </si>
  <si>
    <t>28f9Beee5e0daF5</t>
  </si>
  <si>
    <t>Arroyo, Parrish and Odonnell</t>
  </si>
  <si>
    <t>North Russellmouth</t>
  </si>
  <si>
    <t>(779)423-3627</t>
  </si>
  <si>
    <t>624.591.5273</t>
  </si>
  <si>
    <t>kirk79@cummings.com</t>
  </si>
  <si>
    <t>https://www.case.com/</t>
  </si>
  <si>
    <t>1D6BE6F89c3BeA8</t>
  </si>
  <si>
    <t>Michaelton</t>
  </si>
  <si>
    <t>467.417.9943</t>
  </si>
  <si>
    <t>dominiquelawson@price-cabrera.com</t>
  </si>
  <si>
    <t>https://padilla.com/</t>
  </si>
  <si>
    <t>BEb0cfBaD6cf47C</t>
  </si>
  <si>
    <t>Darryl</t>
  </si>
  <si>
    <t>Booth-Yoder</t>
  </si>
  <si>
    <t>Walshmouth</t>
  </si>
  <si>
    <t>(121)123-6625</t>
  </si>
  <si>
    <t>416-804-9684</t>
  </si>
  <si>
    <t>marshallalejandro@harding.com</t>
  </si>
  <si>
    <t>https://www.keith.com/</t>
  </si>
  <si>
    <t>2b98EaB2dA46fA7</t>
  </si>
  <si>
    <t>Tanner-Fuentes</t>
  </si>
  <si>
    <t>Judyhaven</t>
  </si>
  <si>
    <t>001-177-695-3840x97459</t>
  </si>
  <si>
    <t>wallsparker@dorsey-payne.net</t>
  </si>
  <si>
    <t>https://www.walton.org/</t>
  </si>
  <si>
    <t>6B7956f5e2BEE31</t>
  </si>
  <si>
    <t>Steele, Kennedy and Leon</t>
  </si>
  <si>
    <t>Stuarttown</t>
  </si>
  <si>
    <t>500.577.3389x51940</t>
  </si>
  <si>
    <t>001-847-242-4079x634</t>
  </si>
  <si>
    <t>meredith76@bonilla-boone.org</t>
  </si>
  <si>
    <t>http://www.christensen.com/</t>
  </si>
  <si>
    <t>C2A7Fc2d37b04be</t>
  </si>
  <si>
    <t>Bryant</t>
  </si>
  <si>
    <t>Horn, Wilkins and Knight</t>
  </si>
  <si>
    <t>Neiltown</t>
  </si>
  <si>
    <t>(057)805-3850</t>
  </si>
  <si>
    <t>(988)004-7853</t>
  </si>
  <si>
    <t>cookemarie@morse-romero.net</t>
  </si>
  <si>
    <t>https://owens-larsen.info/</t>
  </si>
  <si>
    <t>0cDdf9e46aACEe7</t>
  </si>
  <si>
    <t>Gonzalez Inc</t>
  </si>
  <si>
    <t>Maxwellton</t>
  </si>
  <si>
    <t>(839)421-4546</t>
  </si>
  <si>
    <t>craig46@raymond-cooke.info</t>
  </si>
  <si>
    <t>http://www.horne-hurst.com/</t>
  </si>
  <si>
    <t>08800F76A7bb4c0</t>
  </si>
  <si>
    <t>Kline Group</t>
  </si>
  <si>
    <t>Lake Hayden</t>
  </si>
  <si>
    <t>556-116-4958x14315</t>
  </si>
  <si>
    <t>024-650-8735x25924</t>
  </si>
  <si>
    <t>kirsten54@hansen.info</t>
  </si>
  <si>
    <t>http://mack.info/</t>
  </si>
  <si>
    <t>86754FAbaDFddBE</t>
  </si>
  <si>
    <t>Greer-Heath</t>
  </si>
  <si>
    <t>Sheilaburgh</t>
  </si>
  <si>
    <t>418.701.1963x591</t>
  </si>
  <si>
    <t>344-922-0831x2872</t>
  </si>
  <si>
    <t>cynthia85@jones-harrington.com</t>
  </si>
  <si>
    <t>http://flores.info/</t>
  </si>
  <si>
    <t>2Ad0F4eecaacED0</t>
  </si>
  <si>
    <t>Andrade-Orozco</t>
  </si>
  <si>
    <t>Port Katieville</t>
  </si>
  <si>
    <t>001-712-846-4941x4473</t>
  </si>
  <si>
    <t>dakotamadden@singleton.com</t>
  </si>
  <si>
    <t>fF5C11e5bCbfAdf</t>
  </si>
  <si>
    <t>Vaughn, Benton and Khan</t>
  </si>
  <si>
    <t>Robertsbury</t>
  </si>
  <si>
    <t>(423)587-1259x098</t>
  </si>
  <si>
    <t>641-936-8092</t>
  </si>
  <si>
    <t>mccarthyerika@bruce.info</t>
  </si>
  <si>
    <t>https://levine.com/</t>
  </si>
  <si>
    <t>73a3A6590c70D34</t>
  </si>
  <si>
    <t>Carson, Colon and Contreras</t>
  </si>
  <si>
    <t>Kirstenfurt</t>
  </si>
  <si>
    <t>055.436.3178</t>
  </si>
  <si>
    <t>osborncody@osborne-lindsey.com</t>
  </si>
  <si>
    <t>https://murillo.biz/</t>
  </si>
  <si>
    <t>Fae7cAFd65F7fBf</t>
  </si>
  <si>
    <t>Parks</t>
  </si>
  <si>
    <t>Pham, Holmes and Wyatt</t>
  </si>
  <si>
    <t>Douglasburgh</t>
  </si>
  <si>
    <t>117.693.2475x9301</t>
  </si>
  <si>
    <t>ralphking@mata.com</t>
  </si>
  <si>
    <t>ADFf4FdCceDFD3D</t>
  </si>
  <si>
    <t>Weaver</t>
  </si>
  <si>
    <t>Chen-Contreras</t>
  </si>
  <si>
    <t>Dwaynehaven</t>
  </si>
  <si>
    <t>252.330.6673x443</t>
  </si>
  <si>
    <t>(731)669-3488x71780</t>
  </si>
  <si>
    <t>henrymurray@kane.biz</t>
  </si>
  <si>
    <t>bF18DCc9ecDeB8d</t>
  </si>
  <si>
    <t>Summers and Sons</t>
  </si>
  <si>
    <t>Isabelfurt</t>
  </si>
  <si>
    <t>255-291-3469</t>
  </si>
  <si>
    <t>615-553-1228</t>
  </si>
  <si>
    <t>erin69@parrish-benton.com</t>
  </si>
  <si>
    <t>https://raymond.com/</t>
  </si>
  <si>
    <t>99E508dF1caeBa9</t>
  </si>
  <si>
    <t>Camacho-Jennings</t>
  </si>
  <si>
    <t>916-525-9259x075</t>
  </si>
  <si>
    <t>231.333.1602x7123</t>
  </si>
  <si>
    <t>mike28@garrett-kaiser.com</t>
  </si>
  <si>
    <t>http://www.friedman-friedman.net/</t>
  </si>
  <si>
    <t>f3D889D2d1E53CB</t>
  </si>
  <si>
    <t>Browning, Dean and Rhodes</t>
  </si>
  <si>
    <t>South Ashlee</t>
  </si>
  <si>
    <t>613.656.7476x4538</t>
  </si>
  <si>
    <t>001-558-661-5399x32068</t>
  </si>
  <si>
    <t>qmiranda@holloway.com</t>
  </si>
  <si>
    <t>https://www.morgan.com/</t>
  </si>
  <si>
    <t>EB6FFfBe03BDBA3</t>
  </si>
  <si>
    <t>Kerry</t>
  </si>
  <si>
    <t>Mcguire Group</t>
  </si>
  <si>
    <t>East Charles</t>
  </si>
  <si>
    <t>777-415-1815x65105</t>
  </si>
  <si>
    <t>977-838-8692</t>
  </si>
  <si>
    <t>galvanblake@bradley.com</t>
  </si>
  <si>
    <t>http://calderon-maxwell.com/</t>
  </si>
  <si>
    <t>dfaEeb5CE00cdb0</t>
  </si>
  <si>
    <t>Bray, Oneill and Buckley</t>
  </si>
  <si>
    <t>Parkerhaven</t>
  </si>
  <si>
    <t>983.842.7520</t>
  </si>
  <si>
    <t>(117)709-5812</t>
  </si>
  <si>
    <t>daviesnatalie@chapman-weber.biz</t>
  </si>
  <si>
    <t>http://giles-hutchinson.com/</t>
  </si>
  <si>
    <t>08B2937A4d50FEd</t>
  </si>
  <si>
    <t>Burch-Dodson</t>
  </si>
  <si>
    <t>West Mercedes</t>
  </si>
  <si>
    <t>712.040.5163x85264</t>
  </si>
  <si>
    <t>(481)826-0039x71519</t>
  </si>
  <si>
    <t>nbarber@kerr.net</t>
  </si>
  <si>
    <t>http://boyer.com/</t>
  </si>
  <si>
    <t>a7a07082c726fdA</t>
  </si>
  <si>
    <t>Roberson-Delgado</t>
  </si>
  <si>
    <t>(949)909-5007x5625</t>
  </si>
  <si>
    <t>robersonkristopher@tanner.com</t>
  </si>
  <si>
    <t>http://montoya.net/</t>
  </si>
  <si>
    <t>2EaF0BFa43bFce3</t>
  </si>
  <si>
    <t>Bradford Group</t>
  </si>
  <si>
    <t>East Nina</t>
  </si>
  <si>
    <t>164.783.8559</t>
  </si>
  <si>
    <t>282.723.3628x031</t>
  </si>
  <si>
    <t>wjordan@daugherty.com</t>
  </si>
  <si>
    <t>https://campbell-benson.com/</t>
  </si>
  <si>
    <t>b50Af85F352ED3d</t>
  </si>
  <si>
    <t>Evans</t>
  </si>
  <si>
    <t>Wolfe, Travis and Ochoa</t>
  </si>
  <si>
    <t>Lake Janeberg</t>
  </si>
  <si>
    <t>270.497.2589</t>
  </si>
  <si>
    <t>330-716-6478x52752</t>
  </si>
  <si>
    <t>theodore18@reese-fletcher.org</t>
  </si>
  <si>
    <t>https://www.reese.com/</t>
  </si>
  <si>
    <t>7ee8cCFceE7BE18</t>
  </si>
  <si>
    <t>Baldwin-Wagner</t>
  </si>
  <si>
    <t>Suttonburgh</t>
  </si>
  <si>
    <t>001-151-266-7565x87681</t>
  </si>
  <si>
    <t>+1-070-661-1556x48988</t>
  </si>
  <si>
    <t>yarcher@noble-valencia.com</t>
  </si>
  <si>
    <t>https://daugherty.info/</t>
  </si>
  <si>
    <t>342150f79da1b1f</t>
  </si>
  <si>
    <t>Ochoa-Collier</t>
  </si>
  <si>
    <t>West Tami</t>
  </si>
  <si>
    <t>335-246-8547</t>
  </si>
  <si>
    <t>741-477-2833</t>
  </si>
  <si>
    <t>nelsonbeth@zhang-rivas.com</t>
  </si>
  <si>
    <t>https://www.whitehead-byrd.net/</t>
  </si>
  <si>
    <t>EAbCB93DA3C8BC4</t>
  </si>
  <si>
    <t>Hernandez</t>
  </si>
  <si>
    <t>Roth LLC</t>
  </si>
  <si>
    <t>Sotoville</t>
  </si>
  <si>
    <t>(950)713-4305x2847</t>
  </si>
  <si>
    <t>(840)206-1897</t>
  </si>
  <si>
    <t>eduardo76@mason.com</t>
  </si>
  <si>
    <t>http://www.wu.info/</t>
  </si>
  <si>
    <t>24EcdAC50fD1BdF</t>
  </si>
  <si>
    <t>Davila, Schaefer and Maynard</t>
  </si>
  <si>
    <t>Kellieton</t>
  </si>
  <si>
    <t>(720)337-9628x51538</t>
  </si>
  <si>
    <t>+1-036-731-2389x63344</t>
  </si>
  <si>
    <t>vincent51@brennan.com</t>
  </si>
  <si>
    <t>http://ho.com/</t>
  </si>
  <si>
    <t>fDdCF8a73A8Ffe7</t>
  </si>
  <si>
    <t>Kaiser-Patel</t>
  </si>
  <si>
    <t>Derrickmouth</t>
  </si>
  <si>
    <t>214-076-7923x2881</t>
  </si>
  <si>
    <t>+1-990-646-2225x5435</t>
  </si>
  <si>
    <t>matthew54@good.org</t>
  </si>
  <si>
    <t>https://durham.com/</t>
  </si>
  <si>
    <t>e30D09bcC5EaDEC</t>
  </si>
  <si>
    <t>Bradshaw PLC</t>
  </si>
  <si>
    <t>Warnerton</t>
  </si>
  <si>
    <t>651-826-9516</t>
  </si>
  <si>
    <t>karl57@martin.com</t>
  </si>
  <si>
    <t>https://sampson.com/</t>
  </si>
  <si>
    <t>E8fA43fedefE20C</t>
  </si>
  <si>
    <t>Pham, Roy and Gibbs</t>
  </si>
  <si>
    <t>Ninachester</t>
  </si>
  <si>
    <t>483.348.7492x5170</t>
  </si>
  <si>
    <t>590-032-9673x62007</t>
  </si>
  <si>
    <t>seancruz@chung.com</t>
  </si>
  <si>
    <t>https://payne-nielsen.com/</t>
  </si>
  <si>
    <t>0D3Cb620B4Ba8c7</t>
  </si>
  <si>
    <t>Juarez LLC</t>
  </si>
  <si>
    <t>West Natashachester</t>
  </si>
  <si>
    <t>001-519-669-3466x33083</t>
  </si>
  <si>
    <t>prestonkirsten@carson.biz</t>
  </si>
  <si>
    <t>http://www.marks.info/</t>
  </si>
  <si>
    <t>B77c73dDFFFcd09</t>
  </si>
  <si>
    <t>Beck</t>
  </si>
  <si>
    <t>Bond PLC</t>
  </si>
  <si>
    <t>East Collinmouth</t>
  </si>
  <si>
    <t>993.490.9312x7860</t>
  </si>
  <si>
    <t>001-890-410-2795</t>
  </si>
  <si>
    <t>fandersen@ibarra.net</t>
  </si>
  <si>
    <t>https://soto.com/</t>
  </si>
  <si>
    <t>acf1Ec3C6F149FE</t>
  </si>
  <si>
    <t>Page</t>
  </si>
  <si>
    <t>Prince-Robbins</t>
  </si>
  <si>
    <t>South Gwendolynland</t>
  </si>
  <si>
    <t>(492)964-2678</t>
  </si>
  <si>
    <t>+1-248-263-6685x40882</t>
  </si>
  <si>
    <t>kaylamata@cole-bean.biz</t>
  </si>
  <si>
    <t>http://small.com/</t>
  </si>
  <si>
    <t>3c4A0F6eC172711</t>
  </si>
  <si>
    <t>Singh Ltd</t>
  </si>
  <si>
    <t>Nicolasbury</t>
  </si>
  <si>
    <t>343-029-3561x287</t>
  </si>
  <si>
    <t>+1-183-867-2005x8687</t>
  </si>
  <si>
    <t>greggcortez@simpson.info</t>
  </si>
  <si>
    <t>https://www.montoya.com/</t>
  </si>
  <si>
    <t>ACe423C3Ba715dD</t>
  </si>
  <si>
    <t>Rice, Mcclain and Anthony</t>
  </si>
  <si>
    <t>South Seanview</t>
  </si>
  <si>
    <t>+1-750-790-1198x697</t>
  </si>
  <si>
    <t>isaiah50@jenkins.com</t>
  </si>
  <si>
    <t>https://www.medina.com/</t>
  </si>
  <si>
    <t>B7dC6C2dFdD7DDF</t>
  </si>
  <si>
    <t>Fox-Williams</t>
  </si>
  <si>
    <t>Hatfieldview</t>
  </si>
  <si>
    <t>321.537.4190</t>
  </si>
  <si>
    <t>brittney72@jefferson.com</t>
  </si>
  <si>
    <t>http://www.butler.com/</t>
  </si>
  <si>
    <t>2FbF0B8b0DACC6E</t>
  </si>
  <si>
    <t>Powers Ltd</t>
  </si>
  <si>
    <t>New Anntown</t>
  </si>
  <si>
    <t>990.436.5915</t>
  </si>
  <si>
    <t>661.796.2851x82808</t>
  </si>
  <si>
    <t>melissatownsend@calhoun-prince.biz</t>
  </si>
  <si>
    <t>https://www.morris-hartman.info/</t>
  </si>
  <si>
    <t>eF99aE70bc0bAeC</t>
  </si>
  <si>
    <t>Sanders</t>
  </si>
  <si>
    <t>Singleton Group</t>
  </si>
  <si>
    <t>Duranfort</t>
  </si>
  <si>
    <t>623.014.3632x0688</t>
  </si>
  <si>
    <t>165-503-1515x697</t>
  </si>
  <si>
    <t>ocarrillo@hall.net</t>
  </si>
  <si>
    <t>http://www.sutton.com/</t>
  </si>
  <si>
    <t>CFA6dc203eBe8CC</t>
  </si>
  <si>
    <t>Miles and Sons</t>
  </si>
  <si>
    <t>Port Larry</t>
  </si>
  <si>
    <t>669.783.1178</t>
  </si>
  <si>
    <t>215.543.6489x49002</t>
  </si>
  <si>
    <t>ewillis@wang-garza.com</t>
  </si>
  <si>
    <t>FC67EF7bcB7E45e</t>
  </si>
  <si>
    <t>Peck LLC</t>
  </si>
  <si>
    <t>Cookehaven</t>
  </si>
  <si>
    <t>001-760-063-4749x118</t>
  </si>
  <si>
    <t>224.861.5309x4911</t>
  </si>
  <si>
    <t>ebrowning@bautista-reilly.com</t>
  </si>
  <si>
    <t>https://www.chaney.com/</t>
  </si>
  <si>
    <t>DEf74cab7e8a373</t>
  </si>
  <si>
    <t>Jenna</t>
  </si>
  <si>
    <t>Pitts and Sons</t>
  </si>
  <si>
    <t>North Brittany</t>
  </si>
  <si>
    <t>770-640-2124x608</t>
  </si>
  <si>
    <t>jasminepetersen@simon.net</t>
  </si>
  <si>
    <t>fE4a599FF0fB6F5</t>
  </si>
  <si>
    <t>Rowe, Patton and Shelton</t>
  </si>
  <si>
    <t>Toddville</t>
  </si>
  <si>
    <t>850-980-8782</t>
  </si>
  <si>
    <t>155-062-2265</t>
  </si>
  <si>
    <t>rebecca38@horton-delgado.org</t>
  </si>
  <si>
    <t>http://garrett.com/</t>
  </si>
  <si>
    <t>FC7ce1F9A65eFca</t>
  </si>
  <si>
    <t>Huffman Group</t>
  </si>
  <si>
    <t>Stacyberg</t>
  </si>
  <si>
    <t>+1-491-410-8903x704</t>
  </si>
  <si>
    <t>001-991-011-3725x40321</t>
  </si>
  <si>
    <t>stephen66@nielsen.com</t>
  </si>
  <si>
    <t>http://www.hodge-brown.biz/</t>
  </si>
  <si>
    <t>0ec348cBC3aedCf</t>
  </si>
  <si>
    <t>Warren and Sons</t>
  </si>
  <si>
    <t>South Grantton</t>
  </si>
  <si>
    <t>168.669.6368x0319</t>
  </si>
  <si>
    <t>667-006-7031x65683</t>
  </si>
  <si>
    <t>olivia97@stephens.biz</t>
  </si>
  <si>
    <t>http://www.clements.com/</t>
  </si>
  <si>
    <t>fb07C73BF5DAe62</t>
  </si>
  <si>
    <t>Hale Inc</t>
  </si>
  <si>
    <t>North Joshua</t>
  </si>
  <si>
    <t>(213)448-3869x4153</t>
  </si>
  <si>
    <t>+1-928-924-2695x3141</t>
  </si>
  <si>
    <t>andrescarr@atkins.com</t>
  </si>
  <si>
    <t>https://www.young-calhoun.biz/</t>
  </si>
  <si>
    <t>5F4892bAcEfc3ff</t>
  </si>
  <si>
    <t>Kline and Sons</t>
  </si>
  <si>
    <t>Port Caseytown</t>
  </si>
  <si>
    <t>+1-761-873-8836x57095</t>
  </si>
  <si>
    <t>(874)698-0951x57206</t>
  </si>
  <si>
    <t>meghandalton@glenn-madden.biz</t>
  </si>
  <si>
    <t>http://www.wood.com/</t>
  </si>
  <si>
    <t>FacDCA8B83b327d</t>
  </si>
  <si>
    <t>Hull Inc</t>
  </si>
  <si>
    <t>New Barbara</t>
  </si>
  <si>
    <t>(928)353-9637</t>
  </si>
  <si>
    <t>jasmine50@white.com</t>
  </si>
  <si>
    <t>https://romero-bates.com/</t>
  </si>
  <si>
    <t>F6AcbBE8Cc9E19c</t>
  </si>
  <si>
    <t>Carroll-Frazier</t>
  </si>
  <si>
    <t>Port Lancefurt</t>
  </si>
  <si>
    <t>197-003-7791x170</t>
  </si>
  <si>
    <t>(560)103-8338</t>
  </si>
  <si>
    <t>paulweaver@day-coleman.biz</t>
  </si>
  <si>
    <t>http://www.pope-burch.com/</t>
  </si>
  <si>
    <t>e3C097Db36A10f0</t>
  </si>
  <si>
    <t>Brewer-Becker</t>
  </si>
  <si>
    <t>North Timothychester</t>
  </si>
  <si>
    <t>880.788.3761x3456</t>
  </si>
  <si>
    <t>+1-160-824-8836x4383</t>
  </si>
  <si>
    <t>diamondphelps@lambert-bowman.com</t>
  </si>
  <si>
    <t>http://www.foley.biz/</t>
  </si>
  <si>
    <t>3ae9E4EA802d8Ef</t>
  </si>
  <si>
    <t>Osborne-Crosby</t>
  </si>
  <si>
    <t>Hannahville</t>
  </si>
  <si>
    <t>565.703.6722x9988</t>
  </si>
  <si>
    <t>desireelam@bradshaw-melton.biz</t>
  </si>
  <si>
    <t>http://www.francis.com/</t>
  </si>
  <si>
    <t>Aae568cC3adb376</t>
  </si>
  <si>
    <t>Clark-Garrison</t>
  </si>
  <si>
    <t>Miahaven</t>
  </si>
  <si>
    <t>752-292-6196x2540</t>
  </si>
  <si>
    <t>(673)098-1030</t>
  </si>
  <si>
    <t>mbowman@sutton.com</t>
  </si>
  <si>
    <t>https://www.friedman-manning.com/</t>
  </si>
  <si>
    <t>8ac02a294D99bBB</t>
  </si>
  <si>
    <t>Jacobson, Webb and Snyder</t>
  </si>
  <si>
    <t>Billland</t>
  </si>
  <si>
    <t>933-631-6414x06702</t>
  </si>
  <si>
    <t>(397)771-1728x130</t>
  </si>
  <si>
    <t>shawnchung@porter.com</t>
  </si>
  <si>
    <t>http://www.jennings.info/</t>
  </si>
  <si>
    <t>3e87C6ebC1DeCba</t>
  </si>
  <si>
    <t>Harrison LLC</t>
  </si>
  <si>
    <t>Blankenshipburgh</t>
  </si>
  <si>
    <t>001-888-863-3591</t>
  </si>
  <si>
    <t>franklin22@chavez.com</t>
  </si>
  <si>
    <t>https://www.barnes-downs.com/</t>
  </si>
  <si>
    <t>Fe32c4eF5B1fF3d</t>
  </si>
  <si>
    <t>Stacey</t>
  </si>
  <si>
    <t>Copeland-Macias</t>
  </si>
  <si>
    <t>Port Katelyn</t>
  </si>
  <si>
    <t>(701)324-4570</t>
  </si>
  <si>
    <t>(474)285-6235x44212</t>
  </si>
  <si>
    <t>brichardson@meza-francis.org</t>
  </si>
  <si>
    <t>http://sandoval.org/</t>
  </si>
  <si>
    <t>bd0BBCE7c8Dbaad</t>
  </si>
  <si>
    <t>Barber-Mora</t>
  </si>
  <si>
    <t>Mccanntown</t>
  </si>
  <si>
    <t>+1-237-324-5309x25007</t>
  </si>
  <si>
    <t>(445)086-5831</t>
  </si>
  <si>
    <t>tfletcher@gardner.com</t>
  </si>
  <si>
    <t>https://www.dorsey-wilkinson.net/</t>
  </si>
  <si>
    <t>Fd30DdF7A4dADeF</t>
  </si>
  <si>
    <t>Mcgee-Montes</t>
  </si>
  <si>
    <t>Leslietown</t>
  </si>
  <si>
    <t>382-076-4342x4598</t>
  </si>
  <si>
    <t>552.923.7545</t>
  </si>
  <si>
    <t>tamaramorton@parker-turner.info</t>
  </si>
  <si>
    <t>http://beltran.info/</t>
  </si>
  <si>
    <t>B84fe2AA088c71c</t>
  </si>
  <si>
    <t>Wilkinson-Mejia</t>
  </si>
  <si>
    <t>Lake Cynthiaborough</t>
  </si>
  <si>
    <t>+1-268-983-9648x965</t>
  </si>
  <si>
    <t>+1-295-381-8947x13549</t>
  </si>
  <si>
    <t>monica99@boone.com</t>
  </si>
  <si>
    <t>https://yates.net/</t>
  </si>
  <si>
    <t>D9FaEfd9f2E71b2</t>
  </si>
  <si>
    <t>Reeves PLC</t>
  </si>
  <si>
    <t>Davenportberg</t>
  </si>
  <si>
    <t>+1-257-768-8102x55218</t>
  </si>
  <si>
    <t>(636)141-3663</t>
  </si>
  <si>
    <t>charleswalls@phillips.com</t>
  </si>
  <si>
    <t>https://mora.com/</t>
  </si>
  <si>
    <t>6b133ca2D3A1D00</t>
  </si>
  <si>
    <t>Sosa, Bolton and Macdonald</t>
  </si>
  <si>
    <t>Tashafort</t>
  </si>
  <si>
    <t>001-498-373-7008</t>
  </si>
  <si>
    <t>danny62@montgomery-rosales.com</t>
  </si>
  <si>
    <t>https://dyer.com/</t>
  </si>
  <si>
    <t>adbCFFfBF1eABF0</t>
  </si>
  <si>
    <t>Vang, Shaffer and Gilmore</t>
  </si>
  <si>
    <t>Suemouth</t>
  </si>
  <si>
    <t>(676)161-8782</t>
  </si>
  <si>
    <t>kdominguez@moore.info</t>
  </si>
  <si>
    <t>https://case.info/</t>
  </si>
  <si>
    <t>7bE3731aDBDEd36</t>
  </si>
  <si>
    <t>Christensen Ltd</t>
  </si>
  <si>
    <t>East Janiceton</t>
  </si>
  <si>
    <t>001-863-017-3062x741</t>
  </si>
  <si>
    <t>+1-174-682-1769x0718</t>
  </si>
  <si>
    <t>belinda40@glover-cain.biz</t>
  </si>
  <si>
    <t>https://byrd-sampson.com/</t>
  </si>
  <si>
    <t>ef8cdF16d1BcFC9</t>
  </si>
  <si>
    <t>Peck and Sons</t>
  </si>
  <si>
    <t>Danielleberg</t>
  </si>
  <si>
    <t>899.658.7720x3122</t>
  </si>
  <si>
    <t>(071)270-3123x72659</t>
  </si>
  <si>
    <t>mariebartlett@mahoney-houston.com</t>
  </si>
  <si>
    <t>http://www.spence.com/</t>
  </si>
  <si>
    <t>caBfF96a40aE715</t>
  </si>
  <si>
    <t>Montes-Todd</t>
  </si>
  <si>
    <t>Derricktown</t>
  </si>
  <si>
    <t>(948)182-8192x78688</t>
  </si>
  <si>
    <t>kirkcain@bolton-shaw.com</t>
  </si>
  <si>
    <t>http://cherry-cuevas.com/</t>
  </si>
  <si>
    <t>CF7ad8FF9d0779B</t>
  </si>
  <si>
    <t>Patel and Sons</t>
  </si>
  <si>
    <t>North Sophiamouth</t>
  </si>
  <si>
    <t>299-735-5157x046</t>
  </si>
  <si>
    <t>001-728-578-5919x896</t>
  </si>
  <si>
    <t>katherinepatrick@frost-wagner.com</t>
  </si>
  <si>
    <t>http://www.hanson.com/</t>
  </si>
  <si>
    <t>6de09ab5dE8e6B8</t>
  </si>
  <si>
    <t>Fred</t>
  </si>
  <si>
    <t>Cordova Inc</t>
  </si>
  <si>
    <t>West Joann</t>
  </si>
  <si>
    <t>858-569-1816x84261</t>
  </si>
  <si>
    <t>roberto35@forbes-liu.com</t>
  </si>
  <si>
    <t>https://espinoza.biz/</t>
  </si>
  <si>
    <t>bDB4dBaaaa070a4</t>
  </si>
  <si>
    <t>Saunders-Yang</t>
  </si>
  <si>
    <t>+1-779-835-2012x71884</t>
  </si>
  <si>
    <t>419.893.3033</t>
  </si>
  <si>
    <t>lowerycolton@huffman.com</t>
  </si>
  <si>
    <t>http://rhodes.net/</t>
  </si>
  <si>
    <t>fFB10e24EB6bb1a</t>
  </si>
  <si>
    <t>Bowman, Chapman and Collier</t>
  </si>
  <si>
    <t>East Chase</t>
  </si>
  <si>
    <t>+1-053-915-3435x264</t>
  </si>
  <si>
    <t>(585)414-2787</t>
  </si>
  <si>
    <t>riley46@cunningham-holt.com</t>
  </si>
  <si>
    <t>B3a7dbC2CaBD55e</t>
  </si>
  <si>
    <t>Nelson, Bates and Arias</t>
  </si>
  <si>
    <t>046-079-7300</t>
  </si>
  <si>
    <t>687-842-3722x547</t>
  </si>
  <si>
    <t>savageeddie@wells-villa.com</t>
  </si>
  <si>
    <t>https://www.santana.com/</t>
  </si>
  <si>
    <t>6800CCbFb15ebf1</t>
  </si>
  <si>
    <t>Pitts, Dougherty and Petty</t>
  </si>
  <si>
    <t>West Holly</t>
  </si>
  <si>
    <t>154.383.5296x028</t>
  </si>
  <si>
    <t>164-866-6809</t>
  </si>
  <si>
    <t>lindacraig@guzman-estrada.biz</t>
  </si>
  <si>
    <t>https://www.sheppard.com/</t>
  </si>
  <si>
    <t>BEfA2CBE462e561</t>
  </si>
  <si>
    <t>Johnston LLC</t>
  </si>
  <si>
    <t>West Melissa</t>
  </si>
  <si>
    <t>+1-008-522-5954x9262</t>
  </si>
  <si>
    <t>(683)532-7801x3943</t>
  </si>
  <si>
    <t>uboyle@kemp.com</t>
  </si>
  <si>
    <t>https://rogers.com/</t>
  </si>
  <si>
    <t>85F54DA3e4A4cFD</t>
  </si>
  <si>
    <t>Abbott-Grant</t>
  </si>
  <si>
    <t>Carlborough</t>
  </si>
  <si>
    <t>+1-152-975-9065x2069</t>
  </si>
  <si>
    <t>632-815-1673x980</t>
  </si>
  <si>
    <t>patty06@marsh-mcclure.com</t>
  </si>
  <si>
    <t>http://www.barker-larsen.com/</t>
  </si>
  <si>
    <t>Eb3c12fc46a7966</t>
  </si>
  <si>
    <t>Frost Ltd</t>
  </si>
  <si>
    <t>Smallstad</t>
  </si>
  <si>
    <t>(460)036-9281</t>
  </si>
  <si>
    <t>(746)482-3059x962</t>
  </si>
  <si>
    <t>lonnie66@blake.biz</t>
  </si>
  <si>
    <t>http://potter.org/</t>
  </si>
  <si>
    <t>1d33fD8cFc8372d</t>
  </si>
  <si>
    <t>Frey-Krause</t>
  </si>
  <si>
    <t>Chasefurt</t>
  </si>
  <si>
    <t>614-529-3677x831</t>
  </si>
  <si>
    <t>(101)924-9066</t>
  </si>
  <si>
    <t>tonibest@ellis.biz</t>
  </si>
  <si>
    <t>http://www.gonzales.com/</t>
  </si>
  <si>
    <t>DDcdC5d99e78c80</t>
  </si>
  <si>
    <t>Villanueva Group</t>
  </si>
  <si>
    <t>Tyroneberg</t>
  </si>
  <si>
    <t>001-000-063-3072x286</t>
  </si>
  <si>
    <t>001-209-513-2574</t>
  </si>
  <si>
    <t>kristiemiles@chaney-brennan.com</t>
  </si>
  <si>
    <t>http://www.livingston.com/</t>
  </si>
  <si>
    <t>Fc1AEA19E7D000B</t>
  </si>
  <si>
    <t>Harding-Barber</t>
  </si>
  <si>
    <t>South Mikaylabury</t>
  </si>
  <si>
    <t>(259)793-8011x185</t>
  </si>
  <si>
    <t>001-792-433-2130x76837</t>
  </si>
  <si>
    <t>dshaw@baker-morris.com</t>
  </si>
  <si>
    <t>https://cervantes.com/</t>
  </si>
  <si>
    <t>38ad1494129579d</t>
  </si>
  <si>
    <t>Beltran Ltd</t>
  </si>
  <si>
    <t>Fitzgeraldfurt</t>
  </si>
  <si>
    <t>065-433-5637</t>
  </si>
  <si>
    <t>+1-058-132-5152x7767</t>
  </si>
  <si>
    <t>aimee87@riggs.com</t>
  </si>
  <si>
    <t>http://www.chavez.com/</t>
  </si>
  <si>
    <t>f698DbBe3AdBCd8</t>
  </si>
  <si>
    <t>Lucas, Carpenter and Cuevas</t>
  </si>
  <si>
    <t>Branchberg</t>
  </si>
  <si>
    <t>(406)651-0834x713</t>
  </si>
  <si>
    <t>989.802.3709x43073</t>
  </si>
  <si>
    <t>marie17@benson.com</t>
  </si>
  <si>
    <t>http://www.may.biz/</t>
  </si>
  <si>
    <t>63cEC09aC4FF8AD</t>
  </si>
  <si>
    <t>Rojas, Boyer and Raymond</t>
  </si>
  <si>
    <t>Alexaburgh</t>
  </si>
  <si>
    <t>001-822-796-9773</t>
  </si>
  <si>
    <t>746-521-3042x48329</t>
  </si>
  <si>
    <t>abrewer@castaneda.biz</t>
  </si>
  <si>
    <t>https://www.salinas.com/</t>
  </si>
  <si>
    <t>1a1F80b3401c7aD</t>
  </si>
  <si>
    <t>Acevedo</t>
  </si>
  <si>
    <t>North Joannefurt</t>
  </si>
  <si>
    <t>754.074.1462x29000</t>
  </si>
  <si>
    <t>(005)062-3738</t>
  </si>
  <si>
    <t>gallegospamela@travis-cannon.com</t>
  </si>
  <si>
    <t>https://www.sellers-salas.com/</t>
  </si>
  <si>
    <t>3E02f6ACbbDd8A6</t>
  </si>
  <si>
    <t>Short LLC</t>
  </si>
  <si>
    <t>Lake Yvetteborough</t>
  </si>
  <si>
    <t>098-221-5161</t>
  </si>
  <si>
    <t>077-540-0604x8590</t>
  </si>
  <si>
    <t>jonathon01@nielsen.com</t>
  </si>
  <si>
    <t>https://mays.com/</t>
  </si>
  <si>
    <t>9aD8552188B0FCc</t>
  </si>
  <si>
    <t>Underwood, Zavala and Baker</t>
  </si>
  <si>
    <t>Floydstad</t>
  </si>
  <si>
    <t>(298)370-0672x84793</t>
  </si>
  <si>
    <t>andreschultz@howe-flowers.biz</t>
  </si>
  <si>
    <t>345bb1727648cFC</t>
  </si>
  <si>
    <t>Hansen-Baxter</t>
  </si>
  <si>
    <t>001-736-172-0169x63097</t>
  </si>
  <si>
    <t>001-039-562-2083x664</t>
  </si>
  <si>
    <t>pettysydney@rivas.com</t>
  </si>
  <si>
    <t>http://www.franklin.com/</t>
  </si>
  <si>
    <t>17e73834584b140</t>
  </si>
  <si>
    <t>Cortez-Moss</t>
  </si>
  <si>
    <t>Port Ethanmouth</t>
  </si>
  <si>
    <t>+1-514-612-7215x379</t>
  </si>
  <si>
    <t>103-815-0846</t>
  </si>
  <si>
    <t>collinduffy@christensen.biz</t>
  </si>
  <si>
    <t>https://www.raymond-meyers.biz/</t>
  </si>
  <si>
    <t>E0bdCfab2b5C1dD</t>
  </si>
  <si>
    <t>Mitchell, Short and Boyd</t>
  </si>
  <si>
    <t>Cardenaschester</t>
  </si>
  <si>
    <t>(589)780-9675x8692</t>
  </si>
  <si>
    <t>397-131-5617</t>
  </si>
  <si>
    <t>valerie07@wells.biz</t>
  </si>
  <si>
    <t>http://gillespie.biz/</t>
  </si>
  <si>
    <t>01F682209D1F28d</t>
  </si>
  <si>
    <t>Khan</t>
  </si>
  <si>
    <t>Grimes-Reese</t>
  </si>
  <si>
    <t>West Monicafurt</t>
  </si>
  <si>
    <t>(531)374-1346x935</t>
  </si>
  <si>
    <t>520-585-1658</t>
  </si>
  <si>
    <t>floreszachary@salas.info</t>
  </si>
  <si>
    <t>https://www.schroeder-alvarado.net/</t>
  </si>
  <si>
    <t>b1C84c589cD6b1C</t>
  </si>
  <si>
    <t>Fitzgerald and Sons</t>
  </si>
  <si>
    <t>Port Adamfurt</t>
  </si>
  <si>
    <t>(159)927-0849</t>
  </si>
  <si>
    <t>+1-833-174-7328x9740</t>
  </si>
  <si>
    <t>tamibeck@michael.info</t>
  </si>
  <si>
    <t>72A962E3a3A1908</t>
  </si>
  <si>
    <t>Cochran, Barrett and Pierce</t>
  </si>
  <si>
    <t>Annburgh</t>
  </si>
  <si>
    <t>357-784-7136x12025</t>
  </si>
  <si>
    <t>259.252.6874x5666</t>
  </si>
  <si>
    <t>jodilara@chang.biz</t>
  </si>
  <si>
    <t>https://richards.com/</t>
  </si>
  <si>
    <t>8C4d0FE0D867CD6</t>
  </si>
  <si>
    <t>Stevens-Mendoza</t>
  </si>
  <si>
    <t>Booneville</t>
  </si>
  <si>
    <t>672.474.1985</t>
  </si>
  <si>
    <t>rcantu@pace.com</t>
  </si>
  <si>
    <t>https://kane.org/</t>
  </si>
  <si>
    <t>a1AafDCBeE510A3</t>
  </si>
  <si>
    <t>Adkins Group</t>
  </si>
  <si>
    <t>Ronaldfurt</t>
  </si>
  <si>
    <t>(816)647-1929</t>
  </si>
  <si>
    <t>649.657.7469</t>
  </si>
  <si>
    <t>eatoncurtis@gamble.net</t>
  </si>
  <si>
    <t>http://www.alvarez.com/</t>
  </si>
  <si>
    <t>78DAF1519E2fDbF</t>
  </si>
  <si>
    <t>Hansen and Sons</t>
  </si>
  <si>
    <t>North Alexandria</t>
  </si>
  <si>
    <t>726-597-2356</t>
  </si>
  <si>
    <t>459.144.2007</t>
  </si>
  <si>
    <t>sylvia15@boone-baxter.info</t>
  </si>
  <si>
    <t>http://www.mcgrath.biz/</t>
  </si>
  <si>
    <t>6bF0C36DF0E9CdE</t>
  </si>
  <si>
    <t>Weber-Giles</t>
  </si>
  <si>
    <t>Isabellafort</t>
  </si>
  <si>
    <t>154.321.9140x451</t>
  </si>
  <si>
    <t>695-246-1201x0155</t>
  </si>
  <si>
    <t>willie82@benson.org</t>
  </si>
  <si>
    <t>https://sanders.com/</t>
  </si>
  <si>
    <t>8Da183C1d628679</t>
  </si>
  <si>
    <t>Noble, Rivers and Rosario</t>
  </si>
  <si>
    <t>Navarroland</t>
  </si>
  <si>
    <t>362-903-6191</t>
  </si>
  <si>
    <t>615-547-3089x6590</t>
  </si>
  <si>
    <t>clarencesanford@murillo-mcpherson.info</t>
  </si>
  <si>
    <t>https://archer-kaufman.com/</t>
  </si>
  <si>
    <t>dBCDC7D10eeA1E5</t>
  </si>
  <si>
    <t>Mcdonald, Gregory and Casey</t>
  </si>
  <si>
    <t>Estesbury</t>
  </si>
  <si>
    <t>+1-209-931-9034x49458</t>
  </si>
  <si>
    <t>001-567-428-6589x225</t>
  </si>
  <si>
    <t>romeroterrance@frost.biz</t>
  </si>
  <si>
    <t>https://www.rodgers.org/</t>
  </si>
  <si>
    <t>AE72cCCD7bffDAB</t>
  </si>
  <si>
    <t>Mclean</t>
  </si>
  <si>
    <t>Gardner-Ellis</t>
  </si>
  <si>
    <t>North Chloehaven</t>
  </si>
  <si>
    <t>(591)950-7188x66845</t>
  </si>
  <si>
    <t>wilsonnatasha@moon.com</t>
  </si>
  <si>
    <t>https://www.hanson.com/</t>
  </si>
  <si>
    <t>c1C2A201BfCFA3f</t>
  </si>
  <si>
    <t>Patterson, Copeland and Riley</t>
  </si>
  <si>
    <t>Port Mia</t>
  </si>
  <si>
    <t>064.781.3631</t>
  </si>
  <si>
    <t>476-569-0327x93350</t>
  </si>
  <si>
    <t>daltontheresa@chambers.info</t>
  </si>
  <si>
    <t>https://www.duncan.info/</t>
  </si>
  <si>
    <t>8B6ED5b3Aca7fCD</t>
  </si>
  <si>
    <t>Gamble Inc</t>
  </si>
  <si>
    <t>South Virginiamouth</t>
  </si>
  <si>
    <t>908.253.3077</t>
  </si>
  <si>
    <t>+1-514-525-4825x578</t>
  </si>
  <si>
    <t>cwalter@francis.info</t>
  </si>
  <si>
    <t>33605b4e2b35cce</t>
  </si>
  <si>
    <t>Richards PLC</t>
  </si>
  <si>
    <t>Birdport</t>
  </si>
  <si>
    <t>001-646-749-4465x276</t>
  </si>
  <si>
    <t>001-602-583-8863</t>
  </si>
  <si>
    <t>danahorn@sellers.com</t>
  </si>
  <si>
    <t>https://www.burgess-koch.biz/</t>
  </si>
  <si>
    <t>1c8289ea71E97D9</t>
  </si>
  <si>
    <t>Day-Mclean</t>
  </si>
  <si>
    <t>Taylorshire</t>
  </si>
  <si>
    <t>679.554.9438x394</t>
  </si>
  <si>
    <t>nprince@small-mckenzie.com</t>
  </si>
  <si>
    <t>6e42CaAF7ba5C39</t>
  </si>
  <si>
    <t>Gould, Reyes and Rosario</t>
  </si>
  <si>
    <t>East Caseytown</t>
  </si>
  <si>
    <t>831-586-0499x751</t>
  </si>
  <si>
    <t>cummingsstanley@snyder-stark.net</t>
  </si>
  <si>
    <t>http://wade.com/</t>
  </si>
  <si>
    <t>08AC8E316aeCdc5</t>
  </si>
  <si>
    <t>Haynes-Archer</t>
  </si>
  <si>
    <t>Gwendolynborough</t>
  </si>
  <si>
    <t>(122)138-8287</t>
  </si>
  <si>
    <t>kevinarias@anderson.net</t>
  </si>
  <si>
    <t>http://www.mann-marquez.com/</t>
  </si>
  <si>
    <t>8f1BFD7BDE69fDb</t>
  </si>
  <si>
    <t>Moody, Greer and Middleton</t>
  </si>
  <si>
    <t>New Kristiside</t>
  </si>
  <si>
    <t>002.717.9314</t>
  </si>
  <si>
    <t>brightcarla@hood-castro.com</t>
  </si>
  <si>
    <t>https://www.liu-arias.com/</t>
  </si>
  <si>
    <t>172BBd85dab10b4</t>
  </si>
  <si>
    <t>Kane Group</t>
  </si>
  <si>
    <t>Lake Beverly</t>
  </si>
  <si>
    <t>042.395.2284x1596</t>
  </si>
  <si>
    <t>589.711.1637x150</t>
  </si>
  <si>
    <t>romerojenna@solomon.org</t>
  </si>
  <si>
    <t>https://chang.info/</t>
  </si>
  <si>
    <t>2Dd8fC29aAAdd9F</t>
  </si>
  <si>
    <t>Burgess-Meyers</t>
  </si>
  <si>
    <t>Baileystad</t>
  </si>
  <si>
    <t>153-064-8088x054</t>
  </si>
  <si>
    <t>001-646-033-7800</t>
  </si>
  <si>
    <t>joyrusso@hendricks.com</t>
  </si>
  <si>
    <t>https://pham.com/</t>
  </si>
  <si>
    <t>cb5c56Dc41c5caD</t>
  </si>
  <si>
    <t>Kirk-Moon</t>
  </si>
  <si>
    <t>Mosesburgh</t>
  </si>
  <si>
    <t>+1-276-456-1332x570</t>
  </si>
  <si>
    <t>(846)105-4696x0459</t>
  </si>
  <si>
    <t>macosta@waters-barton.biz</t>
  </si>
  <si>
    <t>https://mccann-burgess.com/</t>
  </si>
  <si>
    <t>2422850C6768095</t>
  </si>
  <si>
    <t>Bates, Walters and Fletcher</t>
  </si>
  <si>
    <t>South Coreymouth</t>
  </si>
  <si>
    <t>+1-083-406-4191x6115</t>
  </si>
  <si>
    <t>+1-447-315-1907x740</t>
  </si>
  <si>
    <t>kristie14@brown-bailey.info</t>
  </si>
  <si>
    <t>http://stevenson.biz/</t>
  </si>
  <si>
    <t>B6cABADBb985a4c</t>
  </si>
  <si>
    <t>Nixon LLC</t>
  </si>
  <si>
    <t>Smallmouth</t>
  </si>
  <si>
    <t>648-227-7546x0354</t>
  </si>
  <si>
    <t>+1-769-604-3882x793</t>
  </si>
  <si>
    <t>alejandro45@huber-wu.com</t>
  </si>
  <si>
    <t>http://ware.info/</t>
  </si>
  <si>
    <t>22b48a191Ab6e63</t>
  </si>
  <si>
    <t>Chaney, Pierce and Winters</t>
  </si>
  <si>
    <t>Clarenceberg</t>
  </si>
  <si>
    <t>001-683-311-2811</t>
  </si>
  <si>
    <t>(246)092-2194x860</t>
  </si>
  <si>
    <t>saramathews@chang.com</t>
  </si>
  <si>
    <t>https://www.macdonald-rogers.com/</t>
  </si>
  <si>
    <t>43cAbe680FE4Fda</t>
  </si>
  <si>
    <t>Stark-Leach</t>
  </si>
  <si>
    <t>Lake Miguel</t>
  </si>
  <si>
    <t>001-716-067-1465</t>
  </si>
  <si>
    <t>+1-142-421-3549x5136</t>
  </si>
  <si>
    <t>ehorne@mccoy.info</t>
  </si>
  <si>
    <t>http://hays.biz/</t>
  </si>
  <si>
    <t>d0a4a44Dc1Ce23C</t>
  </si>
  <si>
    <t>Roy, Contreras and Bass</t>
  </si>
  <si>
    <t>East Cassandraview</t>
  </si>
  <si>
    <t>860-266-1351x260</t>
  </si>
  <si>
    <t>001-141-467-5172</t>
  </si>
  <si>
    <t>katherine31@collier.com</t>
  </si>
  <si>
    <t>http://www.navarro.net/</t>
  </si>
  <si>
    <t>d0D0F0b144d26DE</t>
  </si>
  <si>
    <t>Massey</t>
  </si>
  <si>
    <t>Carson, Hopkins and Cunningham</t>
  </si>
  <si>
    <t>North Janechester</t>
  </si>
  <si>
    <t>919.255.0384</t>
  </si>
  <si>
    <t>259-123-6072x16797</t>
  </si>
  <si>
    <t>hensonzoe@gaines.com</t>
  </si>
  <si>
    <t>https://www.reilly-terry.biz/</t>
  </si>
  <si>
    <t>e51573bC2a7F72b</t>
  </si>
  <si>
    <t>Patton</t>
  </si>
  <si>
    <t>Holder and Sons</t>
  </si>
  <si>
    <t>+1-559-801-4631x8564</t>
  </si>
  <si>
    <t>817.772.8576x339</t>
  </si>
  <si>
    <t>uhaley@christensen.net</t>
  </si>
  <si>
    <t>http://www.price-harrell.biz/</t>
  </si>
  <si>
    <t>e5fAFBfd2C0aA5E</t>
  </si>
  <si>
    <t>Olsen LLC</t>
  </si>
  <si>
    <t>Port Jesusmouth</t>
  </si>
  <si>
    <t>(568)624-5226x0809</t>
  </si>
  <si>
    <t>001-436-648-4504x1401</t>
  </si>
  <si>
    <t>joanna72@krueger.org</t>
  </si>
  <si>
    <t>http://haney.net/</t>
  </si>
  <si>
    <t>9622EB52Fc3FEbe</t>
  </si>
  <si>
    <t>Rodgers</t>
  </si>
  <si>
    <t>Salinas-Barnes</t>
  </si>
  <si>
    <t>East Max</t>
  </si>
  <si>
    <t>001-598-830-7844x42547</t>
  </si>
  <si>
    <t>+1-603-318-1786x1851</t>
  </si>
  <si>
    <t>cooksierra@maxwell.net</t>
  </si>
  <si>
    <t>https://kerr.info/</t>
  </si>
  <si>
    <t>6f0c451d95cD6be</t>
  </si>
  <si>
    <t>April</t>
  </si>
  <si>
    <t>Pham, Koch and Harper</t>
  </si>
  <si>
    <t>Shellyfort</t>
  </si>
  <si>
    <t>001-111-310-5141x5762</t>
  </si>
  <si>
    <t>+1-574-694-7020x2711</t>
  </si>
  <si>
    <t>patrickfrank@costa.com</t>
  </si>
  <si>
    <t>http://mcfarland.com/</t>
  </si>
  <si>
    <t>A1dB54F659Af6Ce</t>
  </si>
  <si>
    <t>Hunter, Blanchard and Roman</t>
  </si>
  <si>
    <t>Gainestown</t>
  </si>
  <si>
    <t>001-538-086-7229</t>
  </si>
  <si>
    <t>cathy43@stokes-myers.net</t>
  </si>
  <si>
    <t>https://www.greer-munoz.com/</t>
  </si>
  <si>
    <t>aaff67C6f739Ee9</t>
  </si>
  <si>
    <t>Johnston-Potts</t>
  </si>
  <si>
    <t>Bonniemouth</t>
  </si>
  <si>
    <t>(363)696-5899x54182</t>
  </si>
  <si>
    <t>295.988.4058</t>
  </si>
  <si>
    <t>gjackson@glass.com</t>
  </si>
  <si>
    <t>https://www.ellis-howard.info/</t>
  </si>
  <si>
    <t>708B9DEE2aceebA</t>
  </si>
  <si>
    <t>Mckinney</t>
  </si>
  <si>
    <t>Landry Group</t>
  </si>
  <si>
    <t>North Devinbury</t>
  </si>
  <si>
    <t>294-468-6594x01252</t>
  </si>
  <si>
    <t>marilyn20@mack.com</t>
  </si>
  <si>
    <t>http://www.ortega.com/</t>
  </si>
  <si>
    <t>B3DE452b2ffFEc0</t>
  </si>
  <si>
    <t>Tyler, Bowman and Newman</t>
  </si>
  <si>
    <t>Cassidyhaven</t>
  </si>
  <si>
    <t>410-640-0524x690</t>
  </si>
  <si>
    <t>+1-294-723-4674x41494</t>
  </si>
  <si>
    <t>garrettwalters@boone.com</t>
  </si>
  <si>
    <t>https://rice-holt.com/</t>
  </si>
  <si>
    <t>bdaf74CcEDC5A6B</t>
  </si>
  <si>
    <t>Cardenas LLC</t>
  </si>
  <si>
    <t>New Jacobton</t>
  </si>
  <si>
    <t>(639)185-5188x9405</t>
  </si>
  <si>
    <t>+1-159-591-3729x1462</t>
  </si>
  <si>
    <t>leroy68@farley.net</t>
  </si>
  <si>
    <t>https://www.jenkins.info/</t>
  </si>
  <si>
    <t>6b62f128fECfdFC</t>
  </si>
  <si>
    <t>Greer</t>
  </si>
  <si>
    <t>Stanton, Foley and Freeman</t>
  </si>
  <si>
    <t>North Tracey</t>
  </si>
  <si>
    <t>001-508-010-4129x85155</t>
  </si>
  <si>
    <t>857.070.1813</t>
  </si>
  <si>
    <t>norriscolleen@jensen.biz</t>
  </si>
  <si>
    <t>http://wilkerson-hess.com/</t>
  </si>
  <si>
    <t>fffE7bDd1e6F4fd</t>
  </si>
  <si>
    <t>Chavez, Kerr and Brennan</t>
  </si>
  <si>
    <t>Port Jodimouth</t>
  </si>
  <si>
    <t>tjackson@little.net</t>
  </si>
  <si>
    <t>http://cervantes-berger.net/</t>
  </si>
  <si>
    <t>2edacB92F81e27D</t>
  </si>
  <si>
    <t>Gallegos-Owens</t>
  </si>
  <si>
    <t>Gwendolyntown</t>
  </si>
  <si>
    <t>(702)814-2423</t>
  </si>
  <si>
    <t>sherrymoore@jones.biz</t>
  </si>
  <si>
    <t>http://www.hart.com/</t>
  </si>
  <si>
    <t>5E7F3322Ca5B87d</t>
  </si>
  <si>
    <t>Frey PLC</t>
  </si>
  <si>
    <t>Lake Danielside</t>
  </si>
  <si>
    <t>+1-750-453-7643x5618</t>
  </si>
  <si>
    <t>926.104.7160</t>
  </si>
  <si>
    <t>lambertjoan@mccall-hancock.info</t>
  </si>
  <si>
    <t>https://joyce.org/</t>
  </si>
  <si>
    <t>f1237Faf1CfaCfB</t>
  </si>
  <si>
    <t>Davila, Hawkins and Lynn</t>
  </si>
  <si>
    <t>Sullivanville</t>
  </si>
  <si>
    <t>082-771-9625x203</t>
  </si>
  <si>
    <t>(757)511-9749x9834</t>
  </si>
  <si>
    <t>ginalucas@romero.com</t>
  </si>
  <si>
    <t>https://hancock.biz/</t>
  </si>
  <si>
    <t>5E0090CC9ca0EB7</t>
  </si>
  <si>
    <t>Collier, Crawford and Sexton</t>
  </si>
  <si>
    <t>Maryfort</t>
  </si>
  <si>
    <t>+1-331-425-7718x588</t>
  </si>
  <si>
    <t>594.268.4618x82635</t>
  </si>
  <si>
    <t>kerrbrittany@martinez.com</t>
  </si>
  <si>
    <t>https://www.hull-walton.com/</t>
  </si>
  <si>
    <t>bF3aE9acdDC8e74</t>
  </si>
  <si>
    <t>Blankenship</t>
  </si>
  <si>
    <t>Lloyd Inc</t>
  </si>
  <si>
    <t>Sethland</t>
  </si>
  <si>
    <t>470-052-3300</t>
  </si>
  <si>
    <t>528.602.1453</t>
  </si>
  <si>
    <t>kimwiley@ray.com</t>
  </si>
  <si>
    <t>https://ruiz-bullock.net/</t>
  </si>
  <si>
    <t>0Fa40A7A4eBcad6</t>
  </si>
  <si>
    <t>Lake Hannah</t>
  </si>
  <si>
    <t>+1-299-930-2112x052</t>
  </si>
  <si>
    <t>001-054-110-4913</t>
  </si>
  <si>
    <t>mckenzieforbes@reid-davies.com</t>
  </si>
  <si>
    <t>http://www.levine-brock.biz/</t>
  </si>
  <si>
    <t>b75E87B928b86F7</t>
  </si>
  <si>
    <t>Abbott, Frost and Baker</t>
  </si>
  <si>
    <t>South Daltonside</t>
  </si>
  <si>
    <t>693-127-6264x51440</t>
  </si>
  <si>
    <t>001-611-034-4488x20528</t>
  </si>
  <si>
    <t>conradbrittney@brennan.com</t>
  </si>
  <si>
    <t>https://www.decker.com/</t>
  </si>
  <si>
    <t>0Ca800d460CFE15</t>
  </si>
  <si>
    <t>Archer, Branch and Gregory</t>
  </si>
  <si>
    <t>Adrianahaven</t>
  </si>
  <si>
    <t>ggood@rush-howard.net</t>
  </si>
  <si>
    <t>https://www.curry.com/</t>
  </si>
  <si>
    <t>cCBb6c54D73fAa2</t>
  </si>
  <si>
    <t>Holloway, Davis and Curry</t>
  </si>
  <si>
    <t>East Alexandershire</t>
  </si>
  <si>
    <t>853-415-1180x8378</t>
  </si>
  <si>
    <t>982-309-6476</t>
  </si>
  <si>
    <t>harrellfrancisco@benitez.org</t>
  </si>
  <si>
    <t>http://burgess.com/</t>
  </si>
  <si>
    <t>d4d0C5a854bb781</t>
  </si>
  <si>
    <t>Walsh, Ballard and Mccormick</t>
  </si>
  <si>
    <t>New Tanyaport</t>
  </si>
  <si>
    <t>916.798.7596</t>
  </si>
  <si>
    <t>leonbowman@tate-holder.com</t>
  </si>
  <si>
    <t>http://wilkins.org/</t>
  </si>
  <si>
    <t>C8Fc39F1Db6ca66</t>
  </si>
  <si>
    <t>Lynch, Duncan and Krueger</t>
  </si>
  <si>
    <t>Claytonborough</t>
  </si>
  <si>
    <t>(355)592-6686x0189</t>
  </si>
  <si>
    <t>673.179.6909</t>
  </si>
  <si>
    <t>brendangallagher@fisher.com</t>
  </si>
  <si>
    <t>https://www.gallagher-barnes.com/</t>
  </si>
  <si>
    <t>F43Bcb65B3FEFcd</t>
  </si>
  <si>
    <t>Tran, Clarke and Farley</t>
  </si>
  <si>
    <t>East Marisaton</t>
  </si>
  <si>
    <t>904.183.0384</t>
  </si>
  <si>
    <t>mollybeltran@mccall-gilbert.com</t>
  </si>
  <si>
    <t>http://www.boyle.net/</t>
  </si>
  <si>
    <t>B7dcD9aFE0FeA41</t>
  </si>
  <si>
    <t>Long and Sons</t>
  </si>
  <si>
    <t>944.256.0846</t>
  </si>
  <si>
    <t>(492)273-1599x40679</t>
  </si>
  <si>
    <t>stephanieedwards@doyle-doyle.org</t>
  </si>
  <si>
    <t>http://cowan.org/</t>
  </si>
  <si>
    <t>09ab9a7C04dfeEA</t>
  </si>
  <si>
    <t>Gould PLC</t>
  </si>
  <si>
    <t>Beanbury</t>
  </si>
  <si>
    <t>001-429-901-6553x40763</t>
  </si>
  <si>
    <t>deanna86@brennan.net</t>
  </si>
  <si>
    <t>https://mckee-fields.com/</t>
  </si>
  <si>
    <t>0Baaeef2A4bAFCc</t>
  </si>
  <si>
    <t>Murphy-Hebert</t>
  </si>
  <si>
    <t>Arellanoburgh</t>
  </si>
  <si>
    <t>(579)233-4974x66128</t>
  </si>
  <si>
    <t>874-948-6778x56390</t>
  </si>
  <si>
    <t>simonbradley@hodges.com</t>
  </si>
  <si>
    <t>http://www.morrison.info/</t>
  </si>
  <si>
    <t>Ef922f8ac05E954</t>
  </si>
  <si>
    <t>Mckay LLC</t>
  </si>
  <si>
    <t>Contrerasview</t>
  </si>
  <si>
    <t>955-957-2546x0811</t>
  </si>
  <si>
    <t>142-136-5775x06835</t>
  </si>
  <si>
    <t>louis40@richards-oconnell.com</t>
  </si>
  <si>
    <t>https://wong-henson.net/</t>
  </si>
  <si>
    <t>0889389B1c9bf63</t>
  </si>
  <si>
    <t>Kaufman-Marshall</t>
  </si>
  <si>
    <t>South Thomas</t>
  </si>
  <si>
    <t>639.257.4677</t>
  </si>
  <si>
    <t>001-642-440-7290x57943</t>
  </si>
  <si>
    <t>bridgetbarton@schmitt-case.net</t>
  </si>
  <si>
    <t>http://www.watson-graves.org/</t>
  </si>
  <si>
    <t>31A7098a3Ab99c4</t>
  </si>
  <si>
    <t>Ritter, Hill and Summers</t>
  </si>
  <si>
    <t>Christianshire</t>
  </si>
  <si>
    <t>001-055-373-1450x6116</t>
  </si>
  <si>
    <t>439.136.0624</t>
  </si>
  <si>
    <t>zprice@reeves-wilkinson.info</t>
  </si>
  <si>
    <t>http://velez.com/</t>
  </si>
  <si>
    <t>5cFBEaaEEcB3d1f</t>
  </si>
  <si>
    <t>Turner-Ware</t>
  </si>
  <si>
    <t>East Rossfort</t>
  </si>
  <si>
    <t>(763)685-6553x9824</t>
  </si>
  <si>
    <t>333.263.4122x5265</t>
  </si>
  <si>
    <t>shelly76@holt-riddle.com</t>
  </si>
  <si>
    <t>http://www.jefferson.biz/</t>
  </si>
  <si>
    <t>Ede2b4aF6f79b3d</t>
  </si>
  <si>
    <t>Harrison-Delgado</t>
  </si>
  <si>
    <t>East Davidtown</t>
  </si>
  <si>
    <t>(726)641-6058</t>
  </si>
  <si>
    <t>395.423.6967</t>
  </si>
  <si>
    <t>alvin02@ford-garrison.com</t>
  </si>
  <si>
    <t>https://www.howell.com/</t>
  </si>
  <si>
    <t>6e124FCa60cC2c7</t>
  </si>
  <si>
    <t>Anderson LLC</t>
  </si>
  <si>
    <t>New Beverlyfort</t>
  </si>
  <si>
    <t>444.140.4853</t>
  </si>
  <si>
    <t>735.845.5188</t>
  </si>
  <si>
    <t>zchristensen@carson.com</t>
  </si>
  <si>
    <t>http://www.lowery.info/</t>
  </si>
  <si>
    <t>109b3c8B741bdfb</t>
  </si>
  <si>
    <t>Medina-Haynes</t>
  </si>
  <si>
    <t>Mckayfurt</t>
  </si>
  <si>
    <t>073.350.8264x27123</t>
  </si>
  <si>
    <t>(165)025-0287</t>
  </si>
  <si>
    <t>ealvarado@ayala-christensen.com</t>
  </si>
  <si>
    <t>https://price-clayton.com/</t>
  </si>
  <si>
    <t>dd1d95ba2c7fCF8</t>
  </si>
  <si>
    <t>Rowland-Blackburn</t>
  </si>
  <si>
    <t>East Brookestad</t>
  </si>
  <si>
    <t>413-719-7610</t>
  </si>
  <si>
    <t>455-465-2413x38231</t>
  </si>
  <si>
    <t>jamespage@pope-jackson.com</t>
  </si>
  <si>
    <t>https://www.nicholson.com/</t>
  </si>
  <si>
    <t>fcd66fD4Ce91C0F</t>
  </si>
  <si>
    <t>Bright Ltd</t>
  </si>
  <si>
    <t>(654)080-3534x02763</t>
  </si>
  <si>
    <t>080-286-4608</t>
  </si>
  <si>
    <t>sharon01@forbes-good.biz</t>
  </si>
  <si>
    <t>BB9b641e4238BA8</t>
  </si>
  <si>
    <t>Valdez-Barton</t>
  </si>
  <si>
    <t>West Gregg</t>
  </si>
  <si>
    <t>(331)827-8985</t>
  </si>
  <si>
    <t>290.238.0254</t>
  </si>
  <si>
    <t>collin01@cameron-moran.biz</t>
  </si>
  <si>
    <t>http://cortez.com/</t>
  </si>
  <si>
    <t>3d3De8ed173e1d0</t>
  </si>
  <si>
    <t>Velazquez</t>
  </si>
  <si>
    <t>Finley-Harvey</t>
  </si>
  <si>
    <t>Hoodbury</t>
  </si>
  <si>
    <t>111-672-2691x5554</t>
  </si>
  <si>
    <t>gibbsmorgan@haas.net</t>
  </si>
  <si>
    <t>https://hodges-maynard.com/</t>
  </si>
  <si>
    <t>ECf415fF73ec487</t>
  </si>
  <si>
    <t>Bonilla PLC</t>
  </si>
  <si>
    <t>Lake Pamtown</t>
  </si>
  <si>
    <t>207-582-0583x0992</t>
  </si>
  <si>
    <t>038.248.7253x223</t>
  </si>
  <si>
    <t>iosborn@garrett.com</t>
  </si>
  <si>
    <t>https://www.gallagher.com/</t>
  </si>
  <si>
    <t>Bda5A1d6cee9de3</t>
  </si>
  <si>
    <t>Daugherty, Simmons and Hogan</t>
  </si>
  <si>
    <t>Donview</t>
  </si>
  <si>
    <t>(984)888-0612</t>
  </si>
  <si>
    <t>kwalters@mann.com</t>
  </si>
  <si>
    <t>https://guerrero.biz/</t>
  </si>
  <si>
    <t>BA426eD4e48da5d</t>
  </si>
  <si>
    <t>Booth and Sons</t>
  </si>
  <si>
    <t>West Sallyfort</t>
  </si>
  <si>
    <t>737.854.0642</t>
  </si>
  <si>
    <t>vfreeman@blackburn.com</t>
  </si>
  <si>
    <t>http://www.bernard-cantu.net/</t>
  </si>
  <si>
    <t>FfDE7aac4cfeA1a</t>
  </si>
  <si>
    <t>Carlson-Reid</t>
  </si>
  <si>
    <t>Valenzuelaside</t>
  </si>
  <si>
    <t>(205)142-7751</t>
  </si>
  <si>
    <t>oliviaware@vaughan.com</t>
  </si>
  <si>
    <t>http://www.allison.org/</t>
  </si>
  <si>
    <t>27980Ea6fDfe0ed</t>
  </si>
  <si>
    <t>Joseph, Fritz and Lin</t>
  </si>
  <si>
    <t>Port Joan</t>
  </si>
  <si>
    <t>(288)504-2804</t>
  </si>
  <si>
    <t>392.031.9185x31100</t>
  </si>
  <si>
    <t>ihensley@buck.com</t>
  </si>
  <si>
    <t>http://www.long-strong.com/</t>
  </si>
  <si>
    <t>7b441017A2bCACB</t>
  </si>
  <si>
    <t>Mccullough PLC</t>
  </si>
  <si>
    <t>West Jennystad</t>
  </si>
  <si>
    <t>+1-616-236-2384x9279</t>
  </si>
  <si>
    <t>061-322-6198</t>
  </si>
  <si>
    <t>quinnjorge@jefferson.biz</t>
  </si>
  <si>
    <t>C59D0C66209d40d</t>
  </si>
  <si>
    <t>Henry Inc</t>
  </si>
  <si>
    <t>West Aaron</t>
  </si>
  <si>
    <t>+1-752-470-5610x1241</t>
  </si>
  <si>
    <t>(508)753-1617</t>
  </si>
  <si>
    <t>wallsmargaret@day-woodard.com</t>
  </si>
  <si>
    <t>0E4A43238802a3a</t>
  </si>
  <si>
    <t>Sparks Ltd</t>
  </si>
  <si>
    <t>Sandyport</t>
  </si>
  <si>
    <t>001-645-762-3145</t>
  </si>
  <si>
    <t>brenda93@knox-padilla.com</t>
  </si>
  <si>
    <t>https://www.haynes.info/</t>
  </si>
  <si>
    <t>931e8EfAA0fEB78</t>
  </si>
  <si>
    <t>Brittany</t>
  </si>
  <si>
    <t>Russell</t>
  </si>
  <si>
    <t>Mayo and Sons</t>
  </si>
  <si>
    <t>Cartermouth</t>
  </si>
  <si>
    <t>687-383-5794</t>
  </si>
  <si>
    <t>gwendolyntaylor@sosa-holt.com</t>
  </si>
  <si>
    <t>https://www.shepherd.com/</t>
  </si>
  <si>
    <t>9E7e5F9D4eCA1a5</t>
  </si>
  <si>
    <t>Rose-Neal</t>
  </si>
  <si>
    <t>West Ernest</t>
  </si>
  <si>
    <t>+1-418-143-4273x919</t>
  </si>
  <si>
    <t>(837)583-9185x9153</t>
  </si>
  <si>
    <t>gene44@garcia.com</t>
  </si>
  <si>
    <t>http://www.meyer.com/</t>
  </si>
  <si>
    <t>0D362A8ff3a9C5b</t>
  </si>
  <si>
    <t>Vang Group</t>
  </si>
  <si>
    <t>Bryceborough</t>
  </si>
  <si>
    <t>(237)873-2338x26171</t>
  </si>
  <si>
    <t>765-478-7114x740</t>
  </si>
  <si>
    <t>caseygilbert@avila.org</t>
  </si>
  <si>
    <t>https://turner.com/</t>
  </si>
  <si>
    <t>266b2AAb9887Ee0</t>
  </si>
  <si>
    <t>Tanner, Mathews and Carson</t>
  </si>
  <si>
    <t>New Meghanburgh</t>
  </si>
  <si>
    <t>812.662.7950</t>
  </si>
  <si>
    <t>942-421-9038</t>
  </si>
  <si>
    <t>sydney92@house.org</t>
  </si>
  <si>
    <t>http://barton.com/</t>
  </si>
  <si>
    <t>AA37Befc1B3eefB</t>
  </si>
  <si>
    <t>Owen PLC</t>
  </si>
  <si>
    <t>Kendrabury</t>
  </si>
  <si>
    <t>675-149-5235x27992</t>
  </si>
  <si>
    <t>earellano@vasquez-stevenson.info</t>
  </si>
  <si>
    <t>http://pittman.biz/</t>
  </si>
  <si>
    <t>3E4C5EE4C4faaD9</t>
  </si>
  <si>
    <t>Carey-Cabrera</t>
  </si>
  <si>
    <t>Haleyfort</t>
  </si>
  <si>
    <t>976-557-3507</t>
  </si>
  <si>
    <t>366.638.5594</t>
  </si>
  <si>
    <t>emalone@monroe.com</t>
  </si>
  <si>
    <t>http://lawson-bowman.info/</t>
  </si>
  <si>
    <t>dFc9EE59FEaDff6</t>
  </si>
  <si>
    <t>Malik</t>
  </si>
  <si>
    <t>Aguilar Ltd</t>
  </si>
  <si>
    <t>Port Jerrymouth</t>
  </si>
  <si>
    <t>001-707-504-8677x721</t>
  </si>
  <si>
    <t>001-933-398-7152x691</t>
  </si>
  <si>
    <t>paigeriley@duran.com</t>
  </si>
  <si>
    <t>https://www.gill.org/</t>
  </si>
  <si>
    <t>BED9e8A2122F5B6</t>
  </si>
  <si>
    <t>Foster, Rose and Harris</t>
  </si>
  <si>
    <t>Katrinahaven</t>
  </si>
  <si>
    <t>+1-514-799-4273x968</t>
  </si>
  <si>
    <t>bergdavid@lindsey.com</t>
  </si>
  <si>
    <t>https://www.carney.com/</t>
  </si>
  <si>
    <t>fd5EF29aEB50a00</t>
  </si>
  <si>
    <t>Spence-Hunter</t>
  </si>
  <si>
    <t>Port Charlesbury</t>
  </si>
  <si>
    <t>+1-818-153-2805x24661</t>
  </si>
  <si>
    <t>655.068.4297</t>
  </si>
  <si>
    <t>barrychavez@mercado.org</t>
  </si>
  <si>
    <t>https://frank.com/</t>
  </si>
  <si>
    <t>AE43d41d4baCDC7</t>
  </si>
  <si>
    <t>Turner-Cortez</t>
  </si>
  <si>
    <t>Conradfurt</t>
  </si>
  <si>
    <t>(416)835-7633x4564</t>
  </si>
  <si>
    <t>109-924-1848x258</t>
  </si>
  <si>
    <t>jharding@neal.biz</t>
  </si>
  <si>
    <t>http://www.fischer-prince.biz/</t>
  </si>
  <si>
    <t>fAcabaBab61992d</t>
  </si>
  <si>
    <t>Chavez LLC</t>
  </si>
  <si>
    <t>South Shawnton</t>
  </si>
  <si>
    <t>884.791.1649</t>
  </si>
  <si>
    <t>(440)597-9229x8001</t>
  </si>
  <si>
    <t>rkane@stark.com</t>
  </si>
  <si>
    <t>https://www.le.com/</t>
  </si>
  <si>
    <t>63fe2db0EEa4401</t>
  </si>
  <si>
    <t>Hart-Livingston</t>
  </si>
  <si>
    <t>Summerschester</t>
  </si>
  <si>
    <t>390-772-6793x76283</t>
  </si>
  <si>
    <t>792.420.2762</t>
  </si>
  <si>
    <t>daltonsarah@willis-barron.biz</t>
  </si>
  <si>
    <t>https://www.shelton.com/</t>
  </si>
  <si>
    <t>A82DBF603aAb0F1</t>
  </si>
  <si>
    <t>Soto, Bonilla and Jordan</t>
  </si>
  <si>
    <t>Cristianfort</t>
  </si>
  <si>
    <t>001-865-716-3246x78856</t>
  </si>
  <si>
    <t>001-686-659-8160x5465</t>
  </si>
  <si>
    <t>santhony@evans-oconnell.net</t>
  </si>
  <si>
    <t>https://browning-combs.info/</t>
  </si>
  <si>
    <t>dabeFBadD80Eeec</t>
  </si>
  <si>
    <t>Frost-Marquez</t>
  </si>
  <si>
    <t>East Dalton</t>
  </si>
  <si>
    <t>326.359.9776</t>
  </si>
  <si>
    <t>barbarasosa@cain.com</t>
  </si>
  <si>
    <t>http://hayes.com/</t>
  </si>
  <si>
    <t>FB830f3D90cf4FA</t>
  </si>
  <si>
    <t>Weeks, Ramirez and Decker</t>
  </si>
  <si>
    <t>Lake Cameronborough</t>
  </si>
  <si>
    <t>(794)043-4031x0702</t>
  </si>
  <si>
    <t>809.912.4123x6195</t>
  </si>
  <si>
    <t>bkaufman@richardson-rivera.com</t>
  </si>
  <si>
    <t>https://zuniga-ritter.com/</t>
  </si>
  <si>
    <t>C5B71ffCd6feA2E</t>
  </si>
  <si>
    <t>Kaufman, Branch and Foster</t>
  </si>
  <si>
    <t>Craneville</t>
  </si>
  <si>
    <t>001-803-135-4615x4109</t>
  </si>
  <si>
    <t>friedmantimothy@soto.com</t>
  </si>
  <si>
    <t>https://www.garrison-perkins.com/</t>
  </si>
  <si>
    <t>BAaECB0DA4cF6F5</t>
  </si>
  <si>
    <t>Park-Shannon</t>
  </si>
  <si>
    <t>North Belinda</t>
  </si>
  <si>
    <t>+1-654-848-7111x87903</t>
  </si>
  <si>
    <t>829.490.9382x85809</t>
  </si>
  <si>
    <t>rosedana@mayo-shelton.com</t>
  </si>
  <si>
    <t>http://barr.com/</t>
  </si>
  <si>
    <t>74962aB79cCeb5F</t>
  </si>
  <si>
    <t>Paul, Melendez and Ritter</t>
  </si>
  <si>
    <t>East Chloe</t>
  </si>
  <si>
    <t>001-673-692-5097x58951</t>
  </si>
  <si>
    <t>robin82@burnett-ware.org</t>
  </si>
  <si>
    <t>https://www.shelton-contreras.com/</t>
  </si>
  <si>
    <t>3db7df88F2eB7a9</t>
  </si>
  <si>
    <t>Fuentes-Savage</t>
  </si>
  <si>
    <t>Port Calebstad</t>
  </si>
  <si>
    <t>lynnkellie@powers.info</t>
  </si>
  <si>
    <t>https://www.sherman.net/</t>
  </si>
  <si>
    <t>1DC0Ab2c49fD6D1</t>
  </si>
  <si>
    <t>Sanford, Lane and Sawyer</t>
  </si>
  <si>
    <t>North Sydneyview</t>
  </si>
  <si>
    <t>623-962-4689x13190</t>
  </si>
  <si>
    <t>001-147-253-0067x57734</t>
  </si>
  <si>
    <t>fandersen@acevedo.com</t>
  </si>
  <si>
    <t>http://fisher-buckley.com/</t>
  </si>
  <si>
    <t>7fbCa0Ccc5C3537</t>
  </si>
  <si>
    <t>Dixon-Jordan</t>
  </si>
  <si>
    <t>Port Arianatown</t>
  </si>
  <si>
    <t>+1-314-035-8487x0851</t>
  </si>
  <si>
    <t>845-826-4739</t>
  </si>
  <si>
    <t>courtneybrock@mccormick.info</t>
  </si>
  <si>
    <t>http://www.solis.com/</t>
  </si>
  <si>
    <t>E74b239786C3aeb</t>
  </si>
  <si>
    <t>Whitney, Navarro and Williamson</t>
  </si>
  <si>
    <t>New Yvonne</t>
  </si>
  <si>
    <t>589.389.3273</t>
  </si>
  <si>
    <t>pdalton@rivera.com</t>
  </si>
  <si>
    <t>http://www.pace.org/</t>
  </si>
  <si>
    <t>A2b7E50ee8a3e84</t>
  </si>
  <si>
    <t>Adkins, Durham and Cowan</t>
  </si>
  <si>
    <t>Moralesville</t>
  </si>
  <si>
    <t>001-514-102-0252x668</t>
  </si>
  <si>
    <t>(290)109-7959x1821</t>
  </si>
  <si>
    <t>morrowpeggy@barrera-poole.com</t>
  </si>
  <si>
    <t>http://www.lewis.net/</t>
  </si>
  <si>
    <t>AF6BE2fb8A8584C</t>
  </si>
  <si>
    <t>Edwards, Blackburn and Fernandez</t>
  </si>
  <si>
    <t>South Kathleenborough</t>
  </si>
  <si>
    <t>956.892.1458x53645</t>
  </si>
  <si>
    <t>(928)202-0904x2344</t>
  </si>
  <si>
    <t>msuarez@galloway.info</t>
  </si>
  <si>
    <t>https://www.delgado-hall.info/</t>
  </si>
  <si>
    <t>6415F2DA3EEB87a</t>
  </si>
  <si>
    <t>Carlson Ltd</t>
  </si>
  <si>
    <t>West Duane</t>
  </si>
  <si>
    <t>001-771-785-9979</t>
  </si>
  <si>
    <t>796.032.2136x0979</t>
  </si>
  <si>
    <t>joan42@hartman.info</t>
  </si>
  <si>
    <t>https://www.lambert.com/</t>
  </si>
  <si>
    <t>b0ee5b54e300a80</t>
  </si>
  <si>
    <t>Crawford-Weaver</t>
  </si>
  <si>
    <t>West Herbert</t>
  </si>
  <si>
    <t>001-089-010-8164x88998</t>
  </si>
  <si>
    <t>olsonmartha@davila.com</t>
  </si>
  <si>
    <t>https://www.haley.biz/</t>
  </si>
  <si>
    <t>97De8e12e4d6D4c</t>
  </si>
  <si>
    <t>Glover</t>
  </si>
  <si>
    <t>Middleton-Bailey</t>
  </si>
  <si>
    <t>(623)074-5647x23370</t>
  </si>
  <si>
    <t>iburke@case.com</t>
  </si>
  <si>
    <t>http://rodriguez.com/</t>
  </si>
  <si>
    <t>9ca9cFEfFfC49E1</t>
  </si>
  <si>
    <t>Sonia</t>
  </si>
  <si>
    <t>Ward</t>
  </si>
  <si>
    <t>Michael, Contreras and Holder</t>
  </si>
  <si>
    <t>West Tommouth</t>
  </si>
  <si>
    <t>916-007-3709x9173</t>
  </si>
  <si>
    <t>(038)562-7961</t>
  </si>
  <si>
    <t>qcalhoun@morrow.info</t>
  </si>
  <si>
    <t>dcbf5a3F6FBaEc3</t>
  </si>
  <si>
    <t>Hurst-Ashley</t>
  </si>
  <si>
    <t>South Caseyton</t>
  </si>
  <si>
    <t>379-373-2422x206</t>
  </si>
  <si>
    <t>001-821-471-6902x7292</t>
  </si>
  <si>
    <t>rtodd@hull.com</t>
  </si>
  <si>
    <t>https://www.collier.biz/</t>
  </si>
  <si>
    <t>ffBc6F82c3f4dCF</t>
  </si>
  <si>
    <t>Sharp-Santos</t>
  </si>
  <si>
    <t>East Caitlin</t>
  </si>
  <si>
    <t>322-766-0233x20165</t>
  </si>
  <si>
    <t>(693)481-9042x6188</t>
  </si>
  <si>
    <t>avelez@johnston.org</t>
  </si>
  <si>
    <t>http://www.beltran.net/</t>
  </si>
  <si>
    <t>3aaADFDb9e0c417</t>
  </si>
  <si>
    <t>Gilmore-Garrett</t>
  </si>
  <si>
    <t>Warrenmouth</t>
  </si>
  <si>
    <t>247.690.3340</t>
  </si>
  <si>
    <t>(523)201-3864</t>
  </si>
  <si>
    <t>meghan14@flynn.com</t>
  </si>
  <si>
    <t>015b063dC67758c</t>
  </si>
  <si>
    <t>Barajas</t>
  </si>
  <si>
    <t>Kaiser, Rosario and Pacheco</t>
  </si>
  <si>
    <t>North Alex</t>
  </si>
  <si>
    <t>(782)594-5308x52494</t>
  </si>
  <si>
    <t>881-832-7669x1467</t>
  </si>
  <si>
    <t>brandonboyer@boyer.org</t>
  </si>
  <si>
    <t>https://mack.info/</t>
  </si>
  <si>
    <t>93e6f8bDCb4D1AC</t>
  </si>
  <si>
    <t>Mccann LLC</t>
  </si>
  <si>
    <t>New Gracebury</t>
  </si>
  <si>
    <t>492-075-5960</t>
  </si>
  <si>
    <t>(785)636-2008x449</t>
  </si>
  <si>
    <t>isaac73@hood.com</t>
  </si>
  <si>
    <t>https://forbes-garrett.net/</t>
  </si>
  <si>
    <t>B179dACDBCe4ABE</t>
  </si>
  <si>
    <t>Dougherty, Marsh and Webb</t>
  </si>
  <si>
    <t>East Dwayneport</t>
  </si>
  <si>
    <t>406.953.5159x27628</t>
  </si>
  <si>
    <t>181-342-6599</t>
  </si>
  <si>
    <t>lauragraham@cunningham.com</t>
  </si>
  <si>
    <t>http://villegas-mckay.info/</t>
  </si>
  <si>
    <t>0AFbFCB4ce11B3d</t>
  </si>
  <si>
    <t>Phillips Ltd</t>
  </si>
  <si>
    <t>Lake Spencerport</t>
  </si>
  <si>
    <t>556-206-5248x5864</t>
  </si>
  <si>
    <t>001-323-973-3371x12697</t>
  </si>
  <si>
    <t>garrett41@baxter-booker.com</t>
  </si>
  <si>
    <t>http://bender-daugherty.com/</t>
  </si>
  <si>
    <t>09DEC4ABd858aDb</t>
  </si>
  <si>
    <t>Horton Group</t>
  </si>
  <si>
    <t>Connieburgh</t>
  </si>
  <si>
    <t>+1-959-362-3886x60181</t>
  </si>
  <si>
    <t>(798)910-0823x3076</t>
  </si>
  <si>
    <t>franklinshelly@graves.com</t>
  </si>
  <si>
    <t>https://www.buchanan.info/</t>
  </si>
  <si>
    <t>61ffeEEcA2c6A33</t>
  </si>
  <si>
    <t>Coffey</t>
  </si>
  <si>
    <t>Lane-Parks</t>
  </si>
  <si>
    <t>East Claudiashire</t>
  </si>
  <si>
    <t>963.907.2012</t>
  </si>
  <si>
    <t>716.731.7217</t>
  </si>
  <si>
    <t>cynthia62@brock.com</t>
  </si>
  <si>
    <t>https://mcfarland-marks.org/</t>
  </si>
  <si>
    <t>46cDc12FaAf0a6a</t>
  </si>
  <si>
    <t>Mack-Bass</t>
  </si>
  <si>
    <t>Maddoxberg</t>
  </si>
  <si>
    <t>261.150.6216</t>
  </si>
  <si>
    <t>532.377.8325x7935</t>
  </si>
  <si>
    <t>walkervincent@hood.com</t>
  </si>
  <si>
    <t>https://james.com/</t>
  </si>
  <si>
    <t>38BB58C607f3aFF</t>
  </si>
  <si>
    <t>Alicia</t>
  </si>
  <si>
    <t>Walls LLC</t>
  </si>
  <si>
    <t>Atkinsonhaven</t>
  </si>
  <si>
    <t>(336)322-1892x7059</t>
  </si>
  <si>
    <t>790.480.5029x51608</t>
  </si>
  <si>
    <t>stefaniegentry@conley-webb.com</t>
  </si>
  <si>
    <t>https://rasmussen-wood.com/</t>
  </si>
  <si>
    <t>B8EF5fa82Cf2eE5</t>
  </si>
  <si>
    <t>Myers, Sexton and Leblanc</t>
  </si>
  <si>
    <t>Griffinton</t>
  </si>
  <si>
    <t>686-214-8507</t>
  </si>
  <si>
    <t>001-448-962-3494</t>
  </si>
  <si>
    <t>bsnyder@huff.com</t>
  </si>
  <si>
    <t>https://barton.info/</t>
  </si>
  <si>
    <t>e8dCA474DDC5ADB</t>
  </si>
  <si>
    <t>Collier, Dean and Armstrong</t>
  </si>
  <si>
    <t>Port Hunterfort</t>
  </si>
  <si>
    <t>470.009.2801x45179</t>
  </si>
  <si>
    <t>048-989-7704</t>
  </si>
  <si>
    <t>stefanienielsen@warner.com</t>
  </si>
  <si>
    <t>https://chambers.biz/</t>
  </si>
  <si>
    <t>F6D0f24eaD824aC</t>
  </si>
  <si>
    <t>Rice, Woodard and Rich</t>
  </si>
  <si>
    <t>Lake Ginamouth</t>
  </si>
  <si>
    <t>927.859.9526x90045</t>
  </si>
  <si>
    <t>scantrell@mcclain.net</t>
  </si>
  <si>
    <t>https://vasquez-friedman.biz/</t>
  </si>
  <si>
    <t>4581DB97bE63646</t>
  </si>
  <si>
    <t>Page-Sosa</t>
  </si>
  <si>
    <t>South Judithview</t>
  </si>
  <si>
    <t>126.280.9489</t>
  </si>
  <si>
    <t>326.155.8972</t>
  </si>
  <si>
    <t>kweeks@hudson-vargas.info</t>
  </si>
  <si>
    <t>https://www.steele.org/</t>
  </si>
  <si>
    <t>3f50Fe6E4C05edb</t>
  </si>
  <si>
    <t>Marsh-Sims</t>
  </si>
  <si>
    <t>Davebury</t>
  </si>
  <si>
    <t>+1-089-557-1139x93718</t>
  </si>
  <si>
    <t>727-427-2556x7274</t>
  </si>
  <si>
    <t>katherinecolon@byrd-hickman.org</t>
  </si>
  <si>
    <t>https://gomez-patrick.org/</t>
  </si>
  <si>
    <t>0FE8eA68A3E2D0f</t>
  </si>
  <si>
    <t>Chambers, Mcguire and Obrien</t>
  </si>
  <si>
    <t>Schultzton</t>
  </si>
  <si>
    <t>425-835-8660</t>
  </si>
  <si>
    <t>580.657.0349x57101</t>
  </si>
  <si>
    <t>wyatt03@keller.com</t>
  </si>
  <si>
    <t>http://hays.com/</t>
  </si>
  <si>
    <t>39a7B5CDE5a5cD4</t>
  </si>
  <si>
    <t>Rodneyville</t>
  </si>
  <si>
    <t>001-978-143-0907x744</t>
  </si>
  <si>
    <t>723-679-2120</t>
  </si>
  <si>
    <t>jessicabecker@valentine.biz</t>
  </si>
  <si>
    <t>811db9628456AB7</t>
  </si>
  <si>
    <t>Frost, Irwin and Hood</t>
  </si>
  <si>
    <t>Russellshire</t>
  </si>
  <si>
    <t>348.556.5444x2436</t>
  </si>
  <si>
    <t>(832)490-8238</t>
  </si>
  <si>
    <t>vrusso@andrews-henry.com</t>
  </si>
  <si>
    <t>https://david-aguilar.net/</t>
  </si>
  <si>
    <t>1586F447E7E2C88</t>
  </si>
  <si>
    <t>Jonathan</t>
  </si>
  <si>
    <t>Robinson Inc</t>
  </si>
  <si>
    <t>Raymondton</t>
  </si>
  <si>
    <t>001-543-376-4039x834</t>
  </si>
  <si>
    <t>(200)828-2914x00513</t>
  </si>
  <si>
    <t>rangelrachael@carr.net</t>
  </si>
  <si>
    <t>http://www.wade.com/</t>
  </si>
  <si>
    <t>Ccbe183eAEa6A6b</t>
  </si>
  <si>
    <t>Day, Fleming and Burnett</t>
  </si>
  <si>
    <t>Port Normanmouth</t>
  </si>
  <si>
    <t>619.040.8069x133</t>
  </si>
  <si>
    <t>682-399-0874</t>
  </si>
  <si>
    <t>ryandorsey@villegas.com</t>
  </si>
  <si>
    <t>https://duffy-farley.com/</t>
  </si>
  <si>
    <t>8aadeCD2FA2B9Af</t>
  </si>
  <si>
    <t>Ho LLC</t>
  </si>
  <si>
    <t>Lake Melissahaven</t>
  </si>
  <si>
    <t>432.909.0882x25851</t>
  </si>
  <si>
    <t>(742)443-2812</t>
  </si>
  <si>
    <t>hunter57@small-mathis.org</t>
  </si>
  <si>
    <t>http://www.hill-gomez.info/</t>
  </si>
  <si>
    <t>506aAb3dEE3e7C9</t>
  </si>
  <si>
    <t>Mcintyre-Moran</t>
  </si>
  <si>
    <t>South Lukeside</t>
  </si>
  <si>
    <t>001-638-628-8930x88833</t>
  </si>
  <si>
    <t>732-410-0340</t>
  </si>
  <si>
    <t>sharondurham@ayala-mathews.com</t>
  </si>
  <si>
    <t>http://www.friedman.org/</t>
  </si>
  <si>
    <t>d03d0321A8DC6aD</t>
  </si>
  <si>
    <t>Sharp</t>
  </si>
  <si>
    <t>Hensley Inc</t>
  </si>
  <si>
    <t>Gomezview</t>
  </si>
  <si>
    <t>(101)802-6962x32896</t>
  </si>
  <si>
    <t>001-457-528-2087x81533</t>
  </si>
  <si>
    <t>yskinner@barber.com</t>
  </si>
  <si>
    <t>http://www.newton.com/</t>
  </si>
  <si>
    <t>2D87D4c98F1dc84</t>
  </si>
  <si>
    <t>Stanley-Mccarthy</t>
  </si>
  <si>
    <t>Jodiland</t>
  </si>
  <si>
    <t>001-944-715-5149x62983</t>
  </si>
  <si>
    <t>(559)795-3150x901</t>
  </si>
  <si>
    <t>galvarado@vance.com</t>
  </si>
  <si>
    <t>Ad32EEeDdFD1E2C</t>
  </si>
  <si>
    <t>Kirk-Wolfe</t>
  </si>
  <si>
    <t>Prattside</t>
  </si>
  <si>
    <t>+1-957-260-3555x636</t>
  </si>
  <si>
    <t>leblancleon@cobb.com</t>
  </si>
  <si>
    <t>https://miranda-booth.com/</t>
  </si>
  <si>
    <t>a88f50a26639aC7</t>
  </si>
  <si>
    <t>Arroyo-Mejia</t>
  </si>
  <si>
    <t>Leslieland</t>
  </si>
  <si>
    <t>001-693-235-6846</t>
  </si>
  <si>
    <t>271-611-7047x9334</t>
  </si>
  <si>
    <t>jeffsimpson@shannon-singh.biz</t>
  </si>
  <si>
    <t>http://www.abbott-choi.com/</t>
  </si>
  <si>
    <t>fA8d3f90B787641</t>
  </si>
  <si>
    <t>Contreras-Bowers</t>
  </si>
  <si>
    <t>Rollinsport</t>
  </si>
  <si>
    <t>148.884.0565x0750</t>
  </si>
  <si>
    <t>+1-702-511-2163x5356</t>
  </si>
  <si>
    <t>wwilliams@khan.com</t>
  </si>
  <si>
    <t>https://franco-gentry.com/</t>
  </si>
  <si>
    <t>58aFaBf0EA3b0e8</t>
  </si>
  <si>
    <t>Andrews Group</t>
  </si>
  <si>
    <t>Lake Dalemouth</t>
  </si>
  <si>
    <t>+1-199-573-2958x791</t>
  </si>
  <si>
    <t>masonmelody@weeks.com</t>
  </si>
  <si>
    <t>https://tran.com/</t>
  </si>
  <si>
    <t>fCdf35dcc0ba4F4</t>
  </si>
  <si>
    <t>Dylan</t>
  </si>
  <si>
    <t>Robles-Deleon</t>
  </si>
  <si>
    <t>(755)537-0900x019</t>
  </si>
  <si>
    <t>+1-166-079-8569x77574</t>
  </si>
  <si>
    <t>agreer@wolf.com</t>
  </si>
  <si>
    <t>https://www.cooke.com/</t>
  </si>
  <si>
    <t>6F9aCA7a4F014D1</t>
  </si>
  <si>
    <t>Grant-Barrera</t>
  </si>
  <si>
    <t>East Kyle</t>
  </si>
  <si>
    <t>+1-218-401-4412x281</t>
  </si>
  <si>
    <t>+1-046-449-9589x1762</t>
  </si>
  <si>
    <t>jordannavarro@moses.com</t>
  </si>
  <si>
    <t>https://www.henry-clements.biz/</t>
  </si>
  <si>
    <t>Ca086b385F4D4Ca</t>
  </si>
  <si>
    <t>Cantrell Inc</t>
  </si>
  <si>
    <t>618-735-8512</t>
  </si>
  <si>
    <t>curtis31@cuevas.info</t>
  </si>
  <si>
    <t>https://gill.com/</t>
  </si>
  <si>
    <t>743E069Ac5AEe8B</t>
  </si>
  <si>
    <t>Rollins Group</t>
  </si>
  <si>
    <t>Bettyton</t>
  </si>
  <si>
    <t>001-544-676-1642x779</t>
  </si>
  <si>
    <t>565-690-3393</t>
  </si>
  <si>
    <t>dfaulkner@hogan.com</t>
  </si>
  <si>
    <t>http://flynn.com/</t>
  </si>
  <si>
    <t>a1A7c5d6B086dBF</t>
  </si>
  <si>
    <t>Garrett, Fuentes and Olson</t>
  </si>
  <si>
    <t>Baldwinfort</t>
  </si>
  <si>
    <t>218.645.5150x16428</t>
  </si>
  <si>
    <t>860-912-6407</t>
  </si>
  <si>
    <t>shelleyleonard@carlson.net</t>
  </si>
  <si>
    <t>https://grimes-fry.com/</t>
  </si>
  <si>
    <t>ff0305D6F63Def6</t>
  </si>
  <si>
    <t>Blair-Ho</t>
  </si>
  <si>
    <t>West Lindastad</t>
  </si>
  <si>
    <t>(351)589-4537x8920</t>
  </si>
  <si>
    <t>(758)361-5062x2929</t>
  </si>
  <si>
    <t>pinedakaren@herring.com</t>
  </si>
  <si>
    <t>http://www.stevens.net/</t>
  </si>
  <si>
    <t>F911D8Acb0fdaa6</t>
  </si>
  <si>
    <t>Harrison and Sons</t>
  </si>
  <si>
    <t>North Guymouth</t>
  </si>
  <si>
    <t>(157)994-5044</t>
  </si>
  <si>
    <t>001-641-764-1750x4995</t>
  </si>
  <si>
    <t>dgilbert@stanton.biz</t>
  </si>
  <si>
    <t>https://burke.org/</t>
  </si>
  <si>
    <t>8a1879E8dEfc7F8</t>
  </si>
  <si>
    <t>Johnston-Strickland</t>
  </si>
  <si>
    <t>Dennismouth</t>
  </si>
  <si>
    <t>208-423-8187</t>
  </si>
  <si>
    <t>+1-117-368-9576x7077</t>
  </si>
  <si>
    <t>matthewsmitchell@manning.net</t>
  </si>
  <si>
    <t>http://pineda.info/</t>
  </si>
  <si>
    <t>4ede9D5B2cD79bd</t>
  </si>
  <si>
    <t>Mckay PLC</t>
  </si>
  <si>
    <t>+1-007-507-9444x917</t>
  </si>
  <si>
    <t>037.504.6947x546</t>
  </si>
  <si>
    <t>dlowery@austin.com</t>
  </si>
  <si>
    <t>https://www.knox.com/</t>
  </si>
  <si>
    <t>603D03Cbbe6bCc8</t>
  </si>
  <si>
    <t>Mendez Group</t>
  </si>
  <si>
    <t>Aaronstad</t>
  </si>
  <si>
    <t>001-743-500-9209x44898</t>
  </si>
  <si>
    <t>654-787-0035</t>
  </si>
  <si>
    <t>shawn19@lowery-burns.com</t>
  </si>
  <si>
    <t>https://www.cortez-murphy.com/</t>
  </si>
  <si>
    <t>eDcF9C03753e89a</t>
  </si>
  <si>
    <t>Schmitt, Mosley and York</t>
  </si>
  <si>
    <t>South Jesse</t>
  </si>
  <si>
    <t>459.154.4531</t>
  </si>
  <si>
    <t>(608)038-0214x63178</t>
  </si>
  <si>
    <t>bruceadams@russo-perry.org</t>
  </si>
  <si>
    <t>https://larson.com/</t>
  </si>
  <si>
    <t>465bEeB7ed1B91d</t>
  </si>
  <si>
    <t>Sandoval and Sons</t>
  </si>
  <si>
    <t>Lake Norma</t>
  </si>
  <si>
    <t>440-060-3234x6903</t>
  </si>
  <si>
    <t>shelby27@bowman.com</t>
  </si>
  <si>
    <t>https://glover.org/</t>
  </si>
  <si>
    <t>A87d6D772BcBF59</t>
  </si>
  <si>
    <t>Freeman-Owens</t>
  </si>
  <si>
    <t>Glendafort</t>
  </si>
  <si>
    <t>(425)266-2541</t>
  </si>
  <si>
    <t>+1-048-783-3189x1191</t>
  </si>
  <si>
    <t>gilesdominic@kelley-kaufman.com</t>
  </si>
  <si>
    <t>http://cox.com/</t>
  </si>
  <si>
    <t>6f5a4aae7d6A1Bf</t>
  </si>
  <si>
    <t>Sosa-Montgomery</t>
  </si>
  <si>
    <t>Mccannstad</t>
  </si>
  <si>
    <t>(664)624-3178</t>
  </si>
  <si>
    <t>001-529-317-5450</t>
  </si>
  <si>
    <t>derek70@richmond.com</t>
  </si>
  <si>
    <t>https://martinez.com/</t>
  </si>
  <si>
    <t>C8e8DD1dBD1Cc1B</t>
  </si>
  <si>
    <t>Fitzpatrick, Bernard and King</t>
  </si>
  <si>
    <t>Jordantown</t>
  </si>
  <si>
    <t>671.223.8591</t>
  </si>
  <si>
    <t>epratt@weaver-malone.com</t>
  </si>
  <si>
    <t>http://www.swanson-ballard.com/</t>
  </si>
  <si>
    <t>CDb3EB07DbdeCC5</t>
  </si>
  <si>
    <t>Gardner-Snow</t>
  </si>
  <si>
    <t>Lake Teresa</t>
  </si>
  <si>
    <t>001-813-861-1665x98901</t>
  </si>
  <si>
    <t>bjones@evans.com</t>
  </si>
  <si>
    <t>https://www.mcknight.com/</t>
  </si>
  <si>
    <t>e3E846defcaC4Fa</t>
  </si>
  <si>
    <t>Faulkner-Novak</t>
  </si>
  <si>
    <t>Katrinaton</t>
  </si>
  <si>
    <t>071.074.5629</t>
  </si>
  <si>
    <t>929-840-2669</t>
  </si>
  <si>
    <t>markscaleb@diaz-roth.com</t>
  </si>
  <si>
    <t>http://sutton-perry.biz/</t>
  </si>
  <si>
    <t>33fb0b96A3Ce3Da</t>
  </si>
  <si>
    <t>Riley-Bell</t>
  </si>
  <si>
    <t>Calebfort</t>
  </si>
  <si>
    <t>967-979-2273</t>
  </si>
  <si>
    <t>stevensonalexis@eaton-flynn.com</t>
  </si>
  <si>
    <t>http://campos-craig.com/</t>
  </si>
  <si>
    <t>Fe9B4De4DC87d8a</t>
  </si>
  <si>
    <t>Welch Inc</t>
  </si>
  <si>
    <t>Cooperfurt</t>
  </si>
  <si>
    <t>(567)792-4538x39826</t>
  </si>
  <si>
    <t>001-997-798-0860x828</t>
  </si>
  <si>
    <t>pelliott@carlson-zhang.biz</t>
  </si>
  <si>
    <t>https://compton-lyons.com/</t>
  </si>
  <si>
    <t>1f9B6Bc6fcC41bc</t>
  </si>
  <si>
    <t>Kennedy-Dalton</t>
  </si>
  <si>
    <t>Karinamouth</t>
  </si>
  <si>
    <t>261.770.3981x49432</t>
  </si>
  <si>
    <t>(700)151-3217</t>
  </si>
  <si>
    <t>holmesdakota@compton-rogers.com</t>
  </si>
  <si>
    <t>f2eD20d3c60c5EE</t>
  </si>
  <si>
    <t>Herrera-Delgado</t>
  </si>
  <si>
    <t>Port Eugene</t>
  </si>
  <si>
    <t>001-794-726-1277x300</t>
  </si>
  <si>
    <t>533.005.7766</t>
  </si>
  <si>
    <t>vanessaking@harris.com</t>
  </si>
  <si>
    <t>https://haas-riggs.com/</t>
  </si>
  <si>
    <t>aDf86eD21AEBA71</t>
  </si>
  <si>
    <t>Mayer and Sons</t>
  </si>
  <si>
    <t>Obrienville</t>
  </si>
  <si>
    <t>359.853.7181x080</t>
  </si>
  <si>
    <t>981-341-0620x5364</t>
  </si>
  <si>
    <t>blake60@hurley.com</t>
  </si>
  <si>
    <t>http://hernandez.com/</t>
  </si>
  <si>
    <t>D51b40267112fB9</t>
  </si>
  <si>
    <t>Beard</t>
  </si>
  <si>
    <t>Carpenter, Reid and Thornton</t>
  </si>
  <si>
    <t>North Megan</t>
  </si>
  <si>
    <t>+1-905-612-0020x639</t>
  </si>
  <si>
    <t>651-541-2714x76210</t>
  </si>
  <si>
    <t>alvin02@allison-barker.com</t>
  </si>
  <si>
    <t>https://mckenzie-horne.com/</t>
  </si>
  <si>
    <t>8d74C14Af95B74c</t>
  </si>
  <si>
    <t>Pacheco Group</t>
  </si>
  <si>
    <t>Hunterton</t>
  </si>
  <si>
    <t>607.867.7400</t>
  </si>
  <si>
    <t>reedruth@walker.net</t>
  </si>
  <si>
    <t>http://sherman-morales.com/</t>
  </si>
  <si>
    <t>eDe45bf6aC8ADf2</t>
  </si>
  <si>
    <t>Deleon PLC</t>
  </si>
  <si>
    <t>Murillomouth</t>
  </si>
  <si>
    <t>+1-303-100-7355x72073</t>
  </si>
  <si>
    <t>(339)014-6677x12329</t>
  </si>
  <si>
    <t>lshea@davis.biz</t>
  </si>
  <si>
    <t>http://espinoza.com/</t>
  </si>
  <si>
    <t>aAC0dEdc22BBa83</t>
  </si>
  <si>
    <t>Cole, Gibson and Duffy</t>
  </si>
  <si>
    <t>862-825-9146x0710</t>
  </si>
  <si>
    <t>(003)701-7242</t>
  </si>
  <si>
    <t>vhammond@carrillo.com</t>
  </si>
  <si>
    <t>http://www.archer-cross.com/</t>
  </si>
  <si>
    <t>E325c8d31857cEf</t>
  </si>
  <si>
    <t>New Arthur</t>
  </si>
  <si>
    <t>230.009.0939</t>
  </si>
  <si>
    <t>dave21@dickson.com</t>
  </si>
  <si>
    <t>http://hahn.biz/</t>
  </si>
  <si>
    <t>CadF3E4Af2ea92e</t>
  </si>
  <si>
    <t>Brennan, Fox and Horn</t>
  </si>
  <si>
    <t>Lake Lynn</t>
  </si>
  <si>
    <t>800-401-8785x595</t>
  </si>
  <si>
    <t>700-573-1916</t>
  </si>
  <si>
    <t>scarney@maynard.com</t>
  </si>
  <si>
    <t>https://barrett-lozano.org/</t>
  </si>
  <si>
    <t>da9189effC52064</t>
  </si>
  <si>
    <t>Acosta Group</t>
  </si>
  <si>
    <t>+1-321-533-5851x67019</t>
  </si>
  <si>
    <t>068-824-3744</t>
  </si>
  <si>
    <t>awest@bernard.com</t>
  </si>
  <si>
    <t>https://rose.info/</t>
  </si>
  <si>
    <t>97B9A224fdeAedA</t>
  </si>
  <si>
    <t>Webb</t>
  </si>
  <si>
    <t>Ballard Group</t>
  </si>
  <si>
    <t>North Glendaton</t>
  </si>
  <si>
    <t>+1-626-914-6702x9060</t>
  </si>
  <si>
    <t>001-586-192-0781x158</t>
  </si>
  <si>
    <t>sanfordfranklin@esparza.com</t>
  </si>
  <si>
    <t>dDa8aC2Dd99a36F</t>
  </si>
  <si>
    <t>Houston and Sons</t>
  </si>
  <si>
    <t>Thompsonshire</t>
  </si>
  <si>
    <t>001-819-476-1530x727</t>
  </si>
  <si>
    <t>015-987-3441</t>
  </si>
  <si>
    <t>yrich@oconnor.net</t>
  </si>
  <si>
    <t>080d64e37586bDA</t>
  </si>
  <si>
    <t>Walsh-Bass</t>
  </si>
  <si>
    <t>Lake Joanna</t>
  </si>
  <si>
    <t>155.703.5825x06726</t>
  </si>
  <si>
    <t>+1-422-720-2893x72069</t>
  </si>
  <si>
    <t>kristiegarza@english.com</t>
  </si>
  <si>
    <t>https://malone.com/</t>
  </si>
  <si>
    <t>b816EECEB9AEFF6</t>
  </si>
  <si>
    <t>Santiago-Baker</t>
  </si>
  <si>
    <t>South Jasmineshire</t>
  </si>
  <si>
    <t>343-761-4011</t>
  </si>
  <si>
    <t>035-238-0649x4750</t>
  </si>
  <si>
    <t>kayleerodgers@leblanc.org</t>
  </si>
  <si>
    <t>https://glenn.com/</t>
  </si>
  <si>
    <t>0c7cE200C288D83</t>
  </si>
  <si>
    <t>Mills-Davila</t>
  </si>
  <si>
    <t>North Teresaburgh</t>
  </si>
  <si>
    <t>309-811-9174x03152</t>
  </si>
  <si>
    <t>(005)640-0371</t>
  </si>
  <si>
    <t>riverscarmen@wyatt.com</t>
  </si>
  <si>
    <t>fFAf8F4Cfa2ecd9</t>
  </si>
  <si>
    <t>Oliver</t>
  </si>
  <si>
    <t>Long, Jarvis and Morse</t>
  </si>
  <si>
    <t>Lake Jillian</t>
  </si>
  <si>
    <t>001-389-211-4943</t>
  </si>
  <si>
    <t>818-889-9178x9312</t>
  </si>
  <si>
    <t>elijah19@duarte.com</t>
  </si>
  <si>
    <t>http://www.graham.com/</t>
  </si>
  <si>
    <t>59e3AfDeEd7aad0</t>
  </si>
  <si>
    <t>Ramos-Sullivan</t>
  </si>
  <si>
    <t>Coltonfurt</t>
  </si>
  <si>
    <t>863-560-4047x25104</t>
  </si>
  <si>
    <t>nina16@rodriguez-ruiz.net</t>
  </si>
  <si>
    <t>http://paul.info/</t>
  </si>
  <si>
    <t>E7D74f12DeA75FF</t>
  </si>
  <si>
    <t>Craig</t>
  </si>
  <si>
    <t>Bowers-Cox</t>
  </si>
  <si>
    <t>North Sallymouth</t>
  </si>
  <si>
    <t>001-775-854-9431x6922</t>
  </si>
  <si>
    <t>ybrady@gilbert.com</t>
  </si>
  <si>
    <t>http://sellers-perry.com/</t>
  </si>
  <si>
    <t>bc12F82EAff157f</t>
  </si>
  <si>
    <t>Bailey, Dominguez and Bullock</t>
  </si>
  <si>
    <t>South Joeberg</t>
  </si>
  <si>
    <t>930.122.4682</t>
  </si>
  <si>
    <t>+1-326-938-0075x7694</t>
  </si>
  <si>
    <t>cruzjuan@waters.com</t>
  </si>
  <si>
    <t>http://www.welch-green.com/</t>
  </si>
  <si>
    <t>5F2faA929AD5dC7</t>
  </si>
  <si>
    <t>Henderson-Vargas</t>
  </si>
  <si>
    <t>Shelleyville</t>
  </si>
  <si>
    <t>684.430.1980x01442</t>
  </si>
  <si>
    <t>gshort@mckay-garrison.com</t>
  </si>
  <si>
    <t>http://buckley-jones.com/</t>
  </si>
  <si>
    <t>22FD8CFFeCDE7DF</t>
  </si>
  <si>
    <t>Rasmussen, Gallagher and Bowen</t>
  </si>
  <si>
    <t>Crawfordside</t>
  </si>
  <si>
    <t>+1-932-816-2581x7901</t>
  </si>
  <si>
    <t>(537)431-8923x68408</t>
  </si>
  <si>
    <t>ariasjuan@kim-collins.com</t>
  </si>
  <si>
    <t>http://chandler.org/</t>
  </si>
  <si>
    <t>f2bd6BEea14F3cC</t>
  </si>
  <si>
    <t>Luna-Frank</t>
  </si>
  <si>
    <t>South Tom</t>
  </si>
  <si>
    <t>961.188.6252x629</t>
  </si>
  <si>
    <t>dawn82@carey-richmond.com</t>
  </si>
  <si>
    <t>http://www.velez-garrett.com/</t>
  </si>
  <si>
    <t>F0f5bC93b6eeC25</t>
  </si>
  <si>
    <t>Herman-Charles</t>
  </si>
  <si>
    <t>New Rebekah</t>
  </si>
  <si>
    <t>001-704-349-1816x51402</t>
  </si>
  <si>
    <t>563.230.1419</t>
  </si>
  <si>
    <t>costaivan@ferguson-stein.com</t>
  </si>
  <si>
    <t>https://ray.biz/</t>
  </si>
  <si>
    <t>5B5eA31634ACC14</t>
  </si>
  <si>
    <t>Goodman, Ramirez and Lutz</t>
  </si>
  <si>
    <t>South Carmenmouth</t>
  </si>
  <si>
    <t>+1-813-302-8094x1479</t>
  </si>
  <si>
    <t>+1-207-654-7553x679</t>
  </si>
  <si>
    <t>samuel71@summers-ford.com</t>
  </si>
  <si>
    <t>http://campbell-velez.com/</t>
  </si>
  <si>
    <t>60D03A0a3F0da9a</t>
  </si>
  <si>
    <t>Hayden Group</t>
  </si>
  <si>
    <t>Mariochester</t>
  </si>
  <si>
    <t>001-611-182-2027x81638</t>
  </si>
  <si>
    <t>(083)975-9564x0664</t>
  </si>
  <si>
    <t>jhuynh@kane.com</t>
  </si>
  <si>
    <t>https://www.shea.com/</t>
  </si>
  <si>
    <t>3aBe7dd22e1ecD6</t>
  </si>
  <si>
    <t>Marshall, Bell and Hooper</t>
  </si>
  <si>
    <t>North Amanda</t>
  </si>
  <si>
    <t>(790)258-2066</t>
  </si>
  <si>
    <t>723-043-1374</t>
  </si>
  <si>
    <t>bobbywilcox@hamilton.com</t>
  </si>
  <si>
    <t>https://pace.com/</t>
  </si>
  <si>
    <t>bca8c61e80D02A4</t>
  </si>
  <si>
    <t>Dominguez-Ward</t>
  </si>
  <si>
    <t>Watersfurt</t>
  </si>
  <si>
    <t>001-883-762-3211</t>
  </si>
  <si>
    <t>120.038.9796x50456</t>
  </si>
  <si>
    <t>chrisrich@obrien-hawkins.info</t>
  </si>
  <si>
    <t>http://www.small-robertson.biz/</t>
  </si>
  <si>
    <t>eAD9fF7cad2c49d</t>
  </si>
  <si>
    <t>Knox</t>
  </si>
  <si>
    <t>Mcbride-Donaldson</t>
  </si>
  <si>
    <t>New Chloe</t>
  </si>
  <si>
    <t>+1-660-444-1591x303</t>
  </si>
  <si>
    <t>+1-015-071-0031x1222</t>
  </si>
  <si>
    <t>anaray@morales-fuentes.info</t>
  </si>
  <si>
    <t>http://bates-torres.com/</t>
  </si>
  <si>
    <t>FB358C9e5bC0E12</t>
  </si>
  <si>
    <t>Ramos, Bryant and Goodwin</t>
  </si>
  <si>
    <t>West Shane</t>
  </si>
  <si>
    <t>001-911-744-0581</t>
  </si>
  <si>
    <t>001-070-356-5674x587</t>
  </si>
  <si>
    <t>haguirre@cherry.com</t>
  </si>
  <si>
    <t>http://www.reese.com/</t>
  </si>
  <si>
    <t>8e2Cb63f4FA05B8</t>
  </si>
  <si>
    <t>Jones-Davenport</t>
  </si>
  <si>
    <t>West Rodneyhaven</t>
  </si>
  <si>
    <t>001-036-819-8375</t>
  </si>
  <si>
    <t>731.201.1266</t>
  </si>
  <si>
    <t>terri08@donovan.com</t>
  </si>
  <si>
    <t>http://www.huerta.org/</t>
  </si>
  <si>
    <t>9931eB23F1CdDC9</t>
  </si>
  <si>
    <t>Haas Ltd</t>
  </si>
  <si>
    <t>Lake Rodney</t>
  </si>
  <si>
    <t>397.535.8713x219</t>
  </si>
  <si>
    <t>(499)453-8284</t>
  </si>
  <si>
    <t>alexa93@love.net</t>
  </si>
  <si>
    <t>http://www.bolton-mcbride.com/</t>
  </si>
  <si>
    <t>Cc2b9aFfAE3cF6f</t>
  </si>
  <si>
    <t>Fernandez, Watson and Dougherty</t>
  </si>
  <si>
    <t>Cassidystad</t>
  </si>
  <si>
    <t>453.824.1525x97586</t>
  </si>
  <si>
    <t>(817)783-1808</t>
  </si>
  <si>
    <t>tristanschultz@ruiz.info</t>
  </si>
  <si>
    <t>http://davies.net/</t>
  </si>
  <si>
    <t>aBAfDAF3CA90EC2</t>
  </si>
  <si>
    <t>Roach-Anthony</t>
  </si>
  <si>
    <t>Chamberston</t>
  </si>
  <si>
    <t>+1-098-965-7583x4101</t>
  </si>
  <si>
    <t>(317)606-3649</t>
  </si>
  <si>
    <t>katie06@greene-pham.com</t>
  </si>
  <si>
    <t>55e6738Ecc5fDe0</t>
  </si>
  <si>
    <t>Beltran-Kemp</t>
  </si>
  <si>
    <t>Yvonnehaven</t>
  </si>
  <si>
    <t>(572)145-0929</t>
  </si>
  <si>
    <t>734-164-7847x559</t>
  </si>
  <si>
    <t>strongfelicia@morris-kennedy.com</t>
  </si>
  <si>
    <t>http://www.howard-reed.org/</t>
  </si>
  <si>
    <t>0A0EFB6DDB9EB59</t>
  </si>
  <si>
    <t>Zhang-Mcconnell</t>
  </si>
  <si>
    <t>Reynoldschester</t>
  </si>
  <si>
    <t>001-902-062-3247</t>
  </si>
  <si>
    <t>christinabass@glenn.com</t>
  </si>
  <si>
    <t>https://bean-woodward.com/</t>
  </si>
  <si>
    <t>dFb4Bfeac0FF3Fb</t>
  </si>
  <si>
    <t>Lindsey-Howard</t>
  </si>
  <si>
    <t>West Ernesthaven</t>
  </si>
  <si>
    <t>530.791.1105x14380</t>
  </si>
  <si>
    <t>whitney64@woodard.org</t>
  </si>
  <si>
    <t>https://walter.com/</t>
  </si>
  <si>
    <t>56aef1a60a6dABc</t>
  </si>
  <si>
    <t>Conley Group</t>
  </si>
  <si>
    <t>Joyland</t>
  </si>
  <si>
    <t>001-584-206-9175x38198</t>
  </si>
  <si>
    <t>601-439-0740x02690</t>
  </si>
  <si>
    <t>aimee25@franklin-bentley.biz</t>
  </si>
  <si>
    <t>https://mahoney-lyons.biz/</t>
  </si>
  <si>
    <t>8cAF34a0F7eac6c</t>
  </si>
  <si>
    <t>Andersen-Maddox</t>
  </si>
  <si>
    <t>East Duanehaven</t>
  </si>
  <si>
    <t>001-166-741-2472x3472</t>
  </si>
  <si>
    <t>(726)646-8453</t>
  </si>
  <si>
    <t>omar29@mcneil.com</t>
  </si>
  <si>
    <t>http://ochoa.com/</t>
  </si>
  <si>
    <t>81d3bA3fC7CDA8C</t>
  </si>
  <si>
    <t>Suttonland</t>
  </si>
  <si>
    <t>951-006-9287x937</t>
  </si>
  <si>
    <t>marisa33@richardson-tate.com</t>
  </si>
  <si>
    <t>http://www.jackson.com/</t>
  </si>
  <si>
    <t>2824dc9febf3f1D</t>
  </si>
  <si>
    <t>Dudley PLC</t>
  </si>
  <si>
    <t>East Ruth</t>
  </si>
  <si>
    <t>+1-320-209-7880x276</t>
  </si>
  <si>
    <t>(175)216-8133x56124</t>
  </si>
  <si>
    <t>kristi14@york.com</t>
  </si>
  <si>
    <t>http://www.wade.biz/</t>
  </si>
  <si>
    <t>74dEEbe0CFB7E85</t>
  </si>
  <si>
    <t>Berg-Crane</t>
  </si>
  <si>
    <t>Mcneilburgh</t>
  </si>
  <si>
    <t>(449)630-0712x064</t>
  </si>
  <si>
    <t>341-640-4767x8014</t>
  </si>
  <si>
    <t>breanna29@lucero-hunt.com</t>
  </si>
  <si>
    <t>https://www.dixon.com/</t>
  </si>
  <si>
    <t>7ADcFb7bc7D1663</t>
  </si>
  <si>
    <t>Blair, Vazquez and Hurst</t>
  </si>
  <si>
    <t>Devonmouth</t>
  </si>
  <si>
    <t>324-726-7199x738</t>
  </si>
  <si>
    <t>(959)136-2277</t>
  </si>
  <si>
    <t>dianedickson@jimenez.com</t>
  </si>
  <si>
    <t>http://www.lang.com/</t>
  </si>
  <si>
    <t>678c8c023Bd920d</t>
  </si>
  <si>
    <t>Gill-Shelton</t>
  </si>
  <si>
    <t>East Coltonchester</t>
  </si>
  <si>
    <t>+1-227-416-4955x2331</t>
  </si>
  <si>
    <t>107-663-1965x5659</t>
  </si>
  <si>
    <t>charlotte56@shelton-rivers.com</t>
  </si>
  <si>
    <t>http://coffey.info/</t>
  </si>
  <si>
    <t>b3dc68DBaE110BE</t>
  </si>
  <si>
    <t>Strong Ltd</t>
  </si>
  <si>
    <t>Bonniestad</t>
  </si>
  <si>
    <t>(933)662-9273x5553</t>
  </si>
  <si>
    <t>750-943-5862x41653</t>
  </si>
  <si>
    <t>friley@ryan.biz</t>
  </si>
  <si>
    <t>http://www.schneider-lin.info/</t>
  </si>
  <si>
    <t>2DB500eb3a0DE4A</t>
  </si>
  <si>
    <t>Mack, Tanner and Dickerson</t>
  </si>
  <si>
    <t>Port Bryan</t>
  </si>
  <si>
    <t>050.730.7165x30697</t>
  </si>
  <si>
    <t>+1-861-838-9767x990</t>
  </si>
  <si>
    <t>irwinchelsey@berg.biz</t>
  </si>
  <si>
    <t>http://www.phelps.com/</t>
  </si>
  <si>
    <t>A81492Ad5F9AcdF</t>
  </si>
  <si>
    <t>Milesfurt</t>
  </si>
  <si>
    <t>+1-291-825-2658x78214</t>
  </si>
  <si>
    <t>(457)143-3602x9186</t>
  </si>
  <si>
    <t>brucemary@hayden.com</t>
  </si>
  <si>
    <t>http://watson-bautista.org/</t>
  </si>
  <si>
    <t>9E13f2c2a68E9d1</t>
  </si>
  <si>
    <t>Wiggins, Ashley and Flowers</t>
  </si>
  <si>
    <t>West Arianafurt</t>
  </si>
  <si>
    <t>355.434.1546x7779</t>
  </si>
  <si>
    <t>coffeyroberto@gross.org</t>
  </si>
  <si>
    <t>https://bender.biz/</t>
  </si>
  <si>
    <t>849E8AF7D48dA2c</t>
  </si>
  <si>
    <t>Juan</t>
  </si>
  <si>
    <t>Skinner PLC</t>
  </si>
  <si>
    <t>West Brucebury</t>
  </si>
  <si>
    <t>(855)565-8753x49134</t>
  </si>
  <si>
    <t>001-849-906-1900x96554</t>
  </si>
  <si>
    <t>alecbrooks@huang-tate.com</t>
  </si>
  <si>
    <t>http://mendoza-wood.info/</t>
  </si>
  <si>
    <t>65EbC9707a2E4a1</t>
  </si>
  <si>
    <t>Pierce-Perez</t>
  </si>
  <si>
    <t>001-563-077-9293</t>
  </si>
  <si>
    <t>(566)395-7994x3935</t>
  </si>
  <si>
    <t>harringtonmarisa@proctor.com</t>
  </si>
  <si>
    <t>http://www.sharp-singleton.com/</t>
  </si>
  <si>
    <t>F5f264c481eaE1d</t>
  </si>
  <si>
    <t>Jarvis-Fox</t>
  </si>
  <si>
    <t>Port Martin</t>
  </si>
  <si>
    <t>001-046-462-6677x29915</t>
  </si>
  <si>
    <t>001-090-971-4902x519</t>
  </si>
  <si>
    <t>ritapage@webb.com</t>
  </si>
  <si>
    <t>https://www.munoz.info/</t>
  </si>
  <si>
    <t>8cF0b6cd2E93c00</t>
  </si>
  <si>
    <t>Prince and Sons</t>
  </si>
  <si>
    <t>Mcphersonborough</t>
  </si>
  <si>
    <t>671.671.1993</t>
  </si>
  <si>
    <t>627-155-4710x384</t>
  </si>
  <si>
    <t>lynnpacheco@lloyd.com</t>
  </si>
  <si>
    <t>https://www.benitez.com/</t>
  </si>
  <si>
    <t>d2e4F8EEEFD262C</t>
  </si>
  <si>
    <t>Ray and Sons</t>
  </si>
  <si>
    <t>Courtneyside</t>
  </si>
  <si>
    <t>930.939.6176</t>
  </si>
  <si>
    <t>128.444.2364</t>
  </si>
  <si>
    <t>pbishop@grant.com</t>
  </si>
  <si>
    <t>http://browning-parsons.com/</t>
  </si>
  <si>
    <t>2Ea64a27cDd5eA7</t>
  </si>
  <si>
    <t>Huang, Huynh and Medina</t>
  </si>
  <si>
    <t>New Sheila</t>
  </si>
  <si>
    <t>timothymorton@fields.biz</t>
  </si>
  <si>
    <t>https://www.chen.com/</t>
  </si>
  <si>
    <t>Fd1aC693903c1f6</t>
  </si>
  <si>
    <t>Graves</t>
  </si>
  <si>
    <t>Munoz-Porter</t>
  </si>
  <si>
    <t>East Isabella</t>
  </si>
  <si>
    <t>+1-556-142-6704x4473</t>
  </si>
  <si>
    <t>668.483.5515</t>
  </si>
  <si>
    <t>fisherchristian@delgado.net</t>
  </si>
  <si>
    <t>http://guzman.com/</t>
  </si>
  <si>
    <t>04ea8cfaB87DcDb</t>
  </si>
  <si>
    <t>Brown-Clarke</t>
  </si>
  <si>
    <t>Lake Natalieshire</t>
  </si>
  <si>
    <t>+1-657-187-9332x05942</t>
  </si>
  <si>
    <t>(880)273-7652</t>
  </si>
  <si>
    <t>sblevins@villarreal.com</t>
  </si>
  <si>
    <t>http://www.nicholson-woodward.com/</t>
  </si>
  <si>
    <t>B67f0bC593dE9e4</t>
  </si>
  <si>
    <t>Marks Group</t>
  </si>
  <si>
    <t>South Jacob</t>
  </si>
  <si>
    <t>567-513-3075</t>
  </si>
  <si>
    <t>+1-456-266-7485x845</t>
  </si>
  <si>
    <t>dennis88@francis.com</t>
  </si>
  <si>
    <t>http://mcneil.com/</t>
  </si>
  <si>
    <t>B31c210B2D05ed0</t>
  </si>
  <si>
    <t>Castillo Group</t>
  </si>
  <si>
    <t>Sierraburgh</t>
  </si>
  <si>
    <t>(056)993-8612x0336</t>
  </si>
  <si>
    <t>vbates@tate-walls.com</t>
  </si>
  <si>
    <t>4effbb015B8BD82</t>
  </si>
  <si>
    <t>Roberts PLC</t>
  </si>
  <si>
    <t>Hardinburgh</t>
  </si>
  <si>
    <t>+1-075-245-2014x4298</t>
  </si>
  <si>
    <t>caseysydney@clark.com</t>
  </si>
  <si>
    <t>http://foster-burnett.com/</t>
  </si>
  <si>
    <t>5FD087094D61F20</t>
  </si>
  <si>
    <t>Krueger-Holland</t>
  </si>
  <si>
    <t>Philipton</t>
  </si>
  <si>
    <t>+1-759-880-4716x3322</t>
  </si>
  <si>
    <t>(008)374-6605x08110</t>
  </si>
  <si>
    <t>charleneabbott@mcintosh.biz</t>
  </si>
  <si>
    <t>83bfC38Cc08BbF7</t>
  </si>
  <si>
    <t>Melendez-Holden</t>
  </si>
  <si>
    <t>New Mistyburgh</t>
  </si>
  <si>
    <t>347-170-8284</t>
  </si>
  <si>
    <t>(613)560-8810</t>
  </si>
  <si>
    <t>alan49@andrews-yang.org</t>
  </si>
  <si>
    <t>http://www.graves-mitchell.com/</t>
  </si>
  <si>
    <t>FE5c66EBEb3bBF4</t>
  </si>
  <si>
    <t>Jenkins, Lozano and Houston</t>
  </si>
  <si>
    <t>South Anthony</t>
  </si>
  <si>
    <t>028-735-7323</t>
  </si>
  <si>
    <t>721.933.4036</t>
  </si>
  <si>
    <t>alec26@proctor.com</t>
  </si>
  <si>
    <t>http://www.sanders-valencia.info/</t>
  </si>
  <si>
    <t>5faDDad87B098f7</t>
  </si>
  <si>
    <t>Nguyen-Ryan</t>
  </si>
  <si>
    <t>(738)353-2672x25311</t>
  </si>
  <si>
    <t>001-122-957-8137</t>
  </si>
  <si>
    <t>xpham@banks.com</t>
  </si>
  <si>
    <t>https://caldwell-schmitt.net/</t>
  </si>
  <si>
    <t>14Ff4b63A2fecF4</t>
  </si>
  <si>
    <t>Lin LLC</t>
  </si>
  <si>
    <t>West Diamondview</t>
  </si>
  <si>
    <t>583-835-8064x3404</t>
  </si>
  <si>
    <t>776-881-4871</t>
  </si>
  <si>
    <t>ohaney@fields.org</t>
  </si>
  <si>
    <t>https://www.aguilar.biz/</t>
  </si>
  <si>
    <t>8d32c2fcD809843</t>
  </si>
  <si>
    <t>Montoya, Hensley and Bush</t>
  </si>
  <si>
    <t>Valerieville</t>
  </si>
  <si>
    <t>216-956-5845</t>
  </si>
  <si>
    <t>001-799-776-5269x7242</t>
  </si>
  <si>
    <t>cdunlap@woodward.com</t>
  </si>
  <si>
    <t>https://www.curtis.com/</t>
  </si>
  <si>
    <t>bdd60975F95e13f</t>
  </si>
  <si>
    <t>Mckenzie, Chase and Ortega</t>
  </si>
  <si>
    <t>Warrenbury</t>
  </si>
  <si>
    <t>920-459-2372x04493</t>
  </si>
  <si>
    <t>scase@krueger-ali.com</t>
  </si>
  <si>
    <t>8F0BfBe3D4CD58d</t>
  </si>
  <si>
    <t>Gould Inc</t>
  </si>
  <si>
    <t>Mcintoshside</t>
  </si>
  <si>
    <t>(205)510-1583x90532</t>
  </si>
  <si>
    <t>923.057.5536</t>
  </si>
  <si>
    <t>pachecoevan@lopez.com</t>
  </si>
  <si>
    <t>http://www.cantu-russell.com/</t>
  </si>
  <si>
    <t>3d50150d02477c6</t>
  </si>
  <si>
    <t>Tucker-Bonilla</t>
  </si>
  <si>
    <t>Kristinetown</t>
  </si>
  <si>
    <t>699.545.4978</t>
  </si>
  <si>
    <t>262-805-8457x928</t>
  </si>
  <si>
    <t>mirandadennis@strickland-burnett.net</t>
  </si>
  <si>
    <t>https://www.solis.com/</t>
  </si>
  <si>
    <t>fAae57eb4aa316c</t>
  </si>
  <si>
    <t>Cox, Blevins and Savage</t>
  </si>
  <si>
    <t>Georgeborough</t>
  </si>
  <si>
    <t>(521)658-8500x26417</t>
  </si>
  <si>
    <t>390.001.0151x8617</t>
  </si>
  <si>
    <t>sylviafernandez@murillo.org</t>
  </si>
  <si>
    <t>http://www.chapman.biz/</t>
  </si>
  <si>
    <t>aECaF271AdE58AD</t>
  </si>
  <si>
    <t>Stuart PLC</t>
  </si>
  <si>
    <t>Martinport</t>
  </si>
  <si>
    <t>887.189.7045x15148</t>
  </si>
  <si>
    <t>tabitha76@goodwin-ware.net</t>
  </si>
  <si>
    <t>https://www.lucero-finley.com/</t>
  </si>
  <si>
    <t>A8d84178dAA908d</t>
  </si>
  <si>
    <t>Mccarthy</t>
  </si>
  <si>
    <t>Gray Group</t>
  </si>
  <si>
    <t>East Evan</t>
  </si>
  <si>
    <t>(121)424-4751x2621</t>
  </si>
  <si>
    <t>jenkinsmason@haley.com</t>
  </si>
  <si>
    <t>http://www.garner.com/</t>
  </si>
  <si>
    <t>41FB63B1bcA71F6</t>
  </si>
  <si>
    <t>Lopez, Oneal and Giles</t>
  </si>
  <si>
    <t>Marcoberg</t>
  </si>
  <si>
    <t>001-037-345-2027x37133</t>
  </si>
  <si>
    <t>036-696-4965</t>
  </si>
  <si>
    <t>meredith21@mills.org</t>
  </si>
  <si>
    <t>http://maynard.info/</t>
  </si>
  <si>
    <t>D3eAf74eb27fa9f</t>
  </si>
  <si>
    <t>Mckinney-Ellison</t>
  </si>
  <si>
    <t>Omarstad</t>
  </si>
  <si>
    <t>(429)122-3142x9309</t>
  </si>
  <si>
    <t>001-180-867-0190</t>
  </si>
  <si>
    <t>derrick42@evans.info</t>
  </si>
  <si>
    <t>https://ray.info/</t>
  </si>
  <si>
    <t>6E4cC7efA8baaf5</t>
  </si>
  <si>
    <t>Ayers-Hopkins</t>
  </si>
  <si>
    <t>100-746-9247x1724</t>
  </si>
  <si>
    <t>cabbott@pierce.com</t>
  </si>
  <si>
    <t>https://www.gentry.com/</t>
  </si>
  <si>
    <t>afe2C0C71D31209</t>
  </si>
  <si>
    <t>Clements</t>
  </si>
  <si>
    <t>Wood-Murillo</t>
  </si>
  <si>
    <t>North Darrylton</t>
  </si>
  <si>
    <t>115-702-9505x922</t>
  </si>
  <si>
    <t>+1-413-892-8360x4139</t>
  </si>
  <si>
    <t>shortjasmine@gamble.org</t>
  </si>
  <si>
    <t>http://www.nielsen.com/</t>
  </si>
  <si>
    <t>ed6F250BBf1b87F</t>
  </si>
  <si>
    <t>Sylvia</t>
  </si>
  <si>
    <t>Lloyd</t>
  </si>
  <si>
    <t>Dodson-Byrd</t>
  </si>
  <si>
    <t>South Debraview</t>
  </si>
  <si>
    <t>+1-272-752-2243x833</t>
  </si>
  <si>
    <t>447.290.6585</t>
  </si>
  <si>
    <t>barbaraaustin@webb.com</t>
  </si>
  <si>
    <t>http://www.montgomery-glass.info/</t>
  </si>
  <si>
    <t>09cc751fF83BE5e</t>
  </si>
  <si>
    <t>Bartlett and Sons</t>
  </si>
  <si>
    <t>Lake Cliffordstad</t>
  </si>
  <si>
    <t>001-474-746-0361</t>
  </si>
  <si>
    <t>(496)069-9291</t>
  </si>
  <si>
    <t>gmorales@bauer.com</t>
  </si>
  <si>
    <t>https://www.conley.info/</t>
  </si>
  <si>
    <t>4126aEFff163e5c</t>
  </si>
  <si>
    <t>Cruz Group</t>
  </si>
  <si>
    <t>South Alectown</t>
  </si>
  <si>
    <t>001-219-201-4395x00010</t>
  </si>
  <si>
    <t>896-082-1038x857</t>
  </si>
  <si>
    <t>candace32@jensen-bullock.com</t>
  </si>
  <si>
    <t>http://rogers.net/</t>
  </si>
  <si>
    <t>6D9bF63d3DA044d</t>
  </si>
  <si>
    <t>West-Cohen</t>
  </si>
  <si>
    <t>Cohenbury</t>
  </si>
  <si>
    <t>258.775.2611</t>
  </si>
  <si>
    <t>984-029-4948x6766</t>
  </si>
  <si>
    <t>houstonnathaniel@deleon.org</t>
  </si>
  <si>
    <t>https://www.hubbard.com/</t>
  </si>
  <si>
    <t>d83A31462C8dd34</t>
  </si>
  <si>
    <t>Huber-Ewing</t>
  </si>
  <si>
    <t>Port Cindy</t>
  </si>
  <si>
    <t>833.648.6982x4982</t>
  </si>
  <si>
    <t>(396)134-6646x19151</t>
  </si>
  <si>
    <t>frederickstark@mcintyre-wang.biz</t>
  </si>
  <si>
    <t>http://jordan.org/</t>
  </si>
  <si>
    <t>0507bEE6705B1Be</t>
  </si>
  <si>
    <t>Hall PLC</t>
  </si>
  <si>
    <t>Curtisshire</t>
  </si>
  <si>
    <t>339.659.9922</t>
  </si>
  <si>
    <t>292-296-2107x486</t>
  </si>
  <si>
    <t>millsariana@vincent-pittman.com</t>
  </si>
  <si>
    <t>https://www.camacho-george.com/</t>
  </si>
  <si>
    <t>DA33E4eb08D82e1</t>
  </si>
  <si>
    <t>New Kimhaven</t>
  </si>
  <si>
    <t>+1-961-127-5291x1401</t>
  </si>
  <si>
    <t>(457)928-5536</t>
  </si>
  <si>
    <t>sharonfreeman@atkinson.net</t>
  </si>
  <si>
    <t>https://vaughn.net/</t>
  </si>
  <si>
    <t>CC9EFA9ead50cc4</t>
  </si>
  <si>
    <t>Gutierrez Inc</t>
  </si>
  <si>
    <t>Brianberg</t>
  </si>
  <si>
    <t>007.226.0077x178</t>
  </si>
  <si>
    <t>297.105.5974</t>
  </si>
  <si>
    <t>jwhitehead@gamble-hatfield.com</t>
  </si>
  <si>
    <t>f7Ad0BBbbBa05dC</t>
  </si>
  <si>
    <t>Lowery-Avila</t>
  </si>
  <si>
    <t>Lake Russellland</t>
  </si>
  <si>
    <t>007.052.4018</t>
  </si>
  <si>
    <t>(347)823-1312x560</t>
  </si>
  <si>
    <t>whobbs@atkins-pruitt.com</t>
  </si>
  <si>
    <t>https://rowe-molina.biz/</t>
  </si>
  <si>
    <t>A35A5CdBE8168b2</t>
  </si>
  <si>
    <t>Orr-James</t>
  </si>
  <si>
    <t>Houstonborough</t>
  </si>
  <si>
    <t>+1-110-196-0828x66952</t>
  </si>
  <si>
    <t>344-958-4525</t>
  </si>
  <si>
    <t>jackhicks@henry-blackwell.com</t>
  </si>
  <si>
    <t>http://www.mosley-oconnor.biz/</t>
  </si>
  <si>
    <t>dfD2d1faCa759df</t>
  </si>
  <si>
    <t>Fitzgerald, Love and Carson</t>
  </si>
  <si>
    <t>Douglasfurt</t>
  </si>
  <si>
    <t>001-100-468-9813x653</t>
  </si>
  <si>
    <t>809-987-7132x7788</t>
  </si>
  <si>
    <t>norrisgabriel@holt.com</t>
  </si>
  <si>
    <t>https://www.lucas.net/</t>
  </si>
  <si>
    <t>ce24B24fe544a83</t>
  </si>
  <si>
    <t>Ferguson, Schroeder and Roach</t>
  </si>
  <si>
    <t>Shawnstad</t>
  </si>
  <si>
    <t>131.316.1562x044</t>
  </si>
  <si>
    <t>audrey02@bowers.com</t>
  </si>
  <si>
    <t>https://harrington-tyler.com/</t>
  </si>
  <si>
    <t>Ee40F4dbAD2C1b3</t>
  </si>
  <si>
    <t>Estes, Hodge and Best</t>
  </si>
  <si>
    <t>East Ravenview</t>
  </si>
  <si>
    <t>431.572.7801x293</t>
  </si>
  <si>
    <t>henrycoffey@wagner.net</t>
  </si>
  <si>
    <t>https://lowery.com/</t>
  </si>
  <si>
    <t>4Aa0DeFBCfFbADe</t>
  </si>
  <si>
    <t>Ali, Wells and Blanchard</t>
  </si>
  <si>
    <t>Copelandland</t>
  </si>
  <si>
    <t>(480)293-6769x305</t>
  </si>
  <si>
    <t>(420)953-5385</t>
  </si>
  <si>
    <t>zortega@cannon.info</t>
  </si>
  <si>
    <t>https://www.griffin.info/</t>
  </si>
  <si>
    <t>f41dF8Fd2aF69d5</t>
  </si>
  <si>
    <t>Hendrix, Meyers and Braun</t>
  </si>
  <si>
    <t>North Albertborough</t>
  </si>
  <si>
    <t>351.505.8558x6249</t>
  </si>
  <si>
    <t>001-992-635-7508x439</t>
  </si>
  <si>
    <t>camachooscar@clark.com</t>
  </si>
  <si>
    <t>https://www.kirby.com/</t>
  </si>
  <si>
    <t>4d9c154a6FBB4d9</t>
  </si>
  <si>
    <t>Ayers Ltd</t>
  </si>
  <si>
    <t>495.044.8546</t>
  </si>
  <si>
    <t>rileydave@johns.info</t>
  </si>
  <si>
    <t>https://www.tanner.org/</t>
  </si>
  <si>
    <t>5bbB2caA615b33c</t>
  </si>
  <si>
    <t>Oconnor</t>
  </si>
  <si>
    <t>001-048-723-5763x010</t>
  </si>
  <si>
    <t>(676)301-3438x84807</t>
  </si>
  <si>
    <t>arielschroeder@heath.com</t>
  </si>
  <si>
    <t>https://pennington-miller.com/</t>
  </si>
  <si>
    <t>923C0eEC7aa5F0B</t>
  </si>
  <si>
    <t>Reynolds LLC</t>
  </si>
  <si>
    <t>North Yolanda</t>
  </si>
  <si>
    <t>934-011-5932x05296</t>
  </si>
  <si>
    <t>(275)198-2360</t>
  </si>
  <si>
    <t>donnashannon@stokes-blevins.biz</t>
  </si>
  <si>
    <t>https://novak.com/</t>
  </si>
  <si>
    <t>EceFB65BD36e2bD</t>
  </si>
  <si>
    <t>Quinn Group</t>
  </si>
  <si>
    <t>Wilkinshaven</t>
  </si>
  <si>
    <t>+1-770-176-0071x68309</t>
  </si>
  <si>
    <t>001-846-045-0276x26588</t>
  </si>
  <si>
    <t>villegasjerome@cisneros.com</t>
  </si>
  <si>
    <t>http://gaines.com/</t>
  </si>
  <si>
    <t>Cde0069a9554Da9</t>
  </si>
  <si>
    <t>Eaton Inc</t>
  </si>
  <si>
    <t>Joyceville</t>
  </si>
  <si>
    <t>243.823.6950</t>
  </si>
  <si>
    <t>uvazquez@briggs.biz</t>
  </si>
  <si>
    <t>http://quinn.com/</t>
  </si>
  <si>
    <t>FaE1D17e7fC1dc8</t>
  </si>
  <si>
    <t>Barrera-May</t>
  </si>
  <si>
    <t>Wendybury</t>
  </si>
  <si>
    <t>(419)089-3355</t>
  </si>
  <si>
    <t>jim48@bernard.com</t>
  </si>
  <si>
    <t>https://brandt-roth.com/</t>
  </si>
  <si>
    <t>E3D5B6ee13A76eE</t>
  </si>
  <si>
    <t>Mcfarland, Boyle and Bender</t>
  </si>
  <si>
    <t>Rickberg</t>
  </si>
  <si>
    <t>478.634.2906x2672</t>
  </si>
  <si>
    <t>127-991-5720</t>
  </si>
  <si>
    <t>kaylee69@george-gilmore.com</t>
  </si>
  <si>
    <t>https://gould-diaz.biz/</t>
  </si>
  <si>
    <t>101a9f2F128dbef</t>
  </si>
  <si>
    <t>Daniel, Giles and Wise</t>
  </si>
  <si>
    <t>Port Timothy</t>
  </si>
  <si>
    <t>753-716-4210x537</t>
  </si>
  <si>
    <t>(850)642-2620x761</t>
  </si>
  <si>
    <t>jaywilkinson@roy.com</t>
  </si>
  <si>
    <t>https://fernandez.com/</t>
  </si>
  <si>
    <t>f838D73a1AcA4dd</t>
  </si>
  <si>
    <t>Reilly, Andrews and Roman</t>
  </si>
  <si>
    <t>Matthewsville</t>
  </si>
  <si>
    <t>466.697.1387x099</t>
  </si>
  <si>
    <t>001-238-614-3180x99888</t>
  </si>
  <si>
    <t>jackson10@suarez.info</t>
  </si>
  <si>
    <t>http://reeves-valencia.info/</t>
  </si>
  <si>
    <t>D1ffc455BE1ab2e</t>
  </si>
  <si>
    <t>Bowman Group</t>
  </si>
  <si>
    <t>Boyertown</t>
  </si>
  <si>
    <t>+1-143-738-0008x66426</t>
  </si>
  <si>
    <t>887-033-8670</t>
  </si>
  <si>
    <t>omeyer@ali.com</t>
  </si>
  <si>
    <t>https://www.taylor-wilkins.com/</t>
  </si>
  <si>
    <t>7ffdc6cfcB8bEf6</t>
  </si>
  <si>
    <t>Julian</t>
  </si>
  <si>
    <t>Gross Inc</t>
  </si>
  <si>
    <t>Greerside</t>
  </si>
  <si>
    <t>001-099-171-6423x5891</t>
  </si>
  <si>
    <t>001-828-288-8801x73174</t>
  </si>
  <si>
    <t>qrobles@robbins.info</t>
  </si>
  <si>
    <t>https://www.mullins-hodges.net/</t>
  </si>
  <si>
    <t>eE322ffA75afC89</t>
  </si>
  <si>
    <t>Jennings, Mullen and Robbins</t>
  </si>
  <si>
    <t>New Mikayla</t>
  </si>
  <si>
    <t>(584)537-5519</t>
  </si>
  <si>
    <t>(516)599-7868</t>
  </si>
  <si>
    <t>javier60@hendricks.com</t>
  </si>
  <si>
    <t>https://www.boyd.org/</t>
  </si>
  <si>
    <t>fA5FF5fbE098ea7</t>
  </si>
  <si>
    <t>Hurst-Hatfield</t>
  </si>
  <si>
    <t>North Duaneport</t>
  </si>
  <si>
    <t>+1-297-625-1797x302</t>
  </si>
  <si>
    <t>(559)493-2694x331</t>
  </si>
  <si>
    <t>andrewyoder@powers.com</t>
  </si>
  <si>
    <t>http://www.christian-bruce.net/</t>
  </si>
  <si>
    <t>15f4FAF78D4db6f</t>
  </si>
  <si>
    <t>Newton-Moody</t>
  </si>
  <si>
    <t>North Kara</t>
  </si>
  <si>
    <t>+1-931-571-4784x36862</t>
  </si>
  <si>
    <t>+1-436-488-7041x3130</t>
  </si>
  <si>
    <t>madison64@caldwell.com</t>
  </si>
  <si>
    <t>https://buckley.com/</t>
  </si>
  <si>
    <t>49c9b3729D9040E</t>
  </si>
  <si>
    <t>Beck-Horn</t>
  </si>
  <si>
    <t>Lake Williamview</t>
  </si>
  <si>
    <t>(747)560-0698x96034</t>
  </si>
  <si>
    <t>lucas26@livingston.biz</t>
  </si>
  <si>
    <t>https://anthony-kidd.com/</t>
  </si>
  <si>
    <t>575AE57b2ad64c3</t>
  </si>
  <si>
    <t>Guzman LLC</t>
  </si>
  <si>
    <t>Skinnerton</t>
  </si>
  <si>
    <t>warrenerik@horn.biz</t>
  </si>
  <si>
    <t>https://duran.info/</t>
  </si>
  <si>
    <t>87D7420354C5dC0</t>
  </si>
  <si>
    <t>Jefferson, Moon and Hogan</t>
  </si>
  <si>
    <t>Lake Stacy</t>
  </si>
  <si>
    <t>(560)462-2868x0863</t>
  </si>
  <si>
    <t>(497)197-0764x697</t>
  </si>
  <si>
    <t>vcox@medina-daugherty.com</t>
  </si>
  <si>
    <t>https://www.glass.com/</t>
  </si>
  <si>
    <t>1eaF40D3aDb4551</t>
  </si>
  <si>
    <t>Flynn Inc</t>
  </si>
  <si>
    <t>Rickyberg</t>
  </si>
  <si>
    <t>(058)336-2304</t>
  </si>
  <si>
    <t>(507)354-5160x41864</t>
  </si>
  <si>
    <t>warrencoleman@compton.com</t>
  </si>
  <si>
    <t>https://daniels.com/</t>
  </si>
  <si>
    <t>29E25A66Df915b1</t>
  </si>
  <si>
    <t>Richards, Guzman and Ayers</t>
  </si>
  <si>
    <t>East Lydiafurt</t>
  </si>
  <si>
    <t>060.413.9154</t>
  </si>
  <si>
    <t>469-349-8558</t>
  </si>
  <si>
    <t>sierradowns@brown.net</t>
  </si>
  <si>
    <t>http://www.carter.com/</t>
  </si>
  <si>
    <t>b9Be8b78fdc6855</t>
  </si>
  <si>
    <t>Lozano-Copeland</t>
  </si>
  <si>
    <t>Jeremyfort</t>
  </si>
  <si>
    <t>001-587-273-8752x75427</t>
  </si>
  <si>
    <t>545-994-2839x7784</t>
  </si>
  <si>
    <t>jillianbooker@mills.com</t>
  </si>
  <si>
    <t>https://www.dudley.com/</t>
  </si>
  <si>
    <t>ebbFccF9776b1C5</t>
  </si>
  <si>
    <t>Hampton Inc</t>
  </si>
  <si>
    <t>Trevinoview</t>
  </si>
  <si>
    <t>818.933.7944x0279</t>
  </si>
  <si>
    <t>hannahbranch@miranda.org</t>
  </si>
  <si>
    <t>http://dodson.com/</t>
  </si>
  <si>
    <t>bFdD0b5D6Be5Ee4</t>
  </si>
  <si>
    <t>Esparza, Andersen and Lawson</t>
  </si>
  <si>
    <t>Laceyfurt</t>
  </si>
  <si>
    <t>352.638.6484</t>
  </si>
  <si>
    <t>426.158.8556x8280</t>
  </si>
  <si>
    <t>rbentley@spears.com</t>
  </si>
  <si>
    <t>https://dunlap.com/</t>
  </si>
  <si>
    <t>93eb5Bf642f92A7</t>
  </si>
  <si>
    <t>Underwood-Dean</t>
  </si>
  <si>
    <t>Mcbridestad</t>
  </si>
  <si>
    <t>+1-745-836-3629x35271</t>
  </si>
  <si>
    <t>255-334-5753x7982</t>
  </si>
  <si>
    <t>selena52@richard.info</t>
  </si>
  <si>
    <t>https://hughes.com/</t>
  </si>
  <si>
    <t>FFD36b8448435a7</t>
  </si>
  <si>
    <t>Larson, Huynh and Lee</t>
  </si>
  <si>
    <t>Coreybury</t>
  </si>
  <si>
    <t>(984)872-1351x1168</t>
  </si>
  <si>
    <t>001-537-902-6961x7125</t>
  </si>
  <si>
    <t>howellmorgan@greene.info</t>
  </si>
  <si>
    <t>https://www.bradford.info/</t>
  </si>
  <si>
    <t>cCdfaCc7961eEC7</t>
  </si>
  <si>
    <t>Duncan, Douglas and Cross</t>
  </si>
  <si>
    <t>Lake Sheila</t>
  </si>
  <si>
    <t>175.447.8626</t>
  </si>
  <si>
    <t>001-015-633-6935</t>
  </si>
  <si>
    <t>khantricia@fields.com</t>
  </si>
  <si>
    <t>http://www.lambert-mullen.org/</t>
  </si>
  <si>
    <t>3932C8cbB30Ed0a</t>
  </si>
  <si>
    <t>Avila Ltd</t>
  </si>
  <si>
    <t>Osborneview</t>
  </si>
  <si>
    <t>802.899.7840x51231</t>
  </si>
  <si>
    <t>prattbryan@mack.com</t>
  </si>
  <si>
    <t>http://schwartz.org/</t>
  </si>
  <si>
    <t>6b2Ba7d88bDdA21</t>
  </si>
  <si>
    <t>Steele, Garner and Valenzuela</t>
  </si>
  <si>
    <t>West Danielle</t>
  </si>
  <si>
    <t>584-794-1794</t>
  </si>
  <si>
    <t>979-576-2154</t>
  </si>
  <si>
    <t>fieldsjoanna@cantu.com</t>
  </si>
  <si>
    <t>http://jackson-huffman.com/</t>
  </si>
  <si>
    <t>35F1d7ACF1E98ee</t>
  </si>
  <si>
    <t>Omar</t>
  </si>
  <si>
    <t>Meyers-Braun</t>
  </si>
  <si>
    <t>+1-515-813-1908x210</t>
  </si>
  <si>
    <t>isaiahduarte@buck.net</t>
  </si>
  <si>
    <t>https://www.juarez.biz/</t>
  </si>
  <si>
    <t>bF1a8C40ECc7a69</t>
  </si>
  <si>
    <t>Villegas-French</t>
  </si>
  <si>
    <t>Peggyton</t>
  </si>
  <si>
    <t>098.076.1930x394</t>
  </si>
  <si>
    <t>+1-148-515-9087x7587</t>
  </si>
  <si>
    <t>boydariel@brennan.com</t>
  </si>
  <si>
    <t>http://www.gibson-dickerson.com/</t>
  </si>
  <si>
    <t>C9966eCAbd5F1AC</t>
  </si>
  <si>
    <t>Rowland-Grant</t>
  </si>
  <si>
    <t>Choistad</t>
  </si>
  <si>
    <t>+1-405-353-1742x608</t>
  </si>
  <si>
    <t>001-951-879-5674</t>
  </si>
  <si>
    <t>davidmorris@tran.biz</t>
  </si>
  <si>
    <t>https://arroyo.com/</t>
  </si>
  <si>
    <t>BF1d01C90A54dE7</t>
  </si>
  <si>
    <t>North Rhondaborough</t>
  </si>
  <si>
    <t>+1-985-316-6494x77477</t>
  </si>
  <si>
    <t>christine16@anderson.biz</t>
  </si>
  <si>
    <t>http://downs-glenn.biz/</t>
  </si>
  <si>
    <t>5Cf3dD6b28B7006</t>
  </si>
  <si>
    <t>Marshall-Wilkinson</t>
  </si>
  <si>
    <t>Wileyside</t>
  </si>
  <si>
    <t>+1-111-253-4615x5444</t>
  </si>
  <si>
    <t>dfarrell@holden.info</t>
  </si>
  <si>
    <t>ffB8FB3589eEd0b</t>
  </si>
  <si>
    <t>Meyer LLC</t>
  </si>
  <si>
    <t>Frederickberg</t>
  </si>
  <si>
    <t>(758)520-8553x85407</t>
  </si>
  <si>
    <t>+1-946-189-6675x81402</t>
  </si>
  <si>
    <t>jennyjefferson@choi.info</t>
  </si>
  <si>
    <t>http://www.kent.com/</t>
  </si>
  <si>
    <t>ADed0c1b093d89A</t>
  </si>
  <si>
    <t>Malone-Spencer</t>
  </si>
  <si>
    <t>North Anneside</t>
  </si>
  <si>
    <t>+1-360-806-1215x49288</t>
  </si>
  <si>
    <t>darrenlynch@leblanc-lewis.biz</t>
  </si>
  <si>
    <t>http://cowan-johns.net/</t>
  </si>
  <si>
    <t>1b8bd557eeccBb4</t>
  </si>
  <si>
    <t>Ewing Ltd</t>
  </si>
  <si>
    <t>Port Sarah</t>
  </si>
  <si>
    <t>001-517-749-7294x896</t>
  </si>
  <si>
    <t>860-109-9092x776</t>
  </si>
  <si>
    <t>lowerygeoffrey@owen-robbins.net</t>
  </si>
  <si>
    <t>http://www.mann.net/</t>
  </si>
  <si>
    <t>7D0cE91963E42Ec</t>
  </si>
  <si>
    <t>Carterfort</t>
  </si>
  <si>
    <t>362-807-9323</t>
  </si>
  <si>
    <t>(162)690-0327</t>
  </si>
  <si>
    <t>duane54@klein-savage.org</t>
  </si>
  <si>
    <t>http://www.wyatt.com/</t>
  </si>
  <si>
    <t>Df3E1f93B7B5be7</t>
  </si>
  <si>
    <t>Sexton-Tucker</t>
  </si>
  <si>
    <t>Lake Devin</t>
  </si>
  <si>
    <t>(485)161-5482x606</t>
  </si>
  <si>
    <t>+1-218-502-3417x66600</t>
  </si>
  <si>
    <t>darin35@edwards.com</t>
  </si>
  <si>
    <t>http://benjamin-mays.com/</t>
  </si>
  <si>
    <t>DCA6cFefcbd8e58</t>
  </si>
  <si>
    <t>Cooley-Campbell</t>
  </si>
  <si>
    <t>East Sonya</t>
  </si>
  <si>
    <t>001-441-104-7842</t>
  </si>
  <si>
    <t>726-148-9622x94527</t>
  </si>
  <si>
    <t>cruzolivia@prince.biz</t>
  </si>
  <si>
    <t>https://farmer-rhodes.biz/</t>
  </si>
  <si>
    <t>32625aFEdBf4f62</t>
  </si>
  <si>
    <t>Mccarthy, Mcpherson and Randall</t>
  </si>
  <si>
    <t>North Joycestad</t>
  </si>
  <si>
    <t>(445)751-4103</t>
  </si>
  <si>
    <t>276.935.0923x832</t>
  </si>
  <si>
    <t>joannwise@meadows.biz</t>
  </si>
  <si>
    <t>http://curry.info/</t>
  </si>
  <si>
    <t>ef968C34824a798</t>
  </si>
  <si>
    <t>Lake Mindy</t>
  </si>
  <si>
    <t>127.286.1543x951</t>
  </si>
  <si>
    <t>793-717-7460x10002</t>
  </si>
  <si>
    <t>jo58@hanson.com</t>
  </si>
  <si>
    <t>https://www.webster-hudson.info/</t>
  </si>
  <si>
    <t>1c98Da1cbab2Ff9</t>
  </si>
  <si>
    <t>Mathis-Mckee</t>
  </si>
  <si>
    <t>East Tara</t>
  </si>
  <si>
    <t>001-699-245-3788x9827</t>
  </si>
  <si>
    <t>001-843-129-8436x0172</t>
  </si>
  <si>
    <t>plindsey@ballard-case.info</t>
  </si>
  <si>
    <t>https://www.reyes-floyd.com/</t>
  </si>
  <si>
    <t>1C4B0BfBDe9f77c</t>
  </si>
  <si>
    <t>Meadows-Fitzpatrick</t>
  </si>
  <si>
    <t>Jaredstad</t>
  </si>
  <si>
    <t>790-809-6196x3115</t>
  </si>
  <si>
    <t>001-635-155-8772x7234</t>
  </si>
  <si>
    <t>haleygabriella@roth-nixon.net</t>
  </si>
  <si>
    <t>https://montgomery.info/</t>
  </si>
  <si>
    <t>EacdbFBC2D60aB1</t>
  </si>
  <si>
    <t>Nelson-Adams</t>
  </si>
  <si>
    <t>Wangborough</t>
  </si>
  <si>
    <t>267-817-8381</t>
  </si>
  <si>
    <t>001-583-738-5618x179</t>
  </si>
  <si>
    <t>qhuber@webster.com</t>
  </si>
  <si>
    <t>https://www.beasley-clay.net/</t>
  </si>
  <si>
    <t>5eCa666ecDdBD51</t>
  </si>
  <si>
    <t>Woods Ltd</t>
  </si>
  <si>
    <t>Kentfurt</t>
  </si>
  <si>
    <t>129-845-6622</t>
  </si>
  <si>
    <t>001-320-025-6512x9655</t>
  </si>
  <si>
    <t>angelmosley@norris-garrett.com</t>
  </si>
  <si>
    <t>https://www.downs.biz/</t>
  </si>
  <si>
    <t>FBC86d9B2Cd7F15</t>
  </si>
  <si>
    <t>Washington-Ball</t>
  </si>
  <si>
    <t>Cindyview</t>
  </si>
  <si>
    <t>(046)740-1340x9169</t>
  </si>
  <si>
    <t>valenzueladustin@duncan.net</t>
  </si>
  <si>
    <t>http://dunn-greene.net/</t>
  </si>
  <si>
    <t>b58f2D9DeB0FD9e</t>
  </si>
  <si>
    <t>Rojas, Hanna and Richard</t>
  </si>
  <si>
    <t>East Harry</t>
  </si>
  <si>
    <t>(756)069-5183x0677</t>
  </si>
  <si>
    <t>418-061-4432x6039</t>
  </si>
  <si>
    <t>allisonpeck@gentry.com</t>
  </si>
  <si>
    <t>af6D924AABa015e</t>
  </si>
  <si>
    <t>Padilla-Christensen</t>
  </si>
  <si>
    <t>North Gailstad</t>
  </si>
  <si>
    <t>644-777-2962x94107</t>
  </si>
  <si>
    <t>683-527-6396x919</t>
  </si>
  <si>
    <t>mwhitney@haley-morton.net</t>
  </si>
  <si>
    <t>https://www.gregory-best.com/</t>
  </si>
  <si>
    <t>BEB593136e76a70</t>
  </si>
  <si>
    <t>Hurst-Diaz</t>
  </si>
  <si>
    <t>New Triciaburgh</t>
  </si>
  <si>
    <t>+1-426-109-4752x514</t>
  </si>
  <si>
    <t>970.338.9902x9336</t>
  </si>
  <si>
    <t>adriennenguyen@buck.com</t>
  </si>
  <si>
    <t>http://www.howell-booth.com/</t>
  </si>
  <si>
    <t>Eedaa2Cf4efa503</t>
  </si>
  <si>
    <t>Crosby, Bates and Conrad</t>
  </si>
  <si>
    <t>530-197-5883x65749</t>
  </si>
  <si>
    <t>jim59@townsend.info</t>
  </si>
  <si>
    <t>http://www.harrell-murray.com/</t>
  </si>
  <si>
    <t>7DdA048afAc78bE</t>
  </si>
  <si>
    <t>Glover-Petty</t>
  </si>
  <si>
    <t>West Elizabethburgh</t>
  </si>
  <si>
    <t>378-739-2381</t>
  </si>
  <si>
    <t>(620)405-4072x4893</t>
  </si>
  <si>
    <t>simpsontanner@murray.biz</t>
  </si>
  <si>
    <t>http://hunter-sutton.com/</t>
  </si>
  <si>
    <t>D4e86cFdDb63413</t>
  </si>
  <si>
    <t>Clements-Pace</t>
  </si>
  <si>
    <t>North Hectormouth</t>
  </si>
  <si>
    <t>868.638.4119x88208</t>
  </si>
  <si>
    <t>001-702-560-2026x68812</t>
  </si>
  <si>
    <t>dmoyer@johns.com</t>
  </si>
  <si>
    <t>http://www.whitney.org/</t>
  </si>
  <si>
    <t>d64aAa813DebAb4</t>
  </si>
  <si>
    <t>Munoz-Dorsey</t>
  </si>
  <si>
    <t>Palmerchester</t>
  </si>
  <si>
    <t>+1-740-942-7761x95649</t>
  </si>
  <si>
    <t>+1-825-799-2306x94192</t>
  </si>
  <si>
    <t>glen96@greer.info</t>
  </si>
  <si>
    <t>be4f53D0ed6aa57</t>
  </si>
  <si>
    <t>Collins-Obrien</t>
  </si>
  <si>
    <t>Lake Sherritown</t>
  </si>
  <si>
    <t>(667)691-9385</t>
  </si>
  <si>
    <t>780.923.4808x0592</t>
  </si>
  <si>
    <t>herbertphelps@reid.com</t>
  </si>
  <si>
    <t>https://lester.com/</t>
  </si>
  <si>
    <t>fFd1Cd01F444c5B</t>
  </si>
  <si>
    <t>Abbott Group</t>
  </si>
  <si>
    <t>Lake Moniquebury</t>
  </si>
  <si>
    <t>085-178-0746</t>
  </si>
  <si>
    <t>617-087-7806x73922</t>
  </si>
  <si>
    <t>ferrellhayley@mccoy.biz</t>
  </si>
  <si>
    <t>http://vazquez.info/</t>
  </si>
  <si>
    <t>3cBb4ef80f50f64</t>
  </si>
  <si>
    <t>Mckenzie Inc</t>
  </si>
  <si>
    <t>Ralphborough</t>
  </si>
  <si>
    <t>416.142.8154x7807</t>
  </si>
  <si>
    <t>001-516-725-4972x387</t>
  </si>
  <si>
    <t>williamsonfernando@meyers.com</t>
  </si>
  <si>
    <t>http://williams.com/</t>
  </si>
  <si>
    <t>8f3acF81847CBEc</t>
  </si>
  <si>
    <t>Berry</t>
  </si>
  <si>
    <t>Suarez Ltd</t>
  </si>
  <si>
    <t>South Joy</t>
  </si>
  <si>
    <t>267-619-7485</t>
  </si>
  <si>
    <t>558.277.3699</t>
  </si>
  <si>
    <t>belinda66@cain.info</t>
  </si>
  <si>
    <t>http://www.york.com/</t>
  </si>
  <si>
    <t>Fb445762eAfFCec</t>
  </si>
  <si>
    <t>Harper-Holt</t>
  </si>
  <si>
    <t>Dustinburgh</t>
  </si>
  <si>
    <t>001-214-252-9140</t>
  </si>
  <si>
    <t>manngregg@blankenship.com</t>
  </si>
  <si>
    <t>b5988BAea396458</t>
  </si>
  <si>
    <t>Hines PLC</t>
  </si>
  <si>
    <t>Fostermouth</t>
  </si>
  <si>
    <t>715.900.6400x3228</t>
  </si>
  <si>
    <t>kaitlynstevenson@crane.info</t>
  </si>
  <si>
    <t>55ccE335EaAD335</t>
  </si>
  <si>
    <t>Hughes-Steele</t>
  </si>
  <si>
    <t>+1-293-673-7840x39730</t>
  </si>
  <si>
    <t>alex34@barajas.com</t>
  </si>
  <si>
    <t>http://ramos-chandler.org/</t>
  </si>
  <si>
    <t>A70fcbC0Af58085</t>
  </si>
  <si>
    <t>Howe, Bowman and Wallace</t>
  </si>
  <si>
    <t>604-575-9747x72770</t>
  </si>
  <si>
    <t>661-921-2507x9998</t>
  </si>
  <si>
    <t>gpratt@rivas.biz</t>
  </si>
  <si>
    <t>https://lee-hebert.com/</t>
  </si>
  <si>
    <t>EF2ae2Fc40fBAef</t>
  </si>
  <si>
    <t>Kennedy Ltd</t>
  </si>
  <si>
    <t>Alejandroton</t>
  </si>
  <si>
    <t>342-750-6258x604</t>
  </si>
  <si>
    <t>001-547-407-9743x7194</t>
  </si>
  <si>
    <t>lauren40@chaney-delacruz.org</t>
  </si>
  <si>
    <t>http://www.cooley.com/</t>
  </si>
  <si>
    <t>23C14E030BDCE52</t>
  </si>
  <si>
    <t>Harding-Logan</t>
  </si>
  <si>
    <t>Melodyhaven</t>
  </si>
  <si>
    <t>(513)927-6251</t>
  </si>
  <si>
    <t>539-655-0516</t>
  </si>
  <si>
    <t>tammie24@jones-pruitt.com</t>
  </si>
  <si>
    <t>fcfe25172EED2b8</t>
  </si>
  <si>
    <t>Mclean-Ramirez</t>
  </si>
  <si>
    <t>Port Kristine</t>
  </si>
  <si>
    <t>+1-017-356-3419x69739</t>
  </si>
  <si>
    <t>446-585-8292x764</t>
  </si>
  <si>
    <t>donald13@salas-klein.com</t>
  </si>
  <si>
    <t>https://www.schultz.net/</t>
  </si>
  <si>
    <t>FCC4E2AaF36C084</t>
  </si>
  <si>
    <t>Haynes, Barber and Cortez</t>
  </si>
  <si>
    <t>Jefffurt</t>
  </si>
  <si>
    <t>001-119-428-6132</t>
  </si>
  <si>
    <t>001-305-925-4856x46931</t>
  </si>
  <si>
    <t>monique02@wong.net</t>
  </si>
  <si>
    <t>https://www.knight.org/</t>
  </si>
  <si>
    <t>C63a4C5e8Ef1eE9</t>
  </si>
  <si>
    <t>Bowen Inc</t>
  </si>
  <si>
    <t>Rochamouth</t>
  </si>
  <si>
    <t>122-718-7478</t>
  </si>
  <si>
    <t>nmontoya@watts.info</t>
  </si>
  <si>
    <t>http://nash-odom.com/</t>
  </si>
  <si>
    <t>083E212Babb5CaC</t>
  </si>
  <si>
    <t>Gallagher, Small and Mcguire</t>
  </si>
  <si>
    <t>Garyton</t>
  </si>
  <si>
    <t>001-777-207-2397x10879</t>
  </si>
  <si>
    <t>976.872.0504</t>
  </si>
  <si>
    <t>marygross@nguyen.info</t>
  </si>
  <si>
    <t>http://www.coleman.com/</t>
  </si>
  <si>
    <t>FbBDaFb4B4E71Ac</t>
  </si>
  <si>
    <t>Whitehead Group</t>
  </si>
  <si>
    <t>West Katelynview</t>
  </si>
  <si>
    <t>+1-351-397-5170x576</t>
  </si>
  <si>
    <t>jackson51@edwards-hale.com</t>
  </si>
  <si>
    <t>42a7A7feEfFA7Db</t>
  </si>
  <si>
    <t>Nelson</t>
  </si>
  <si>
    <t>Richards LLC</t>
  </si>
  <si>
    <t>Lake Philip</t>
  </si>
  <si>
    <t>306-302-8917</t>
  </si>
  <si>
    <t>721-283-7498x69686</t>
  </si>
  <si>
    <t>frostautumn@sandoval-molina.com</t>
  </si>
  <si>
    <t>https://lin-sloan.net/</t>
  </si>
  <si>
    <t>Ddaed446bBefDbd</t>
  </si>
  <si>
    <t>Vazquez</t>
  </si>
  <si>
    <t>Hinton-Abbott</t>
  </si>
  <si>
    <t>Jaredmouth</t>
  </si>
  <si>
    <t>291.621.7200x74949</t>
  </si>
  <si>
    <t>814.090.0823x1497</t>
  </si>
  <si>
    <t>belindahuffman@fritz.com</t>
  </si>
  <si>
    <t>https://www.holmes.com/</t>
  </si>
  <si>
    <t>c7FE37C2b87dC2A</t>
  </si>
  <si>
    <t>Rodgers, Graham and Henson</t>
  </si>
  <si>
    <t>Hardingside</t>
  </si>
  <si>
    <t>(427)277-5365x584</t>
  </si>
  <si>
    <t>913-907-3335</t>
  </si>
  <si>
    <t>rquinn@macias.biz</t>
  </si>
  <si>
    <t>http://gould.com/</t>
  </si>
  <si>
    <t>c6E0fcBebfbd29C</t>
  </si>
  <si>
    <t>Marshall, Herman and Boyle</t>
  </si>
  <si>
    <t>Prestonmouth</t>
  </si>
  <si>
    <t>013-641-6467</t>
  </si>
  <si>
    <t>001-308-378-7174x71840</t>
  </si>
  <si>
    <t>mccartydillon@hinton-bruce.com</t>
  </si>
  <si>
    <t>http://www.gallegos.org/</t>
  </si>
  <si>
    <t>3eeEafAaE0E89Dc</t>
  </si>
  <si>
    <t>Lozanoland</t>
  </si>
  <si>
    <t>604.649.1724x21371</t>
  </si>
  <si>
    <t>764-287-8916x0203</t>
  </si>
  <si>
    <t>gmora@mcgrath.net</t>
  </si>
  <si>
    <t>http://barrett-larson.biz/</t>
  </si>
  <si>
    <t>1aB92f532B21cea</t>
  </si>
  <si>
    <t>Bentley-Berger</t>
  </si>
  <si>
    <t>Kellyton</t>
  </si>
  <si>
    <t>757-076-0713</t>
  </si>
  <si>
    <t>stoneandre@proctor.biz</t>
  </si>
  <si>
    <t>https://norris.biz/</t>
  </si>
  <si>
    <t>6f33e0E021C7C72</t>
  </si>
  <si>
    <t>Barrett-Benton</t>
  </si>
  <si>
    <t>Glennchester</t>
  </si>
  <si>
    <t>001-876-047-1095x734</t>
  </si>
  <si>
    <t>cherrytami@everett-alexander.net</t>
  </si>
  <si>
    <t>https://gross.info/</t>
  </si>
  <si>
    <t>eeeBFd34dc0cdcc</t>
  </si>
  <si>
    <t>Horne-Garza</t>
  </si>
  <si>
    <t>West Rosshaven</t>
  </si>
  <si>
    <t>(710)476-9083x1381</t>
  </si>
  <si>
    <t>001-469-652-4027x692</t>
  </si>
  <si>
    <t>nicolas09@harvey-richards.com</t>
  </si>
  <si>
    <t>http://roach-collier.net/</t>
  </si>
  <si>
    <t>2d7d4aCdDc4D10e</t>
  </si>
  <si>
    <t>Madden-Burnett</t>
  </si>
  <si>
    <t>Yorkbury</t>
  </si>
  <si>
    <t>+1-337-342-1441x880</t>
  </si>
  <si>
    <t>+1-353-487-5460x830</t>
  </si>
  <si>
    <t>gabriel17@bauer.org</t>
  </si>
  <si>
    <t>http://www.williams.info/</t>
  </si>
  <si>
    <t>88eD74b3aFbEfaC</t>
  </si>
  <si>
    <t>Haynes and Sons</t>
  </si>
  <si>
    <t>Jordanfurt</t>
  </si>
  <si>
    <t>(696)179-9985x711</t>
  </si>
  <si>
    <t>164.457.1568x387</t>
  </si>
  <si>
    <t>rachelperry@short-costa.com</t>
  </si>
  <si>
    <t>http://levy.info/</t>
  </si>
  <si>
    <t>0F4A11a64a3eb31</t>
  </si>
  <si>
    <t>Gates, Wiley and Mckee</t>
  </si>
  <si>
    <t>Port Marcport</t>
  </si>
  <si>
    <t>740.506.5049x31295</t>
  </si>
  <si>
    <t>001-341-036-9846x858</t>
  </si>
  <si>
    <t>gabriella85@cannon.com</t>
  </si>
  <si>
    <t>https://www.flowers.info/</t>
  </si>
  <si>
    <t>7D07A123cDaebfB</t>
  </si>
  <si>
    <t>Wong PLC</t>
  </si>
  <si>
    <t>Port Kiara</t>
  </si>
  <si>
    <t>(363)202-6090x16483</t>
  </si>
  <si>
    <t>+1-355-472-0719x51811</t>
  </si>
  <si>
    <t>mistyluna@maldonado-roberts.com</t>
  </si>
  <si>
    <t>http://colon.com/</t>
  </si>
  <si>
    <t>83Fe5bde1eCd27a</t>
  </si>
  <si>
    <t>Estrada-Haas</t>
  </si>
  <si>
    <t>Erikastad</t>
  </si>
  <si>
    <t>+1-287-107-8024x9488</t>
  </si>
  <si>
    <t>001-689-634-1207x15185</t>
  </si>
  <si>
    <t>imorrison@mcconnell-bauer.com</t>
  </si>
  <si>
    <t>http://roth.info/</t>
  </si>
  <si>
    <t>eECEfa2B5C9Fe48</t>
  </si>
  <si>
    <t>Pugh-Brennan</t>
  </si>
  <si>
    <t>South Paigefurt</t>
  </si>
  <si>
    <t>001-023-286-4712x8119</t>
  </si>
  <si>
    <t>157-694-5814x678</t>
  </si>
  <si>
    <t>paynebenjamin@schwartz.biz</t>
  </si>
  <si>
    <t>http://cervantes.com/</t>
  </si>
  <si>
    <t>3A0AbFFB99A3ACB</t>
  </si>
  <si>
    <t>Branch, Pittman and Vaughn</t>
  </si>
  <si>
    <t>Molinahaven</t>
  </si>
  <si>
    <t>737-287-5526</t>
  </si>
  <si>
    <t>destinybullock@avila.com</t>
  </si>
  <si>
    <t>fEbD9DF696e83E4</t>
  </si>
  <si>
    <t>Rodgers-Gilbert</t>
  </si>
  <si>
    <t>Hendersonmouth</t>
  </si>
  <si>
    <t>741.664.5984x79479</t>
  </si>
  <si>
    <t>+1-049-168-4965x79444</t>
  </si>
  <si>
    <t>lcarson@schmitt.biz</t>
  </si>
  <si>
    <t>http://booth.org/</t>
  </si>
  <si>
    <t>FDa1b21fe9b9EB0</t>
  </si>
  <si>
    <t>Pitts</t>
  </si>
  <si>
    <t>Blackburn, Keith and Carlson</t>
  </si>
  <si>
    <t>Port Daniellebury</t>
  </si>
  <si>
    <t>+1-816-456-5986x797</t>
  </si>
  <si>
    <t>wyatt59@george-kennedy.com</t>
  </si>
  <si>
    <t>http://www.burns-quinn.com/</t>
  </si>
  <si>
    <t>5e835cb625CfCeD</t>
  </si>
  <si>
    <t>Rosario Inc</t>
  </si>
  <si>
    <t>Port Kaitlyn</t>
  </si>
  <si>
    <t>(758)988-7140x04211</t>
  </si>
  <si>
    <t>077.861.3842x279</t>
  </si>
  <si>
    <t>tammiegonzales@gill-bowen.biz</t>
  </si>
  <si>
    <t>bbf46abB7D7DF3F</t>
  </si>
  <si>
    <t>Newton-Chase</t>
  </si>
  <si>
    <t>West Preston</t>
  </si>
  <si>
    <t>+1-496-537-5768x74388</t>
  </si>
  <si>
    <t>+1-197-607-3570x236</t>
  </si>
  <si>
    <t>gatesdebra@richards.org</t>
  </si>
  <si>
    <t>https://gross.com/</t>
  </si>
  <si>
    <t>bbE9C0B6e5ff0DF</t>
  </si>
  <si>
    <t>Avery LLC</t>
  </si>
  <si>
    <t>Grimeschester</t>
  </si>
  <si>
    <t>454-651-8146x4008</t>
  </si>
  <si>
    <t>xcobb@trujillo.com</t>
  </si>
  <si>
    <t>https://www.cooley-chavez.com/</t>
  </si>
  <si>
    <t>8a4d8eFE2F552D8</t>
  </si>
  <si>
    <t>Pittman-Ford</t>
  </si>
  <si>
    <t>Allenfort</t>
  </si>
  <si>
    <t>001-460-635-8606x35366</t>
  </si>
  <si>
    <t>houstonyolanda@aguirre.net</t>
  </si>
  <si>
    <t>https://lozano.info/</t>
  </si>
  <si>
    <t>c4DeaD0959D7C06</t>
  </si>
  <si>
    <t>Yoder PLC</t>
  </si>
  <si>
    <t>East Sherrimouth</t>
  </si>
  <si>
    <t>+1-640-963-8076x2409</t>
  </si>
  <si>
    <t>183-935-5649x60112</t>
  </si>
  <si>
    <t>bhester@lin.com</t>
  </si>
  <si>
    <t>http://novak-gordon.com/</t>
  </si>
  <si>
    <t>3011adBC97dC143</t>
  </si>
  <si>
    <t>Cowan-Bray</t>
  </si>
  <si>
    <t>Shepardview</t>
  </si>
  <si>
    <t>+1-042-073-9603x491</t>
  </si>
  <si>
    <t>+1-724-276-5178x01645</t>
  </si>
  <si>
    <t>avilacarolyn@aguirre.com</t>
  </si>
  <si>
    <t>http://www.spence-briggs.com/</t>
  </si>
  <si>
    <t>d8cee1cC8A1C6Fb</t>
  </si>
  <si>
    <t>Francis-Gay</t>
  </si>
  <si>
    <t>New Derek</t>
  </si>
  <si>
    <t>(697)408-1785x316</t>
  </si>
  <si>
    <t>001-732-388-5758x038</t>
  </si>
  <si>
    <t>micheal14@wells.com</t>
  </si>
  <si>
    <t>https://www.walls.com/</t>
  </si>
  <si>
    <t>edc646126B41eb6</t>
  </si>
  <si>
    <t>Woods-Vincent</t>
  </si>
  <si>
    <t>East Alejandro</t>
  </si>
  <si>
    <t>+1-601-346-0717x3603</t>
  </si>
  <si>
    <t>201-932-3613</t>
  </si>
  <si>
    <t>popematthew@foley.com</t>
  </si>
  <si>
    <t>C1E9Abf3AF2Ae02</t>
  </si>
  <si>
    <t>Fields-Hodge</t>
  </si>
  <si>
    <t>Pughborough</t>
  </si>
  <si>
    <t>159-009-8051</t>
  </si>
  <si>
    <t>001-789-318-0063x05794</t>
  </si>
  <si>
    <t>troberson@soto.com</t>
  </si>
  <si>
    <t>Bf3B8dE1B93A6d4</t>
  </si>
  <si>
    <t>Joyce and Sons</t>
  </si>
  <si>
    <t>Vasquezview</t>
  </si>
  <si>
    <t>(583)317-8474x33992</t>
  </si>
  <si>
    <t>+1-797-940-3974x551</t>
  </si>
  <si>
    <t>mcmahonerika@benjamin-warren.com</t>
  </si>
  <si>
    <t>https://garza.com/</t>
  </si>
  <si>
    <t>f8FA5cbb5BD2E54</t>
  </si>
  <si>
    <t>Velez, Moreno and Heath</t>
  </si>
  <si>
    <t>Port Gabrielaside</t>
  </si>
  <si>
    <t>+1-410-210-3269x990</t>
  </si>
  <si>
    <t>+1-992-420-1321x08239</t>
  </si>
  <si>
    <t>brentchapman@wu-freeman.net</t>
  </si>
  <si>
    <t>A7cAd49d9E61Ac4</t>
  </si>
  <si>
    <t>Brewer</t>
  </si>
  <si>
    <t>Richmond Group</t>
  </si>
  <si>
    <t>001-760-552-9834</t>
  </si>
  <si>
    <t>149.355.2966x41831</t>
  </si>
  <si>
    <t>hooperfernando@lloyd.com</t>
  </si>
  <si>
    <t>http://www.king.com/</t>
  </si>
  <si>
    <t>bA829972bFc6fc9</t>
  </si>
  <si>
    <t>Gonzales, Woods and Allen</t>
  </si>
  <si>
    <t>Lynnshire</t>
  </si>
  <si>
    <t>(602)498-0740</t>
  </si>
  <si>
    <t>marshmonica@madden-charles.info</t>
  </si>
  <si>
    <t>https://petersen.info/</t>
  </si>
  <si>
    <t>6b86dEADBadfEb1</t>
  </si>
  <si>
    <t>Fry-Chung</t>
  </si>
  <si>
    <t>New Tanyaton</t>
  </si>
  <si>
    <t>857-043-4246x917</t>
  </si>
  <si>
    <t>287.864.3414x71217</t>
  </si>
  <si>
    <t>darin53@tucker-meyers.net</t>
  </si>
  <si>
    <t>http://torres.com/</t>
  </si>
  <si>
    <t>B5fdfe80E372FDb</t>
  </si>
  <si>
    <t>Chan-Moss</t>
  </si>
  <si>
    <t>Meghanbury</t>
  </si>
  <si>
    <t>800-871-5945x25805</t>
  </si>
  <si>
    <t>+1-647-039-3689x497</t>
  </si>
  <si>
    <t>andreabaldwin@shaw-harrell.com</t>
  </si>
  <si>
    <t>5Da583a3aA4aCBA</t>
  </si>
  <si>
    <t>Simpson-King</t>
  </si>
  <si>
    <t>Cookland</t>
  </si>
  <si>
    <t>001-075-643-4986x728</t>
  </si>
  <si>
    <t>072.214.8315</t>
  </si>
  <si>
    <t>ellen38@rush.com</t>
  </si>
  <si>
    <t>cfC51Eb78eBbc9d</t>
  </si>
  <si>
    <t>Barker Ltd</t>
  </si>
  <si>
    <t>Loganside</t>
  </si>
  <si>
    <t>(155)060-2584x863</t>
  </si>
  <si>
    <t>jeanette03@mitchell-blevins.org</t>
  </si>
  <si>
    <t>http://eaton-davies.org/</t>
  </si>
  <si>
    <t>25C7833cD3782C1</t>
  </si>
  <si>
    <t>Alvarado, Alexander and Stanley</t>
  </si>
  <si>
    <t>Pamelafurt</t>
  </si>
  <si>
    <t>+1-814-933-7302x757</t>
  </si>
  <si>
    <t>oday@mccann.org</t>
  </si>
  <si>
    <t>http://www.glover.com/</t>
  </si>
  <si>
    <t>bFedD64adf4C5Bc</t>
  </si>
  <si>
    <t>Nathan</t>
  </si>
  <si>
    <t>Hanson-Calhoun</t>
  </si>
  <si>
    <t>East Tim</t>
  </si>
  <si>
    <t>001-489-853-1900x21332</t>
  </si>
  <si>
    <t>(745)389-5620x072</t>
  </si>
  <si>
    <t>rhorton@harrison.net</t>
  </si>
  <si>
    <t>https://haynes-bates.com/</t>
  </si>
  <si>
    <t>e4C0A6B675B3E0c</t>
  </si>
  <si>
    <t>Ewing, Potter and Townsend</t>
  </si>
  <si>
    <t>South Levi</t>
  </si>
  <si>
    <t>711.936.3917x01274</t>
  </si>
  <si>
    <t>590.087.5677x3420</t>
  </si>
  <si>
    <t>alisha76@foster.biz</t>
  </si>
  <si>
    <t>http://www.wolfe.biz/</t>
  </si>
  <si>
    <t>AdC8B0f05fecE4C</t>
  </si>
  <si>
    <t>George-Spencer</t>
  </si>
  <si>
    <t>North Kaitlinburgh</t>
  </si>
  <si>
    <t>766.556.6971x354</t>
  </si>
  <si>
    <t>(091)219-7231x7621</t>
  </si>
  <si>
    <t>cassidy19@marshall-mckenzie.com</t>
  </si>
  <si>
    <t>4cA2AFff4CB33eF</t>
  </si>
  <si>
    <t>Abigail</t>
  </si>
  <si>
    <t>Stark, Schmidt and Lucero</t>
  </si>
  <si>
    <t>Alfredchester</t>
  </si>
  <si>
    <t>430-523-3977x7451</t>
  </si>
  <si>
    <t>001-390-111-7660</t>
  </si>
  <si>
    <t>pedroknox@kent.com</t>
  </si>
  <si>
    <t>http://berg.com/</t>
  </si>
  <si>
    <t>4fA018fb372a8EF</t>
  </si>
  <si>
    <t>Bennett-Mcfarland</t>
  </si>
  <si>
    <t>Lake Yvette</t>
  </si>
  <si>
    <t>001-998-883-6818x3196</t>
  </si>
  <si>
    <t>+1-063-013-0220x82289</t>
  </si>
  <si>
    <t>haneysonia@petersen.info</t>
  </si>
  <si>
    <t>https://www.benitez-chavez.com/</t>
  </si>
  <si>
    <t>dD3e50df682dA1C</t>
  </si>
  <si>
    <t>Huber-Chandler</t>
  </si>
  <si>
    <t>Faithville</t>
  </si>
  <si>
    <t>151-568-8608</t>
  </si>
  <si>
    <t>(487)629-5377x31686</t>
  </si>
  <si>
    <t>msingh@rubio.com</t>
  </si>
  <si>
    <t>https://leblanc.com/</t>
  </si>
  <si>
    <t>0eD7Cc1F849CD62</t>
  </si>
  <si>
    <t>Atkins LLC</t>
  </si>
  <si>
    <t>Boydfort</t>
  </si>
  <si>
    <t>767.724.5099x68495</t>
  </si>
  <si>
    <t>pittmangerald@miller.com</t>
  </si>
  <si>
    <t>https://guerrero.com/</t>
  </si>
  <si>
    <t>e83cf24520FBeb8</t>
  </si>
  <si>
    <t>Pollard PLC</t>
  </si>
  <si>
    <t>Port Patty</t>
  </si>
  <si>
    <t>(298)153-8238x130</t>
  </si>
  <si>
    <t>(120)344-2136</t>
  </si>
  <si>
    <t>caseyjuarez@hale.com</t>
  </si>
  <si>
    <t>http://mcintyre.com/</t>
  </si>
  <si>
    <t>2d2CaE9aaDebCcA</t>
  </si>
  <si>
    <t>Bernard, Kidd and Maldonado</t>
  </si>
  <si>
    <t>North Stephaniefurt</t>
  </si>
  <si>
    <t>001-331-768-2677x2949</t>
  </si>
  <si>
    <t>(766)787-2336x111</t>
  </si>
  <si>
    <t>abernard@perkins.org</t>
  </si>
  <si>
    <t>https://www.harvey-franco.net/</t>
  </si>
  <si>
    <t>CF5EDe060e5fCA5</t>
  </si>
  <si>
    <t>Blanchard, Davis and Khan</t>
  </si>
  <si>
    <t>Joanport</t>
  </si>
  <si>
    <t>+1-478-663-0978x6910</t>
  </si>
  <si>
    <t>452.968.6511x7832</t>
  </si>
  <si>
    <t>michael46@rosales.biz</t>
  </si>
  <si>
    <t>http://www.fitzpatrick.com/</t>
  </si>
  <si>
    <t>5DFeEaDE4CAa019</t>
  </si>
  <si>
    <t>Lawrence-Sweeney</t>
  </si>
  <si>
    <t>Kellytown</t>
  </si>
  <si>
    <t>(098)854-6379x89143</t>
  </si>
  <si>
    <t>allenbuck@vazquez.biz</t>
  </si>
  <si>
    <t>https://kramer.info/</t>
  </si>
  <si>
    <t>2497DfA1EbF2dec</t>
  </si>
  <si>
    <t>Robbins-Patrick</t>
  </si>
  <si>
    <t>New Normanhaven</t>
  </si>
  <si>
    <t>001-296-029-9802x5022</t>
  </si>
  <si>
    <t>isaiah21@cantrell.com</t>
  </si>
  <si>
    <t>https://www.hinton-gaines.com/</t>
  </si>
  <si>
    <t>c7Ff4269Dad0642</t>
  </si>
  <si>
    <t>York-Hayden</t>
  </si>
  <si>
    <t>Sheliastad</t>
  </si>
  <si>
    <t>179-155-8734</t>
  </si>
  <si>
    <t>857-362-2131x78008</t>
  </si>
  <si>
    <t>lestercory@schwartz.org</t>
  </si>
  <si>
    <t>a767e55C67eb8f6</t>
  </si>
  <si>
    <t>Dominguez and Sons</t>
  </si>
  <si>
    <t>West Noah</t>
  </si>
  <si>
    <t>431-051-3939x587</t>
  </si>
  <si>
    <t>(744)292-9978</t>
  </si>
  <si>
    <t>rosalesdarrell@wang.info</t>
  </si>
  <si>
    <t>http://cummings.com/</t>
  </si>
  <si>
    <t>8b019Fc206f7601</t>
  </si>
  <si>
    <t>Jacobson, Curtis and Montgomery</t>
  </si>
  <si>
    <t>Leviburgh</t>
  </si>
  <si>
    <t>+1-333-869-4717x79570</t>
  </si>
  <si>
    <t>(190)186-1138x2786</t>
  </si>
  <si>
    <t>huertarandy@burnett.com</t>
  </si>
  <si>
    <t>https://morris-sutton.org/</t>
  </si>
  <si>
    <t>C4ccFC3c6E255ea</t>
  </si>
  <si>
    <t>Cody</t>
  </si>
  <si>
    <t>Sutton Inc</t>
  </si>
  <si>
    <t>Ibarraside</t>
  </si>
  <si>
    <t>832-898-2925x58021</t>
  </si>
  <si>
    <t>faulknerleroy@morton.com</t>
  </si>
  <si>
    <t>http://www.george.net/</t>
  </si>
  <si>
    <t>afe3Dd2df8dBc9d</t>
  </si>
  <si>
    <t>Melton Group</t>
  </si>
  <si>
    <t>Feliciastad</t>
  </si>
  <si>
    <t>211-754-7827x4048</t>
  </si>
  <si>
    <t>269-513-6213x43976</t>
  </si>
  <si>
    <t>tkelly@chaney-decker.org</t>
  </si>
  <si>
    <t>CaF3696521b1Ec9</t>
  </si>
  <si>
    <t>Alvarez, Harper and Haynes</t>
  </si>
  <si>
    <t>Galvanstad</t>
  </si>
  <si>
    <t>+1-278-463-7269x9152</t>
  </si>
  <si>
    <t>182-504-7895</t>
  </si>
  <si>
    <t>nichole69@hodge-boyd.biz</t>
  </si>
  <si>
    <t>https://bates.com/</t>
  </si>
  <si>
    <t>5eCB0c0fc9e3B15</t>
  </si>
  <si>
    <t>Young, Garner and Hull</t>
  </si>
  <si>
    <t>East Shawna</t>
  </si>
  <si>
    <t>(703)152-4500x2127</t>
  </si>
  <si>
    <t>+1-723-379-8219x7856</t>
  </si>
  <si>
    <t>qkramer@browning.com</t>
  </si>
  <si>
    <t>http://www.huerta.com/</t>
  </si>
  <si>
    <t>d6b82c7FFA07DAD</t>
  </si>
  <si>
    <t>Glover and Sons</t>
  </si>
  <si>
    <t>East Sheila</t>
  </si>
  <si>
    <t>889.041.8991</t>
  </si>
  <si>
    <t>763-297-0683x013</t>
  </si>
  <si>
    <t>jerrydean@oneal.com</t>
  </si>
  <si>
    <t>http://www.rhodes.org/</t>
  </si>
  <si>
    <t>B97ed75eACCf993</t>
  </si>
  <si>
    <t>Hays</t>
  </si>
  <si>
    <t>Rose, Cortez and Valdez</t>
  </si>
  <si>
    <t>Mckeeside</t>
  </si>
  <si>
    <t>+1-625-747-8241x94626</t>
  </si>
  <si>
    <t>001-288-970-6708x908</t>
  </si>
  <si>
    <t>awu@russell.com</t>
  </si>
  <si>
    <t>http://briggs-frank.org/</t>
  </si>
  <si>
    <t>36CEe6bC3bC0864</t>
  </si>
  <si>
    <t>Odonnell, Howe and Navarro</t>
  </si>
  <si>
    <t>Fritzland</t>
  </si>
  <si>
    <t>115.162.7693x34665</t>
  </si>
  <si>
    <t>+1-855-493-2676x18376</t>
  </si>
  <si>
    <t>zgarrison@gilbert.biz</t>
  </si>
  <si>
    <t>http://johns.biz/</t>
  </si>
  <si>
    <t>045ACDE7B2c6f7f</t>
  </si>
  <si>
    <t>Avery, Larson and Weber</t>
  </si>
  <si>
    <t>Daleview</t>
  </si>
  <si>
    <t>676-402-9608</t>
  </si>
  <si>
    <t>001-332-843-2867x120</t>
  </si>
  <si>
    <t>bobby62@cochran.com</t>
  </si>
  <si>
    <t>http://www.gonzalez.com/</t>
  </si>
  <si>
    <t>cC244d59b1fcBB1</t>
  </si>
  <si>
    <t>Meadows-Barajas</t>
  </si>
  <si>
    <t>Clarencefort</t>
  </si>
  <si>
    <t>001-272-259-7835x15109</t>
  </si>
  <si>
    <t>espinozachloe@whitehead-watkins.info</t>
  </si>
  <si>
    <t>http://www.nixon.com/</t>
  </si>
  <si>
    <t>aF294aE75f4fe3c</t>
  </si>
  <si>
    <t>Reese-Hale</t>
  </si>
  <si>
    <t>Cesarchester</t>
  </si>
  <si>
    <t>001-985-857-3866x1896</t>
  </si>
  <si>
    <t>newtonjeffery@crane.com</t>
  </si>
  <si>
    <t>http://ayers.info/</t>
  </si>
  <si>
    <t>5F929CC62eeDFBf</t>
  </si>
  <si>
    <t>Taylor-Kirk</t>
  </si>
  <si>
    <t>North Dwaynehaven</t>
  </si>
  <si>
    <t>001-964-002-0304x490</t>
  </si>
  <si>
    <t>001-827-406-4775</t>
  </si>
  <si>
    <t>wendyferrell@bauer-graham.com</t>
  </si>
  <si>
    <t>http://www.stokes.com/</t>
  </si>
  <si>
    <t>aa59377Df120fF5</t>
  </si>
  <si>
    <t>Carlson, Bowers and Galvan</t>
  </si>
  <si>
    <t>Kristinaport</t>
  </si>
  <si>
    <t>129.057.9163x007</t>
  </si>
  <si>
    <t>(621)258-7992x36751</t>
  </si>
  <si>
    <t>jackwatkins@turner-singleton.com</t>
  </si>
  <si>
    <t>1bC1BF42ef9fFA0</t>
  </si>
  <si>
    <t>Dougherty Inc</t>
  </si>
  <si>
    <t>North Brianna</t>
  </si>
  <si>
    <t>(432)016-6156</t>
  </si>
  <si>
    <t>+1-589-251-2756x4506</t>
  </si>
  <si>
    <t>angel80@cortez-galvan.biz</t>
  </si>
  <si>
    <t>https://www.rowland.com/</t>
  </si>
  <si>
    <t>74ff44FDA78e9FE</t>
  </si>
  <si>
    <t>Turner-Bell</t>
  </si>
  <si>
    <t>North Jaclyn</t>
  </si>
  <si>
    <t>001-616-754-8104x119</t>
  </si>
  <si>
    <t>122.066.2993x46914</t>
  </si>
  <si>
    <t>philip59@watson-rocha.com</t>
  </si>
  <si>
    <t>aa83eFC5EbF7706</t>
  </si>
  <si>
    <t>Darylstad</t>
  </si>
  <si>
    <t>001-409-803-3534x584</t>
  </si>
  <si>
    <t>001-633-389-9544x1270</t>
  </si>
  <si>
    <t>martinjo@singh-spears.biz</t>
  </si>
  <si>
    <t>http://cortez-huff.com/</t>
  </si>
  <si>
    <t>f9f5D3dCb425E5a</t>
  </si>
  <si>
    <t>Sheppard LLC</t>
  </si>
  <si>
    <t>Lake Dana</t>
  </si>
  <si>
    <t>(353)073-4038x9352</t>
  </si>
  <si>
    <t>nicholas70@short-leonard.com</t>
  </si>
  <si>
    <t>http://www.newman.com/</t>
  </si>
  <si>
    <t>5778EEEd2d6f23c</t>
  </si>
  <si>
    <t>Lake Zoe</t>
  </si>
  <si>
    <t>(450)574-4151x9756</t>
  </si>
  <si>
    <t>judithmcgee@farmer.info</t>
  </si>
  <si>
    <t>https://sweeney-bender.info/</t>
  </si>
  <si>
    <t>5a92768EE067db8</t>
  </si>
  <si>
    <t>Frazier Ltd</t>
  </si>
  <si>
    <t>West Walter</t>
  </si>
  <si>
    <t>+1-206-337-7450x7746</t>
  </si>
  <si>
    <t>brittanywarren@orr-lane.com</t>
  </si>
  <si>
    <t>https://mccullough.com/</t>
  </si>
  <si>
    <t>4B27EC39Ab83D9E</t>
  </si>
  <si>
    <t>Dunn, Conley and Elliott</t>
  </si>
  <si>
    <t>Port Vincentberg</t>
  </si>
  <si>
    <t>(747)434-7961x512</t>
  </si>
  <si>
    <t>alejandro04@riggs.org</t>
  </si>
  <si>
    <t>A5dedAeEf108aAd</t>
  </si>
  <si>
    <t>Sandoval</t>
  </si>
  <si>
    <t>Stanton-Leach</t>
  </si>
  <si>
    <t>Hollyland</t>
  </si>
  <si>
    <t>001-704-627-0165x4560</t>
  </si>
  <si>
    <t>346-905-9577</t>
  </si>
  <si>
    <t>edwinrogers@zamora.info</t>
  </si>
  <si>
    <t>C05fd16Bf9Ca3E3</t>
  </si>
  <si>
    <t>Lambert-Stewart</t>
  </si>
  <si>
    <t>East Michael</t>
  </si>
  <si>
    <t>001-154-850-1653x858</t>
  </si>
  <si>
    <t>(247)367-3578x8819</t>
  </si>
  <si>
    <t>turnerlucas@yang-cameron.net</t>
  </si>
  <si>
    <t>http://www.rojas.com/</t>
  </si>
  <si>
    <t>eb8a292F27CCF4b</t>
  </si>
  <si>
    <t>Gentry-Shelton</t>
  </si>
  <si>
    <t>Tonichester</t>
  </si>
  <si>
    <t>(716)645-1696</t>
  </si>
  <si>
    <t>547.479.5803x390</t>
  </si>
  <si>
    <t>lorrainekaufman@reid.com</t>
  </si>
  <si>
    <t>http://www.ray.com/</t>
  </si>
  <si>
    <t>17f1B041b0bc58B</t>
  </si>
  <si>
    <t>Mathis PLC</t>
  </si>
  <si>
    <t>South Mariah</t>
  </si>
  <si>
    <t>001-774-583-0062x287</t>
  </si>
  <si>
    <t>001-607-235-1597x718</t>
  </si>
  <si>
    <t>qburke@alvarado.com</t>
  </si>
  <si>
    <t>https://www.stanton.com/</t>
  </si>
  <si>
    <t>BAf22D8FEFe1Cac</t>
  </si>
  <si>
    <t>Cook</t>
  </si>
  <si>
    <t>West Darius</t>
  </si>
  <si>
    <t>+1-028-972-8580x0939</t>
  </si>
  <si>
    <t>001-844-060-6445</t>
  </si>
  <si>
    <t>klandry@sellers-fields.biz</t>
  </si>
  <si>
    <t>803579cd2cDDCb6</t>
  </si>
  <si>
    <t>Sherman-Harding</t>
  </si>
  <si>
    <t>West Julieville</t>
  </si>
  <si>
    <t>001-582-709-1361</t>
  </si>
  <si>
    <t>831-060-0158</t>
  </si>
  <si>
    <t>morganroberts@tran.com</t>
  </si>
  <si>
    <t>http://riggs.com/</t>
  </si>
  <si>
    <t>825e0B3FA7FBa23</t>
  </si>
  <si>
    <t>Jacobs</t>
  </si>
  <si>
    <t>Camacho, Howe and Schultz</t>
  </si>
  <si>
    <t>South Joanna</t>
  </si>
  <si>
    <t>(276)209-8733x73692</t>
  </si>
  <si>
    <t>990.487.6166x356</t>
  </si>
  <si>
    <t>aaronrasmussen@spears.biz</t>
  </si>
  <si>
    <t>http://www.callahan.info/</t>
  </si>
  <si>
    <t>63E4F5ff5Eb58A1</t>
  </si>
  <si>
    <t>Dawn</t>
  </si>
  <si>
    <t>Parks, Weeks and Fritz</t>
  </si>
  <si>
    <t>North Rebekah</t>
  </si>
  <si>
    <t>Latvia</t>
  </si>
  <si>
    <t>+1-623-882-2732x783</t>
  </si>
  <si>
    <t>(511)685-2986x08146</t>
  </si>
  <si>
    <t>wwalton@long-skinner.com</t>
  </si>
  <si>
    <t>https://calderon.com/</t>
  </si>
  <si>
    <t>C92E39b2eBE7215</t>
  </si>
  <si>
    <t>Knox-Riley</t>
  </si>
  <si>
    <t>Lisashire</t>
  </si>
  <si>
    <t>426.643.7568x22331</t>
  </si>
  <si>
    <t>459.833.0421x081</t>
  </si>
  <si>
    <t>joepreston@gross.com</t>
  </si>
  <si>
    <t>https://www.woodard.biz/</t>
  </si>
  <si>
    <t>ef2E35aaBbd01D2</t>
  </si>
  <si>
    <t>Hammond, Webster and Stewart</t>
  </si>
  <si>
    <t>Faithchester</t>
  </si>
  <si>
    <t>(141)082-0694x4352</t>
  </si>
  <si>
    <t>ngates@escobar-merritt.com</t>
  </si>
  <si>
    <t>https://www.may-owen.net/</t>
  </si>
  <si>
    <t>8A499D4D82EeaC8</t>
  </si>
  <si>
    <t>Shepherd-Black</t>
  </si>
  <si>
    <t>West Carolyn</t>
  </si>
  <si>
    <t>900-164-7125</t>
  </si>
  <si>
    <t>nkline@english.net</t>
  </si>
  <si>
    <t>https://www.buck.com/</t>
  </si>
  <si>
    <t>b82cDFA96Cf8353</t>
  </si>
  <si>
    <t>Huffman</t>
  </si>
  <si>
    <t>Wong-Kemp</t>
  </si>
  <si>
    <t>Lake Patty</t>
  </si>
  <si>
    <t>fmartin@hanna.com</t>
  </si>
  <si>
    <t>http://www.clark-robbins.com/</t>
  </si>
  <si>
    <t>1DF7EEa5FDbA75b</t>
  </si>
  <si>
    <t>Singh, Benson and Mercado</t>
  </si>
  <si>
    <t>Hurstchester</t>
  </si>
  <si>
    <t>+1-005-480-3950x959</t>
  </si>
  <si>
    <t>001-799-374-8584x11288</t>
  </si>
  <si>
    <t>elane@phelps-spears.org</t>
  </si>
  <si>
    <t>http://weiss.com/</t>
  </si>
  <si>
    <t>9Ebe23dfA713FCa</t>
  </si>
  <si>
    <t>Marissa</t>
  </si>
  <si>
    <t>Bartonchester</t>
  </si>
  <si>
    <t>(453)788-6932x887</t>
  </si>
  <si>
    <t>(458)585-2398x4534</t>
  </si>
  <si>
    <t>shelby81@blackburn.info</t>
  </si>
  <si>
    <t>https://bell-mcbride.com/</t>
  </si>
  <si>
    <t>Afe26be40aaE9BE</t>
  </si>
  <si>
    <t>Olsen-Ayers</t>
  </si>
  <si>
    <t>New Stephanieview</t>
  </si>
  <si>
    <t>+1-544-776-5455x00346</t>
  </si>
  <si>
    <t>vernonbenson@floyd.com</t>
  </si>
  <si>
    <t>https://watkins-blanchard.com/</t>
  </si>
  <si>
    <t>3DE998ecAD1ABB8</t>
  </si>
  <si>
    <t>Blake-Skinner</t>
  </si>
  <si>
    <t>Ayersview</t>
  </si>
  <si>
    <t>485.265.3285x20933</t>
  </si>
  <si>
    <t>237-290-2181x605</t>
  </si>
  <si>
    <t>carrolldebbie@frazier-sims.info</t>
  </si>
  <si>
    <t>http://www.haynes.com/</t>
  </si>
  <si>
    <t>544F80dFf8E8fd8</t>
  </si>
  <si>
    <t>Horton, Atkins and Blankenship</t>
  </si>
  <si>
    <t>Port Lauren</t>
  </si>
  <si>
    <t>520-713-8469x53261</t>
  </si>
  <si>
    <t>709-244-8586x756</t>
  </si>
  <si>
    <t>chenjulia@mason.com</t>
  </si>
  <si>
    <t>http://page-meadows.com/</t>
  </si>
  <si>
    <t>b9b8275F1A5Cf97</t>
  </si>
  <si>
    <t>Mcbride-Conrad</t>
  </si>
  <si>
    <t>262.664.3897</t>
  </si>
  <si>
    <t>172-727-9621</t>
  </si>
  <si>
    <t>isabella49@clements-valencia.org</t>
  </si>
  <si>
    <t>https://www.frost.com/</t>
  </si>
  <si>
    <t>f900721a6CAD4bc</t>
  </si>
  <si>
    <t>Daniels-Ponce</t>
  </si>
  <si>
    <t>Steveland</t>
  </si>
  <si>
    <t>317-847-3021x374</t>
  </si>
  <si>
    <t>850-681-6365x88112</t>
  </si>
  <si>
    <t>nduarte@guzman-griffin.com</t>
  </si>
  <si>
    <t>https://villanueva.net/</t>
  </si>
  <si>
    <t>D272FbdC55e3947</t>
  </si>
  <si>
    <t>Richardson-Long</t>
  </si>
  <si>
    <t>Lake Roy</t>
  </si>
  <si>
    <t>457.401.4947</t>
  </si>
  <si>
    <t>212.502.5418x96099</t>
  </si>
  <si>
    <t>isaiahferrell@chapman.org</t>
  </si>
  <si>
    <t>https://ho-valentine.com/</t>
  </si>
  <si>
    <t>D2FbAeD7Ba92C14</t>
  </si>
  <si>
    <t>Cross, Faulkner and Gross</t>
  </si>
  <si>
    <t>Troyfort</t>
  </si>
  <si>
    <t>+1-809-338-4344x3263</t>
  </si>
  <si>
    <t>bethanyestes@peck.com</t>
  </si>
  <si>
    <t>https://www.schaefer-rivera.com/</t>
  </si>
  <si>
    <t>E37eEbA83Bb9C7c</t>
  </si>
  <si>
    <t>Carney, Newton and Sanders</t>
  </si>
  <si>
    <t>Port Meghanmouth</t>
  </si>
  <si>
    <t>945.384.4885x4562</t>
  </si>
  <si>
    <t>172-904-8129x3483</t>
  </si>
  <si>
    <t>nicolas38@lowe.biz</t>
  </si>
  <si>
    <t>http://eaton-todd.com/</t>
  </si>
  <si>
    <t>eF265Ffe5F32251</t>
  </si>
  <si>
    <t>Barron PLC</t>
  </si>
  <si>
    <t>Cunninghamburgh</t>
  </si>
  <si>
    <t>137-447-1793</t>
  </si>
  <si>
    <t>(540)399-2312</t>
  </si>
  <si>
    <t>anna44@eaton-ferrell.com</t>
  </si>
  <si>
    <t>http://www.bruce-lin.biz/</t>
  </si>
  <si>
    <t>a8fEbbf214fd0cc</t>
  </si>
  <si>
    <t>Mcdaniel, Potts and Suarez</t>
  </si>
  <si>
    <t>Brittneytown</t>
  </si>
  <si>
    <t>745-358-0467</t>
  </si>
  <si>
    <t>367-576-8877x134</t>
  </si>
  <si>
    <t>noahproctor@serrano.org</t>
  </si>
  <si>
    <t>http://www.dillon.com/</t>
  </si>
  <si>
    <t>C24caA81ad61d6c</t>
  </si>
  <si>
    <t>Chen Inc</t>
  </si>
  <si>
    <t>Port Gwendolynhaven</t>
  </si>
  <si>
    <t>358.460.4582x773</t>
  </si>
  <si>
    <t>rodney94@vance.biz</t>
  </si>
  <si>
    <t>https://www.sparks.info/</t>
  </si>
  <si>
    <t>A5a7Ad7d9b6f1B4</t>
  </si>
  <si>
    <t>Ross, Weeks and Curry</t>
  </si>
  <si>
    <t>Schwartzhaven</t>
  </si>
  <si>
    <t>601-353-6253x745</t>
  </si>
  <si>
    <t>(227)241-2841x59951</t>
  </si>
  <si>
    <t>destiny64@trujillo.com</t>
  </si>
  <si>
    <t>https://gross.biz/</t>
  </si>
  <si>
    <t>502bfa3399cbAdB</t>
  </si>
  <si>
    <t>Frost and Sons</t>
  </si>
  <si>
    <t>Richardview</t>
  </si>
  <si>
    <t>001-018-152-8747x67446</t>
  </si>
  <si>
    <t>001-947-571-2844x902</t>
  </si>
  <si>
    <t>frank25@bray-beltran.com</t>
  </si>
  <si>
    <t>https://www.schmidt.com/</t>
  </si>
  <si>
    <t>f6d251eD4ae024E</t>
  </si>
  <si>
    <t>North Savannah</t>
  </si>
  <si>
    <t>001-513-914-0843x733</t>
  </si>
  <si>
    <t>eburch@parrish-cameron.org</t>
  </si>
  <si>
    <t>https://www.hughes.info/</t>
  </si>
  <si>
    <t>98f7dCef6EF92dD</t>
  </si>
  <si>
    <t>Lawrence, Gonzales and Terrell</t>
  </si>
  <si>
    <t>East Autumnstad</t>
  </si>
  <si>
    <t>+1-032-663-0508x06945</t>
  </si>
  <si>
    <t>cray@crosby-walls.com</t>
  </si>
  <si>
    <t>http://www.miller.com/</t>
  </si>
  <si>
    <t>1083767cB9d88Cb</t>
  </si>
  <si>
    <t>Sanchez-Gregory</t>
  </si>
  <si>
    <t>North Glen</t>
  </si>
  <si>
    <t>martinamanda@gaines-cooley.net</t>
  </si>
  <si>
    <t>http://osborne.biz/</t>
  </si>
  <si>
    <t>9a3ff6Ab5bfa0Fe</t>
  </si>
  <si>
    <t>Gibson-Carrillo</t>
  </si>
  <si>
    <t>Port Kiaraport</t>
  </si>
  <si>
    <t>(295)679-7328x2932</t>
  </si>
  <si>
    <t>(965)819-0588x99602</t>
  </si>
  <si>
    <t>roy98@nichols.com</t>
  </si>
  <si>
    <t>https://stokes.biz/</t>
  </si>
  <si>
    <t>A71261AFE0bfbc0</t>
  </si>
  <si>
    <t>Farrell, Williamson and Fisher</t>
  </si>
  <si>
    <t>Haroldland</t>
  </si>
  <si>
    <t>(309)850-4482</t>
  </si>
  <si>
    <t>001-266-148-6515</t>
  </si>
  <si>
    <t>lawsonkelli@chase.com</t>
  </si>
  <si>
    <t>https://blanchard.com/</t>
  </si>
  <si>
    <t>D0de99020DbDA12</t>
  </si>
  <si>
    <t>Pitts LLC</t>
  </si>
  <si>
    <t>Port Craig</t>
  </si>
  <si>
    <t>982-427-2106</t>
  </si>
  <si>
    <t>129-778-9465x38649</t>
  </si>
  <si>
    <t>dzhang@aguilar.com</t>
  </si>
  <si>
    <t>http://www.rocha-ho.com/</t>
  </si>
  <si>
    <t>3CC9ff0fDF8837A</t>
  </si>
  <si>
    <t>Larsen-May</t>
  </si>
  <si>
    <t>Hurleybury</t>
  </si>
  <si>
    <t>755-203-9452</t>
  </si>
  <si>
    <t>001-106-227-7307</t>
  </si>
  <si>
    <t>sherrimontgomery@cooley.com</t>
  </si>
  <si>
    <t>https://summers.info/</t>
  </si>
  <si>
    <t>D96FEF8459EcEb0</t>
  </si>
  <si>
    <t>Escobar Group</t>
  </si>
  <si>
    <t>East Tristanport</t>
  </si>
  <si>
    <t>633-088-8389x23693</t>
  </si>
  <si>
    <t>822.309.5385</t>
  </si>
  <si>
    <t>tannermcmillan@nixon-luna.info</t>
  </si>
  <si>
    <t>dd80974F62EA6Ac</t>
  </si>
  <si>
    <t>Acevedo-Cantu</t>
  </si>
  <si>
    <t>Beanchester</t>
  </si>
  <si>
    <t>210-571-2263x904</t>
  </si>
  <si>
    <t>946-905-4691x8812</t>
  </si>
  <si>
    <t>jon55@mathews.biz</t>
  </si>
  <si>
    <t>https://www.charles.com/</t>
  </si>
  <si>
    <t>FFF51Fbc317d01d</t>
  </si>
  <si>
    <t>Bass, Mcpherson and Arroyo</t>
  </si>
  <si>
    <t>Jerryview</t>
  </si>
  <si>
    <t>092.707.0792x635</t>
  </si>
  <si>
    <t>001-124-472-5053x81372</t>
  </si>
  <si>
    <t>deborahwiggins@navarro-hill.com</t>
  </si>
  <si>
    <t>http://www.kline.com/</t>
  </si>
  <si>
    <t>4FCb5dC6F5E0814</t>
  </si>
  <si>
    <t>Weber, Roy and Lee</t>
  </si>
  <si>
    <t>Ralphshire</t>
  </si>
  <si>
    <t>335-282-2581</t>
  </si>
  <si>
    <t>weeksantonio@brown.com</t>
  </si>
  <si>
    <t>https://www.pena.com/</t>
  </si>
  <si>
    <t>c5Ffc6b5BE3C17c</t>
  </si>
  <si>
    <t>Riley, Walton and Hahn</t>
  </si>
  <si>
    <t>Fullerborough</t>
  </si>
  <si>
    <t>295-326-2930x4054</t>
  </si>
  <si>
    <t>870.943.1503x23405</t>
  </si>
  <si>
    <t>meadowstanner@cohen.com</t>
  </si>
  <si>
    <t>https://www.vega-choi.info/</t>
  </si>
  <si>
    <t>380f4DdDC06fa82</t>
  </si>
  <si>
    <t>Snyder</t>
  </si>
  <si>
    <t>Buckley LLC</t>
  </si>
  <si>
    <t>Mortonmouth</t>
  </si>
  <si>
    <t>006.798.9180x5770</t>
  </si>
  <si>
    <t>689.541.4149x06592</t>
  </si>
  <si>
    <t>breweredgar@aguirre.com</t>
  </si>
  <si>
    <t>https://krause.info/</t>
  </si>
  <si>
    <t>3254Bb7DcfD7AaC</t>
  </si>
  <si>
    <t>Crawford-Saunders</t>
  </si>
  <si>
    <t>West Guymouth</t>
  </si>
  <si>
    <t>001-564-943-5171x7505</t>
  </si>
  <si>
    <t>001-161-461-9386x84740</t>
  </si>
  <si>
    <t>buckrickey@hensley.biz</t>
  </si>
  <si>
    <t>https://shields-daniels.com/</t>
  </si>
  <si>
    <t>53caa2AEC37a6eb</t>
  </si>
  <si>
    <t>Bullock and Sons</t>
  </si>
  <si>
    <t>Port Dennishaven</t>
  </si>
  <si>
    <t>712.784.2115x446</t>
  </si>
  <si>
    <t>728.552.9194</t>
  </si>
  <si>
    <t>christiananthony@dunlap.com</t>
  </si>
  <si>
    <t>de0dB69f8AfDBBf</t>
  </si>
  <si>
    <t>Bruce, Wilkins and Lowe</t>
  </si>
  <si>
    <t>East Kristymouth</t>
  </si>
  <si>
    <t>244.465.2230x9457</t>
  </si>
  <si>
    <t>964-200-7821x1864</t>
  </si>
  <si>
    <t>cathymedina@berg.com</t>
  </si>
  <si>
    <t>http://fisher.com/</t>
  </si>
  <si>
    <t>97AEFB7Ff65bCD0</t>
  </si>
  <si>
    <t>Miranda LLC</t>
  </si>
  <si>
    <t>North Kenneth</t>
  </si>
  <si>
    <t>+1-940-218-5387x367</t>
  </si>
  <si>
    <t>(306)434-0744x420</t>
  </si>
  <si>
    <t>dmclaughlin@gentry.net</t>
  </si>
  <si>
    <t>https://mueller.com/</t>
  </si>
  <si>
    <t>b389BDfC3F2537D</t>
  </si>
  <si>
    <t>Hamilton-Shepherd</t>
  </si>
  <si>
    <t>+1-909-618-1745x587</t>
  </si>
  <si>
    <t>phyllis97@garza-newman.info</t>
  </si>
  <si>
    <t>http://www.ballard.com/</t>
  </si>
  <si>
    <t>b33c57ff9eE1BdC</t>
  </si>
  <si>
    <t>Jacobson Ltd</t>
  </si>
  <si>
    <t>Fowlermouth</t>
  </si>
  <si>
    <t>(711)979-6572</t>
  </si>
  <si>
    <t>762.148.5801</t>
  </si>
  <si>
    <t>yhoover@lindsey-forbes.biz</t>
  </si>
  <si>
    <t>http://malone-kaiser.net/</t>
  </si>
  <si>
    <t>b52146EeE2ffdf7</t>
  </si>
  <si>
    <t>773.512.0983x90656</t>
  </si>
  <si>
    <t>+1-490-384-9488x7362</t>
  </si>
  <si>
    <t>rhawkins@griffin-hancock.net</t>
  </si>
  <si>
    <t>B5C476bc39ddEbA</t>
  </si>
  <si>
    <t>Jarvis, Aguilar and Pennington</t>
  </si>
  <si>
    <t>Tyroneshire</t>
  </si>
  <si>
    <t>001-459-879-4098</t>
  </si>
  <si>
    <t>001-578-161-9093x311</t>
  </si>
  <si>
    <t>zodom@norton.com</t>
  </si>
  <si>
    <t>EdBBe0D36479Dd7</t>
  </si>
  <si>
    <t>Rodriguez and Sons</t>
  </si>
  <si>
    <t>Juliashire</t>
  </si>
  <si>
    <t>769-150-1401</t>
  </si>
  <si>
    <t>001-244-071-4899x067</t>
  </si>
  <si>
    <t>hinesmelinda@weber-joseph.com</t>
  </si>
  <si>
    <t>https://fletcher.com/</t>
  </si>
  <si>
    <t>a88dfEeFB2BFBf0</t>
  </si>
  <si>
    <t>Taylor-Whitney</t>
  </si>
  <si>
    <t>West Yvettestad</t>
  </si>
  <si>
    <t>+1-929-752-0369x94846</t>
  </si>
  <si>
    <t>(604)366-6591</t>
  </si>
  <si>
    <t>blogan@wang-dyer.com</t>
  </si>
  <si>
    <t>https://elliott-mcknight.org/</t>
  </si>
  <si>
    <t>407cfdB94Eb54Ee</t>
  </si>
  <si>
    <t>Charles, Lin and Mcintyre</t>
  </si>
  <si>
    <t>Schroedershire</t>
  </si>
  <si>
    <t>001-883-795-6687</t>
  </si>
  <si>
    <t>298-393-6220x937</t>
  </si>
  <si>
    <t>reillykaylee@dickson.biz</t>
  </si>
  <si>
    <t>http://mosley.net/</t>
  </si>
  <si>
    <t>342ADDf1c69d1Cc</t>
  </si>
  <si>
    <t>Horne, Choi and Mcguire</t>
  </si>
  <si>
    <t>Adambury</t>
  </si>
  <si>
    <t>(620)116-0145x6077</t>
  </si>
  <si>
    <t>857.530.3868</t>
  </si>
  <si>
    <t>dsaunders@nicholson-park.info</t>
  </si>
  <si>
    <t>https://fitzpatrick.com/</t>
  </si>
  <si>
    <t>5fe1294Eee679cf</t>
  </si>
  <si>
    <t>Luna-Lozano</t>
  </si>
  <si>
    <t>Port Diamondtown</t>
  </si>
  <si>
    <t>506-162-8927</t>
  </si>
  <si>
    <t>952.433.9570x810</t>
  </si>
  <si>
    <t>uhicks@arias.info</t>
  </si>
  <si>
    <t>http://www.kelley-acosta.biz/</t>
  </si>
  <si>
    <t>DCFfe9Afb7c021E</t>
  </si>
  <si>
    <t>Pruitt, Campos and Michael</t>
  </si>
  <si>
    <t>North Charlotte</t>
  </si>
  <si>
    <t>(950)523-5640x859</t>
  </si>
  <si>
    <t>215.140.3308</t>
  </si>
  <si>
    <t>xmyers@forbes.info</t>
  </si>
  <si>
    <t>https://wu.biz/</t>
  </si>
  <si>
    <t>CEaAfc1c3B5BBDE</t>
  </si>
  <si>
    <t>Holden, Key and Rocha</t>
  </si>
  <si>
    <t>Marshallshire</t>
  </si>
  <si>
    <t>(421)094-0310</t>
  </si>
  <si>
    <t>250-645-1284x3667</t>
  </si>
  <si>
    <t>jane85@wilcox.biz</t>
  </si>
  <si>
    <t>http://www.doyle.com/</t>
  </si>
  <si>
    <t>fdCdfE6f31839E4</t>
  </si>
  <si>
    <t>Horne, Roberson and Gates</t>
  </si>
  <si>
    <t>New Angiefort</t>
  </si>
  <si>
    <t>173-281-4412x87406</t>
  </si>
  <si>
    <t>001-836-526-9692x75900</t>
  </si>
  <si>
    <t>spearscurtis@rich.com</t>
  </si>
  <si>
    <t>https://henson.org/</t>
  </si>
  <si>
    <t>FD02e393215fa89</t>
  </si>
  <si>
    <t>Patel, Liu and Bray</t>
  </si>
  <si>
    <t>Lake Toddshire</t>
  </si>
  <si>
    <t>+1-160-913-2607x4803</t>
  </si>
  <si>
    <t>001-821-266-9035x9684</t>
  </si>
  <si>
    <t>greggmccarty@banks-baker.com</t>
  </si>
  <si>
    <t>http://bridges-escobar.com/</t>
  </si>
  <si>
    <t>2Fce2356EbcA054</t>
  </si>
  <si>
    <t>Simmons, Case and Wells</t>
  </si>
  <si>
    <t>East Heather</t>
  </si>
  <si>
    <t>001-208-099-6594x770</t>
  </si>
  <si>
    <t>807.690.2335</t>
  </si>
  <si>
    <t>rhonda38@buckley.biz</t>
  </si>
  <si>
    <t>http://baxter.info/</t>
  </si>
  <si>
    <t>b8bf7E6c86AE1cb</t>
  </si>
  <si>
    <t>Burke, Cantu and Navarro</t>
  </si>
  <si>
    <t>Hayleytown</t>
  </si>
  <si>
    <t>074-247-9621x87465</t>
  </si>
  <si>
    <t>(412)754-9977x816</t>
  </si>
  <si>
    <t>jonathon83@fitzpatrick.info</t>
  </si>
  <si>
    <t>http://reilly-pennington.com/</t>
  </si>
  <si>
    <t>D06FDEBbfef76e8</t>
  </si>
  <si>
    <t>Glenn-Hutchinson</t>
  </si>
  <si>
    <t>West Arianaside</t>
  </si>
  <si>
    <t>312-672-0083x23519</t>
  </si>
  <si>
    <t>orrtodd@murray-mann.com</t>
  </si>
  <si>
    <t>https://dickson.com/</t>
  </si>
  <si>
    <t>397BF95DFfb95A7</t>
  </si>
  <si>
    <t>Mosley PLC</t>
  </si>
  <si>
    <t>Port Beth</t>
  </si>
  <si>
    <t>345-987-9652x60632</t>
  </si>
  <si>
    <t>(498)484-0747</t>
  </si>
  <si>
    <t>leeoconnor@moon.biz</t>
  </si>
  <si>
    <t>https://www.lucero.biz/</t>
  </si>
  <si>
    <t>ca7AA38695e8E0B</t>
  </si>
  <si>
    <t>Petersen, Curry and Nash</t>
  </si>
  <si>
    <t>Port Henryton</t>
  </si>
  <si>
    <t>+1-985-898-0072x39872</t>
  </si>
  <si>
    <t>(378)238-6213x440</t>
  </si>
  <si>
    <t>dmoyer@moon-ewing.com</t>
  </si>
  <si>
    <t>https://www.torres.com/</t>
  </si>
  <si>
    <t>5118ccfEcCFf92F</t>
  </si>
  <si>
    <t>Morris-Brown</t>
  </si>
  <si>
    <t>West Angel</t>
  </si>
  <si>
    <t>629-652-7192x06828</t>
  </si>
  <si>
    <t>096-007-8323</t>
  </si>
  <si>
    <t>vdyer@vega.com</t>
  </si>
  <si>
    <t>http://www.king-rivera.org/</t>
  </si>
  <si>
    <t>b9c7eCDB6d34bEF</t>
  </si>
  <si>
    <t>Noble Inc</t>
  </si>
  <si>
    <t>Vazquezfurt</t>
  </si>
  <si>
    <t>130-181-2936x510</t>
  </si>
  <si>
    <t>duranbobby@english.net</t>
  </si>
  <si>
    <t>http://woods.org/</t>
  </si>
  <si>
    <t>56C4dDB1EB7c004</t>
  </si>
  <si>
    <t>Wilcox</t>
  </si>
  <si>
    <t>Melton Ltd</t>
  </si>
  <si>
    <t>North Katie</t>
  </si>
  <si>
    <t>829.002.2276x68795</t>
  </si>
  <si>
    <t>(591)423-8553</t>
  </si>
  <si>
    <t>dsimon@mays-harmon.com</t>
  </si>
  <si>
    <t>http://www.cummings.com/</t>
  </si>
  <si>
    <t>cC66f892bbaEC38</t>
  </si>
  <si>
    <t>Stafford-Cook</t>
  </si>
  <si>
    <t>Dyerport</t>
  </si>
  <si>
    <t>551-614-0350x511</t>
  </si>
  <si>
    <t>hannahgutierrez@barker.com</t>
  </si>
  <si>
    <t>http://shepard-ponce.com/</t>
  </si>
  <si>
    <t>98C857b3cEC2C29</t>
  </si>
  <si>
    <t>Farley-Mcclain</t>
  </si>
  <si>
    <t>North Paige</t>
  </si>
  <si>
    <t>239-761-4225x2555</t>
  </si>
  <si>
    <t>baldwinmark@deleon-riddle.com</t>
  </si>
  <si>
    <t>https://www.oneal-dickson.com/</t>
  </si>
  <si>
    <t>D699d92E5Fd7f3F</t>
  </si>
  <si>
    <t>Hickman-Galloway</t>
  </si>
  <si>
    <t>Candaceburgh</t>
  </si>
  <si>
    <t>+1-059-471-6933x4684</t>
  </si>
  <si>
    <t>+1-862-055-5815x53198</t>
  </si>
  <si>
    <t>prandolph@alvarez.com</t>
  </si>
  <si>
    <t>http://www.mcclain-lang.com/</t>
  </si>
  <si>
    <t>FFfA807FEf66F93</t>
  </si>
  <si>
    <t>Barrchester</t>
  </si>
  <si>
    <t>+1-423-051-2129x609</t>
  </si>
  <si>
    <t>449-632-3185x3292</t>
  </si>
  <si>
    <t>fhoward@crawford-herring.com</t>
  </si>
  <si>
    <t>http://torres.info/</t>
  </si>
  <si>
    <t>E2fEF1bA17A5A4B</t>
  </si>
  <si>
    <t>Daugherty-Cruz</t>
  </si>
  <si>
    <t>New Melaniefurt</t>
  </si>
  <si>
    <t>001-865-775-3311</t>
  </si>
  <si>
    <t>barrybrittney@ramsey-villegas.com</t>
  </si>
  <si>
    <t>http://sandoval.com/</t>
  </si>
  <si>
    <t>a778DCf5C2d3193</t>
  </si>
  <si>
    <t>Carter, Rodriguez and Hurst</t>
  </si>
  <si>
    <t>Lake Cory</t>
  </si>
  <si>
    <t>036.235.6824</t>
  </si>
  <si>
    <t>holly18@bautista.com</t>
  </si>
  <si>
    <t>https://price.com/</t>
  </si>
  <si>
    <t>eEF7ea406d36dbA</t>
  </si>
  <si>
    <t>Hinton, Caldwell and Gross</t>
  </si>
  <si>
    <t>Kentton</t>
  </si>
  <si>
    <t>344-618-2713</t>
  </si>
  <si>
    <t>montgomerylacey@gibson-hayden.com</t>
  </si>
  <si>
    <t>E4b99e2ECD4c020</t>
  </si>
  <si>
    <t>Camacho-Farmer</t>
  </si>
  <si>
    <t>West Jorge</t>
  </si>
  <si>
    <t>194.138.9636x8531</t>
  </si>
  <si>
    <t>085-848-6672x39882</t>
  </si>
  <si>
    <t>petersonjoe@parsons.biz</t>
  </si>
  <si>
    <t>https://sexton.com/</t>
  </si>
  <si>
    <t>10A99b177AD1eC8</t>
  </si>
  <si>
    <t>Hutchinson LLC</t>
  </si>
  <si>
    <t>North Kiara</t>
  </si>
  <si>
    <t>(285)041-9739</t>
  </si>
  <si>
    <t>+1-316-529-9103x04703</t>
  </si>
  <si>
    <t>tuckerhayley@mcintyre.net</t>
  </si>
  <si>
    <t>http://donaldson-ward.info/</t>
  </si>
  <si>
    <t>22f54B5EbDe3f2F</t>
  </si>
  <si>
    <t>Mathis</t>
  </si>
  <si>
    <t>Griffin, Hayden and Bailey</t>
  </si>
  <si>
    <t>Kiarachester</t>
  </si>
  <si>
    <t>(839)520-3099x0770</t>
  </si>
  <si>
    <t>713.516.7109x57193</t>
  </si>
  <si>
    <t>bdaugherty@patton.biz</t>
  </si>
  <si>
    <t>http://www.wilcox-brandt.net/</t>
  </si>
  <si>
    <t>75eff8a1c363EAe</t>
  </si>
  <si>
    <t>Woods PLC</t>
  </si>
  <si>
    <t>Navarrobury</t>
  </si>
  <si>
    <t>460-020-7429x110</t>
  </si>
  <si>
    <t>(400)001-5850x0976</t>
  </si>
  <si>
    <t>rebeccaestrada@mooney-blackburn.net</t>
  </si>
  <si>
    <t>https://www.ford-pruitt.com/</t>
  </si>
  <si>
    <t>8CB58f03eFe6dDe</t>
  </si>
  <si>
    <t>Huerta-Rivas</t>
  </si>
  <si>
    <t>Lake Leonard</t>
  </si>
  <si>
    <t>001-457-175-0519x21265</t>
  </si>
  <si>
    <t>+1-503-004-3154x96800</t>
  </si>
  <si>
    <t>kgay@kelley.net</t>
  </si>
  <si>
    <t>https://www.weber.net/</t>
  </si>
  <si>
    <t>a8Eff9e04AdfC29</t>
  </si>
  <si>
    <t>Patel-Costa</t>
  </si>
  <si>
    <t>Watkinschester</t>
  </si>
  <si>
    <t>732.495.6762x104</t>
  </si>
  <si>
    <t>+1-506-597-2261x20206</t>
  </si>
  <si>
    <t>wolfmiranda@burch.com</t>
  </si>
  <si>
    <t>https://strickland.biz/</t>
  </si>
  <si>
    <t>E1CE0D4070F76F3</t>
  </si>
  <si>
    <t>Levy LLC</t>
  </si>
  <si>
    <t>Normanview</t>
  </si>
  <si>
    <t>+1-793-021-4940x874</t>
  </si>
  <si>
    <t>(218)991-1008</t>
  </si>
  <si>
    <t>tammierobertson@johnston-marshall.biz</t>
  </si>
  <si>
    <t>https://www.arellano.info/</t>
  </si>
  <si>
    <t>cCF3957FbB1eEbb</t>
  </si>
  <si>
    <t>Hunter, Hayden and Moreno</t>
  </si>
  <si>
    <t>Averyberg</t>
  </si>
  <si>
    <t>+1-768-405-3492x89034</t>
  </si>
  <si>
    <t>750-633-1841x003</t>
  </si>
  <si>
    <t>carlosdawson@mcclain.com</t>
  </si>
  <si>
    <t>BBeBEB60E08738A</t>
  </si>
  <si>
    <t>Crane Group</t>
  </si>
  <si>
    <t>South Tony</t>
  </si>
  <si>
    <t>001-364-592-3401x5570</t>
  </si>
  <si>
    <t>(478)854-8804x451</t>
  </si>
  <si>
    <t>danrich@shields.com</t>
  </si>
  <si>
    <t>http://www.spears.org/</t>
  </si>
  <si>
    <t>fe58c05B5AE1c72</t>
  </si>
  <si>
    <t>Carter, Whitney and Summers</t>
  </si>
  <si>
    <t>Davetown</t>
  </si>
  <si>
    <t>372.266.4657x7993</t>
  </si>
  <si>
    <t>iyates@frederick.org</t>
  </si>
  <si>
    <t>https://www.odom.com/</t>
  </si>
  <si>
    <t>CbE7a1f6b80aD88</t>
  </si>
  <si>
    <t>Delgado, Gonzalez and Snow</t>
  </si>
  <si>
    <t>Port Lacey</t>
  </si>
  <si>
    <t>489.450.8045x10259</t>
  </si>
  <si>
    <t>001-043-278-3528x85971</t>
  </si>
  <si>
    <t>brittneynixon@cochran.com</t>
  </si>
  <si>
    <t>http://calhoun-cochran.com/</t>
  </si>
  <si>
    <t>A80989EE3Da7F7d</t>
  </si>
  <si>
    <t>Randolph</t>
  </si>
  <si>
    <t>Herringburgh</t>
  </si>
  <si>
    <t>112-210-9330x30823</t>
  </si>
  <si>
    <t>837.649.6240</t>
  </si>
  <si>
    <t>fergusonchloe@mcgrath.biz</t>
  </si>
  <si>
    <t>https://velazquez-hudson.info/</t>
  </si>
  <si>
    <t>7f8049e6324ED3e</t>
  </si>
  <si>
    <t>Leon, Harrington and Mcintosh</t>
  </si>
  <si>
    <t>Francesville</t>
  </si>
  <si>
    <t>549.782.9473x892</t>
  </si>
  <si>
    <t>001-629-745-8395x095</t>
  </si>
  <si>
    <t>maxwellmarks@mayer-carey.com</t>
  </si>
  <si>
    <t>e5169aAa0A2cE5e</t>
  </si>
  <si>
    <t>Kane, Sawyer and Frye</t>
  </si>
  <si>
    <t>New Lynn</t>
  </si>
  <si>
    <t>+1-932-776-6495x590</t>
  </si>
  <si>
    <t>antonio35@joseph-hansen.com</t>
  </si>
  <si>
    <t>https://daniels-mccarthy.info/</t>
  </si>
  <si>
    <t>c84FA04FDD3dB8C</t>
  </si>
  <si>
    <t>Woodward LLC</t>
  </si>
  <si>
    <t>Dalebury</t>
  </si>
  <si>
    <t>932-151-9287x2271</t>
  </si>
  <si>
    <t>218.337.0847</t>
  </si>
  <si>
    <t>ipruitt@hartman.com</t>
  </si>
  <si>
    <t>https://larsen-gonzales.com/</t>
  </si>
  <si>
    <t>b964E7dA75A0ccE</t>
  </si>
  <si>
    <t>Johns PLC</t>
  </si>
  <si>
    <t>South Olivia</t>
  </si>
  <si>
    <t>(166)172-2543x723</t>
  </si>
  <si>
    <t>churchbarbara@lara.com</t>
  </si>
  <si>
    <t>https://mccormick.com/</t>
  </si>
  <si>
    <t>be3E2226351DDA8</t>
  </si>
  <si>
    <t>Snyder-Baxter</t>
  </si>
  <si>
    <t>Port Sharon</t>
  </si>
  <si>
    <t>001-850-440-3760x4531</t>
  </si>
  <si>
    <t>(953)091-4817</t>
  </si>
  <si>
    <t>garrettjustin@hess.com</t>
  </si>
  <si>
    <t>http://snyder-serrano.biz/</t>
  </si>
  <si>
    <t>F14Ae2e5EAA065a</t>
  </si>
  <si>
    <t>Dickerson, Curry and Montoya</t>
  </si>
  <si>
    <t>Port Robertoberg</t>
  </si>
  <si>
    <t>(722)335-0618x14581</t>
  </si>
  <si>
    <t>884-887-2863</t>
  </si>
  <si>
    <t>vegaluke@faulkner.net</t>
  </si>
  <si>
    <t>http://www.dawson.com/</t>
  </si>
  <si>
    <t>B29FCfBfD746fF7</t>
  </si>
  <si>
    <t>Golden LLC</t>
  </si>
  <si>
    <t>272.960.6989</t>
  </si>
  <si>
    <t>001-644-278-2645</t>
  </si>
  <si>
    <t>jared30@mays-clarke.com</t>
  </si>
  <si>
    <t>https://pittman.com/</t>
  </si>
  <si>
    <t>33e0D2Ae0edf0Fd</t>
  </si>
  <si>
    <t>Hahn-Garcia</t>
  </si>
  <si>
    <t>Terrystad</t>
  </si>
  <si>
    <t>218.694.4628</t>
  </si>
  <si>
    <t>(002)357-2302</t>
  </si>
  <si>
    <t>craigaustin@ayers-oneal.org</t>
  </si>
  <si>
    <t>https://www.delgado.biz/</t>
  </si>
  <si>
    <t>2Eea6cb109d9d3A</t>
  </si>
  <si>
    <t>Donaldson, Duke and James</t>
  </si>
  <si>
    <t>Rileyville</t>
  </si>
  <si>
    <t>512.313.0252</t>
  </si>
  <si>
    <t>+1-121-432-4001x0082</t>
  </si>
  <si>
    <t>rachelwalsh@long-stuart.com</t>
  </si>
  <si>
    <t>https://ibarra-wall.net/</t>
  </si>
  <si>
    <t>7ea1Bb5E45FCcAD</t>
  </si>
  <si>
    <t>Sabrina</t>
  </si>
  <si>
    <t>Doyle Ltd</t>
  </si>
  <si>
    <t>Lake Franklin</t>
  </si>
  <si>
    <t>(429)792-3564x00504</t>
  </si>
  <si>
    <t>994.540.3595x47998</t>
  </si>
  <si>
    <t>greenekylie@welch.info</t>
  </si>
  <si>
    <t>http://www.salas.net/</t>
  </si>
  <si>
    <t>Cb32e928AAEdf5F</t>
  </si>
  <si>
    <t>Harmon and Sons</t>
  </si>
  <si>
    <t>Mcgeeburgh</t>
  </si>
  <si>
    <t>001-508-796-3140x0980</t>
  </si>
  <si>
    <t>(967)533-0445</t>
  </si>
  <si>
    <t>wattsjaime@shea-ford.biz</t>
  </si>
  <si>
    <t>https://www.rivers.info/</t>
  </si>
  <si>
    <t>51fc98e4E80DEF6</t>
  </si>
  <si>
    <t>Jacobson-Garza</t>
  </si>
  <si>
    <t>Westchester</t>
  </si>
  <si>
    <t>355-512-6916x8317</t>
  </si>
  <si>
    <t>manningmackenzie@foster-hahn.com</t>
  </si>
  <si>
    <t>https://www.snyder.com/</t>
  </si>
  <si>
    <t>929685f77ecba7c</t>
  </si>
  <si>
    <t>Sandoval, Orozco and Hines</t>
  </si>
  <si>
    <t>East Wyatt</t>
  </si>
  <si>
    <t>(474)377-8546x7640</t>
  </si>
  <si>
    <t>dmckenzie@wood.com</t>
  </si>
  <si>
    <t>http://www.barr.com/</t>
  </si>
  <si>
    <t>23b81b3c6bdB4ac</t>
  </si>
  <si>
    <t>Grimes, Klein and Ruiz</t>
  </si>
  <si>
    <t>Port Brian</t>
  </si>
  <si>
    <t>311-908-2657x604</t>
  </si>
  <si>
    <t>292.549.4181</t>
  </si>
  <si>
    <t>lydiahuang@sweeney.com</t>
  </si>
  <si>
    <t>https://www.owen.info/</t>
  </si>
  <si>
    <t>B45bA53e816bf07</t>
  </si>
  <si>
    <t>Avery-Orozco</t>
  </si>
  <si>
    <t>Robynborough</t>
  </si>
  <si>
    <t>(161)268-1447x599</t>
  </si>
  <si>
    <t>(749)749-6127</t>
  </si>
  <si>
    <t>rita55@gomez-sanchez.com</t>
  </si>
  <si>
    <t>https://harrell-coleman.com/</t>
  </si>
  <si>
    <t>9B7bCbA060807BF</t>
  </si>
  <si>
    <t>Mcmillan-Newton</t>
  </si>
  <si>
    <t>Claireberg</t>
  </si>
  <si>
    <t>563.864.9939</t>
  </si>
  <si>
    <t>(063)816-2424</t>
  </si>
  <si>
    <t>malikoconnor@wiggins.com</t>
  </si>
  <si>
    <t>http://www.carlson-ayala.com/</t>
  </si>
  <si>
    <t>3DbcDDda3F5baFA</t>
  </si>
  <si>
    <t>Barajas PLC</t>
  </si>
  <si>
    <t>Masonchester</t>
  </si>
  <si>
    <t>166-793-2751x1508</t>
  </si>
  <si>
    <t>001-905-717-9103x36624</t>
  </si>
  <si>
    <t>christyreed@wood.com</t>
  </si>
  <si>
    <t>A3FaF059bDeF94D</t>
  </si>
  <si>
    <t>Guzman-Thompson</t>
  </si>
  <si>
    <t>Gabrielville</t>
  </si>
  <si>
    <t>(277)163-1197x8112</t>
  </si>
  <si>
    <t>joseph12@lee.com</t>
  </si>
  <si>
    <t>http://www.hawkins.com/</t>
  </si>
  <si>
    <t>e212B5C986BF9bf</t>
  </si>
  <si>
    <t>Mcdonald Ltd</t>
  </si>
  <si>
    <t>Acostafurt</t>
  </si>
  <si>
    <t>045.569.6915x059</t>
  </si>
  <si>
    <t>mindy94@hebert.com</t>
  </si>
  <si>
    <t>https://www.mayer.biz/</t>
  </si>
  <si>
    <t>06e3a0B88eFC96f</t>
  </si>
  <si>
    <t>Jane</t>
  </si>
  <si>
    <t>Gray-Huang</t>
  </si>
  <si>
    <t>Lake Stuart</t>
  </si>
  <si>
    <t>001-871-656-5065</t>
  </si>
  <si>
    <t>+1-031-313-7096x554</t>
  </si>
  <si>
    <t>stokessheri@reynolds.org</t>
  </si>
  <si>
    <t>https://www.franco-watson.com/</t>
  </si>
  <si>
    <t>e2e99dEdC2f4Cad</t>
  </si>
  <si>
    <t>Sutton and Sons</t>
  </si>
  <si>
    <t>Underwoodside</t>
  </si>
  <si>
    <t>070.492.3789</t>
  </si>
  <si>
    <t>945-314-5286x0482</t>
  </si>
  <si>
    <t>franciscarney@david.com</t>
  </si>
  <si>
    <t>https://ali.com/</t>
  </si>
  <si>
    <t>78c5CF38BFC8bFE</t>
  </si>
  <si>
    <t>Holland-Allison</t>
  </si>
  <si>
    <t>Craigbury</t>
  </si>
  <si>
    <t>926-015-6706</t>
  </si>
  <si>
    <t>+1-441-373-8634x349</t>
  </si>
  <si>
    <t>lromero@friedman.com</t>
  </si>
  <si>
    <t>14BEc500d6A777d</t>
  </si>
  <si>
    <t>Cameron-Moyer</t>
  </si>
  <si>
    <t>Beardchester</t>
  </si>
  <si>
    <t>+1-690-922-4618x82795</t>
  </si>
  <si>
    <t>306-928-2344x098</t>
  </si>
  <si>
    <t>meyersrobin@vazquez.com</t>
  </si>
  <si>
    <t>bB3D5A00BbA3bC4</t>
  </si>
  <si>
    <t>Schultz-Garza</t>
  </si>
  <si>
    <t>Bethview</t>
  </si>
  <si>
    <t>174.813.8363x889</t>
  </si>
  <si>
    <t>438-909-0865</t>
  </si>
  <si>
    <t>brandy69@mclean.com</t>
  </si>
  <si>
    <t>https://colon-jacobs.net/</t>
  </si>
  <si>
    <t>0B8cDF820f0FEF5</t>
  </si>
  <si>
    <t>Allison, Lewis and Schmidt</t>
  </si>
  <si>
    <t>New Melanie</t>
  </si>
  <si>
    <t>+1-711-126-7004x03115</t>
  </si>
  <si>
    <t>964.821.8137x461</t>
  </si>
  <si>
    <t>anavarro@reeves.com</t>
  </si>
  <si>
    <t>http://shannon.com/</t>
  </si>
  <si>
    <t>F806889ebb2aBdc</t>
  </si>
  <si>
    <t>Duncan LLC</t>
  </si>
  <si>
    <t>East Ariana</t>
  </si>
  <si>
    <t>825-493-2388x08116</t>
  </si>
  <si>
    <t>derrickmcbride@marsh.com</t>
  </si>
  <si>
    <t>https://www.griffin-phillips.net/</t>
  </si>
  <si>
    <t>101e5D1E0A29Aa3</t>
  </si>
  <si>
    <t>Roach, Byrd and Melendez</t>
  </si>
  <si>
    <t>New Marc</t>
  </si>
  <si>
    <t>(013)317-3528</t>
  </si>
  <si>
    <t>001-427-606-3727x7319</t>
  </si>
  <si>
    <t>parkchase@obrien.net</t>
  </si>
  <si>
    <t>https://delacruz.com/</t>
  </si>
  <si>
    <t>cAd6fDE09dD5fef</t>
  </si>
  <si>
    <t>Stephenson, Pope and Noble</t>
  </si>
  <si>
    <t>Guzmanmouth</t>
  </si>
  <si>
    <t>016.286.5212</t>
  </si>
  <si>
    <t>592.400.0333</t>
  </si>
  <si>
    <t>sherrymadden@kane-wilson.net</t>
  </si>
  <si>
    <t>http://osborne-rose.com/</t>
  </si>
  <si>
    <t>e090f2CAF78D1fa</t>
  </si>
  <si>
    <t>West Noahview</t>
  </si>
  <si>
    <t>+1-092-286-3619x944</t>
  </si>
  <si>
    <t>001-666-132-2734x6100</t>
  </si>
  <si>
    <t>hendrixshelby@gallagher-villanueva.com</t>
  </si>
  <si>
    <t>e1a02caEc142cA6</t>
  </si>
  <si>
    <t>Hammond, Salinas and Perez</t>
  </si>
  <si>
    <t>West Cameronville</t>
  </si>
  <si>
    <t>(483)291-3354</t>
  </si>
  <si>
    <t>056.080.5821x461</t>
  </si>
  <si>
    <t>tatemia@bates.net</t>
  </si>
  <si>
    <t>https://moore.com/</t>
  </si>
  <si>
    <t>fd32dEA2818DdDa</t>
  </si>
  <si>
    <t>Newman, Travis and Mooney</t>
  </si>
  <si>
    <t>West Sheilachester</t>
  </si>
  <si>
    <t>981.049.2081x35589</t>
  </si>
  <si>
    <t>804-395-9963x034</t>
  </si>
  <si>
    <t>sullivanjane@wilcox-crawford.net</t>
  </si>
  <si>
    <t>http://jordan.biz/</t>
  </si>
  <si>
    <t>31349F0a8a1EA7b</t>
  </si>
  <si>
    <t>Hurley, Guerrero and Mullen</t>
  </si>
  <si>
    <t>Klineside</t>
  </si>
  <si>
    <t>(246)162-9025</t>
  </si>
  <si>
    <t>966-875-0268x5836</t>
  </si>
  <si>
    <t>zunigamarc@ruiz-parks.com</t>
  </si>
  <si>
    <t>https://nelson-gordon.info/</t>
  </si>
  <si>
    <t>5782A7007DA656B</t>
  </si>
  <si>
    <t>Conley-Mcgee</t>
  </si>
  <si>
    <t>Kellermouth</t>
  </si>
  <si>
    <t>+1-897-804-6295x4973</t>
  </si>
  <si>
    <t>+1-013-063-2813x4673</t>
  </si>
  <si>
    <t>kfarley@george.net</t>
  </si>
  <si>
    <t>http://jennings.com/</t>
  </si>
  <si>
    <t>815Bcc5e222Afff</t>
  </si>
  <si>
    <t>Estes-Welch</t>
  </si>
  <si>
    <t>Schmittland</t>
  </si>
  <si>
    <t>010-467-4008x90808</t>
  </si>
  <si>
    <t>craigdalton@strickland.com</t>
  </si>
  <si>
    <t>http://hines-mcfarland.com/</t>
  </si>
  <si>
    <t>47fD4e56E0Be315</t>
  </si>
  <si>
    <t>Mendoza, Villanueva and Bruce</t>
  </si>
  <si>
    <t>Port Arthurville</t>
  </si>
  <si>
    <t>+1-220-087-1436x5533</t>
  </si>
  <si>
    <t>562.219.9359</t>
  </si>
  <si>
    <t>qgibbs@delgado.com</t>
  </si>
  <si>
    <t>https://www.daniel-zhang.com/</t>
  </si>
  <si>
    <t>624e2aEbFf6C72b</t>
  </si>
  <si>
    <t>Hull</t>
  </si>
  <si>
    <t>Aguilar-Zimmerman</t>
  </si>
  <si>
    <t>Basston</t>
  </si>
  <si>
    <t>627-486-3182x6880</t>
  </si>
  <si>
    <t>810-757-7863x6863</t>
  </si>
  <si>
    <t>brucenancy@burke.com</t>
  </si>
  <si>
    <t>https://www.dunlap.com/</t>
  </si>
  <si>
    <t>dC8CB3EcfC6BDaA</t>
  </si>
  <si>
    <t>Kelley Group</t>
  </si>
  <si>
    <t>North Melissa</t>
  </si>
  <si>
    <t>(943)527-4394</t>
  </si>
  <si>
    <t>001-313-365-0667x9961</t>
  </si>
  <si>
    <t>summer34@gates.info</t>
  </si>
  <si>
    <t>http://hanna.info/</t>
  </si>
  <si>
    <t>B2EeC18aF7d7D7B</t>
  </si>
  <si>
    <t>Blanchard-Ellison</t>
  </si>
  <si>
    <t>Mahoneyfurt</t>
  </si>
  <si>
    <t>(507)702-2108x4365</t>
  </si>
  <si>
    <t>001-227-749-1620x501</t>
  </si>
  <si>
    <t>williswendy@lindsey.net</t>
  </si>
  <si>
    <t>https://www.york-mann.org/</t>
  </si>
  <si>
    <t>6FC2dE40aFa7ce3</t>
  </si>
  <si>
    <t>Mueller-Padilla</t>
  </si>
  <si>
    <t>Faulknerport</t>
  </si>
  <si>
    <t>+1-484-921-1205x26289</t>
  </si>
  <si>
    <t>482-501-3956</t>
  </si>
  <si>
    <t>larrybarton@parsons.net</t>
  </si>
  <si>
    <t>http://www.blair.net/</t>
  </si>
  <si>
    <t>D8Fab80188CfBF2</t>
  </si>
  <si>
    <t>Santiago and Sons</t>
  </si>
  <si>
    <t>Savageport</t>
  </si>
  <si>
    <t>213.311.7378</t>
  </si>
  <si>
    <t>491-658-3861x045</t>
  </si>
  <si>
    <t>judybeard@krueger.com</t>
  </si>
  <si>
    <t>http://kline.com/</t>
  </si>
  <si>
    <t>C8Aa24e3B9E8B0d</t>
  </si>
  <si>
    <t>Martinez, Moyer and Downs</t>
  </si>
  <si>
    <t>South Tamishire</t>
  </si>
  <si>
    <t>847.889.2372</t>
  </si>
  <si>
    <t>dbarnett@weiss.com</t>
  </si>
  <si>
    <t>http://www.cunningham.com/</t>
  </si>
  <si>
    <t>5BF40306BA799d0</t>
  </si>
  <si>
    <t>Crawford-Sloan</t>
  </si>
  <si>
    <t>Shortborough</t>
  </si>
  <si>
    <t>(328)742-2391x188</t>
  </si>
  <si>
    <t>darrylstark@lloyd.com</t>
  </si>
  <si>
    <t>http://munoz-porter.info/</t>
  </si>
  <si>
    <t>eF1EdAcfc933489</t>
  </si>
  <si>
    <t>Rivera-Hanson</t>
  </si>
  <si>
    <t>Walterchester</t>
  </si>
  <si>
    <t>147-969-5660x57021</t>
  </si>
  <si>
    <t>+1-036-942-3283x077</t>
  </si>
  <si>
    <t>eduardo51@guerra.com</t>
  </si>
  <si>
    <t>https://woodward-reeves.com/</t>
  </si>
  <si>
    <t>080F07eD9FC82ed</t>
  </si>
  <si>
    <t>Vincent, Lambert and Burch</t>
  </si>
  <si>
    <t>Port Amy</t>
  </si>
  <si>
    <t>055.764.6167</t>
  </si>
  <si>
    <t>552.625.1374</t>
  </si>
  <si>
    <t>reynoldsross@jennings.org</t>
  </si>
  <si>
    <t>http://chapman.org/</t>
  </si>
  <si>
    <t>cDC814CAeCFcbba</t>
  </si>
  <si>
    <t>Cook-Donaldson</t>
  </si>
  <si>
    <t>Port Mariomouth</t>
  </si>
  <si>
    <t>+1-442-028-1258x08419</t>
  </si>
  <si>
    <t>001-134-721-9329x1968</t>
  </si>
  <si>
    <t>kelly13@adams.com</t>
  </si>
  <si>
    <t>http://krueger.info/</t>
  </si>
  <si>
    <t>AA8127Eb6Cb62Cb</t>
  </si>
  <si>
    <t>Lutz-Delacruz</t>
  </si>
  <si>
    <t>+1-933-906-0894x14649</t>
  </si>
  <si>
    <t>(857)903-8074</t>
  </si>
  <si>
    <t>mayerjustin@kelley.com</t>
  </si>
  <si>
    <t>cDBacB5be591eCa</t>
  </si>
  <si>
    <t>Rollins, English and Dean</t>
  </si>
  <si>
    <t>Carlhaven</t>
  </si>
  <si>
    <t>(769)516-1091x06408</t>
  </si>
  <si>
    <t>(645)137-9673x9175</t>
  </si>
  <si>
    <t>sheriprice@tapia.com</t>
  </si>
  <si>
    <t>https://carter.com/</t>
  </si>
  <si>
    <t>E3c7AD5Cde565cD</t>
  </si>
  <si>
    <t>May-Conley</t>
  </si>
  <si>
    <t>Mcphersonshire</t>
  </si>
  <si>
    <t>284-935-1119</t>
  </si>
  <si>
    <t>505.619.7710</t>
  </si>
  <si>
    <t>gabrielroach@jefferson-savage.info</t>
  </si>
  <si>
    <t>http://hardin.com/</t>
  </si>
  <si>
    <t>74443F17aa0725e</t>
  </si>
  <si>
    <t>Nichols</t>
  </si>
  <si>
    <t>Koch Group</t>
  </si>
  <si>
    <t>Phyllisfort</t>
  </si>
  <si>
    <t>322.092.6908x8144</t>
  </si>
  <si>
    <t>349-920-4953x60458</t>
  </si>
  <si>
    <t>allisonreilly@cantu.com</t>
  </si>
  <si>
    <t>http://rose.net/</t>
  </si>
  <si>
    <t>87Eab13E8b9C18a</t>
  </si>
  <si>
    <t>Camacho, Bernard and Hale</t>
  </si>
  <si>
    <t>Port Tyler</t>
  </si>
  <si>
    <t>236.726.1055x6468</t>
  </si>
  <si>
    <t>713.329.1052x500</t>
  </si>
  <si>
    <t>crystal58@peterson.biz</t>
  </si>
  <si>
    <t>https://tapia-weber.com/</t>
  </si>
  <si>
    <t>3782d1AbCF86496</t>
  </si>
  <si>
    <t>Castro-Rodgers</t>
  </si>
  <si>
    <t>West Grant</t>
  </si>
  <si>
    <t>882.798.7207x43514</t>
  </si>
  <si>
    <t>(535)121-4703x1879</t>
  </si>
  <si>
    <t>emcdaniel@chung.org</t>
  </si>
  <si>
    <t>https://porter.com/</t>
  </si>
  <si>
    <t>AdF14cE45b4fd08</t>
  </si>
  <si>
    <t>Maxwell-Murillo</t>
  </si>
  <si>
    <t>South Christinamouth</t>
  </si>
  <si>
    <t>(238)370-8734</t>
  </si>
  <si>
    <t>001-639-899-3305x98066</t>
  </si>
  <si>
    <t>warren68@harris-barnes.com</t>
  </si>
  <si>
    <t>http://steele.com/</t>
  </si>
  <si>
    <t>53dC87C2Ffe6bb9</t>
  </si>
  <si>
    <t>Tanner, Cochran and Watts</t>
  </si>
  <si>
    <t>Alexaberg</t>
  </si>
  <si>
    <t>001-971-394-9213x7648</t>
  </si>
  <si>
    <t>338-472-9656x63930</t>
  </si>
  <si>
    <t>nolanrandall@hickman.com</t>
  </si>
  <si>
    <t>http://www.bruce-baxter.biz/</t>
  </si>
  <si>
    <t>6E8b320EdeD15Ed</t>
  </si>
  <si>
    <t>Hartman-Abbott</t>
  </si>
  <si>
    <t>South Leah</t>
  </si>
  <si>
    <t>818.003.0753</t>
  </si>
  <si>
    <t>+1-668-388-5306x3347</t>
  </si>
  <si>
    <t>mileslori@clarke.com</t>
  </si>
  <si>
    <t>https://bruce.com/</t>
  </si>
  <si>
    <t>a18b1Fe5D8E0FFE</t>
  </si>
  <si>
    <t>Mercado-Lowe</t>
  </si>
  <si>
    <t>Torreschester</t>
  </si>
  <si>
    <t>001-344-063-0061x39993</t>
  </si>
  <si>
    <t>stokestimothy@beltran.info</t>
  </si>
  <si>
    <t>4b2Fd6afBc2b43B</t>
  </si>
  <si>
    <t>South Rita</t>
  </si>
  <si>
    <t>043.261.9362</t>
  </si>
  <si>
    <t>samuel96@colon.com</t>
  </si>
  <si>
    <t>http://www.carroll-santos.com/</t>
  </si>
  <si>
    <t>Fb0FDba4e37AF5B</t>
  </si>
  <si>
    <t>Fischer-Wilcox</t>
  </si>
  <si>
    <t>Lake Dustinhaven</t>
  </si>
  <si>
    <t>(610)484-1001x931</t>
  </si>
  <si>
    <t>qcowan@conley.com</t>
  </si>
  <si>
    <t>http://www.roy-stone.info/</t>
  </si>
  <si>
    <t>8dBC3De87B82F0f</t>
  </si>
  <si>
    <t>Carson</t>
  </si>
  <si>
    <t>Santos, Duran and Clark</t>
  </si>
  <si>
    <t>Port Adrianmouth</t>
  </si>
  <si>
    <t>335.097.5090x3692</t>
  </si>
  <si>
    <t>+1-465-996-1269x76503</t>
  </si>
  <si>
    <t>leachkerri@oneill.info</t>
  </si>
  <si>
    <t>http://www.rowe-huber.com/</t>
  </si>
  <si>
    <t>Af1431b64FE4DBF</t>
  </si>
  <si>
    <t>Melton-Pratt</t>
  </si>
  <si>
    <t>Jesseland</t>
  </si>
  <si>
    <t>294-485-3943x0744</t>
  </si>
  <si>
    <t>savannah09@trevino.com</t>
  </si>
  <si>
    <t>72AD1509E35FFB2</t>
  </si>
  <si>
    <t>Holloway-Hatfield</t>
  </si>
  <si>
    <t>Acostaberg</t>
  </si>
  <si>
    <t>644.633.3850x67815</t>
  </si>
  <si>
    <t>(779)904-8242</t>
  </si>
  <si>
    <t>rdouglas@mcknight.com</t>
  </si>
  <si>
    <t>http://www.jenkins-pruitt.biz/</t>
  </si>
  <si>
    <t>bbE1DDC7F7BbfDf</t>
  </si>
  <si>
    <t>Mills and Sons</t>
  </si>
  <si>
    <t>Kurtburgh</t>
  </si>
  <si>
    <t>+1-232-303-7107x78994</t>
  </si>
  <si>
    <t>923.066.3441x280</t>
  </si>
  <si>
    <t>carol05@blevins-spears.org</t>
  </si>
  <si>
    <t>http://rosales.com/</t>
  </si>
  <si>
    <t>62D4D97B24Ab5fC</t>
  </si>
  <si>
    <t>Rojas and Sons</t>
  </si>
  <si>
    <t>Tristanside</t>
  </si>
  <si>
    <t>001-677-394-7631x998</t>
  </si>
  <si>
    <t>744-549-0517</t>
  </si>
  <si>
    <t>simmonsomar@hines-fowler.info</t>
  </si>
  <si>
    <t>http://yang.info/</t>
  </si>
  <si>
    <t>06338CDfD4a28F1</t>
  </si>
  <si>
    <t>Henderson-Wall</t>
  </si>
  <si>
    <t>West Kirk</t>
  </si>
  <si>
    <t>+1-823-064-3134x27074</t>
  </si>
  <si>
    <t>488-001-6150x527</t>
  </si>
  <si>
    <t>eharding@salazar-wade.net</t>
  </si>
  <si>
    <t>https://www.simpson-ayala.com/</t>
  </si>
  <si>
    <t>2B7daeDEDC7725D</t>
  </si>
  <si>
    <t>Strickland-Farley</t>
  </si>
  <si>
    <t>Phillipsburgh</t>
  </si>
  <si>
    <t>(032)801-8834x0232</t>
  </si>
  <si>
    <t>darryl51@smith.com</t>
  </si>
  <si>
    <t>http://www.contreras-jenkins.com/</t>
  </si>
  <si>
    <t>adDD4Da93Dc13ed</t>
  </si>
  <si>
    <t>Luna</t>
  </si>
  <si>
    <t>Raymond, Sloan and Lowe</t>
  </si>
  <si>
    <t>Pruittshire</t>
  </si>
  <si>
    <t>001-337-776-1125x7252</t>
  </si>
  <si>
    <t>701.128.3984</t>
  </si>
  <si>
    <t>gmacdonald@ramsey.info</t>
  </si>
  <si>
    <t>https://www.terrell-everett.com/</t>
  </si>
  <si>
    <t>8e6aD823A6eAEcA</t>
  </si>
  <si>
    <t>Hartman-Malone</t>
  </si>
  <si>
    <t>Theresaton</t>
  </si>
  <si>
    <t>+1-123-207-1970x341</t>
  </si>
  <si>
    <t>vincentsosa@moses-kaufman.com</t>
  </si>
  <si>
    <t>https://www.park-joseph.com/</t>
  </si>
  <si>
    <t>aFDF4aFCa7Be6EB</t>
  </si>
  <si>
    <t>Harrell Inc</t>
  </si>
  <si>
    <t>Chungville</t>
  </si>
  <si>
    <t>001-970-909-9575</t>
  </si>
  <si>
    <t>001-802-599-1680</t>
  </si>
  <si>
    <t>fmoyer@hampton.com</t>
  </si>
  <si>
    <t>https://kerr.com/</t>
  </si>
  <si>
    <t>fc93923Cdb44b48</t>
  </si>
  <si>
    <t>Collinsview</t>
  </si>
  <si>
    <t>885.824.4017</t>
  </si>
  <si>
    <t>328-937-3214</t>
  </si>
  <si>
    <t>bradhendricks@gutierrez-greer.org</t>
  </si>
  <si>
    <t>https://herman.net/</t>
  </si>
  <si>
    <t>4C6dD9f7bcbed9d</t>
  </si>
  <si>
    <t>Medina, Charles and Graves</t>
  </si>
  <si>
    <t>South Emma</t>
  </si>
  <si>
    <t>(687)635-3292x5491</t>
  </si>
  <si>
    <t>001-230-697-2183x028</t>
  </si>
  <si>
    <t>aprille@richards-bartlett.net</t>
  </si>
  <si>
    <t>http://solis-bean.com/</t>
  </si>
  <si>
    <t>0DC4332A50d6C6F</t>
  </si>
  <si>
    <t>Dillon-Decker</t>
  </si>
  <si>
    <t>Danfurt</t>
  </si>
  <si>
    <t>+1-556-305-5793x738</t>
  </si>
  <si>
    <t>965.672.7253x736</t>
  </si>
  <si>
    <t>omar03@castro.com</t>
  </si>
  <si>
    <t>https://solomon.info/</t>
  </si>
  <si>
    <t>49aD7Dfa8cD2B13</t>
  </si>
  <si>
    <t>Murray-Wilson</t>
  </si>
  <si>
    <t>Phillipsfurt</t>
  </si>
  <si>
    <t>404-223-7722x09225</t>
  </si>
  <si>
    <t>(258)391-9345</t>
  </si>
  <si>
    <t>martinezdiana@alvarado-simmons.com</t>
  </si>
  <si>
    <t>https://hopkins.biz/</t>
  </si>
  <si>
    <t>39da4E98D47D392</t>
  </si>
  <si>
    <t>Mitchell, Mayer and Perry</t>
  </si>
  <si>
    <t>New Austin</t>
  </si>
  <si>
    <t>+1-788-954-1073x507</t>
  </si>
  <si>
    <t>340.812.2881</t>
  </si>
  <si>
    <t>monroecarol@bowers-hatfield.com</t>
  </si>
  <si>
    <t>http://www.atkinson-klein.com/</t>
  </si>
  <si>
    <t>BDE2F6eF874db60</t>
  </si>
  <si>
    <t>Simon</t>
  </si>
  <si>
    <t>Dillon Group</t>
  </si>
  <si>
    <t>South Haileyshire</t>
  </si>
  <si>
    <t>511.641.7764x9920</t>
  </si>
  <si>
    <t>484-679-9549</t>
  </si>
  <si>
    <t>samantha60@shepard.com</t>
  </si>
  <si>
    <t>http://www.evans.net/</t>
  </si>
  <si>
    <t>e6cE2fa46D8B32f</t>
  </si>
  <si>
    <t>Knight-Copeland</t>
  </si>
  <si>
    <t>Elizabethchester</t>
  </si>
  <si>
    <t>001-220-187-8412x4613</t>
  </si>
  <si>
    <t>jamesholmes@page-watts.net</t>
  </si>
  <si>
    <t>http://robbins-brown.info/</t>
  </si>
  <si>
    <t>1f7BECAD9ccCda1</t>
  </si>
  <si>
    <t>Tate PLC</t>
  </si>
  <si>
    <t>Figueroatown</t>
  </si>
  <si>
    <t>001-943-275-7324</t>
  </si>
  <si>
    <t>(885)743-1690x25770</t>
  </si>
  <si>
    <t>paynedanny@drake.info</t>
  </si>
  <si>
    <t>http://www.jordan.net/</t>
  </si>
  <si>
    <t>1DB39e7Ae3Dc555</t>
  </si>
  <si>
    <t>Acosta, Cordova and Adkins</t>
  </si>
  <si>
    <t>Devonshire</t>
  </si>
  <si>
    <t>(526)396-2570x655</t>
  </si>
  <si>
    <t>(421)555-4713x403</t>
  </si>
  <si>
    <t>jwebster@ellis.com</t>
  </si>
  <si>
    <t>https://www.harmon.com/</t>
  </si>
  <si>
    <t>D9544D1Ba89D1c8</t>
  </si>
  <si>
    <t>Evans Ltd</t>
  </si>
  <si>
    <t>North Susanmouth</t>
  </si>
  <si>
    <t>943-114-1789</t>
  </si>
  <si>
    <t>049.390.4695x7828</t>
  </si>
  <si>
    <t>harperalfred@ford.info</t>
  </si>
  <si>
    <t>e0c4AfcBDA20BED</t>
  </si>
  <si>
    <t>Tate, Calhoun and Blevins</t>
  </si>
  <si>
    <t>Martinview</t>
  </si>
  <si>
    <t>001-016-077-2286x0437</t>
  </si>
  <si>
    <t>styler@bernard.com</t>
  </si>
  <si>
    <t>http://krause.org/</t>
  </si>
  <si>
    <t>A4A70f48DDD19fc</t>
  </si>
  <si>
    <t>Bowers-Bruce</t>
  </si>
  <si>
    <t>New Harrychester</t>
  </si>
  <si>
    <t>(007)904-7220x881</t>
  </si>
  <si>
    <t>(753)395-4538x0770</t>
  </si>
  <si>
    <t>ooneal@jenkins.net</t>
  </si>
  <si>
    <t>http://www.sims-santos.info/</t>
  </si>
  <si>
    <t>2733BDa2cCCfDDE</t>
  </si>
  <si>
    <t>Guerrero-Woodard</t>
  </si>
  <si>
    <t>Sheliamouth</t>
  </si>
  <si>
    <t>(977)523-1721x85830</t>
  </si>
  <si>
    <t>mezacameron@ware-camacho.com</t>
  </si>
  <si>
    <t>A64C2186EbBa7aD</t>
  </si>
  <si>
    <t>Russo PLC</t>
  </si>
  <si>
    <t>Sherryburgh</t>
  </si>
  <si>
    <t>001-605-490-2745x6021</t>
  </si>
  <si>
    <t>earl05@boyd.org</t>
  </si>
  <si>
    <t>https://www.stevens.com/</t>
  </si>
  <si>
    <t>31F497BFEdea708</t>
  </si>
  <si>
    <t>Marshall</t>
  </si>
  <si>
    <t>Pruitt Group</t>
  </si>
  <si>
    <t>Nathanborough</t>
  </si>
  <si>
    <t>272-843-8202</t>
  </si>
  <si>
    <t>tuckerjohn@haley.com</t>
  </si>
  <si>
    <t>http://www.conley-hawkins.info/</t>
  </si>
  <si>
    <t>57DAB79F18FCe13</t>
  </si>
  <si>
    <t>Russo, Myers and Thornton</t>
  </si>
  <si>
    <t>Paulastad</t>
  </si>
  <si>
    <t>(988)392-8023x8671</t>
  </si>
  <si>
    <t>(408)765-1927x65252</t>
  </si>
  <si>
    <t>imorrison@garner.com</t>
  </si>
  <si>
    <t>https://www.estes.com/</t>
  </si>
  <si>
    <t>80b4C6EdecedaB0</t>
  </si>
  <si>
    <t>Higgins Ltd</t>
  </si>
  <si>
    <t>Mullinsside</t>
  </si>
  <si>
    <t>981.361.5077</t>
  </si>
  <si>
    <t>+1-235-410-7405x80797</t>
  </si>
  <si>
    <t>ipatel@santiago.com</t>
  </si>
  <si>
    <t>https://figueroa.biz/</t>
  </si>
  <si>
    <t>CdC21FA47DcA6e7</t>
  </si>
  <si>
    <t>Castaneda and Sons</t>
  </si>
  <si>
    <t>Jaimeview</t>
  </si>
  <si>
    <t>236.827.7710x023</t>
  </si>
  <si>
    <t>billjuarez@hardin.com</t>
  </si>
  <si>
    <t>https://may-franco.org/</t>
  </si>
  <si>
    <t>7DDe7Fdf17fCaca</t>
  </si>
  <si>
    <t>Wise</t>
  </si>
  <si>
    <t>Ward, Mills and Gordon</t>
  </si>
  <si>
    <t>East Alvin</t>
  </si>
  <si>
    <t>059.946.8811</t>
  </si>
  <si>
    <t>001-707-223-0952x5745</t>
  </si>
  <si>
    <t>roycarney@herring-duffy.org</t>
  </si>
  <si>
    <t>https://www.delgado-knapp.com/</t>
  </si>
  <si>
    <t>Fe2b6Ef83499971</t>
  </si>
  <si>
    <t>Barton</t>
  </si>
  <si>
    <t>Richardson, Fox and Nash</t>
  </si>
  <si>
    <t>Lake Rachael</t>
  </si>
  <si>
    <t>736-366-2370x76441</t>
  </si>
  <si>
    <t>wyattburnett@wu-bean.org</t>
  </si>
  <si>
    <t>https://matthews-suarez.com/</t>
  </si>
  <si>
    <t>0aeF1F37663e82E</t>
  </si>
  <si>
    <t>Pineda, Brennan and Shah</t>
  </si>
  <si>
    <t>Lake Harold</t>
  </si>
  <si>
    <t>625-498-5195x120</t>
  </si>
  <si>
    <t>083.283.1209x7662</t>
  </si>
  <si>
    <t>bradfordlaurie@figueroa.net</t>
  </si>
  <si>
    <t>http://reid-nguyen.com/</t>
  </si>
  <si>
    <t>2b0aDCb1eFAf63E</t>
  </si>
  <si>
    <t>Dominguez Group</t>
  </si>
  <si>
    <t>Port Katherine</t>
  </si>
  <si>
    <t>001-379-021-6236x2686</t>
  </si>
  <si>
    <t>(501)431-1278x02621</t>
  </si>
  <si>
    <t>mayorandall@johnson.com</t>
  </si>
  <si>
    <t>https://www.boone.com/</t>
  </si>
  <si>
    <t>c8Cb9D2CcB2C3Ce</t>
  </si>
  <si>
    <t>Freeman-Hernandez</t>
  </si>
  <si>
    <t>New Amy</t>
  </si>
  <si>
    <t>001-821-200-6934x41681</t>
  </si>
  <si>
    <t>750-473-3631x8420</t>
  </si>
  <si>
    <t>iwatson@moss.com</t>
  </si>
  <si>
    <t>http://bowman-macdonald.com/</t>
  </si>
  <si>
    <t>1a5052EaEA363D8</t>
  </si>
  <si>
    <t>Vasquez, Glover and Buchanan</t>
  </si>
  <si>
    <t>North Caitlinport</t>
  </si>
  <si>
    <t>(321)683-9665x0938</t>
  </si>
  <si>
    <t>(131)422-0523</t>
  </si>
  <si>
    <t>rsantana@baxter.com</t>
  </si>
  <si>
    <t>http://daugherty.info/</t>
  </si>
  <si>
    <t>D72c1BAdDAFfECa</t>
  </si>
  <si>
    <t>Durham-Martinez</t>
  </si>
  <si>
    <t>Lake Deanna</t>
  </si>
  <si>
    <t>001-598-694-3519x215</t>
  </si>
  <si>
    <t>+1-151-437-1818x9987</t>
  </si>
  <si>
    <t>sbaxter@burnett.info</t>
  </si>
  <si>
    <t>https://weaver.info/</t>
  </si>
  <si>
    <t>00FFCc74aCcB5BD</t>
  </si>
  <si>
    <t>Blanchard-Villegas</t>
  </si>
  <si>
    <t>Jennyshire</t>
  </si>
  <si>
    <t>179-908-8758</t>
  </si>
  <si>
    <t>(767)991-8977</t>
  </si>
  <si>
    <t>julieburns@bray-mccarty.net</t>
  </si>
  <si>
    <t>https://www.choi-kerr.com/</t>
  </si>
  <si>
    <t>E1F9eeD16CD0B5E</t>
  </si>
  <si>
    <t>Blanchard LLC</t>
  </si>
  <si>
    <t>Samanthashire</t>
  </si>
  <si>
    <t>(652)042-5294</t>
  </si>
  <si>
    <t>briannaford@small.com</t>
  </si>
  <si>
    <t>http://www.hutchinson-mcdaniel.com/</t>
  </si>
  <si>
    <t>A900ebAB9C1A591</t>
  </si>
  <si>
    <t>Zhang, Castaneda and Boyer</t>
  </si>
  <si>
    <t>North Bethany</t>
  </si>
  <si>
    <t>846.853.5593x2790</t>
  </si>
  <si>
    <t>psanders@baldwin.com</t>
  </si>
  <si>
    <t>https://mckee.org/</t>
  </si>
  <si>
    <t>F8775a0B1d3504E</t>
  </si>
  <si>
    <t>Garner-Dunlap</t>
  </si>
  <si>
    <t>386-657-5617x38751</t>
  </si>
  <si>
    <t>001-059-021-2523x607</t>
  </si>
  <si>
    <t>marshearl@santiago-sosa.com</t>
  </si>
  <si>
    <t>https://www.reyes.com/</t>
  </si>
  <si>
    <t>EfB0A49ADfc3246</t>
  </si>
  <si>
    <t>Booker, Kennedy and Cooley</t>
  </si>
  <si>
    <t>Lake Normahaven</t>
  </si>
  <si>
    <t>021-631-1820x6344</t>
  </si>
  <si>
    <t>orozcotravis@underwood.com</t>
  </si>
  <si>
    <t>http://anthony.com/</t>
  </si>
  <si>
    <t>6Ab34FdcE8E5e02</t>
  </si>
  <si>
    <t>Bishop and Sons</t>
  </si>
  <si>
    <t>Janicemouth</t>
  </si>
  <si>
    <t>049.867.1095</t>
  </si>
  <si>
    <t>cameron24@blanchard.info</t>
  </si>
  <si>
    <t>http://ford.com/</t>
  </si>
  <si>
    <t>cb4F18Ba4B81649</t>
  </si>
  <si>
    <t>Singleton, Callahan and Harmon</t>
  </si>
  <si>
    <t>North Greggmouth</t>
  </si>
  <si>
    <t>948-508-5700x38342</t>
  </si>
  <si>
    <t>skirby@patton.com</t>
  </si>
  <si>
    <t>https://ross-wilkins.net/</t>
  </si>
  <si>
    <t>D64bf9154BbDFe9</t>
  </si>
  <si>
    <t>Kim, Potts and Baker</t>
  </si>
  <si>
    <t>Port Billyshire</t>
  </si>
  <si>
    <t>(453)614-8336x012</t>
  </si>
  <si>
    <t>617-011-7031x4014</t>
  </si>
  <si>
    <t>claytonmeghan@sparks-nelson.info</t>
  </si>
  <si>
    <t>https://www.morgan-spence.com/</t>
  </si>
  <si>
    <t>09BEad84b8Dd813</t>
  </si>
  <si>
    <t>Spencer-Jacobs</t>
  </si>
  <si>
    <t>South Priscilla</t>
  </si>
  <si>
    <t>001-420-266-2853x122</t>
  </si>
  <si>
    <t>470.721.5593x5853</t>
  </si>
  <si>
    <t>lortiz@chan.biz</t>
  </si>
  <si>
    <t>https://hess.com/</t>
  </si>
  <si>
    <t>2D1a36dac6a635F</t>
  </si>
  <si>
    <t>Costa PLC</t>
  </si>
  <si>
    <t>Goldenmouth</t>
  </si>
  <si>
    <t>232-485-4706x8778</t>
  </si>
  <si>
    <t>664-614-9154x0245</t>
  </si>
  <si>
    <t>krystal87@evans.com</t>
  </si>
  <si>
    <t>https://banks.info/</t>
  </si>
  <si>
    <t>Fea1e4F704D5fAA</t>
  </si>
  <si>
    <t>Cole-Bishop</t>
  </si>
  <si>
    <t>Delgadoville</t>
  </si>
  <si>
    <t>991-624-0103x901</t>
  </si>
  <si>
    <t>875-117-2417x0224</t>
  </si>
  <si>
    <t>fergusonterri@hebert.com</t>
  </si>
  <si>
    <t>http://garza.com/</t>
  </si>
  <si>
    <t>b588B5edb16bCfC</t>
  </si>
  <si>
    <t>Ibarra Group</t>
  </si>
  <si>
    <t>Donnamouth</t>
  </si>
  <si>
    <t>156-426-2258x7241</t>
  </si>
  <si>
    <t>miacampos@weeks.com</t>
  </si>
  <si>
    <t>https://www.castillo-weaver.com/</t>
  </si>
  <si>
    <t>f9e8aeAcd5c0fbC</t>
  </si>
  <si>
    <t>Hardy-Stevenson</t>
  </si>
  <si>
    <t>East Emily</t>
  </si>
  <si>
    <t>001-983-651-2469x51535</t>
  </si>
  <si>
    <t>893-343-2826</t>
  </si>
  <si>
    <t>shieldsderrick@thomas.org</t>
  </si>
  <si>
    <t>http://www.bennett.org/</t>
  </si>
  <si>
    <t>f9D2b311e232F4A</t>
  </si>
  <si>
    <t>Deleon Group</t>
  </si>
  <si>
    <t>Jamesville</t>
  </si>
  <si>
    <t>(826)289-1551</t>
  </si>
  <si>
    <t>(713)523-1334x68159</t>
  </si>
  <si>
    <t>humphreyisaac@mora.org</t>
  </si>
  <si>
    <t>http://underwood.com/</t>
  </si>
  <si>
    <t>6C439Ef4D73Fbe9</t>
  </si>
  <si>
    <t>Spears, Preston and Obrien</t>
  </si>
  <si>
    <t>001-156-572-9038x754</t>
  </si>
  <si>
    <t>001-847-307-2837x2490</t>
  </si>
  <si>
    <t>xterry@cooper.com</t>
  </si>
  <si>
    <t>https://keller-ramsey.com/</t>
  </si>
  <si>
    <t>3BEb4Fc4BacF8e5</t>
  </si>
  <si>
    <t>West Bobby</t>
  </si>
  <si>
    <t>(720)264-8931</t>
  </si>
  <si>
    <t>katiemcmillan@gould-barrera.biz</t>
  </si>
  <si>
    <t>https://morse-fowler.info/</t>
  </si>
  <si>
    <t>f28Af6808f12FaD</t>
  </si>
  <si>
    <t>Jensen-Murphy</t>
  </si>
  <si>
    <t>Wilkinsmouth</t>
  </si>
  <si>
    <t>(289)762-0033x220</t>
  </si>
  <si>
    <t>572.786.6851x409</t>
  </si>
  <si>
    <t>alison21@atkins.com</t>
  </si>
  <si>
    <t>http://rodgers.info/</t>
  </si>
  <si>
    <t>A1C532de63DccD5</t>
  </si>
  <si>
    <t>Roth Inc</t>
  </si>
  <si>
    <t>Annbury</t>
  </si>
  <si>
    <t>+1-397-733-2662x053</t>
  </si>
  <si>
    <t>hutchinsonmike@hall.com</t>
  </si>
  <si>
    <t>6372fDD324B57Bf</t>
  </si>
  <si>
    <t>West Jillian</t>
  </si>
  <si>
    <t>+1-849-830-0298x62093</t>
  </si>
  <si>
    <t>116.454.5110x609</t>
  </si>
  <si>
    <t>stanley94@duffy-burke.com</t>
  </si>
  <si>
    <t>http://www.baker.org/</t>
  </si>
  <si>
    <t>cb054FeD01fCCED</t>
  </si>
  <si>
    <t>Yang, Travis and Herrera</t>
  </si>
  <si>
    <t>South Priscillaburgh</t>
  </si>
  <si>
    <t>001-479-240-7788x8269</t>
  </si>
  <si>
    <t>001-381-005-3508x184</t>
  </si>
  <si>
    <t>jackwolf@rosario-levy.org</t>
  </si>
  <si>
    <t>https://orozco.com/</t>
  </si>
  <si>
    <t>02898865ef261D8</t>
  </si>
  <si>
    <t>Watson</t>
  </si>
  <si>
    <t>Cameron, Peck and Hale</t>
  </si>
  <si>
    <t>North Grantbury</t>
  </si>
  <si>
    <t>334-059-0518x2057</t>
  </si>
  <si>
    <t>749.882.3352</t>
  </si>
  <si>
    <t>mariecochran@maddox-mcdowell.com</t>
  </si>
  <si>
    <t>https://www.crosby-hicks.com/</t>
  </si>
  <si>
    <t>83BE9B53aa446b7</t>
  </si>
  <si>
    <t>Bender, Avery and Holland</t>
  </si>
  <si>
    <t>West Lisaland</t>
  </si>
  <si>
    <t>001-918-453-6959x92027</t>
  </si>
  <si>
    <t>(905)727-6560x058</t>
  </si>
  <si>
    <t>jack44@herrera.com</t>
  </si>
  <si>
    <t>http://www.rocha.biz/</t>
  </si>
  <si>
    <t>9bd61a1419db0DF</t>
  </si>
  <si>
    <t>Hobbs</t>
  </si>
  <si>
    <t>Hicks, Gamble and Barnes</t>
  </si>
  <si>
    <t>Lorrainetown</t>
  </si>
  <si>
    <t>+1-712-572-4795x99535</t>
  </si>
  <si>
    <t>001-277-897-9016x268</t>
  </si>
  <si>
    <t>melanie77@middleton-burns.com</t>
  </si>
  <si>
    <t>https://singh-woodard.org/</t>
  </si>
  <si>
    <t>c3928aAEf93beA7</t>
  </si>
  <si>
    <t>Lawrence-Gay</t>
  </si>
  <si>
    <t>West Valerieland</t>
  </si>
  <si>
    <t>829-415-0057x08290</t>
  </si>
  <si>
    <t>(574)431-5896x462</t>
  </si>
  <si>
    <t>brettruiz@rivera-moss.com</t>
  </si>
  <si>
    <t>http://novak.com/</t>
  </si>
  <si>
    <t>Fbb4AA4EA3c51EB</t>
  </si>
  <si>
    <t>Mccann-Wang</t>
  </si>
  <si>
    <t>(634)268-2108x132</t>
  </si>
  <si>
    <t>001-061-518-9703x711</t>
  </si>
  <si>
    <t>donaldsonvictor@velez-watson.com</t>
  </si>
  <si>
    <t>http://www.bolton.biz/</t>
  </si>
  <si>
    <t>dEDa1a7Acf11A2f</t>
  </si>
  <si>
    <t>Cummings LLC</t>
  </si>
  <si>
    <t>Lake Davidhaven</t>
  </si>
  <si>
    <t>+1-185-920-3303x6156</t>
  </si>
  <si>
    <t>twalsh@macdonald.net</t>
  </si>
  <si>
    <t>https://www.sawyer.com/</t>
  </si>
  <si>
    <t>e6bFE30AEf105Ab</t>
  </si>
  <si>
    <t>Chan-Zimmerman</t>
  </si>
  <si>
    <t>West Damonburgh</t>
  </si>
  <si>
    <t>282-953-7933</t>
  </si>
  <si>
    <t>188.273.3282x877</t>
  </si>
  <si>
    <t>mlevine@harper.com</t>
  </si>
  <si>
    <t>http://www.campbell.com/</t>
  </si>
  <si>
    <t>14B104A02f5a744</t>
  </si>
  <si>
    <t>Tyler-Romero</t>
  </si>
  <si>
    <t>North Emily</t>
  </si>
  <si>
    <t>001-483-689-8841</t>
  </si>
  <si>
    <t>+1-832-154-8899x3220</t>
  </si>
  <si>
    <t>dorothy89@wolfe.biz</t>
  </si>
  <si>
    <t>https://crawford.com/</t>
  </si>
  <si>
    <t>10Ed67eBb0edBD2</t>
  </si>
  <si>
    <t>Lang-Whitehead</t>
  </si>
  <si>
    <t>West Evanbury</t>
  </si>
  <si>
    <t>091-153-8961x028</t>
  </si>
  <si>
    <t>444-839-5196x646</t>
  </si>
  <si>
    <t>sampsontodd@rose-mooney.org</t>
  </si>
  <si>
    <t>https://www.roberson.com/</t>
  </si>
  <si>
    <t>e1b5eCa0a12CBAE</t>
  </si>
  <si>
    <t>Morrow-Baird</t>
  </si>
  <si>
    <t>Lake Karen</t>
  </si>
  <si>
    <t>001-098-251-6810x2990</t>
  </si>
  <si>
    <t>(519)779-6999x99029</t>
  </si>
  <si>
    <t>nmoyer@wiggins.com</t>
  </si>
  <si>
    <t>https://huff-donaldson.info/</t>
  </si>
  <si>
    <t>ecf299F385ECf3d</t>
  </si>
  <si>
    <t>Mills, Yates and Shaw</t>
  </si>
  <si>
    <t>Maddenshire</t>
  </si>
  <si>
    <t>(998)075-2158x360</t>
  </si>
  <si>
    <t>001-082-399-4675x084</t>
  </si>
  <si>
    <t>davieskaylee@gates.info</t>
  </si>
  <si>
    <t>http://rose-winters.com/</t>
  </si>
  <si>
    <t>fA9E5e13CECd1B1</t>
  </si>
  <si>
    <t>Cross, Kirby and Roach</t>
  </si>
  <si>
    <t>South Ashleeshire</t>
  </si>
  <si>
    <t>001-459-843-5166</t>
  </si>
  <si>
    <t>krystal05@carlson.info</t>
  </si>
  <si>
    <t>https://www.mccullough.biz/</t>
  </si>
  <si>
    <t>4a8cd0beB6A4EdD</t>
  </si>
  <si>
    <t>Cherry, Kemp and Burke</t>
  </si>
  <si>
    <t>Leeland</t>
  </si>
  <si>
    <t>241.982.4135x29314</t>
  </si>
  <si>
    <t>001-327-136-5298</t>
  </si>
  <si>
    <t>vicki15@cole.com</t>
  </si>
  <si>
    <t>http://www.steele-abbott.com/</t>
  </si>
  <si>
    <t>bFb2a3Eac67Cfd8</t>
  </si>
  <si>
    <t>Blevins-Ellis</t>
  </si>
  <si>
    <t>West Clifford</t>
  </si>
  <si>
    <t>001-866-458-9254</t>
  </si>
  <si>
    <t>567-880-9357x5681</t>
  </si>
  <si>
    <t>vparks@hart-gillespie.info</t>
  </si>
  <si>
    <t>https://www.landry-perez.com/</t>
  </si>
  <si>
    <t>815cc9aF2f0DC56</t>
  </si>
  <si>
    <t>Mooney-Kerr</t>
  </si>
  <si>
    <t>Gayland</t>
  </si>
  <si>
    <t>pennycastillo@huff.biz</t>
  </si>
  <si>
    <t>http://trevino.biz/</t>
  </si>
  <si>
    <t>5bfb8fC7A97f05a</t>
  </si>
  <si>
    <t>Graves, Juarez and Kaufman</t>
  </si>
  <si>
    <t>Ballberg</t>
  </si>
  <si>
    <t>041.394.4855</t>
  </si>
  <si>
    <t>502.792.0489</t>
  </si>
  <si>
    <t>velezcasey@haynes.com</t>
  </si>
  <si>
    <t>https://www.yoder-figueroa.com/</t>
  </si>
  <si>
    <t>BFb070aaf58CFBc</t>
  </si>
  <si>
    <t>Franco PLC</t>
  </si>
  <si>
    <t>Cassieside</t>
  </si>
  <si>
    <t>001-698-559-4477x84067</t>
  </si>
  <si>
    <t>204.724.2448x310</t>
  </si>
  <si>
    <t>barbara43@lee.org</t>
  </si>
  <si>
    <t>http://cherry-harmon.net/</t>
  </si>
  <si>
    <t>58DEaeF3df1dB4D</t>
  </si>
  <si>
    <t>Whitney Ltd</t>
  </si>
  <si>
    <t>Mayshire</t>
  </si>
  <si>
    <t>748-496-6988</t>
  </si>
  <si>
    <t>+1-009-078-2471x8921</t>
  </si>
  <si>
    <t>autumn39@flores.info</t>
  </si>
  <si>
    <t>https://medina-peters.info/</t>
  </si>
  <si>
    <t>9Ed8D84735717F0</t>
  </si>
  <si>
    <t>Mendez Ltd</t>
  </si>
  <si>
    <t>Calvinstad</t>
  </si>
  <si>
    <t>766-692-7889</t>
  </si>
  <si>
    <t>(449)552-3803x5658</t>
  </si>
  <si>
    <t>kevincarrillo@barnes.com</t>
  </si>
  <si>
    <t>http://www.lowe.org/</t>
  </si>
  <si>
    <t>B08D4cD0dA26BBB</t>
  </si>
  <si>
    <t>North Natalie</t>
  </si>
  <si>
    <t>798.151.2290x27920</t>
  </si>
  <si>
    <t>(621)716-0721x7247</t>
  </si>
  <si>
    <t>jeanette15@hendricks.com</t>
  </si>
  <si>
    <t>http://duffy.com/</t>
  </si>
  <si>
    <t>853D8f80cFcD7bf</t>
  </si>
  <si>
    <t>Clements Ltd</t>
  </si>
  <si>
    <t>New Bernard</t>
  </si>
  <si>
    <t>001-120-276-7889x7417</t>
  </si>
  <si>
    <t>(008)729-6888</t>
  </si>
  <si>
    <t>grantmullins@bentley.com</t>
  </si>
  <si>
    <t>https://anderson-fischer.com/</t>
  </si>
  <si>
    <t>ce9549Aa59E2F5A</t>
  </si>
  <si>
    <t>House</t>
  </si>
  <si>
    <t>Weiss-Stanton</t>
  </si>
  <si>
    <t>Port Philipview</t>
  </si>
  <si>
    <t>+1-602-156-3950x5462</t>
  </si>
  <si>
    <t>+1-468-399-0727x840</t>
  </si>
  <si>
    <t>ginabauer@armstrong.com</t>
  </si>
  <si>
    <t>http://pugh.org/</t>
  </si>
  <si>
    <t>DEeB660E2e47C36</t>
  </si>
  <si>
    <t>Guerrero-Parrish</t>
  </si>
  <si>
    <t>East Margaretville</t>
  </si>
  <si>
    <t>+1-291-842-8280x99257</t>
  </si>
  <si>
    <t>(040)725-6579</t>
  </si>
  <si>
    <t>kraymond@ashley-mckee.com</t>
  </si>
  <si>
    <t>https://barton.com/</t>
  </si>
  <si>
    <t>7fd07F597e9eE63</t>
  </si>
  <si>
    <t>Cochran, Bauer and Edwards</t>
  </si>
  <si>
    <t>Edwinfort</t>
  </si>
  <si>
    <t>001-167-395-2029x1080</t>
  </si>
  <si>
    <t>776-404-3799x22338</t>
  </si>
  <si>
    <t>natashawalton@bullock.biz</t>
  </si>
  <si>
    <t>http://www.bentley-stark.net/</t>
  </si>
  <si>
    <t>0afAA5D950e833c</t>
  </si>
  <si>
    <t>Richmondborough</t>
  </si>
  <si>
    <t>phillip19@robbins.biz</t>
  </si>
  <si>
    <t>C6c3A5160b8dbAD</t>
  </si>
  <si>
    <t>Graham-Giles</t>
  </si>
  <si>
    <t>Mcmillanchester</t>
  </si>
  <si>
    <t>209.746.4543x49805</t>
  </si>
  <si>
    <t>(526)509-6882x2232</t>
  </si>
  <si>
    <t>bmorton@joseph-fields.com</t>
  </si>
  <si>
    <t>http://krueger.biz/</t>
  </si>
  <si>
    <t>D3B64e08A959dCA</t>
  </si>
  <si>
    <t>Wade Group</t>
  </si>
  <si>
    <t>Carrchester</t>
  </si>
  <si>
    <t>+1-159-457-0461x9278</t>
  </si>
  <si>
    <t>001-397-000-2903</t>
  </si>
  <si>
    <t>gwarner@fuentes.com</t>
  </si>
  <si>
    <t>ACDa8Fc7ffeB1D5</t>
  </si>
  <si>
    <t>Gentry, Pruitt and Acevedo</t>
  </si>
  <si>
    <t>Phyllisberg</t>
  </si>
  <si>
    <t>001-186-013-6930x071</t>
  </si>
  <si>
    <t>(028)518-2863x1115</t>
  </si>
  <si>
    <t>warren05@valencia.biz</t>
  </si>
  <si>
    <t>http://montes-cantrell.com/</t>
  </si>
  <si>
    <t>A0cf16C18cB09ff</t>
  </si>
  <si>
    <t>Stewart</t>
  </si>
  <si>
    <t>Reeves-Davila</t>
  </si>
  <si>
    <t>Janetchester</t>
  </si>
  <si>
    <t>(089)100-2089x21844</t>
  </si>
  <si>
    <t>+1-158-194-8314x240</t>
  </si>
  <si>
    <t>stevenmcguire@weiss-meza.com</t>
  </si>
  <si>
    <t>http://fox.com/</t>
  </si>
  <si>
    <t>33f30cb71A1Ad73</t>
  </si>
  <si>
    <t>Lang, Levine and Velazquez</t>
  </si>
  <si>
    <t>Hornebury</t>
  </si>
  <si>
    <t>001-298-374-8404x005</t>
  </si>
  <si>
    <t>+1-696-402-6775x0071</t>
  </si>
  <si>
    <t>davewilkins@clements-craig.com</t>
  </si>
  <si>
    <t>3A29b3AD81d1607</t>
  </si>
  <si>
    <t>Mckay and Sons</t>
  </si>
  <si>
    <t>Stephenport</t>
  </si>
  <si>
    <t>+1-675-438-9203x169</t>
  </si>
  <si>
    <t>062-726-6020x9927</t>
  </si>
  <si>
    <t>bettycampbell@short-lawrence.com</t>
  </si>
  <si>
    <t>http://www.ramsey.info/</t>
  </si>
  <si>
    <t>B4e11acb4C6E79c</t>
  </si>
  <si>
    <t>James, Rice and Proctor</t>
  </si>
  <si>
    <t>South Latasha</t>
  </si>
  <si>
    <t>001-882-369-1608x05683</t>
  </si>
  <si>
    <t>056.805.6977</t>
  </si>
  <si>
    <t>caindennis@silva.com</t>
  </si>
  <si>
    <t>https://www.dodson.com/</t>
  </si>
  <si>
    <t>dceA76F17F25eb5</t>
  </si>
  <si>
    <t>Small Inc</t>
  </si>
  <si>
    <t>Kariville</t>
  </si>
  <si>
    <t>798-519-3024</t>
  </si>
  <si>
    <t>286.136.1451x2597</t>
  </si>
  <si>
    <t>hughesdave@mccarty.com</t>
  </si>
  <si>
    <t>http://gonzalez-barnett.com/</t>
  </si>
  <si>
    <t>7bB13624aC0CF77</t>
  </si>
  <si>
    <t>Jimenez, Rasmussen and Joseph</t>
  </si>
  <si>
    <t>North Nicholechester</t>
  </si>
  <si>
    <t>(394)309-4146x47386</t>
  </si>
  <si>
    <t>269.325.5147</t>
  </si>
  <si>
    <t>debbiehorne@terry.com</t>
  </si>
  <si>
    <t>http://www.schwartz-pennington.com/</t>
  </si>
  <si>
    <t>1BA8b0A977e1cf5</t>
  </si>
  <si>
    <t>Aguilar-Mays</t>
  </si>
  <si>
    <t>Jaredton</t>
  </si>
  <si>
    <t>868.557.8887</t>
  </si>
  <si>
    <t>(875)177-0408x563</t>
  </si>
  <si>
    <t>alicia58@pineda-small.com</t>
  </si>
  <si>
    <t>https://jenkins.com/</t>
  </si>
  <si>
    <t>5Dcf15C6f5de2aC</t>
  </si>
  <si>
    <t>Santiago LLC</t>
  </si>
  <si>
    <t>West Kellistad</t>
  </si>
  <si>
    <t>382-284-1007</t>
  </si>
  <si>
    <t>(016)386-1876x7857</t>
  </si>
  <si>
    <t>debbiefaulkner@ferguson.net</t>
  </si>
  <si>
    <t>https://www.lewis.biz/</t>
  </si>
  <si>
    <t>c0fBFEbf1dDF0f6</t>
  </si>
  <si>
    <t>Key</t>
  </si>
  <si>
    <t>Barr, Abbott and Hodge</t>
  </si>
  <si>
    <t>Lake Jose</t>
  </si>
  <si>
    <t>320.524.2117x1982</t>
  </si>
  <si>
    <t>526-706-3820</t>
  </si>
  <si>
    <t>mccormickselena@middleton.com</t>
  </si>
  <si>
    <t>https://becker-guzman.com/</t>
  </si>
  <si>
    <t>733fDB2EaA5eBF9</t>
  </si>
  <si>
    <t>Phillips-Mcintyre</t>
  </si>
  <si>
    <t>North Darylburgh</t>
  </si>
  <si>
    <t>+1-593-756-9429x48707</t>
  </si>
  <si>
    <t>vstephens@gibbs.com</t>
  </si>
  <si>
    <t>http://www.nash.org/</t>
  </si>
  <si>
    <t>b7Ec34eEED9D32f</t>
  </si>
  <si>
    <t>Birdbury</t>
  </si>
  <si>
    <t>001-949-311-3753x541</t>
  </si>
  <si>
    <t>(694)574-7080x291</t>
  </si>
  <si>
    <t>ginaberger@riddle.info</t>
  </si>
  <si>
    <t>https://douglas.biz/</t>
  </si>
  <si>
    <t>BFa21CFDb9C3EFB</t>
  </si>
  <si>
    <t>Evans, Fleming and Madden</t>
  </si>
  <si>
    <t>New Connorburgh</t>
  </si>
  <si>
    <t>(469)464-9378</t>
  </si>
  <si>
    <t>001-835-663-3583x83850</t>
  </si>
  <si>
    <t>rfoster@benitez-howell.info</t>
  </si>
  <si>
    <t>http://www.holt.net/</t>
  </si>
  <si>
    <t>9Aff797a95a37A7</t>
  </si>
  <si>
    <t>Ray PLC</t>
  </si>
  <si>
    <t>Fuenteschester</t>
  </si>
  <si>
    <t>013-257-7817</t>
  </si>
  <si>
    <t>922.075.8070x1351</t>
  </si>
  <si>
    <t>rebecca09@garza.info</t>
  </si>
  <si>
    <t>http://mooney-murray.com/</t>
  </si>
  <si>
    <t>ec33A8bC91BDeE4</t>
  </si>
  <si>
    <t>Collinfort</t>
  </si>
  <si>
    <t>397.647.5403x467</t>
  </si>
  <si>
    <t>001-245-793-9435</t>
  </si>
  <si>
    <t>dmcconnell@bowman.com</t>
  </si>
  <si>
    <t>https://sullivan.info/</t>
  </si>
  <si>
    <t>D3EA0dfD2C10FC3</t>
  </si>
  <si>
    <t>Roth-Hammond</t>
  </si>
  <si>
    <t>Paulland</t>
  </si>
  <si>
    <t>+1-104-705-3566x23311</t>
  </si>
  <si>
    <t>laurenfarley@delgado.com</t>
  </si>
  <si>
    <t>https://www.flores.info/</t>
  </si>
  <si>
    <t>26130F5E00Befc7</t>
  </si>
  <si>
    <t>Frye-Hammond</t>
  </si>
  <si>
    <t>(511)520-1326</t>
  </si>
  <si>
    <t>001-358-246-0448x4028</t>
  </si>
  <si>
    <t>stacey93@whitaker-roach.com</t>
  </si>
  <si>
    <t>http://www.ochoa-finley.com/</t>
  </si>
  <si>
    <t>4BaCCC67EaE19dc</t>
  </si>
  <si>
    <t>Moyer-Heath</t>
  </si>
  <si>
    <t>East Seanfurt</t>
  </si>
  <si>
    <t>001-679-505-1031x8420</t>
  </si>
  <si>
    <t>009.332.9908x61173</t>
  </si>
  <si>
    <t>cannonvictor@holmes-wu.net</t>
  </si>
  <si>
    <t>http://www.everett.org/</t>
  </si>
  <si>
    <t>42Fef565225BF3b</t>
  </si>
  <si>
    <t>Drake, Contreras and Gomez</t>
  </si>
  <si>
    <t>North Sandymouth</t>
  </si>
  <si>
    <t>001-572-926-9200</t>
  </si>
  <si>
    <t>(533)705-4648x4559</t>
  </si>
  <si>
    <t>tchang@sparks.com</t>
  </si>
  <si>
    <t>http://tapia-hart.com/</t>
  </si>
  <si>
    <t>d3b41f2Cc5D5955</t>
  </si>
  <si>
    <t>Maldonado, Bryant and Hays</t>
  </si>
  <si>
    <t>Brianaton</t>
  </si>
  <si>
    <t>614-420-7801x0610</t>
  </si>
  <si>
    <t>062.771.8478</t>
  </si>
  <si>
    <t>anita24@sims.org</t>
  </si>
  <si>
    <t>https://fitzgerald-cain.com/</t>
  </si>
  <si>
    <t>9fb821FAC0BC4a9</t>
  </si>
  <si>
    <t>Norton Inc</t>
  </si>
  <si>
    <t>North Victor</t>
  </si>
  <si>
    <t>139-540-9443</t>
  </si>
  <si>
    <t>559-588-4466x91092</t>
  </si>
  <si>
    <t>summer43@ball.com</t>
  </si>
  <si>
    <t>FEB99e7C6F0be12</t>
  </si>
  <si>
    <t>Alexander Inc</t>
  </si>
  <si>
    <t>South Marioville</t>
  </si>
  <si>
    <t>154-199-6694x944</t>
  </si>
  <si>
    <t>001-489-203-4317</t>
  </si>
  <si>
    <t>zhorne@casey.org</t>
  </si>
  <si>
    <t>http://hartman-david.biz/</t>
  </si>
  <si>
    <t>C9049ef777eB985</t>
  </si>
  <si>
    <t>Arellano and Sons</t>
  </si>
  <si>
    <t>West Dianatown</t>
  </si>
  <si>
    <t>782.734.2964</t>
  </si>
  <si>
    <t>claireowen@schneider-norman.info</t>
  </si>
  <si>
    <t>http://scott.com/</t>
  </si>
  <si>
    <t>EFD8ceDDDDBEDD0</t>
  </si>
  <si>
    <t>Kline, Nolan and Mills</t>
  </si>
  <si>
    <t>Vickifort</t>
  </si>
  <si>
    <t>(874)120-0145x3395</t>
  </si>
  <si>
    <t>884-695-6687</t>
  </si>
  <si>
    <t>brycestevenson@hanson.com</t>
  </si>
  <si>
    <t>http://www.scott.com/</t>
  </si>
  <si>
    <t>BC4be0d2BF7BEAc</t>
  </si>
  <si>
    <t>Stanley-Wise</t>
  </si>
  <si>
    <t>Hesterview</t>
  </si>
  <si>
    <t>790.888.5636x12788</t>
  </si>
  <si>
    <t>bhanna@thompson.com</t>
  </si>
  <si>
    <t>http://mcintosh.org/</t>
  </si>
  <si>
    <t>caCeDbbEc5156Fc</t>
  </si>
  <si>
    <t>Bonilla Inc</t>
  </si>
  <si>
    <t>East Victoriamouth</t>
  </si>
  <si>
    <t>(238)245-6580x9608</t>
  </si>
  <si>
    <t>678-557-6060x988</t>
  </si>
  <si>
    <t>mmccarthy@liu.info</t>
  </si>
  <si>
    <t>https://www.lewis-may.com/</t>
  </si>
  <si>
    <t>e60f2f0CDFce5CB</t>
  </si>
  <si>
    <t>Potter Ltd</t>
  </si>
  <si>
    <t>Sheenaberg</t>
  </si>
  <si>
    <t>(649)402-0169</t>
  </si>
  <si>
    <t>799-284-7002</t>
  </si>
  <si>
    <t>mejiamia@bridges.com</t>
  </si>
  <si>
    <t>http://chaney-hess.com/</t>
  </si>
  <si>
    <t>8FBbaF601F4EDbE</t>
  </si>
  <si>
    <t>Short-Kim</t>
  </si>
  <si>
    <t>Jeromefort</t>
  </si>
  <si>
    <t>(774)021-4092x105</t>
  </si>
  <si>
    <t>(977)929-3235</t>
  </si>
  <si>
    <t>vcurtis@rollins-dodson.com</t>
  </si>
  <si>
    <t>https://www.wilkins-brown.net/</t>
  </si>
  <si>
    <t>A6acfb993EF51cd</t>
  </si>
  <si>
    <t>Burton-Knapp</t>
  </si>
  <si>
    <t>Carterside</t>
  </si>
  <si>
    <t>844.222.3339</t>
  </si>
  <si>
    <t>(361)193-5259</t>
  </si>
  <si>
    <t>qmercer@fitzgerald.org</t>
  </si>
  <si>
    <t>https://www.leach-schneider.biz/</t>
  </si>
  <si>
    <t>67Cbb5ae4c73f8C</t>
  </si>
  <si>
    <t>Lake Annettebury</t>
  </si>
  <si>
    <t>403.514.5789x086</t>
  </si>
  <si>
    <t>489-335-2277x8776</t>
  </si>
  <si>
    <t>nrowe@ritter-zuniga.net</t>
  </si>
  <si>
    <t>http://www.king.info/</t>
  </si>
  <si>
    <t>b4bD8AECad1aDdA</t>
  </si>
  <si>
    <t>Brooks LLC</t>
  </si>
  <si>
    <t>Leachview</t>
  </si>
  <si>
    <t>509-000-7131x4400</t>
  </si>
  <si>
    <t>713.576.1833</t>
  </si>
  <si>
    <t>cristinafrench@cobb.net</t>
  </si>
  <si>
    <t>https://www.horn.com/</t>
  </si>
  <si>
    <t>af2AfE95DBA4e0A</t>
  </si>
  <si>
    <t>Stephenson LLC</t>
  </si>
  <si>
    <t>Lake Kayleeborough</t>
  </si>
  <si>
    <t>001-050-900-7891x1327</t>
  </si>
  <si>
    <t>145-194-1006</t>
  </si>
  <si>
    <t>huffmanelijah@fry.com</t>
  </si>
  <si>
    <t>http://oneill-crosby.com/</t>
  </si>
  <si>
    <t>B7d8E8bdDcfBfaE</t>
  </si>
  <si>
    <t>Patel, Oliver and Hernandez</t>
  </si>
  <si>
    <t>South Calebberg</t>
  </si>
  <si>
    <t>+1-076-497-4318x0872</t>
  </si>
  <si>
    <t>(128)443-1096</t>
  </si>
  <si>
    <t>pattersonandres@curtis.com</t>
  </si>
  <si>
    <t>http://welch.com/</t>
  </si>
  <si>
    <t>CFe80D9710d755f</t>
  </si>
  <si>
    <t>Guerra Inc</t>
  </si>
  <si>
    <t>Blairview</t>
  </si>
  <si>
    <t>001-243-352-5681x4855</t>
  </si>
  <si>
    <t>001-031-615-8617</t>
  </si>
  <si>
    <t>kirkchristensen@andrews.info</t>
  </si>
  <si>
    <t>https://grant-dorsey.com/</t>
  </si>
  <si>
    <t>4fa5Bb004EC00bF</t>
  </si>
  <si>
    <t>Osborne LLC</t>
  </si>
  <si>
    <t>East Mirandaview</t>
  </si>
  <si>
    <t>(143)781-1376</t>
  </si>
  <si>
    <t>zimmermanlauren@peterson.org</t>
  </si>
  <si>
    <t>http://www.coffey.biz/</t>
  </si>
  <si>
    <t>83512F10e5DD9fb</t>
  </si>
  <si>
    <t>Dillon-Moore</t>
  </si>
  <si>
    <t>423.551.0548</t>
  </si>
  <si>
    <t>270.596.7568x60737</t>
  </si>
  <si>
    <t>parkmeredith@knapp-dillon.biz</t>
  </si>
  <si>
    <t>http://petersen.org/</t>
  </si>
  <si>
    <t>5df40AfE84eCDE5</t>
  </si>
  <si>
    <t>Mcneil Group</t>
  </si>
  <si>
    <t>Tylerview</t>
  </si>
  <si>
    <t>(051)618-5198</t>
  </si>
  <si>
    <t>(461)876-5979</t>
  </si>
  <si>
    <t>ahull@jennings-golden.biz</t>
  </si>
  <si>
    <t>https://www.short-knox.com/</t>
  </si>
  <si>
    <t>a7cfa569c8B6efa</t>
  </si>
  <si>
    <t>Pearson, Holloway and Carson</t>
  </si>
  <si>
    <t>New Dillonfort</t>
  </si>
  <si>
    <t>+1-650-748-1812x11414</t>
  </si>
  <si>
    <t>russokylie@clarke.com</t>
  </si>
  <si>
    <t>https://gutierrez-ruiz.com/</t>
  </si>
  <si>
    <t>D1EC6F296dA3cCc</t>
  </si>
  <si>
    <t>Graves Group</t>
  </si>
  <si>
    <t>348.733.4290</t>
  </si>
  <si>
    <t>meredith75@thomas.com</t>
  </si>
  <si>
    <t>https://www.yu.com/</t>
  </si>
  <si>
    <t>1f270C64Ffc08ab</t>
  </si>
  <si>
    <t>Collins PLC</t>
  </si>
  <si>
    <t>Glennshire</t>
  </si>
  <si>
    <t>+1-958-796-7553x8125</t>
  </si>
  <si>
    <t>nortonclifford@newman-santos.biz</t>
  </si>
  <si>
    <t>http://www.fletcher.net/</t>
  </si>
  <si>
    <t>1aBF7f8f5bE294c</t>
  </si>
  <si>
    <t>Woodward and Sons</t>
  </si>
  <si>
    <t>Gilesview</t>
  </si>
  <si>
    <t>(376)267-0467x343</t>
  </si>
  <si>
    <t>001-703-256-0245</t>
  </si>
  <si>
    <t>zmcintyre@conley.com</t>
  </si>
  <si>
    <t>http://moody.com/</t>
  </si>
  <si>
    <t>D3adB8EcC411db8</t>
  </si>
  <si>
    <t>Mason, Ibarra and Pace</t>
  </si>
  <si>
    <t>East Gina</t>
  </si>
  <si>
    <t>524-019-0586x32049</t>
  </si>
  <si>
    <t>279-862-5911x704</t>
  </si>
  <si>
    <t>alejandro59@mcintosh.com</t>
  </si>
  <si>
    <t>http://www.kline-lozano.com/</t>
  </si>
  <si>
    <t>85ea3F493C25AB6</t>
  </si>
  <si>
    <t>Nashstad</t>
  </si>
  <si>
    <t>286-760-1322</t>
  </si>
  <si>
    <t>franciscoblackburn@ware.org</t>
  </si>
  <si>
    <t>https://www.horn-stephenson.com/</t>
  </si>
  <si>
    <t>e7070A3300c507F</t>
  </si>
  <si>
    <t>Lozano-Sanchez</t>
  </si>
  <si>
    <t>Aaronview</t>
  </si>
  <si>
    <t>051.149.1403</t>
  </si>
  <si>
    <t>595-729-3774</t>
  </si>
  <si>
    <t>rachelmosley@holden-ware.com</t>
  </si>
  <si>
    <t>http://www.macdonald-marks.com/</t>
  </si>
  <si>
    <t>f2897BCC311CF98</t>
  </si>
  <si>
    <t>Villa, Maynard and Hernandez</t>
  </si>
  <si>
    <t>Brookeshire</t>
  </si>
  <si>
    <t>424-237-0336x51924</t>
  </si>
  <si>
    <t>304.559.2307x875</t>
  </si>
  <si>
    <t>hannah15@phillips-pineda.com</t>
  </si>
  <si>
    <t>http://baker.biz/</t>
  </si>
  <si>
    <t>cDCf3DDf4ccf7cb</t>
  </si>
  <si>
    <t>Finley-Ibarra</t>
  </si>
  <si>
    <t>Maryton</t>
  </si>
  <si>
    <t>052.865.4758</t>
  </si>
  <si>
    <t>+1-408-631-0213x9932</t>
  </si>
  <si>
    <t>skeller@leblanc-church.com</t>
  </si>
  <si>
    <t>4cAb8c0eC5811B5</t>
  </si>
  <si>
    <t>Johnson</t>
  </si>
  <si>
    <t>Noble, Holloway and Silva</t>
  </si>
  <si>
    <t>West Ana</t>
  </si>
  <si>
    <t>+1-518-849-5010x343</t>
  </si>
  <si>
    <t>463.574.1156</t>
  </si>
  <si>
    <t>englishtroy@castro-farley.info</t>
  </si>
  <si>
    <t>http://www.evans-frank.com/</t>
  </si>
  <si>
    <t>a8a585BB5EEa3cf</t>
  </si>
  <si>
    <t>Wisetown</t>
  </si>
  <si>
    <t>235.414.3384x531</t>
  </si>
  <si>
    <t>158-212-6889x046</t>
  </si>
  <si>
    <t>tsavage@vasquez.com</t>
  </si>
  <si>
    <t>http://www.dickson.com/</t>
  </si>
  <si>
    <t>dfFC3535040bB1b</t>
  </si>
  <si>
    <t>Simpson, Flowers and Li</t>
  </si>
  <si>
    <t>Clarkeport</t>
  </si>
  <si>
    <t>(897)789-3116</t>
  </si>
  <si>
    <t>143-888-9884x2883</t>
  </si>
  <si>
    <t>duffykristen@becker.com</t>
  </si>
  <si>
    <t>https://owens-underwood.com/</t>
  </si>
  <si>
    <t>F08994bceD1c11E</t>
  </si>
  <si>
    <t>Montoya, Chaney and Wilkinson</t>
  </si>
  <si>
    <t>North Alvinburgh</t>
  </si>
  <si>
    <t>484.343.2896</t>
  </si>
  <si>
    <t>(507)275-8021</t>
  </si>
  <si>
    <t>joshuaramirez@mejia.com</t>
  </si>
  <si>
    <t>https://booth.biz/</t>
  </si>
  <si>
    <t>F1D832Ef5E7aB0F</t>
  </si>
  <si>
    <t>Bowers Inc</t>
  </si>
  <si>
    <t>Melissamouth</t>
  </si>
  <si>
    <t>861-319-3005x594</t>
  </si>
  <si>
    <t>blowery@doyle.com</t>
  </si>
  <si>
    <t>900810eC061e685</t>
  </si>
  <si>
    <t>Wilkins</t>
  </si>
  <si>
    <t>Mendoza-Miranda</t>
  </si>
  <si>
    <t>Oliviamouth</t>
  </si>
  <si>
    <t>(360)869-2013</t>
  </si>
  <si>
    <t>001-220-004-1833x7124</t>
  </si>
  <si>
    <t>lorraine16@blankenship.com</t>
  </si>
  <si>
    <t>Cd56CbD20AF7B9b</t>
  </si>
  <si>
    <t>Simmons, Mcmahon and Pacheco</t>
  </si>
  <si>
    <t>467.583.1879x2266</t>
  </si>
  <si>
    <t>kelseymedina@ellison.net</t>
  </si>
  <si>
    <t>c6b9C45cA9cCf52</t>
  </si>
  <si>
    <t>Erickson, Gay and Madden</t>
  </si>
  <si>
    <t>South Susantown</t>
  </si>
  <si>
    <t>875.089.4360x00349</t>
  </si>
  <si>
    <t>nfrancis@cruz.com</t>
  </si>
  <si>
    <t>https://boyd-huffman.com/</t>
  </si>
  <si>
    <t>914d8639aBEcEC6</t>
  </si>
  <si>
    <t>Burke</t>
  </si>
  <si>
    <t>Wilson, Key and Sloan</t>
  </si>
  <si>
    <t>New Mathewstad</t>
  </si>
  <si>
    <t>(835)631-6973</t>
  </si>
  <si>
    <t>wattsleah@barnes.biz</t>
  </si>
  <si>
    <t>https://www.boyd.net/</t>
  </si>
  <si>
    <t>ddEa550d9Bf9eA9</t>
  </si>
  <si>
    <t>Stein-Trevino</t>
  </si>
  <si>
    <t>Port Jessica</t>
  </si>
  <si>
    <t>(154)724-5706x95011</t>
  </si>
  <si>
    <t>(528)288-1906</t>
  </si>
  <si>
    <t>goodwincole@grimes-lin.com</t>
  </si>
  <si>
    <t>http://www.ray-butler.com/</t>
  </si>
  <si>
    <t>5Bfef99aA5ba004</t>
  </si>
  <si>
    <t>Oneill-Frey</t>
  </si>
  <si>
    <t>Hannahmouth</t>
  </si>
  <si>
    <t>654-515-9205x4181</t>
  </si>
  <si>
    <t>wernertravis@dickson-wells.com</t>
  </si>
  <si>
    <t>http://morris.com/</t>
  </si>
  <si>
    <t>026bDfe4Ccae53E</t>
  </si>
  <si>
    <t>Billy</t>
  </si>
  <si>
    <t>Kelly, Weaver and Jensen</t>
  </si>
  <si>
    <t>Josephside</t>
  </si>
  <si>
    <t>(967)356-8037x685</t>
  </si>
  <si>
    <t>186-503-9016x920</t>
  </si>
  <si>
    <t>vmoreno@mahoney.com</t>
  </si>
  <si>
    <t>https://clark-oneal.com/</t>
  </si>
  <si>
    <t>CF48dffcfc6d7cB</t>
  </si>
  <si>
    <t>Hensley, Mccarthy and Chung</t>
  </si>
  <si>
    <t>Boydstad</t>
  </si>
  <si>
    <t>+1-418-708-5989x5899</t>
  </si>
  <si>
    <t>653-320-9868x512</t>
  </si>
  <si>
    <t>uwarner@wagner.com</t>
  </si>
  <si>
    <t>http://www.guerra-wagner.com/</t>
  </si>
  <si>
    <t>Fbee1BDcd39BCa2</t>
  </si>
  <si>
    <t>Singh-Thompson</t>
  </si>
  <si>
    <t>Mariafurt</t>
  </si>
  <si>
    <t>(182)894-6557x586</t>
  </si>
  <si>
    <t>875.622.4359</t>
  </si>
  <si>
    <t>pattonvickie@tanner-hawkins.info</t>
  </si>
  <si>
    <t>http://saunders.biz/</t>
  </si>
  <si>
    <t>f150abFaf6Ba34C</t>
  </si>
  <si>
    <t>Cummings PLC</t>
  </si>
  <si>
    <t>Rollinsburgh</t>
  </si>
  <si>
    <t>001-277-499-4246x60739</t>
  </si>
  <si>
    <t>juarezmaria@cross.org</t>
  </si>
  <si>
    <t>http://www.flynn-ellis.com/</t>
  </si>
  <si>
    <t>FC86a4DE604F44a</t>
  </si>
  <si>
    <t>Villarreal, Savage and Howe</t>
  </si>
  <si>
    <t>Riversfort</t>
  </si>
  <si>
    <t>001-453-663-2407x8692</t>
  </si>
  <si>
    <t>(210)594-3594</t>
  </si>
  <si>
    <t>krausenathan@holden-mason.net</t>
  </si>
  <si>
    <t>https://sanchez.com/</t>
  </si>
  <si>
    <t>EAa24E17c1796a1</t>
  </si>
  <si>
    <t>Mays, Chandler and Mccullough</t>
  </si>
  <si>
    <t>Port Latoya</t>
  </si>
  <si>
    <t>+1-374-615-2025x0776</t>
  </si>
  <si>
    <t>582-087-7990</t>
  </si>
  <si>
    <t>isaacschroeder@arellano.com</t>
  </si>
  <si>
    <t>http://www.frederick-snow.net/</t>
  </si>
  <si>
    <t>CAeaC9Ac43faf92</t>
  </si>
  <si>
    <t>Estrada-Bernard</t>
  </si>
  <si>
    <t>West Candice</t>
  </si>
  <si>
    <t>425-087-3263x360</t>
  </si>
  <si>
    <t>245.259.4696x445</t>
  </si>
  <si>
    <t>mirandatimothy@larson.org</t>
  </si>
  <si>
    <t>https://www.franklin-cox.com/</t>
  </si>
  <si>
    <t>dDBb75d9D8ccF67</t>
  </si>
  <si>
    <t>Pierce</t>
  </si>
  <si>
    <t>Aguilar, Parsons and Pruitt</t>
  </si>
  <si>
    <t>Lake Brady</t>
  </si>
  <si>
    <t>516-249-2268x121</t>
  </si>
  <si>
    <t>michele52@randall.com</t>
  </si>
  <si>
    <t>https://goodman-archer.com/</t>
  </si>
  <si>
    <t>2Eb1E4e1b88E4cb</t>
  </si>
  <si>
    <t>Burnett, Monroe and Gilbert</t>
  </si>
  <si>
    <t>Oconnellmouth</t>
  </si>
  <si>
    <t>001-893-625-3611x859</t>
  </si>
  <si>
    <t>jefferyhardin@buchanan.com</t>
  </si>
  <si>
    <t>http://www.odom.info/</t>
  </si>
  <si>
    <t>2D4d0f51Fa6f0cc</t>
  </si>
  <si>
    <t>Shelton Group</t>
  </si>
  <si>
    <t>New Janeport</t>
  </si>
  <si>
    <t>(859)774-3762x505</t>
  </si>
  <si>
    <t>001-270-874-0024</t>
  </si>
  <si>
    <t>marvindean@davenport.com</t>
  </si>
  <si>
    <t>http://www.nunez-navarro.com/</t>
  </si>
  <si>
    <t>746CEdbDB93b8bE</t>
  </si>
  <si>
    <t>Guzman</t>
  </si>
  <si>
    <t>Taylor, Davenport and Cohen</t>
  </si>
  <si>
    <t>Mandychester</t>
  </si>
  <si>
    <t>001-483-395-4046</t>
  </si>
  <si>
    <t>(059)434-7784</t>
  </si>
  <si>
    <t>rubiohelen@moran.org</t>
  </si>
  <si>
    <t>http://www.howell.com/</t>
  </si>
  <si>
    <t>a1e1e7af11ccC00</t>
  </si>
  <si>
    <t>Burnett-Hensley</t>
  </si>
  <si>
    <t>Gilbertmouth</t>
  </si>
  <si>
    <t>(487)931-9188x67354</t>
  </si>
  <si>
    <t>749-962-9728</t>
  </si>
  <si>
    <t>hendersonclarence@murray-maddox.com</t>
  </si>
  <si>
    <t>http://www.randolph.com/</t>
  </si>
  <si>
    <t>eE7C23425307971</t>
  </si>
  <si>
    <t>Liu</t>
  </si>
  <si>
    <t>Benton, Combs and Butler</t>
  </si>
  <si>
    <t>Port Alecbury</t>
  </si>
  <si>
    <t>+1-013-093-1269x0126</t>
  </si>
  <si>
    <t>752.321.1665</t>
  </si>
  <si>
    <t>horndevon@fletcher.com</t>
  </si>
  <si>
    <t>http://www.horne-evans.info/</t>
  </si>
  <si>
    <t>bfa3b8f1D2BD11D</t>
  </si>
  <si>
    <t>Costa, Rice and Stein</t>
  </si>
  <si>
    <t>Tracieside</t>
  </si>
  <si>
    <t>363.977.1199x4895</t>
  </si>
  <si>
    <t>001-446-842-9584x81384</t>
  </si>
  <si>
    <t>hayleyweber@gilbert.com</t>
  </si>
  <si>
    <t>https://travis.com/</t>
  </si>
  <si>
    <t>fD001b81A13b6Ed</t>
  </si>
  <si>
    <t>Branch, Moran and Hoover</t>
  </si>
  <si>
    <t>North Lorettaborough</t>
  </si>
  <si>
    <t>585.189.5943</t>
  </si>
  <si>
    <t>+1-972-499-2171x6795</t>
  </si>
  <si>
    <t>ckrause@warner.com</t>
  </si>
  <si>
    <t>https://www.potter.com/</t>
  </si>
  <si>
    <t>48BF454bfcF48b3</t>
  </si>
  <si>
    <t>Villegas-Leblanc</t>
  </si>
  <si>
    <t>Bartlettborough</t>
  </si>
  <si>
    <t>(738)355-2844x95047</t>
  </si>
  <si>
    <t>dunnsharon@marks.info</t>
  </si>
  <si>
    <t>https://simmons-reeves.com/</t>
  </si>
  <si>
    <t>Ff428AB5Daa5bA5</t>
  </si>
  <si>
    <t>Mcgrath, Sherman and Macias</t>
  </si>
  <si>
    <t>Gainesmouth</t>
  </si>
  <si>
    <t>220-413-4846x2869</t>
  </si>
  <si>
    <t>smurphy@rivas.org</t>
  </si>
  <si>
    <t>http://glover-bush.net/</t>
  </si>
  <si>
    <t>6C4519BbDaDFf0c</t>
  </si>
  <si>
    <t>South Anthonyburgh</t>
  </si>
  <si>
    <t>(777)868-8026x251</t>
  </si>
  <si>
    <t>001-990-162-3614x971</t>
  </si>
  <si>
    <t>nolanneil@adams-newton.com</t>
  </si>
  <si>
    <t>https://www.mccormick.com/</t>
  </si>
  <si>
    <t>9cBEac757D6dcBB</t>
  </si>
  <si>
    <t>Cowan, David and Suarez</t>
  </si>
  <si>
    <t>Cochranview</t>
  </si>
  <si>
    <t>681.299.2250x436</t>
  </si>
  <si>
    <t>+1-389-229-1187x096</t>
  </si>
  <si>
    <t>gmurphy@brown.info</t>
  </si>
  <si>
    <t>http://www.villa-melendez.com/</t>
  </si>
  <si>
    <t>F833c8eFfbE9bF3</t>
  </si>
  <si>
    <t>Beasley, Oneill and Dean</t>
  </si>
  <si>
    <t>Maryside</t>
  </si>
  <si>
    <t>584.119.6908x7573</t>
  </si>
  <si>
    <t>275.901.9189x88245</t>
  </si>
  <si>
    <t>villarrealshawn@norman.com</t>
  </si>
  <si>
    <t>http://www.fisher-sherman.com/</t>
  </si>
  <si>
    <t>AB4a3db2FEa2b0c</t>
  </si>
  <si>
    <t>Raymond-Perry</t>
  </si>
  <si>
    <t>Rosemouth</t>
  </si>
  <si>
    <t>+1-486-152-9872x64911</t>
  </si>
  <si>
    <t>068.601.4438</t>
  </si>
  <si>
    <t>guzmanmonique@henderson-davila.net</t>
  </si>
  <si>
    <t>http://carroll-armstrong.com/</t>
  </si>
  <si>
    <t>fAB3E7f258D68ba</t>
  </si>
  <si>
    <t>Lozano Ltd</t>
  </si>
  <si>
    <t>South Karlaburgh</t>
  </si>
  <si>
    <t>372.246.8158</t>
  </si>
  <si>
    <t>975-329-6696</t>
  </si>
  <si>
    <t>debbie36@weaver.com</t>
  </si>
  <si>
    <t>https://www.pratt.com/</t>
  </si>
  <si>
    <t>7Ce235c7FD5eD34</t>
  </si>
  <si>
    <t>Romero Ltd</t>
  </si>
  <si>
    <t>West Candicemouth</t>
  </si>
  <si>
    <t>470-545-0978</t>
  </si>
  <si>
    <t>gavinvalencia@best.com</t>
  </si>
  <si>
    <t>https://farrell-perkins.com/</t>
  </si>
  <si>
    <t>DD97BFFdfcDbd91</t>
  </si>
  <si>
    <t>Bird-Hanson</t>
  </si>
  <si>
    <t>Sergiochester</t>
  </si>
  <si>
    <t>001-610-011-9428x067</t>
  </si>
  <si>
    <t>001-018-779-8367x6114</t>
  </si>
  <si>
    <t>dodsonaimee@kirk.com</t>
  </si>
  <si>
    <t>https://rosario-warren.com/</t>
  </si>
  <si>
    <t>1eba7b717deEe3A</t>
  </si>
  <si>
    <t>Bonilla, Moody and Roth</t>
  </si>
  <si>
    <t>Lake Emily</t>
  </si>
  <si>
    <t>822-704-3728x5868</t>
  </si>
  <si>
    <t>zstein@valenzuela.com</t>
  </si>
  <si>
    <t>https://santos.info/</t>
  </si>
  <si>
    <t>ffAFa8e95099910</t>
  </si>
  <si>
    <t>Mahoney, Buckley and Blanchard</t>
  </si>
  <si>
    <t>Lake Cody</t>
  </si>
  <si>
    <t>518-744-1264x00276</t>
  </si>
  <si>
    <t>385.242.6627x36292</t>
  </si>
  <si>
    <t>sabrina74@steele.com</t>
  </si>
  <si>
    <t>090ae58fc4Fa672</t>
  </si>
  <si>
    <t>Bruce, Williams and Shelton</t>
  </si>
  <si>
    <t>Kaufmanburgh</t>
  </si>
  <si>
    <t>535-355-1892x193</t>
  </si>
  <si>
    <t>037.649.8748</t>
  </si>
  <si>
    <t>jtucker@ayers-swanson.com</t>
  </si>
  <si>
    <t>http://oconnor-sampson.biz/</t>
  </si>
  <si>
    <t>99ebffa79cd7daE</t>
  </si>
  <si>
    <t>King</t>
  </si>
  <si>
    <t>Spears, Osborn and Vasquez</t>
  </si>
  <si>
    <t>South Dominic</t>
  </si>
  <si>
    <t>fernandezdenise@hess.com</t>
  </si>
  <si>
    <t>http://www.moreno-townsend.net/</t>
  </si>
  <si>
    <t>eaA8Da1cca546e6</t>
  </si>
  <si>
    <t>Fuentes-Roberson</t>
  </si>
  <si>
    <t>New Terrence</t>
  </si>
  <si>
    <t>(134)617-5797x99623</t>
  </si>
  <si>
    <t>(341)486-2304</t>
  </si>
  <si>
    <t>ffinley@stokes.com</t>
  </si>
  <si>
    <t>https://www.mclaughlin.info/</t>
  </si>
  <si>
    <t>Ccc077C84111D3b</t>
  </si>
  <si>
    <t>Blevins, Suarez and Contreras</t>
  </si>
  <si>
    <t>Olsontown</t>
  </si>
  <si>
    <t>605-883-6236x511</t>
  </si>
  <si>
    <t>996.718.6243x61654</t>
  </si>
  <si>
    <t>jefffox@morrison.com</t>
  </si>
  <si>
    <t>http://www.bautista-stevens.info/</t>
  </si>
  <si>
    <t>e512e3DaEA344fC</t>
  </si>
  <si>
    <t>South Tammy</t>
  </si>
  <si>
    <t>408.260.0659x5380</t>
  </si>
  <si>
    <t>745-605-0076</t>
  </si>
  <si>
    <t>pamdickerson@mcclure.org</t>
  </si>
  <si>
    <t>https://hammond.com/</t>
  </si>
  <si>
    <t>9CEE9BD6485bA52</t>
  </si>
  <si>
    <t>Sullivan-Stephenson</t>
  </si>
  <si>
    <t>Zhangmouth</t>
  </si>
  <si>
    <t>682.962.9790x10047</t>
  </si>
  <si>
    <t>geneshelton@morris-ali.com</t>
  </si>
  <si>
    <t>http://www.sanchez.com/</t>
  </si>
  <si>
    <t>f4e35d34Fb5bBC1</t>
  </si>
  <si>
    <t>Margaretton</t>
  </si>
  <si>
    <t>+1-493-581-6670x47487</t>
  </si>
  <si>
    <t>001-338-217-8436x924</t>
  </si>
  <si>
    <t>jaclyn54@jefferson.com</t>
  </si>
  <si>
    <t>94CcfCAD2E2A4f2</t>
  </si>
  <si>
    <t>Ramsey-Mcguire</t>
  </si>
  <si>
    <t>South Joannshire</t>
  </si>
  <si>
    <t>+1-955-126-5975x10431</t>
  </si>
  <si>
    <t>stacy98@hodges.info</t>
  </si>
  <si>
    <t>https://summers.com/</t>
  </si>
  <si>
    <t>6A527c245a0d1BF</t>
  </si>
  <si>
    <t>Arroyo Inc</t>
  </si>
  <si>
    <t>Lake Whitneyburgh</t>
  </si>
  <si>
    <t>001-276-887-0582x70305</t>
  </si>
  <si>
    <t>(253)279-0125x8910</t>
  </si>
  <si>
    <t>oortega@rivas.biz</t>
  </si>
  <si>
    <t>https://miles.com/</t>
  </si>
  <si>
    <t>32c5cbEe74786A1</t>
  </si>
  <si>
    <t>Costa and Sons</t>
  </si>
  <si>
    <t>Kariview</t>
  </si>
  <si>
    <t>(038)689-8179x53741</t>
  </si>
  <si>
    <t>833.780.8962x986</t>
  </si>
  <si>
    <t>morgandustin@morrow.org</t>
  </si>
  <si>
    <t>http://www.munoz.com/</t>
  </si>
  <si>
    <t>AAfafCeF567c6BD</t>
  </si>
  <si>
    <t>Klein Inc</t>
  </si>
  <si>
    <t>Hollowaystad</t>
  </si>
  <si>
    <t>486-839-2532x401</t>
  </si>
  <si>
    <t>325.138.8648</t>
  </si>
  <si>
    <t>courtney74@eaton.net</t>
  </si>
  <si>
    <t>https://www.acevedo.biz/</t>
  </si>
  <si>
    <t>77c333147Ac56ee</t>
  </si>
  <si>
    <t>Gross, Ware and Acevedo</t>
  </si>
  <si>
    <t>Bernardmouth</t>
  </si>
  <si>
    <t>(498)775-0476x882</t>
  </si>
  <si>
    <t>(089)168-9053</t>
  </si>
  <si>
    <t>jonathancohen@booker-collier.com</t>
  </si>
  <si>
    <t>https://www.durham.com/</t>
  </si>
  <si>
    <t>E5ca7eDa3eF6088</t>
  </si>
  <si>
    <t>Cole-Lambert</t>
  </si>
  <si>
    <t>New Alyssastad</t>
  </si>
  <si>
    <t>(250)670-3595</t>
  </si>
  <si>
    <t>001-746-093-0609x919</t>
  </si>
  <si>
    <t>jeanpoole@cabrera.com</t>
  </si>
  <si>
    <t>https://hendricks-farley.com/</t>
  </si>
  <si>
    <t>e5f16d8A2AA0B5b</t>
  </si>
  <si>
    <t>Hunter, Potter and Rodriguez</t>
  </si>
  <si>
    <t>Ferrellshire</t>
  </si>
  <si>
    <t>+1-930-118-6965x06080</t>
  </si>
  <si>
    <t>419.703.3124x64785</t>
  </si>
  <si>
    <t>kylienichols@gibbs-duran.net</t>
  </si>
  <si>
    <t>http://www.pollard.com/</t>
  </si>
  <si>
    <t>cFd7092AfDAb56D</t>
  </si>
  <si>
    <t>Dougherty Ltd</t>
  </si>
  <si>
    <t>Lake Kathryn</t>
  </si>
  <si>
    <t>(045)978-7376x06315</t>
  </si>
  <si>
    <t>(372)988-1114x15353</t>
  </si>
  <si>
    <t>wongelizabeth@bentley.org</t>
  </si>
  <si>
    <t>https://www.mcconnell.com/</t>
  </si>
  <si>
    <t>7e7011B1Bf93ADd</t>
  </si>
  <si>
    <t>Bullock, Whitehead and Brown</t>
  </si>
  <si>
    <t>East Alexandramouth</t>
  </si>
  <si>
    <t>237-885-3808</t>
  </si>
  <si>
    <t>(639)197-4418x6398</t>
  </si>
  <si>
    <t>brenda20@higgins.com</t>
  </si>
  <si>
    <t>https://www.spears.com/</t>
  </si>
  <si>
    <t>e1Ee301D7d6ac1e</t>
  </si>
  <si>
    <t>Davila-Trujillo</t>
  </si>
  <si>
    <t>West Reginald</t>
  </si>
  <si>
    <t>116-124-8781x69177</t>
  </si>
  <si>
    <t>(784)179-4826</t>
  </si>
  <si>
    <t>fritzgabrielle@hebert.biz</t>
  </si>
  <si>
    <t>https://www.barajas.org/</t>
  </si>
  <si>
    <t>4dcAdb4847CD290</t>
  </si>
  <si>
    <t>Chaney-Barton</t>
  </si>
  <si>
    <t>Pughview</t>
  </si>
  <si>
    <t>+1-643-630-6590x4746</t>
  </si>
  <si>
    <t>(481)425-5643x34356</t>
  </si>
  <si>
    <t>cobbtracey@valenzuela.com</t>
  </si>
  <si>
    <t>http://www.york.net/</t>
  </si>
  <si>
    <t>5EcBbFB37Ddd976</t>
  </si>
  <si>
    <t>Ashley-Douglas</t>
  </si>
  <si>
    <t>South Matthewmouth</t>
  </si>
  <si>
    <t>(782)143-5529x12920</t>
  </si>
  <si>
    <t>635-695-7838x650</t>
  </si>
  <si>
    <t>eshort@juarez.com</t>
  </si>
  <si>
    <t>http://www.parker-patterson.com/</t>
  </si>
  <si>
    <t>8E2e6CbB7518BFB</t>
  </si>
  <si>
    <t>Joseph, Fisher and Sandoval</t>
  </si>
  <si>
    <t>Beckyside</t>
  </si>
  <si>
    <t>348-186-1116</t>
  </si>
  <si>
    <t>micheal20@spence-oneal.net</t>
  </si>
  <si>
    <t>http://www.murillo.com/</t>
  </si>
  <si>
    <t>e5bB2bBdB0383B9</t>
  </si>
  <si>
    <t>Ruiz-Donaldson</t>
  </si>
  <si>
    <t>West Erikaburgh</t>
  </si>
  <si>
    <t>121.011.8056x27792</t>
  </si>
  <si>
    <t>kenneth71@cline.com</t>
  </si>
  <si>
    <t>http://www.hull-wolf.com/</t>
  </si>
  <si>
    <t>866e9747fe66d01</t>
  </si>
  <si>
    <t>Robbinsside</t>
  </si>
  <si>
    <t>699.349.5212x3928</t>
  </si>
  <si>
    <t>001-537-946-0673x7176</t>
  </si>
  <si>
    <t>sturner@brennan.com</t>
  </si>
  <si>
    <t>https://garza.net/</t>
  </si>
  <si>
    <t>DA40F8e70BE5DdA</t>
  </si>
  <si>
    <t>Trujillo-Spears</t>
  </si>
  <si>
    <t>Samuelshire</t>
  </si>
  <si>
    <t>214-641-0933x37181</t>
  </si>
  <si>
    <t>woodardmarcia@mack.com</t>
  </si>
  <si>
    <t>http://www.salinas.net/</t>
  </si>
  <si>
    <t>b38DA3B9d2419a3</t>
  </si>
  <si>
    <t>Lawrence LLC</t>
  </si>
  <si>
    <t>001-035-337-7443x92890</t>
  </si>
  <si>
    <t>061-768-0736x306</t>
  </si>
  <si>
    <t>brianarandolph@webb.net</t>
  </si>
  <si>
    <t>http://roy-holden.org/</t>
  </si>
  <si>
    <t>D8E3FFA4aD12caC</t>
  </si>
  <si>
    <t>Wyatt-Ross</t>
  </si>
  <si>
    <t>Kiddborough</t>
  </si>
  <si>
    <t>660-209-7391</t>
  </si>
  <si>
    <t>richlindsay@hoover.biz</t>
  </si>
  <si>
    <t>http://www.leon.net/</t>
  </si>
  <si>
    <t>52ddcf70Ff85ae6</t>
  </si>
  <si>
    <t>Guzman, Ferrell and Francis</t>
  </si>
  <si>
    <t>Randallhaven</t>
  </si>
  <si>
    <t>+1-028-838-5755x0268</t>
  </si>
  <si>
    <t>+1-994-103-5119x688</t>
  </si>
  <si>
    <t>simskatherine@stephens.com</t>
  </si>
  <si>
    <t>1188C7553bDB6cd</t>
  </si>
  <si>
    <t>Barrett and Sons</t>
  </si>
  <si>
    <t>East Rose</t>
  </si>
  <si>
    <t>294.648.9937x128</t>
  </si>
  <si>
    <t>(274)483-1425</t>
  </si>
  <si>
    <t>katherine15@elliott-warren.info</t>
  </si>
  <si>
    <t>http://hayes-crosby.com/</t>
  </si>
  <si>
    <t>70B63F82D9BF1de</t>
  </si>
  <si>
    <t>Clarkeside</t>
  </si>
  <si>
    <t>001-347-352-5253x2552</t>
  </si>
  <si>
    <t>+1-669-422-8787x21036</t>
  </si>
  <si>
    <t>acevedomark@lin-levy.biz</t>
  </si>
  <si>
    <t>http://www.schultz-alvarado.com/</t>
  </si>
  <si>
    <t>e9F2D82313f41a7</t>
  </si>
  <si>
    <t>Nguyen, Vance and Cooper</t>
  </si>
  <si>
    <t>Prattstad</t>
  </si>
  <si>
    <t>001-397-206-6737x65423</t>
  </si>
  <si>
    <t>303.941.3398</t>
  </si>
  <si>
    <t>kristiemoses@curry.org</t>
  </si>
  <si>
    <t>https://www.rivers.com/</t>
  </si>
  <si>
    <t>0905bE9447B27ac</t>
  </si>
  <si>
    <t>Hammond-Burke</t>
  </si>
  <si>
    <t>Markside</t>
  </si>
  <si>
    <t>+1-163-026-5766x5603</t>
  </si>
  <si>
    <t>claire76@peterson-french.com</t>
  </si>
  <si>
    <t>https://hernandez-jacobs.com/</t>
  </si>
  <si>
    <t>9f898F07BC6E3F7</t>
  </si>
  <si>
    <t>Rush, Kirby and Grimes</t>
  </si>
  <si>
    <t>Wangbury</t>
  </si>
  <si>
    <t>(443)043-3295</t>
  </si>
  <si>
    <t>442.274.6846x52589</t>
  </si>
  <si>
    <t>xwang@mullins.com</t>
  </si>
  <si>
    <t>http://crosby.org/</t>
  </si>
  <si>
    <t>07E6cB9a3d9FCFA</t>
  </si>
  <si>
    <t>Proctor-Phillips</t>
  </si>
  <si>
    <t>East Paige</t>
  </si>
  <si>
    <t>+1-482-021-2955x296</t>
  </si>
  <si>
    <t>claytonrobles@zavala-atkins.org</t>
  </si>
  <si>
    <t>http://www.cervantes.com/</t>
  </si>
  <si>
    <t>c304b6ac171831D</t>
  </si>
  <si>
    <t>Warren-Mccarthy</t>
  </si>
  <si>
    <t>North Daisy</t>
  </si>
  <si>
    <t>907-753-7582x5318</t>
  </si>
  <si>
    <t>001-741-128-0785</t>
  </si>
  <si>
    <t>colleen20@coffey.com</t>
  </si>
  <si>
    <t>http://www.mckee.org/</t>
  </si>
  <si>
    <t>4B49Cd2845fE42f</t>
  </si>
  <si>
    <t>Lyons PLC</t>
  </si>
  <si>
    <t>North Darryl</t>
  </si>
  <si>
    <t>566-270-7295x18220</t>
  </si>
  <si>
    <t>dcohen@mills-riley.net</t>
  </si>
  <si>
    <t>https://roth-wilcox.biz/</t>
  </si>
  <si>
    <t>762AaDC9A3c17Bc</t>
  </si>
  <si>
    <t>Erickson, Reid and Wolfe</t>
  </si>
  <si>
    <t>West Brooke</t>
  </si>
  <si>
    <t>001-552-332-8213</t>
  </si>
  <si>
    <t>+1-621-110-2708x85553</t>
  </si>
  <si>
    <t>bookertyler@gross.com</t>
  </si>
  <si>
    <t>http://www.brown-zhang.net/</t>
  </si>
  <si>
    <t>4277ca3aa0c7aE2</t>
  </si>
  <si>
    <t>Decker Inc</t>
  </si>
  <si>
    <t>Cesarbury</t>
  </si>
  <si>
    <t>923-194-6702x8699</t>
  </si>
  <si>
    <t>(801)805-2422x474</t>
  </si>
  <si>
    <t>zpark@carter-compton.com</t>
  </si>
  <si>
    <t>https://www.neal.org/</t>
  </si>
  <si>
    <t>7bbb0fD595c6B7D</t>
  </si>
  <si>
    <t>Christina</t>
  </si>
  <si>
    <t>Trevino-Novak</t>
  </si>
  <si>
    <t>Port Tracieshire</t>
  </si>
  <si>
    <t>001-224-361-6675</t>
  </si>
  <si>
    <t>155-904-1270x05264</t>
  </si>
  <si>
    <t>vhoffman@doyle-bowen.net</t>
  </si>
  <si>
    <t>http://www.melton.com/</t>
  </si>
  <si>
    <t>F7CC6aDE9C1ab59</t>
  </si>
  <si>
    <t>Reilly-Finley</t>
  </si>
  <si>
    <t>Andresbury</t>
  </si>
  <si>
    <t>001-537-825-3575</t>
  </si>
  <si>
    <t>pollardbeth@mclaughlin-harrison.com</t>
  </si>
  <si>
    <t>http://snow-liu.com/</t>
  </si>
  <si>
    <t>F79cB9EFE83440e</t>
  </si>
  <si>
    <t>Bethany</t>
  </si>
  <si>
    <t>Wilkinson, Stewart and Holland</t>
  </si>
  <si>
    <t>South Alisha</t>
  </si>
  <si>
    <t>840.627.1283</t>
  </si>
  <si>
    <t>218-468-0944x010</t>
  </si>
  <si>
    <t>ckelley@frost-alvarez.com</t>
  </si>
  <si>
    <t>http://www.watson.info/</t>
  </si>
  <si>
    <t>77C5CdE91De7cf1</t>
  </si>
  <si>
    <t>Carson, Marks and Montgomery</t>
  </si>
  <si>
    <t>Port Joy</t>
  </si>
  <si>
    <t>001-635-311-4172x673</t>
  </si>
  <si>
    <t>(424)437-6773x131</t>
  </si>
  <si>
    <t>maddoxdanielle@cantu.com</t>
  </si>
  <si>
    <t>https://www.waller.org/</t>
  </si>
  <si>
    <t>594Baf152FE9D31</t>
  </si>
  <si>
    <t>Schaefer-Archer</t>
  </si>
  <si>
    <t>Amberburgh</t>
  </si>
  <si>
    <t>(437)851-1584x5546</t>
  </si>
  <si>
    <t>001-362-441-0969x891</t>
  </si>
  <si>
    <t>jball@marsh.com</t>
  </si>
  <si>
    <t>https://pugh.com/</t>
  </si>
  <si>
    <t>dfdb4D3CafBfcde</t>
  </si>
  <si>
    <t>Choi, Flores and Morgan</t>
  </si>
  <si>
    <t>West Harold</t>
  </si>
  <si>
    <t>001-291-967-7030x1344</t>
  </si>
  <si>
    <t>gvilla@clarke.com</t>
  </si>
  <si>
    <t>https://norton-cook.com/</t>
  </si>
  <si>
    <t>A0E1bd1BF3BA094</t>
  </si>
  <si>
    <t>Dickerson-Haley</t>
  </si>
  <si>
    <t>Calderonbury</t>
  </si>
  <si>
    <t>847.489.7091</t>
  </si>
  <si>
    <t>062.379.3513x7670</t>
  </si>
  <si>
    <t>eroberts@cooley.com</t>
  </si>
  <si>
    <t>http://cummings-snow.com/</t>
  </si>
  <si>
    <t>85C7f5D9bbB72fA</t>
  </si>
  <si>
    <t>Cunningham, Kirby and Abbott</t>
  </si>
  <si>
    <t>Avilafort</t>
  </si>
  <si>
    <t>042-988-9798x6756</t>
  </si>
  <si>
    <t>114.658.0066x707</t>
  </si>
  <si>
    <t>tvang@wells-davila.com</t>
  </si>
  <si>
    <t>http://grant.biz/</t>
  </si>
  <si>
    <t>EdFb1eeE9ffc47e</t>
  </si>
  <si>
    <t>Love-Arroyo</t>
  </si>
  <si>
    <t>Mauriceland</t>
  </si>
  <si>
    <t>(103)922-9711x3016</t>
  </si>
  <si>
    <t>198-615-3684x5268</t>
  </si>
  <si>
    <t>bhooper@white.com</t>
  </si>
  <si>
    <t>https://www.clarke.org/</t>
  </si>
  <si>
    <t>DdCd40b5aEc3DD0</t>
  </si>
  <si>
    <t>Moss Inc</t>
  </si>
  <si>
    <t>South Glendaborough</t>
  </si>
  <si>
    <t>(987)193-1940</t>
  </si>
  <si>
    <t>001-249-967-5911x072</t>
  </si>
  <si>
    <t>haroldmoody@olson-massey.com</t>
  </si>
  <si>
    <t>http://www.cline.biz/</t>
  </si>
  <si>
    <t>08CEEAC431eBE1C</t>
  </si>
  <si>
    <t>Rangel-Macias</t>
  </si>
  <si>
    <t>Mcleanburgh</t>
  </si>
  <si>
    <t>692.401.0647</t>
  </si>
  <si>
    <t>404-951-1881x9114</t>
  </si>
  <si>
    <t>riveraclifford@watts.biz</t>
  </si>
  <si>
    <t>https://lozano.net/</t>
  </si>
  <si>
    <t>b22dDabD39d209E</t>
  </si>
  <si>
    <t>Chambers, Kirk and Whitaker</t>
  </si>
  <si>
    <t>Lake Lorettahaven</t>
  </si>
  <si>
    <t>003-840-6878x4867</t>
  </si>
  <si>
    <t>727.670.9473x5294</t>
  </si>
  <si>
    <t>ernest59@waters.com</t>
  </si>
  <si>
    <t>https://sawyer.com/</t>
  </si>
  <si>
    <t>Fa9957b6BD6D87f</t>
  </si>
  <si>
    <t>Johnson, Dillon and Marsh</t>
  </si>
  <si>
    <t>Gilberttown</t>
  </si>
  <si>
    <t>(523)361-1325</t>
  </si>
  <si>
    <t>(647)211-1913</t>
  </si>
  <si>
    <t>xrandolph@wu-rivera.com</t>
  </si>
  <si>
    <t>https://nguyen-ingram.net/</t>
  </si>
  <si>
    <t>8BD947727bAe5dA</t>
  </si>
  <si>
    <t>Barr-Sexton</t>
  </si>
  <si>
    <t>Lake Ernest</t>
  </si>
  <si>
    <t>(119)749-6980x0344</t>
  </si>
  <si>
    <t>+1-073-682-0734x0254</t>
  </si>
  <si>
    <t>cesarburns@mays-mcdonald.com</t>
  </si>
  <si>
    <t>https://strong.com/</t>
  </si>
  <si>
    <t>aE954839a03D5b5</t>
  </si>
  <si>
    <t>Parks, Pineda and Mendoza</t>
  </si>
  <si>
    <t>South Walter</t>
  </si>
  <si>
    <t>(387)086-9534x26661</t>
  </si>
  <si>
    <t>001-781-566-8485x325</t>
  </si>
  <si>
    <t>noahdominguez@reyes-snow.com</t>
  </si>
  <si>
    <t>http://lowe.net/</t>
  </si>
  <si>
    <t>10dc0C00C72FdcB</t>
  </si>
  <si>
    <t>Hooper, James and Davis</t>
  </si>
  <si>
    <t>Yangstad</t>
  </si>
  <si>
    <t>322.116.6159x30686</t>
  </si>
  <si>
    <t>393-835-8490x3094</t>
  </si>
  <si>
    <t>elijah12@pugh-david.com</t>
  </si>
  <si>
    <t>http://www.warner-gilmore.com/</t>
  </si>
  <si>
    <t>F783f58F65e466e</t>
  </si>
  <si>
    <t>Gonzales, Padilla and Hudson</t>
  </si>
  <si>
    <t>West Ricardo</t>
  </si>
  <si>
    <t>264.566.3490</t>
  </si>
  <si>
    <t>lydia43@ritter.com</t>
  </si>
  <si>
    <t>http://russo.info/</t>
  </si>
  <si>
    <t>D9e3c6dCE0D1d4c</t>
  </si>
  <si>
    <t>Martin, Mcclure and Conley</t>
  </si>
  <si>
    <t>East Ellen</t>
  </si>
  <si>
    <t>622-847-6153x2911</t>
  </si>
  <si>
    <t>345-137-0848x42951</t>
  </si>
  <si>
    <t>kristine34@rivas-suarez.net</t>
  </si>
  <si>
    <t>https://boyer.com/</t>
  </si>
  <si>
    <t>ECEaefb583D3FB5</t>
  </si>
  <si>
    <t>Brown Ltd</t>
  </si>
  <si>
    <t>Lake Vernon</t>
  </si>
  <si>
    <t>(583)122-6263</t>
  </si>
  <si>
    <t>572-883-9246x5253</t>
  </si>
  <si>
    <t>joycemayo@marquez-anthony.com</t>
  </si>
  <si>
    <t>http://www.holloway-bailey.com/</t>
  </si>
  <si>
    <t>a530a9E88d1E4E4</t>
  </si>
  <si>
    <t>Fields-Love</t>
  </si>
  <si>
    <t>West Carmenchester</t>
  </si>
  <si>
    <t>683-172-1812</t>
  </si>
  <si>
    <t>804-708-2675x100</t>
  </si>
  <si>
    <t>epham@hatfield.biz</t>
  </si>
  <si>
    <t>http://www.allen-hutchinson.biz/</t>
  </si>
  <si>
    <t>5FbAa0Be5DBfcC8</t>
  </si>
  <si>
    <t>Weiss Group</t>
  </si>
  <si>
    <t>East Denisefurt</t>
  </si>
  <si>
    <t>kendra22@pearson.info</t>
  </si>
  <si>
    <t>http://www.mcdonald.biz/</t>
  </si>
  <si>
    <t>fe29fceCf9ba48C</t>
  </si>
  <si>
    <t>Daugherty Ltd</t>
  </si>
  <si>
    <t>Blackburnfurt</t>
  </si>
  <si>
    <t>+1-778-578-1087x510</t>
  </si>
  <si>
    <t>glenda77@hughes.net</t>
  </si>
  <si>
    <t>https://bentley.com/</t>
  </si>
  <si>
    <t>c0FFadBbdDdbe6D</t>
  </si>
  <si>
    <t>Harris-Mann</t>
  </si>
  <si>
    <t>Madisonmouth</t>
  </si>
  <si>
    <t>(153)393-8586</t>
  </si>
  <si>
    <t>321.809.1115x0525</t>
  </si>
  <si>
    <t>robbinscharles@ashley.com</t>
  </si>
  <si>
    <t>http://garcia.info/</t>
  </si>
  <si>
    <t>cbE7c28a29871CD</t>
  </si>
  <si>
    <t>Mack, Hendrix and Baker</t>
  </si>
  <si>
    <t>East Ricky</t>
  </si>
  <si>
    <t>001-834-730-8339</t>
  </si>
  <si>
    <t>788-005-3358</t>
  </si>
  <si>
    <t>ddaugherty@travis.com</t>
  </si>
  <si>
    <t>http://www.woodard.com/</t>
  </si>
  <si>
    <t>c5fF9EBcBe49baF</t>
  </si>
  <si>
    <t>Boyer, Bullock and Phelps</t>
  </si>
  <si>
    <t>Gracehaven</t>
  </si>
  <si>
    <t>237.360.2497</t>
  </si>
  <si>
    <t>445-458-6323</t>
  </si>
  <si>
    <t>joel53@reed.com</t>
  </si>
  <si>
    <t>https://rubio.com/</t>
  </si>
  <si>
    <t>d6C42Dd4f4b8e2e</t>
  </si>
  <si>
    <t>Raymond, Middleton and Mcpherson</t>
  </si>
  <si>
    <t>West Harry</t>
  </si>
  <si>
    <t>318.146.5066</t>
  </si>
  <si>
    <t>cduke@barber-zimmerman.net</t>
  </si>
  <si>
    <t>https://www.todd-boyer.com/</t>
  </si>
  <si>
    <t>b6d95bF912a0C96</t>
  </si>
  <si>
    <t>Clark-Crawford</t>
  </si>
  <si>
    <t>Loristad</t>
  </si>
  <si>
    <t>326-975-2227x991</t>
  </si>
  <si>
    <t>548-460-0326x3720</t>
  </si>
  <si>
    <t>salinasscott@sutton.biz</t>
  </si>
  <si>
    <t>http://www.mercer.com/</t>
  </si>
  <si>
    <t>B4eFdBA1FdCba01</t>
  </si>
  <si>
    <t>Cannon LLC</t>
  </si>
  <si>
    <t>Bassmouth</t>
  </si>
  <si>
    <t>(372)542-3749x02429</t>
  </si>
  <si>
    <t>(614)501-3894x922</t>
  </si>
  <si>
    <t>chasemeredith@grimes.biz</t>
  </si>
  <si>
    <t>https://mann-martinez.com/</t>
  </si>
  <si>
    <t>6eC5b78B3d7ecf8</t>
  </si>
  <si>
    <t>Hart Group</t>
  </si>
  <si>
    <t>(371)895-5114</t>
  </si>
  <si>
    <t>(015)361-9264</t>
  </si>
  <si>
    <t>kroberson@tapia.com</t>
  </si>
  <si>
    <t>https://www.hampton.com/</t>
  </si>
  <si>
    <t>5DdFD314FDFe3B1</t>
  </si>
  <si>
    <t>Mercado-Sosa</t>
  </si>
  <si>
    <t>Mathisview</t>
  </si>
  <si>
    <t>+1-547-998-7744x17972</t>
  </si>
  <si>
    <t>(329)145-4006</t>
  </si>
  <si>
    <t>yangvictor@munoz.com</t>
  </si>
  <si>
    <t>0dddFFaFdF72d7c</t>
  </si>
  <si>
    <t>Ibarra, Carter and Pollard</t>
  </si>
  <si>
    <t>East Drew</t>
  </si>
  <si>
    <t>719-569-0728x86434</t>
  </si>
  <si>
    <t>(969)777-5691x470</t>
  </si>
  <si>
    <t>chloehood@horne.com</t>
  </si>
  <si>
    <t>http://www.hogan.com/</t>
  </si>
  <si>
    <t>4322d1a5ea7E8BE</t>
  </si>
  <si>
    <t>Travis-Black</t>
  </si>
  <si>
    <t>246.767.1549x2705</t>
  </si>
  <si>
    <t>779-541-0685</t>
  </si>
  <si>
    <t>tiffanypearson@benson.com</t>
  </si>
  <si>
    <t>http://www.guerrero.com/</t>
  </si>
  <si>
    <t>5934AD8B3Fd9C3A</t>
  </si>
  <si>
    <t>Faulkner, Wallace and Hogan</t>
  </si>
  <si>
    <t>Adamland</t>
  </si>
  <si>
    <t>001-268-877-4774</t>
  </si>
  <si>
    <t>841.501.7399x2679</t>
  </si>
  <si>
    <t>sabrinafrye@gates.com</t>
  </si>
  <si>
    <t>http://keller.com/</t>
  </si>
  <si>
    <t>ecd3e390Ebcd5FA</t>
  </si>
  <si>
    <t>Parker, Hart and Schmidt</t>
  </si>
  <si>
    <t>Donaldsonton</t>
  </si>
  <si>
    <t>858.902.0388</t>
  </si>
  <si>
    <t>bernard26@heath.com</t>
  </si>
  <si>
    <t>http://knight.net/</t>
  </si>
  <si>
    <t>bD09E12d587Bf63</t>
  </si>
  <si>
    <t>Heath Group</t>
  </si>
  <si>
    <t>Gambleside</t>
  </si>
  <si>
    <t>(299)266-6164</t>
  </si>
  <si>
    <t>001-189-107-1572x339</t>
  </si>
  <si>
    <t>julie40@colon.com</t>
  </si>
  <si>
    <t>https://goodwin-castro.com/</t>
  </si>
  <si>
    <t>A33AcFF8Cf1e9a3</t>
  </si>
  <si>
    <t>Ashley, Proctor and Howard</t>
  </si>
  <si>
    <t>Solisberg</t>
  </si>
  <si>
    <t>001-575-187-8720x0807</t>
  </si>
  <si>
    <t>001-261-313-6689x9102</t>
  </si>
  <si>
    <t>ghuynh@wood.org</t>
  </si>
  <si>
    <t>http://costa-orozco.org/</t>
  </si>
  <si>
    <t>F23FB38aFc8ccdE</t>
  </si>
  <si>
    <t>Dyer, Brennan and Fox</t>
  </si>
  <si>
    <t>Matthewtown</t>
  </si>
  <si>
    <t>001-707-059-5715x742</t>
  </si>
  <si>
    <t>750-201-9438</t>
  </si>
  <si>
    <t>billarroyo@nielsen.com</t>
  </si>
  <si>
    <t>http://www.mckinney-mcclain.biz/</t>
  </si>
  <si>
    <t>C7Ca2d05bDEB88E</t>
  </si>
  <si>
    <t>Gamble</t>
  </si>
  <si>
    <t>Jacobs-Thompson</t>
  </si>
  <si>
    <t>Waltonshire</t>
  </si>
  <si>
    <t>738-844-7065</t>
  </si>
  <si>
    <t>+1-545-197-6688x25362</t>
  </si>
  <si>
    <t>dustin14@blankenship.biz</t>
  </si>
  <si>
    <t>https://duran.net/</t>
  </si>
  <si>
    <t>e70F3540D08CCdE</t>
  </si>
  <si>
    <t>Good, Hudson and Schaefer</t>
  </si>
  <si>
    <t>Cabrerahaven</t>
  </si>
  <si>
    <t>001-166-414-7406x940</t>
  </si>
  <si>
    <t>bradley08@houston.info</t>
  </si>
  <si>
    <t>https://small-velasquez.com/</t>
  </si>
  <si>
    <t>1dB9eb60f760c1B</t>
  </si>
  <si>
    <t>Bass, Mann and Cain</t>
  </si>
  <si>
    <t>Suarezland</t>
  </si>
  <si>
    <t>001-406-842-2551x4925</t>
  </si>
  <si>
    <t>(245)382-8146</t>
  </si>
  <si>
    <t>jean11@farley-krueger.com</t>
  </si>
  <si>
    <t>http://www.carroll.info/</t>
  </si>
  <si>
    <t>ad14BEAF84Edec4</t>
  </si>
  <si>
    <t>Rivas, Arias and Baldwin</t>
  </si>
  <si>
    <t>Madelineland</t>
  </si>
  <si>
    <t>001-875-029-3130</t>
  </si>
  <si>
    <t>(174)138-1903x11712</t>
  </si>
  <si>
    <t>ambernewton@guerra.info</t>
  </si>
  <si>
    <t>http://newton.net/</t>
  </si>
  <si>
    <t>160f25dBD433cb5</t>
  </si>
  <si>
    <t>Brandt and Sons</t>
  </si>
  <si>
    <t>Port Yolandahaven</t>
  </si>
  <si>
    <t>406.633.4946x02959</t>
  </si>
  <si>
    <t>(505)277-2815</t>
  </si>
  <si>
    <t>judithmontoya@dunn.net</t>
  </si>
  <si>
    <t>https://www.bernard.info/</t>
  </si>
  <si>
    <t>DDaEB0Ade6E0EDf</t>
  </si>
  <si>
    <t>Olson-Thornton</t>
  </si>
  <si>
    <t>Loriville</t>
  </si>
  <si>
    <t>362-378-9427</t>
  </si>
  <si>
    <t>lindsay57@kramer-chaney.info</t>
  </si>
  <si>
    <t>http://www.roach-calderon.net/</t>
  </si>
  <si>
    <t>eef7fFC6C97FF25</t>
  </si>
  <si>
    <t>Tyler, Clarke and Spencer</t>
  </si>
  <si>
    <t>West Norman</t>
  </si>
  <si>
    <t>(316)564-1835x084</t>
  </si>
  <si>
    <t>215-834-5227x396</t>
  </si>
  <si>
    <t>jasminchen@chaney.biz</t>
  </si>
  <si>
    <t>http://fry.com/</t>
  </si>
  <si>
    <t>ACAd78e38e2EA6c</t>
  </si>
  <si>
    <t>Skinner, Diaz and Gay</t>
  </si>
  <si>
    <t>East Stevebury</t>
  </si>
  <si>
    <t>+1-218-193-5865x367</t>
  </si>
  <si>
    <t>mikaylalyons@curtis.info</t>
  </si>
  <si>
    <t>http://rocha-lozano.com/</t>
  </si>
  <si>
    <t>fbb8E90054AEFD4</t>
  </si>
  <si>
    <t>Kemp, Morgan and Harrell</t>
  </si>
  <si>
    <t>Paulhaven</t>
  </si>
  <si>
    <t>001-599-628-5603x5791</t>
  </si>
  <si>
    <t>001-176-453-7030x67208</t>
  </si>
  <si>
    <t>batessavannah@roberts.com</t>
  </si>
  <si>
    <t>http://www.beltran-caldwell.com/</t>
  </si>
  <si>
    <t>B2A4fEc9fa4FC39</t>
  </si>
  <si>
    <t>Morrison-Parks</t>
  </si>
  <si>
    <t>Port Theresahaven</t>
  </si>
  <si>
    <t>049-239-6225x9348</t>
  </si>
  <si>
    <t>001-527-193-6094</t>
  </si>
  <si>
    <t>tbaird@peters-valdez.com</t>
  </si>
  <si>
    <t>http://mason.com/</t>
  </si>
  <si>
    <t>DB45D49E814D477</t>
  </si>
  <si>
    <t>Ewing, Jones and Odom</t>
  </si>
  <si>
    <t>Angelahaven</t>
  </si>
  <si>
    <t>001-056-065-5963</t>
  </si>
  <si>
    <t>nolanmisty@massey.com</t>
  </si>
  <si>
    <t>https://www.ward.com/</t>
  </si>
  <si>
    <t>BfefD374B023dDF</t>
  </si>
  <si>
    <t>Gordon Ltd</t>
  </si>
  <si>
    <t>Harrellville</t>
  </si>
  <si>
    <t>001-654-373-9737x507</t>
  </si>
  <si>
    <t>terri95@logan.com</t>
  </si>
  <si>
    <t>https://houston.com/</t>
  </si>
  <si>
    <t>cB6bAeb78dfac1f</t>
  </si>
  <si>
    <t>Valencia-Moran</t>
  </si>
  <si>
    <t>Coreychester</t>
  </si>
  <si>
    <t>001-977-243-3119x0987</t>
  </si>
  <si>
    <t>jeffrey24@mccoy.com</t>
  </si>
  <si>
    <t>http://www.rosales.com/</t>
  </si>
  <si>
    <t>B2D46BCcffcF9B6</t>
  </si>
  <si>
    <t>Malone-Dean</t>
  </si>
  <si>
    <t>Meltonview</t>
  </si>
  <si>
    <t>149.115.9644x7408</t>
  </si>
  <si>
    <t>001-756-873-1955</t>
  </si>
  <si>
    <t>kirk33@stephens.com</t>
  </si>
  <si>
    <t>http://holmes-salazar.org/</t>
  </si>
  <si>
    <t>3bB4b2F634769EB</t>
  </si>
  <si>
    <t>Levine LLC</t>
  </si>
  <si>
    <t>North Kerry</t>
  </si>
  <si>
    <t>001-995-730-0093x996</t>
  </si>
  <si>
    <t>964.216.3445</t>
  </si>
  <si>
    <t>stacie84@stewart-lee.org</t>
  </si>
  <si>
    <t>https://www.duran.com/</t>
  </si>
  <si>
    <t>BD54bAb8092a043</t>
  </si>
  <si>
    <t>Reynolds-Chase</t>
  </si>
  <si>
    <t>Austinberg</t>
  </si>
  <si>
    <t>924-010-9732x93574</t>
  </si>
  <si>
    <t>775.476.3705</t>
  </si>
  <si>
    <t>frances15@frank.biz</t>
  </si>
  <si>
    <t>https://gilmore.com/</t>
  </si>
  <si>
    <t>D44B2DB88AC6446</t>
  </si>
  <si>
    <t>Cannon, Allison and Carlson</t>
  </si>
  <si>
    <t>West Cheyenne</t>
  </si>
  <si>
    <t>986.052.3861</t>
  </si>
  <si>
    <t>ashlee32@fitzgerald.net</t>
  </si>
  <si>
    <t>https://www.drake.org/</t>
  </si>
  <si>
    <t>bcDB1d4303a311d</t>
  </si>
  <si>
    <t>Mccall-Archer</t>
  </si>
  <si>
    <t>Port Ethanton</t>
  </si>
  <si>
    <t>525-363-7987x4146</t>
  </si>
  <si>
    <t>372-711-8059x0022</t>
  </si>
  <si>
    <t>kim62@mercer.com</t>
  </si>
  <si>
    <t>http://hogan.biz/</t>
  </si>
  <si>
    <t>4f6D7bFFE3147a5</t>
  </si>
  <si>
    <t>Copeland, Ellison and Rodgers</t>
  </si>
  <si>
    <t>Gilbertside</t>
  </si>
  <si>
    <t>840-204-7560x3176</t>
  </si>
  <si>
    <t>001-265-750-0029x88575</t>
  </si>
  <si>
    <t>virginia98@cervantes.com</t>
  </si>
  <si>
    <t>https://price-cooley.com/</t>
  </si>
  <si>
    <t>a7A58daFFa207BD</t>
  </si>
  <si>
    <t>Garrison-Bond</t>
  </si>
  <si>
    <t>075.981.0402x6410</t>
  </si>
  <si>
    <t>+1-698-265-4956x1457</t>
  </si>
  <si>
    <t>rileyyvette@kane-ruiz.org</t>
  </si>
  <si>
    <t>http://www.mills-harper.com/</t>
  </si>
  <si>
    <t>b3abd933bBBCb6B</t>
  </si>
  <si>
    <t>Keller</t>
  </si>
  <si>
    <t>Mclean, Bentley and David</t>
  </si>
  <si>
    <t>New Spencer</t>
  </si>
  <si>
    <t>001-868-593-8454</t>
  </si>
  <si>
    <t>+1-915-043-4835x027</t>
  </si>
  <si>
    <t>merrittlee@park.org</t>
  </si>
  <si>
    <t>https://www.santana.info/</t>
  </si>
  <si>
    <t>CE6effBbEeaeDF8</t>
  </si>
  <si>
    <t>Peck, Macias and Chase</t>
  </si>
  <si>
    <t>East Haileyside</t>
  </si>
  <si>
    <t>(661)267-9544x56648</t>
  </si>
  <si>
    <t>(229)533-6301</t>
  </si>
  <si>
    <t>garneraustin@everett.com</t>
  </si>
  <si>
    <t>http://summers.com/</t>
  </si>
  <si>
    <t>fa48c8Fb8fc0eAd</t>
  </si>
  <si>
    <t>Mclean PLC</t>
  </si>
  <si>
    <t>New Maurice</t>
  </si>
  <si>
    <t>156-036-2034x750</t>
  </si>
  <si>
    <t>+1-620-909-9042x49872</t>
  </si>
  <si>
    <t>markscheyenne@camacho.com</t>
  </si>
  <si>
    <t>E17Cd0873fDFcDC</t>
  </si>
  <si>
    <t>Mercado, Graham and May</t>
  </si>
  <si>
    <t>New Sheritown</t>
  </si>
  <si>
    <t>(859)171-9356x8358</t>
  </si>
  <si>
    <t>(462)851-3442x0739</t>
  </si>
  <si>
    <t>ushort@montoya.com</t>
  </si>
  <si>
    <t>http://rivers.biz/</t>
  </si>
  <si>
    <t>C21Bee1d4ff1baf</t>
  </si>
  <si>
    <t>Sims-Buckley</t>
  </si>
  <si>
    <t>Blackwelltown</t>
  </si>
  <si>
    <t>(174)780-4846</t>
  </si>
  <si>
    <t>280.214.6493</t>
  </si>
  <si>
    <t>morgan62@krause.com</t>
  </si>
  <si>
    <t>http://estrada.net/</t>
  </si>
  <si>
    <t>1eb1743a5B5FEcF</t>
  </si>
  <si>
    <t>Pearson, Baldwin and Medina</t>
  </si>
  <si>
    <t>South Timport</t>
  </si>
  <si>
    <t>001-829-951-9186x25150</t>
  </si>
  <si>
    <t>001-509-981-7000x97666</t>
  </si>
  <si>
    <t>jackson94@cain-hayes.com</t>
  </si>
  <si>
    <t>http://www.gaines-neal.com/</t>
  </si>
  <si>
    <t>53eE38FD8B6BabC</t>
  </si>
  <si>
    <t>Hamilton, Frederick and Browning</t>
  </si>
  <si>
    <t>304-900-4716x25933</t>
  </si>
  <si>
    <t>(976)590-6582</t>
  </si>
  <si>
    <t>crossgreg@gamble.biz</t>
  </si>
  <si>
    <t>2CBb2fdEb10dAaf</t>
  </si>
  <si>
    <t>Floyd, Ramirez and Stephens</t>
  </si>
  <si>
    <t>Mosleyberg</t>
  </si>
  <si>
    <t>004.005.5941</t>
  </si>
  <si>
    <t>237.555.2632</t>
  </si>
  <si>
    <t>joyce72@walters.com</t>
  </si>
  <si>
    <t>http://www.mcclure-herring.com/</t>
  </si>
  <si>
    <t>f8bbb7D9Fa1dA73</t>
  </si>
  <si>
    <t>Watson Ltd</t>
  </si>
  <si>
    <t>West Darylburgh</t>
  </si>
  <si>
    <t>001-926-923-2649</t>
  </si>
  <si>
    <t>157-018-7616x288</t>
  </si>
  <si>
    <t>kimberly94@valdez.com</t>
  </si>
  <si>
    <t>https://gordon.com/</t>
  </si>
  <si>
    <t>D3f993A73caf355</t>
  </si>
  <si>
    <t>Bean-Rollins</t>
  </si>
  <si>
    <t>Fullershire</t>
  </si>
  <si>
    <t>164.050.1380</t>
  </si>
  <si>
    <t>129-313-9319x782</t>
  </si>
  <si>
    <t>fernando81@skinner-li.org</t>
  </si>
  <si>
    <t>https://mccormick.net/</t>
  </si>
  <si>
    <t>180C3ff1Bfa0ee5</t>
  </si>
  <si>
    <t>Mcfarland, Malone and Huber</t>
  </si>
  <si>
    <t>West Bradberg</t>
  </si>
  <si>
    <t>368.597.3651</t>
  </si>
  <si>
    <t>550-766-1883</t>
  </si>
  <si>
    <t>bobbywebster@lyons.org</t>
  </si>
  <si>
    <t>https://mathis.net/</t>
  </si>
  <si>
    <t>4049da80BA00C74</t>
  </si>
  <si>
    <t>Burch-Blackburn</t>
  </si>
  <si>
    <t>Mayerside</t>
  </si>
  <si>
    <t>650.011.5715x248</t>
  </si>
  <si>
    <t>041.343.7921</t>
  </si>
  <si>
    <t>eduardo96@best-sheppard.net</t>
  </si>
  <si>
    <t>https://hahn.com/</t>
  </si>
  <si>
    <t>e7DCe3e9f3DaC9F</t>
  </si>
  <si>
    <t>Roman, York and Flynn</t>
  </si>
  <si>
    <t>Port Michaela</t>
  </si>
  <si>
    <t>234-131-4845</t>
  </si>
  <si>
    <t>001-313-420-4387x5120</t>
  </si>
  <si>
    <t>owensmichelle@collins.com</t>
  </si>
  <si>
    <t>https://stewart-patton.com/</t>
  </si>
  <si>
    <t>416b1eaE3Df2e30</t>
  </si>
  <si>
    <t>Baldwin LLC</t>
  </si>
  <si>
    <t>Lake Brianmouth</t>
  </si>
  <si>
    <t>825.987.4986x3931</t>
  </si>
  <si>
    <t>+1-760-218-4020x73204</t>
  </si>
  <si>
    <t>steve77@sanford.com</t>
  </si>
  <si>
    <t>https://www.odom.biz/</t>
  </si>
  <si>
    <t>2eDB4b0d4dBD54a</t>
  </si>
  <si>
    <t>Singh-Nash</t>
  </si>
  <si>
    <t>South Toddtown</t>
  </si>
  <si>
    <t>954.230.3622x262</t>
  </si>
  <si>
    <t>(893)049-5122x832</t>
  </si>
  <si>
    <t>ekerr@burch.net</t>
  </si>
  <si>
    <t>https://www.mckay.com/</t>
  </si>
  <si>
    <t>bdF86AA3F22bD7a</t>
  </si>
  <si>
    <t>Joseph, Bullock and Turner</t>
  </si>
  <si>
    <t>Reedberg</t>
  </si>
  <si>
    <t>(190)828-9524</t>
  </si>
  <si>
    <t>reynoldsjeffery@branch.info</t>
  </si>
  <si>
    <t>https://jensen-morrison.org/</t>
  </si>
  <si>
    <t>ba7aCbA2f4CfEf4</t>
  </si>
  <si>
    <t>Morse-Mclean</t>
  </si>
  <si>
    <t>Port Ralphfurt</t>
  </si>
  <si>
    <t>537-812-9009</t>
  </si>
  <si>
    <t>658-668-5354x1770</t>
  </si>
  <si>
    <t>nmeadows@schroeder.com</t>
  </si>
  <si>
    <t>http://pena.org/</t>
  </si>
  <si>
    <t>24C00CDEB96dc3E</t>
  </si>
  <si>
    <t>Butler, Kim and Morrow</t>
  </si>
  <si>
    <t>South Blakefurt</t>
  </si>
  <si>
    <t>(716)565-6625</t>
  </si>
  <si>
    <t>(289)641-6875x05319</t>
  </si>
  <si>
    <t>lorraine83@molina.net</t>
  </si>
  <si>
    <t>FFe5a8a4a97Fd51</t>
  </si>
  <si>
    <t>Roberson-Friedman</t>
  </si>
  <si>
    <t>Ashleychester</t>
  </si>
  <si>
    <t>628.339.0339</t>
  </si>
  <si>
    <t>(049)134-9682x356</t>
  </si>
  <si>
    <t>amberbowman@alexander.com</t>
  </si>
  <si>
    <t>http://mccarty.com/</t>
  </si>
  <si>
    <t>D57F7DeB5Db58fa</t>
  </si>
  <si>
    <t>Beltran, Leonard and Gonzales</t>
  </si>
  <si>
    <t>East Pattyborough</t>
  </si>
  <si>
    <t>001-711-293-9218x957</t>
  </si>
  <si>
    <t>297.391.0240x40487</t>
  </si>
  <si>
    <t>johnnypugh@wang.net</t>
  </si>
  <si>
    <t>https://www.mcdowell.com/</t>
  </si>
  <si>
    <t>d575c37CAD9B3D1</t>
  </si>
  <si>
    <t>Meza Group</t>
  </si>
  <si>
    <t>Lake Tashaborough</t>
  </si>
  <si>
    <t>+1-818-748-6059x7404</t>
  </si>
  <si>
    <t>752.731.8428x0924</t>
  </si>
  <si>
    <t>sandovalmary@woodward.com</t>
  </si>
  <si>
    <t>https://lowe-matthews.com/</t>
  </si>
  <si>
    <t>C8026EDd92fA99A</t>
  </si>
  <si>
    <t>Savage Group</t>
  </si>
  <si>
    <t>Birdfurt</t>
  </si>
  <si>
    <t>001-694-969-1879x0735</t>
  </si>
  <si>
    <t>(819)756-4279</t>
  </si>
  <si>
    <t>eholland@braun.com</t>
  </si>
  <si>
    <t>https://mccoy-ayers.com/</t>
  </si>
  <si>
    <t>2A4c728A32D90F7</t>
  </si>
  <si>
    <t>Boyd-Potts</t>
  </si>
  <si>
    <t>Terriburgh</t>
  </si>
  <si>
    <t>(673)957-7977x758</t>
  </si>
  <si>
    <t>(630)029-0936x80486</t>
  </si>
  <si>
    <t>theodoremarsh@bond.com</t>
  </si>
  <si>
    <t>http://www.gordon-roberts.com/</t>
  </si>
  <si>
    <t>41CEA79839eC9bd</t>
  </si>
  <si>
    <t>Vaughn</t>
  </si>
  <si>
    <t>Parrish-West</t>
  </si>
  <si>
    <t>Port Catherineborough</t>
  </si>
  <si>
    <t>592-275-9609x185</t>
  </si>
  <si>
    <t>russell98@cook.com</t>
  </si>
  <si>
    <t>cBf502b528ed889</t>
  </si>
  <si>
    <t>Morgan, Santiago and Gaines</t>
  </si>
  <si>
    <t>Schneiderhaven</t>
  </si>
  <si>
    <t>613-329-9419</t>
  </si>
  <si>
    <t>001-825-385-2046</t>
  </si>
  <si>
    <t>victoriamccullough@joyce-villegas.com</t>
  </si>
  <si>
    <t>http://www.rollins.net/</t>
  </si>
  <si>
    <t>FB6cDC906D0F1a4</t>
  </si>
  <si>
    <t>Patrick-Hess</t>
  </si>
  <si>
    <t>Foxtown</t>
  </si>
  <si>
    <t>+1-026-918-6967x0343</t>
  </si>
  <si>
    <t>034.966.8028x023</t>
  </si>
  <si>
    <t>derrickaustin@mcintyre.com</t>
  </si>
  <si>
    <t>https://www.mayer.com/</t>
  </si>
  <si>
    <t>6f3C5BF3AC545e8</t>
  </si>
  <si>
    <t>Evans-Gaines</t>
  </si>
  <si>
    <t>Lake Caroline</t>
  </si>
  <si>
    <t>(634)903-8529x5615</t>
  </si>
  <si>
    <t>vaughanmarissa@sutton-carter.com</t>
  </si>
  <si>
    <t>http://parsons-david.net/</t>
  </si>
  <si>
    <t>AFb3dA721E03F48</t>
  </si>
  <si>
    <t>Lamb-Parks</t>
  </si>
  <si>
    <t>North Gwendolyn</t>
  </si>
  <si>
    <t>711-331-4378</t>
  </si>
  <si>
    <t>(680)264-3276</t>
  </si>
  <si>
    <t>ehaley@hampton.com</t>
  </si>
  <si>
    <t>https://phillips-summers.biz/</t>
  </si>
  <si>
    <t>4FAECeB4ff5EC4c</t>
  </si>
  <si>
    <t>Howell</t>
  </si>
  <si>
    <t>Gentry Inc</t>
  </si>
  <si>
    <t>West Terrance</t>
  </si>
  <si>
    <t>081.368.6932x02989</t>
  </si>
  <si>
    <t>hornlucas@waters.org</t>
  </si>
  <si>
    <t>http://reeves-santana.com/</t>
  </si>
  <si>
    <t>D8FFFCe05E0B8eA</t>
  </si>
  <si>
    <t>Fletcher Ltd</t>
  </si>
  <si>
    <t>West Chloe</t>
  </si>
  <si>
    <t>425-354-3409x974</t>
  </si>
  <si>
    <t>john34@black.com</t>
  </si>
  <si>
    <t>http://www.horne-quinn.com/</t>
  </si>
  <si>
    <t>FB349D991f4EA98</t>
  </si>
  <si>
    <t>Travisbury</t>
  </si>
  <si>
    <t>538-810-1897x66839</t>
  </si>
  <si>
    <t>kristenbradley@hopkins-knight.biz</t>
  </si>
  <si>
    <t>https://www.benjamin.info/</t>
  </si>
  <si>
    <t>bb9D28dEaE43973</t>
  </si>
  <si>
    <t>Mora, Waters and Price</t>
  </si>
  <si>
    <t>Ebonyfurt</t>
  </si>
  <si>
    <t>(133)280-5056</t>
  </si>
  <si>
    <t>tomgross@trevino.com</t>
  </si>
  <si>
    <t>http://www.meyers-best.com/</t>
  </si>
  <si>
    <t>F8A976ED5fDe7d3</t>
  </si>
  <si>
    <t>Chase Inc</t>
  </si>
  <si>
    <t>Coryville</t>
  </si>
  <si>
    <t>600.067.8262x16623</t>
  </si>
  <si>
    <t>gramsey@norton.com</t>
  </si>
  <si>
    <t>https://barry.com/</t>
  </si>
  <si>
    <t>82e520dcEe677ea</t>
  </si>
  <si>
    <t>Floyd-Oneal</t>
  </si>
  <si>
    <t>001-130-671-1393x420</t>
  </si>
  <si>
    <t>+1-687-324-1565x1896</t>
  </si>
  <si>
    <t>danharding@baldwin.org</t>
  </si>
  <si>
    <t>http://fuentes-beard.org/</t>
  </si>
  <si>
    <t>Efb3857A0cf46B3</t>
  </si>
  <si>
    <t>Baxter, Newton and Francis</t>
  </si>
  <si>
    <t>Rachaelside</t>
  </si>
  <si>
    <t>083-100-1187</t>
  </si>
  <si>
    <t>001-841-885-2627x0898</t>
  </si>
  <si>
    <t>vspence@rojas.net</t>
  </si>
  <si>
    <t>https://www.sherman-curry.com/</t>
  </si>
  <si>
    <t>DbB5181C9B26B4e</t>
  </si>
  <si>
    <t>Carpenter, Novak and Lester</t>
  </si>
  <si>
    <t>East Edwin</t>
  </si>
  <si>
    <t>722-772-1231x8162</t>
  </si>
  <si>
    <t>+1-693-958-7938x783</t>
  </si>
  <si>
    <t>gbryan@krueger.com</t>
  </si>
  <si>
    <t>https://gallegos.info/</t>
  </si>
  <si>
    <t>2AdaCF424D7Ab1a</t>
  </si>
  <si>
    <t>Roach, Webster and Medina</t>
  </si>
  <si>
    <t>Alvinbury</t>
  </si>
  <si>
    <t>(951)041-6976x05879</t>
  </si>
  <si>
    <t>(395)398-2747</t>
  </si>
  <si>
    <t>kennedymarc@sims.com</t>
  </si>
  <si>
    <t>http://www.daugherty-hooper.biz/</t>
  </si>
  <si>
    <t>ca3daB6512e6b33</t>
  </si>
  <si>
    <t>Bray-Ellis</t>
  </si>
  <si>
    <t>Alexaton</t>
  </si>
  <si>
    <t>001-700-682-2705x17586</t>
  </si>
  <si>
    <t>(174)734-0737x2905</t>
  </si>
  <si>
    <t>herringbelinda@bauer.com</t>
  </si>
  <si>
    <t>http://ramos-yu.com/</t>
  </si>
  <si>
    <t>3DADC105cd64EeC</t>
  </si>
  <si>
    <t>Blake Group</t>
  </si>
  <si>
    <t>South Tamarafort</t>
  </si>
  <si>
    <t>382.468.3742</t>
  </si>
  <si>
    <t>(559)978-8354</t>
  </si>
  <si>
    <t>dalton08@dunn.com</t>
  </si>
  <si>
    <t>http://www.bush.com/</t>
  </si>
  <si>
    <t>DDA1D938B28CEA3</t>
  </si>
  <si>
    <t>West Jackie</t>
  </si>
  <si>
    <t>822.815.2456x02530</t>
  </si>
  <si>
    <t>wmaynard@vasquez.org</t>
  </si>
  <si>
    <t>https://orr.com/</t>
  </si>
  <si>
    <t>2F93cB2Fe98c5CC</t>
  </si>
  <si>
    <t>Zhang, Wiley and Reeves</t>
  </si>
  <si>
    <t>715-018-8464</t>
  </si>
  <si>
    <t>493.903.8174x313</t>
  </si>
  <si>
    <t>leroy10@riggs.biz</t>
  </si>
  <si>
    <t>https://www.wang.com/</t>
  </si>
  <si>
    <t>c579ECe62f518EB</t>
  </si>
  <si>
    <t>Koch, Orozco and Rivera</t>
  </si>
  <si>
    <t>(573)520-7857</t>
  </si>
  <si>
    <t>007-752-4010</t>
  </si>
  <si>
    <t>anitaclayton@carey.biz</t>
  </si>
  <si>
    <t>https://house-vincent.biz/</t>
  </si>
  <si>
    <t>C153f9Ee155c248</t>
  </si>
  <si>
    <t>Malone, Archer and Hart</t>
  </si>
  <si>
    <t>West Stanleyton</t>
  </si>
  <si>
    <t>+1-614-370-4863x0042</t>
  </si>
  <si>
    <t>001-190-226-9005x40823</t>
  </si>
  <si>
    <t>gmoon@marks.com</t>
  </si>
  <si>
    <t>http://www.kirk.net/</t>
  </si>
  <si>
    <t>CE8a09eCd1E0Cc1</t>
  </si>
  <si>
    <t>Le, Shah and Gilbert</t>
  </si>
  <si>
    <t>East Desireetown</t>
  </si>
  <si>
    <t>+1-661-469-6307x43965</t>
  </si>
  <si>
    <t>001-343-009-5290x95666</t>
  </si>
  <si>
    <t>solisnancy@rivas.com</t>
  </si>
  <si>
    <t>71ffa2FAF92D3dA</t>
  </si>
  <si>
    <t>Beck, Taylor and Newton</t>
  </si>
  <si>
    <t>Lake Michelle</t>
  </si>
  <si>
    <t>(852)563-7634x78854</t>
  </si>
  <si>
    <t>940.819.6357</t>
  </si>
  <si>
    <t>angelica38@compton.com</t>
  </si>
  <si>
    <t>719CAD2fc78D6ee</t>
  </si>
  <si>
    <t>Haley, Bauer and Mullen</t>
  </si>
  <si>
    <t>North Bradville</t>
  </si>
  <si>
    <t>(233)213-0706x2389</t>
  </si>
  <si>
    <t>dbeard@gordon-lewis.com</t>
  </si>
  <si>
    <t>http://www.montoya-serrano.biz/</t>
  </si>
  <si>
    <t>5bBd44de5aE793e</t>
  </si>
  <si>
    <t>Bradshaw, Guerrero and Roth</t>
  </si>
  <si>
    <t>South Kayleeton</t>
  </si>
  <si>
    <t>001-120-147-0122x93953</t>
  </si>
  <si>
    <t>341-819-3443x6389</t>
  </si>
  <si>
    <t>colin13@richardson.biz</t>
  </si>
  <si>
    <t>http://keith-rush.org/</t>
  </si>
  <si>
    <t>191C1f9FFD29C2b</t>
  </si>
  <si>
    <t>Lance</t>
  </si>
  <si>
    <t>Norris-Bender</t>
  </si>
  <si>
    <t>North Julie</t>
  </si>
  <si>
    <t>(666)725-1078x87138</t>
  </si>
  <si>
    <t>kdudley@edwards.com</t>
  </si>
  <si>
    <t>http://sullivan.com/</t>
  </si>
  <si>
    <t>D7Fe1a83BbA1093</t>
  </si>
  <si>
    <t>Lloyd Group</t>
  </si>
  <si>
    <t>Zacharyside</t>
  </si>
  <si>
    <t>(870)649-2757x013</t>
  </si>
  <si>
    <t>287.714.2094</t>
  </si>
  <si>
    <t>andrewriley@perkins-pace.com</t>
  </si>
  <si>
    <t>https://www.hart-alexander.org/</t>
  </si>
  <si>
    <t>0aaf8c613B18f0F</t>
  </si>
  <si>
    <t>Schmidt, Colon and Craig</t>
  </si>
  <si>
    <t>Elaineville</t>
  </si>
  <si>
    <t>001-502-385-2305x9698</t>
  </si>
  <si>
    <t>+1-876-767-6625x49244</t>
  </si>
  <si>
    <t>qfoley@patton.com</t>
  </si>
  <si>
    <t>7DE404aeE6EFCbe</t>
  </si>
  <si>
    <t>Ewing-Johnson</t>
  </si>
  <si>
    <t>North Sabrina</t>
  </si>
  <si>
    <t>+1-756-748-3884x7452</t>
  </si>
  <si>
    <t>(448)987-6032x97970</t>
  </si>
  <si>
    <t>noah57@blackburn.com</t>
  </si>
  <si>
    <t>http://lowery.biz/</t>
  </si>
  <si>
    <t>B60AE8C025534Aa</t>
  </si>
  <si>
    <t>New Ellenshire</t>
  </si>
  <si>
    <t>417.923.8996</t>
  </si>
  <si>
    <t>001-681-381-7618x17831</t>
  </si>
  <si>
    <t>tiffany45@stanley.biz</t>
  </si>
  <si>
    <t>a46FFff90b0562a</t>
  </si>
  <si>
    <t>Higgins, Saunders and Curry</t>
  </si>
  <si>
    <t>(483)929-8903x3430</t>
  </si>
  <si>
    <t>527.306.6413x016</t>
  </si>
  <si>
    <t>rbarker@mccann.com</t>
  </si>
  <si>
    <t>https://burns.org/</t>
  </si>
  <si>
    <t>FcEfF23bf73fbf2</t>
  </si>
  <si>
    <t>Erickson-Cook</t>
  </si>
  <si>
    <t>Lake Anneshire</t>
  </si>
  <si>
    <t>022-784-3257</t>
  </si>
  <si>
    <t>+1-138-118-8731x43961</t>
  </si>
  <si>
    <t>sheryladams@best.com</t>
  </si>
  <si>
    <t>ae69ced3afAFD5a</t>
  </si>
  <si>
    <t>Meyers, Compton and Lucero</t>
  </si>
  <si>
    <t>Sanchezmouth</t>
  </si>
  <si>
    <t>007.112.8036x95749</t>
  </si>
  <si>
    <t>540-998-1408x87295</t>
  </si>
  <si>
    <t>kristina76@nash.net</t>
  </si>
  <si>
    <t>http://pierce-ryan.com/</t>
  </si>
  <si>
    <t>1FB9F1b7B4cD09b</t>
  </si>
  <si>
    <t>Lutz, Farley and Prince</t>
  </si>
  <si>
    <t>Alanbury</t>
  </si>
  <si>
    <t>(096)858-5652</t>
  </si>
  <si>
    <t>158-291-4143x691</t>
  </si>
  <si>
    <t>weaverjade@montoya-holder.com</t>
  </si>
  <si>
    <t>https://ochoa-huffman.info/</t>
  </si>
  <si>
    <t>8aedA4145da6782</t>
  </si>
  <si>
    <t>Ayers, Austin and Castaneda</t>
  </si>
  <si>
    <t>Barbaramouth</t>
  </si>
  <si>
    <t>368-461-6723</t>
  </si>
  <si>
    <t>(092)929-3855x9656</t>
  </si>
  <si>
    <t>isharp@hull.info</t>
  </si>
  <si>
    <t>http://www.pugh.com/</t>
  </si>
  <si>
    <t>529e2b7ba1586E2</t>
  </si>
  <si>
    <t>Estrada-Ho</t>
  </si>
  <si>
    <t>East Joyce</t>
  </si>
  <si>
    <t>(526)325-3839x1431</t>
  </si>
  <si>
    <t>raymondpaige@khan.org</t>
  </si>
  <si>
    <t>http://www.massey.com/</t>
  </si>
  <si>
    <t>FBDd2AdaF5EBcFe</t>
  </si>
  <si>
    <t>Banks, Carlson and Schroeder</t>
  </si>
  <si>
    <t>Rogerhaven</t>
  </si>
  <si>
    <t>+1-799-020-1561x392</t>
  </si>
  <si>
    <t>972-101-4913x877</t>
  </si>
  <si>
    <t>leon90@quinn.net</t>
  </si>
  <si>
    <t>https://kemp.com/</t>
  </si>
  <si>
    <t>6b7e2DaFe8abaEd</t>
  </si>
  <si>
    <t>Livingston, Barton and Carlson</t>
  </si>
  <si>
    <t>Port Dominiqueside</t>
  </si>
  <si>
    <t>(640)296-7830x2042</t>
  </si>
  <si>
    <t>+1-762-098-3218x368</t>
  </si>
  <si>
    <t>taraashley@crane.com</t>
  </si>
  <si>
    <t>http://gallegos.com/</t>
  </si>
  <si>
    <t>BD71ecfcA78bFEb</t>
  </si>
  <si>
    <t>Ferguson-Bullock</t>
  </si>
  <si>
    <t>001-342-026-5869x073</t>
  </si>
  <si>
    <t>(028)288-7898x966</t>
  </si>
  <si>
    <t>yjohnston@choi.com</t>
  </si>
  <si>
    <t>https://dyer-briggs.biz/</t>
  </si>
  <si>
    <t>ef6aFEF0BEf77D2</t>
  </si>
  <si>
    <t>Keller, Frey and Abbott</t>
  </si>
  <si>
    <t>Baileyville</t>
  </si>
  <si>
    <t>001-804-535-7904x109</t>
  </si>
  <si>
    <t>001-407-825-2616</t>
  </si>
  <si>
    <t>trujillojasmine@calderon-peck.org</t>
  </si>
  <si>
    <t>BA91E6aDE5197fE</t>
  </si>
  <si>
    <t>Frost LLC</t>
  </si>
  <si>
    <t>Port Jefferyberg</t>
  </si>
  <si>
    <t>321.913.6196</t>
  </si>
  <si>
    <t>916.486.4599x5255</t>
  </si>
  <si>
    <t>faith91@hart.info</t>
  </si>
  <si>
    <t>https://www.wolfe.com/</t>
  </si>
  <si>
    <t>EA3Ce80DDEB462d</t>
  </si>
  <si>
    <t>Bird LLC</t>
  </si>
  <si>
    <t>Leeburgh</t>
  </si>
  <si>
    <t>001-214-798-8963</t>
  </si>
  <si>
    <t>654-482-9824x8698</t>
  </si>
  <si>
    <t>teresa21@mcfarland.biz</t>
  </si>
  <si>
    <t>http://powers.com/</t>
  </si>
  <si>
    <t>D65da783DfAB407</t>
  </si>
  <si>
    <t>Daniels-Cline</t>
  </si>
  <si>
    <t>Stantonmouth</t>
  </si>
  <si>
    <t>720.779.0838</t>
  </si>
  <si>
    <t>krichard@kramer.com</t>
  </si>
  <si>
    <t>https://marshall-hardin.com/</t>
  </si>
  <si>
    <t>1ebde0dE870884c</t>
  </si>
  <si>
    <t>Brooks-Kent</t>
  </si>
  <si>
    <t>East Barbara</t>
  </si>
  <si>
    <t>(570)973-6088</t>
  </si>
  <si>
    <t>+1-988-802-4835x8726</t>
  </si>
  <si>
    <t>lamkatie@coffey.com</t>
  </si>
  <si>
    <t>https://hurley.info/</t>
  </si>
  <si>
    <t>AF7C4EBeE64CbbF</t>
  </si>
  <si>
    <t>Thomas, Dudley and Glenn</t>
  </si>
  <si>
    <t>Larrychester</t>
  </si>
  <si>
    <t>364-921-2231</t>
  </si>
  <si>
    <t>001-571-418-4859</t>
  </si>
  <si>
    <t>qballard@golden.com</t>
  </si>
  <si>
    <t>https://dawson.net/</t>
  </si>
  <si>
    <t>ABbCB5EDa8c9aFd</t>
  </si>
  <si>
    <t>Payne-Douglas</t>
  </si>
  <si>
    <t>New Greg</t>
  </si>
  <si>
    <t>322-943-9935</t>
  </si>
  <si>
    <t>831-404-3288</t>
  </si>
  <si>
    <t>ashleyfrench@gallegos.com</t>
  </si>
  <si>
    <t>https://jenkins-spears.com/</t>
  </si>
  <si>
    <t>b1C2DeC04cd6Ce3</t>
  </si>
  <si>
    <t>Matthews-Friedman</t>
  </si>
  <si>
    <t>South Reginamouth</t>
  </si>
  <si>
    <t>970.889.0330</t>
  </si>
  <si>
    <t>(733)773-6457x871</t>
  </si>
  <si>
    <t>hahncharlotte@macias.com</t>
  </si>
  <si>
    <t>0fD1c65a1abF091</t>
  </si>
  <si>
    <t>West Joannamouth</t>
  </si>
  <si>
    <t>684.504.6094x1033</t>
  </si>
  <si>
    <t>987-687-7123x338</t>
  </si>
  <si>
    <t>claudia88@morrow-coleman.info</t>
  </si>
  <si>
    <t>https://www.harrell.info/</t>
  </si>
  <si>
    <t>570Aec1b5ce3aDb</t>
  </si>
  <si>
    <t>Howe and Sons</t>
  </si>
  <si>
    <t>Port Tammie</t>
  </si>
  <si>
    <t>673-947-7785x0417</t>
  </si>
  <si>
    <t>586-588-5700x460</t>
  </si>
  <si>
    <t>qnewman@little-hayden.org</t>
  </si>
  <si>
    <t>https://www.bautista-pollard.com/</t>
  </si>
  <si>
    <t>Aded8E3B7b2e48D</t>
  </si>
  <si>
    <t>Mosesmouth</t>
  </si>
  <si>
    <t>973.269.7007</t>
  </si>
  <si>
    <t>001-335-095-1632x9832</t>
  </si>
  <si>
    <t>cliffordcisneros@mcintyre-watts.com</t>
  </si>
  <si>
    <t>http://campos.com/</t>
  </si>
  <si>
    <t>6eDDDE4f1F7fb03</t>
  </si>
  <si>
    <t>Price-Good</t>
  </si>
  <si>
    <t>South Karaton</t>
  </si>
  <si>
    <t>001-280-767-3837</t>
  </si>
  <si>
    <t>001-927-490-8539x97291</t>
  </si>
  <si>
    <t>valerieburgess@cannon-herring.org</t>
  </si>
  <si>
    <t>https://campos.org/</t>
  </si>
  <si>
    <t>E446B0e1dbCAbBb</t>
  </si>
  <si>
    <t>Zuniga-Bowers</t>
  </si>
  <si>
    <t>Port Connorshire</t>
  </si>
  <si>
    <t>(907)452-4470</t>
  </si>
  <si>
    <t>icastro@petersen.net</t>
  </si>
  <si>
    <t>https://haley.com/</t>
  </si>
  <si>
    <t>75BF0c0820f036D</t>
  </si>
  <si>
    <t>Harper, Cummings and Lester</t>
  </si>
  <si>
    <t>Maddoxton</t>
  </si>
  <si>
    <t>059-637-1381</t>
  </si>
  <si>
    <t>770-944-2986</t>
  </si>
  <si>
    <t>frichards@fuller.com</t>
  </si>
  <si>
    <t>http://www.jacobs.org/</t>
  </si>
  <si>
    <t>E705fef8C65EFB3</t>
  </si>
  <si>
    <t>Mason, Hensley and Anthony</t>
  </si>
  <si>
    <t>New Theodorehaven</t>
  </si>
  <si>
    <t>(169)704-5705</t>
  </si>
  <si>
    <t>ylawrence@bentley-rich.org</t>
  </si>
  <si>
    <t>https://collier-neal.com/</t>
  </si>
  <si>
    <t>3FdA59F7296d47e</t>
  </si>
  <si>
    <t>Salazar, Houston and Barajas</t>
  </si>
  <si>
    <t>Prestonside</t>
  </si>
  <si>
    <t>085-808-0533x20566</t>
  </si>
  <si>
    <t>kirsten37@valencia.org</t>
  </si>
  <si>
    <t>https://winters-mckee.com/</t>
  </si>
  <si>
    <t>0bf5bb9bc3Bcfbd</t>
  </si>
  <si>
    <t>Cummings Group</t>
  </si>
  <si>
    <t>Onealtown</t>
  </si>
  <si>
    <t>280.958.4905x1114</t>
  </si>
  <si>
    <t>carol53@mcpherson-welch.com</t>
  </si>
  <si>
    <t>https://www.hodges-adkins.com/</t>
  </si>
  <si>
    <t>edE54C195FC8efd</t>
  </si>
  <si>
    <t>Buck Group</t>
  </si>
  <si>
    <t>Brookeland</t>
  </si>
  <si>
    <t>001-914-410-3278x21637</t>
  </si>
  <si>
    <t>(545)691-0075</t>
  </si>
  <si>
    <t>marisa13@gaines-stuart.com</t>
  </si>
  <si>
    <t>https://holden.com/</t>
  </si>
  <si>
    <t>392F8af3F2112cc</t>
  </si>
  <si>
    <t>Glover LLC</t>
  </si>
  <si>
    <t>Zhangberg</t>
  </si>
  <si>
    <t>383-336-3931x84864</t>
  </si>
  <si>
    <t>001-920-546-0952x16697</t>
  </si>
  <si>
    <t>billy24@hester-moses.biz</t>
  </si>
  <si>
    <t>http://murray.com/</t>
  </si>
  <si>
    <t>9E0375Ff1c3Cf4f</t>
  </si>
  <si>
    <t>Rojas, Greer and Davenport</t>
  </si>
  <si>
    <t>New Anitashire</t>
  </si>
  <si>
    <t>+1-377-470-5985x56363</t>
  </si>
  <si>
    <t>001-071-786-7214x717</t>
  </si>
  <si>
    <t>joannevillarreal@mata.org</t>
  </si>
  <si>
    <t>http://gilmore-chung.com/</t>
  </si>
  <si>
    <t>E3f65E08d4af00e</t>
  </si>
  <si>
    <t>Mclaughlinview</t>
  </si>
  <si>
    <t>(640)195-9972</t>
  </si>
  <si>
    <t>001-927-235-4527x4388</t>
  </si>
  <si>
    <t>solomonkrista@hart.com</t>
  </si>
  <si>
    <t>http://gallagher-donovan.com/</t>
  </si>
  <si>
    <t>FecefB34FC8FB3a</t>
  </si>
  <si>
    <t>Barr-Guerra</t>
  </si>
  <si>
    <t>Port Samuelchester</t>
  </si>
  <si>
    <t>001-709-761-8776x432</t>
  </si>
  <si>
    <t>sheliazavala@tapia.com</t>
  </si>
  <si>
    <t>http://www.ford-odom.com/</t>
  </si>
  <si>
    <t>eaAD7232B7B357f</t>
  </si>
  <si>
    <t>Beard-Poole</t>
  </si>
  <si>
    <t>Jensenburgh</t>
  </si>
  <si>
    <t>799-095-7056x392</t>
  </si>
  <si>
    <t>525-927-4722x85794</t>
  </si>
  <si>
    <t>micheal31@ali.com</t>
  </si>
  <si>
    <t>http://www.snyder-short.com/</t>
  </si>
  <si>
    <t>8B79dF5b2C91Ef8</t>
  </si>
  <si>
    <t>Scott PLC</t>
  </si>
  <si>
    <t>Gregville</t>
  </si>
  <si>
    <t>(072)411-0588x6943</t>
  </si>
  <si>
    <t>lbolton@andersen.net</t>
  </si>
  <si>
    <t>https://dudley.com/</t>
  </si>
  <si>
    <t>1E13EeAA4dD97Bc</t>
  </si>
  <si>
    <t>Schwartz, Decker and Church</t>
  </si>
  <si>
    <t>Gabriellaland</t>
  </si>
  <si>
    <t>828-797-4807</t>
  </si>
  <si>
    <t>983.462.6866x245</t>
  </si>
  <si>
    <t>gryan@dougherty.com</t>
  </si>
  <si>
    <t>http://www.crosby.net/</t>
  </si>
  <si>
    <t>406e575A1ac25b4</t>
  </si>
  <si>
    <t>Guerrero-Bowers</t>
  </si>
  <si>
    <t>Jodiborough</t>
  </si>
  <si>
    <t>001-285-655-7431x596</t>
  </si>
  <si>
    <t>faulknerkara@wade.info</t>
  </si>
  <si>
    <t>http://eaton-ho.com/</t>
  </si>
  <si>
    <t>E111cEB5CAf5Aed</t>
  </si>
  <si>
    <t>Dixon-Allison</t>
  </si>
  <si>
    <t>West Dennis</t>
  </si>
  <si>
    <t>001-738-259-2253x0123</t>
  </si>
  <si>
    <t>090.357.9393x118</t>
  </si>
  <si>
    <t>icompton@johnston-murphy.com</t>
  </si>
  <si>
    <t>https://booth.com/</t>
  </si>
  <si>
    <t>14ECEcC0FE1dE17</t>
  </si>
  <si>
    <t>Bolton-Bradshaw</t>
  </si>
  <si>
    <t>East Bonnie</t>
  </si>
  <si>
    <t>912-415-3651x786</t>
  </si>
  <si>
    <t>845-496-8115</t>
  </si>
  <si>
    <t>mballard@hunt-moreno.biz</t>
  </si>
  <si>
    <t>Ec20Ac6f8c97AFb</t>
  </si>
  <si>
    <t>Robbins, Ali and Love</t>
  </si>
  <si>
    <t>Nicholsonville</t>
  </si>
  <si>
    <t>+1-558-697-6202x7739</t>
  </si>
  <si>
    <t>001-538-862-4679x280</t>
  </si>
  <si>
    <t>fkaiser@fernandez.com</t>
  </si>
  <si>
    <t>https://benton-gibbs.com/</t>
  </si>
  <si>
    <t>cFc5Aea6e0BCA73</t>
  </si>
  <si>
    <t>Wall, English and Kaiser</t>
  </si>
  <si>
    <t>West Tyronechester</t>
  </si>
  <si>
    <t>001-187-576-2694x7806</t>
  </si>
  <si>
    <t>023-267-9858</t>
  </si>
  <si>
    <t>jillbaldwin@santiago.com</t>
  </si>
  <si>
    <t>http://moreno-hines.com/</t>
  </si>
  <si>
    <t>D29EbC747CA07d9</t>
  </si>
  <si>
    <t>Swanson Inc</t>
  </si>
  <si>
    <t>West Peggy</t>
  </si>
  <si>
    <t>458-829-4847</t>
  </si>
  <si>
    <t>(558)993-8699</t>
  </si>
  <si>
    <t>watsonbrittany@kemp.biz</t>
  </si>
  <si>
    <t>http://www.schwartz.net/</t>
  </si>
  <si>
    <t>25EfF0BcbDFdFf4</t>
  </si>
  <si>
    <t>Dawson-Mays</t>
  </si>
  <si>
    <t>Andresfurt</t>
  </si>
  <si>
    <t>036-640-2022x77716</t>
  </si>
  <si>
    <t>+1-098-102-2625x1043</t>
  </si>
  <si>
    <t>lukemaynard@harvey.com</t>
  </si>
  <si>
    <t>http://fitzgerald.org/</t>
  </si>
  <si>
    <t>4248a5584EC671b</t>
  </si>
  <si>
    <t>Camacho</t>
  </si>
  <si>
    <t>Mcdonald Group</t>
  </si>
  <si>
    <t>South Mary</t>
  </si>
  <si>
    <t>(206)628-9654</t>
  </si>
  <si>
    <t>001-323-000-5761x0056</t>
  </si>
  <si>
    <t>brandon84@gilmore-lester.net</t>
  </si>
  <si>
    <t>https://www.hansen-vance.org/</t>
  </si>
  <si>
    <t>aA8C7B4613cC34C</t>
  </si>
  <si>
    <t>Kelly LLC</t>
  </si>
  <si>
    <t>Port Darlene</t>
  </si>
  <si>
    <t>(785)334-4897x632</t>
  </si>
  <si>
    <t>(306)744-1636</t>
  </si>
  <si>
    <t>dbeltran@barker.com</t>
  </si>
  <si>
    <t>https://www.freeman.com/</t>
  </si>
  <si>
    <t>cA3bcfE8c5E4E36</t>
  </si>
  <si>
    <t>Lawson, Marshall and Briggs</t>
  </si>
  <si>
    <t>Isabelport</t>
  </si>
  <si>
    <t>076.971.6171</t>
  </si>
  <si>
    <t>714.182.4023x72136</t>
  </si>
  <si>
    <t>vangjoshua@petersen.com</t>
  </si>
  <si>
    <t>https://www.mcintyre.com/</t>
  </si>
  <si>
    <t>280241Dc067f3EA</t>
  </si>
  <si>
    <t>Blevins</t>
  </si>
  <si>
    <t>Romero, Crosby and Terry</t>
  </si>
  <si>
    <t>212-176-6156</t>
  </si>
  <si>
    <t>(103)362-8224</t>
  </si>
  <si>
    <t>melvinfrench@moore.com</t>
  </si>
  <si>
    <t>http://www.harrington.com/</t>
  </si>
  <si>
    <t>dA74AfF69d1Bd52</t>
  </si>
  <si>
    <t>Nguyen PLC</t>
  </si>
  <si>
    <t>Katherinebury</t>
  </si>
  <si>
    <t>256.115.9477x5119</t>
  </si>
  <si>
    <t>(287)292-2464x253</t>
  </si>
  <si>
    <t>gravesthomas@curry.com</t>
  </si>
  <si>
    <t>http://santos-johnson.com/</t>
  </si>
  <si>
    <t>d2bd8DC7bb71169</t>
  </si>
  <si>
    <t>Hendricks, Lambert and Ashley</t>
  </si>
  <si>
    <t>West Blakehaven</t>
  </si>
  <si>
    <t>733-594-2727x115</t>
  </si>
  <si>
    <t>(373)503-8797</t>
  </si>
  <si>
    <t>leslieaustin@atkinson-brady.com</t>
  </si>
  <si>
    <t>http://watts-knapp.com/</t>
  </si>
  <si>
    <t>9701dac44aAeBA7</t>
  </si>
  <si>
    <t>Macias, Roman and Knight</t>
  </si>
  <si>
    <t>Lake Tiffanytown</t>
  </si>
  <si>
    <t>543.503.6547</t>
  </si>
  <si>
    <t>(691)167-5516x502</t>
  </si>
  <si>
    <t>theresa69@mcpherson.info</t>
  </si>
  <si>
    <t>http://henson.com/</t>
  </si>
  <si>
    <t>B2cA2cdBf49E32C</t>
  </si>
  <si>
    <t>Greer-Davis</t>
  </si>
  <si>
    <t>East Gabriellaborough</t>
  </si>
  <si>
    <t>076.613.8637</t>
  </si>
  <si>
    <t>280-624-4638</t>
  </si>
  <si>
    <t>harrellveronica@barker-romero.info</t>
  </si>
  <si>
    <t>https://www.graves.com/</t>
  </si>
  <si>
    <t>caC38c227BEbbe0</t>
  </si>
  <si>
    <t>Rollins-Bentley</t>
  </si>
  <si>
    <t>015.284.5098x6156</t>
  </si>
  <si>
    <t>230.902.1263x5200</t>
  </si>
  <si>
    <t>gwendolyn36@cline.com</t>
  </si>
  <si>
    <t>http://rowe.com/</t>
  </si>
  <si>
    <t>Ae692a12C8611cf</t>
  </si>
  <si>
    <t>Boyle-Kent</t>
  </si>
  <si>
    <t>Port Dianaberg</t>
  </si>
  <si>
    <t>226.236.5485x721</t>
  </si>
  <si>
    <t>397-030-1787</t>
  </si>
  <si>
    <t>mindybullock@huffman.biz</t>
  </si>
  <si>
    <t>http://mcpherson.com/</t>
  </si>
  <si>
    <t>A223a3Fec8ae99b</t>
  </si>
  <si>
    <t>Dawson-Jennings</t>
  </si>
  <si>
    <t>Jenniferbury</t>
  </si>
  <si>
    <t>(684)092-9480</t>
  </si>
  <si>
    <t>723-693-4475x11100</t>
  </si>
  <si>
    <t>horneolivia@schaefer.biz</t>
  </si>
  <si>
    <t>https://www.jennings.com/</t>
  </si>
  <si>
    <t>1FABa2F48E7F6b9</t>
  </si>
  <si>
    <t>Mcneil-Barajas</t>
  </si>
  <si>
    <t>001-992-047-4413</t>
  </si>
  <si>
    <t>(485)368-4859x00400</t>
  </si>
  <si>
    <t>hodgekurt@bass-mann.com</t>
  </si>
  <si>
    <t>EcFAc468F0CBE8E</t>
  </si>
  <si>
    <t>Martinez-Weeks</t>
  </si>
  <si>
    <t>Petersonshire</t>
  </si>
  <si>
    <t>145.092.0563x666</t>
  </si>
  <si>
    <t>001-568-430-6830</t>
  </si>
  <si>
    <t>colecheyenne@callahan-bryant.biz</t>
  </si>
  <si>
    <t>http://jackson.com/</t>
  </si>
  <si>
    <t>f5aC968bBF0e2fB</t>
  </si>
  <si>
    <t>Forbes, Ellis and Michael</t>
  </si>
  <si>
    <t>Lake Krystal</t>
  </si>
  <si>
    <t>+1-363-018-1257x7158</t>
  </si>
  <si>
    <t>alexaochoa@woodward.info</t>
  </si>
  <si>
    <t>http://www.vasquez.com/</t>
  </si>
  <si>
    <t>dd3Ee8eF3cB6532</t>
  </si>
  <si>
    <t>Dalton, Trevino and Schmidt</t>
  </si>
  <si>
    <t>Nicoleville</t>
  </si>
  <si>
    <t>001-713-670-2583</t>
  </si>
  <si>
    <t>610.923.5819</t>
  </si>
  <si>
    <t>jacobvelazquez@pearson.biz</t>
  </si>
  <si>
    <t>https://www.coleman-tyler.info/</t>
  </si>
  <si>
    <t>E0cc65cE9Aa1fFF</t>
  </si>
  <si>
    <t>Keith-Rivers</t>
  </si>
  <si>
    <t>South Destinyland</t>
  </si>
  <si>
    <t>001-807-209-7961</t>
  </si>
  <si>
    <t>kpennington@figueroa.biz</t>
  </si>
  <si>
    <t>http://decker.com/</t>
  </si>
  <si>
    <t>cC82EB07AAE4b3B</t>
  </si>
  <si>
    <t>Dunn-Lyons</t>
  </si>
  <si>
    <t>+1-106-474-3119x1865</t>
  </si>
  <si>
    <t>001-102-271-2329</t>
  </si>
  <si>
    <t>lunacolton@macdonald.com</t>
  </si>
  <si>
    <t>https://barker.net/</t>
  </si>
  <si>
    <t>F4D501A7FB6E5B3</t>
  </si>
  <si>
    <t>Meyers, Lara and Ibarra</t>
  </si>
  <si>
    <t>+1-764-385-7672x61829</t>
  </si>
  <si>
    <t>(821)120-9278x90487</t>
  </si>
  <si>
    <t>roy90@richard-travis.com</t>
  </si>
  <si>
    <t>https://www.collins.com/</t>
  </si>
  <si>
    <t>F67c4c0Df58CF89</t>
  </si>
  <si>
    <t>Rios PLC</t>
  </si>
  <si>
    <t>North Mindybury</t>
  </si>
  <si>
    <t>557.622.5669x21703</t>
  </si>
  <si>
    <t>desireerosales@reynolds.com</t>
  </si>
  <si>
    <t>https://www.wong-yoder.org/</t>
  </si>
  <si>
    <t>0a7DC6BbB6E3F3e</t>
  </si>
  <si>
    <t>Jimenez PLC</t>
  </si>
  <si>
    <t>Steveburgh</t>
  </si>
  <si>
    <t>001-864-785-3008x5622</t>
  </si>
  <si>
    <t>(806)150-0981x6264</t>
  </si>
  <si>
    <t>sanforddevon@gill.biz</t>
  </si>
  <si>
    <t>https://www.stark.com/</t>
  </si>
  <si>
    <t>Cc7fDD0640ebfa8</t>
  </si>
  <si>
    <t>Benjamin, Boone and Kidd</t>
  </si>
  <si>
    <t>Dodsonton</t>
  </si>
  <si>
    <t>001-851-560-9830x6751</t>
  </si>
  <si>
    <t>341.533.2270</t>
  </si>
  <si>
    <t>nnolan@mcmillan.com</t>
  </si>
  <si>
    <t>https://cisneros.com/</t>
  </si>
  <si>
    <t>Fd180fCE174Cc73</t>
  </si>
  <si>
    <t>Scott-Boyer</t>
  </si>
  <si>
    <t>New Patricia</t>
  </si>
  <si>
    <t>291-750-7105x6653</t>
  </si>
  <si>
    <t>192.663.8479</t>
  </si>
  <si>
    <t>charlottehoffman@powers-baker.com</t>
  </si>
  <si>
    <t>9D72eEDa3a7dAe8</t>
  </si>
  <si>
    <t>Day-Fletcher</t>
  </si>
  <si>
    <t>Clementsburgh</t>
  </si>
  <si>
    <t>374.061.3565x85395</t>
  </si>
  <si>
    <t>sergio51@rosario.biz</t>
  </si>
  <si>
    <t>http://www.sherman.com/</t>
  </si>
  <si>
    <t>999FA8efffEbBA4</t>
  </si>
  <si>
    <t>Roman</t>
  </si>
  <si>
    <t>Mata, Chambers and Calderon</t>
  </si>
  <si>
    <t>Lake Karenside</t>
  </si>
  <si>
    <t>086-141-3487</t>
  </si>
  <si>
    <t>nathangregory@ballard-davidson.com</t>
  </si>
  <si>
    <t>http://vasquez.org/</t>
  </si>
  <si>
    <t>cba3fB33fB433a1</t>
  </si>
  <si>
    <t>Carney, Finley and Garrison</t>
  </si>
  <si>
    <t>Cuevasburgh</t>
  </si>
  <si>
    <t>001-374-299-0271x63586</t>
  </si>
  <si>
    <t>532-881-6369x230</t>
  </si>
  <si>
    <t>bowmanjane@burns.com</t>
  </si>
  <si>
    <t>46916b29b5AaBDC</t>
  </si>
  <si>
    <t>Ewing, Buck and Downs</t>
  </si>
  <si>
    <t>East Julieland</t>
  </si>
  <si>
    <t>349.270.1548</t>
  </si>
  <si>
    <t>(600)303-9255x3746</t>
  </si>
  <si>
    <t>zlane@riddle.info</t>
  </si>
  <si>
    <t>http://mosley.org/</t>
  </si>
  <si>
    <t>AFDD9C96bc1D9cC</t>
  </si>
  <si>
    <t>Price and Sons</t>
  </si>
  <si>
    <t>New Evelyn</t>
  </si>
  <si>
    <t>966-234-9043</t>
  </si>
  <si>
    <t>bryanayers@hudson-crosby.biz</t>
  </si>
  <si>
    <t>http://www.hebert.com/</t>
  </si>
  <si>
    <t>2f7AE22A4ecdd1a</t>
  </si>
  <si>
    <t>Nixon, Sellers and Waters</t>
  </si>
  <si>
    <t>Hutchinsonmouth</t>
  </si>
  <si>
    <t>001-918-741-0748x65152</t>
  </si>
  <si>
    <t>+1-914-705-4916x30808</t>
  </si>
  <si>
    <t>gloriahensley@padilla-gillespie.com</t>
  </si>
  <si>
    <t>facF89DC8C7EeBB</t>
  </si>
  <si>
    <t>Ballard PLC</t>
  </si>
  <si>
    <t>Lake Elijahhaven</t>
  </si>
  <si>
    <t>803-439-4686x1042</t>
  </si>
  <si>
    <t>bonniemoody@rodgers.com</t>
  </si>
  <si>
    <t>https://giles.biz/</t>
  </si>
  <si>
    <t>2a6144B02fD198f</t>
  </si>
  <si>
    <t>Cherry, Jennings and Edwards</t>
  </si>
  <si>
    <t>Lawrenceton</t>
  </si>
  <si>
    <t>(824)806-2949</t>
  </si>
  <si>
    <t>cassandra42@guerra.com</t>
  </si>
  <si>
    <t>https://baker.com/</t>
  </si>
  <si>
    <t>c403348A3F6CDa0</t>
  </si>
  <si>
    <t>Santana, Ward and Huffman</t>
  </si>
  <si>
    <t>Shepardchester</t>
  </si>
  <si>
    <t>305.328.1217x1445</t>
  </si>
  <si>
    <t>149-662-6595x4955</t>
  </si>
  <si>
    <t>tasha81@rosario-shepherd.info</t>
  </si>
  <si>
    <t>https://www.obrien.com/</t>
  </si>
  <si>
    <t>1d128b7216A56AB</t>
  </si>
  <si>
    <t>Bonilla-Frazier</t>
  </si>
  <si>
    <t>New Jackiebury</t>
  </si>
  <si>
    <t>750-484-9201x1981</t>
  </si>
  <si>
    <t>957-187-4552</t>
  </si>
  <si>
    <t>shaffertristan@swanson.org</t>
  </si>
  <si>
    <t>b4af7Bee839d672</t>
  </si>
  <si>
    <t>Hampton, Mcbride and Leonard</t>
  </si>
  <si>
    <t>Haasmouth</t>
  </si>
  <si>
    <t>(822)571-4064x1135</t>
  </si>
  <si>
    <t>001-649-221-3102x0464</t>
  </si>
  <si>
    <t>edwardsglen@villa.biz</t>
  </si>
  <si>
    <t>https://www.sherman.org/</t>
  </si>
  <si>
    <t>C6d2aAEFBEef0aa</t>
  </si>
  <si>
    <t>Freeman, Ponce and Patton</t>
  </si>
  <si>
    <t>Lindamouth</t>
  </si>
  <si>
    <t>806-501-2087</t>
  </si>
  <si>
    <t>+1-259-088-3689x814</t>
  </si>
  <si>
    <t>glenn26@gregory.com</t>
  </si>
  <si>
    <t>https://davenport-dickerson.com/</t>
  </si>
  <si>
    <t>E6BDc4d371C135D</t>
  </si>
  <si>
    <t>Holt PLC</t>
  </si>
  <si>
    <t>Danport</t>
  </si>
  <si>
    <t>(115)595-9412x534</t>
  </si>
  <si>
    <t>697.058.2139x925</t>
  </si>
  <si>
    <t>newtonrandy@campbell.info</t>
  </si>
  <si>
    <t>079a058B89CB7EB</t>
  </si>
  <si>
    <t>Wilcox-Mcmahon</t>
  </si>
  <si>
    <t>New Russell</t>
  </si>
  <si>
    <t>001-053-590-3980x76529</t>
  </si>
  <si>
    <t>bondcathy@combs-donaldson.com</t>
  </si>
  <si>
    <t>https://goodman-madden.com/</t>
  </si>
  <si>
    <t>b3828abFd5B904b</t>
  </si>
  <si>
    <t>Church LLC</t>
  </si>
  <si>
    <t>Lake Erikside</t>
  </si>
  <si>
    <t>(868)912-0340</t>
  </si>
  <si>
    <t>001-253-652-3035x64428</t>
  </si>
  <si>
    <t>ronnie25@arellano.com</t>
  </si>
  <si>
    <t>http://www.kaiser.org/</t>
  </si>
  <si>
    <t>0DB2FCacDe847c3</t>
  </si>
  <si>
    <t>Zavala LLC</t>
  </si>
  <si>
    <t>Rhondafort</t>
  </si>
  <si>
    <t>344-684-8572x54477</t>
  </si>
  <si>
    <t>+1-161-427-1972x411</t>
  </si>
  <si>
    <t>bryanttanner@anderson.com</t>
  </si>
  <si>
    <t>http://howell.org/</t>
  </si>
  <si>
    <t>DCAd2BD0CeBFc1d</t>
  </si>
  <si>
    <t>Mcintyre Inc</t>
  </si>
  <si>
    <t>Kennethshire</t>
  </si>
  <si>
    <t>(377)132-6353</t>
  </si>
  <si>
    <t>+1-189-712-1697x991</t>
  </si>
  <si>
    <t>lindseydale@mercer.com</t>
  </si>
  <si>
    <t>aB41dba4eFFe03A</t>
  </si>
  <si>
    <t>Melendez-Tyler</t>
  </si>
  <si>
    <t>Whitneytown</t>
  </si>
  <si>
    <t>520-829-3466x8250</t>
  </si>
  <si>
    <t>cantukirsten@bond-goodman.biz</t>
  </si>
  <si>
    <t>https://www.zimmerman.biz/</t>
  </si>
  <si>
    <t>4dCb1364f1D1656</t>
  </si>
  <si>
    <t>Aguirre-Mack</t>
  </si>
  <si>
    <t>Scottbury</t>
  </si>
  <si>
    <t>(541)187-6824x8078</t>
  </si>
  <si>
    <t>468-581-9094x69759</t>
  </si>
  <si>
    <t>donaldrandolph@cline.com</t>
  </si>
  <si>
    <t>https://graves.biz/</t>
  </si>
  <si>
    <t>19ccceE57F44C75</t>
  </si>
  <si>
    <t>Keller Group</t>
  </si>
  <si>
    <t>Aliside</t>
  </si>
  <si>
    <t>001-577-324-0157</t>
  </si>
  <si>
    <t>edgar80@gibbs.biz</t>
  </si>
  <si>
    <t>https://www.estrada.com/</t>
  </si>
  <si>
    <t>bB74ca44dcF7ED1</t>
  </si>
  <si>
    <t>Bauer</t>
  </si>
  <si>
    <t>Wood Group</t>
  </si>
  <si>
    <t>+1-417-610-6866x08946</t>
  </si>
  <si>
    <t>279-113-5193</t>
  </si>
  <si>
    <t>hoodroberta@ware-sanford.com</t>
  </si>
  <si>
    <t>A4Ef3Aa048c01Ba</t>
  </si>
  <si>
    <t>Gaines Inc</t>
  </si>
  <si>
    <t>Mcclurebury</t>
  </si>
  <si>
    <t>605-520-0709x3077</t>
  </si>
  <si>
    <t>259-534-8034x865</t>
  </si>
  <si>
    <t>kellerkevin@hancock.biz</t>
  </si>
  <si>
    <t>http://bowman.biz/</t>
  </si>
  <si>
    <t>b24f6baAB432DAf</t>
  </si>
  <si>
    <t>Bird, Moreno and Griffin</t>
  </si>
  <si>
    <t>Kochtown</t>
  </si>
  <si>
    <t>001-001-002-8164x33186</t>
  </si>
  <si>
    <t>nancymccoy@gates.com</t>
  </si>
  <si>
    <t>http://hester-randolph.com/</t>
  </si>
  <si>
    <t>9dFb98cc4F2ff3E</t>
  </si>
  <si>
    <t>Farrell, Anderson and Mann</t>
  </si>
  <si>
    <t>Alvarezville</t>
  </si>
  <si>
    <t>(184)141-0460x66690</t>
  </si>
  <si>
    <t>(420)917-7735</t>
  </si>
  <si>
    <t>jeanne63@bird-aguirre.info</t>
  </si>
  <si>
    <t>867edfaeeBDbdCB</t>
  </si>
  <si>
    <t>Dalton PLC</t>
  </si>
  <si>
    <t>Port Teresamouth</t>
  </si>
  <si>
    <t>(429)457-8232x43601</t>
  </si>
  <si>
    <t>(576)596-6522x7757</t>
  </si>
  <si>
    <t>jocelynmathews@terry-mclaughlin.com</t>
  </si>
  <si>
    <t>http://mcdonald.com/</t>
  </si>
  <si>
    <t>3C1d193A1cbafC9</t>
  </si>
  <si>
    <t>Evans, Dean and Brady</t>
  </si>
  <si>
    <t>West Markside</t>
  </si>
  <si>
    <t>597-294-9543</t>
  </si>
  <si>
    <t>yneal@fletcher.com</t>
  </si>
  <si>
    <t>fe3dBeEB310aEEE</t>
  </si>
  <si>
    <t>Powell, Davenport and Morrison</t>
  </si>
  <si>
    <t>Flynnton</t>
  </si>
  <si>
    <t>786-193-3117</t>
  </si>
  <si>
    <t>001-672-883-3093x69749</t>
  </si>
  <si>
    <t>jholt@harper.net</t>
  </si>
  <si>
    <t>http://www.soto.info/</t>
  </si>
  <si>
    <t>70F2fF9bAb889d0</t>
  </si>
  <si>
    <t>Watkins-Schmitt</t>
  </si>
  <si>
    <t>Villarrealstad</t>
  </si>
  <si>
    <t>981-859-0715x6229</t>
  </si>
  <si>
    <t>(638)912-7588</t>
  </si>
  <si>
    <t>oscar35@ortega-calhoun.biz</t>
  </si>
  <si>
    <t>https://www.haynes.com/</t>
  </si>
  <si>
    <t>Af3D43ff67eFcBA</t>
  </si>
  <si>
    <t>Zamora PLC</t>
  </si>
  <si>
    <t>Choibury</t>
  </si>
  <si>
    <t>062.029.5680x7916</t>
  </si>
  <si>
    <t>+1-619-997-3837x621</t>
  </si>
  <si>
    <t>kurtbranch@walls.com</t>
  </si>
  <si>
    <t>http://www.mcneil-cohen.com/</t>
  </si>
  <si>
    <t>f4beaFa9ff1ef6d</t>
  </si>
  <si>
    <t>Avery, Young and Orozco</t>
  </si>
  <si>
    <t>Larsenside</t>
  </si>
  <si>
    <t>(817)028-9790</t>
  </si>
  <si>
    <t>001-865-334-6425x532</t>
  </si>
  <si>
    <t>zhardy@bernard.com</t>
  </si>
  <si>
    <t>http://sheppard.info/</t>
  </si>
  <si>
    <t>78EF2aaEfA71DdD</t>
  </si>
  <si>
    <t>Coleman-Steele</t>
  </si>
  <si>
    <t>Gracemouth</t>
  </si>
  <si>
    <t>001-504-152-3758x45756</t>
  </si>
  <si>
    <t>001-757-118-4165x545</t>
  </si>
  <si>
    <t>cameronbrenda@ortega.biz</t>
  </si>
  <si>
    <t>http://hodges.com/</t>
  </si>
  <si>
    <t>5FCd6F37B9F7f5C</t>
  </si>
  <si>
    <t>Huber</t>
  </si>
  <si>
    <t>Roach-Calhoun</t>
  </si>
  <si>
    <t>New Lucas</t>
  </si>
  <si>
    <t>817-298-5078</t>
  </si>
  <si>
    <t>dhenry@bass.biz</t>
  </si>
  <si>
    <t>https://www.riley.org/</t>
  </si>
  <si>
    <t>bF4aF7fd5848ECD</t>
  </si>
  <si>
    <t>Tracy</t>
  </si>
  <si>
    <t>Gilbert, Chaney and Lucas</t>
  </si>
  <si>
    <t>Sloanchester</t>
  </si>
  <si>
    <t>001-319-113-3230</t>
  </si>
  <si>
    <t>034-119-3146x1862</t>
  </si>
  <si>
    <t>alison42@mitchell.com</t>
  </si>
  <si>
    <t>https://ochoa.com/</t>
  </si>
  <si>
    <t>de60e1cbB2C53F9</t>
  </si>
  <si>
    <t>Berger, Key and Mcmahon</t>
  </si>
  <si>
    <t>New Ann</t>
  </si>
  <si>
    <t>455.816.7474x36293</t>
  </si>
  <si>
    <t>+1-382-362-9444x024</t>
  </si>
  <si>
    <t>friedmanjacob@sherman-dyer.com</t>
  </si>
  <si>
    <t>https://may-key.com/</t>
  </si>
  <si>
    <t>2f1e7CAD9f76fae</t>
  </si>
  <si>
    <t>Cline Ltd</t>
  </si>
  <si>
    <t>Eileenbury</t>
  </si>
  <si>
    <t>001-519-899-1764</t>
  </si>
  <si>
    <t>marshrachel@haley.com</t>
  </si>
  <si>
    <t>E0d32414eBDCfA5</t>
  </si>
  <si>
    <t>Hammond, Carpenter and Chambers</t>
  </si>
  <si>
    <t>Adkinsside</t>
  </si>
  <si>
    <t>500.702.4118x91233</t>
  </si>
  <si>
    <t>(508)045-3218</t>
  </si>
  <si>
    <t>mahoneysheryl@rich.org</t>
  </si>
  <si>
    <t>https://www.hebert.info/</t>
  </si>
  <si>
    <t>BC2D982aaebF8B1</t>
  </si>
  <si>
    <t>Rojas-Chambers</t>
  </si>
  <si>
    <t>North Devonport</t>
  </si>
  <si>
    <t>457.702.4570</t>
  </si>
  <si>
    <t>dickersonmichaela@haas.biz</t>
  </si>
  <si>
    <t>http://www.atkinson-ashley.com/</t>
  </si>
  <si>
    <t>3Dcfb28d95fC6cd</t>
  </si>
  <si>
    <t>Kaiser LLC</t>
  </si>
  <si>
    <t>Stevefort</t>
  </si>
  <si>
    <t>001-246-591-3131x7494</t>
  </si>
  <si>
    <t>lvillanueva@bowers.com</t>
  </si>
  <si>
    <t>https://www.summers.com/</t>
  </si>
  <si>
    <t>9a385DA6544f1ee</t>
  </si>
  <si>
    <t>Myers Inc</t>
  </si>
  <si>
    <t>Raymondchester</t>
  </si>
  <si>
    <t>263.171.5867</t>
  </si>
  <si>
    <t>709.357.4386x141</t>
  </si>
  <si>
    <t>wsteele@kaufman.net</t>
  </si>
  <si>
    <t>http://www.cross.com/</t>
  </si>
  <si>
    <t>82f1AbCaBF6fDa1</t>
  </si>
  <si>
    <t>Payne-Stone</t>
  </si>
  <si>
    <t>Port Kylechester</t>
  </si>
  <si>
    <t>786-462-0024</t>
  </si>
  <si>
    <t>682.034.8576x7262</t>
  </si>
  <si>
    <t>tristan19@parsons.com</t>
  </si>
  <si>
    <t>https://cordova.info/</t>
  </si>
  <si>
    <t>b19dC2238F4fef0</t>
  </si>
  <si>
    <t>Green Ltd</t>
  </si>
  <si>
    <t>Lake Adrianaland</t>
  </si>
  <si>
    <t>(359)940-3164</t>
  </si>
  <si>
    <t>259.156.7270</t>
  </si>
  <si>
    <t>randallanthony@mack-trevino.com</t>
  </si>
  <si>
    <t>https://www.zhang.org/</t>
  </si>
  <si>
    <t>40e731Bf9cF4FaC</t>
  </si>
  <si>
    <t>Booker-Ashley</t>
  </si>
  <si>
    <t>East Cheyennetown</t>
  </si>
  <si>
    <t>+1-659-510-6647x16403</t>
  </si>
  <si>
    <t>marie75@hensley.com</t>
  </si>
  <si>
    <t>https://www.travis-ellison.net/</t>
  </si>
  <si>
    <t>b0Ed3bb9ACbfCC0</t>
  </si>
  <si>
    <t>Wiggins-Shea</t>
  </si>
  <si>
    <t>East Annette</t>
  </si>
  <si>
    <t>(378)228-2412x81618</t>
  </si>
  <si>
    <t>618.652.4679x8151</t>
  </si>
  <si>
    <t>collincase@santos.info</t>
  </si>
  <si>
    <t>http://www.bright.com/</t>
  </si>
  <si>
    <t>Ea49DA23fbff14E</t>
  </si>
  <si>
    <t>Black Inc</t>
  </si>
  <si>
    <t>Frederickbury</t>
  </si>
  <si>
    <t>+1-705-087-6661x4505</t>
  </si>
  <si>
    <t>gregstewart@torres.biz</t>
  </si>
  <si>
    <t>https://matthews.net/</t>
  </si>
  <si>
    <t>e4aeF985Db6e3Bb</t>
  </si>
  <si>
    <t>Jackson LLC</t>
  </si>
  <si>
    <t>West Melody</t>
  </si>
  <si>
    <t>319.531.8769x7938</t>
  </si>
  <si>
    <t>+1-065-194-3631x5369</t>
  </si>
  <si>
    <t>logan88@krueger.com</t>
  </si>
  <si>
    <t>https://www.oneill-brady.com/</t>
  </si>
  <si>
    <t>5BFEC46C1cbEF6d</t>
  </si>
  <si>
    <t>Fields</t>
  </si>
  <si>
    <t>Grimes, Beltran and Tyler</t>
  </si>
  <si>
    <t>Brockfort</t>
  </si>
  <si>
    <t>601-784-7555</t>
  </si>
  <si>
    <t>(326)792-2102</t>
  </si>
  <si>
    <t>howardcaleb@gilbert.com</t>
  </si>
  <si>
    <t>http://harmon-carson.biz/</t>
  </si>
  <si>
    <t>299258B5aba52Fc</t>
  </si>
  <si>
    <t>Katherine</t>
  </si>
  <si>
    <t>Key-Mcdaniel</t>
  </si>
  <si>
    <t>Lake Rita</t>
  </si>
  <si>
    <t>+1-372-074-6764x57313</t>
  </si>
  <si>
    <t>100-336-6410x96900</t>
  </si>
  <si>
    <t>valdezluis@doyle.info</t>
  </si>
  <si>
    <t>http://maddox-wyatt.net/</t>
  </si>
  <si>
    <t>44C3Cb49B78c9BC</t>
  </si>
  <si>
    <t>Bean-Edwards</t>
  </si>
  <si>
    <t>Arellanomouth</t>
  </si>
  <si>
    <t>+1-997-362-7757x8491</t>
  </si>
  <si>
    <t>817.078.9711</t>
  </si>
  <si>
    <t>carlbenson@evans.com</t>
  </si>
  <si>
    <t>http://gibson-marshall.biz/</t>
  </si>
  <si>
    <t>95B7A4a9039cC5F</t>
  </si>
  <si>
    <t>Reese PLC</t>
  </si>
  <si>
    <t>New Dawn</t>
  </si>
  <si>
    <t>242-467-3590x37271</t>
  </si>
  <si>
    <t>+1-794-276-3994x75237</t>
  </si>
  <si>
    <t>wdawson@nash-rowland.com</t>
  </si>
  <si>
    <t>http://hart.info/</t>
  </si>
  <si>
    <t>fDeC8Ff0Db456e1</t>
  </si>
  <si>
    <t>Underwood Group</t>
  </si>
  <si>
    <t>West Darinberg</t>
  </si>
  <si>
    <t>391.879.5724</t>
  </si>
  <si>
    <t>939.844.6056x35046</t>
  </si>
  <si>
    <t>cassidy37@phelps-carney.com</t>
  </si>
  <si>
    <t>https://www.garner.net/</t>
  </si>
  <si>
    <t>BF3E6A739dF99ad</t>
  </si>
  <si>
    <t>Bradley-Wolfe</t>
  </si>
  <si>
    <t>Snowbury</t>
  </si>
  <si>
    <t>001-024-468-4675</t>
  </si>
  <si>
    <t>001-834-809-1616x86817</t>
  </si>
  <si>
    <t>yrichmond@tate.org</t>
  </si>
  <si>
    <t>http://www.white.com/</t>
  </si>
  <si>
    <t>83b3bDebAF5E83C</t>
  </si>
  <si>
    <t>Moran, Gonzalez and Potter</t>
  </si>
  <si>
    <t>Sophiaton</t>
  </si>
  <si>
    <t>+1-487-813-8532x10949</t>
  </si>
  <si>
    <t>001-555-507-2437x4821</t>
  </si>
  <si>
    <t>bryankirby@aguilar.com</t>
  </si>
  <si>
    <t>https://burgess-chase.com/</t>
  </si>
  <si>
    <t>13bDCB4C94342fA</t>
  </si>
  <si>
    <t>Maynard</t>
  </si>
  <si>
    <t>Bennett LLC</t>
  </si>
  <si>
    <t>North Brad</t>
  </si>
  <si>
    <t>(046)638-2955x623</t>
  </si>
  <si>
    <t>(435)615-1815</t>
  </si>
  <si>
    <t>uprice@christian.net</t>
  </si>
  <si>
    <t>http://www.bonilla-rodgers.com/</t>
  </si>
  <si>
    <t>e2E1555d16Aeaf6</t>
  </si>
  <si>
    <t>Dyer</t>
  </si>
  <si>
    <t>Abbott PLC</t>
  </si>
  <si>
    <t>263.865.8791</t>
  </si>
  <si>
    <t>+1-366-628-9802x2520</t>
  </si>
  <si>
    <t>nataliewu@french-cohen.com</t>
  </si>
  <si>
    <t>https://lam-duncan.com/</t>
  </si>
  <si>
    <t>CBc4bA5f1f1Ed77</t>
  </si>
  <si>
    <t>Tate, Ryan and Petersen</t>
  </si>
  <si>
    <t>Port Connorchester</t>
  </si>
  <si>
    <t>(348)086-5583x933</t>
  </si>
  <si>
    <t>(500)583-1142</t>
  </si>
  <si>
    <t>coffeysteve@pena.com</t>
  </si>
  <si>
    <t>http://flores.biz/</t>
  </si>
  <si>
    <t>69Ec55bf24B6fc3</t>
  </si>
  <si>
    <t>Beasley, Travis and House</t>
  </si>
  <si>
    <t>East Hannahville</t>
  </si>
  <si>
    <t>+1-766-695-2022x2920</t>
  </si>
  <si>
    <t>984.951.2461</t>
  </si>
  <si>
    <t>andrademeagan@barrett.com</t>
  </si>
  <si>
    <t>https://payne.com/</t>
  </si>
  <si>
    <t>8a5df8FDeb83ccC</t>
  </si>
  <si>
    <t>Adkins, Morrison and Owens</t>
  </si>
  <si>
    <t>Maysside</t>
  </si>
  <si>
    <t>813.558.6449</t>
  </si>
  <si>
    <t>546-882-9794x0395</t>
  </si>
  <si>
    <t>melanie98@wheeler-fleming.org</t>
  </si>
  <si>
    <t>https://woodward-hoffman.com/</t>
  </si>
  <si>
    <t>07E2BD29dB1ab90</t>
  </si>
  <si>
    <t>Conrad-Cooke</t>
  </si>
  <si>
    <t>(543)089-7935x282</t>
  </si>
  <si>
    <t>jocelyn33@dickson.com</t>
  </si>
  <si>
    <t>56c4fac2d6f002f</t>
  </si>
  <si>
    <t>Port Kent</t>
  </si>
  <si>
    <t>+1-039-186-2940x35560</t>
  </si>
  <si>
    <t>fbest@pierce.com</t>
  </si>
  <si>
    <t>https://www.king.com/</t>
  </si>
  <si>
    <t>Da7D6678a14faff</t>
  </si>
  <si>
    <t>Olsen, Harris and Mack</t>
  </si>
  <si>
    <t>Irwinfort</t>
  </si>
  <si>
    <t>(293)026-6170x858</t>
  </si>
  <si>
    <t>714.304.1658x327</t>
  </si>
  <si>
    <t>kari88@rose.com</t>
  </si>
  <si>
    <t>https://www.wu-waters.com/</t>
  </si>
  <si>
    <t>6aC914F1D8eF9Dd</t>
  </si>
  <si>
    <t>Mata and Sons</t>
  </si>
  <si>
    <t>North Darren</t>
  </si>
  <si>
    <t>(158)705-9522x763</t>
  </si>
  <si>
    <t>576.408.6477</t>
  </si>
  <si>
    <t>joyce24@ewing.com</t>
  </si>
  <si>
    <t>https://green.com/</t>
  </si>
  <si>
    <t>c9Fc82D2C249a05</t>
  </si>
  <si>
    <t>Bird Group</t>
  </si>
  <si>
    <t>Port Tommy</t>
  </si>
  <si>
    <t>+1-219-184-8925x2231</t>
  </si>
  <si>
    <t>001-579-750-7399x692</t>
  </si>
  <si>
    <t>jimenezshannon@miller-mendoza.com</t>
  </si>
  <si>
    <t>18ba23fCa0e41Fe</t>
  </si>
  <si>
    <t>Solis-Bennett</t>
  </si>
  <si>
    <t>North Allisonborough</t>
  </si>
  <si>
    <t>(532)437-2882</t>
  </si>
  <si>
    <t>+1-059-532-3015x89497</t>
  </si>
  <si>
    <t>maureenmckay@santos-ho.net</t>
  </si>
  <si>
    <t>http://forbes.com/</t>
  </si>
  <si>
    <t>fF1AF17Ff3CDc4c</t>
  </si>
  <si>
    <t>Le, Rasmussen and Sherman</t>
  </si>
  <si>
    <t>Evansborough</t>
  </si>
  <si>
    <t>+1-812-564-1799x255</t>
  </si>
  <si>
    <t>001-384-670-1330x9172</t>
  </si>
  <si>
    <t>xbrennan@mcintyre.org</t>
  </si>
  <si>
    <t>http://www.bender.com/</t>
  </si>
  <si>
    <t>7F7bf23100cefd8</t>
  </si>
  <si>
    <t>Melendez-Robertson</t>
  </si>
  <si>
    <t>001-864-186-5164</t>
  </si>
  <si>
    <t>401.748.8852</t>
  </si>
  <si>
    <t>leerojas@martinez.com</t>
  </si>
  <si>
    <t>0aAAF98fCe94C84</t>
  </si>
  <si>
    <t>Coffey PLC</t>
  </si>
  <si>
    <t>North Julian</t>
  </si>
  <si>
    <t>001-305-007-5864x9495</t>
  </si>
  <si>
    <t>205-532-4745</t>
  </si>
  <si>
    <t>tammystevenson@mcgee-hoffman.org</t>
  </si>
  <si>
    <t>http://www.davis.com/</t>
  </si>
  <si>
    <t>E9108efE34fabFC</t>
  </si>
  <si>
    <t>Velasquez and Sons</t>
  </si>
  <si>
    <t>Amyborough</t>
  </si>
  <si>
    <t>812.049.4292x49282</t>
  </si>
  <si>
    <t>+1-742-654-9499x733</t>
  </si>
  <si>
    <t>bfarmer@reilly.com</t>
  </si>
  <si>
    <t>https://allen.com/</t>
  </si>
  <si>
    <t>AFCd8F626cd7F12</t>
  </si>
  <si>
    <t>Mcintosh-Boyer</t>
  </si>
  <si>
    <t>Mcconnellstad</t>
  </si>
  <si>
    <t>001-851-317-7553</t>
  </si>
  <si>
    <t>342.291.7747x3291</t>
  </si>
  <si>
    <t>tabithavaldez@rubio-bradshaw.com</t>
  </si>
  <si>
    <t>https://aguilar-galvan.biz/</t>
  </si>
  <si>
    <t>FBf0FdBFB8ea54d</t>
  </si>
  <si>
    <t>Wilkins LLC</t>
  </si>
  <si>
    <t>Port Patricia</t>
  </si>
  <si>
    <t>954.239.0287</t>
  </si>
  <si>
    <t>(024)525-4459x57329</t>
  </si>
  <si>
    <t>barajasjanet@joseph.com</t>
  </si>
  <si>
    <t>http://www.beasley-pineda.biz/</t>
  </si>
  <si>
    <t>83cfdfDe1AF2CED</t>
  </si>
  <si>
    <t>Lara-Andrade</t>
  </si>
  <si>
    <t>Bassport</t>
  </si>
  <si>
    <t>487-611-7769</t>
  </si>
  <si>
    <t>001-989-631-4600x17722</t>
  </si>
  <si>
    <t>pobrien@tapia.net</t>
  </si>
  <si>
    <t>http://www.allison.info/</t>
  </si>
  <si>
    <t>fA88e15C5f93faB</t>
  </si>
  <si>
    <t>Hunter, Davidson and Boone</t>
  </si>
  <si>
    <t>Gordonstad</t>
  </si>
  <si>
    <t>001-706-313-8366x118</t>
  </si>
  <si>
    <t>(648)629-5676x0894</t>
  </si>
  <si>
    <t>allenmiranda@acevedo.info</t>
  </si>
  <si>
    <t>http://www.haas.com/</t>
  </si>
  <si>
    <t>1fAbF5cAC28d5BD</t>
  </si>
  <si>
    <t>Lopez, Taylor and Knight</t>
  </si>
  <si>
    <t>Bartonshire</t>
  </si>
  <si>
    <t>535.343.1911x1059</t>
  </si>
  <si>
    <t>625.926.9149</t>
  </si>
  <si>
    <t>saundersjorge@small-pearson.com</t>
  </si>
  <si>
    <t>https://www.horne.org/</t>
  </si>
  <si>
    <t>5a5eed7ccFd7A0F</t>
  </si>
  <si>
    <t>Logan-Hayes</t>
  </si>
  <si>
    <t>Bradfurt</t>
  </si>
  <si>
    <t>817.159.6830x1206</t>
  </si>
  <si>
    <t>517.367.3585x840</t>
  </si>
  <si>
    <t>shirleyfitzgerald@levine-stanley.net</t>
  </si>
  <si>
    <t>D8F6Ec6B5EdE6da</t>
  </si>
  <si>
    <t>Hunt-Santiago</t>
  </si>
  <si>
    <t>North Nancyberg</t>
  </si>
  <si>
    <t>957.984.7008</t>
  </si>
  <si>
    <t>kiaralindsey@baker-doyle.com</t>
  </si>
  <si>
    <t>https://www.mayer.net/</t>
  </si>
  <si>
    <t>Bcb2292edE2d18D</t>
  </si>
  <si>
    <t>Odonnell-Hopkins</t>
  </si>
  <si>
    <t>East Howard</t>
  </si>
  <si>
    <t>+1-615-809-3030x69473</t>
  </si>
  <si>
    <t>(927)668-4232</t>
  </si>
  <si>
    <t>joshuafoley@holland.org</t>
  </si>
  <si>
    <t>https://www.ferrell-frey.com/</t>
  </si>
  <si>
    <t>f8CCf2BFf6AbEbb</t>
  </si>
  <si>
    <t>Cobb Ltd</t>
  </si>
  <si>
    <t>North Jerry</t>
  </si>
  <si>
    <t>441.295.7488x00063</t>
  </si>
  <si>
    <t>603-385-8247x731</t>
  </si>
  <si>
    <t>rodneylin@romero.com</t>
  </si>
  <si>
    <t>http://www.bolton.com/</t>
  </si>
  <si>
    <t>Efb87A3d0FcFcae</t>
  </si>
  <si>
    <t>Larsen, French and Estes</t>
  </si>
  <si>
    <t>South Chad</t>
  </si>
  <si>
    <t>(307)132-0495</t>
  </si>
  <si>
    <t>willissherri@hobbs.com</t>
  </si>
  <si>
    <t>https://www.valdez.com/</t>
  </si>
  <si>
    <t>bFf6FB8b3F0852B</t>
  </si>
  <si>
    <t>Osborn, Wolfe and Knox</t>
  </si>
  <si>
    <t>Ricardoview</t>
  </si>
  <si>
    <t>027-885-3739x851</t>
  </si>
  <si>
    <t>227-419-1561x953</t>
  </si>
  <si>
    <t>smithfelicia@mora-yates.com</t>
  </si>
  <si>
    <t>http://www.alvarado-craig.com/</t>
  </si>
  <si>
    <t>4CabF7bA5D5d2C4</t>
  </si>
  <si>
    <t>Davidson-Oneal</t>
  </si>
  <si>
    <t>Mossside</t>
  </si>
  <si>
    <t>271-619-1720</t>
  </si>
  <si>
    <t>425-740-2963x9644</t>
  </si>
  <si>
    <t>daryl49@rivers.com</t>
  </si>
  <si>
    <t>http://www.davenport.com/</t>
  </si>
  <si>
    <t>00C5FeadD87EeD5</t>
  </si>
  <si>
    <t>Stewart-Davidson</t>
  </si>
  <si>
    <t>Oscarmouth</t>
  </si>
  <si>
    <t>891-910-9221x7233</t>
  </si>
  <si>
    <t>732.970.1087x415</t>
  </si>
  <si>
    <t>esparzakyle@rogers.com</t>
  </si>
  <si>
    <t>http://macias-morris.com/</t>
  </si>
  <si>
    <t>FE19Fef621E5d17</t>
  </si>
  <si>
    <t>Jennings, Dudley and Davenport</t>
  </si>
  <si>
    <t>Churchchester</t>
  </si>
  <si>
    <t>931-750-7605</t>
  </si>
  <si>
    <t>+1-558-251-6195x68879</t>
  </si>
  <si>
    <t>russellbrandy@gould.com</t>
  </si>
  <si>
    <t>5c5e1f6EB8E33EC</t>
  </si>
  <si>
    <t>Vincent-Donaldson</t>
  </si>
  <si>
    <t>North Glendaland</t>
  </si>
  <si>
    <t>(782)994-0893x8056</t>
  </si>
  <si>
    <t>(534)771-5751x126</t>
  </si>
  <si>
    <t>helenkramer@maldonado.com</t>
  </si>
  <si>
    <t>http://www.jensen-bray.info/</t>
  </si>
  <si>
    <t>52d6BC4a3cE2B7F</t>
  </si>
  <si>
    <t>Villarreal-House</t>
  </si>
  <si>
    <t>North Latasha</t>
  </si>
  <si>
    <t>795-803-6870</t>
  </si>
  <si>
    <t>155.507.1989x33236</t>
  </si>
  <si>
    <t>julie74@roach-rollins.net</t>
  </si>
  <si>
    <t>0eFeA9aBcc73eBF</t>
  </si>
  <si>
    <t>Calhoun-Farley</t>
  </si>
  <si>
    <t>Woodwardstad</t>
  </si>
  <si>
    <t>(472)273-5884x4355</t>
  </si>
  <si>
    <t>794-270-1006x9880</t>
  </si>
  <si>
    <t>patricia07@joseph-deleon.biz</t>
  </si>
  <si>
    <t>https://www.lyons-holmes.biz/</t>
  </si>
  <si>
    <t>a1A4334f7eA2712</t>
  </si>
  <si>
    <t>Medina, Bradford and Medina</t>
  </si>
  <si>
    <t>Lake Daltonborough</t>
  </si>
  <si>
    <t>454-383-6920</t>
  </si>
  <si>
    <t>(364)073-1028x351</t>
  </si>
  <si>
    <t>wkirby@cortez.com</t>
  </si>
  <si>
    <t>https://coleman.com/</t>
  </si>
  <si>
    <t>8d1b0ea25CCAed1</t>
  </si>
  <si>
    <t>Shaffer PLC</t>
  </si>
  <si>
    <t>Lake Robertohaven</t>
  </si>
  <si>
    <t>001-664-688-5739</t>
  </si>
  <si>
    <t>+1-397-911-0910x00369</t>
  </si>
  <si>
    <t>gmccann@rojas.com</t>
  </si>
  <si>
    <t>http://hall-arroyo.biz/</t>
  </si>
  <si>
    <t>aCf1FEdbb2Eb42f</t>
  </si>
  <si>
    <t>Wilson, Walter and Wiggins</t>
  </si>
  <si>
    <t>Kerryview</t>
  </si>
  <si>
    <t>819-595-1517x78342</t>
  </si>
  <si>
    <t>(194)638-6694x2749</t>
  </si>
  <si>
    <t>apruitt@mayer-calderon.com</t>
  </si>
  <si>
    <t>http://www.lambert.net/</t>
  </si>
  <si>
    <t>f1f43B25E9399F2</t>
  </si>
  <si>
    <t>Randolph PLC</t>
  </si>
  <si>
    <t>South Darylside</t>
  </si>
  <si>
    <t>(133)152-1298x3769</t>
  </si>
  <si>
    <t>pnavarro@chandler-brandt.net</t>
  </si>
  <si>
    <t>https://powers.com/</t>
  </si>
  <si>
    <t>Da67B8699D8aDd4</t>
  </si>
  <si>
    <t>Johnston PLC</t>
  </si>
  <si>
    <t>Gayview</t>
  </si>
  <si>
    <t>315-972-6990</t>
  </si>
  <si>
    <t>876-096-3817</t>
  </si>
  <si>
    <t>huertadaniel@oconnor.com</t>
  </si>
  <si>
    <t>http://www.buckley-anderson.com/</t>
  </si>
  <si>
    <t>2dcb34Dcf3290dA</t>
  </si>
  <si>
    <t>Weaver Inc</t>
  </si>
  <si>
    <t>Bushmouth</t>
  </si>
  <si>
    <t>994-852-9369</t>
  </si>
  <si>
    <t>zunderwood@odom.com</t>
  </si>
  <si>
    <t>https://sweeney.com/</t>
  </si>
  <si>
    <t>908aCB2ACee5B20</t>
  </si>
  <si>
    <t>Melton, Petty and Archer</t>
  </si>
  <si>
    <t>North Mackenzietown</t>
  </si>
  <si>
    <t>423-743-0682x9685</t>
  </si>
  <si>
    <t>(385)963-4728x4571</t>
  </si>
  <si>
    <t>wyatt84@dougherty-hays.info</t>
  </si>
  <si>
    <t>http://www.hendricks-martin.com/</t>
  </si>
  <si>
    <t>f173fC284c3bB3f</t>
  </si>
  <si>
    <t>Bright-Flores</t>
  </si>
  <si>
    <t>West Kerri</t>
  </si>
  <si>
    <t>198-667-9682</t>
  </si>
  <si>
    <t>584.494.9112x2408</t>
  </si>
  <si>
    <t>fmoyer@warner.com</t>
  </si>
  <si>
    <t>https://www.zuniga.com/</t>
  </si>
  <si>
    <t>4Bc94A2499eedaB</t>
  </si>
  <si>
    <t>Serrano, Mcneil and Watson</t>
  </si>
  <si>
    <t>Foleychester</t>
  </si>
  <si>
    <t>bairdalex@holder.net</t>
  </si>
  <si>
    <t>https://erickson.com/</t>
  </si>
  <si>
    <t>61c0EcFBbFD8Aad</t>
  </si>
  <si>
    <t>Russell PLC</t>
  </si>
  <si>
    <t>Alfredland</t>
  </si>
  <si>
    <t>613.434.8276</t>
  </si>
  <si>
    <t>kirk31@benton.biz</t>
  </si>
  <si>
    <t>http://wiggins.net/</t>
  </si>
  <si>
    <t>a69b9F07194EeCD</t>
  </si>
  <si>
    <t>Stanley-Allison</t>
  </si>
  <si>
    <t>Port Antoniotown</t>
  </si>
  <si>
    <t>954-465-1896</t>
  </si>
  <si>
    <t>(410)937-0441x6133</t>
  </si>
  <si>
    <t>danstone@casey-lewis.com</t>
  </si>
  <si>
    <t>http://melendez-bowman.org/</t>
  </si>
  <si>
    <t>1B93949fD80BF58</t>
  </si>
  <si>
    <t>Hester, Dorsey and Nixon</t>
  </si>
  <si>
    <t>Cruzmouth</t>
  </si>
  <si>
    <t>133.442.2014</t>
  </si>
  <si>
    <t>452-699-5890</t>
  </si>
  <si>
    <t>victorfrancis@daniels.com</t>
  </si>
  <si>
    <t>https://gray-duncan.com/</t>
  </si>
  <si>
    <t>4e672dC1b89757F</t>
  </si>
  <si>
    <t>Baxter-Patterson</t>
  </si>
  <si>
    <t>North Jennyburgh</t>
  </si>
  <si>
    <t>(184)895-3535x492</t>
  </si>
  <si>
    <t>001-494-887-2358</t>
  </si>
  <si>
    <t>dyermegan@liu.org</t>
  </si>
  <si>
    <t>https://ellison-colon.biz/</t>
  </si>
  <si>
    <t>621100beB49754f</t>
  </si>
  <si>
    <t>May PLC</t>
  </si>
  <si>
    <t>956-014-7813x802</t>
  </si>
  <si>
    <t>269.100.5762x495</t>
  </si>
  <si>
    <t>schung@walls.com</t>
  </si>
  <si>
    <t>http://www.mayo-hamilton.com/</t>
  </si>
  <si>
    <t>B21DeEaC7f6Cab9</t>
  </si>
  <si>
    <t>Rollins and Sons</t>
  </si>
  <si>
    <t>791.136.7606</t>
  </si>
  <si>
    <t>+1-441-857-9225x6964</t>
  </si>
  <si>
    <t>emaxwell@arias.info</t>
  </si>
  <si>
    <t>http://www.crawford.com/</t>
  </si>
  <si>
    <t>AB73d3521DDf465</t>
  </si>
  <si>
    <t>Neal and Sons</t>
  </si>
  <si>
    <t>West Mariaton</t>
  </si>
  <si>
    <t>001-916-912-1940x959</t>
  </si>
  <si>
    <t>468-368-7309x0505</t>
  </si>
  <si>
    <t>rhondaheath@mason.info</t>
  </si>
  <si>
    <t>fe48DdfFa269FB2</t>
  </si>
  <si>
    <t>Savage LLC</t>
  </si>
  <si>
    <t>Stephenberg</t>
  </si>
  <si>
    <t>+1-653-702-1534x287</t>
  </si>
  <si>
    <t>370-138-7666</t>
  </si>
  <si>
    <t>mcintoshcaleb@hogan.info</t>
  </si>
  <si>
    <t>http://www.shannon.com/</t>
  </si>
  <si>
    <t>981dCC429fB53a5</t>
  </si>
  <si>
    <t>Wright-Skinner</t>
  </si>
  <si>
    <t>Normanbury</t>
  </si>
  <si>
    <t>001-236-548-9153x13926</t>
  </si>
  <si>
    <t>890.724.9862</t>
  </si>
  <si>
    <t>wbeltran@green.biz</t>
  </si>
  <si>
    <t>http://strong.com/</t>
  </si>
  <si>
    <t>71B8D709D65343D</t>
  </si>
  <si>
    <t>Reynolds and Sons</t>
  </si>
  <si>
    <t>Averyside</t>
  </si>
  <si>
    <t>+1-912-814-4094x3981</t>
  </si>
  <si>
    <t>001-773-557-8324x755</t>
  </si>
  <si>
    <t>mitchell27@benitez.info</t>
  </si>
  <si>
    <t>https://www.rosario.net/</t>
  </si>
  <si>
    <t>45bBbaB4A13AB5c</t>
  </si>
  <si>
    <t>Gamble-Schmitt</t>
  </si>
  <si>
    <t>Katherinemouth</t>
  </si>
  <si>
    <t>+1-381-384-2716x7728</t>
  </si>
  <si>
    <t>(590)235-3858</t>
  </si>
  <si>
    <t>carneygeorge@daniel.biz</t>
  </si>
  <si>
    <t>http://wright.com/</t>
  </si>
  <si>
    <t>EC8Ea6906FE97c0</t>
  </si>
  <si>
    <t>Mckinney-Andersen</t>
  </si>
  <si>
    <t>Brooksborough</t>
  </si>
  <si>
    <t>(101)510-3015x533</t>
  </si>
  <si>
    <t>(467)011-1606x97612</t>
  </si>
  <si>
    <t>spearsharry@sanchez.biz</t>
  </si>
  <si>
    <t>http://www.sexton-lawrence.com/</t>
  </si>
  <si>
    <t>ffeB7a9e9Df77ef</t>
  </si>
  <si>
    <t>Underwood-Mullen</t>
  </si>
  <si>
    <t>Ellenchester</t>
  </si>
  <si>
    <t>+1-300-157-6059x296</t>
  </si>
  <si>
    <t>001-126-621-7888x0171</t>
  </si>
  <si>
    <t>desireecasey@donovan-carroll.org</t>
  </si>
  <si>
    <t>http://www.cantrell.com/</t>
  </si>
  <si>
    <t>87AEb696FBA2e7a</t>
  </si>
  <si>
    <t>Freeman PLC</t>
  </si>
  <si>
    <t>Caseton</t>
  </si>
  <si>
    <t>697.220.3788x8731</t>
  </si>
  <si>
    <t>010.537.1005</t>
  </si>
  <si>
    <t>maria80@mcknight.com</t>
  </si>
  <si>
    <t>http://murray-ford.com/</t>
  </si>
  <si>
    <t>ffA0177b3D4aC5a</t>
  </si>
  <si>
    <t>David-Lucero</t>
  </si>
  <si>
    <t>Abigailfurt</t>
  </si>
  <si>
    <t>(969)535-0790</t>
  </si>
  <si>
    <t>sandymartinez@melendez.com</t>
  </si>
  <si>
    <t>https://www.francis.info/</t>
  </si>
  <si>
    <t>afC8ecDd7936ea7</t>
  </si>
  <si>
    <t>Mccann, Braun and Booth</t>
  </si>
  <si>
    <t>Serranochester</t>
  </si>
  <si>
    <t>331-611-6633x63699</t>
  </si>
  <si>
    <t>benjaminbrown@contreras.com</t>
  </si>
  <si>
    <t>https://www.proctor-glenn.net/</t>
  </si>
  <si>
    <t>6bD1f9dF02aadA7</t>
  </si>
  <si>
    <t>Fischer-Chaney</t>
  </si>
  <si>
    <t>Khanstad</t>
  </si>
  <si>
    <t>103-956-4670</t>
  </si>
  <si>
    <t>cooleyaaron@valdez.org</t>
  </si>
  <si>
    <t>http://www.blackburn.com/</t>
  </si>
  <si>
    <t>1dc7fCAba09C885</t>
  </si>
  <si>
    <t>Manning-Solomon</t>
  </si>
  <si>
    <t>East Sara</t>
  </si>
  <si>
    <t>(695)414-1650</t>
  </si>
  <si>
    <t>(004)505-9304</t>
  </si>
  <si>
    <t>wesley80@sanchez.com</t>
  </si>
  <si>
    <t>http://www.jefferson-ramos.com/</t>
  </si>
  <si>
    <t>8F8a207fcE83c41</t>
  </si>
  <si>
    <t>Wallace</t>
  </si>
  <si>
    <t>Huff Inc</t>
  </si>
  <si>
    <t>Santiagoville</t>
  </si>
  <si>
    <t>001-189-435-0246x724</t>
  </si>
  <si>
    <t>377-826-7229x32265</t>
  </si>
  <si>
    <t>jerickson@foster.info</t>
  </si>
  <si>
    <t>http://www.molina-patrick.com/</t>
  </si>
  <si>
    <t>63AfBfFC1Ea62b2</t>
  </si>
  <si>
    <t>Hawkins, Petty and Bishop</t>
  </si>
  <si>
    <t>North Tommy</t>
  </si>
  <si>
    <t>001-990-151-3942x679</t>
  </si>
  <si>
    <t>565.635.3197</t>
  </si>
  <si>
    <t>qcohen@nicholson.com</t>
  </si>
  <si>
    <t>https://www.mays.com/</t>
  </si>
  <si>
    <t>750Aae9D0Dbd0CB</t>
  </si>
  <si>
    <t>Merritt-Schroeder</t>
  </si>
  <si>
    <t>Edwinton</t>
  </si>
  <si>
    <t>001-209-598-6389x472</t>
  </si>
  <si>
    <t>710.998.8673</t>
  </si>
  <si>
    <t>tanner87@hale.com</t>
  </si>
  <si>
    <t>http://buckley.info/</t>
  </si>
  <si>
    <t>beeF22589d6bb3A</t>
  </si>
  <si>
    <t>Thornton-Bell</t>
  </si>
  <si>
    <t>Donnaton</t>
  </si>
  <si>
    <t>(769)796-5707</t>
  </si>
  <si>
    <t>tina86@morrow.org</t>
  </si>
  <si>
    <t>http://bass.com/</t>
  </si>
  <si>
    <t>DdCef3ECCb3Bb8A</t>
  </si>
  <si>
    <t>Andersen Group</t>
  </si>
  <si>
    <t>West Isaacchester</t>
  </si>
  <si>
    <t>544.007.3076x768</t>
  </si>
  <si>
    <t>shirley24@mack.info</t>
  </si>
  <si>
    <t>http://www.bishop-reid.info/</t>
  </si>
  <si>
    <t>D85f43ccaF0fD9c</t>
  </si>
  <si>
    <t>Snow, Espinoza and Branch</t>
  </si>
  <si>
    <t>Haleyborough</t>
  </si>
  <si>
    <t>001-647-462-4590x33848</t>
  </si>
  <si>
    <t>481-884-4148x72018</t>
  </si>
  <si>
    <t>kpetty@green.com</t>
  </si>
  <si>
    <t>http://www.barton.com/</t>
  </si>
  <si>
    <t>01d0aDf82FDc55e</t>
  </si>
  <si>
    <t>Moss Ltd</t>
  </si>
  <si>
    <t>Cathyhaven</t>
  </si>
  <si>
    <t>541-422-0733x9102</t>
  </si>
  <si>
    <t>001-636-957-7191x8643</t>
  </si>
  <si>
    <t>odeleon@hill.org</t>
  </si>
  <si>
    <t>https://marquez.com/</t>
  </si>
  <si>
    <t>DFDdBD7d98D759e</t>
  </si>
  <si>
    <t>Ortega Inc</t>
  </si>
  <si>
    <t>Nelsonbury</t>
  </si>
  <si>
    <t>(532)813-6528x72131</t>
  </si>
  <si>
    <t>(413)446-6035</t>
  </si>
  <si>
    <t>cunninghammeagan@patterson.com</t>
  </si>
  <si>
    <t>http://montgomery.com/</t>
  </si>
  <si>
    <t>9c2EECf9FBfBfd2</t>
  </si>
  <si>
    <t>Kennedy-Rice</t>
  </si>
  <si>
    <t>Carrieville</t>
  </si>
  <si>
    <t>877-745-4981</t>
  </si>
  <si>
    <t>001-387-985-6085x0761</t>
  </si>
  <si>
    <t>ncastaneda@abbott-beasley.com</t>
  </si>
  <si>
    <t>https://rodgers-bender.net/</t>
  </si>
  <si>
    <t>afDB6eda83bcb9d</t>
  </si>
  <si>
    <t>Melton-Dalton</t>
  </si>
  <si>
    <t>Kristenside</t>
  </si>
  <si>
    <t>057-557-4618</t>
  </si>
  <si>
    <t>(544)284-1589x4103</t>
  </si>
  <si>
    <t>savageregina@yates-nicholson.biz</t>
  </si>
  <si>
    <t>https://villa-church.com/</t>
  </si>
  <si>
    <t>52D8eb0CF2594Cd</t>
  </si>
  <si>
    <t>Freeman-Richmond</t>
  </si>
  <si>
    <t>Port Shawnaside</t>
  </si>
  <si>
    <t>001-918-558-7794x502</t>
  </si>
  <si>
    <t>001-516-693-9675x0239</t>
  </si>
  <si>
    <t>danielle79@hatfield-rojas.com</t>
  </si>
  <si>
    <t>2bCf034798Ea169</t>
  </si>
  <si>
    <t>Hutchinson, Webb and Banks</t>
  </si>
  <si>
    <t>West Johnnybury</t>
  </si>
  <si>
    <t>501.619.8203</t>
  </si>
  <si>
    <t>(987)529-3677x463</t>
  </si>
  <si>
    <t>townsendwillie@mclean.org</t>
  </si>
  <si>
    <t>880c9DAb9aEff43</t>
  </si>
  <si>
    <t>Wilcox Group</t>
  </si>
  <si>
    <t>Suzanneton</t>
  </si>
  <si>
    <t>(400)641-4706x74933</t>
  </si>
  <si>
    <t>(790)493-1487</t>
  </si>
  <si>
    <t>santiagoalexa@casey-hawkins.net</t>
  </si>
  <si>
    <t>https://wyatt-hobbs.net/</t>
  </si>
  <si>
    <t>dDbaaAe0b9FaFfd</t>
  </si>
  <si>
    <t>Blankenship, Weeks and Khan</t>
  </si>
  <si>
    <t>(802)476-5007</t>
  </si>
  <si>
    <t>141-122-3744</t>
  </si>
  <si>
    <t>zschroeder@weber.info</t>
  </si>
  <si>
    <t>https://www.pruitt-davila.com/</t>
  </si>
  <si>
    <t>fEe4dEAAdbFf32d</t>
  </si>
  <si>
    <t>Austin, Gross and Lin</t>
  </si>
  <si>
    <t>West Lindamouth</t>
  </si>
  <si>
    <t>(157)161-2183</t>
  </si>
  <si>
    <t>901-684-1930</t>
  </si>
  <si>
    <t>jesus38@spears.com</t>
  </si>
  <si>
    <t>http://www.cohen.biz/</t>
  </si>
  <si>
    <t>09AD0A5C12bC9Bf</t>
  </si>
  <si>
    <t>Stephenson and Sons</t>
  </si>
  <si>
    <t>Port Alexandra</t>
  </si>
  <si>
    <t>(433)031-0439</t>
  </si>
  <si>
    <t>(158)118-2100x690</t>
  </si>
  <si>
    <t>laceymiller@bray.com</t>
  </si>
  <si>
    <t>https://www.conrad-villa.info/</t>
  </si>
  <si>
    <t>7808aDd6df0cFE1</t>
  </si>
  <si>
    <t>Jones-Holland</t>
  </si>
  <si>
    <t>Adamville</t>
  </si>
  <si>
    <t>237-003-1367</t>
  </si>
  <si>
    <t>kathleenblake@drake-schmitt.com</t>
  </si>
  <si>
    <t>9F02A428C922af8</t>
  </si>
  <si>
    <t>Mcconnell-Wang</t>
  </si>
  <si>
    <t>New Toddland</t>
  </si>
  <si>
    <t>+1-845-707-3456x5968</t>
  </si>
  <si>
    <t>894.653.5052</t>
  </si>
  <si>
    <t>cheryl07@aguirre.com</t>
  </si>
  <si>
    <t>https://www.powers.biz/</t>
  </si>
  <si>
    <t>EfDb96CC2abA50A</t>
  </si>
  <si>
    <t>Sweeney Ltd</t>
  </si>
  <si>
    <t>New Audreyfort</t>
  </si>
  <si>
    <t>049.318.8103</t>
  </si>
  <si>
    <t>355.449.1449x994</t>
  </si>
  <si>
    <t>parksmax@castaneda.com</t>
  </si>
  <si>
    <t>http://branch.com/</t>
  </si>
  <si>
    <t>7ef1e4fAFCBc2B9</t>
  </si>
  <si>
    <t>Reid and Sons</t>
  </si>
  <si>
    <t>Christieton</t>
  </si>
  <si>
    <t>022-360-2550x2316</t>
  </si>
  <si>
    <t>janetsims@singh.com</t>
  </si>
  <si>
    <t>http://www.atkins-hays.com/</t>
  </si>
  <si>
    <t>4EBfE088fbCe23C</t>
  </si>
  <si>
    <t>Flynn PLC</t>
  </si>
  <si>
    <t>487-099-2999</t>
  </si>
  <si>
    <t>hesseric@burke-grant.info</t>
  </si>
  <si>
    <t>https://www.gutierrez-jones.com/</t>
  </si>
  <si>
    <t>5EAB48FAAf0146f</t>
  </si>
  <si>
    <t>Randall, Roberson and Fuentes</t>
  </si>
  <si>
    <t>West Timville</t>
  </si>
  <si>
    <t>001-453-811-8469x1172</t>
  </si>
  <si>
    <t>001-018-924-6062x04156</t>
  </si>
  <si>
    <t>stevenswillie@mercado-oconnor.biz</t>
  </si>
  <si>
    <t>https://www.frey-hartman.com/</t>
  </si>
  <si>
    <t>03Eac2D4aF15924</t>
  </si>
  <si>
    <t>Ware-Powell</t>
  </si>
  <si>
    <t>East Bryce</t>
  </si>
  <si>
    <t>491-284-1902</t>
  </si>
  <si>
    <t>765.594.6628x608</t>
  </si>
  <si>
    <t>martinjanice@walsh.com</t>
  </si>
  <si>
    <t>http://www.mercer-boyer.org/</t>
  </si>
  <si>
    <t>D1bbf4E3aF25A5d</t>
  </si>
  <si>
    <t>Shaw LLC</t>
  </si>
  <si>
    <t>Port Lisabury</t>
  </si>
  <si>
    <t>942-863-6485</t>
  </si>
  <si>
    <t>291.072.5271</t>
  </si>
  <si>
    <t>msummers@velazquez.biz</t>
  </si>
  <si>
    <t>http://henderson-jensen.com/</t>
  </si>
  <si>
    <t>FD5b24DDaf5f456</t>
  </si>
  <si>
    <t>Espinoza PLC</t>
  </si>
  <si>
    <t>South Steve</t>
  </si>
  <si>
    <t>(992)346-2579x6155</t>
  </si>
  <si>
    <t>+1-861-471-2893x528</t>
  </si>
  <si>
    <t>qfitzpatrick@villarreal-kim.com</t>
  </si>
  <si>
    <t>https://www.gillespie.org/</t>
  </si>
  <si>
    <t>4Ba9BDFDa4dF0E0</t>
  </si>
  <si>
    <t>Ray LLC</t>
  </si>
  <si>
    <t>Carlychester</t>
  </si>
  <si>
    <t>(980)851-8464x43610</t>
  </si>
  <si>
    <t>365-601-9077x902</t>
  </si>
  <si>
    <t>hkaiser@frey.biz</t>
  </si>
  <si>
    <t>http://www.whitehead.com/</t>
  </si>
  <si>
    <t>EF34d56476FCAf8</t>
  </si>
  <si>
    <t>Vang-Solis</t>
  </si>
  <si>
    <t>North Eddieberg</t>
  </si>
  <si>
    <t>755.446.6954x82959</t>
  </si>
  <si>
    <t>349.054.2562x88748</t>
  </si>
  <si>
    <t>uzimmerman@forbes.info</t>
  </si>
  <si>
    <t>http://www.terry-goodwin.info/</t>
  </si>
  <si>
    <t>Dbb482f69FB6F0D</t>
  </si>
  <si>
    <t>Taylor Ltd</t>
  </si>
  <si>
    <t>Frankton</t>
  </si>
  <si>
    <t>531-424-1562</t>
  </si>
  <si>
    <t>(314)116-8228x285</t>
  </si>
  <si>
    <t>cooleysteve@hubbard-cuevas.biz</t>
  </si>
  <si>
    <t>http://brown.com/</t>
  </si>
  <si>
    <t>ebAeCf0c4c83cbf</t>
  </si>
  <si>
    <t>Beck-Floyd</t>
  </si>
  <si>
    <t>New Tony</t>
  </si>
  <si>
    <t>001-431-951-8454</t>
  </si>
  <si>
    <t>hodgesclaire@watson.com</t>
  </si>
  <si>
    <t>https://golden.net/</t>
  </si>
  <si>
    <t>985DC871ADFaC10</t>
  </si>
  <si>
    <t>Juarez, Sharp and Underwood</t>
  </si>
  <si>
    <t>Dixontown</t>
  </si>
  <si>
    <t>001-814-298-7307x036</t>
  </si>
  <si>
    <t>600.872.2769</t>
  </si>
  <si>
    <t>nathaniellyons@acevedo.com</t>
  </si>
  <si>
    <t>http://adkins.com/</t>
  </si>
  <si>
    <t>DEBe2627fFf8D05</t>
  </si>
  <si>
    <t>Harris Inc</t>
  </si>
  <si>
    <t>Orozcohaven</t>
  </si>
  <si>
    <t>+1-833-112-9224x818</t>
  </si>
  <si>
    <t>(614)376-7264x1293</t>
  </si>
  <si>
    <t>meyersroberto@villarreal.org</t>
  </si>
  <si>
    <t>https://www.barajas.biz/</t>
  </si>
  <si>
    <t>0027bD1919b8266</t>
  </si>
  <si>
    <t>Preston, Francis and Hughes</t>
  </si>
  <si>
    <t>Tylerville</t>
  </si>
  <si>
    <t>+1-290-867-4564x1931</t>
  </si>
  <si>
    <t>norma31@castaneda.net</t>
  </si>
  <si>
    <t>http://www.vang.com/</t>
  </si>
  <si>
    <t>73544cfD85a37a8</t>
  </si>
  <si>
    <t>Knox Inc</t>
  </si>
  <si>
    <t>South Alejandra</t>
  </si>
  <si>
    <t>258-580-2604</t>
  </si>
  <si>
    <t>(646)485-0171</t>
  </si>
  <si>
    <t>kpotts@guerrero.com</t>
  </si>
  <si>
    <t>https://gamble.com/</t>
  </si>
  <si>
    <t>9ecedD8b3e4EFD3</t>
  </si>
  <si>
    <t>Krause, Garcia and Howard</t>
  </si>
  <si>
    <t>Tuckerport</t>
  </si>
  <si>
    <t>433-075-7596x1913</t>
  </si>
  <si>
    <t>kcross@hudson-mcknight.info</t>
  </si>
  <si>
    <t>https://www.villa.com/</t>
  </si>
  <si>
    <t>e9A5A0fa9BDE8f5</t>
  </si>
  <si>
    <t>Barton-Duarte</t>
  </si>
  <si>
    <t>Port Diamondmouth</t>
  </si>
  <si>
    <t>001-783-850-6728x03276</t>
  </si>
  <si>
    <t>815-776-3679</t>
  </si>
  <si>
    <t>sheri17@terrell.org</t>
  </si>
  <si>
    <t>da33dd230Ffd7c5</t>
  </si>
  <si>
    <t>Kaiser-Hardin</t>
  </si>
  <si>
    <t>Ellenton</t>
  </si>
  <si>
    <t>001-406-297-9725</t>
  </si>
  <si>
    <t>622.954.8682</t>
  </si>
  <si>
    <t>philip29@english.com</t>
  </si>
  <si>
    <t>https://nixon-cline.org/</t>
  </si>
  <si>
    <t>fE3dcedce0bb637</t>
  </si>
  <si>
    <t>Williams PLC</t>
  </si>
  <si>
    <t>Annetteside</t>
  </si>
  <si>
    <t>marcusgeorge@cortez-york.biz</t>
  </si>
  <si>
    <t>https://foley.info/</t>
  </si>
  <si>
    <t>B5A3EeE462dEF1D</t>
  </si>
  <si>
    <t>Contreras Inc</t>
  </si>
  <si>
    <t>Ginaberg</t>
  </si>
  <si>
    <t>627.195.3469</t>
  </si>
  <si>
    <t>118-576-4992x7737</t>
  </si>
  <si>
    <t>penatiffany@stout.com</t>
  </si>
  <si>
    <t>http://www.gregory.com/</t>
  </si>
  <si>
    <t>5ABea84Dc8AF5E7</t>
  </si>
  <si>
    <t>Day-Newman</t>
  </si>
  <si>
    <t>East Dominique</t>
  </si>
  <si>
    <t>307.836.2178x8415</t>
  </si>
  <si>
    <t>+1-301-071-8845x56399</t>
  </si>
  <si>
    <t>vhartman@kelly-coffey.org</t>
  </si>
  <si>
    <t>EDeEdC52ab405e0</t>
  </si>
  <si>
    <t>Welch, Villarreal and Morrison</t>
  </si>
  <si>
    <t>Lesterbury</t>
  </si>
  <si>
    <t>(089)608-0820x9309</t>
  </si>
  <si>
    <t>850.809.3733</t>
  </si>
  <si>
    <t>hstevens@choi.info</t>
  </si>
  <si>
    <t>http://www.ramirez-schultz.info/</t>
  </si>
  <si>
    <t>ebaEb0F387eaFf7</t>
  </si>
  <si>
    <t>Bautista, Craig and Byrd</t>
  </si>
  <si>
    <t>Theodoreville</t>
  </si>
  <si>
    <t>001-805-094-7984x0716</t>
  </si>
  <si>
    <t>271.784.7488x99470</t>
  </si>
  <si>
    <t>gabrielahull@solomon.com</t>
  </si>
  <si>
    <t>https://liu-rhodes.com/</t>
  </si>
  <si>
    <t>Af8ceBaEC0a8e23</t>
  </si>
  <si>
    <t>Holloway Group</t>
  </si>
  <si>
    <t>Garymouth</t>
  </si>
  <si>
    <t>+1-132-860-7569x409</t>
  </si>
  <si>
    <t>365.429.4821x143</t>
  </si>
  <si>
    <t>oscar92@trujillo.com</t>
  </si>
  <si>
    <t>http://burke.com/</t>
  </si>
  <si>
    <t>b2DDFd5Fb7aBAb3</t>
  </si>
  <si>
    <t>Pierce, Blevins and Shea</t>
  </si>
  <si>
    <t>Duarteland</t>
  </si>
  <si>
    <t>001-516-072-2325x760</t>
  </si>
  <si>
    <t>(600)411-8301x6922</t>
  </si>
  <si>
    <t>haydentyler@kemp.com</t>
  </si>
  <si>
    <t>http://www.herring.com/</t>
  </si>
  <si>
    <t>7fEBC86Aa997AFb</t>
  </si>
  <si>
    <t>Sparks-Wolfe</t>
  </si>
  <si>
    <t>Port Destinyfort</t>
  </si>
  <si>
    <t>904-200-4777</t>
  </si>
  <si>
    <t>259.959.0136</t>
  </si>
  <si>
    <t>zfarrell@saunders.info</t>
  </si>
  <si>
    <t>http://cabrera-best.net/</t>
  </si>
  <si>
    <t>BBA220FBFC502E3</t>
  </si>
  <si>
    <t>Weaver-Evans</t>
  </si>
  <si>
    <t>Shawntown</t>
  </si>
  <si>
    <t>+1-835-475-1323x051</t>
  </si>
  <si>
    <t>jason36@boyd.com</t>
  </si>
  <si>
    <t>https://www.franklin.com/</t>
  </si>
  <si>
    <t>B2a7DA0bF0277c5</t>
  </si>
  <si>
    <t>Brennan, Navarro and Mcintyre</t>
  </si>
  <si>
    <t>Lake Kristineville</t>
  </si>
  <si>
    <t>(156)465-6546</t>
  </si>
  <si>
    <t>429.232.9532</t>
  </si>
  <si>
    <t>fredharrington@archer-hicks.com</t>
  </si>
  <si>
    <t>https://shaffer-garrison.net/</t>
  </si>
  <si>
    <t>5bCd496f2e35BC4</t>
  </si>
  <si>
    <t>Ayers-Stout</t>
  </si>
  <si>
    <t>Tinaview</t>
  </si>
  <si>
    <t>+1-868-825-2580x499</t>
  </si>
  <si>
    <t>001-912-304-1816x7109</t>
  </si>
  <si>
    <t>brandonshepherd@fry.com</t>
  </si>
  <si>
    <t>https://www.pollard-andrews.biz/</t>
  </si>
  <si>
    <t>3b8caCA4CEC452b</t>
  </si>
  <si>
    <t>Decker-Dean</t>
  </si>
  <si>
    <t>North Victoria</t>
  </si>
  <si>
    <t>188.976.7175</t>
  </si>
  <si>
    <t>(772)442-0282x86312</t>
  </si>
  <si>
    <t>sean25@grimes.org</t>
  </si>
  <si>
    <t>https://irwin-barnett.com/</t>
  </si>
  <si>
    <t>6d039b1FFFD8DBC</t>
  </si>
  <si>
    <t>Aguirre</t>
  </si>
  <si>
    <t>Hart, Bennett and Allison</t>
  </si>
  <si>
    <t>Chloeburgh</t>
  </si>
  <si>
    <t>088.595.3294</t>
  </si>
  <si>
    <t>210.241.9367x02362</t>
  </si>
  <si>
    <t>hessbrady@fleming-stein.com</t>
  </si>
  <si>
    <t>https://shea.com/</t>
  </si>
  <si>
    <t>9baE25d8EDa3545</t>
  </si>
  <si>
    <t>Kelley-Lawson</t>
  </si>
  <si>
    <t>Meyershire</t>
  </si>
  <si>
    <t>694.442.4360</t>
  </si>
  <si>
    <t>(206)280-0122</t>
  </si>
  <si>
    <t>kristophergay@donovan.com</t>
  </si>
  <si>
    <t>https://www.walters-hart.com/</t>
  </si>
  <si>
    <t>91BF0CFDB810fBb</t>
  </si>
  <si>
    <t>Ponce, Shaw and Nunez</t>
  </si>
  <si>
    <t>Stephenfurt</t>
  </si>
  <si>
    <t>651.040.7843x004</t>
  </si>
  <si>
    <t>364.301.5194x213</t>
  </si>
  <si>
    <t>heatherwong@bryant.com</t>
  </si>
  <si>
    <t>http://leon-andrade.net/</t>
  </si>
  <si>
    <t>7F23F7acC9700EC</t>
  </si>
  <si>
    <t>Berger, Barton and Huffman</t>
  </si>
  <si>
    <t>New Michaela</t>
  </si>
  <si>
    <t>001-301-655-3175</t>
  </si>
  <si>
    <t>533.040.0548x08673</t>
  </si>
  <si>
    <t>hooverbenjamin@parker.net</t>
  </si>
  <si>
    <t>http://velez-shields.biz/</t>
  </si>
  <si>
    <t>F448FeACfB4f68c</t>
  </si>
  <si>
    <t>Flowers-Lawson</t>
  </si>
  <si>
    <t>Ethanside</t>
  </si>
  <si>
    <t>829.705.4630x22545</t>
  </si>
  <si>
    <t>929.969.7148x399</t>
  </si>
  <si>
    <t>rhonda73@peterson.biz</t>
  </si>
  <si>
    <t>cBDFAeDDFFECfF5</t>
  </si>
  <si>
    <t>Duarte-Shaffer</t>
  </si>
  <si>
    <t>Tarashire</t>
  </si>
  <si>
    <t>+1-475-876-1361x904</t>
  </si>
  <si>
    <t>378-207-1294x92548</t>
  </si>
  <si>
    <t>floresjerry@atkinson.biz</t>
  </si>
  <si>
    <t>https://casey-dickerson.com/</t>
  </si>
  <si>
    <t>b8EBb43f57C8C1F</t>
  </si>
  <si>
    <t>Norman-Patton</t>
  </si>
  <si>
    <t>+1-797-577-5369x91704</t>
  </si>
  <si>
    <t>001-388-222-6289x4830</t>
  </si>
  <si>
    <t>schultzdiana@rangel.com</t>
  </si>
  <si>
    <t>http://oneal-lozano.com/</t>
  </si>
  <si>
    <t>4A2D6cCff4aCCb6</t>
  </si>
  <si>
    <t>Raymond and Sons</t>
  </si>
  <si>
    <t>Parksland</t>
  </si>
  <si>
    <t>+1-127-839-0306x827</t>
  </si>
  <si>
    <t>392.283.1094</t>
  </si>
  <si>
    <t>aaron46@sutton.com</t>
  </si>
  <si>
    <t>https://www.schwartz.com/</t>
  </si>
  <si>
    <t>2C7CBa68e6c1595</t>
  </si>
  <si>
    <t>Young, Hester and Campbell</t>
  </si>
  <si>
    <t>Lake Roseborough</t>
  </si>
  <si>
    <t>513.199.9301</t>
  </si>
  <si>
    <t>806-436-5148</t>
  </si>
  <si>
    <t>linda14@flynn.com</t>
  </si>
  <si>
    <t>http://www.salas.com/</t>
  </si>
  <si>
    <t>78Ca3130dbcEDed</t>
  </si>
  <si>
    <t>Irwin, Combs and Hays</t>
  </si>
  <si>
    <t>Charlotteton</t>
  </si>
  <si>
    <t>922.502.9388x43864</t>
  </si>
  <si>
    <t>039-914-2239x8442</t>
  </si>
  <si>
    <t>devin11@briggs.org</t>
  </si>
  <si>
    <t>https://carey.net/</t>
  </si>
  <si>
    <t>5CA603AD0dFF154</t>
  </si>
  <si>
    <t>Andrews PLC</t>
  </si>
  <si>
    <t>Charlotteberg</t>
  </si>
  <si>
    <t>amandawarner@gonzalez.com</t>
  </si>
  <si>
    <t>http://collier-hatfield.com/</t>
  </si>
  <si>
    <t>05bebae0A009F86</t>
  </si>
  <si>
    <t>Bruce, Blankenship and Torres</t>
  </si>
  <si>
    <t>Jaredview</t>
  </si>
  <si>
    <t>203-605-8115x274</t>
  </si>
  <si>
    <t>dalestevens@hayden.net</t>
  </si>
  <si>
    <t>https://harvey.info/</t>
  </si>
  <si>
    <t>90bD72efe90B2De</t>
  </si>
  <si>
    <t>Coffey, Ibarra and Shepherd</t>
  </si>
  <si>
    <t>Fishermouth</t>
  </si>
  <si>
    <t>498.238.5011</t>
  </si>
  <si>
    <t>(552)161-4324</t>
  </si>
  <si>
    <t>pmartinez@faulkner.net</t>
  </si>
  <si>
    <t>https://www.lopez.com/</t>
  </si>
  <si>
    <t>a1826431dD7449D</t>
  </si>
  <si>
    <t>Melton, Duke and Pineda</t>
  </si>
  <si>
    <t>Dudleytown</t>
  </si>
  <si>
    <t>001-700-047-7198x33688</t>
  </si>
  <si>
    <t>572-770-2168x075</t>
  </si>
  <si>
    <t>gabrielle47@kim-allen.com</t>
  </si>
  <si>
    <t>http://www.palmer-gaines.com/</t>
  </si>
  <si>
    <t>d6c13Ff7F821c6E</t>
  </si>
  <si>
    <t>Marsh Ltd</t>
  </si>
  <si>
    <t>East Andres</t>
  </si>
  <si>
    <t>400.961.3483x1270</t>
  </si>
  <si>
    <t>765.116.3082</t>
  </si>
  <si>
    <t>penningtonraven@blevins.info</t>
  </si>
  <si>
    <t>https://www.kline.com/</t>
  </si>
  <si>
    <t>b9EdbF852aE4Faa</t>
  </si>
  <si>
    <t>Humphrey LLC</t>
  </si>
  <si>
    <t>West Franklinstad</t>
  </si>
  <si>
    <t>641-396-9921x8995</t>
  </si>
  <si>
    <t>001-675-243-7093x41926</t>
  </si>
  <si>
    <t>todd36@watkins.com</t>
  </si>
  <si>
    <t>http://pollard-costa.biz/</t>
  </si>
  <si>
    <t>e8fC8CC2f02B9aC</t>
  </si>
  <si>
    <t>Alvarado-Young</t>
  </si>
  <si>
    <t>Dominguezbury</t>
  </si>
  <si>
    <t>+1-484-610-9650x3616</t>
  </si>
  <si>
    <t>007-366-0489</t>
  </si>
  <si>
    <t>michellehurst@navarro-barajas.info</t>
  </si>
  <si>
    <t>http://www.benjamin.com/</t>
  </si>
  <si>
    <t>cE19c4B101cD7bF</t>
  </si>
  <si>
    <t>Sandoval-Ponce</t>
  </si>
  <si>
    <t>West Lisa</t>
  </si>
  <si>
    <t>563.414.4375</t>
  </si>
  <si>
    <t>(287)463-1916</t>
  </si>
  <si>
    <t>jessicasimpson@ewing.org</t>
  </si>
  <si>
    <t>https://curtis-rocha.org/</t>
  </si>
  <si>
    <t>1b20b05Cb0a1d2B</t>
  </si>
  <si>
    <t>Pollard-Wells</t>
  </si>
  <si>
    <t>North Sabrinastad</t>
  </si>
  <si>
    <t>578-912-6633x030</t>
  </si>
  <si>
    <t>dustinwarner@kline-reyes.biz</t>
  </si>
  <si>
    <t>http://www.campos.com/</t>
  </si>
  <si>
    <t>35A70afdCF0bFe1</t>
  </si>
  <si>
    <t>Rosales PLC</t>
  </si>
  <si>
    <t>Kurtmouth</t>
  </si>
  <si>
    <t>819.440.6540</t>
  </si>
  <si>
    <t>144.091.9104x0514</t>
  </si>
  <si>
    <t>zavalamary@house.com</t>
  </si>
  <si>
    <t>https://beck-randall.org/</t>
  </si>
  <si>
    <t>BEdE88bA1E0Eb0F</t>
  </si>
  <si>
    <t>Wilkerson-Dalton</t>
  </si>
  <si>
    <t>Priscillaland</t>
  </si>
  <si>
    <t>+1-598-056-6914x8330</t>
  </si>
  <si>
    <t>vhayden@cantrell.info</t>
  </si>
  <si>
    <t>https://robbins-estes.biz/</t>
  </si>
  <si>
    <t>A8E1b6DCA9BABac</t>
  </si>
  <si>
    <t>Stark, Shepherd and Curry</t>
  </si>
  <si>
    <t>Thomasmouth</t>
  </si>
  <si>
    <t>722-407-3953x91994</t>
  </si>
  <si>
    <t>001-426-872-3926x8157</t>
  </si>
  <si>
    <t>anna61@hanson.com</t>
  </si>
  <si>
    <t>A35AddFB6807Fde</t>
  </si>
  <si>
    <t>Doriston</t>
  </si>
  <si>
    <t>095.972.7928</t>
  </si>
  <si>
    <t>381.490.6539</t>
  </si>
  <si>
    <t>manuellucas@ramirez.com</t>
  </si>
  <si>
    <t>https://www.burns.com/</t>
  </si>
  <si>
    <t>A11c0C6C8c7dBcd</t>
  </si>
  <si>
    <t>Brennan, Soto and Davenport</t>
  </si>
  <si>
    <t>Dariusstad</t>
  </si>
  <si>
    <t>772-342-4978</t>
  </si>
  <si>
    <t>550-900-2636x551</t>
  </si>
  <si>
    <t>antonio32@bradford-collins.com</t>
  </si>
  <si>
    <t>AeF4fdf6fF512af</t>
  </si>
  <si>
    <t>Lynn Inc</t>
  </si>
  <si>
    <t>Chaneyville</t>
  </si>
  <si>
    <t>869-596-9829</t>
  </si>
  <si>
    <t>+1-038-545-0127x72054</t>
  </si>
  <si>
    <t>mcintyrecaitlyn@russell.com</t>
  </si>
  <si>
    <t>http://www.yu.com/</t>
  </si>
  <si>
    <t>Cf9B3D328defe43</t>
  </si>
  <si>
    <t>Kristopherborough</t>
  </si>
  <si>
    <t>+1-889-518-6928x596</t>
  </si>
  <si>
    <t>(188)265-8785x93568</t>
  </si>
  <si>
    <t>jconrad@conner.com</t>
  </si>
  <si>
    <t>https://bryan-randall.com/</t>
  </si>
  <si>
    <t>4fA6D5bE3D5cD36</t>
  </si>
  <si>
    <t>Ritter-Pennington</t>
  </si>
  <si>
    <t>North Alexandriaport</t>
  </si>
  <si>
    <t>+1-165-072-0493x197</t>
  </si>
  <si>
    <t>449.009.3139</t>
  </si>
  <si>
    <t>mcgeeclarence@ramsey-alvarado.com</t>
  </si>
  <si>
    <t>https://mullins-alexander.org/</t>
  </si>
  <si>
    <t>72f2A068476dab3</t>
  </si>
  <si>
    <t>Watkins Inc</t>
  </si>
  <si>
    <t>Zhanghaven</t>
  </si>
  <si>
    <t>611.548.5912x752</t>
  </si>
  <si>
    <t>hcallahan@graham.com</t>
  </si>
  <si>
    <t>http://mcmillan.net/</t>
  </si>
  <si>
    <t>D36ceaDAD6dEea7</t>
  </si>
  <si>
    <t>Allison-Gonzales</t>
  </si>
  <si>
    <t>Sheenastad</t>
  </si>
  <si>
    <t>001-232-473-1726</t>
  </si>
  <si>
    <t>036.212.9503x9761</t>
  </si>
  <si>
    <t>tyronemelendez@roman-jimenez.biz</t>
  </si>
  <si>
    <t>http://barber-freeman.com/</t>
  </si>
  <si>
    <t>07ece4C452bBB0d</t>
  </si>
  <si>
    <t>Ponce and Sons</t>
  </si>
  <si>
    <t>Tommymouth</t>
  </si>
  <si>
    <t>234-700-8969x736</t>
  </si>
  <si>
    <t>warnereugene@hess.org</t>
  </si>
  <si>
    <t>http://www.morales-weiss.com/</t>
  </si>
  <si>
    <t>eBBB27E8e5CfcBb</t>
  </si>
  <si>
    <t>Ewing-Dunn</t>
  </si>
  <si>
    <t>Lake Martinfort</t>
  </si>
  <si>
    <t>+1-834-702-7572x544</t>
  </si>
  <si>
    <t>001-364-003-0064x8210</t>
  </si>
  <si>
    <t>egarner@chavez.com</t>
  </si>
  <si>
    <t>e85E1fCFBC12B89</t>
  </si>
  <si>
    <t>Ibarra PLC</t>
  </si>
  <si>
    <t>Moniqueland</t>
  </si>
  <si>
    <t>(892)349-9956x8669</t>
  </si>
  <si>
    <t>001-207-184-1673</t>
  </si>
  <si>
    <t>biancagriffin@shaw-case.biz</t>
  </si>
  <si>
    <t>https://www.pena-good.com/</t>
  </si>
  <si>
    <t>F71d5C3bcDcddEc</t>
  </si>
  <si>
    <t>Richmond, Padilla and Kane</t>
  </si>
  <si>
    <t>Lake Brentberg</t>
  </si>
  <si>
    <t>882.063.9229x91736</t>
  </si>
  <si>
    <t>440.434.4361x0547</t>
  </si>
  <si>
    <t>nguyencody@case.org</t>
  </si>
  <si>
    <t>http://irwin.com/</t>
  </si>
  <si>
    <t>3B80E1ba7c9AA9D</t>
  </si>
  <si>
    <t>Powell-Hopkins</t>
  </si>
  <si>
    <t>Lake Diane</t>
  </si>
  <si>
    <t>+1-084-304-7914x287</t>
  </si>
  <si>
    <t>spencer94@hull-french.com</t>
  </si>
  <si>
    <t>http://www.morton.org/</t>
  </si>
  <si>
    <t>e19aB3CA335EdCa</t>
  </si>
  <si>
    <t>Bates Group</t>
  </si>
  <si>
    <t>South Prestonbury</t>
  </si>
  <si>
    <t>+1-530-940-9484x625</t>
  </si>
  <si>
    <t>bryce97@weeks-brennan.com</t>
  </si>
  <si>
    <t>http://www.mckee.com/</t>
  </si>
  <si>
    <t>CAE849F59bd4a4c</t>
  </si>
  <si>
    <t>Mcdowell</t>
  </si>
  <si>
    <t>Peterson-Austin</t>
  </si>
  <si>
    <t>Port Henryfort</t>
  </si>
  <si>
    <t>966-109-4315</t>
  </si>
  <si>
    <t>+1-014-952-6421x45767</t>
  </si>
  <si>
    <t>vincent67@cobb.net</t>
  </si>
  <si>
    <t>2D374DAfb707CE5</t>
  </si>
  <si>
    <t>Landry-Robles</t>
  </si>
  <si>
    <t>Haydenfurt</t>
  </si>
  <si>
    <t>(344)847-7312</t>
  </si>
  <si>
    <t>001-877-464-1586x09798</t>
  </si>
  <si>
    <t>carriemckenzie@mcneil-nelson.com</t>
  </si>
  <si>
    <t>http://rodgers-taylor.com/</t>
  </si>
  <si>
    <t>d9Cb75Fd1C0Cc4f</t>
  </si>
  <si>
    <t>Mata, Stafford and Cooley</t>
  </si>
  <si>
    <t>839-326-7197</t>
  </si>
  <si>
    <t>myersandre@wyatt.biz</t>
  </si>
  <si>
    <t>https://cooley.org/</t>
  </si>
  <si>
    <t>2EF6Fb53BAbcA2C</t>
  </si>
  <si>
    <t>Newman and Sons</t>
  </si>
  <si>
    <t>West Marcusborough</t>
  </si>
  <si>
    <t>625.061.1019</t>
  </si>
  <si>
    <t>(252)827-1582x491</t>
  </si>
  <si>
    <t>caseymatthew@mullen.com</t>
  </si>
  <si>
    <t>https://ritter.com/</t>
  </si>
  <si>
    <t>d3FDd664b1BAE7a</t>
  </si>
  <si>
    <t>Stevens, Cooke and Stephens</t>
  </si>
  <si>
    <t>North Matthewfort</t>
  </si>
  <si>
    <t>(519)367-7372x0660</t>
  </si>
  <si>
    <t>(615)652-3278x6424</t>
  </si>
  <si>
    <t>rachelcarroll@madden-strong.com</t>
  </si>
  <si>
    <t>http://www.wise.com/</t>
  </si>
  <si>
    <t>3c832cA4EfF0aC6</t>
  </si>
  <si>
    <t>Ball-Gomez</t>
  </si>
  <si>
    <t>Michelleborough</t>
  </si>
  <si>
    <t>106-417-2617x452</t>
  </si>
  <si>
    <t>(402)959-6012x7461</t>
  </si>
  <si>
    <t>natashaclayton@richardson.com</t>
  </si>
  <si>
    <t>http://willis.net/</t>
  </si>
  <si>
    <t>dbE4feB6DC8C8de</t>
  </si>
  <si>
    <t>West Isabellaport</t>
  </si>
  <si>
    <t>001-543-273-1750x5603</t>
  </si>
  <si>
    <t>252-839-1555x104</t>
  </si>
  <si>
    <t>iwalter@bender.com</t>
  </si>
  <si>
    <t>https://pitts.org/</t>
  </si>
  <si>
    <t>5961bBfeb5fb625</t>
  </si>
  <si>
    <t>Alvarado-Walls</t>
  </si>
  <si>
    <t>Lake Nicholashaven</t>
  </si>
  <si>
    <t>+1-734-683-3707x90386</t>
  </si>
  <si>
    <t>+1-509-809-0701x412</t>
  </si>
  <si>
    <t>gene76@padilla.org</t>
  </si>
  <si>
    <t>http://holt-rosario.com/</t>
  </si>
  <si>
    <t>BBd5BD40bfCF7B6</t>
  </si>
  <si>
    <t>Ritter, Osborn and Mcgee</t>
  </si>
  <si>
    <t>Mooneyhaven</t>
  </si>
  <si>
    <t>001-966-976-9904x03544</t>
  </si>
  <si>
    <t>dianawarner@roberson.com</t>
  </si>
  <si>
    <t>https://day.com/</t>
  </si>
  <si>
    <t>42eBBea2a40a4d2</t>
  </si>
  <si>
    <t>Pennington LLC</t>
  </si>
  <si>
    <t>(995)275-2720x15149</t>
  </si>
  <si>
    <t>chavezricky@rivas.com</t>
  </si>
  <si>
    <t>http://sims-booth.net/</t>
  </si>
  <si>
    <t>Be59F3011167f9e</t>
  </si>
  <si>
    <t>Mann-Hays</t>
  </si>
  <si>
    <t>(014)840-6362x2984</t>
  </si>
  <si>
    <t>(478)248-6953</t>
  </si>
  <si>
    <t>marilynchurch@alvarez.biz</t>
  </si>
  <si>
    <t>http://www.douglas-nicholson.net/</t>
  </si>
  <si>
    <t>2EfEE3a93E03cec</t>
  </si>
  <si>
    <t>Blake LLC</t>
  </si>
  <si>
    <t>Carolstad</t>
  </si>
  <si>
    <t>262.977.1060x36565</t>
  </si>
  <si>
    <t>001-554-264-6402x2620</t>
  </si>
  <si>
    <t>scosta@nelson-solomon.info</t>
  </si>
  <si>
    <t>http://savage-prince.biz/</t>
  </si>
  <si>
    <t>F3b99584f33Be12</t>
  </si>
  <si>
    <t>Dennis-Meadows</t>
  </si>
  <si>
    <t>North Roy</t>
  </si>
  <si>
    <t>(539)640-1173x7756</t>
  </si>
  <si>
    <t>065-815-2843</t>
  </si>
  <si>
    <t>bradfordtheresa@carrillo-salazar.org</t>
  </si>
  <si>
    <t>https://www.brandt.com/</t>
  </si>
  <si>
    <t>aeAa16A083B0DeB</t>
  </si>
  <si>
    <t>Rodriguez Ltd</t>
  </si>
  <si>
    <t>North Kristine</t>
  </si>
  <si>
    <t>(402)827-4920x06797</t>
  </si>
  <si>
    <t>215-742-8623x425</t>
  </si>
  <si>
    <t>osbornpatrick@cameron.net</t>
  </si>
  <si>
    <t>https://holt.com/</t>
  </si>
  <si>
    <t>6c5f6f5f2E9BAB5</t>
  </si>
  <si>
    <t>Levine, Bauer and Todd</t>
  </si>
  <si>
    <t>South Tristan</t>
  </si>
  <si>
    <t>(460)791-6440x275</t>
  </si>
  <si>
    <t>(630)087-9915</t>
  </si>
  <si>
    <t>wsullivan@steele-huber.org</t>
  </si>
  <si>
    <t>https://owens-schroeder.org/</t>
  </si>
  <si>
    <t>257e43Fe37EE83d</t>
  </si>
  <si>
    <t>Phelps Inc</t>
  </si>
  <si>
    <t>North Cliffordview</t>
  </si>
  <si>
    <t>616.434.0090x779</t>
  </si>
  <si>
    <t>(406)539-6197x046</t>
  </si>
  <si>
    <t>ccrawford@ramirez.com</t>
  </si>
  <si>
    <t>http://www.lester.org/</t>
  </si>
  <si>
    <t>28c2eA0a1fEF5CF</t>
  </si>
  <si>
    <t>Garza PLC</t>
  </si>
  <si>
    <t>Alejandrafurt</t>
  </si>
  <si>
    <t>909-000-3528x28677</t>
  </si>
  <si>
    <t>(919)787-1444</t>
  </si>
  <si>
    <t>darrylhardin@bentley.com</t>
  </si>
  <si>
    <t>https://www.bennett.org/</t>
  </si>
  <si>
    <t>FCDBA7Bac3Ce01f</t>
  </si>
  <si>
    <t>Mendez-Bryant</t>
  </si>
  <si>
    <t>New Dalton</t>
  </si>
  <si>
    <t>+1-417-902-4300x1598</t>
  </si>
  <si>
    <t>747-626-2998x207</t>
  </si>
  <si>
    <t>xmcintyre@mckenzie.com</t>
  </si>
  <si>
    <t>http://irwin.net/</t>
  </si>
  <si>
    <t>c2Bd14ebFcCE39B</t>
  </si>
  <si>
    <t>Hardin-Acosta</t>
  </si>
  <si>
    <t>New Shaun</t>
  </si>
  <si>
    <t>(678)326-0164</t>
  </si>
  <si>
    <t>mcgrathfrancis@nixon.info</t>
  </si>
  <si>
    <t>https://heath-blackburn.biz/</t>
  </si>
  <si>
    <t>0a5dae2A45c7f80</t>
  </si>
  <si>
    <t>Mayo Group</t>
  </si>
  <si>
    <t>West Mercedesside</t>
  </si>
  <si>
    <t>+1-892-792-7170x521</t>
  </si>
  <si>
    <t>(980)387-8651x286</t>
  </si>
  <si>
    <t>juarezfrederick@molina.net</t>
  </si>
  <si>
    <t>http://www.fuentes.com/</t>
  </si>
  <si>
    <t>166DBC2ed2Bb401</t>
  </si>
  <si>
    <t>Vega, Rogers and Saunders</t>
  </si>
  <si>
    <t>Jimenezborough</t>
  </si>
  <si>
    <t>001-652-635-5254x0052</t>
  </si>
  <si>
    <t>(000)421-2029</t>
  </si>
  <si>
    <t>baileymunoz@duke.org</t>
  </si>
  <si>
    <t>https://ortiz.net/</t>
  </si>
  <si>
    <t>2406FCF72298AbD</t>
  </si>
  <si>
    <t>Little PLC</t>
  </si>
  <si>
    <t>+1-676-565-6158x4320</t>
  </si>
  <si>
    <t>593.697.3612x370</t>
  </si>
  <si>
    <t>williamolson@lawson.biz</t>
  </si>
  <si>
    <t>f1c44d0DB4c3BCa</t>
  </si>
  <si>
    <t>Rich</t>
  </si>
  <si>
    <t>Townsend LLC</t>
  </si>
  <si>
    <t>New Katrina</t>
  </si>
  <si>
    <t>boylenorman@yang-mueller.biz</t>
  </si>
  <si>
    <t>http://www.baldwin.com/</t>
  </si>
  <si>
    <t>8D86a9B2dFb2ed9</t>
  </si>
  <si>
    <t>Orozco, Greene and Parrish</t>
  </si>
  <si>
    <t>Markport</t>
  </si>
  <si>
    <t>347-161-6182x239</t>
  </si>
  <si>
    <t>(690)767-6994x623</t>
  </si>
  <si>
    <t>huynhcarl@ayers.net</t>
  </si>
  <si>
    <t>http://cobb.com/</t>
  </si>
  <si>
    <t>69d2E9FdbE382eC</t>
  </si>
  <si>
    <t>Cordova</t>
  </si>
  <si>
    <t>Yates-Malone</t>
  </si>
  <si>
    <t>539-610-0271x12821</t>
  </si>
  <si>
    <t>001-770-775-6064</t>
  </si>
  <si>
    <t>strongruth@bryant.net</t>
  </si>
  <si>
    <t>https://www.nelson-bowman.biz/</t>
  </si>
  <si>
    <t>447fA5Eb7280F1B</t>
  </si>
  <si>
    <t>Vega Inc</t>
  </si>
  <si>
    <t>Cooketon</t>
  </si>
  <si>
    <t>(106)102-3768x94948</t>
  </si>
  <si>
    <t>jeffrey76@shelton-bray.com</t>
  </si>
  <si>
    <t>http://www.klein.com/</t>
  </si>
  <si>
    <t>f8fdd6eb0aBEA56</t>
  </si>
  <si>
    <t>Cruz, Miranda and Strickland</t>
  </si>
  <si>
    <t>South Madison</t>
  </si>
  <si>
    <t>838.989.7473x2185</t>
  </si>
  <si>
    <t>001-155-794-5873</t>
  </si>
  <si>
    <t>andre51@doyle.biz</t>
  </si>
  <si>
    <t>http://haynes-olson.com/</t>
  </si>
  <si>
    <t>E72Cea67A4dD02d</t>
  </si>
  <si>
    <t>Henson, Mckinney and Pham</t>
  </si>
  <si>
    <t>Glennbury</t>
  </si>
  <si>
    <t>+1-339-515-3505x052</t>
  </si>
  <si>
    <t>(196)421-1769x448</t>
  </si>
  <si>
    <t>ahaynes@gilbert-rush.com</t>
  </si>
  <si>
    <t>https://www.morris.com/</t>
  </si>
  <si>
    <t>a70D52BEA11F6ff</t>
  </si>
  <si>
    <t>Hull, Sandoval and Werner</t>
  </si>
  <si>
    <t>East Jacob</t>
  </si>
  <si>
    <t>997.846.9769x8096</t>
  </si>
  <si>
    <t>001-100-451-5269x20593</t>
  </si>
  <si>
    <t>robertohodges@sweeney.info</t>
  </si>
  <si>
    <t>http://robbins.net/</t>
  </si>
  <si>
    <t>3FDa7a8e8f3d3aA</t>
  </si>
  <si>
    <t>Gordon PLC</t>
  </si>
  <si>
    <t>Lake Victoria</t>
  </si>
  <si>
    <t>001-369-827-0050x450</t>
  </si>
  <si>
    <t>054-938-7451</t>
  </si>
  <si>
    <t>dana33@pennington-ewing.org</t>
  </si>
  <si>
    <t>https://rose.com/</t>
  </si>
  <si>
    <t>01ccDdeBCfA0579</t>
  </si>
  <si>
    <t>Carpenter-Wheeler</t>
  </si>
  <si>
    <t>+1-346-364-8014x66653</t>
  </si>
  <si>
    <t>bnewman@roberts-small.com</t>
  </si>
  <si>
    <t>https://www.tate-graham.org/</t>
  </si>
  <si>
    <t>BC1966f94EcF61C</t>
  </si>
  <si>
    <t>Moses Ltd</t>
  </si>
  <si>
    <t>East Rodneyview</t>
  </si>
  <si>
    <t>008.009.1510</t>
  </si>
  <si>
    <t>239.512.4204</t>
  </si>
  <si>
    <t>brewerbethany@gates.com</t>
  </si>
  <si>
    <t>https://frederick-clarke.com/</t>
  </si>
  <si>
    <t>8D278FB1d8ab0b0</t>
  </si>
  <si>
    <t>Phelps, Friedman and Barry</t>
  </si>
  <si>
    <t>Lake Carolmouth</t>
  </si>
  <si>
    <t>001-043-538-5910x503</t>
  </si>
  <si>
    <t>(205)097-7450x8750</t>
  </si>
  <si>
    <t>janet76@singleton.com</t>
  </si>
  <si>
    <t>Bc1C65FCA3Dbd26</t>
  </si>
  <si>
    <t>Candace</t>
  </si>
  <si>
    <t>Freeman</t>
  </si>
  <si>
    <t>Mejia Inc</t>
  </si>
  <si>
    <t>New Jayview</t>
  </si>
  <si>
    <t>(695)727-1412x837</t>
  </si>
  <si>
    <t>wfox@solomon.com</t>
  </si>
  <si>
    <t>https://www.rice.biz/</t>
  </si>
  <si>
    <t>DcC0B30baDB9cA5</t>
  </si>
  <si>
    <t>Cook-Morris</t>
  </si>
  <si>
    <t>Ritterport</t>
  </si>
  <si>
    <t>001-623-879-3977x8927</t>
  </si>
  <si>
    <t>(282)213-6501x459</t>
  </si>
  <si>
    <t>kennethjefferson@mullins.info</t>
  </si>
  <si>
    <t>http://mata-moran.info/</t>
  </si>
  <si>
    <t>Fb3Bd33D4bae8F7</t>
  </si>
  <si>
    <t>Lowery PLC</t>
  </si>
  <si>
    <t>North Frederick</t>
  </si>
  <si>
    <t>509-415-7925</t>
  </si>
  <si>
    <t>+1-466-656-0387x123</t>
  </si>
  <si>
    <t>patrick96@kemp.com</t>
  </si>
  <si>
    <t>http://www.bridges-dunn.info/</t>
  </si>
  <si>
    <t>2Ec9F237EFF133a</t>
  </si>
  <si>
    <t>Cordova, Harrison and Yu</t>
  </si>
  <si>
    <t>Santanaview</t>
  </si>
  <si>
    <t>001-283-973-7512x951</t>
  </si>
  <si>
    <t>529.274.2832x18054</t>
  </si>
  <si>
    <t>barry16@bennett.com</t>
  </si>
  <si>
    <t>https://www.koch-koch.com/</t>
  </si>
  <si>
    <t>86a77f19cF5c72F</t>
  </si>
  <si>
    <t>Nielsen, Evans and Conner</t>
  </si>
  <si>
    <t>Rayfurt</t>
  </si>
  <si>
    <t>001-891-788-4083x3070</t>
  </si>
  <si>
    <t>996.238.2002</t>
  </si>
  <si>
    <t>shanelang@simon.com</t>
  </si>
  <si>
    <t>http://vincent.com/</t>
  </si>
  <si>
    <t>cAbFB9E93A510AD</t>
  </si>
  <si>
    <t>Sheppard, Horn and Cardenas</t>
  </si>
  <si>
    <t>Taylorstad</t>
  </si>
  <si>
    <t>(208)104-4651</t>
  </si>
  <si>
    <t>+1-249-976-9760x44721</t>
  </si>
  <si>
    <t>reesebruce@wilkins.info</t>
  </si>
  <si>
    <t>https://www.galvan.info/</t>
  </si>
  <si>
    <t>Cc10fd55d3C7ac2</t>
  </si>
  <si>
    <t>Lawson Group</t>
  </si>
  <si>
    <t>Lake Zacharystad</t>
  </si>
  <si>
    <t>001-737-604-7803x264</t>
  </si>
  <si>
    <t>(304)259-7700</t>
  </si>
  <si>
    <t>naguirre@spencer-mcneil.com</t>
  </si>
  <si>
    <t>https://buck.com/</t>
  </si>
  <si>
    <t>BAc29cf4B74C6Ba</t>
  </si>
  <si>
    <t>Mata-Hancock</t>
  </si>
  <si>
    <t>New Gail</t>
  </si>
  <si>
    <t>568.744.6775x46977</t>
  </si>
  <si>
    <t>(814)325-4575</t>
  </si>
  <si>
    <t>arellanowalter@flowers.com</t>
  </si>
  <si>
    <t>https://www.marks.info/</t>
  </si>
  <si>
    <t>39B3b72eA60759a</t>
  </si>
  <si>
    <t>Robinson-Kemp</t>
  </si>
  <si>
    <t>Port Emma</t>
  </si>
  <si>
    <t>283-592-7552x364</t>
  </si>
  <si>
    <t>696.896.1928</t>
  </si>
  <si>
    <t>isaunders@booker.com</t>
  </si>
  <si>
    <t>https://www.li.com/</t>
  </si>
  <si>
    <t>01EDd3AEFF849Ea</t>
  </si>
  <si>
    <t>Harding, Hamilton and Lopez</t>
  </si>
  <si>
    <t>North Javierville</t>
  </si>
  <si>
    <t>911-062-2766</t>
  </si>
  <si>
    <t>521-714-8114</t>
  </si>
  <si>
    <t>isaiahvillarreal@bishop.com</t>
  </si>
  <si>
    <t>http://gilbert.com/</t>
  </si>
  <si>
    <t>CF590aBE566c3AB</t>
  </si>
  <si>
    <t>Krause</t>
  </si>
  <si>
    <t>Harper-Hayden</t>
  </si>
  <si>
    <t>New Carla</t>
  </si>
  <si>
    <t>(833)329-6322x3715</t>
  </si>
  <si>
    <t>kathleen91@kemp.com</t>
  </si>
  <si>
    <t>http://www.montoya-hayes.com/</t>
  </si>
  <si>
    <t>CCFA0BEC3fB2c1c</t>
  </si>
  <si>
    <t>Brookeville</t>
  </si>
  <si>
    <t>617-788-1706x612</t>
  </si>
  <si>
    <t>941-815-7552</t>
  </si>
  <si>
    <t>anita61@caldwell.com</t>
  </si>
  <si>
    <t>http://brandt.net/</t>
  </si>
  <si>
    <t>b7Ea7eE509100FE</t>
  </si>
  <si>
    <t>Fernandez-Marks</t>
  </si>
  <si>
    <t>South Anne</t>
  </si>
  <si>
    <t>001-735-929-3910x3271</t>
  </si>
  <si>
    <t>tbruce@spencer.com</t>
  </si>
  <si>
    <t>http://holt-robles.com/</t>
  </si>
  <si>
    <t>142c7DA5450c89f</t>
  </si>
  <si>
    <t>Barrera-Combs</t>
  </si>
  <si>
    <t>Esparzatown</t>
  </si>
  <si>
    <t>218-029-1692x7624</t>
  </si>
  <si>
    <t>829.264.5148x08788</t>
  </si>
  <si>
    <t>wangadrienne@hanson.com</t>
  </si>
  <si>
    <t>http://www.macias.info/</t>
  </si>
  <si>
    <t>294a696c0d8F792</t>
  </si>
  <si>
    <t>Dickerson, Russell and Nash</t>
  </si>
  <si>
    <t>New Daisy</t>
  </si>
  <si>
    <t>660-138-6815</t>
  </si>
  <si>
    <t>823-391-6091x3801</t>
  </si>
  <si>
    <t>aterry@townsend.com</t>
  </si>
  <si>
    <t>https://www.parsons.net/</t>
  </si>
  <si>
    <t>F1cef5EC17f48f8</t>
  </si>
  <si>
    <t>Melendez</t>
  </si>
  <si>
    <t>Cannon-Carroll</t>
  </si>
  <si>
    <t>Lake Suzanne</t>
  </si>
  <si>
    <t>074.508.5923x2435</t>
  </si>
  <si>
    <t>896.482.8017x1093</t>
  </si>
  <si>
    <t>burnettbrandon@church.biz</t>
  </si>
  <si>
    <t>https://mccann.com/</t>
  </si>
  <si>
    <t>929dB2E890B1D0a</t>
  </si>
  <si>
    <t>Davenport Inc</t>
  </si>
  <si>
    <t>West Darylchester</t>
  </si>
  <si>
    <t>942.026.3461x29324</t>
  </si>
  <si>
    <t>291-085-4579</t>
  </si>
  <si>
    <t>hstone@berger-peck.biz</t>
  </si>
  <si>
    <t>https://koch.org/</t>
  </si>
  <si>
    <t>13BbcBAFeb8EbF1</t>
  </si>
  <si>
    <t>Thomas Ltd</t>
  </si>
  <si>
    <t>South Reginastad</t>
  </si>
  <si>
    <t>(459)591-9891x9329</t>
  </si>
  <si>
    <t>001-600-403-0864x7546</t>
  </si>
  <si>
    <t>zmaynard@gaines.info</t>
  </si>
  <si>
    <t>https://www.richards.info/</t>
  </si>
  <si>
    <t>8a078a77e529F75</t>
  </si>
  <si>
    <t>Caldwell-Coffey</t>
  </si>
  <si>
    <t>South Bill</t>
  </si>
  <si>
    <t>370-810-3173x29065</t>
  </si>
  <si>
    <t>678-015-4008</t>
  </si>
  <si>
    <t>jeremy80@dickerson-rice.net</t>
  </si>
  <si>
    <t>http://horn-underwood.org/</t>
  </si>
  <si>
    <t>2c0bE27aBAaA8bB</t>
  </si>
  <si>
    <t>Glenn-Howard</t>
  </si>
  <si>
    <t>Port Lorraineside</t>
  </si>
  <si>
    <t>(661)540-1716x26870</t>
  </si>
  <si>
    <t>+1-057-070-7005x8840</t>
  </si>
  <si>
    <t>kmay@lewis-mcmillan.com</t>
  </si>
  <si>
    <t>http://www.novak.com/</t>
  </si>
  <si>
    <t>BA6999E80DCC1EF</t>
  </si>
  <si>
    <t>Chaneybury</t>
  </si>
  <si>
    <t>001-745-796-6726x8851</t>
  </si>
  <si>
    <t>kyates@lane.net</t>
  </si>
  <si>
    <t>http://george-hebert.com/</t>
  </si>
  <si>
    <t>c0FfF43134Cfb1E</t>
  </si>
  <si>
    <t>Mcclure, Washington and Willis</t>
  </si>
  <si>
    <t>Parkerside</t>
  </si>
  <si>
    <t>(990)505-9452x2303</t>
  </si>
  <si>
    <t>001-861-068-4381x7342</t>
  </si>
  <si>
    <t>parker38@mathis-church.com</t>
  </si>
  <si>
    <t>http://www.gomez.info/</t>
  </si>
  <si>
    <t>818bf3ce8ecA427</t>
  </si>
  <si>
    <t>Malone, Adkins and Cross</t>
  </si>
  <si>
    <t>New Jeanne</t>
  </si>
  <si>
    <t>951.367.1356</t>
  </si>
  <si>
    <t>neilhammond@jones-stark.biz</t>
  </si>
  <si>
    <t>http://browning-charles.com/</t>
  </si>
  <si>
    <t>AAdEc1411aF0229</t>
  </si>
  <si>
    <t>Davies, Stein and Franklin</t>
  </si>
  <si>
    <t>Biancaburgh</t>
  </si>
  <si>
    <t>001-912-460-0663x457</t>
  </si>
  <si>
    <t>001-460-660-9265</t>
  </si>
  <si>
    <t>ronnie29@duncan.com</t>
  </si>
  <si>
    <t>https://moss.com/</t>
  </si>
  <si>
    <t>e1C8646babA6eaE</t>
  </si>
  <si>
    <t>Perry, Morse and Nunez</t>
  </si>
  <si>
    <t>Pattonhaven</t>
  </si>
  <si>
    <t>+1-982-427-0881x85478</t>
  </si>
  <si>
    <t>418.246.4531</t>
  </si>
  <si>
    <t>barrypacheco@atkins.com</t>
  </si>
  <si>
    <t>a2AefC8445B95AA</t>
  </si>
  <si>
    <t>Riggs Inc</t>
  </si>
  <si>
    <t>North Jacqueline</t>
  </si>
  <si>
    <t>077.840.4906</t>
  </si>
  <si>
    <t>(845)408-3984x7674</t>
  </si>
  <si>
    <t>matthewfitzgerald@hernandez.info</t>
  </si>
  <si>
    <t>https://murray-robertson.com/</t>
  </si>
  <si>
    <t>c6Da9f20Cf8db73</t>
  </si>
  <si>
    <t>Pineda and Sons</t>
  </si>
  <si>
    <t>Annefort</t>
  </si>
  <si>
    <t>001-260-053-7543x82287</t>
  </si>
  <si>
    <t>345-771-0538x19784</t>
  </si>
  <si>
    <t>fletcherjavier@knapp-le.org</t>
  </si>
  <si>
    <t>http://wiley.org/</t>
  </si>
  <si>
    <t>EBF3d9f378FC2f6</t>
  </si>
  <si>
    <t>Valentine Inc</t>
  </si>
  <si>
    <t>Bishopchester</t>
  </si>
  <si>
    <t>067.304.8581</t>
  </si>
  <si>
    <t>070.102.2760</t>
  </si>
  <si>
    <t>lfuentes@rivas.com</t>
  </si>
  <si>
    <t>https://www.calderon.info/</t>
  </si>
  <si>
    <t>dB3Ae0E82ceedC9</t>
  </si>
  <si>
    <t>Wilkinson, Miller and Bernard</t>
  </si>
  <si>
    <t>New John</t>
  </si>
  <si>
    <t>226.182.9605x516</t>
  </si>
  <si>
    <t>875-381-9167x88166</t>
  </si>
  <si>
    <t>estradabreanna@french.com</t>
  </si>
  <si>
    <t>BE53ED44B2B4Dd3</t>
  </si>
  <si>
    <t>Sherman, Olsen and Bennett</t>
  </si>
  <si>
    <t>Caitlinberg</t>
  </si>
  <si>
    <t>830.202.4364x007</t>
  </si>
  <si>
    <t>386-750-3778x66094</t>
  </si>
  <si>
    <t>wharding@dickerson.com</t>
  </si>
  <si>
    <t>40fFDD3C5BFe8bB</t>
  </si>
  <si>
    <t>Dougherty, Cooley and Fischer</t>
  </si>
  <si>
    <t>001-568-711-2096x142</t>
  </si>
  <si>
    <t>887.284.9917x5655</t>
  </si>
  <si>
    <t>mirandadebbie@travis.com</t>
  </si>
  <si>
    <t>https://www.roth-johnson.com/</t>
  </si>
  <si>
    <t>aD9ed95466aEB04</t>
  </si>
  <si>
    <t>Nunez Group</t>
  </si>
  <si>
    <t>Snowchester</t>
  </si>
  <si>
    <t>(039)796-4608</t>
  </si>
  <si>
    <t>001-222-031-7013</t>
  </si>
  <si>
    <t>vfitzpatrick@macias-sanchez.com</t>
  </si>
  <si>
    <t>http://singleton.com/</t>
  </si>
  <si>
    <t>0aee1acDdbF6d3D</t>
  </si>
  <si>
    <t>Lyons</t>
  </si>
  <si>
    <t>Davila, Krause and Henry</t>
  </si>
  <si>
    <t>Port Randall</t>
  </si>
  <si>
    <t>001-249-694-1733x458</t>
  </si>
  <si>
    <t>416-351-8900x246</t>
  </si>
  <si>
    <t>rebekah91@hubbard-ware.org</t>
  </si>
  <si>
    <t>https://paul.com/</t>
  </si>
  <si>
    <t>24f2cB08785b6bB</t>
  </si>
  <si>
    <t>Munoz-Gomez</t>
  </si>
  <si>
    <t>Colliershire</t>
  </si>
  <si>
    <t>(450)258-8188x79632</t>
  </si>
  <si>
    <t>697.832.7502x05859</t>
  </si>
  <si>
    <t>shirleyriddle@huynh.biz</t>
  </si>
  <si>
    <t>https://huang.com/</t>
  </si>
  <si>
    <t>1d5eE82086E98A7</t>
  </si>
  <si>
    <t>Rosales LLC</t>
  </si>
  <si>
    <t>North Yesenia</t>
  </si>
  <si>
    <t>765-096-4468x4093</t>
  </si>
  <si>
    <t>andres09@ryan-payne.com</t>
  </si>
  <si>
    <t>http://www.bishop-huang.com/</t>
  </si>
  <si>
    <t>E8F27Bb9e2bf1C6</t>
  </si>
  <si>
    <t>Torres LLC</t>
  </si>
  <si>
    <t>East Patriciaborough</t>
  </si>
  <si>
    <t>556-612-5431</t>
  </si>
  <si>
    <t>123.125.5585x879</t>
  </si>
  <si>
    <t>stacielittle@kirk.biz</t>
  </si>
  <si>
    <t>http://bernard.com/</t>
  </si>
  <si>
    <t>Fe9c23bbd415A14</t>
  </si>
  <si>
    <t>Wallace Inc</t>
  </si>
  <si>
    <t>East Wandachester</t>
  </si>
  <si>
    <t>269.213.6638x885</t>
  </si>
  <si>
    <t>094-642-9945</t>
  </si>
  <si>
    <t>vangcody@cummings.com</t>
  </si>
  <si>
    <t>https://ewing.com/</t>
  </si>
  <si>
    <t>e74E7f8Fd8D102d</t>
  </si>
  <si>
    <t>Trujillo</t>
  </si>
  <si>
    <t>Bray LLC</t>
  </si>
  <si>
    <t>Grantmouth</t>
  </si>
  <si>
    <t>+1-998-609-4646x32859</t>
  </si>
  <si>
    <t>(045)549-1356</t>
  </si>
  <si>
    <t>lamjoanne@russo.com</t>
  </si>
  <si>
    <t>713bCf157CdeaF2</t>
  </si>
  <si>
    <t>Cochran-Bailey</t>
  </si>
  <si>
    <t>Lauraside</t>
  </si>
  <si>
    <t>(956)942-9511x23972</t>
  </si>
  <si>
    <t>495.999.9409</t>
  </si>
  <si>
    <t>joan47@hanna.com</t>
  </si>
  <si>
    <t>https://simon-pineda.com/</t>
  </si>
  <si>
    <t>8443442A3Be484a</t>
  </si>
  <si>
    <t>Farrell, Duarte and Stokes</t>
  </si>
  <si>
    <t>558.104.5793x9365</t>
  </si>
  <si>
    <t>334-469-6915</t>
  </si>
  <si>
    <t>princemark@avery-mejia.com</t>
  </si>
  <si>
    <t>http://www.richard.net/</t>
  </si>
  <si>
    <t>EabFaCadFe19E7A</t>
  </si>
  <si>
    <t>Rosales-Archer</t>
  </si>
  <si>
    <t>Lindaton</t>
  </si>
  <si>
    <t>136-618-5011x34776</t>
  </si>
  <si>
    <t>001-002-573-6853</t>
  </si>
  <si>
    <t>iosborn@sellers.com</t>
  </si>
  <si>
    <t>http://marshall.org/</t>
  </si>
  <si>
    <t>0B8afBe2DEa95ee</t>
  </si>
  <si>
    <t>Bentley LLC</t>
  </si>
  <si>
    <t>North Tammy</t>
  </si>
  <si>
    <t>(760)072-9919x279</t>
  </si>
  <si>
    <t>130-969-5193</t>
  </si>
  <si>
    <t>reginald59@johnson.info</t>
  </si>
  <si>
    <t>http://flynn-jenkins.com/</t>
  </si>
  <si>
    <t>d3FDFE18BfdBaaD</t>
  </si>
  <si>
    <t>Franco-Buckley</t>
  </si>
  <si>
    <t>North Kirkburgh</t>
  </si>
  <si>
    <t>001-159-347-2040x3572</t>
  </si>
  <si>
    <t>+1-472-358-2426x381</t>
  </si>
  <si>
    <t>deanralph@christian.com</t>
  </si>
  <si>
    <t>https://www.velazquez-hays.com/</t>
  </si>
  <si>
    <t>b79fAbd7bacc5cB</t>
  </si>
  <si>
    <t>Carpenter-Flynn</t>
  </si>
  <si>
    <t>East Brendaland</t>
  </si>
  <si>
    <t>001-535-939-1381</t>
  </si>
  <si>
    <t>(297)678-4670x22456</t>
  </si>
  <si>
    <t>beverly43@alvarado.com</t>
  </si>
  <si>
    <t>https://www.yoder.net/</t>
  </si>
  <si>
    <t>06AF19AafaCf17F</t>
  </si>
  <si>
    <t>Rowe, Mueller and Steele</t>
  </si>
  <si>
    <t>Delgadoborough</t>
  </si>
  <si>
    <t>108.977.7724x68950</t>
  </si>
  <si>
    <t>elizabeth48@rosales.com</t>
  </si>
  <si>
    <t>5F4CEFce9bF1EdB</t>
  </si>
  <si>
    <t>Michele</t>
  </si>
  <si>
    <t>Roberts-Ortega</t>
  </si>
  <si>
    <t>Weberberg</t>
  </si>
  <si>
    <t>045-397-0580</t>
  </si>
  <si>
    <t>aguilarmark@fields.com</t>
  </si>
  <si>
    <t>https://www.massey-mora.com/</t>
  </si>
  <si>
    <t>5eEeeb2BfD7BaF1</t>
  </si>
  <si>
    <t>Leonard-Peterson</t>
  </si>
  <si>
    <t>Lake Cameronville</t>
  </si>
  <si>
    <t>821.356.6401</t>
  </si>
  <si>
    <t>lambraymond@cantrell.org</t>
  </si>
  <si>
    <t>http://benton.info/</t>
  </si>
  <si>
    <t>e6E15De17C2331d</t>
  </si>
  <si>
    <t>Quinn, Chang and Davidson</t>
  </si>
  <si>
    <t>East Shelia</t>
  </si>
  <si>
    <t>846.126.0247</t>
  </si>
  <si>
    <t>+1-391-795-3017x9922</t>
  </si>
  <si>
    <t>robertakerr@riddle.info</t>
  </si>
  <si>
    <t>https://monroe-goodman.com/</t>
  </si>
  <si>
    <t>ECe656CD5fc393a</t>
  </si>
  <si>
    <t>Gilbert, Copeland and Burgess</t>
  </si>
  <si>
    <t>Robertahaven</t>
  </si>
  <si>
    <t>001-067-513-6524x003</t>
  </si>
  <si>
    <t>001-179-276-5341x0536</t>
  </si>
  <si>
    <t>kathy29@mendoza.com</t>
  </si>
  <si>
    <t>https://www.krause.info/</t>
  </si>
  <si>
    <t>E66A1B4B2C89E3C</t>
  </si>
  <si>
    <t>Villanueva</t>
  </si>
  <si>
    <t>Guerrero-Wilson</t>
  </si>
  <si>
    <t>North Brittanychester</t>
  </si>
  <si>
    <t>001-224-515-9399x08368</t>
  </si>
  <si>
    <t>(203)989-0097</t>
  </si>
  <si>
    <t>bridget60@nunez.com</t>
  </si>
  <si>
    <t>https://www.burgess.com/</t>
  </si>
  <si>
    <t>4d79D8B2a5f0B2B</t>
  </si>
  <si>
    <t>Erickson PLC</t>
  </si>
  <si>
    <t>Nixonberg</t>
  </si>
  <si>
    <t>276-550-5404</t>
  </si>
  <si>
    <t>(038)167-4613</t>
  </si>
  <si>
    <t>spenceellen@leon.net</t>
  </si>
  <si>
    <t>a0f2eAedeaa74fA</t>
  </si>
  <si>
    <t>Trujillo, Marquez and Rubio</t>
  </si>
  <si>
    <t>South Shane</t>
  </si>
  <si>
    <t>038-831-8548x263</t>
  </si>
  <si>
    <t>erowe@henry.info</t>
  </si>
  <si>
    <t>https://www.owen.com/</t>
  </si>
  <si>
    <t>a7E2EB1ebb8dAF5</t>
  </si>
  <si>
    <t>Bennett Inc</t>
  </si>
  <si>
    <t>South Zoe</t>
  </si>
  <si>
    <t>001-814-011-2309x8414</t>
  </si>
  <si>
    <t>384-829-0499x3941</t>
  </si>
  <si>
    <t>jeromeandersen@garcia.biz</t>
  </si>
  <si>
    <t>http://doyle-kelly.com/</t>
  </si>
  <si>
    <t>F5B3c4B2663d5ff</t>
  </si>
  <si>
    <t>Strickland Ltd</t>
  </si>
  <si>
    <t>South Raymondland</t>
  </si>
  <si>
    <t>(463)905-2972x311</t>
  </si>
  <si>
    <t>(780)910-1179x7835</t>
  </si>
  <si>
    <t>edwardsangela@sheppard.com</t>
  </si>
  <si>
    <t>http://ramsey-foster.com/</t>
  </si>
  <si>
    <t>d36D2E8Ae6C5CC1</t>
  </si>
  <si>
    <t>Villarreal, Mcmahon and Carrillo</t>
  </si>
  <si>
    <t>South Rebeccaborough</t>
  </si>
  <si>
    <t>047-763-3076</t>
  </si>
  <si>
    <t>rblanchard@melendez-roman.com</t>
  </si>
  <si>
    <t>http://kane.com/</t>
  </si>
  <si>
    <t>1fAcCDdED5e6e63</t>
  </si>
  <si>
    <t>Anthony, Wilkerson and Frye</t>
  </si>
  <si>
    <t>Curtishaven</t>
  </si>
  <si>
    <t>857.364.7313x2083</t>
  </si>
  <si>
    <t>378-470-7792x74662</t>
  </si>
  <si>
    <t>rangelcory@callahan-reilly.com</t>
  </si>
  <si>
    <t>https://www.parker.com/</t>
  </si>
  <si>
    <t>e9Fad5A0ad7f87F</t>
  </si>
  <si>
    <t>Melton, Mercado and Browning</t>
  </si>
  <si>
    <t>Johnstonmouth</t>
  </si>
  <si>
    <t>957-177-4238x192</t>
  </si>
  <si>
    <t>dmeza@cook.org</t>
  </si>
  <si>
    <t>https://henson-tyler.com/</t>
  </si>
  <si>
    <t>4936DCFe8cCFF8A</t>
  </si>
  <si>
    <t>Hess, Wong and Bond</t>
  </si>
  <si>
    <t>001-381-627-3619x8306</t>
  </si>
  <si>
    <t>099.828.3204</t>
  </si>
  <si>
    <t>roy08@hampton.biz</t>
  </si>
  <si>
    <t>https://savage.com/</t>
  </si>
  <si>
    <t>Ec3FD1FA85ff437</t>
  </si>
  <si>
    <t>Melendez, Nguyen and Keller</t>
  </si>
  <si>
    <t>Pamelaport</t>
  </si>
  <si>
    <t>(804)602-2227x6257</t>
  </si>
  <si>
    <t>romeroseth@woodward.info</t>
  </si>
  <si>
    <t>https://christensen.com/</t>
  </si>
  <si>
    <t>592dABd35E820b8</t>
  </si>
  <si>
    <t>Guerrero-Whitney</t>
  </si>
  <si>
    <t>Annettemouth</t>
  </si>
  <si>
    <t>+1-400-560-4545x676</t>
  </si>
  <si>
    <t>386-010-1143</t>
  </si>
  <si>
    <t>latoyamendoza@macias.com</t>
  </si>
  <si>
    <t>http://barton-schneider.com/</t>
  </si>
  <si>
    <t>C263FB8e3C9a6b6</t>
  </si>
  <si>
    <t>Kidd, Fields and Patrick</t>
  </si>
  <si>
    <t>Gloriaburgh</t>
  </si>
  <si>
    <t>430.645.5155x7479</t>
  </si>
  <si>
    <t>001-810-295-0148x323</t>
  </si>
  <si>
    <t>sdouglas@short-simon.biz</t>
  </si>
  <si>
    <t>https://forbes.net/</t>
  </si>
  <si>
    <t>4C29a5C1e4f7026</t>
  </si>
  <si>
    <t>Branch and Sons</t>
  </si>
  <si>
    <t>East Jasmin</t>
  </si>
  <si>
    <t>527.837.0662x864</t>
  </si>
  <si>
    <t>pettyseth@hart.com</t>
  </si>
  <si>
    <t>http://www.gill-bullock.com/</t>
  </si>
  <si>
    <t>eb935aEd7B161b9</t>
  </si>
  <si>
    <t>Wu, Mcclure and Stein</t>
  </si>
  <si>
    <t>Cortezfurt</t>
  </si>
  <si>
    <t>938-186-6813x0965</t>
  </si>
  <si>
    <t>527-626-1009x470</t>
  </si>
  <si>
    <t>taylor73@nelson-ryan.com</t>
  </si>
  <si>
    <t>https://www.cisneros-day.com/</t>
  </si>
  <si>
    <t>C6d74ed7DCc5048</t>
  </si>
  <si>
    <t>Smith-Burnett</t>
  </si>
  <si>
    <t>Parkfort</t>
  </si>
  <si>
    <t>001-174-925-6474x5928</t>
  </si>
  <si>
    <t>(932)634-2118x74708</t>
  </si>
  <si>
    <t>wadesheena@weiss.com</t>
  </si>
  <si>
    <t>https://strong.org/</t>
  </si>
  <si>
    <t>28F79B7eEc472BE</t>
  </si>
  <si>
    <t>Garcia Ltd</t>
  </si>
  <si>
    <t>East Spencerstad</t>
  </si>
  <si>
    <t>487.045.1380x81711</t>
  </si>
  <si>
    <t>930.328.9453x97098</t>
  </si>
  <si>
    <t>kelliemcgee@burke-henderson.com</t>
  </si>
  <si>
    <t>http://www.calderon.biz/</t>
  </si>
  <si>
    <t>8FeABABe65EFc47</t>
  </si>
  <si>
    <t>Small and Sons</t>
  </si>
  <si>
    <t>Danaborough</t>
  </si>
  <si>
    <t>001-693-990-8684x349</t>
  </si>
  <si>
    <t>694.151.1198x28442</t>
  </si>
  <si>
    <t>chelsearocha@burgess.com</t>
  </si>
  <si>
    <t>http://simmons-melton.com/</t>
  </si>
  <si>
    <t>340cB8fa6e676bE</t>
  </si>
  <si>
    <t>Horne LLC</t>
  </si>
  <si>
    <t>South Alvinberg</t>
  </si>
  <si>
    <t>(699)090-8525</t>
  </si>
  <si>
    <t>wandaconner@hayden.com</t>
  </si>
  <si>
    <t>http://www.cole.com/</t>
  </si>
  <si>
    <t>Fbe6BC97a0C2Ba3</t>
  </si>
  <si>
    <t>Nixon PLC</t>
  </si>
  <si>
    <t>South Christianview</t>
  </si>
  <si>
    <t>249-752-1605</t>
  </si>
  <si>
    <t>(325)715-3524x5298</t>
  </si>
  <si>
    <t>dtyler@bell-bailey.com</t>
  </si>
  <si>
    <t>http://www.adams.net/</t>
  </si>
  <si>
    <t>7CeAEdd36dE03DE</t>
  </si>
  <si>
    <t>Hughes LLC</t>
  </si>
  <si>
    <t>848-369-1072x21679</t>
  </si>
  <si>
    <t>(377)927-5659</t>
  </si>
  <si>
    <t>lesliecross@bonilla.com</t>
  </si>
  <si>
    <t>https://www.morton.com/</t>
  </si>
  <si>
    <t>fD940D5Ebb44973</t>
  </si>
  <si>
    <t>Roy, Cantu and Escobar</t>
  </si>
  <si>
    <t>865.528.1799</t>
  </si>
  <si>
    <t>+1-826-169-5735x53157</t>
  </si>
  <si>
    <t>cathy42@roman.com</t>
  </si>
  <si>
    <t>https://ortiz.info/</t>
  </si>
  <si>
    <t>b5DB661545af8cC</t>
  </si>
  <si>
    <t>Austin-Mcintyre</t>
  </si>
  <si>
    <t>Rogersshire</t>
  </si>
  <si>
    <t>773.152.8953x895</t>
  </si>
  <si>
    <t>(095)411-2308x4674</t>
  </si>
  <si>
    <t>ebony17@pearson-martinez.info</t>
  </si>
  <si>
    <t>http://www.rosario.biz/</t>
  </si>
  <si>
    <t>4E52dEAFFb6beF1</t>
  </si>
  <si>
    <t>Mcmahon Ltd</t>
  </si>
  <si>
    <t>West Kathryn</t>
  </si>
  <si>
    <t>195-907-0296x66269</t>
  </si>
  <si>
    <t>531.701.7547x5052</t>
  </si>
  <si>
    <t>jennadavidson@beltran-madden.org</t>
  </si>
  <si>
    <t>https://www.norris-barber.com/</t>
  </si>
  <si>
    <t>c9D86f4fA51D9c4</t>
  </si>
  <si>
    <t>Bishop</t>
  </si>
  <si>
    <t>Moran, Soto and Whitehead</t>
  </si>
  <si>
    <t>East Carolynmouth</t>
  </si>
  <si>
    <t>diane76@mills.org</t>
  </si>
  <si>
    <t>https://www.noble-villa.com/</t>
  </si>
  <si>
    <t>aD7d1526bEea7CE</t>
  </si>
  <si>
    <t>Perez, Pennington and Russell</t>
  </si>
  <si>
    <t>Carolineland</t>
  </si>
  <si>
    <t>001-374-802-9759x792</t>
  </si>
  <si>
    <t>001-113-556-8072x34845</t>
  </si>
  <si>
    <t>castroerik@knox-gallegos.biz</t>
  </si>
  <si>
    <t>http://porter.info/</t>
  </si>
  <si>
    <t>8eAbA65944cC3bb</t>
  </si>
  <si>
    <t>Carroll-Pearson</t>
  </si>
  <si>
    <t>Lake Jasonshire</t>
  </si>
  <si>
    <t>(636)162-8737</t>
  </si>
  <si>
    <t>001-312-201-5023x623</t>
  </si>
  <si>
    <t>myoung@shaffer.com</t>
  </si>
  <si>
    <t>0Cb63b5E6857ceE</t>
  </si>
  <si>
    <t>Moss Group</t>
  </si>
  <si>
    <t>South Aaronside</t>
  </si>
  <si>
    <t>(207)027-8662x6792</t>
  </si>
  <si>
    <t>(700)220-2308x980</t>
  </si>
  <si>
    <t>vvelez@coleman-rice.biz</t>
  </si>
  <si>
    <t>https://morse.net/</t>
  </si>
  <si>
    <t>b74C5f67dE8bA4a</t>
  </si>
  <si>
    <t>Odom, Brock and Levine</t>
  </si>
  <si>
    <t>Lynchmouth</t>
  </si>
  <si>
    <t>(592)554-3947x5170</t>
  </si>
  <si>
    <t>(151)587-0695</t>
  </si>
  <si>
    <t>rowen@swanson.com</t>
  </si>
  <si>
    <t>https://cardenas.com/</t>
  </si>
  <si>
    <t>B7549f2aCAbc52E</t>
  </si>
  <si>
    <t>Mendez-Reese</t>
  </si>
  <si>
    <t>Allisonport</t>
  </si>
  <si>
    <t>001-435-825-1238x7552</t>
  </si>
  <si>
    <t>+1-082-410-5680x17216</t>
  </si>
  <si>
    <t>marcus23@gates.biz</t>
  </si>
  <si>
    <t>https://www.norton-conley.net/</t>
  </si>
  <si>
    <t>C6CeBBaDFf5ED10</t>
  </si>
  <si>
    <t>Proctor Group</t>
  </si>
  <si>
    <t>Aguilarfurt</t>
  </si>
  <si>
    <t>593-529-7909x683</t>
  </si>
  <si>
    <t>(289)643-9861</t>
  </si>
  <si>
    <t>horncollin@downs.com</t>
  </si>
  <si>
    <t>C2cAAFaE651c7b0</t>
  </si>
  <si>
    <t>Lawrence, Cardenas and Lutz</t>
  </si>
  <si>
    <t>Andradeville</t>
  </si>
  <si>
    <t>446-424-1199x44154</t>
  </si>
  <si>
    <t>851-840-5219x652</t>
  </si>
  <si>
    <t>perkinscaleb@little.com</t>
  </si>
  <si>
    <t>http://johnston-frey.info/</t>
  </si>
  <si>
    <t>48A5EAA875822FB</t>
  </si>
  <si>
    <t>Villanueva PLC</t>
  </si>
  <si>
    <t>West Jeanettemouth</t>
  </si>
  <si>
    <t>011.270.8410</t>
  </si>
  <si>
    <t>iperez@fuentes.org</t>
  </si>
  <si>
    <t>https://www.moyer.biz/</t>
  </si>
  <si>
    <t>0D4Ce960cb41d8f</t>
  </si>
  <si>
    <t>Horne</t>
  </si>
  <si>
    <t>Morris Ltd</t>
  </si>
  <si>
    <t>Moyerland</t>
  </si>
  <si>
    <t>928-090-1985x908</t>
  </si>
  <si>
    <t>(941)878-9743x329</t>
  </si>
  <si>
    <t>greghatfield@potter.com</t>
  </si>
  <si>
    <t>http://krueger.com/</t>
  </si>
  <si>
    <t>30529EAA4a231Ef</t>
  </si>
  <si>
    <t>Cline Group</t>
  </si>
  <si>
    <t>New Clifford</t>
  </si>
  <si>
    <t>+1-690-734-5791x358</t>
  </si>
  <si>
    <t>billy70@swanson-hughes.com</t>
  </si>
  <si>
    <t>http://serrano-aguilar.biz/</t>
  </si>
  <si>
    <t>953eBB9D79Ec1da</t>
  </si>
  <si>
    <t>Bishop-Marshall</t>
  </si>
  <si>
    <t>Port Sherryport</t>
  </si>
  <si>
    <t>189.127.6559</t>
  </si>
  <si>
    <t>000.910.4961</t>
  </si>
  <si>
    <t>whunt@walter.com</t>
  </si>
  <si>
    <t>http://www.michael-garrett.info/</t>
  </si>
  <si>
    <t>9E4b0DD1C2B3C75</t>
  </si>
  <si>
    <t>Chase-Wilkins</t>
  </si>
  <si>
    <t>Paynemouth</t>
  </si>
  <si>
    <t>707-146-2865</t>
  </si>
  <si>
    <t>001-821-174-1865x56850</t>
  </si>
  <si>
    <t>rollinseugene@wilcox.org</t>
  </si>
  <si>
    <t>6DB026b5cE736A5</t>
  </si>
  <si>
    <t>Hurst-Sharp</t>
  </si>
  <si>
    <t>+1-696-789-2825x1070</t>
  </si>
  <si>
    <t>498.531.0178x557</t>
  </si>
  <si>
    <t>phillipsdana@ballard-mullins.com</t>
  </si>
  <si>
    <t>http://ward-david.com/</t>
  </si>
  <si>
    <t>eEDBF12Fc97bB15</t>
  </si>
  <si>
    <t>English-Carey</t>
  </si>
  <si>
    <t>Christinehaven</t>
  </si>
  <si>
    <t>+1-096-017-3175x611</t>
  </si>
  <si>
    <t>598-327-3725x73385</t>
  </si>
  <si>
    <t>ashley12@jarvis.com</t>
  </si>
  <si>
    <t>https://fowler.biz/</t>
  </si>
  <si>
    <t>B954CfaA1C41133</t>
  </si>
  <si>
    <t>Lucero LLC</t>
  </si>
  <si>
    <t>Jakechester</t>
  </si>
  <si>
    <t>(156)363-4700x59566</t>
  </si>
  <si>
    <t>ltanner@mcdowell.com</t>
  </si>
  <si>
    <t>ecCf3AB3616FA2A</t>
  </si>
  <si>
    <t>Short-Stephens</t>
  </si>
  <si>
    <t>West Mindy</t>
  </si>
  <si>
    <t>+1-377-070-8117x83481</t>
  </si>
  <si>
    <t>144-313-4185x3612</t>
  </si>
  <si>
    <t>cunninghammicheal@stewart.com</t>
  </si>
  <si>
    <t>http://www.atkinson.com/</t>
  </si>
  <si>
    <t>DbaaFc709FCDf43</t>
  </si>
  <si>
    <t>Gay Group</t>
  </si>
  <si>
    <t>Bethanyside</t>
  </si>
  <si>
    <t>+1-891-838-0062x993</t>
  </si>
  <si>
    <t>910.796.9035x5042</t>
  </si>
  <si>
    <t>cherylgomez@espinoza-good.com</t>
  </si>
  <si>
    <t>http://www.mccann.com/</t>
  </si>
  <si>
    <t>EA6c4e3adcEdca3</t>
  </si>
  <si>
    <t>Port Ebonyfurt</t>
  </si>
  <si>
    <t>012.352.7660x380</t>
  </si>
  <si>
    <t>+1-131-800-4624x630</t>
  </si>
  <si>
    <t>abigail55@meyers.com</t>
  </si>
  <si>
    <t>https://norman.com/</t>
  </si>
  <si>
    <t>8EdEfEa665c6bad</t>
  </si>
  <si>
    <t>Harrell, Moran and Cline</t>
  </si>
  <si>
    <t>Jillfurt</t>
  </si>
  <si>
    <t>212.464.3237x894</t>
  </si>
  <si>
    <t>arthur92@novak.com</t>
  </si>
  <si>
    <t>http://www.donaldson.com/</t>
  </si>
  <si>
    <t>99F5C7EEFa3d0a1</t>
  </si>
  <si>
    <t>Mcdowell, Mann and Davila</t>
  </si>
  <si>
    <t>Wuburgh</t>
  </si>
  <si>
    <t>001-480-802-6818x502</t>
  </si>
  <si>
    <t>001-471-710-9685x7850</t>
  </si>
  <si>
    <t>asalinas@cordova.org</t>
  </si>
  <si>
    <t>http://dominguez-landry.net/</t>
  </si>
  <si>
    <t>4bB6a6CBDeba5D2</t>
  </si>
  <si>
    <t>Horn, Bird and Underwood</t>
  </si>
  <si>
    <t>New Andre</t>
  </si>
  <si>
    <t>894.773.9388x55859</t>
  </si>
  <si>
    <t>ernestberry@fitzgerald.com</t>
  </si>
  <si>
    <t>https://vargas-cuevas.net/</t>
  </si>
  <si>
    <t>F3E3daeCcfddE9A</t>
  </si>
  <si>
    <t>Matthews-Patterson</t>
  </si>
  <si>
    <t>Dariuston</t>
  </si>
  <si>
    <t>+1-140-610-5033x66695</t>
  </si>
  <si>
    <t>+1-033-641-5317x004</t>
  </si>
  <si>
    <t>moyermark@moran.com</t>
  </si>
  <si>
    <t>https://www.ballard.net/</t>
  </si>
  <si>
    <t>CC9B6713dc46eA7</t>
  </si>
  <si>
    <t>Cain-Chavez</t>
  </si>
  <si>
    <t>East Erica</t>
  </si>
  <si>
    <t>600.564.6533x789</t>
  </si>
  <si>
    <t>683.517.7956x324</t>
  </si>
  <si>
    <t>leroyvilla@peck.com</t>
  </si>
  <si>
    <t>http://vazquez-dudley.com/</t>
  </si>
  <si>
    <t>Bec98f8CeD71A6c</t>
  </si>
  <si>
    <t>Grant Inc</t>
  </si>
  <si>
    <t>Port Marco</t>
  </si>
  <si>
    <t>754-256-2155x82405</t>
  </si>
  <si>
    <t>001-947-446-1697x6453</t>
  </si>
  <si>
    <t>zhanna@summers.com</t>
  </si>
  <si>
    <t>Fe5cF5C0f05C194</t>
  </si>
  <si>
    <t>Ewing-Willis</t>
  </si>
  <si>
    <t>Helenmouth</t>
  </si>
  <si>
    <t>001-544-677-7045x4042</t>
  </si>
  <si>
    <t>(613)827-3134x4886</t>
  </si>
  <si>
    <t>jphelps@roach.com</t>
  </si>
  <si>
    <t>http://www.hayes-miller.net/</t>
  </si>
  <si>
    <t>7BFEBba0A0C6aa2</t>
  </si>
  <si>
    <t>Prince-Guzman</t>
  </si>
  <si>
    <t>Port Gilberthaven</t>
  </si>
  <si>
    <t>455-801-2551</t>
  </si>
  <si>
    <t>001-738-367-2160x8687</t>
  </si>
  <si>
    <t>felicia08@rose.com</t>
  </si>
  <si>
    <t>https://nielsen-peters.net/</t>
  </si>
  <si>
    <t>fF7218cD464708E</t>
  </si>
  <si>
    <t>Espinoza-Bell</t>
  </si>
  <si>
    <t>Lake Kevinmouth</t>
  </si>
  <si>
    <t>(080)272-8356x45014</t>
  </si>
  <si>
    <t>(703)589-9420x84298</t>
  </si>
  <si>
    <t>crystal46@farrell-lam.org</t>
  </si>
  <si>
    <t>https://www.steele.com/</t>
  </si>
  <si>
    <t>c0d3CeccB0473CF</t>
  </si>
  <si>
    <t>Ritter, Gray and Blackwell</t>
  </si>
  <si>
    <t>Timothyborough</t>
  </si>
  <si>
    <t>(486)404-6304</t>
  </si>
  <si>
    <t>286.334.1390x0726</t>
  </si>
  <si>
    <t>laurawashington@vazquez.com</t>
  </si>
  <si>
    <t>http://hensley.com/</t>
  </si>
  <si>
    <t>5ee4c65a392e6C3</t>
  </si>
  <si>
    <t>Copeland, Zimmerman and Ramsey</t>
  </si>
  <si>
    <t>Timstad</t>
  </si>
  <si>
    <t>063-552-3683x133</t>
  </si>
  <si>
    <t>(832)090-2093</t>
  </si>
  <si>
    <t>waltergardner@lawrence.biz</t>
  </si>
  <si>
    <t>https://holmes-maynard.info/</t>
  </si>
  <si>
    <t>3Fece5dEfBdeAcC</t>
  </si>
  <si>
    <t>Benitez, Wolf and Mccann</t>
  </si>
  <si>
    <t>Lawsonborough</t>
  </si>
  <si>
    <t>556-471-6461x8936</t>
  </si>
  <si>
    <t>672.991.0423x009</t>
  </si>
  <si>
    <t>mason78@washington.com</t>
  </si>
  <si>
    <t>http://farrell.biz/</t>
  </si>
  <si>
    <t>f612fDc204BDfdd</t>
  </si>
  <si>
    <t>Liu-Perez</t>
  </si>
  <si>
    <t>Curryburgh</t>
  </si>
  <si>
    <t>001-865-313-3310x498</t>
  </si>
  <si>
    <t>174.140.7461x521</t>
  </si>
  <si>
    <t>tanya20@jacobs.org</t>
  </si>
  <si>
    <t>67d64Af2c6802dC</t>
  </si>
  <si>
    <t>Robertson, Hoover and Zavala</t>
  </si>
  <si>
    <t>Lake Misty</t>
  </si>
  <si>
    <t>(434)902-6292x856</t>
  </si>
  <si>
    <t>549-652-8728</t>
  </si>
  <si>
    <t>herbertbarrera@merritt.biz</t>
  </si>
  <si>
    <t>http://www.marsh.com/</t>
  </si>
  <si>
    <t>025Bf24de10CC49</t>
  </si>
  <si>
    <t>Hicks-Orozco</t>
  </si>
  <si>
    <t>North Joan</t>
  </si>
  <si>
    <t>512.371.6327</t>
  </si>
  <si>
    <t>+1-791-953-2179x2154</t>
  </si>
  <si>
    <t>ibarr@potts-carey.com</t>
  </si>
  <si>
    <t>https://www.ellis.com/</t>
  </si>
  <si>
    <t>2EE0BeFf81C3Bab</t>
  </si>
  <si>
    <t>Burch-Salinas</t>
  </si>
  <si>
    <t>Carolfort</t>
  </si>
  <si>
    <t>(597)003-8136x2636</t>
  </si>
  <si>
    <t>(076)074-7726x026</t>
  </si>
  <si>
    <t>lauriehays@osborn.com</t>
  </si>
  <si>
    <t>https://kelley-avery.com/</t>
  </si>
  <si>
    <t>F846fcB67Fc6D5e</t>
  </si>
  <si>
    <t>Koch-Myers</t>
  </si>
  <si>
    <t>Lake Bianca</t>
  </si>
  <si>
    <t>719-193-8587x6158</t>
  </si>
  <si>
    <t>001-618-671-8661x42342</t>
  </si>
  <si>
    <t>mccannherbert@dorsey.net</t>
  </si>
  <si>
    <t>https://wilkinson-mann.biz/</t>
  </si>
  <si>
    <t>2141FcDE042dFdd</t>
  </si>
  <si>
    <t>Hester, Shah and Wilkins</t>
  </si>
  <si>
    <t>South Martha</t>
  </si>
  <si>
    <t>821-718-2287x85602</t>
  </si>
  <si>
    <t>(728)645-2908x90115</t>
  </si>
  <si>
    <t>ashleypowell@howe.com</t>
  </si>
  <si>
    <t>6D719Cd56854ff2</t>
  </si>
  <si>
    <t>Sexton</t>
  </si>
  <si>
    <t>Scott, Camacho and Martin</t>
  </si>
  <si>
    <t>New Steve</t>
  </si>
  <si>
    <t>(112)957-3267x141</t>
  </si>
  <si>
    <t>(487)766-1594</t>
  </si>
  <si>
    <t>zpoole@blanchard.biz</t>
  </si>
  <si>
    <t>https://hendricks-rosario.com/</t>
  </si>
  <si>
    <t>d25fAABD069c567</t>
  </si>
  <si>
    <t>Lawson-Ortiz</t>
  </si>
  <si>
    <t>Ronniechester</t>
  </si>
  <si>
    <t>884.437.7839x29473</t>
  </si>
  <si>
    <t>362-239-3753</t>
  </si>
  <si>
    <t>danielleball@cabrera-bartlett.net</t>
  </si>
  <si>
    <t>http://landry.com/</t>
  </si>
  <si>
    <t>cc3C44A42ED5ccB</t>
  </si>
  <si>
    <t>Alvarez PLC</t>
  </si>
  <si>
    <t>New Alexandria</t>
  </si>
  <si>
    <t>(455)512-3703</t>
  </si>
  <si>
    <t>777.646.7027</t>
  </si>
  <si>
    <t>helenarroyo@thomas.net</t>
  </si>
  <si>
    <t>07b84cc0992C54D</t>
  </si>
  <si>
    <t>Harvey</t>
  </si>
  <si>
    <t>Baxter, Navarro and Good</t>
  </si>
  <si>
    <t>Sallyhaven</t>
  </si>
  <si>
    <t>332.163.1031</t>
  </si>
  <si>
    <t>360-390-1490x245</t>
  </si>
  <si>
    <t>steelecurtis@chase-hurley.biz</t>
  </si>
  <si>
    <t>https://www.davenport-gonzalez.com/</t>
  </si>
  <si>
    <t>03D5DDC0B1CeCa0</t>
  </si>
  <si>
    <t>Molina-Durham</t>
  </si>
  <si>
    <t>East Selenafort</t>
  </si>
  <si>
    <t>001-715-402-2928x82037</t>
  </si>
  <si>
    <t>538.454.8560</t>
  </si>
  <si>
    <t>kthomas@simpson.net</t>
  </si>
  <si>
    <t>https://barron.com/</t>
  </si>
  <si>
    <t>4f3fDAdCAd0C8e1</t>
  </si>
  <si>
    <t>Cortez, Chen and Meadows</t>
  </si>
  <si>
    <t>Port Ian</t>
  </si>
  <si>
    <t>+1-165-542-8946x920</t>
  </si>
  <si>
    <t>057-046-3869x306</t>
  </si>
  <si>
    <t>clayton13@alvarez.info</t>
  </si>
  <si>
    <t>http://www.salas-simmons.net/</t>
  </si>
  <si>
    <t>9C1EF7a9F852c81</t>
  </si>
  <si>
    <t>Holloway-Patel</t>
  </si>
  <si>
    <t>Shelleystad</t>
  </si>
  <si>
    <t>+1-326-585-4063x746</t>
  </si>
  <si>
    <t>qwood@golden.net</t>
  </si>
  <si>
    <t>http://brown.net/</t>
  </si>
  <si>
    <t>4A7175B251F289f</t>
  </si>
  <si>
    <t>Herrera PLC</t>
  </si>
  <si>
    <t>Eugenebury</t>
  </si>
  <si>
    <t>001-886-355-1368x00537</t>
  </si>
  <si>
    <t>+1-127-581-1831x5587</t>
  </si>
  <si>
    <t>callahancrystal@little-castaneda.biz</t>
  </si>
  <si>
    <t>http://www.howard-mueller.com/</t>
  </si>
  <si>
    <t>ddc27a6FBe0cc24</t>
  </si>
  <si>
    <t>Knight, Gibbs and Monroe</t>
  </si>
  <si>
    <t>Port Derek</t>
  </si>
  <si>
    <t>001-882-527-9875x38268</t>
  </si>
  <si>
    <t>xreilly@bradford-harding.com</t>
  </si>
  <si>
    <t>http://salinas.info/</t>
  </si>
  <si>
    <t>94DA9134aD18BC2</t>
  </si>
  <si>
    <t>Powers, Wells and Stokes</t>
  </si>
  <si>
    <t>Lake Mariah</t>
  </si>
  <si>
    <t>(487)568-8089x973</t>
  </si>
  <si>
    <t>(997)934-7804</t>
  </si>
  <si>
    <t>cowanalbert@martinez.com</t>
  </si>
  <si>
    <t>https://www.harvey.com/</t>
  </si>
  <si>
    <t>5A1dd3Bc0cEF0eA</t>
  </si>
  <si>
    <t>Neal-Cohen</t>
  </si>
  <si>
    <t>East Brandi</t>
  </si>
  <si>
    <t>931-173-9298x214</t>
  </si>
  <si>
    <t>+1-562-028-6103x2349</t>
  </si>
  <si>
    <t>amcdowell@holden.com</t>
  </si>
  <si>
    <t>http://parsons-winters.org/</t>
  </si>
  <si>
    <t>1afCB82C82Afdc9</t>
  </si>
  <si>
    <t>Mata-James</t>
  </si>
  <si>
    <t>Chaseside</t>
  </si>
  <si>
    <t>618-124-6786</t>
  </si>
  <si>
    <t>430.025.2451x7038</t>
  </si>
  <si>
    <t>stephanie06@doyle.info</t>
  </si>
  <si>
    <t>2dFa57260F6c5Bb</t>
  </si>
  <si>
    <t>Strong-Carter</t>
  </si>
  <si>
    <t>Aguirreland</t>
  </si>
  <si>
    <t>616.017.0799x68348</t>
  </si>
  <si>
    <t>001-635-778-2969x84352</t>
  </si>
  <si>
    <t>morenojason@mcneil.com</t>
  </si>
  <si>
    <t>006b6e79e0435c8</t>
  </si>
  <si>
    <t>Roach</t>
  </si>
  <si>
    <t>Barber-Jennings</t>
  </si>
  <si>
    <t>(454)068-4335x404</t>
  </si>
  <si>
    <t>001-303-119-9339x701</t>
  </si>
  <si>
    <t>alyssaperkins@moss.com</t>
  </si>
  <si>
    <t>https://www.bass.com/</t>
  </si>
  <si>
    <t>97e1CB981A1691C</t>
  </si>
  <si>
    <t>Riggs, Larson and Rojas</t>
  </si>
  <si>
    <t>Lake Cassieberg</t>
  </si>
  <si>
    <t>(838)069-6468</t>
  </si>
  <si>
    <t>782.031.0755</t>
  </si>
  <si>
    <t>dukeleon@wilkins.com</t>
  </si>
  <si>
    <t>https://jacobs-boone.com/</t>
  </si>
  <si>
    <t>Ba5e827bcF8D9C1</t>
  </si>
  <si>
    <t>Watts</t>
  </si>
  <si>
    <t>Jacobson-Buckley</t>
  </si>
  <si>
    <t>East Krystal</t>
  </si>
  <si>
    <t>(906)132-0191</t>
  </si>
  <si>
    <t>961.044.5393x674</t>
  </si>
  <si>
    <t>nandrews@reynolds.com</t>
  </si>
  <si>
    <t>http://irwin.org/</t>
  </si>
  <si>
    <t>bcEaA988648d3E3</t>
  </si>
  <si>
    <t>Harris-Anthony</t>
  </si>
  <si>
    <t>New Frankton</t>
  </si>
  <si>
    <t>986-340-0253</t>
  </si>
  <si>
    <t>+1-061-966-9225x64166</t>
  </si>
  <si>
    <t>alexandra21@kemp.biz</t>
  </si>
  <si>
    <t>BfBDc1ea1FddF9f</t>
  </si>
  <si>
    <t>Soto PLC</t>
  </si>
  <si>
    <t>Heidiside</t>
  </si>
  <si>
    <t>+1-552-322-5250x8810</t>
  </si>
  <si>
    <t>ariel89@orr-carpenter.info</t>
  </si>
  <si>
    <t>http://www.carroll.net/</t>
  </si>
  <si>
    <t>Fe3a4FA84CfD3ec</t>
  </si>
  <si>
    <t>Miller-Walls</t>
  </si>
  <si>
    <t>West Candiceton</t>
  </si>
  <si>
    <t>142-270-3815x067</t>
  </si>
  <si>
    <t>253-270-1940x86890</t>
  </si>
  <si>
    <t>pammccarty@young.net</t>
  </si>
  <si>
    <t>43C3E5d800Ef8A0</t>
  </si>
  <si>
    <t>Wall and Sons</t>
  </si>
  <si>
    <t>West Warrenland</t>
  </si>
  <si>
    <t>(846)912-6827x107</t>
  </si>
  <si>
    <t>600-199-0601</t>
  </si>
  <si>
    <t>rwu@mejia-nolan.com</t>
  </si>
  <si>
    <t>eAC826eEC70c452</t>
  </si>
  <si>
    <t>Mercado-Tucker</t>
  </si>
  <si>
    <t>Newmanmouth</t>
  </si>
  <si>
    <t>942-254-4375</t>
  </si>
  <si>
    <t>(007)812-9087</t>
  </si>
  <si>
    <t>terrymcintosh@christian.org</t>
  </si>
  <si>
    <t>https://shelton.net/</t>
  </si>
  <si>
    <t>93e256bC9aFd6ED</t>
  </si>
  <si>
    <t>Schneider Ltd</t>
  </si>
  <si>
    <t>Allenshire</t>
  </si>
  <si>
    <t>001-551-267-9090x1981</t>
  </si>
  <si>
    <t>235.849.9605</t>
  </si>
  <si>
    <t>dalton19@mora.biz</t>
  </si>
  <si>
    <t>https://www.wong-oconnor.com/</t>
  </si>
  <si>
    <t>ecaF228ebBBDdb2</t>
  </si>
  <si>
    <t>Martinez, Parks and Hood</t>
  </si>
  <si>
    <t>East Ericamouth</t>
  </si>
  <si>
    <t>647-207-4399</t>
  </si>
  <si>
    <t>(355)086-0746x3326</t>
  </si>
  <si>
    <t>loriacevedo@buchanan.com</t>
  </si>
  <si>
    <t>https://lawson.net/</t>
  </si>
  <si>
    <t>7da1EA1eCaf71A7</t>
  </si>
  <si>
    <t>Curry LLC</t>
  </si>
  <si>
    <t>South Kara</t>
  </si>
  <si>
    <t>(362)458-3483</t>
  </si>
  <si>
    <t>+1-861-907-8332x8865</t>
  </si>
  <si>
    <t>solismiranda@ashley.com</t>
  </si>
  <si>
    <t>http://bowen.com/</t>
  </si>
  <si>
    <t>e7aBC4BAb40BCd7</t>
  </si>
  <si>
    <t>Hampton-Case</t>
  </si>
  <si>
    <t>Wagnermouth</t>
  </si>
  <si>
    <t>001-376-537-9526x88080</t>
  </si>
  <si>
    <t>340-737-5874</t>
  </si>
  <si>
    <t>robin07@wallace.info</t>
  </si>
  <si>
    <t>https://www.daugherty.biz/</t>
  </si>
  <si>
    <t>7DD3AdeEEE19C79</t>
  </si>
  <si>
    <t>Collins, Warner and Knapp</t>
  </si>
  <si>
    <t>Susanhaven</t>
  </si>
  <si>
    <t>725.963.4056x99480</t>
  </si>
  <si>
    <t>001-838-772-1348x2877</t>
  </si>
  <si>
    <t>krystalmeyer@mcdonald.com</t>
  </si>
  <si>
    <t>http://daniel.com/</t>
  </si>
  <si>
    <t>d515b4413c646bb</t>
  </si>
  <si>
    <t>Rocha, Nelson and Harrell</t>
  </si>
  <si>
    <t>New Jenny</t>
  </si>
  <si>
    <t>164-576-3944</t>
  </si>
  <si>
    <t>+1-791-220-7207x06357</t>
  </si>
  <si>
    <t>swalker@novak.com</t>
  </si>
  <si>
    <t>http://kent.com/</t>
  </si>
  <si>
    <t>BD0bBaBd951963a</t>
  </si>
  <si>
    <t>Hampton, Gonzales and Crane</t>
  </si>
  <si>
    <t>Martinezhaven</t>
  </si>
  <si>
    <t>(009)132-6184x8184</t>
  </si>
  <si>
    <t>bernard52@scott.net</t>
  </si>
  <si>
    <t>https://woods-compton.biz/</t>
  </si>
  <si>
    <t>AF3f8a92eB5BC39</t>
  </si>
  <si>
    <t>Goodman Group</t>
  </si>
  <si>
    <t>East Vicki</t>
  </si>
  <si>
    <t>550.566.1582x926</t>
  </si>
  <si>
    <t>oscar23@stokes-larsen.info</t>
  </si>
  <si>
    <t>https://www.hughes.com/</t>
  </si>
  <si>
    <t>b700f7Ec36DDcAd</t>
  </si>
  <si>
    <t>Hoover, Jacobson and Santana</t>
  </si>
  <si>
    <t>+1-694-562-0057x3452</t>
  </si>
  <si>
    <t>allenjoel@kennedy.com</t>
  </si>
  <si>
    <t>http://www.allen-mccall.com/</t>
  </si>
  <si>
    <t>c2890efA85cA3Ba</t>
  </si>
  <si>
    <t>Carroll Group</t>
  </si>
  <si>
    <t>001-987-846-7320</t>
  </si>
  <si>
    <t>454-885-9338</t>
  </si>
  <si>
    <t>copelandrebecca@meyers.com</t>
  </si>
  <si>
    <t>http://www.dalton.info/</t>
  </si>
  <si>
    <t>0b9374586BC8257</t>
  </si>
  <si>
    <t>Rojas-Knox</t>
  </si>
  <si>
    <t>West Adrienneside</t>
  </si>
  <si>
    <t>(786)655-9630</t>
  </si>
  <si>
    <t>mereditheaton@richardson.com</t>
  </si>
  <si>
    <t>http://stanley.biz/</t>
  </si>
  <si>
    <t>d4108D2fc963EED</t>
  </si>
  <si>
    <t>Watson, Keller and Dyer</t>
  </si>
  <si>
    <t>Lake Steveshire</t>
  </si>
  <si>
    <t>001-520-151-1084x8650</t>
  </si>
  <si>
    <t>300.439.7225x56958</t>
  </si>
  <si>
    <t>madison11@horton-holmes.info</t>
  </si>
  <si>
    <t>http://floyd.com/</t>
  </si>
  <si>
    <t>5dbb4Afcb541F5b</t>
  </si>
  <si>
    <t>Lara, Dorsey and Horne</t>
  </si>
  <si>
    <t>Marissaburgh</t>
  </si>
  <si>
    <t>525-210-9357</t>
  </si>
  <si>
    <t>(118)695-2962</t>
  </si>
  <si>
    <t>sydney74@douglas.com</t>
  </si>
  <si>
    <t>http://www.buchanan.com/</t>
  </si>
  <si>
    <t>043Fe33e7aedBE1</t>
  </si>
  <si>
    <t>Mack-Mckinney</t>
  </si>
  <si>
    <t>Port Beverlyport</t>
  </si>
  <si>
    <t>001-363-872-0027x8029</t>
  </si>
  <si>
    <t>369-721-8946x25691</t>
  </si>
  <si>
    <t>zcastro@camacho.info</t>
  </si>
  <si>
    <t>2ddfD4bCBaca7Ae</t>
  </si>
  <si>
    <t>Hayes and Sons</t>
  </si>
  <si>
    <t>Gardnerburgh</t>
  </si>
  <si>
    <t>(104)446-7784x502</t>
  </si>
  <si>
    <t>kirbydwayne@hines.com</t>
  </si>
  <si>
    <t>http://hatfield.org/</t>
  </si>
  <si>
    <t>e90BDb1cFa1072A</t>
  </si>
  <si>
    <t>Bryant, Escobar and Porter</t>
  </si>
  <si>
    <t>West Jasminemouth</t>
  </si>
  <si>
    <t>702-970-6647</t>
  </si>
  <si>
    <t>+1-817-054-4185x095</t>
  </si>
  <si>
    <t>qvillegas@page.com</t>
  </si>
  <si>
    <t>http://roy.info/</t>
  </si>
  <si>
    <t>4bDfdb0Ad41DD56</t>
  </si>
  <si>
    <t>Daniels Inc</t>
  </si>
  <si>
    <t>+1-011-656-8659x77139</t>
  </si>
  <si>
    <t>672.959.0668</t>
  </si>
  <si>
    <t>soniaspence@patterson.com</t>
  </si>
  <si>
    <t>http://www.le-robinson.com/</t>
  </si>
  <si>
    <t>d0ad5B7caCeb19b</t>
  </si>
  <si>
    <t>Fox Group</t>
  </si>
  <si>
    <t>Phyllistown</t>
  </si>
  <si>
    <t>198.688.9672</t>
  </si>
  <si>
    <t>bonillagloria@gillespie.com</t>
  </si>
  <si>
    <t>https://www.pham.org/</t>
  </si>
  <si>
    <t>d3fbBBAe6860b18</t>
  </si>
  <si>
    <t>Bryan and Sons</t>
  </si>
  <si>
    <t>Coltonborough</t>
  </si>
  <si>
    <t>+1-866-622-3921x0904</t>
  </si>
  <si>
    <t>(297)349-1824</t>
  </si>
  <si>
    <t>marc31@shaw-campbell.com</t>
  </si>
  <si>
    <t>http://www.richards.com/</t>
  </si>
  <si>
    <t>F91F83c423F5bD4</t>
  </si>
  <si>
    <t>Jesseview</t>
  </si>
  <si>
    <t>+1-691-779-7932x599</t>
  </si>
  <si>
    <t>223.793.5696</t>
  </si>
  <si>
    <t>harrissean@wise-sloan.biz</t>
  </si>
  <si>
    <t>https://cochran.net/</t>
  </si>
  <si>
    <t>94fBaEc207eDdfa</t>
  </si>
  <si>
    <t>Palmer PLC</t>
  </si>
  <si>
    <t>New Chase</t>
  </si>
  <si>
    <t>+1-245-918-3186x8039</t>
  </si>
  <si>
    <t>001-637-415-5706</t>
  </si>
  <si>
    <t>sproctor@le.biz</t>
  </si>
  <si>
    <t>https://www.scott-vance.com/</t>
  </si>
  <si>
    <t>7AEb3Fb08bdbF69</t>
  </si>
  <si>
    <t>Stanley Group</t>
  </si>
  <si>
    <t>New Vincent</t>
  </si>
  <si>
    <t>001-913-232-1833x9538</t>
  </si>
  <si>
    <t>(919)596-8637</t>
  </si>
  <si>
    <t>melanie60@curry.org</t>
  </si>
  <si>
    <t>https://www.rowe.net/</t>
  </si>
  <si>
    <t>6Fb20a6538fdC32</t>
  </si>
  <si>
    <t>Mays LLC</t>
  </si>
  <si>
    <t>Carrilloburgh</t>
  </si>
  <si>
    <t>(741)334-2681x343</t>
  </si>
  <si>
    <t>600.871.1512</t>
  </si>
  <si>
    <t>kathleenanthony@vang-kane.info</t>
  </si>
  <si>
    <t>8D4A1B8aDd8eCec</t>
  </si>
  <si>
    <t>Willis, Burton and Griffith</t>
  </si>
  <si>
    <t>143-893-7884</t>
  </si>
  <si>
    <t>114.962.9738x85245</t>
  </si>
  <si>
    <t>sharon62@pace-barr.com</t>
  </si>
  <si>
    <t>http://jones-mayer.org/</t>
  </si>
  <si>
    <t>0c4597b8DC6A7CD</t>
  </si>
  <si>
    <t>Morris PLC</t>
  </si>
  <si>
    <t>Paceside</t>
  </si>
  <si>
    <t>+1-686-883-2057x06271</t>
  </si>
  <si>
    <t>sally15@hood-delgado.biz</t>
  </si>
  <si>
    <t>http://www.delgado.com/</t>
  </si>
  <si>
    <t>0C7EC6DDdbF37ce</t>
  </si>
  <si>
    <t>Avila and Sons</t>
  </si>
  <si>
    <t>East Lydia</t>
  </si>
  <si>
    <t>(299)886-4436x413</t>
  </si>
  <si>
    <t>407-515-5239x986</t>
  </si>
  <si>
    <t>foxkelsey@potts-haney.com</t>
  </si>
  <si>
    <t>https://mckay.info/</t>
  </si>
  <si>
    <t>Bacdad22DFCC4a4</t>
  </si>
  <si>
    <t>Castillo, Davis and Arnold</t>
  </si>
  <si>
    <t>Port Robyn</t>
  </si>
  <si>
    <t>(467)116-2386x230</t>
  </si>
  <si>
    <t>621-505-3000x794</t>
  </si>
  <si>
    <t>marshallbrenda@matthews.com</t>
  </si>
  <si>
    <t>http://hunter-mclean.com/</t>
  </si>
  <si>
    <t>8df0CcABE5B8115</t>
  </si>
  <si>
    <t>Erickson-Daniels</t>
  </si>
  <si>
    <t>Colonborough</t>
  </si>
  <si>
    <t>(040)297-2193</t>
  </si>
  <si>
    <t>243-715-8311</t>
  </si>
  <si>
    <t>annette96@house-serrano.com</t>
  </si>
  <si>
    <t>http://rowland-bonilla.biz/</t>
  </si>
  <si>
    <t>21742aA1BAbbC21</t>
  </si>
  <si>
    <t>Gonzales Inc</t>
  </si>
  <si>
    <t>North Melanie</t>
  </si>
  <si>
    <t>456.296.5049x57801</t>
  </si>
  <si>
    <t>(662)588-6082x50027</t>
  </si>
  <si>
    <t>grantmayer@davidson.com</t>
  </si>
  <si>
    <t>https://www.obrien.info/</t>
  </si>
  <si>
    <t>9bb9daEfaEdEba3</t>
  </si>
  <si>
    <t>Lake Alexchester</t>
  </si>
  <si>
    <t>835-142-8027x456</t>
  </si>
  <si>
    <t>001-463-800-1893x57947</t>
  </si>
  <si>
    <t>khall@middleton.com</t>
  </si>
  <si>
    <t>http://www.luna-vaughn.biz/</t>
  </si>
  <si>
    <t>75b2C2659e8DDbD</t>
  </si>
  <si>
    <t>Baird, Stevens and Escobar</t>
  </si>
  <si>
    <t>West Dorothy</t>
  </si>
  <si>
    <t>001-394-196-0158x0380</t>
  </si>
  <si>
    <t>paulgarcia@castro-vang.org</t>
  </si>
  <si>
    <t>http://www.schmitt-lutz.net/</t>
  </si>
  <si>
    <t>6df5b397EfB13Bf</t>
  </si>
  <si>
    <t>Foley Group</t>
  </si>
  <si>
    <t>Baileyland</t>
  </si>
  <si>
    <t>+1-666-917-3044x232</t>
  </si>
  <si>
    <t>132.678.6176</t>
  </si>
  <si>
    <t>donald19@harrington-adams.com</t>
  </si>
  <si>
    <t>https://www.ramsey.com/</t>
  </si>
  <si>
    <t>1dB2fC4eBD7fABc</t>
  </si>
  <si>
    <t>Hull-Humphrey</t>
  </si>
  <si>
    <t>New Christian</t>
  </si>
  <si>
    <t>109-165-0759x3094</t>
  </si>
  <si>
    <t>marconeill@joyce-dennis.biz</t>
  </si>
  <si>
    <t>https://www.cannon-singh.org/</t>
  </si>
  <si>
    <t>f8dd4fe8C286303</t>
  </si>
  <si>
    <t>Brown, Ayers and Dyer</t>
  </si>
  <si>
    <t>Lake Sonya</t>
  </si>
  <si>
    <t>+1-156-621-2274x17589</t>
  </si>
  <si>
    <t>qmccormick@raymond-torres.org</t>
  </si>
  <si>
    <t>http://sheppard-bridges.com/</t>
  </si>
  <si>
    <t>628a2eC127ACea4</t>
  </si>
  <si>
    <t>Montoya-Lynn</t>
  </si>
  <si>
    <t>001-041-757-1682x59383</t>
  </si>
  <si>
    <t>209.639.3754</t>
  </si>
  <si>
    <t>seancamacho@richards-curtis.com</t>
  </si>
  <si>
    <t>http://estes-hines.com/</t>
  </si>
  <si>
    <t>33a4dDc2287eDC0</t>
  </si>
  <si>
    <t>Mosley and Sons</t>
  </si>
  <si>
    <t>Louisview</t>
  </si>
  <si>
    <t>047.136.2632x37904</t>
  </si>
  <si>
    <t>jennarodgers@farmer.com</t>
  </si>
  <si>
    <t>http://summers-coffey.com/</t>
  </si>
  <si>
    <t>78F4304D69c4524</t>
  </si>
  <si>
    <t>Elijahville</t>
  </si>
  <si>
    <t>295.916.1119x662</t>
  </si>
  <si>
    <t>+1-818-757-4823x5114</t>
  </si>
  <si>
    <t>ronnie13@mcneil-chapman.com</t>
  </si>
  <si>
    <t>https://valenzuela.info/</t>
  </si>
  <si>
    <t>54cbCa32b5EEe72</t>
  </si>
  <si>
    <t>Valdez LLC</t>
  </si>
  <si>
    <t>(290)169-8379x01911</t>
  </si>
  <si>
    <t>168-309-9472</t>
  </si>
  <si>
    <t>tmckenzie@garrison.net</t>
  </si>
  <si>
    <t>https://www.mooney.net/</t>
  </si>
  <si>
    <t>538d27B5B8DFafa</t>
  </si>
  <si>
    <t>Kemp, White and Sosa</t>
  </si>
  <si>
    <t>Wardton</t>
  </si>
  <si>
    <t>001-575-398-3746</t>
  </si>
  <si>
    <t>(219)700-4764x8248</t>
  </si>
  <si>
    <t>leonardrhonda@michael.com</t>
  </si>
  <si>
    <t>http://barrett.net/</t>
  </si>
  <si>
    <t>506FAb52bBB840c</t>
  </si>
  <si>
    <t>Ballard LLC</t>
  </si>
  <si>
    <t>Ritabury</t>
  </si>
  <si>
    <t>(255)061-3596x5859</t>
  </si>
  <si>
    <t>639-338-3893</t>
  </si>
  <si>
    <t>vfletcher@robbins.org</t>
  </si>
  <si>
    <t>http://wong-nolan.com/</t>
  </si>
  <si>
    <t>addBFAA20bb2800</t>
  </si>
  <si>
    <t>Schmitt, Wilkerson and Wilson</t>
  </si>
  <si>
    <t>East Ralphland</t>
  </si>
  <si>
    <t>671.575.5388x89273</t>
  </si>
  <si>
    <t>ogarner@stevens.biz</t>
  </si>
  <si>
    <t>https://osborne-church.com/</t>
  </si>
  <si>
    <t>0Bf919DF740ED55</t>
  </si>
  <si>
    <t>Wade-Wiggins</t>
  </si>
  <si>
    <t>345-960-6293x9404</t>
  </si>
  <si>
    <t>tpadilla@cowan.com</t>
  </si>
  <si>
    <t>http://kelly.com/</t>
  </si>
  <si>
    <t>4BbBd77b0567D5C</t>
  </si>
  <si>
    <t>Harper Group</t>
  </si>
  <si>
    <t>West Crystalview</t>
  </si>
  <si>
    <t>969-744-6059</t>
  </si>
  <si>
    <t>001-806-399-9605x6185</t>
  </si>
  <si>
    <t>newmanjuan@oconnell.com</t>
  </si>
  <si>
    <t>http://davila-park.info/</t>
  </si>
  <si>
    <t>B14E9F56e7a9ccd</t>
  </si>
  <si>
    <t>Colon Ltd</t>
  </si>
  <si>
    <t>East Stuartborough</t>
  </si>
  <si>
    <t>971-417-0679x89840</t>
  </si>
  <si>
    <t>354-166-9297</t>
  </si>
  <si>
    <t>luceroalice@barron.com</t>
  </si>
  <si>
    <t>http://www.crane.com/</t>
  </si>
  <si>
    <t>dae705AEC1fcbf3</t>
  </si>
  <si>
    <t>Norman, Villegas and Moses</t>
  </si>
  <si>
    <t>North Martha</t>
  </si>
  <si>
    <t>380-869-5523x173</t>
  </si>
  <si>
    <t>kelly04@bradley.org</t>
  </si>
  <si>
    <t>https://www.donaldson.org/</t>
  </si>
  <si>
    <t>EE4f720EAC2aBbd</t>
  </si>
  <si>
    <t>Blackburn-Wiley</t>
  </si>
  <si>
    <t>East Connor</t>
  </si>
  <si>
    <t>(410)149-8092x4525</t>
  </si>
  <si>
    <t>(536)264-0170x9217</t>
  </si>
  <si>
    <t>rcamacho@duncan.com</t>
  </si>
  <si>
    <t>http://www.casey-mejia.com/</t>
  </si>
  <si>
    <t>bbF53eAFa3fc07c</t>
  </si>
  <si>
    <t>Humphrey and Sons</t>
  </si>
  <si>
    <t>Port Jimview</t>
  </si>
  <si>
    <t>(620)981-1444x754</t>
  </si>
  <si>
    <t>108.991.0585</t>
  </si>
  <si>
    <t>huffmanmichele@kent.com</t>
  </si>
  <si>
    <t>http://www.dominguez.net/</t>
  </si>
  <si>
    <t>7ED61A1901Ab66A</t>
  </si>
  <si>
    <t>Zuniga PLC</t>
  </si>
  <si>
    <t>South Grantmouth</t>
  </si>
  <si>
    <t>(731)902-3239</t>
  </si>
  <si>
    <t>313-427-3612</t>
  </si>
  <si>
    <t>connorpatrick@fletcher-booth.net</t>
  </si>
  <si>
    <t>https://www.christensen.info/</t>
  </si>
  <si>
    <t>0aA69Cdcdddc5a3</t>
  </si>
  <si>
    <t>Hahn, Andrade and Ramsey</t>
  </si>
  <si>
    <t>Meyersside</t>
  </si>
  <si>
    <t>001-073-347-1249x11972</t>
  </si>
  <si>
    <t>241-903-3306</t>
  </si>
  <si>
    <t>kerry64@little-reilly.com</t>
  </si>
  <si>
    <t>https://johnson.com/</t>
  </si>
  <si>
    <t>1B8c6b9a10BbfcD</t>
  </si>
  <si>
    <t>Maynard, Gates and Townsend</t>
  </si>
  <si>
    <t>Lake Darleneshire</t>
  </si>
  <si>
    <t>(215)905-1607x59620</t>
  </si>
  <si>
    <t>wburch@martin.biz</t>
  </si>
  <si>
    <t>https://gilbert-watson.net/</t>
  </si>
  <si>
    <t>2fCeD13B76f0A61</t>
  </si>
  <si>
    <t>Dean-Booth</t>
  </si>
  <si>
    <t>Lake Stacyfurt</t>
  </si>
  <si>
    <t>(539)548-3488x5246</t>
  </si>
  <si>
    <t>755-525-4328x1642</t>
  </si>
  <si>
    <t>ravenbriggs@farmer.com</t>
  </si>
  <si>
    <t>https://www.farmer.com/</t>
  </si>
  <si>
    <t>4C9cb3097B2C1eD</t>
  </si>
  <si>
    <t>Mosley-Velez</t>
  </si>
  <si>
    <t>East Alexandraville</t>
  </si>
  <si>
    <t>001-468-012-9080</t>
  </si>
  <si>
    <t>001-135-858-2653</t>
  </si>
  <si>
    <t>mcfarlandbrady@crosby.com</t>
  </si>
  <si>
    <t>http://french.net/</t>
  </si>
  <si>
    <t>43CBf9ff825E10f</t>
  </si>
  <si>
    <t>Dodson, Baxter and Raymond</t>
  </si>
  <si>
    <t>288.830.4455</t>
  </si>
  <si>
    <t>annawu@vasquez.net</t>
  </si>
  <si>
    <t>http://vargas.info/</t>
  </si>
  <si>
    <t>Be5d0772cC50Af0</t>
  </si>
  <si>
    <t>Gilmore, Taylor and Gilmore</t>
  </si>
  <si>
    <t>Powersport</t>
  </si>
  <si>
    <t>624.534.5119x8506</t>
  </si>
  <si>
    <t>001-819-792-9822</t>
  </si>
  <si>
    <t>rdean@cardenas.com</t>
  </si>
  <si>
    <t>http://www.reid-young.com/</t>
  </si>
  <si>
    <t>Ebb7Aa7cbeDDdE1</t>
  </si>
  <si>
    <t>Yang, Nash and Bradley</t>
  </si>
  <si>
    <t>Prestonland</t>
  </si>
  <si>
    <t>(228)107-2547</t>
  </si>
  <si>
    <t>(608)625-9305x52963</t>
  </si>
  <si>
    <t>montgomerydennis@franco-holden.biz</t>
  </si>
  <si>
    <t>https://www.ayers.com/</t>
  </si>
  <si>
    <t>EC1262A7C6dc08d</t>
  </si>
  <si>
    <t>Perry LLC</t>
  </si>
  <si>
    <t>Smithborough</t>
  </si>
  <si>
    <t>001-773-421-8597x69150</t>
  </si>
  <si>
    <t>070.255.4307x5058</t>
  </si>
  <si>
    <t>stanleydanielle@reid.com</t>
  </si>
  <si>
    <t>http://www.english-gilbert.com/</t>
  </si>
  <si>
    <t>78Dfc889fA5fd4b</t>
  </si>
  <si>
    <t>Hoover and Sons</t>
  </si>
  <si>
    <t>813.443.9372</t>
  </si>
  <si>
    <t>+1-326-662-5416x209</t>
  </si>
  <si>
    <t>roweconnor@garza.com</t>
  </si>
  <si>
    <t>http://pena-foley.org/</t>
  </si>
  <si>
    <t>9ccb7ED7CE792D5</t>
  </si>
  <si>
    <t>Wood-Preston</t>
  </si>
  <si>
    <t>Flynnfort</t>
  </si>
  <si>
    <t>001-961-208-4968x7047</t>
  </si>
  <si>
    <t>+1-690-780-8987x532</t>
  </si>
  <si>
    <t>mccoyryan@simon-vang.com</t>
  </si>
  <si>
    <t>http://joyce.info/</t>
  </si>
  <si>
    <t>b39aB6ffF60A2D8</t>
  </si>
  <si>
    <t>Choi-Fitzgerald</t>
  </si>
  <si>
    <t>Sydneyside</t>
  </si>
  <si>
    <t>001-130-788-1921</t>
  </si>
  <si>
    <t>776-683-7236</t>
  </si>
  <si>
    <t>shunt@huynh.com</t>
  </si>
  <si>
    <t>http://www.martin.biz/</t>
  </si>
  <si>
    <t>f0dAFe2BC8C22c0</t>
  </si>
  <si>
    <t>Bryan Inc</t>
  </si>
  <si>
    <t>Alanfort</t>
  </si>
  <si>
    <t>(297)212-2829x633</t>
  </si>
  <si>
    <t>bennettmakayla@erickson-contreras.org</t>
  </si>
  <si>
    <t>http://fields-shah.com/</t>
  </si>
  <si>
    <t>c1bcEebaf1EEFAB</t>
  </si>
  <si>
    <t>Harmon, Jennings and Mosley</t>
  </si>
  <si>
    <t>Candiceburgh</t>
  </si>
  <si>
    <t>masseykaitlin@montoya.com</t>
  </si>
  <si>
    <t>Febc05dC9CcDe4C</t>
  </si>
  <si>
    <t>Coleman-Novak</t>
  </si>
  <si>
    <t>West Oscar</t>
  </si>
  <si>
    <t>(361)505-1495x54506</t>
  </si>
  <si>
    <t>001-749-396-7340x12302</t>
  </si>
  <si>
    <t>marshalllogan@hogan-castro.info</t>
  </si>
  <si>
    <t>https://www.osborn.net/</t>
  </si>
  <si>
    <t>39DF405BEb911f1</t>
  </si>
  <si>
    <t>Rangel, Dominguez and Mcgee</t>
  </si>
  <si>
    <t>Carolineshire</t>
  </si>
  <si>
    <t>(745)343-9552</t>
  </si>
  <si>
    <t>345.372.9844</t>
  </si>
  <si>
    <t>allen95@yu.biz</t>
  </si>
  <si>
    <t>5b0E47FbaaFBc07</t>
  </si>
  <si>
    <t>Mays-Henderson</t>
  </si>
  <si>
    <t>West Kelliestad</t>
  </si>
  <si>
    <t>+1-473-592-5124x06090</t>
  </si>
  <si>
    <t>309.312.2166x5489</t>
  </si>
  <si>
    <t>dariusschmitt@moyer.info</t>
  </si>
  <si>
    <t>http://sweeney.org/</t>
  </si>
  <si>
    <t>A72a000b54dBcdA</t>
  </si>
  <si>
    <t>Friedman</t>
  </si>
  <si>
    <t>Rivas-Dyer</t>
  </si>
  <si>
    <t>Joycechester</t>
  </si>
  <si>
    <t>019-527-6736x03280</t>
  </si>
  <si>
    <t>noah84@bush-peters.org</t>
  </si>
  <si>
    <t>https://www.ellis.net/</t>
  </si>
  <si>
    <t>FaaA8bfAdaB01f1</t>
  </si>
  <si>
    <t>Bishop-Douglas</t>
  </si>
  <si>
    <t>Ashleyport</t>
  </si>
  <si>
    <t>001-790-196-8507x55281</t>
  </si>
  <si>
    <t>135-264-4255</t>
  </si>
  <si>
    <t>jill04@barnett.net</t>
  </si>
  <si>
    <t>https://www.vazquez.net/</t>
  </si>
  <si>
    <t>dc92fBBEeC4E2F9</t>
  </si>
  <si>
    <t>Harper-Luna</t>
  </si>
  <si>
    <t>Oscarside</t>
  </si>
  <si>
    <t>001-989-727-3086x6838</t>
  </si>
  <si>
    <t>001-798-395-0134x4841</t>
  </si>
  <si>
    <t>aimeevazquez@bartlett-olson.info</t>
  </si>
  <si>
    <t>https://www.crane-garrison.net/</t>
  </si>
  <si>
    <t>bBAf797FFC272Af</t>
  </si>
  <si>
    <t>Silva, Moyer and Johns</t>
  </si>
  <si>
    <t>001-537-291-0232</t>
  </si>
  <si>
    <t>+1-323-515-0718x96327</t>
  </si>
  <si>
    <t>phillipfrancis@arellano.org</t>
  </si>
  <si>
    <t>https://farrell-lozano.com/</t>
  </si>
  <si>
    <t>ed60A96e608F2e0</t>
  </si>
  <si>
    <t>Burnett-Scott</t>
  </si>
  <si>
    <t>South Alishatown</t>
  </si>
  <si>
    <t>993.448.7497x51929</t>
  </si>
  <si>
    <t>140.230.8276</t>
  </si>
  <si>
    <t>shaunyoder@savage-ingram.com</t>
  </si>
  <si>
    <t>http://www.church.com/</t>
  </si>
  <si>
    <t>6e5a91cE65CCD61</t>
  </si>
  <si>
    <t>Monroe and Sons</t>
  </si>
  <si>
    <t>001-371-539-0088</t>
  </si>
  <si>
    <t>557.596.6312</t>
  </si>
  <si>
    <t>camerongregory@camacho-clayton.com</t>
  </si>
  <si>
    <t>http://trujillo.com/</t>
  </si>
  <si>
    <t>c9B8C8D05fF5D55</t>
  </si>
  <si>
    <t>Acosta-Lowery</t>
  </si>
  <si>
    <t>North Sylvia</t>
  </si>
  <si>
    <t>781.525.9499x206</t>
  </si>
  <si>
    <t>(696)385-5993</t>
  </si>
  <si>
    <t>katie94@ballard-munoz.com</t>
  </si>
  <si>
    <t>b84BE9fA3aced95</t>
  </si>
  <si>
    <t>Newman</t>
  </si>
  <si>
    <t>Diaz and Sons</t>
  </si>
  <si>
    <t>North Bradystad</t>
  </si>
  <si>
    <t>059-276-8026x77563</t>
  </si>
  <si>
    <t>(464)995-7005</t>
  </si>
  <si>
    <t>dhatfield@pena.net</t>
  </si>
  <si>
    <t>https://martinez-davies.org/</t>
  </si>
  <si>
    <t>fad30DeED369bf6</t>
  </si>
  <si>
    <t>Jimenez-Arroyo</t>
  </si>
  <si>
    <t>Emmachester</t>
  </si>
  <si>
    <t>789-656-7813</t>
  </si>
  <si>
    <t>(189)134-5789x8290</t>
  </si>
  <si>
    <t>padillaralph@holloway-morton.com</t>
  </si>
  <si>
    <t>6AE29ECae577ad8</t>
  </si>
  <si>
    <t>Krause-Fisher</t>
  </si>
  <si>
    <t>Port Jean</t>
  </si>
  <si>
    <t>705-991-6390x28452</t>
  </si>
  <si>
    <t>001-535-280-5550x0026</t>
  </si>
  <si>
    <t>christy95@cordova.com</t>
  </si>
  <si>
    <t>https://donaldson.com/</t>
  </si>
  <si>
    <t>CAbdECc6cbBa3AD</t>
  </si>
  <si>
    <t>Rosales, Rodriguez and Boyle</t>
  </si>
  <si>
    <t>001-286-925-3454</t>
  </si>
  <si>
    <t>349-441-9637</t>
  </si>
  <si>
    <t>travishaley@meyers.net</t>
  </si>
  <si>
    <t>https://www.blair.net/</t>
  </si>
  <si>
    <t>E961A7D27DF8685</t>
  </si>
  <si>
    <t>Robertson Ltd</t>
  </si>
  <si>
    <t>Whiteton</t>
  </si>
  <si>
    <t>566-514-3108x016</t>
  </si>
  <si>
    <t>540-998-1109</t>
  </si>
  <si>
    <t>kaylee35@nixon.com</t>
  </si>
  <si>
    <t>http://mclaughlin.com/</t>
  </si>
  <si>
    <t>264dC9dba20357D</t>
  </si>
  <si>
    <t>Gross LLC</t>
  </si>
  <si>
    <t>Nicholsview</t>
  </si>
  <si>
    <t>+1-328-556-1063x020</t>
  </si>
  <si>
    <t>001-819-534-8763x61947</t>
  </si>
  <si>
    <t>beth77@whitehead.biz</t>
  </si>
  <si>
    <t>https://www.hughes-massey.com/</t>
  </si>
  <si>
    <t>Fc8Ddeca7fa85Fe</t>
  </si>
  <si>
    <t>Hickmantown</t>
  </si>
  <si>
    <t>382-614-2129x9137</t>
  </si>
  <si>
    <t>001-634-337-9100x6156</t>
  </si>
  <si>
    <t>vnelson@farley.com</t>
  </si>
  <si>
    <t>https://mcguire.com/</t>
  </si>
  <si>
    <t>6e6FeCf4D75F3d5</t>
  </si>
  <si>
    <t>Holder, Anthony and Fisher</t>
  </si>
  <si>
    <t>Proctorberg</t>
  </si>
  <si>
    <t>662.179.3261x17327</t>
  </si>
  <si>
    <t>012.064.6311</t>
  </si>
  <si>
    <t>colleenpope@rosario-long.com</t>
  </si>
  <si>
    <t>https://www.summers-rogers.com/</t>
  </si>
  <si>
    <t>feEb3aF95E4514A</t>
  </si>
  <si>
    <t>Woodward, Fitzpatrick and Spencer</t>
  </si>
  <si>
    <t>Spencerstad</t>
  </si>
  <si>
    <t>+1-286-255-6707x810</t>
  </si>
  <si>
    <t>rbuckley@jackson.com</t>
  </si>
  <si>
    <t>https://www.foley-zimmerman.biz/</t>
  </si>
  <si>
    <t>868D763f04bc0cb</t>
  </si>
  <si>
    <t>Carpenter Group</t>
  </si>
  <si>
    <t>Port Daisy</t>
  </si>
  <si>
    <t>(003)266-6168</t>
  </si>
  <si>
    <t>howardjody@hartman.com</t>
  </si>
  <si>
    <t>https://barrera.com/</t>
  </si>
  <si>
    <t>Fa9f6CF9B0De72A</t>
  </si>
  <si>
    <t>Allen, Barnes and Sanders</t>
  </si>
  <si>
    <t>West Kaitlyn</t>
  </si>
  <si>
    <t>001-344-096-6424x77843</t>
  </si>
  <si>
    <t>(226)948-8417x8648</t>
  </si>
  <si>
    <t>torresebony@calhoun.com</t>
  </si>
  <si>
    <t>67BbA4AeC24c1df</t>
  </si>
  <si>
    <t>Osborn-Conway</t>
  </si>
  <si>
    <t>Port Selenaview</t>
  </si>
  <si>
    <t>616.617.9060x9554</t>
  </si>
  <si>
    <t>(697)476-0291x23078</t>
  </si>
  <si>
    <t>holly76@andrade.org</t>
  </si>
  <si>
    <t>2C5856eBEEdbe29</t>
  </si>
  <si>
    <t>Estrada, Heath and Dunn</t>
  </si>
  <si>
    <t>South Leon</t>
  </si>
  <si>
    <t>894-925-7760x168</t>
  </si>
  <si>
    <t>+1-812-310-4347x32477</t>
  </si>
  <si>
    <t>chavezemma@butler-hart.com</t>
  </si>
  <si>
    <t>https://stokes-chambers.com/</t>
  </si>
  <si>
    <t>E36842d9af0E49F</t>
  </si>
  <si>
    <t>Rubio, Rowe and Mercado</t>
  </si>
  <si>
    <t>East Brianborough</t>
  </si>
  <si>
    <t>+1-230-962-3490x35201</t>
  </si>
  <si>
    <t>catherine57@cantrell.com</t>
  </si>
  <si>
    <t>http://aguirre.org/</t>
  </si>
  <si>
    <t>03069A40c583EfA</t>
  </si>
  <si>
    <t>Ho</t>
  </si>
  <si>
    <t>York Group</t>
  </si>
  <si>
    <t>Hahntown</t>
  </si>
  <si>
    <t>(094)070-8496</t>
  </si>
  <si>
    <t>001-961-124-0000</t>
  </si>
  <si>
    <t>johnsonlouis@velez.net</t>
  </si>
  <si>
    <t>BAdfDb35D161f0A</t>
  </si>
  <si>
    <t>Preston, Johnston and Levine</t>
  </si>
  <si>
    <t>Frederickside</t>
  </si>
  <si>
    <t>(093)014-7355x6581</t>
  </si>
  <si>
    <t>damonjarvis@rojas.com</t>
  </si>
  <si>
    <t>https://www.marks-hooper.info/</t>
  </si>
  <si>
    <t>16CDE704ac1d3AC</t>
  </si>
  <si>
    <t>Garrett-Duffy</t>
  </si>
  <si>
    <t>(314)613-4936x738</t>
  </si>
  <si>
    <t>155.464.1136x1179</t>
  </si>
  <si>
    <t>davenportmarilyn@le.com</t>
  </si>
  <si>
    <t>10c6fabc3Df91AC</t>
  </si>
  <si>
    <t>Ramos Inc</t>
  </si>
  <si>
    <t>Stephaniemouth</t>
  </si>
  <si>
    <t>383-738-5424x20822</t>
  </si>
  <si>
    <t>nbrewer@cummings.org</t>
  </si>
  <si>
    <t>https://www.finley.biz/</t>
  </si>
  <si>
    <t>d86Ce96cEe1343d</t>
  </si>
  <si>
    <t>Arias-West</t>
  </si>
  <si>
    <t>North Connorland</t>
  </si>
  <si>
    <t>825.157.2957x6170</t>
  </si>
  <si>
    <t>589.382.1840x8887</t>
  </si>
  <si>
    <t>wwright@bernard.com</t>
  </si>
  <si>
    <t>http://www.mccormick-mcguire.com/</t>
  </si>
  <si>
    <t>baC023214718FFB</t>
  </si>
  <si>
    <t>Kemp-Rogers</t>
  </si>
  <si>
    <t>Cannonport</t>
  </si>
  <si>
    <t>866-086-4049x45259</t>
  </si>
  <si>
    <t>001-907-654-7318x51848</t>
  </si>
  <si>
    <t>trivas@jarvis.info</t>
  </si>
  <si>
    <t>http://mejia.com/</t>
  </si>
  <si>
    <t>eD31AcdA350dcf6</t>
  </si>
  <si>
    <t>Camacho, Quinn and Walsh</t>
  </si>
  <si>
    <t>Riggston</t>
  </si>
  <si>
    <t>(506)563-1236x09303</t>
  </si>
  <si>
    <t>161.199.6044x5499</t>
  </si>
  <si>
    <t>lcervantes@kent-tucker.com</t>
  </si>
  <si>
    <t>http://www.chambers.info/</t>
  </si>
  <si>
    <t>5CD8ECf02A7Bbb2</t>
  </si>
  <si>
    <t>Vance, Burke and Charles</t>
  </si>
  <si>
    <t>Port Jaymouth</t>
  </si>
  <si>
    <t>544.773.0525x6572</t>
  </si>
  <si>
    <t>scott79@drake-bennett.biz</t>
  </si>
  <si>
    <t>https://frederick.net/</t>
  </si>
  <si>
    <t>6EAdb6EEA6b4c8B</t>
  </si>
  <si>
    <t>Goodman-Davenport</t>
  </si>
  <si>
    <t>Fryton</t>
  </si>
  <si>
    <t>747.355.3234x74469</t>
  </si>
  <si>
    <t>alloyd@fox.org</t>
  </si>
  <si>
    <t>http://www.donaldson.org/</t>
  </si>
  <si>
    <t>Ba0BCdd5AAd0116</t>
  </si>
  <si>
    <t>Aguirre Inc</t>
  </si>
  <si>
    <t>Littleside</t>
  </si>
  <si>
    <t>083.324.4044</t>
  </si>
  <si>
    <t>478.614.1773</t>
  </si>
  <si>
    <t>kent43@booker.com</t>
  </si>
  <si>
    <t>http://www.silva.org/</t>
  </si>
  <si>
    <t>2AdF17bc246Cd51</t>
  </si>
  <si>
    <t>Valdez PLC</t>
  </si>
  <si>
    <t>Joymouth</t>
  </si>
  <si>
    <t>(391)523-2433x789</t>
  </si>
  <si>
    <t>294-069-3486x9319</t>
  </si>
  <si>
    <t>reedhayden@chen.info</t>
  </si>
  <si>
    <t>https://house.org/</t>
  </si>
  <si>
    <t>C479Cf6D38cEfF3</t>
  </si>
  <si>
    <t>Gallagher LLC</t>
  </si>
  <si>
    <t>459-936-0098x04315</t>
  </si>
  <si>
    <t>jillsnow@west.com</t>
  </si>
  <si>
    <t>5056feB7EecAf02</t>
  </si>
  <si>
    <t>Barr, Lopez and Morrow</t>
  </si>
  <si>
    <t>Moranfort</t>
  </si>
  <si>
    <t>(234)517-0626x2792</t>
  </si>
  <si>
    <t>382.028.3517x16659</t>
  </si>
  <si>
    <t>colton46@robinson.biz</t>
  </si>
  <si>
    <t>http://washington-mullins.net/</t>
  </si>
  <si>
    <t>CD841Cd2a9bb44D</t>
  </si>
  <si>
    <t>Solis-Jordan</t>
  </si>
  <si>
    <t>Brandonfurt</t>
  </si>
  <si>
    <t>230.528.1721x50561</t>
  </si>
  <si>
    <t>682.641.8507</t>
  </si>
  <si>
    <t>wvelez@reilly.biz</t>
  </si>
  <si>
    <t>http://www.yoder.com/</t>
  </si>
  <si>
    <t>3668D9C0dCFf8eF</t>
  </si>
  <si>
    <t>Wall PLC</t>
  </si>
  <si>
    <t>Roblesberg</t>
  </si>
  <si>
    <t>+1-647-637-7196x9733</t>
  </si>
  <si>
    <t>716-658-9298x2143</t>
  </si>
  <si>
    <t>grant17@lopez.com</t>
  </si>
  <si>
    <t>https://www.robinson-jennings.com/</t>
  </si>
  <si>
    <t>dFAbAcEEEEcCA1D</t>
  </si>
  <si>
    <t>Huber-Hudson</t>
  </si>
  <si>
    <t>New Reneechester</t>
  </si>
  <si>
    <t>(506)132-8932</t>
  </si>
  <si>
    <t>497.843.8753x4853</t>
  </si>
  <si>
    <t>rbaldwin@spencer-mckinney.info</t>
  </si>
  <si>
    <t>https://salas.com/</t>
  </si>
  <si>
    <t>4D1eECDBad8dbaC</t>
  </si>
  <si>
    <t>Gregory Ltd</t>
  </si>
  <si>
    <t>Sandraside</t>
  </si>
  <si>
    <t>318-273-3032</t>
  </si>
  <si>
    <t>001-419-621-1529x4012</t>
  </si>
  <si>
    <t>helen01@rosales.com</t>
  </si>
  <si>
    <t>https://www.pope.info/</t>
  </si>
  <si>
    <t>38E5c8280BB2cE9</t>
  </si>
  <si>
    <t>Armstrong-Dodson</t>
  </si>
  <si>
    <t>South Shawna</t>
  </si>
  <si>
    <t>928-947-7639</t>
  </si>
  <si>
    <t>781.844.1826</t>
  </si>
  <si>
    <t>herbert79@west.com</t>
  </si>
  <si>
    <t>http://www.hays.info/</t>
  </si>
  <si>
    <t>BbBFFFfDBa160eE</t>
  </si>
  <si>
    <t>Mayer-Wells</t>
  </si>
  <si>
    <t>Alvinchester</t>
  </si>
  <si>
    <t>180-832-0534x334</t>
  </si>
  <si>
    <t>395-735-1133</t>
  </si>
  <si>
    <t>stefaniechoi@lambert-deleon.info</t>
  </si>
  <si>
    <t>AAe7ab9dc73Ea1c</t>
  </si>
  <si>
    <t>Patterson, Frazier and Wilkinson</t>
  </si>
  <si>
    <t>Cindytown</t>
  </si>
  <si>
    <t>993.394.6951</t>
  </si>
  <si>
    <t>hoodvalerie@everett.com</t>
  </si>
  <si>
    <t>22Bf5627dBb2AC8</t>
  </si>
  <si>
    <t>Daniel, Roy and Carney</t>
  </si>
  <si>
    <t>North Perry</t>
  </si>
  <si>
    <t>+1-374-318-1237x09060</t>
  </si>
  <si>
    <t>451.817.1325</t>
  </si>
  <si>
    <t>earlayala@little.com</t>
  </si>
  <si>
    <t>http://www.buckley.com/</t>
  </si>
  <si>
    <t>915eA9bc44EE88e</t>
  </si>
  <si>
    <t>Cole, Jacobs and Holland</t>
  </si>
  <si>
    <t>+1-289-347-5242x623</t>
  </si>
  <si>
    <t>237.328.5832</t>
  </si>
  <si>
    <t>heidi14@hanson.com</t>
  </si>
  <si>
    <t>614dc950517A3bf</t>
  </si>
  <si>
    <t>Mercer-Shaffer</t>
  </si>
  <si>
    <t>Mcmillantown</t>
  </si>
  <si>
    <t>+1-613-448-0042x41262</t>
  </si>
  <si>
    <t>001-787-681-2853x6122</t>
  </si>
  <si>
    <t>hdickerson@cardenas.biz</t>
  </si>
  <si>
    <t>http://www.evans-barron.com/</t>
  </si>
  <si>
    <t>Acba2F1393E296C</t>
  </si>
  <si>
    <t>Frye Ltd</t>
  </si>
  <si>
    <t>Bryanstad</t>
  </si>
  <si>
    <t>+1-756-464-2317x1860</t>
  </si>
  <si>
    <t>487.625.7110x7924</t>
  </si>
  <si>
    <t>willissavannah@stevens.com</t>
  </si>
  <si>
    <t>http://www.pearson.com/</t>
  </si>
  <si>
    <t>cC690FA1B62ae1a</t>
  </si>
  <si>
    <t>Greer LLC</t>
  </si>
  <si>
    <t>Kathleenmouth</t>
  </si>
  <si>
    <t>(576)737-5923x7310</t>
  </si>
  <si>
    <t>(063)948-1729x637</t>
  </si>
  <si>
    <t>ssteele@henderson.org</t>
  </si>
  <si>
    <t>http://www.holloway-smith.com/</t>
  </si>
  <si>
    <t>FaAe78E07b48FFe</t>
  </si>
  <si>
    <t>Meyers, Willis and Johnston</t>
  </si>
  <si>
    <t>Port Anita</t>
  </si>
  <si>
    <t>001-727-462-6515</t>
  </si>
  <si>
    <t>994.432.1606x9022</t>
  </si>
  <si>
    <t>tara26@ruiz.com</t>
  </si>
  <si>
    <t>https://schroeder.biz/</t>
  </si>
  <si>
    <t>a1F5BC70ef4AAfC</t>
  </si>
  <si>
    <t>Riley-Taylor</t>
  </si>
  <si>
    <t>Tashaside</t>
  </si>
  <si>
    <t>001-433-991-3240x42563</t>
  </si>
  <si>
    <t>895-508-8780x3821</t>
  </si>
  <si>
    <t>arthur78@sandoval.com</t>
  </si>
  <si>
    <t>https://www.gallagher-levy.net/</t>
  </si>
  <si>
    <t>ECBC129D0d0C6B8</t>
  </si>
  <si>
    <t>Washington and Sons</t>
  </si>
  <si>
    <t>Port Suzanneton</t>
  </si>
  <si>
    <t>001-023-454-5016x5952</t>
  </si>
  <si>
    <t>(287)573-3895x59250</t>
  </si>
  <si>
    <t>gwade@sosa.com</t>
  </si>
  <si>
    <t>http://www.rodgers.info/</t>
  </si>
  <si>
    <t>E311a1f2E7dBABb</t>
  </si>
  <si>
    <t>Richard-Fleming</t>
  </si>
  <si>
    <t>(708)201-9142x230</t>
  </si>
  <si>
    <t>qrubio@bean.net</t>
  </si>
  <si>
    <t>https://guerra.org/</t>
  </si>
  <si>
    <t>30cd3F9Cc5490bC</t>
  </si>
  <si>
    <t>Chambers-May</t>
  </si>
  <si>
    <t>Natashaland</t>
  </si>
  <si>
    <t>001-556-554-0324x664</t>
  </si>
  <si>
    <t>702.028.8698</t>
  </si>
  <si>
    <t>jane84@ho.com</t>
  </si>
  <si>
    <t>88dB3fFb5A707aB</t>
  </si>
  <si>
    <t>Booker, Perkins and Maynard</t>
  </si>
  <si>
    <t>Ramireztown</t>
  </si>
  <si>
    <t>552.966.4387</t>
  </si>
  <si>
    <t>001-536-764-5936</t>
  </si>
  <si>
    <t>thatfield@arellano.net</t>
  </si>
  <si>
    <t>http://www.branch.biz/</t>
  </si>
  <si>
    <t>DA2cd4684DDa2Be</t>
  </si>
  <si>
    <t>Vazquez PLC</t>
  </si>
  <si>
    <t>nancy24@gordon-molina.com</t>
  </si>
  <si>
    <t>http://phelps-diaz.com/</t>
  </si>
  <si>
    <t>e7B8101c86c8d5c</t>
  </si>
  <si>
    <t>Gilbert, Montes and Hunter</t>
  </si>
  <si>
    <t>West George</t>
  </si>
  <si>
    <t>923.836.5919</t>
  </si>
  <si>
    <t>051-879-1683x8682</t>
  </si>
  <si>
    <t>autumnwarner@huang.org</t>
  </si>
  <si>
    <t>https://www.joseph.org/</t>
  </si>
  <si>
    <t>E99f88dE2dbBd6F</t>
  </si>
  <si>
    <t>Sutton, Gillespie and Mcfarland</t>
  </si>
  <si>
    <t>North Sierrachester</t>
  </si>
  <si>
    <t>757.242.7686x182</t>
  </si>
  <si>
    <t>+1-805-825-7440x61077</t>
  </si>
  <si>
    <t>danielle59@berry.com</t>
  </si>
  <si>
    <t>https://monroe.com/</t>
  </si>
  <si>
    <t>EF853Ef4Bb0D531</t>
  </si>
  <si>
    <t>Hensley Ltd</t>
  </si>
  <si>
    <t>Port Bradytown</t>
  </si>
  <si>
    <t>078.506.4033x332</t>
  </si>
  <si>
    <t>484.467.5598</t>
  </si>
  <si>
    <t>simonsophia@mcdonald-ayers.net</t>
  </si>
  <si>
    <t>http://pena-clayton.org/</t>
  </si>
  <si>
    <t>aCEa62dCAF23b42</t>
  </si>
  <si>
    <t>Higgins, Maynard and Park</t>
  </si>
  <si>
    <t>North Allenstad</t>
  </si>
  <si>
    <t>001-257-816-8453x175</t>
  </si>
  <si>
    <t>001-756-292-2239x699</t>
  </si>
  <si>
    <t>vegatammie@lutz-livingston.com</t>
  </si>
  <si>
    <t>https://www.harding-barron.com/</t>
  </si>
  <si>
    <t>cf0009F93bAec5C</t>
  </si>
  <si>
    <t>mike34@griffith.com</t>
  </si>
  <si>
    <t>0eDfe821cE6611C</t>
  </si>
  <si>
    <t>Haas, Watts and Castillo</t>
  </si>
  <si>
    <t>Suareztown</t>
  </si>
  <si>
    <t>+1-939-214-2463x3091</t>
  </si>
  <si>
    <t>001-674-540-0265x2389</t>
  </si>
  <si>
    <t>pruittshelby@mcpherson-drake.com</t>
  </si>
  <si>
    <t>https://www.dickerson-holloway.net/</t>
  </si>
  <si>
    <t>C3BDE37E3CB58D4</t>
  </si>
  <si>
    <t>Hanna, Gilbert and Zimmerman</t>
  </si>
  <si>
    <t>+1-078-305-0614x5309</t>
  </si>
  <si>
    <t>808.760.5066x009</t>
  </si>
  <si>
    <t>wkrueger@coleman-reid.com</t>
  </si>
  <si>
    <t>http://fry-anderson.com/</t>
  </si>
  <si>
    <t>c44857DcA12cd7C</t>
  </si>
  <si>
    <t>Lake Sarah</t>
  </si>
  <si>
    <t>446.778.8839</t>
  </si>
  <si>
    <t>520-383-9022x55857</t>
  </si>
  <si>
    <t>pfaulkner@orozco.com</t>
  </si>
  <si>
    <t>0aCDC09DBfb863B</t>
  </si>
  <si>
    <t>Mueller-Bowman</t>
  </si>
  <si>
    <t>Singletontown</t>
  </si>
  <si>
    <t>001-058-677-3992x1537</t>
  </si>
  <si>
    <t>905-197-4917x615</t>
  </si>
  <si>
    <t>ldelgado@waller-bell.net</t>
  </si>
  <si>
    <t>http://www.nicholson-wu.com/</t>
  </si>
  <si>
    <t>A9155a348a002FD</t>
  </si>
  <si>
    <t>Russell Ltd</t>
  </si>
  <si>
    <t>Devonfurt</t>
  </si>
  <si>
    <t>001-715-950-3898x612</t>
  </si>
  <si>
    <t>leslie06@patterson.com</t>
  </si>
  <si>
    <t>https://gallegos.com/</t>
  </si>
  <si>
    <t>eDACCb9ecaA5E73</t>
  </si>
  <si>
    <t>Owens Group</t>
  </si>
  <si>
    <t>Hardingfort</t>
  </si>
  <si>
    <t>232.529.8173</t>
  </si>
  <si>
    <t>949.536.7015</t>
  </si>
  <si>
    <t>eyork@velez-valentine.info</t>
  </si>
  <si>
    <t>http://shannon-summers.com/</t>
  </si>
  <si>
    <t>Fb3Ec6A33af50D9</t>
  </si>
  <si>
    <t>Warren, Ward and Olsen</t>
  </si>
  <si>
    <t>Johnsport</t>
  </si>
  <si>
    <t>287-075-5536</t>
  </si>
  <si>
    <t>400.544.5039</t>
  </si>
  <si>
    <t>robinewing@holt.biz</t>
  </si>
  <si>
    <t>http://hobbs.org/</t>
  </si>
  <si>
    <t>f721e7cAFE8b44f</t>
  </si>
  <si>
    <t>Guzman Group</t>
  </si>
  <si>
    <t>Farrellborough</t>
  </si>
  <si>
    <t>001-409-070-8416x01279</t>
  </si>
  <si>
    <t>(939)495-1309</t>
  </si>
  <si>
    <t>legina@roman.info</t>
  </si>
  <si>
    <t>f3d3A3948E6F743</t>
  </si>
  <si>
    <t>Shah-Benson</t>
  </si>
  <si>
    <t>Ryanport</t>
  </si>
  <si>
    <t>056.444.9550x6301</t>
  </si>
  <si>
    <t>688-738-6468x0038</t>
  </si>
  <si>
    <t>stephaniewhite@weeks.biz</t>
  </si>
  <si>
    <t>https://www.rice.com/</t>
  </si>
  <si>
    <t>CAF3A0ECDd960C4</t>
  </si>
  <si>
    <t>Whitaker, Farmer and Compton</t>
  </si>
  <si>
    <t>East Jacqueline</t>
  </si>
  <si>
    <t>(625)009-7856x277</t>
  </si>
  <si>
    <t>001-390-167-2327</t>
  </si>
  <si>
    <t>lgomez@roach.org</t>
  </si>
  <si>
    <t>http://stokes.com/</t>
  </si>
  <si>
    <t>5CAcF8AA295dff4</t>
  </si>
  <si>
    <t>Hale-Barrera</t>
  </si>
  <si>
    <t>Colontown</t>
  </si>
  <si>
    <t>(141)172-1086</t>
  </si>
  <si>
    <t>150.843.6054x7783</t>
  </si>
  <si>
    <t>andrewmcpherson@rose.com</t>
  </si>
  <si>
    <t>https://www.brady.com/</t>
  </si>
  <si>
    <t>A6ea7EdcdBDFfFA</t>
  </si>
  <si>
    <t>Stout, Mosley and Webb</t>
  </si>
  <si>
    <t>Rossbury</t>
  </si>
  <si>
    <t>(320)360-6462</t>
  </si>
  <si>
    <t>733-887-4930</t>
  </si>
  <si>
    <t>palmerjeanette@ibarra.biz</t>
  </si>
  <si>
    <t>http://oneill-wheeler.com/</t>
  </si>
  <si>
    <t>bFDaef939DafDba</t>
  </si>
  <si>
    <t>Tyler and Sons</t>
  </si>
  <si>
    <t>Maldonadomouth</t>
  </si>
  <si>
    <t>925.813.5110</t>
  </si>
  <si>
    <t>(015)887-5279x7818</t>
  </si>
  <si>
    <t>krauseyvette@baker.com</t>
  </si>
  <si>
    <t>http://wagner.org/</t>
  </si>
  <si>
    <t>A9B9b7f4ada7b5d</t>
  </si>
  <si>
    <t>Mercado PLC</t>
  </si>
  <si>
    <t>New Jackie</t>
  </si>
  <si>
    <t>258-942-5866x3436</t>
  </si>
  <si>
    <t>265.492.6848x615</t>
  </si>
  <si>
    <t>blackwellearl@schultz.com</t>
  </si>
  <si>
    <t>https://www.heath.net/</t>
  </si>
  <si>
    <t>ac16Caa8cACCa6E</t>
  </si>
  <si>
    <t>Barker-Sweeney</t>
  </si>
  <si>
    <t>Dillonfort</t>
  </si>
  <si>
    <t>803-793-7220x30772</t>
  </si>
  <si>
    <t>843.972.8886</t>
  </si>
  <si>
    <t>melissa67@bernard-whitney.org</t>
  </si>
  <si>
    <t>http://koch-goodwin.com/</t>
  </si>
  <si>
    <t>3E8fC81654d1079</t>
  </si>
  <si>
    <t>Rangel, Turner and Huber</t>
  </si>
  <si>
    <t>Mooreport</t>
  </si>
  <si>
    <t>790-569-3769</t>
  </si>
  <si>
    <t>866.261.1745</t>
  </si>
  <si>
    <t>elizabeth40@bradley-james.com</t>
  </si>
  <si>
    <t>http://www.anthony.com/</t>
  </si>
  <si>
    <t>f459C4b155702B9</t>
  </si>
  <si>
    <t>Mueller Group</t>
  </si>
  <si>
    <t>Elainefurt</t>
  </si>
  <si>
    <t>505.216.5358x0437</t>
  </si>
  <si>
    <t>178.322.7872x85042</t>
  </si>
  <si>
    <t>psellers@gaines.com</t>
  </si>
  <si>
    <t>A8fcB4B7e9a922F</t>
  </si>
  <si>
    <t>Moss LLC</t>
  </si>
  <si>
    <t>Ewingville</t>
  </si>
  <si>
    <t>001-773-752-0453</t>
  </si>
  <si>
    <t>399-500-4358</t>
  </si>
  <si>
    <t>diazalvin@barrera-ferrell.org</t>
  </si>
  <si>
    <t>http://www.harrell-atkinson.com/</t>
  </si>
  <si>
    <t>Bd85CC15ee565C2</t>
  </si>
  <si>
    <t>Mann, Grimes and Cox</t>
  </si>
  <si>
    <t>North Erika</t>
  </si>
  <si>
    <t>551-970-6741x941</t>
  </si>
  <si>
    <t>(637)421-9912</t>
  </si>
  <si>
    <t>mcknightmadeline@gilmore.net</t>
  </si>
  <si>
    <t>https://calhoun.com/</t>
  </si>
  <si>
    <t>B5A6901bBcC4eE0</t>
  </si>
  <si>
    <t>Skinner-Kennedy</t>
  </si>
  <si>
    <t>651.065.2300x4329</t>
  </si>
  <si>
    <t>grantjoshua@james.net</t>
  </si>
  <si>
    <t>F7b97C409714Aa7</t>
  </si>
  <si>
    <t>Melton-Wilson</t>
  </si>
  <si>
    <t>New Heatherchester</t>
  </si>
  <si>
    <t>110-017-0487x7998</t>
  </si>
  <si>
    <t>534-424-3169</t>
  </si>
  <si>
    <t>ebowman@garrison.biz</t>
  </si>
  <si>
    <t>http://levy.com/</t>
  </si>
  <si>
    <t>baCA46b75Ef9463</t>
  </si>
  <si>
    <t>Ferrell, Mcintyre and Ortiz</t>
  </si>
  <si>
    <t>Jessehaven</t>
  </si>
  <si>
    <t>931.745.1458x6778</t>
  </si>
  <si>
    <t>011-158-8126x19444</t>
  </si>
  <si>
    <t>imclean@english.com</t>
  </si>
  <si>
    <t>9086328A159D5CC</t>
  </si>
  <si>
    <t>Hinton and Sons</t>
  </si>
  <si>
    <t>Port Kelseyville</t>
  </si>
  <si>
    <t>+1-494-105-4043x45919</t>
  </si>
  <si>
    <t>azuniga@may.com</t>
  </si>
  <si>
    <t>9f34aBCdeCAB46e</t>
  </si>
  <si>
    <t>Banks-Randall</t>
  </si>
  <si>
    <t>South Vernon</t>
  </si>
  <si>
    <t>001-118-973-9474x3280</t>
  </si>
  <si>
    <t>montgomeryross@gilmore.net</t>
  </si>
  <si>
    <t>http://gamble.com/</t>
  </si>
  <si>
    <t>88af0Ff9CD0Cf6B</t>
  </si>
  <si>
    <t>Aguilar-Boyle</t>
  </si>
  <si>
    <t>West Sydneyton</t>
  </si>
  <si>
    <t>(191)752-3373x104</t>
  </si>
  <si>
    <t>454-454-1411</t>
  </si>
  <si>
    <t>jalvarez@riddle.com</t>
  </si>
  <si>
    <t>http://www.morse-henry.net/</t>
  </si>
  <si>
    <t>311e6BAeA71afb9</t>
  </si>
  <si>
    <t>Obrien Ltd</t>
  </si>
  <si>
    <t>399-249-6071x61268</t>
  </si>
  <si>
    <t>marisa36@duncan.biz</t>
  </si>
  <si>
    <t>https://www.deleon.com/</t>
  </si>
  <si>
    <t>dFCe1BD0Ef2FDBc</t>
  </si>
  <si>
    <t>Villa, Peterson and Carr</t>
  </si>
  <si>
    <t>New Todd</t>
  </si>
  <si>
    <t>742-805-2877x364</t>
  </si>
  <si>
    <t>+1-419-295-3148x6944</t>
  </si>
  <si>
    <t>mquinn@gaines-carlson.org</t>
  </si>
  <si>
    <t>http://www.baldwin-arroyo.info/</t>
  </si>
  <si>
    <t>C4A721a55d222FB</t>
  </si>
  <si>
    <t>Kidd Group</t>
  </si>
  <si>
    <t>West Carlos</t>
  </si>
  <si>
    <t>+1-434-971-4211x908</t>
  </si>
  <si>
    <t>384-223-7991x61161</t>
  </si>
  <si>
    <t>abarajas@vargas.info</t>
  </si>
  <si>
    <t>http://bridges-lloyd.com/</t>
  </si>
  <si>
    <t>3fD8Fb092785f1f</t>
  </si>
  <si>
    <t>Parks, Steele and Haynes</t>
  </si>
  <si>
    <t>East Hayden</t>
  </si>
  <si>
    <t>001-879-688-7770</t>
  </si>
  <si>
    <t>(553)155-1272</t>
  </si>
  <si>
    <t>fishernicolas@gates-calhoun.com</t>
  </si>
  <si>
    <t>https://www.white.com/</t>
  </si>
  <si>
    <t>4c099aFB91cB811</t>
  </si>
  <si>
    <t>Benton-Ware</t>
  </si>
  <si>
    <t>Farmertown</t>
  </si>
  <si>
    <t>(926)417-0436x470</t>
  </si>
  <si>
    <t>001-699-306-3518</t>
  </si>
  <si>
    <t>campbellbridget@dunlap-parsons.com</t>
  </si>
  <si>
    <t>http://www.mcclure-franco.biz/</t>
  </si>
  <si>
    <t>dC9dc0BB8f757E1</t>
  </si>
  <si>
    <t>Maxwell-Sloan</t>
  </si>
  <si>
    <t>Lake Vanessa</t>
  </si>
  <si>
    <t>249.180.2602x400</t>
  </si>
  <si>
    <t>831.283.5049x838</t>
  </si>
  <si>
    <t>barbaramoore@elliott.org</t>
  </si>
  <si>
    <t>22fEcCFF4D15EdE</t>
  </si>
  <si>
    <t>Russo</t>
  </si>
  <si>
    <t>Shah-Garcia</t>
  </si>
  <si>
    <t>Bobbyfort</t>
  </si>
  <si>
    <t>499.222.1070x886</t>
  </si>
  <si>
    <t>167-316-0357x386</t>
  </si>
  <si>
    <t>atkinsebony@simmons-mills.com</t>
  </si>
  <si>
    <t>7fCDd4E1824057b</t>
  </si>
  <si>
    <t>Frost-Mora</t>
  </si>
  <si>
    <t>East Shirley</t>
  </si>
  <si>
    <t>001-201-443-5895x5973</t>
  </si>
  <si>
    <t>phampton@sawyer-kline.com</t>
  </si>
  <si>
    <t>http://davidson-buchanan.net/</t>
  </si>
  <si>
    <t>E1EBcAF3525d256</t>
  </si>
  <si>
    <t>Gregory-Mason</t>
  </si>
  <si>
    <t>Lake Taylortown</t>
  </si>
  <si>
    <t>048-100-4250x0880</t>
  </si>
  <si>
    <t>(775)498-3582x1283</t>
  </si>
  <si>
    <t>xsimmons@jennings.com</t>
  </si>
  <si>
    <t>ce96f5E1bE34cef</t>
  </si>
  <si>
    <t>Avery Ltd</t>
  </si>
  <si>
    <t>Port Francis</t>
  </si>
  <si>
    <t>(224)423-0031</t>
  </si>
  <si>
    <t>(776)484-7163</t>
  </si>
  <si>
    <t>norman26@ray.info</t>
  </si>
  <si>
    <t>http://www.wyatt-figueroa.net/</t>
  </si>
  <si>
    <t>3cf87E40a418E42</t>
  </si>
  <si>
    <t>Payne, Lloyd and Randall</t>
  </si>
  <si>
    <t>North Staciemouth</t>
  </si>
  <si>
    <t>+1-361-025-4372x5094</t>
  </si>
  <si>
    <t>352-182-2376x8387</t>
  </si>
  <si>
    <t>aalvarez@mcclain-mcpherson.com</t>
  </si>
  <si>
    <t>http://dean.com/</t>
  </si>
  <si>
    <t>42cAf3a641e2Aa0</t>
  </si>
  <si>
    <t>Martinez PLC</t>
  </si>
  <si>
    <t>Schroederburgh</t>
  </si>
  <si>
    <t>(084)501-9810</t>
  </si>
  <si>
    <t>(384)263-8987x099</t>
  </si>
  <si>
    <t>crossjaclyn@benton.com</t>
  </si>
  <si>
    <t>http://baldwin.biz/</t>
  </si>
  <si>
    <t>f5C49181E858D45</t>
  </si>
  <si>
    <t>Coffey-Leon</t>
  </si>
  <si>
    <t>Autumnberg</t>
  </si>
  <si>
    <t>318.579.6837</t>
  </si>
  <si>
    <t>+1-101-345-1857x72159</t>
  </si>
  <si>
    <t>beckmarissa@lawrence-grimes.biz</t>
  </si>
  <si>
    <t>https://www.avery.com/</t>
  </si>
  <si>
    <t>Ef8b718ab8f0fC6</t>
  </si>
  <si>
    <t>Jones, Austin and Pollard</t>
  </si>
  <si>
    <t>West Christieview</t>
  </si>
  <si>
    <t>738.351.8061x95718</t>
  </si>
  <si>
    <t>(611)948-8804x131</t>
  </si>
  <si>
    <t>hesskaitlyn@haney.com</t>
  </si>
  <si>
    <t>http://www.chen.com/</t>
  </si>
  <si>
    <t>B6C8723eBc92D35</t>
  </si>
  <si>
    <t>Gallegos Inc</t>
  </si>
  <si>
    <t>Paulaview</t>
  </si>
  <si>
    <t>516.356.0800</t>
  </si>
  <si>
    <t>224.197.5640x6148</t>
  </si>
  <si>
    <t>sharon91@walker.biz</t>
  </si>
  <si>
    <t>http://costa.org/</t>
  </si>
  <si>
    <t>DF9bcCfCe4FacE3</t>
  </si>
  <si>
    <t>Francis LLC</t>
  </si>
  <si>
    <t>East Courtneyview</t>
  </si>
  <si>
    <t>carl60@kennedy.com</t>
  </si>
  <si>
    <t>https://richards.net/</t>
  </si>
  <si>
    <t>D508beE5adAbe7F</t>
  </si>
  <si>
    <t>Ortiz Ltd</t>
  </si>
  <si>
    <t>Olsenshire</t>
  </si>
  <si>
    <t>906-509-1935x032</t>
  </si>
  <si>
    <t>001-743-769-2883x685</t>
  </si>
  <si>
    <t>werneralexander@hart.com</t>
  </si>
  <si>
    <t>https://poole.biz/</t>
  </si>
  <si>
    <t>5E232F407AA85eF</t>
  </si>
  <si>
    <t>Bates-Johnson</t>
  </si>
  <si>
    <t>Lake Ronnie</t>
  </si>
  <si>
    <t>(466)371-1645x28115</t>
  </si>
  <si>
    <t>gibbsphilip@wilkerson.net</t>
  </si>
  <si>
    <t>http://house.info/</t>
  </si>
  <si>
    <t>a27fd255d637215</t>
  </si>
  <si>
    <t>South Timothychester</t>
  </si>
  <si>
    <t>+1-697-677-7522x1149</t>
  </si>
  <si>
    <t>+1-135-259-4443x0458</t>
  </si>
  <si>
    <t>xparker@arnold.info</t>
  </si>
  <si>
    <t>https://leach.org/</t>
  </si>
  <si>
    <t>3Bde0AecDdcd9B5</t>
  </si>
  <si>
    <t>Jensen, Cooley and Merritt</t>
  </si>
  <si>
    <t>South Terranceshire</t>
  </si>
  <si>
    <t>(085)451-7811</t>
  </si>
  <si>
    <t>(454)438-6204</t>
  </si>
  <si>
    <t>katrina61@kramer.com</t>
  </si>
  <si>
    <t>https://www.johnson.biz/</t>
  </si>
  <si>
    <t>2Ecef0C0e9ecad0</t>
  </si>
  <si>
    <t>Atkinson Group</t>
  </si>
  <si>
    <t>Port Helenland</t>
  </si>
  <si>
    <t>035.000.5902x854</t>
  </si>
  <si>
    <t>138-253-3154x06820</t>
  </si>
  <si>
    <t>doris13@costa.com</t>
  </si>
  <si>
    <t>http://www.shaffer.biz/</t>
  </si>
  <si>
    <t>979bd600cAc33C7</t>
  </si>
  <si>
    <t>Austin Ltd</t>
  </si>
  <si>
    <t>Lake Rhonda</t>
  </si>
  <si>
    <t>535.471.4561</t>
  </si>
  <si>
    <t>001-264-523-5870x801</t>
  </si>
  <si>
    <t>hensonlydia@becker.com</t>
  </si>
  <si>
    <t>https://holder.com/</t>
  </si>
  <si>
    <t>BDcB6bc99a4d851</t>
  </si>
  <si>
    <t>Mann LLC</t>
  </si>
  <si>
    <t>Steeleland</t>
  </si>
  <si>
    <t>879-356-7614x81653</t>
  </si>
  <si>
    <t>(903)246-7465x3421</t>
  </si>
  <si>
    <t>jortiz@cain-marshall.biz</t>
  </si>
  <si>
    <t>https://www.beck.com/</t>
  </si>
  <si>
    <t>aeC137FcAaeeB9e</t>
  </si>
  <si>
    <t>Todd-Richmond</t>
  </si>
  <si>
    <t>East Destiny</t>
  </si>
  <si>
    <t>376.088.5916</t>
  </si>
  <si>
    <t>(017)620-9288x8870</t>
  </si>
  <si>
    <t>grodriguez@braun.com</t>
  </si>
  <si>
    <t>https://dorsey-hancock.com/</t>
  </si>
  <si>
    <t>b1AACCDDea8Fece</t>
  </si>
  <si>
    <t>Davenport-Chapman</t>
  </si>
  <si>
    <t>South Mistymouth</t>
  </si>
  <si>
    <t>(260)536-1877x9724</t>
  </si>
  <si>
    <t>shawncook@cardenas-guzman.info</t>
  </si>
  <si>
    <t>http://hatfield.info/</t>
  </si>
  <si>
    <t>075c8CbAFD5C24B</t>
  </si>
  <si>
    <t>Benjamin-Rocha</t>
  </si>
  <si>
    <t>Jacksonberg</t>
  </si>
  <si>
    <t>495.773.6841</t>
  </si>
  <si>
    <t>001-561-094-1384x3573</t>
  </si>
  <si>
    <t>bauerjackson@carson.info</t>
  </si>
  <si>
    <t>https://pace.org/</t>
  </si>
  <si>
    <t>4EAF7a8222cFfCC</t>
  </si>
  <si>
    <t>Howe, Austin and Lozano</t>
  </si>
  <si>
    <t>Osborneburgh</t>
  </si>
  <si>
    <t>876-099-5807</t>
  </si>
  <si>
    <t>001-167-996-2062x3460</t>
  </si>
  <si>
    <t>beverly16@terrell.info</t>
  </si>
  <si>
    <t>https://anthony-clark.net/</t>
  </si>
  <si>
    <t>9fD263bA4375bd2</t>
  </si>
  <si>
    <t>Morales-Thornton</t>
  </si>
  <si>
    <t>Phillipsville</t>
  </si>
  <si>
    <t>(703)388-5049x8356</t>
  </si>
  <si>
    <t>+1-469-434-9744x946</t>
  </si>
  <si>
    <t>oburns@ortiz.biz</t>
  </si>
  <si>
    <t>https://murillo.org/</t>
  </si>
  <si>
    <t>e8C8cE48cBCFaf7</t>
  </si>
  <si>
    <t>Huffman and Sons</t>
  </si>
  <si>
    <t>South Karlabury</t>
  </si>
  <si>
    <t>086-048-7856x206</t>
  </si>
  <si>
    <t>fsawyer@padilla.com</t>
  </si>
  <si>
    <t>http://www.stark-pittman.com/</t>
  </si>
  <si>
    <t>E3b1bFE8360D13D</t>
  </si>
  <si>
    <t>Stark-Cox</t>
  </si>
  <si>
    <t>South Larryview</t>
  </si>
  <si>
    <t>944.429.9191x7196</t>
  </si>
  <si>
    <t>508-360-6426</t>
  </si>
  <si>
    <t>lellis@esparza.com</t>
  </si>
  <si>
    <t>http://rhodes.biz/</t>
  </si>
  <si>
    <t>A634Af2aBBD3dE4</t>
  </si>
  <si>
    <t>Murphy</t>
  </si>
  <si>
    <t>Cardenas and Sons</t>
  </si>
  <si>
    <t>(292)171-3250</t>
  </si>
  <si>
    <t>(146)921-2142x885</t>
  </si>
  <si>
    <t>elijah44@lambert.com</t>
  </si>
  <si>
    <t>http://www.holloway.info/</t>
  </si>
  <si>
    <t>9D4992123D980CB</t>
  </si>
  <si>
    <t>Matthews, Haynes and Johnson</t>
  </si>
  <si>
    <t>East Stephaniechester</t>
  </si>
  <si>
    <t>001-367-176-1253x9997</t>
  </si>
  <si>
    <t>852-211-8643x973</t>
  </si>
  <si>
    <t>bradleydave@hull-anthony.org</t>
  </si>
  <si>
    <t>https://www.black-mathis.com/</t>
  </si>
  <si>
    <t>A4A70B6eAA39A6c</t>
  </si>
  <si>
    <t>Hinton, Werner and Gaines</t>
  </si>
  <si>
    <t>Singletonville</t>
  </si>
  <si>
    <t>001-378-668-6482x5512</t>
  </si>
  <si>
    <t>001-190-955-6308x37871</t>
  </si>
  <si>
    <t>fli@brewer.com</t>
  </si>
  <si>
    <t>https://duncan.com/</t>
  </si>
  <si>
    <t>c998c52B60B8e15</t>
  </si>
  <si>
    <t>Whitney-Palmer</t>
  </si>
  <si>
    <t>Suzannebury</t>
  </si>
  <si>
    <t>039-510-0761x926</t>
  </si>
  <si>
    <t>433-110-9261x95190</t>
  </si>
  <si>
    <t>casey02@barry.info</t>
  </si>
  <si>
    <t>https://www.prince-campos.org/</t>
  </si>
  <si>
    <t>bBee657D390d6EE</t>
  </si>
  <si>
    <t>Stout-Pope</t>
  </si>
  <si>
    <t>Port Cory</t>
  </si>
  <si>
    <t>001-692-913-9636</t>
  </si>
  <si>
    <t>zchristensen@crawford.info</t>
  </si>
  <si>
    <t>https://navarro.com/</t>
  </si>
  <si>
    <t>015bCf062b6DDcf</t>
  </si>
  <si>
    <t>Zamora-Barton</t>
  </si>
  <si>
    <t>North Jefferybury</t>
  </si>
  <si>
    <t>422.811.5822x51686</t>
  </si>
  <si>
    <t>caroline66@phelps.com</t>
  </si>
  <si>
    <t>https://www.huynh.net/</t>
  </si>
  <si>
    <t>3cFa18a6FB0FCfe</t>
  </si>
  <si>
    <t>Vang-Frank</t>
  </si>
  <si>
    <t>Lake Connorberg</t>
  </si>
  <si>
    <t>001-067-082-0263x4720</t>
  </si>
  <si>
    <t>001-845-449-2346x76758</t>
  </si>
  <si>
    <t>bridget48@bowen.com</t>
  </si>
  <si>
    <t>1DDD6CabFeBa6E3</t>
  </si>
  <si>
    <t>782.103.0340x12417</t>
  </si>
  <si>
    <t>058.991.3605x595</t>
  </si>
  <si>
    <t>yhodge@holden.com</t>
  </si>
  <si>
    <t>http://www.montoya.com/</t>
  </si>
  <si>
    <t>86eB1A65B6bba9F</t>
  </si>
  <si>
    <t>Lara, Huff and Cowan</t>
  </si>
  <si>
    <t>North Trevorberg</t>
  </si>
  <si>
    <t>(105)796-1557x527</t>
  </si>
  <si>
    <t>780-224-6050</t>
  </si>
  <si>
    <t>david63@paul-mccoy.com</t>
  </si>
  <si>
    <t>https://www.wyatt-carney.com/</t>
  </si>
  <si>
    <t>aB7Fe5D606115EB</t>
  </si>
  <si>
    <t>Kaufman, Reid and York</t>
  </si>
  <si>
    <t>East Latashaborough</t>
  </si>
  <si>
    <t>001-616-982-1292x111</t>
  </si>
  <si>
    <t>(489)006-8327</t>
  </si>
  <si>
    <t>norriskevin@rojas.com</t>
  </si>
  <si>
    <t>http://price.info/</t>
  </si>
  <si>
    <t>E2BDceAcC8947Fd</t>
  </si>
  <si>
    <t>Ferrell-Carney</t>
  </si>
  <si>
    <t>Mullenshire</t>
  </si>
  <si>
    <t>920-425-5587x25484</t>
  </si>
  <si>
    <t>001-289-101-5858</t>
  </si>
  <si>
    <t>christinale@stevenson.info</t>
  </si>
  <si>
    <t>9Ec27C7BB3e8B7A</t>
  </si>
  <si>
    <t>West Gabrielport</t>
  </si>
  <si>
    <t>466-773-3053</t>
  </si>
  <si>
    <t>549.743.3686x577</t>
  </si>
  <si>
    <t>rrasmussen@hahn.net</t>
  </si>
  <si>
    <t>https://www.perkins-adams.net/</t>
  </si>
  <si>
    <t>0A8CDa9FF9DeCEd</t>
  </si>
  <si>
    <t>Patton, Walters and Perry</t>
  </si>
  <si>
    <t>North Darrellport</t>
  </si>
  <si>
    <t>(013)297-9332x3515</t>
  </si>
  <si>
    <t>+1-013-365-2630x92686</t>
  </si>
  <si>
    <t>huangjillian@mathis.com</t>
  </si>
  <si>
    <t>http://hardin.info/</t>
  </si>
  <si>
    <t>777bfa4d8EeEAF6</t>
  </si>
  <si>
    <t>Salazar Ltd</t>
  </si>
  <si>
    <t>Xaviershire</t>
  </si>
  <si>
    <t>261-235-2396</t>
  </si>
  <si>
    <t>916.294.8091</t>
  </si>
  <si>
    <t>pgrant@nolan.info</t>
  </si>
  <si>
    <t>a6aA3FcD54F791B</t>
  </si>
  <si>
    <t>York-Kirby</t>
  </si>
  <si>
    <t>Staffordhaven</t>
  </si>
  <si>
    <t>544-708-8621x054</t>
  </si>
  <si>
    <t>(956)163-1587x3222</t>
  </si>
  <si>
    <t>idorsey@beltran-knox.com</t>
  </si>
  <si>
    <t>http://washington-hall.net/</t>
  </si>
  <si>
    <t>BAbDAcfeFa4ECc3</t>
  </si>
  <si>
    <t>Gibbs-Whitaker</t>
  </si>
  <si>
    <t>New Dwayne</t>
  </si>
  <si>
    <t>(641)720-6713</t>
  </si>
  <si>
    <t>845-865-8193</t>
  </si>
  <si>
    <t>jodi12@powell.net</t>
  </si>
  <si>
    <t>http://www.mcgrath.com/</t>
  </si>
  <si>
    <t>38D4ED7aE1be4d1</t>
  </si>
  <si>
    <t>Cordova, Beasley and Mckee</t>
  </si>
  <si>
    <t>New Coleton</t>
  </si>
  <si>
    <t>186.637.7295</t>
  </si>
  <si>
    <t>(881)751-1064x725</t>
  </si>
  <si>
    <t>joshua48@mcclure.com</t>
  </si>
  <si>
    <t>https://www.mclean.com/</t>
  </si>
  <si>
    <t>fc0a8E75AEdf7Ee</t>
  </si>
  <si>
    <t>Jennings, Aguilar and Horton</t>
  </si>
  <si>
    <t>Joybury</t>
  </si>
  <si>
    <t>968.425.9014x200</t>
  </si>
  <si>
    <t>001-588-366-1901x5282</t>
  </si>
  <si>
    <t>wlester@farley.com</t>
  </si>
  <si>
    <t>http://sawyer.com/</t>
  </si>
  <si>
    <t>01eAD452b7A4B6a</t>
  </si>
  <si>
    <t>Harvey-Blanchard</t>
  </si>
  <si>
    <t>Lake Brandon</t>
  </si>
  <si>
    <t>+1-398-144-8701x161</t>
  </si>
  <si>
    <t>791.188.0081x2856</t>
  </si>
  <si>
    <t>mikaylacantu@meza-jarvis.net</t>
  </si>
  <si>
    <t>http://www.duarte.com/</t>
  </si>
  <si>
    <t>F2E8FEf85dDAb1E</t>
  </si>
  <si>
    <t>Ewing-Cobb</t>
  </si>
  <si>
    <t>Lake Ericaville</t>
  </si>
  <si>
    <t>001-311-622-4594x0034</t>
  </si>
  <si>
    <t>sfreeman@boyle-aguirre.org</t>
  </si>
  <si>
    <t>http://may-glenn.net/</t>
  </si>
  <si>
    <t>1bf18C935CFb182</t>
  </si>
  <si>
    <t>Roberts, Austin and Hale</t>
  </si>
  <si>
    <t>Franceston</t>
  </si>
  <si>
    <t>+1-327-109-9246x5636</t>
  </si>
  <si>
    <t>184-006-7292</t>
  </si>
  <si>
    <t>dsummers@page.biz</t>
  </si>
  <si>
    <t>8484EBAd0518576</t>
  </si>
  <si>
    <t>Mullen, Bolton and Hunt</t>
  </si>
  <si>
    <t>(179)680-4981</t>
  </si>
  <si>
    <t>+1-491-436-2507x11551</t>
  </si>
  <si>
    <t>lynnchurch@horne.net</t>
  </si>
  <si>
    <t>http://www.finley-wong.biz/</t>
  </si>
  <si>
    <t>FeCF8b0bEccaB9F</t>
  </si>
  <si>
    <t>Cooke Ltd</t>
  </si>
  <si>
    <t>East Bill</t>
  </si>
  <si>
    <t>738-990-2176</t>
  </si>
  <si>
    <t>211.765.2040x8507</t>
  </si>
  <si>
    <t>mason17@rivers.org</t>
  </si>
  <si>
    <t>FfD398Fff4bedc4</t>
  </si>
  <si>
    <t>Cummings, Finley and Turner</t>
  </si>
  <si>
    <t>New Anthony</t>
  </si>
  <si>
    <t>263-014-9488x3376</t>
  </si>
  <si>
    <t>(632)387-7951</t>
  </si>
  <si>
    <t>srichmond@beasley.net</t>
  </si>
  <si>
    <t>fC50d4b8745aDfe</t>
  </si>
  <si>
    <t>Good, Swanson and Mcpherson</t>
  </si>
  <si>
    <t>West Raymondland</t>
  </si>
  <si>
    <t>681-478-7063x004</t>
  </si>
  <si>
    <t>541-439-9016x5259</t>
  </si>
  <si>
    <t>troylowe@taylor.biz</t>
  </si>
  <si>
    <t>http://knight-hunt.org/</t>
  </si>
  <si>
    <t>d7d7CE69fCb6CCE</t>
  </si>
  <si>
    <t>Sampson, Ali and Mcknight</t>
  </si>
  <si>
    <t>North Ivan</t>
  </si>
  <si>
    <t>783.643.0047x9065</t>
  </si>
  <si>
    <t>(238)046-2450</t>
  </si>
  <si>
    <t>christinemarsh@kirk.com</t>
  </si>
  <si>
    <t>http://bolton.com/</t>
  </si>
  <si>
    <t>5F6ba00e5Eda0bB</t>
  </si>
  <si>
    <t>Gray, Cross and Mcguire</t>
  </si>
  <si>
    <t>Anthonychester</t>
  </si>
  <si>
    <t>(992)959-9391x2297</t>
  </si>
  <si>
    <t>jeffery17@george-giles.info</t>
  </si>
  <si>
    <t>http://www.ayala-barry.com/</t>
  </si>
  <si>
    <t>367300Edf03Ad97</t>
  </si>
  <si>
    <t>Villanueva-Knapp</t>
  </si>
  <si>
    <t>Shellyborough</t>
  </si>
  <si>
    <t>+1-625-893-9850x624</t>
  </si>
  <si>
    <t>280-571-3541x02922</t>
  </si>
  <si>
    <t>todd48@bryan.org</t>
  </si>
  <si>
    <t>http://www.brandt.com/</t>
  </si>
  <si>
    <t>F7c6EFB87beeF1B</t>
  </si>
  <si>
    <t>Banks-Barnett</t>
  </si>
  <si>
    <t>North Wandachester</t>
  </si>
  <si>
    <t>602.324.8275</t>
  </si>
  <si>
    <t>001-876-081-7620x5027</t>
  </si>
  <si>
    <t>iyoung@turner.com</t>
  </si>
  <si>
    <t>http://white.com/</t>
  </si>
  <si>
    <t>Df993Cbd76e149f</t>
  </si>
  <si>
    <t>Bird-Crosby</t>
  </si>
  <si>
    <t>(459)666-2124</t>
  </si>
  <si>
    <t>001-364-339-2995x50726</t>
  </si>
  <si>
    <t>langcesar@esparza-barajas.org</t>
  </si>
  <si>
    <t>https://knapp-mccarty.com/</t>
  </si>
  <si>
    <t>bFC9904e5039AD7</t>
  </si>
  <si>
    <t>Herman, Nash and Hartman</t>
  </si>
  <si>
    <t>Terriville</t>
  </si>
  <si>
    <t>595-220-0203x61693</t>
  </si>
  <si>
    <t>+1-747-575-0400x43241</t>
  </si>
  <si>
    <t>nschneider@cherry.com</t>
  </si>
  <si>
    <t>http://garza-rubio.net/</t>
  </si>
  <si>
    <t>A2FDdedAB4ccbaE</t>
  </si>
  <si>
    <t>Levinemouth</t>
  </si>
  <si>
    <t>(904)098-1944</t>
  </si>
  <si>
    <t>(827)261-8123x602</t>
  </si>
  <si>
    <t>hmorgan@vasquez.org</t>
  </si>
  <si>
    <t>http://arnold-wilcox.com/</t>
  </si>
  <si>
    <t>eB15683B9ba2c5F</t>
  </si>
  <si>
    <t>Park, Huffman and Stanley</t>
  </si>
  <si>
    <t>South Kevin</t>
  </si>
  <si>
    <t>001-335-479-4215x83603</t>
  </si>
  <si>
    <t>+1-231-152-2610x4632</t>
  </si>
  <si>
    <t>asantana@wallace.org</t>
  </si>
  <si>
    <t>https://kaiser-joyce.org/</t>
  </si>
  <si>
    <t>5CadAa9a1F50adB</t>
  </si>
  <si>
    <t>Villarreal-Morales</t>
  </si>
  <si>
    <t>Torresville</t>
  </si>
  <si>
    <t>101.248.2284</t>
  </si>
  <si>
    <t>001-273-174-5529x600</t>
  </si>
  <si>
    <t>vmahoney@wiggins-flowers.com</t>
  </si>
  <si>
    <t>http://www.hoffman.com/</t>
  </si>
  <si>
    <t>D7952C30d98DAE1</t>
  </si>
  <si>
    <t>Beard, Hutchinson and Roberts</t>
  </si>
  <si>
    <t>001-523-974-4833x31434</t>
  </si>
  <si>
    <t>293-616-5441x51186</t>
  </si>
  <si>
    <t>madelineberger@robles-singleton.biz</t>
  </si>
  <si>
    <t>http://www.pearson.info/</t>
  </si>
  <si>
    <t>FcAd6B4f081eACD</t>
  </si>
  <si>
    <t>Woodard-Rollins</t>
  </si>
  <si>
    <t>Davidtown</t>
  </si>
  <si>
    <t>(944)139-5443x13287</t>
  </si>
  <si>
    <t>840.928.7399x764</t>
  </si>
  <si>
    <t>latasha16@goodman.com</t>
  </si>
  <si>
    <t>https://www.mendoza.org/</t>
  </si>
  <si>
    <t>94a4AaEBF4ecf49</t>
  </si>
  <si>
    <t>Valdez-Cowan</t>
  </si>
  <si>
    <t>South Katherine</t>
  </si>
  <si>
    <t>vernonbernard@jenkins.org</t>
  </si>
  <si>
    <t>https://riggs.com/</t>
  </si>
  <si>
    <t>Ca83aa93393309B</t>
  </si>
  <si>
    <t>Weeks</t>
  </si>
  <si>
    <t>Chen-Atkins</t>
  </si>
  <si>
    <t>New Darylville</t>
  </si>
  <si>
    <t>156.667.7689x9032</t>
  </si>
  <si>
    <t>brookechapman@roberson.com</t>
  </si>
  <si>
    <t>http://grimes-frederick.com/</t>
  </si>
  <si>
    <t>4eadeeA1d99bEC1</t>
  </si>
  <si>
    <t>Dean-Espinoza</t>
  </si>
  <si>
    <t>North George</t>
  </si>
  <si>
    <t>567-233-4076x8700</t>
  </si>
  <si>
    <t>(657)383-1745</t>
  </si>
  <si>
    <t>mcgeedonald@sawyer.com</t>
  </si>
  <si>
    <t>https://www.johnson.com/</t>
  </si>
  <si>
    <t>5e5eBCeEBbcBE43</t>
  </si>
  <si>
    <t>Leach-Atkinson</t>
  </si>
  <si>
    <t>Hooperchester</t>
  </si>
  <si>
    <t>288.959.9416x1499</t>
  </si>
  <si>
    <t>carneyjon@avila.org</t>
  </si>
  <si>
    <t>http://avery.org/</t>
  </si>
  <si>
    <t>eBB2CDaba433520</t>
  </si>
  <si>
    <t>Mejia, Sweeney and Mccoy</t>
  </si>
  <si>
    <t>Masonshire</t>
  </si>
  <si>
    <t>(874)288-5282x2727</t>
  </si>
  <si>
    <t>289-985-0602</t>
  </si>
  <si>
    <t>sierranewton@le.biz</t>
  </si>
  <si>
    <t>http://www.wagner.com/</t>
  </si>
  <si>
    <t>d26bE4a20f25CCA</t>
  </si>
  <si>
    <t>South Cindy</t>
  </si>
  <si>
    <t>001-293-334-4523x0344</t>
  </si>
  <si>
    <t>288.542.9363x557</t>
  </si>
  <si>
    <t>rayvalentine@merritt.com</t>
  </si>
  <si>
    <t>http://www.madden-abbott.com/</t>
  </si>
  <si>
    <t>AadCBB77F9A8512</t>
  </si>
  <si>
    <t>Mathews-Green</t>
  </si>
  <si>
    <t>Port Nichole</t>
  </si>
  <si>
    <t>748-463-5429</t>
  </si>
  <si>
    <t>(526)141-1033x7007</t>
  </si>
  <si>
    <t>uwillis@harmon.com</t>
  </si>
  <si>
    <t>e5622Ca82aeF1E4</t>
  </si>
  <si>
    <t>George-Manning</t>
  </si>
  <si>
    <t>Wernerbury</t>
  </si>
  <si>
    <t>+1-632-118-1467x5191</t>
  </si>
  <si>
    <t>183.831.6332x82580</t>
  </si>
  <si>
    <t>jvelez@copeland.com</t>
  </si>
  <si>
    <t>https://ashley-hahn.com/</t>
  </si>
  <si>
    <t>a263aFC9AfC7b54</t>
  </si>
  <si>
    <t>Cain, Stanton and Holder</t>
  </si>
  <si>
    <t>South Sarahchester</t>
  </si>
  <si>
    <t>093-683-5241x64747</t>
  </si>
  <si>
    <t>001-294-530-5847</t>
  </si>
  <si>
    <t>tonyawaters@mullen-saunders.biz</t>
  </si>
  <si>
    <t>https://vega-clements.com/</t>
  </si>
  <si>
    <t>6FC6e08D3C5aEFb</t>
  </si>
  <si>
    <t>Thomas-Knight</t>
  </si>
  <si>
    <t>Millerfurt</t>
  </si>
  <si>
    <t>+1-141-764-4640x091</t>
  </si>
  <si>
    <t>001-713-702-8698</t>
  </si>
  <si>
    <t>blankenshipsteve@cabrera.com</t>
  </si>
  <si>
    <t>https://sherman.com/</t>
  </si>
  <si>
    <t>C10a4ddae7cD4fF</t>
  </si>
  <si>
    <t>Young Inc</t>
  </si>
  <si>
    <t>East Xavier</t>
  </si>
  <si>
    <t>243-419-5092</t>
  </si>
  <si>
    <t>001-105-688-4853x122</t>
  </si>
  <si>
    <t>dhood@livingston.com</t>
  </si>
  <si>
    <t>http://reilly-nunez.info/</t>
  </si>
  <si>
    <t>E8977F37DF4cA71</t>
  </si>
  <si>
    <t>Gill, Noble and Jensen</t>
  </si>
  <si>
    <t>Youngtown</t>
  </si>
  <si>
    <t>782.293.1961x74577</t>
  </si>
  <si>
    <t>(867)010-9163x014</t>
  </si>
  <si>
    <t>rushnicole@davies.net</t>
  </si>
  <si>
    <t>http://riggs-brooks.org/</t>
  </si>
  <si>
    <t>4a8bB77e9dEB49F</t>
  </si>
  <si>
    <t>Valencia, Wells and Sexton</t>
  </si>
  <si>
    <t>East Joanneton</t>
  </si>
  <si>
    <t>984.963.0700x7690</t>
  </si>
  <si>
    <t>katelyn88@hays.com</t>
  </si>
  <si>
    <t>aF8D41f3c6D63B9</t>
  </si>
  <si>
    <t>Cervantes Group</t>
  </si>
  <si>
    <t>Soniaside</t>
  </si>
  <si>
    <t>869.376.3007</t>
  </si>
  <si>
    <t>009.925.7153</t>
  </si>
  <si>
    <t>imorrison@krause.com</t>
  </si>
  <si>
    <t>http://hendrix.com/</t>
  </si>
  <si>
    <t>a3713dFDDF55AbA</t>
  </si>
  <si>
    <t>Hess, Everett and Carr</t>
  </si>
  <si>
    <t>East Ariel</t>
  </si>
  <si>
    <t>471.872.9985x341</t>
  </si>
  <si>
    <t>jocelyn64@eaton.org</t>
  </si>
  <si>
    <t>http://www.baird.org/</t>
  </si>
  <si>
    <t>7A9B27dB76D0CCF</t>
  </si>
  <si>
    <t>Leblanc, Hays and Dillon</t>
  </si>
  <si>
    <t>South Gabrielleville</t>
  </si>
  <si>
    <t>836-788-3133</t>
  </si>
  <si>
    <t>(604)390-8830x55370</t>
  </si>
  <si>
    <t>henryhansen@greer-lozano.net</t>
  </si>
  <si>
    <t>http://www.dean.org/</t>
  </si>
  <si>
    <t>0F53bd0a1ddaD59</t>
  </si>
  <si>
    <t>Black-Callahan</t>
  </si>
  <si>
    <t>979.737.1737x34632</t>
  </si>
  <si>
    <t>monique35@bishop.com</t>
  </si>
  <si>
    <t>https://www.shaw.biz/</t>
  </si>
  <si>
    <t>E8Fbf1f9F918b55</t>
  </si>
  <si>
    <t>Katrinachester</t>
  </si>
  <si>
    <t>844.959.0964x9302</t>
  </si>
  <si>
    <t>mindygregory@campbell-matthews.com</t>
  </si>
  <si>
    <t>http://www.goodwin.biz/</t>
  </si>
  <si>
    <t>dE6FBfE8205570a</t>
  </si>
  <si>
    <t>James-Salas</t>
  </si>
  <si>
    <t>001-210-056-6037x7939</t>
  </si>
  <si>
    <t>881-652-1246</t>
  </si>
  <si>
    <t>jefferylee@castaneda.net</t>
  </si>
  <si>
    <t>http://patton.com/</t>
  </si>
  <si>
    <t>f1cf4EBd1c93f8b</t>
  </si>
  <si>
    <t>Nelson-Luna</t>
  </si>
  <si>
    <t>North Timberg</t>
  </si>
  <si>
    <t>001-026-631-3424x46582</t>
  </si>
  <si>
    <t>644.460.5193</t>
  </si>
  <si>
    <t>bethanybradshaw@pugh.com</t>
  </si>
  <si>
    <t>https://www.carpenter.com/</t>
  </si>
  <si>
    <t>bD3e24AB79D9791</t>
  </si>
  <si>
    <t>Stuart Inc</t>
  </si>
  <si>
    <t>965.693.7696</t>
  </si>
  <si>
    <t>496.058.8718</t>
  </si>
  <si>
    <t>cjohnson@rice-andersen.net</t>
  </si>
  <si>
    <t>https://rojas-mccall.com/</t>
  </si>
  <si>
    <t>C3D00B066d43AAe</t>
  </si>
  <si>
    <t>Simmons, Leonard and Hanson</t>
  </si>
  <si>
    <t>Foxburgh</t>
  </si>
  <si>
    <t>(915)802-7981x42961</t>
  </si>
  <si>
    <t>(972)138-8136x50235</t>
  </si>
  <si>
    <t>joannlara@carlson-lowery.com</t>
  </si>
  <si>
    <t>http://www.franco-moore.com/</t>
  </si>
  <si>
    <t>1d0D5dbCfB33Fb6</t>
  </si>
  <si>
    <t>Durham-Frederick</t>
  </si>
  <si>
    <t>Braunfort</t>
  </si>
  <si>
    <t>(763)091-7981</t>
  </si>
  <si>
    <t>(529)044-0294</t>
  </si>
  <si>
    <t>pittsarthur@booth.com</t>
  </si>
  <si>
    <t>http://mcintosh.com/</t>
  </si>
  <si>
    <t>9e37d4afEC84ce1</t>
  </si>
  <si>
    <t>Kaiser, Small and Hickman</t>
  </si>
  <si>
    <t>West Frank</t>
  </si>
  <si>
    <t>857.664.6796</t>
  </si>
  <si>
    <t>001-857-359-4123x7294</t>
  </si>
  <si>
    <t>tannerlogan@ramos.net</t>
  </si>
  <si>
    <t>https://www.mcdaniel.com/</t>
  </si>
  <si>
    <t>0F0c5EBcCe5FBbc</t>
  </si>
  <si>
    <t>Barber, Price and Woodward</t>
  </si>
  <si>
    <t>Maddenfort</t>
  </si>
  <si>
    <t>696.067.8606</t>
  </si>
  <si>
    <t>183.371.5943x416</t>
  </si>
  <si>
    <t>ninamcdowell@solomon.com</t>
  </si>
  <si>
    <t>https://gutierrez-frost.com/</t>
  </si>
  <si>
    <t>D87D3D0fcBc316E</t>
  </si>
  <si>
    <t>Byrd, Patton and Hunt</t>
  </si>
  <si>
    <t>Connorside</t>
  </si>
  <si>
    <t>583.895.8012x043</t>
  </si>
  <si>
    <t>001-170-631-5575</t>
  </si>
  <si>
    <t>alyssa63@cooley.org</t>
  </si>
  <si>
    <t>ee3EB2b4fD0aD5f</t>
  </si>
  <si>
    <t>Parsons-Shah</t>
  </si>
  <si>
    <t>Lake Joan</t>
  </si>
  <si>
    <t>341.244.1858x19754</t>
  </si>
  <si>
    <t>988-943-7901</t>
  </si>
  <si>
    <t>joycejimmy@ruiz.biz</t>
  </si>
  <si>
    <t>458aeFaFc5cde45</t>
  </si>
  <si>
    <t>Sloan-Wood</t>
  </si>
  <si>
    <t>589-312-9991x80491</t>
  </si>
  <si>
    <t>001-757-695-3272x267</t>
  </si>
  <si>
    <t>allisonrachael@rios.com</t>
  </si>
  <si>
    <t>http://hancock.com/</t>
  </si>
  <si>
    <t>DBFb7dA141Eeaf7</t>
  </si>
  <si>
    <t>Nguyen, Skinner and Morgan</t>
  </si>
  <si>
    <t>New Harold</t>
  </si>
  <si>
    <t>995.975.6312x3160</t>
  </si>
  <si>
    <t>alfredsantos@henson.info</t>
  </si>
  <si>
    <t>https://www.patterson-solis.info/</t>
  </si>
  <si>
    <t>A3CAfea45bCC3DE</t>
  </si>
  <si>
    <t>Cordova, Fleming and Noble</t>
  </si>
  <si>
    <t>Rossfort</t>
  </si>
  <si>
    <t>998.420.3915</t>
  </si>
  <si>
    <t>076-083-0059x546</t>
  </si>
  <si>
    <t>josephdale@vincent.info</t>
  </si>
  <si>
    <t>http://www.sosa-lambert.com/</t>
  </si>
  <si>
    <t>5fBDE5cDc5F4B96</t>
  </si>
  <si>
    <t>Fox-Conrad</t>
  </si>
  <si>
    <t>Thomasshire</t>
  </si>
  <si>
    <t>635.882.8193x809</t>
  </si>
  <si>
    <t>001-406-615-9671x81681</t>
  </si>
  <si>
    <t>tomhall@kline.com</t>
  </si>
  <si>
    <t>http://www.grant.com/</t>
  </si>
  <si>
    <t>6cC26A2ced3bf1E</t>
  </si>
  <si>
    <t>Taylor-Parks</t>
  </si>
  <si>
    <t>South Eduardoville</t>
  </si>
  <si>
    <t>001-349-379-6214x829</t>
  </si>
  <si>
    <t>+1-488-510-2955x3744</t>
  </si>
  <si>
    <t>robynpatrick@hooper-pham.com</t>
  </si>
  <si>
    <t>https://huynh.com/</t>
  </si>
  <si>
    <t>8eB5B93C47dc00e</t>
  </si>
  <si>
    <t>Esparza, Obrien and Guerrero</t>
  </si>
  <si>
    <t>Mirandaville</t>
  </si>
  <si>
    <t>(494)007-4732</t>
  </si>
  <si>
    <t>001-265-716-5116x6447</t>
  </si>
  <si>
    <t>clayton25@webb.com</t>
  </si>
  <si>
    <t>https://sims-oliver.com/</t>
  </si>
  <si>
    <t>C8a35774688E16b</t>
  </si>
  <si>
    <t>Rasmussen-Coleman</t>
  </si>
  <si>
    <t>New Devin</t>
  </si>
  <si>
    <t>(964)801-8438</t>
  </si>
  <si>
    <t>896-192-4951</t>
  </si>
  <si>
    <t>wardralph@key.com</t>
  </si>
  <si>
    <t>http://montes.biz/</t>
  </si>
  <si>
    <t>ecBa8Cb9B6b7A8D</t>
  </si>
  <si>
    <t>Mosley Ltd</t>
  </si>
  <si>
    <t>Salasfort</t>
  </si>
  <si>
    <t>001-192-245-8043x525</t>
  </si>
  <si>
    <t>+1-699-695-8279x406</t>
  </si>
  <si>
    <t>lucerogwendolyn@reid-sutton.com</t>
  </si>
  <si>
    <t>b6A81E7b5e1c90c</t>
  </si>
  <si>
    <t>Lake Catherinehaven</t>
  </si>
  <si>
    <t>935.974.6105x772</t>
  </si>
  <si>
    <t>638.692.4489</t>
  </si>
  <si>
    <t>nathan96@ortiz-hendricks.com</t>
  </si>
  <si>
    <t>https://www.brewer.com/</t>
  </si>
  <si>
    <t>da26FA89fda8aF7</t>
  </si>
  <si>
    <t>Harding Ltd</t>
  </si>
  <si>
    <t>Karinachester</t>
  </si>
  <si>
    <t>+1-561-076-6490x857</t>
  </si>
  <si>
    <t>001-377-302-6809x882</t>
  </si>
  <si>
    <t>sierrahensley@wilkerson.com</t>
  </si>
  <si>
    <t>http://oneill-tapia.com/</t>
  </si>
  <si>
    <t>E32F0227B47aF1A</t>
  </si>
  <si>
    <t>Morris, Obrien and Norris</t>
  </si>
  <si>
    <t>Hudsonton</t>
  </si>
  <si>
    <t>(739)114-1751</t>
  </si>
  <si>
    <t>605-723-2978x705</t>
  </si>
  <si>
    <t>ideleon@gordon-bradley.com</t>
  </si>
  <si>
    <t>https://barton-baldwin.com/</t>
  </si>
  <si>
    <t>DcdeEC35Ed17Ccf</t>
  </si>
  <si>
    <t>Rojas PLC</t>
  </si>
  <si>
    <t>Paulaburgh</t>
  </si>
  <si>
    <t>(940)207-4222x6786</t>
  </si>
  <si>
    <t>224.743.0630x500</t>
  </si>
  <si>
    <t>gyu@farley.info</t>
  </si>
  <si>
    <t>https://gonzales-pham.com/</t>
  </si>
  <si>
    <t>2ca4D2B1CbBad6B</t>
  </si>
  <si>
    <t>West Lawrence</t>
  </si>
  <si>
    <t>001-204-935-8920x9296</t>
  </si>
  <si>
    <t>001-102-865-5439x517</t>
  </si>
  <si>
    <t>trojas@cameron-martin.info</t>
  </si>
  <si>
    <t>https://morris.com/</t>
  </si>
  <si>
    <t>3f8d57E7ADc0453</t>
  </si>
  <si>
    <t>North Angelaton</t>
  </si>
  <si>
    <t>+1-100-003-0727x79903</t>
  </si>
  <si>
    <t>poncedarrell@austin.com</t>
  </si>
  <si>
    <t>http://klein-powell.com/</t>
  </si>
  <si>
    <t>34A8dFCf1bbabA1</t>
  </si>
  <si>
    <t>Tate and Sons</t>
  </si>
  <si>
    <t>West Frankton</t>
  </si>
  <si>
    <t>426.786.9929</t>
  </si>
  <si>
    <t>328.974.1495x18325</t>
  </si>
  <si>
    <t>davisnina@willis-pace.net</t>
  </si>
  <si>
    <t>https://www.odonnell-gilmore.com/</t>
  </si>
  <si>
    <t>4EADd9328ed6D83</t>
  </si>
  <si>
    <t>Chapman PLC</t>
  </si>
  <si>
    <t>East Norma</t>
  </si>
  <si>
    <t>+1-586-319-5277x96596</t>
  </si>
  <si>
    <t>leonardmartha@hull.com</t>
  </si>
  <si>
    <t>bB1CB8F5af3dAE4</t>
  </si>
  <si>
    <t>Adkins, Mckinney and Hayden</t>
  </si>
  <si>
    <t>Dickersonborough</t>
  </si>
  <si>
    <t>001-624-082-1188</t>
  </si>
  <si>
    <t>iandouglas@acevedo-norman.com</t>
  </si>
  <si>
    <t>https://mercer.com/</t>
  </si>
  <si>
    <t>8117ccb51bc0351</t>
  </si>
  <si>
    <t>Gomez, Walls and Olson</t>
  </si>
  <si>
    <t>Port Zoebury</t>
  </si>
  <si>
    <t>001-000-659-8440x51897</t>
  </si>
  <si>
    <t>039-025-7753x208</t>
  </si>
  <si>
    <t>yesenia45@greene.net</t>
  </si>
  <si>
    <t>http://www.ponce.biz/</t>
  </si>
  <si>
    <t>8C0AEc5Ad5BfAEa</t>
  </si>
  <si>
    <t>Watkins-Knapp</t>
  </si>
  <si>
    <t>Morganton</t>
  </si>
  <si>
    <t>001-887-654-8828x33911</t>
  </si>
  <si>
    <t>105.987.8893</t>
  </si>
  <si>
    <t>ghester@dixon.info</t>
  </si>
  <si>
    <t>http://ramirez-payne.com/</t>
  </si>
  <si>
    <t>3cBafb5f05ff27A</t>
  </si>
  <si>
    <t>Estes, Odom and Sellers</t>
  </si>
  <si>
    <t>Lake Claytonshire</t>
  </si>
  <si>
    <t>001-108-085-2305</t>
  </si>
  <si>
    <t>001-729-816-4001x683</t>
  </si>
  <si>
    <t>marvindelacruz@preston-rocha.com</t>
  </si>
  <si>
    <t>http://www.elliott.info/</t>
  </si>
  <si>
    <t>CE68F0Ca42f3b5E</t>
  </si>
  <si>
    <t>Scott and Sons</t>
  </si>
  <si>
    <t>Frazierfort</t>
  </si>
  <si>
    <t>(558)242-5619</t>
  </si>
  <si>
    <t>758-244-1510x174</t>
  </si>
  <si>
    <t>haydencole@james-fox.com</t>
  </si>
  <si>
    <t>https://www.salas.org/</t>
  </si>
  <si>
    <t>7BB5a237b72a048</t>
  </si>
  <si>
    <t>Esparza-Pena</t>
  </si>
  <si>
    <t>Vaughanbury</t>
  </si>
  <si>
    <t>594-683-0828x21114</t>
  </si>
  <si>
    <t>001-652-794-5116x6369</t>
  </si>
  <si>
    <t>rickey48@burns.com</t>
  </si>
  <si>
    <t>http://hall.biz/</t>
  </si>
  <si>
    <t>4c706C2a7e5eC96</t>
  </si>
  <si>
    <t>Roberts</t>
  </si>
  <si>
    <t>Ramsey, Nicholson and Acevedo</t>
  </si>
  <si>
    <t>West Krystalhaven</t>
  </si>
  <si>
    <t>723-876-7992x29877</t>
  </si>
  <si>
    <t>(858)871-7739x0417</t>
  </si>
  <si>
    <t>briana60@thornton.com</t>
  </si>
  <si>
    <t>https://sanford.com/</t>
  </si>
  <si>
    <t>10AaaB73fFFe7cf</t>
  </si>
  <si>
    <t>Pineda, Callahan and Vasquez</t>
  </si>
  <si>
    <t>Edwardland</t>
  </si>
  <si>
    <t>151-529-4785x847</t>
  </si>
  <si>
    <t>+1-867-733-5604x3151</t>
  </si>
  <si>
    <t>nzimmerman@donovan.org</t>
  </si>
  <si>
    <t>https://webster.org/</t>
  </si>
  <si>
    <t>Cf8B3BDaC5A10cc</t>
  </si>
  <si>
    <t>Lawson Inc</t>
  </si>
  <si>
    <t>(316)026-4201x452</t>
  </si>
  <si>
    <t>(287)835-6471x645</t>
  </si>
  <si>
    <t>leahglenn@kramer.com</t>
  </si>
  <si>
    <t>https://www.clarke-shaffer.com/</t>
  </si>
  <si>
    <t>BfEe8eC7BDE7030</t>
  </si>
  <si>
    <t>Morris, Smith and Church</t>
  </si>
  <si>
    <t>Jonberg</t>
  </si>
  <si>
    <t>001-715-021-0365x5795</t>
  </si>
  <si>
    <t>(660)798-8368</t>
  </si>
  <si>
    <t>xblevins@dudley.com</t>
  </si>
  <si>
    <t>http://www.hopkins.biz/</t>
  </si>
  <si>
    <t>30457597cbd8121</t>
  </si>
  <si>
    <t>Fleming-Hunter</t>
  </si>
  <si>
    <t>Hollowaychester</t>
  </si>
  <si>
    <t>(504)102-4147</t>
  </si>
  <si>
    <t>(137)005-8426x9108</t>
  </si>
  <si>
    <t>phamkarina@frazier.com</t>
  </si>
  <si>
    <t>https://www.adkins-li.com/</t>
  </si>
  <si>
    <t>b7A68f0B24CbB2C</t>
  </si>
  <si>
    <t>Webster, Wolfe and Beasley</t>
  </si>
  <si>
    <t>Alyssachester</t>
  </si>
  <si>
    <t>(709)302-2623x871</t>
  </si>
  <si>
    <t>308-888-0548</t>
  </si>
  <si>
    <t>vasquezpatricia@hawkins-rose.com</t>
  </si>
  <si>
    <t>http://www.burnett.com/</t>
  </si>
  <si>
    <t>95Cae6FE89D9fB8</t>
  </si>
  <si>
    <t>Mata Inc</t>
  </si>
  <si>
    <t>East Tammyburgh</t>
  </si>
  <si>
    <t>(999)260-2620x825</t>
  </si>
  <si>
    <t>950.918.2964x433</t>
  </si>
  <si>
    <t>jane42@bartlett-irwin.com</t>
  </si>
  <si>
    <t>https://www.byrd.info/</t>
  </si>
  <si>
    <t>7c3b6274c5189Ed</t>
  </si>
  <si>
    <t>Mclaughlin and Sons</t>
  </si>
  <si>
    <t>Berghaven</t>
  </si>
  <si>
    <t>001-372-343-2030x3428</t>
  </si>
  <si>
    <t>bautistamitchell@cordova.biz</t>
  </si>
  <si>
    <t>https://hatfield.com/</t>
  </si>
  <si>
    <t>2f50cC9aAAaFc33</t>
  </si>
  <si>
    <t>Chapman, Arroyo and Powers</t>
  </si>
  <si>
    <t>Pittsstad</t>
  </si>
  <si>
    <t>001-755-850-1166x10533</t>
  </si>
  <si>
    <t>068.943.6946</t>
  </si>
  <si>
    <t>uhill@callahan.info</t>
  </si>
  <si>
    <t>c94E9DaFec45AFc</t>
  </si>
  <si>
    <t>Mclaughlin, Thornton and Goodman</t>
  </si>
  <si>
    <t>South Biancaberg</t>
  </si>
  <si>
    <t>+1-964-268-4513x79272</t>
  </si>
  <si>
    <t>001-570-841-6028x693</t>
  </si>
  <si>
    <t>kristinapotts@valentine.com</t>
  </si>
  <si>
    <t>A0ffcFe3a5e6A27</t>
  </si>
  <si>
    <t>Pittman, Chang and Mcintosh</t>
  </si>
  <si>
    <t>Vaughanborough</t>
  </si>
  <si>
    <t>(252)924-3923x10897</t>
  </si>
  <si>
    <t>terrymcguire@blackwell-mason.com</t>
  </si>
  <si>
    <t>http://rojas.info/</t>
  </si>
  <si>
    <t>34066E745CEE42c</t>
  </si>
  <si>
    <t>Zhang-Parsons</t>
  </si>
  <si>
    <t>West Jeanne</t>
  </si>
  <si>
    <t>(309)158-1416x4299</t>
  </si>
  <si>
    <t>mcphersontamara@odom.com</t>
  </si>
  <si>
    <t>http://vincent.org/</t>
  </si>
  <si>
    <t>0F9483d89C1FFBB</t>
  </si>
  <si>
    <t>Lewis</t>
  </si>
  <si>
    <t>Abbott, Estes and Savage</t>
  </si>
  <si>
    <t>Jamesport</t>
  </si>
  <si>
    <t>001-328-740-8178x7313</t>
  </si>
  <si>
    <t>+1-095-538-9043x98601</t>
  </si>
  <si>
    <t>gabriel92@riggs.com</t>
  </si>
  <si>
    <t>http://www.evans.com/</t>
  </si>
  <si>
    <t>1fb1AbBec8AB414</t>
  </si>
  <si>
    <t>Nash, Acevedo and Sullivan</t>
  </si>
  <si>
    <t>Jaclynchester</t>
  </si>
  <si>
    <t>125.476.0657</t>
  </si>
  <si>
    <t>+1-470-074-9358x75438</t>
  </si>
  <si>
    <t>shawn76@small-hodges.com</t>
  </si>
  <si>
    <t>18FBb3A38dfCa58</t>
  </si>
  <si>
    <t>Wilkinson, May and Santos</t>
  </si>
  <si>
    <t>North Stephanieburgh</t>
  </si>
  <si>
    <t>377.733.1183</t>
  </si>
  <si>
    <t>310-732-6065</t>
  </si>
  <si>
    <t>blakele@sloan.com</t>
  </si>
  <si>
    <t>http://hendrix-pearson.net/</t>
  </si>
  <si>
    <t>b0BAD45C54EdAaC</t>
  </si>
  <si>
    <t>Gould, Brooks and Randall</t>
  </si>
  <si>
    <t>Lake Raymouth</t>
  </si>
  <si>
    <t>001-615-265-5364x839</t>
  </si>
  <si>
    <t>746.669.5758</t>
  </si>
  <si>
    <t>barrymanning@estrada.info</t>
  </si>
  <si>
    <t>0DBBfcBd1e88F5D</t>
  </si>
  <si>
    <t>Richard-Warren</t>
  </si>
  <si>
    <t>West Tim</t>
  </si>
  <si>
    <t>633-570-0780x60794</t>
  </si>
  <si>
    <t>+1-519-071-3379x998</t>
  </si>
  <si>
    <t>pattyhunter@davies-shelton.com</t>
  </si>
  <si>
    <t>https://garza-valdez.com/</t>
  </si>
  <si>
    <t>F4F4BF9DBEA14df</t>
  </si>
  <si>
    <t>Mcbride Ltd</t>
  </si>
  <si>
    <t>East Austinborough</t>
  </si>
  <si>
    <t>+1-263-480-5193x923</t>
  </si>
  <si>
    <t>+1-703-582-6307x4713</t>
  </si>
  <si>
    <t>lisa77@aguilar.com</t>
  </si>
  <si>
    <t>http://www.cook-hull.info/</t>
  </si>
  <si>
    <t>5bBf6D22bA3Fbb1</t>
  </si>
  <si>
    <t>Velazquezview</t>
  </si>
  <si>
    <t>+1-194-181-6435x878</t>
  </si>
  <si>
    <t>eduardo70@gomez.com</t>
  </si>
  <si>
    <t>http://www.yang.com/</t>
  </si>
  <si>
    <t>64e8e21574ac950</t>
  </si>
  <si>
    <t>Cole PLC</t>
  </si>
  <si>
    <t>Singletonberg</t>
  </si>
  <si>
    <t>851.126.1956x95175</t>
  </si>
  <si>
    <t>(986)839-8706</t>
  </si>
  <si>
    <t>idelgado@fischer.com</t>
  </si>
  <si>
    <t>http://www.odonnell.biz/</t>
  </si>
  <si>
    <t>8B5c5Ef2E3FdEaa</t>
  </si>
  <si>
    <t>Mullins-Franklin</t>
  </si>
  <si>
    <t>Shellyberg</t>
  </si>
  <si>
    <t>001-286-486-2408x852</t>
  </si>
  <si>
    <t>913-963-8432x77079</t>
  </si>
  <si>
    <t>candacegarza@rodriguez-gamble.net</t>
  </si>
  <si>
    <t>https://www.rowland-kline.com/</t>
  </si>
  <si>
    <t>2b6e2eFEcb1D3Ad</t>
  </si>
  <si>
    <t>Hebert and Sons</t>
  </si>
  <si>
    <t>Lynntown</t>
  </si>
  <si>
    <t>(027)465-9008</t>
  </si>
  <si>
    <t>(386)011-1268x613</t>
  </si>
  <si>
    <t>mcconnellbenjamin@edwards.org</t>
  </si>
  <si>
    <t>https://www.schmitt-moran.com/</t>
  </si>
  <si>
    <t>cD736A72562bd00</t>
  </si>
  <si>
    <t>Mcdowell-Hurst</t>
  </si>
  <si>
    <t>+1-007-802-1423x9088</t>
  </si>
  <si>
    <t>hsavage@frank.info</t>
  </si>
  <si>
    <t>https://www.vasquez-schultz.com/</t>
  </si>
  <si>
    <t>8f8c02cFa024d07</t>
  </si>
  <si>
    <t>Medina, Watkins and Barnes</t>
  </si>
  <si>
    <t>New Kristenshire</t>
  </si>
  <si>
    <t>001-950-991-3471x742</t>
  </si>
  <si>
    <t>(806)962-2081</t>
  </si>
  <si>
    <t>nbentley@mack.com</t>
  </si>
  <si>
    <t>http://novak-wright.com/</t>
  </si>
  <si>
    <t>5ECC46c9E8cBCaD</t>
  </si>
  <si>
    <t>Middleton, Sanders and Armstrong</t>
  </si>
  <si>
    <t>Adamport</t>
  </si>
  <si>
    <t>+1-720-408-1555x905</t>
  </si>
  <si>
    <t>482-738-1076x035</t>
  </si>
  <si>
    <t>imedina@sanders.org</t>
  </si>
  <si>
    <t>http://www.berry.com/</t>
  </si>
  <si>
    <t>95cc1154Bcde7C0</t>
  </si>
  <si>
    <t>Small Group</t>
  </si>
  <si>
    <t>Conradside</t>
  </si>
  <si>
    <t>953.344.8530x030</t>
  </si>
  <si>
    <t>001-652-994-1452x0264</t>
  </si>
  <si>
    <t>baileyshea@crawford-meadows.net</t>
  </si>
  <si>
    <t>http://davila-hickman.com/</t>
  </si>
  <si>
    <t>897bB2E5306feF4</t>
  </si>
  <si>
    <t>Santana and Sons</t>
  </si>
  <si>
    <t>New Barry</t>
  </si>
  <si>
    <t>lfields@phelps-larsen.com</t>
  </si>
  <si>
    <t>https://www.fitzgerald.com/</t>
  </si>
  <si>
    <t>DeDE98DC3f3D47D</t>
  </si>
  <si>
    <t>Matthews PLC</t>
  </si>
  <si>
    <t>North Max</t>
  </si>
  <si>
    <t>475-691-0104x600</t>
  </si>
  <si>
    <t>103-173-2216x7573</t>
  </si>
  <si>
    <t>yatesjack@jennings.net</t>
  </si>
  <si>
    <t>https://www.cisneros-sutton.com/</t>
  </si>
  <si>
    <t>C17dab74930a79C</t>
  </si>
  <si>
    <t>Mccormick-Salazar</t>
  </si>
  <si>
    <t>Orrton</t>
  </si>
  <si>
    <t>780-061-0442x427</t>
  </si>
  <si>
    <t>422.432.2106</t>
  </si>
  <si>
    <t>terrysharon@watts-reyes.com</t>
  </si>
  <si>
    <t>http://www.foster.com/</t>
  </si>
  <si>
    <t>EFa5cb8FBE3Bf3a</t>
  </si>
  <si>
    <t>Dodson-Bond</t>
  </si>
  <si>
    <t>North Glendaside</t>
  </si>
  <si>
    <t>(065)682-7943x3377</t>
  </si>
  <si>
    <t>318-558-0410x045</t>
  </si>
  <si>
    <t>pjensen@chen.net</t>
  </si>
  <si>
    <t>5a173aA3E4d7B6d</t>
  </si>
  <si>
    <t>Green PLC</t>
  </si>
  <si>
    <t>New Kathy</t>
  </si>
  <si>
    <t>(830)780-4690x357</t>
  </si>
  <si>
    <t>027-025-6101x088</t>
  </si>
  <si>
    <t>coffeydan@daniels.com</t>
  </si>
  <si>
    <t>https://www.clarke-hendricks.info/</t>
  </si>
  <si>
    <t>B7acDDB21FA2fe8</t>
  </si>
  <si>
    <t>Rocha LLC</t>
  </si>
  <si>
    <t>East Anthonyshire</t>
  </si>
  <si>
    <t>(291)954-6055</t>
  </si>
  <si>
    <t>keith80@daniel.org</t>
  </si>
  <si>
    <t>http://turner-curry.net/</t>
  </si>
  <si>
    <t>7CcFc35D3eAD0D5</t>
  </si>
  <si>
    <t>Buck and Sons</t>
  </si>
  <si>
    <t>Makaylaview</t>
  </si>
  <si>
    <t>(783)317-5289x791</t>
  </si>
  <si>
    <t>762-177-5310x0914</t>
  </si>
  <si>
    <t>eestrada@blankenship.com</t>
  </si>
  <si>
    <t>C41Cc6C9AD0fA46</t>
  </si>
  <si>
    <t>Hendricks-Mcpherson</t>
  </si>
  <si>
    <t>Glendamouth</t>
  </si>
  <si>
    <t>079-216-9306</t>
  </si>
  <si>
    <t>001-810-380-0755</t>
  </si>
  <si>
    <t>evansalexandra@tanner.biz</t>
  </si>
  <si>
    <t>http://li.info/</t>
  </si>
  <si>
    <t>97e39Adf972722F</t>
  </si>
  <si>
    <t>Delacruz-Lloyd</t>
  </si>
  <si>
    <t>Reillybury</t>
  </si>
  <si>
    <t>+1-393-938-4080x49649</t>
  </si>
  <si>
    <t>525.174.9514x2368</t>
  </si>
  <si>
    <t>shahevelyn@ware.org</t>
  </si>
  <si>
    <t>8a00a2EbA3f4bbC</t>
  </si>
  <si>
    <t>Morris, Huff and Campos</t>
  </si>
  <si>
    <t>East Frances</t>
  </si>
  <si>
    <t>925-420-6047x20602</t>
  </si>
  <si>
    <t>(618)712-3877x52285</t>
  </si>
  <si>
    <t>qpatrick@tran-ellis.org</t>
  </si>
  <si>
    <t>http://www.jimenez.net/</t>
  </si>
  <si>
    <t>DA5F5eEf4Bcc7Af</t>
  </si>
  <si>
    <t>Sherman-Arias</t>
  </si>
  <si>
    <t>Gilesfurt</t>
  </si>
  <si>
    <t>033-937-6335x822</t>
  </si>
  <si>
    <t>001-776-284-6420</t>
  </si>
  <si>
    <t>floydjoy@walls-vance.com</t>
  </si>
  <si>
    <t>https://www.braun.com/</t>
  </si>
  <si>
    <t>d4B5845ceEBe667</t>
  </si>
  <si>
    <t>Bush LLC</t>
  </si>
  <si>
    <t>West Haileyport</t>
  </si>
  <si>
    <t>142.027.4130x31827</t>
  </si>
  <si>
    <t>001-435-379-6121x58933</t>
  </si>
  <si>
    <t>sierrameza@terry.com</t>
  </si>
  <si>
    <t>http://reid.info/</t>
  </si>
  <si>
    <t>f9EBd9843BBeEb1</t>
  </si>
  <si>
    <t>Burch, Doyle and Durham</t>
  </si>
  <si>
    <t>New Jeremiahville</t>
  </si>
  <si>
    <t>052-010-0948x757</t>
  </si>
  <si>
    <t>401-575-7346</t>
  </si>
  <si>
    <t>gabrielazamora@bird-valdez.org</t>
  </si>
  <si>
    <t>https://wells.com/</t>
  </si>
  <si>
    <t>aFde1208Dfef8c0</t>
  </si>
  <si>
    <t>Dennis Inc</t>
  </si>
  <si>
    <t>Port Beckychester</t>
  </si>
  <si>
    <t>+1-288-784-2357x333</t>
  </si>
  <si>
    <t>458-682-7107x31532</t>
  </si>
  <si>
    <t>chloe68@moran-copeland.com</t>
  </si>
  <si>
    <t>https://downs.com/</t>
  </si>
  <si>
    <t>62e9288dC8FEbba</t>
  </si>
  <si>
    <t>Rojas-Hughes</t>
  </si>
  <si>
    <t>Singletonchester</t>
  </si>
  <si>
    <t>728-126-2350x73423</t>
  </si>
  <si>
    <t>(897)773-3766x97703</t>
  </si>
  <si>
    <t>melvinnielsen@acevedo.com</t>
  </si>
  <si>
    <t>5975faACFcb6Eab</t>
  </si>
  <si>
    <t>Warner-Rios</t>
  </si>
  <si>
    <t>Oconnorhaven</t>
  </si>
  <si>
    <t>661-110-8583x9999</t>
  </si>
  <si>
    <t>758-314-7366</t>
  </si>
  <si>
    <t>beasleyaudrey@armstrong.com</t>
  </si>
  <si>
    <t>0745c8aD7A4fcC8</t>
  </si>
  <si>
    <t>Bishop-Campos</t>
  </si>
  <si>
    <t>East Deannaville</t>
  </si>
  <si>
    <t>(861)813-0355x45446</t>
  </si>
  <si>
    <t>earl28@mosley.biz</t>
  </si>
  <si>
    <t>https://yoder-dickerson.com/</t>
  </si>
  <si>
    <t>bdcC0cFDEd7a0aB</t>
  </si>
  <si>
    <t>Galvan, Shelton and Carr</t>
  </si>
  <si>
    <t>South Brady</t>
  </si>
  <si>
    <t>931.313.3374x88382</t>
  </si>
  <si>
    <t>monroejody@bryant.com</t>
  </si>
  <si>
    <t>3a0E1CFd3995ceF</t>
  </si>
  <si>
    <t>Villegas and Sons</t>
  </si>
  <si>
    <t>East Carolyn</t>
  </si>
  <si>
    <t>495-887-5096x98862</t>
  </si>
  <si>
    <t>yriley@proctor.biz</t>
  </si>
  <si>
    <t>http://small-little.info/</t>
  </si>
  <si>
    <t>6Cf9f9eBDBE0FE8</t>
  </si>
  <si>
    <t>Hardy, Shepherd and Pierce</t>
  </si>
  <si>
    <t>West Mckenzie</t>
  </si>
  <si>
    <t>001-135-096-7619x4409</t>
  </si>
  <si>
    <t>+1-254-056-8112x796</t>
  </si>
  <si>
    <t>cbryant@rollins-anderson.net</t>
  </si>
  <si>
    <t>https://cardenas-horton.com/</t>
  </si>
  <si>
    <t>ed91594c5aFFdAE</t>
  </si>
  <si>
    <t>Webster PLC</t>
  </si>
  <si>
    <t>New Debbieside</t>
  </si>
  <si>
    <t>713.649.4493x257</t>
  </si>
  <si>
    <t>+1-008-697-4739x45151</t>
  </si>
  <si>
    <t>beardcassidy@parker.com</t>
  </si>
  <si>
    <t>https://www.ross-suarez.biz/</t>
  </si>
  <si>
    <t>ce150Dcde80cc85</t>
  </si>
  <si>
    <t>Charles-Murillo</t>
  </si>
  <si>
    <t>116-990-0456x8608</t>
  </si>
  <si>
    <t>(286)246-5879x8016</t>
  </si>
  <si>
    <t>prich@mckee-orozco.biz</t>
  </si>
  <si>
    <t>http://www.ramsey.org/</t>
  </si>
  <si>
    <t>BBf829aFF7c28BA</t>
  </si>
  <si>
    <t>Friedman, Fernandez and Woodard</t>
  </si>
  <si>
    <t>New Melindaburgh</t>
  </si>
  <si>
    <t>(035)005-1877</t>
  </si>
  <si>
    <t>faithclark@haney.org</t>
  </si>
  <si>
    <t>https://blanchard.info/</t>
  </si>
  <si>
    <t>75cED527bBCCddB</t>
  </si>
  <si>
    <t>Mclaughlin-Meyer</t>
  </si>
  <si>
    <t>Lake Jeanette</t>
  </si>
  <si>
    <t>(523)335-9743</t>
  </si>
  <si>
    <t>575.547.4915x13527</t>
  </si>
  <si>
    <t>cathylewis@hogan.com</t>
  </si>
  <si>
    <t>http://drake.com/</t>
  </si>
  <si>
    <t>2784F936a59CD9A</t>
  </si>
  <si>
    <t>Logan-Ayala</t>
  </si>
  <si>
    <t>North Carmenbury</t>
  </si>
  <si>
    <t>+1-856-087-3536x31490</t>
  </si>
  <si>
    <t>380-239-8063</t>
  </si>
  <si>
    <t>sbaker@cherry.com</t>
  </si>
  <si>
    <t>https://www.herring.com/</t>
  </si>
  <si>
    <t>D5E21A26f50d2Fb</t>
  </si>
  <si>
    <t>Hart and Sons</t>
  </si>
  <si>
    <t>Nicoleview</t>
  </si>
  <si>
    <t>584-569-2734x8713</t>
  </si>
  <si>
    <t>(022)080-7819</t>
  </si>
  <si>
    <t>rosarioelijah@beard-barron.com</t>
  </si>
  <si>
    <t>http://www.henson.net/</t>
  </si>
  <si>
    <t>A2B91cf8e62b786</t>
  </si>
  <si>
    <t>Hoover-Joseph</t>
  </si>
  <si>
    <t>Mccannborough</t>
  </si>
  <si>
    <t>(703)448-5846</t>
  </si>
  <si>
    <t>(438)494-2500x18335</t>
  </si>
  <si>
    <t>hahntim@wise.com</t>
  </si>
  <si>
    <t>E6a9296fdE54341</t>
  </si>
  <si>
    <t>Hays-Oconnell</t>
  </si>
  <si>
    <t>Meganbury</t>
  </si>
  <si>
    <t>001-118-045-2810</t>
  </si>
  <si>
    <t>315.990.6413x62913</t>
  </si>
  <si>
    <t>dukecaitlin@lozano-gibbs.info</t>
  </si>
  <si>
    <t>https://www.hooper.com/</t>
  </si>
  <si>
    <t>20b2a235A9eB99d</t>
  </si>
  <si>
    <t>Stevens-Cox</t>
  </si>
  <si>
    <t>Savannahville</t>
  </si>
  <si>
    <t>+1-632-542-7718x899</t>
  </si>
  <si>
    <t>(547)917-6190x88417</t>
  </si>
  <si>
    <t>yarroyo@santana-townsend.net</t>
  </si>
  <si>
    <t>aE668eef7Fd4B2B</t>
  </si>
  <si>
    <t>Stanton, Reed and Johns</t>
  </si>
  <si>
    <t>Port Ann</t>
  </si>
  <si>
    <t>462-097-3557x5942</t>
  </si>
  <si>
    <t>001-633-325-6977x4692</t>
  </si>
  <si>
    <t>jillian34@cowan.com</t>
  </si>
  <si>
    <t>https://le-chen.info/</t>
  </si>
  <si>
    <t>4DCb2a22eDFe4bA</t>
  </si>
  <si>
    <t>Valentine Group</t>
  </si>
  <si>
    <t>North Valerieport</t>
  </si>
  <si>
    <t>(983)139-4030</t>
  </si>
  <si>
    <t>001-733-030-3370</t>
  </si>
  <si>
    <t>tim15@prince.info</t>
  </si>
  <si>
    <t>https://blair-humphrey.net/</t>
  </si>
  <si>
    <t>bBac21fE82CEf2e</t>
  </si>
  <si>
    <t>Curtis-Peters</t>
  </si>
  <si>
    <t>Calhounborough</t>
  </si>
  <si>
    <t>533-880-2876x68452</t>
  </si>
  <si>
    <t>290-942-0744x9844</t>
  </si>
  <si>
    <t>cmarshall@richardson.com</t>
  </si>
  <si>
    <t>0bFc01dD78EFa0c</t>
  </si>
  <si>
    <t>Hoover-Moyer</t>
  </si>
  <si>
    <t>Garzaview</t>
  </si>
  <si>
    <t>001-342-389-5332x6437</t>
  </si>
  <si>
    <t>(982)425-5098x510</t>
  </si>
  <si>
    <t>wyatt10@ingram-robles.com</t>
  </si>
  <si>
    <t>https://hutchinson.com/</t>
  </si>
  <si>
    <t>43598E87ECeC4de</t>
  </si>
  <si>
    <t>Ray, Eaton and Ponce</t>
  </si>
  <si>
    <t>West Joshua</t>
  </si>
  <si>
    <t>(157)961-0439</t>
  </si>
  <si>
    <t>001-686-068-9940x836</t>
  </si>
  <si>
    <t>kimlang@meyers-vincent.biz</t>
  </si>
  <si>
    <t>https://cowan.biz/</t>
  </si>
  <si>
    <t>43EfB0d3da75FD7</t>
  </si>
  <si>
    <t>Vaughan, Shaw and Mcneil</t>
  </si>
  <si>
    <t>Saundersmouth</t>
  </si>
  <si>
    <t>596-562-6630x471</t>
  </si>
  <si>
    <t>+1-787-852-6013x87383</t>
  </si>
  <si>
    <t>ashleeabbott@mcclain.org</t>
  </si>
  <si>
    <t>http://dyer-wilcox.com/</t>
  </si>
  <si>
    <t>Ea4d54a76DF734e</t>
  </si>
  <si>
    <t>Brooks-Nicholson</t>
  </si>
  <si>
    <t>Salinasland</t>
  </si>
  <si>
    <t>426.649.6501x1887</t>
  </si>
  <si>
    <t>001-400-715-3609x67437</t>
  </si>
  <si>
    <t>bridgethardin@morales.net</t>
  </si>
  <si>
    <t>http://www.clarke-hayden.info/</t>
  </si>
  <si>
    <t>66a52E4Be484bCA</t>
  </si>
  <si>
    <t>Rivas-George</t>
  </si>
  <si>
    <t>Castillochester</t>
  </si>
  <si>
    <t>507.457.0293x3747</t>
  </si>
  <si>
    <t>223-070-6252x496</t>
  </si>
  <si>
    <t>calvinbuckley@clark-hendrix.biz</t>
  </si>
  <si>
    <t>http://www.dudley.com/</t>
  </si>
  <si>
    <t>BfcA73968Eb30AE</t>
  </si>
  <si>
    <t>Tanner-Nicholson</t>
  </si>
  <si>
    <t>New Gabriellaview</t>
  </si>
  <si>
    <t>(984)972-2765</t>
  </si>
  <si>
    <t>+1-677-206-4129x849</t>
  </si>
  <si>
    <t>collin67@parsons.com</t>
  </si>
  <si>
    <t>https://www.cortez-santos.com/</t>
  </si>
  <si>
    <t>f4Ad95491a7F2Aa</t>
  </si>
  <si>
    <t>Barrera-Hall</t>
  </si>
  <si>
    <t>Joannetown</t>
  </si>
  <si>
    <t>(882)444-9848x399</t>
  </si>
  <si>
    <t>garnerjoyce@kane-christian.com</t>
  </si>
  <si>
    <t>http://www.guerrero.net/</t>
  </si>
  <si>
    <t>206BC3d36E2D937</t>
  </si>
  <si>
    <t>Jenkins-Houston</t>
  </si>
  <si>
    <t>South Tashaberg</t>
  </si>
  <si>
    <t>210.205.3360x4079</t>
  </si>
  <si>
    <t>lucasrichard@chandler-cross.com</t>
  </si>
  <si>
    <t>https://www.bradley-hodge.info/</t>
  </si>
  <si>
    <t>CADdaCBCcFAd4fE</t>
  </si>
  <si>
    <t>Villanueva-Chambers</t>
  </si>
  <si>
    <t>Lukefurt</t>
  </si>
  <si>
    <t>(529)429-4329x230</t>
  </si>
  <si>
    <t>915.026.2040x1843</t>
  </si>
  <si>
    <t>mariodean@mcintosh.com</t>
  </si>
  <si>
    <t>https://www.jefferson-nicholson.biz/</t>
  </si>
  <si>
    <t>6209AC8Ae108cD9</t>
  </si>
  <si>
    <t>Mendez-Byrd</t>
  </si>
  <si>
    <t>Peterborough</t>
  </si>
  <si>
    <t>039.338.1542x73876</t>
  </si>
  <si>
    <t>601-245-7176</t>
  </si>
  <si>
    <t>ramseykent@valdez.biz</t>
  </si>
  <si>
    <t>https://hutchinson-bright.com/</t>
  </si>
  <si>
    <t>c5Fe7BDDf600bc1</t>
  </si>
  <si>
    <t>Hamilton PLC</t>
  </si>
  <si>
    <t>Bridgesbury</t>
  </si>
  <si>
    <t>+1-083-673-1822x04372</t>
  </si>
  <si>
    <t>(456)902-6411x61912</t>
  </si>
  <si>
    <t>cassie07@ross.net</t>
  </si>
  <si>
    <t>http://www.harrington.net/</t>
  </si>
  <si>
    <t>6f7daBBB4E77Da5</t>
  </si>
  <si>
    <t>Macias Ltd</t>
  </si>
  <si>
    <t>Arianaville</t>
  </si>
  <si>
    <t>328-298-8567x677</t>
  </si>
  <si>
    <t>annette74@howell.com</t>
  </si>
  <si>
    <t>https://andrade-baird.net/</t>
  </si>
  <si>
    <t>5ED9fd49c7Ae87f</t>
  </si>
  <si>
    <t>David-Mcintyre</t>
  </si>
  <si>
    <t>South Ross</t>
  </si>
  <si>
    <t>557-431-4417x157</t>
  </si>
  <si>
    <t>670-195-3916x7283</t>
  </si>
  <si>
    <t>mario73@english-mcgee.com</t>
  </si>
  <si>
    <t>https://www.wu.com/</t>
  </si>
  <si>
    <t>4A48c1A6738E6DC</t>
  </si>
  <si>
    <t>Knox-Oliver</t>
  </si>
  <si>
    <t>East Kurt</t>
  </si>
  <si>
    <t>(940)517-2899</t>
  </si>
  <si>
    <t>(514)423-5929</t>
  </si>
  <si>
    <t>ponceallison@wang.net</t>
  </si>
  <si>
    <t>https://lam-garner.com/</t>
  </si>
  <si>
    <t>Cf5dC68F2c5FDCA</t>
  </si>
  <si>
    <t>Gilbert and Sons</t>
  </si>
  <si>
    <t>Lanceside</t>
  </si>
  <si>
    <t>(208)700-3576</t>
  </si>
  <si>
    <t>uweaver@andersen.com</t>
  </si>
  <si>
    <t>http://www.schultz.com/</t>
  </si>
  <si>
    <t>EF7eE08C2CEFAcB</t>
  </si>
  <si>
    <t>Nash and Sons</t>
  </si>
  <si>
    <t>Kaitlinshire</t>
  </si>
  <si>
    <t>(871)789-5610</t>
  </si>
  <si>
    <t>+1-301-324-4196x0183</t>
  </si>
  <si>
    <t>huynhraymond@krueger-briggs.com</t>
  </si>
  <si>
    <t>https://ferrell-dunlap.biz/</t>
  </si>
  <si>
    <t>672c631cdcbD6B7</t>
  </si>
  <si>
    <t>Morrison, Welch and Wyatt</t>
  </si>
  <si>
    <t>(141)401-3428x5493</t>
  </si>
  <si>
    <t>140.981.7765</t>
  </si>
  <si>
    <t>ashleylindsay@bruce-hoover.com</t>
  </si>
  <si>
    <t>https://www.monroe.com/</t>
  </si>
  <si>
    <t>ADBDc0979A2cB5b</t>
  </si>
  <si>
    <t>Nolan</t>
  </si>
  <si>
    <t>Rivera, Floyd and Lucas</t>
  </si>
  <si>
    <t>Marquezhaven</t>
  </si>
  <si>
    <t>001-298-118-3215x5845</t>
  </si>
  <si>
    <t>519.079.1582x2757</t>
  </si>
  <si>
    <t>hayleychapman@petty-austin.com</t>
  </si>
  <si>
    <t>https://www.cannon-callahan.org/</t>
  </si>
  <si>
    <t>8A43B142f0a4a4C</t>
  </si>
  <si>
    <t>Mcgrath, Silva and Gill</t>
  </si>
  <si>
    <t>Guzmanfurt</t>
  </si>
  <si>
    <t>+1-036-485-1474x45841</t>
  </si>
  <si>
    <t>512-225-9309</t>
  </si>
  <si>
    <t>olsonsharon@shelton.org</t>
  </si>
  <si>
    <t>fBE68ee9EFcCd1B</t>
  </si>
  <si>
    <t>Russell-Velez</t>
  </si>
  <si>
    <t>South Vincenthaven</t>
  </si>
  <si>
    <t>322-274-6630</t>
  </si>
  <si>
    <t>blake37@craig.biz</t>
  </si>
  <si>
    <t>http://www.wolfe-wood.net/</t>
  </si>
  <si>
    <t>E5446EACD0ac28A</t>
  </si>
  <si>
    <t>Lewis, Montgomery and Golden</t>
  </si>
  <si>
    <t>North Aaron</t>
  </si>
  <si>
    <t>+1-076-923-3383x76721</t>
  </si>
  <si>
    <t>001-563-794-6343x802</t>
  </si>
  <si>
    <t>bettyduffy@pierce-koch.com</t>
  </si>
  <si>
    <t>c06cd63bCc0aC18</t>
  </si>
  <si>
    <t>Watts Inc</t>
  </si>
  <si>
    <t>Kerritown</t>
  </si>
  <si>
    <t>911.996.0938</t>
  </si>
  <si>
    <t>001-274-556-6364x00816</t>
  </si>
  <si>
    <t>burnsjoy@edwards.com</t>
  </si>
  <si>
    <t>http://morton-jones.com/</t>
  </si>
  <si>
    <t>9c35f1B9C8caAdc</t>
  </si>
  <si>
    <t>Moran-Esparza</t>
  </si>
  <si>
    <t>North Alexander</t>
  </si>
  <si>
    <t>+1-042-370-6484x013</t>
  </si>
  <si>
    <t>(070)904-2725x250</t>
  </si>
  <si>
    <t>bobby84@mcgrath-massey.biz</t>
  </si>
  <si>
    <t>http://www.russell-rosales.com/</t>
  </si>
  <si>
    <t>2b5B80C641F7CA5</t>
  </si>
  <si>
    <t>Bridges-Price</t>
  </si>
  <si>
    <t>Homouth</t>
  </si>
  <si>
    <t>802.603.5245x5154</t>
  </si>
  <si>
    <t>(478)826-6925x5787</t>
  </si>
  <si>
    <t>mathewlara@nixon.com</t>
  </si>
  <si>
    <t>https://www.prince.com/</t>
  </si>
  <si>
    <t>68f72aBD8AFBA5b</t>
  </si>
  <si>
    <t>Petersen, Bass and Davila</t>
  </si>
  <si>
    <t>Lake Erinchester</t>
  </si>
  <si>
    <t>001-180-847-7273x77247</t>
  </si>
  <si>
    <t>ernest35@ochoa.com</t>
  </si>
  <si>
    <t>https://www.mcfarland-bender.com/</t>
  </si>
  <si>
    <t>5acEaFbcC83aA2c</t>
  </si>
  <si>
    <t>Barry, Baldwin and Chapman</t>
  </si>
  <si>
    <t>South Claytonmouth</t>
  </si>
  <si>
    <t>703.229.3546</t>
  </si>
  <si>
    <t>016-686-4367x28445</t>
  </si>
  <si>
    <t>prattharry@bentley-villarreal.org</t>
  </si>
  <si>
    <t>http://www.mccann-murillo.com/</t>
  </si>
  <si>
    <t>547bE6a3a3b0b6B</t>
  </si>
  <si>
    <t>Ward-Montoya</t>
  </si>
  <si>
    <t>Lake Jaclynchester</t>
  </si>
  <si>
    <t>370.142.1340</t>
  </si>
  <si>
    <t>(281)149-2341x943</t>
  </si>
  <si>
    <t>vsutton@rogers.net</t>
  </si>
  <si>
    <t>http://www.berger.com/</t>
  </si>
  <si>
    <t>A9f32DF0eBb5bf3</t>
  </si>
  <si>
    <t>Chung-Fischer</t>
  </si>
  <si>
    <t>Reneeview</t>
  </si>
  <si>
    <t>(413)207-6241x90964</t>
  </si>
  <si>
    <t>(916)194-4093x24022</t>
  </si>
  <si>
    <t>fredle@cameron-lam.biz</t>
  </si>
  <si>
    <t>https://gibbs.net/</t>
  </si>
  <si>
    <t>F5304868DcBEa92</t>
  </si>
  <si>
    <t>Bautista-Boyer</t>
  </si>
  <si>
    <t>Tonihaven</t>
  </si>
  <si>
    <t>(408)981-0356</t>
  </si>
  <si>
    <t>885-981-2022x3865</t>
  </si>
  <si>
    <t>salasomar@hutchinson-shaffer.com</t>
  </si>
  <si>
    <t>http://www.mack.net/</t>
  </si>
  <si>
    <t>35809773FBcCCDf</t>
  </si>
  <si>
    <t>Sexton, Hammond and George</t>
  </si>
  <si>
    <t>Kaylatown</t>
  </si>
  <si>
    <t>(552)371-0756</t>
  </si>
  <si>
    <t>342.811.1837x6130</t>
  </si>
  <si>
    <t>pvalenzuela@romero.com</t>
  </si>
  <si>
    <t>https://griffith-camacho.com/</t>
  </si>
  <si>
    <t>edfDaE95d451a1B</t>
  </si>
  <si>
    <t>Hess</t>
  </si>
  <si>
    <t>Montoya Group</t>
  </si>
  <si>
    <t>Port Deanton</t>
  </si>
  <si>
    <t>408-671-9078</t>
  </si>
  <si>
    <t>001-717-478-8847x2483</t>
  </si>
  <si>
    <t>virginiasilva@willis-cook.biz</t>
  </si>
  <si>
    <t>https://rowe-wong.info/</t>
  </si>
  <si>
    <t>dEa1CBf47C3bFF2</t>
  </si>
  <si>
    <t>Lewis-Ferrell</t>
  </si>
  <si>
    <t>Grayborough</t>
  </si>
  <si>
    <t>(884)878-2877x6628</t>
  </si>
  <si>
    <t>+1-789-995-6497x4375</t>
  </si>
  <si>
    <t>owentheresa@leonard.com</t>
  </si>
  <si>
    <t>48d405956764549</t>
  </si>
  <si>
    <t>Barton, Becker and Ayala</t>
  </si>
  <si>
    <t>North Tammytown</t>
  </si>
  <si>
    <t>106-795-8759</t>
  </si>
  <si>
    <t>trevor06@cochran.com</t>
  </si>
  <si>
    <t>http://www.santos.com/</t>
  </si>
  <si>
    <t>98c258738bBDde0</t>
  </si>
  <si>
    <t>Holden-Nelson</t>
  </si>
  <si>
    <t>Lake Ronald</t>
  </si>
  <si>
    <t>(500)641-7513x88543</t>
  </si>
  <si>
    <t>786.299.0126x6071</t>
  </si>
  <si>
    <t>seangarrett@deleon.com</t>
  </si>
  <si>
    <t>http://www.rivers.biz/</t>
  </si>
  <si>
    <t>7da9fc73098CC9d</t>
  </si>
  <si>
    <t>Clayton, Osborn and Vega</t>
  </si>
  <si>
    <t>Piercefurt</t>
  </si>
  <si>
    <t>+1-511-068-9973x2682</t>
  </si>
  <si>
    <t>534-500-3331x33804</t>
  </si>
  <si>
    <t>mclayton@austin-brewer.com</t>
  </si>
  <si>
    <t>http://young-ibarra.info/</t>
  </si>
  <si>
    <t>De42A1F90230E2e</t>
  </si>
  <si>
    <t>Lowe, Velasquez and Villarreal</t>
  </si>
  <si>
    <t>Port Jayshire</t>
  </si>
  <si>
    <t>415-555-1518x48238</t>
  </si>
  <si>
    <t>+1-948-430-1059x15869</t>
  </si>
  <si>
    <t>rogerflores@guerrero.net</t>
  </si>
  <si>
    <t>https://www.archer.info/</t>
  </si>
  <si>
    <t>64c83e49B69dc38</t>
  </si>
  <si>
    <t>Harper-Wilkins</t>
  </si>
  <si>
    <t>East Diane</t>
  </si>
  <si>
    <t>341-104-4758x34842</t>
  </si>
  <si>
    <t>veronica99@raymond-chavez.com</t>
  </si>
  <si>
    <t>https://www.hull.com/</t>
  </si>
  <si>
    <t>0d923eaA542cAF6</t>
  </si>
  <si>
    <t>Green, Blanchard and Carey</t>
  </si>
  <si>
    <t>East Jessicabury</t>
  </si>
  <si>
    <t>001-092-067-1030</t>
  </si>
  <si>
    <t>774.504.4427x2042</t>
  </si>
  <si>
    <t>thernandez@odom.net</t>
  </si>
  <si>
    <t>https://www.lloyd-hull.com/</t>
  </si>
  <si>
    <t>5A8905A2667fFF9</t>
  </si>
  <si>
    <t>Fritz PLC</t>
  </si>
  <si>
    <t>East Kelsey</t>
  </si>
  <si>
    <t>(976)858-0212</t>
  </si>
  <si>
    <t>(908)717-2400x38904</t>
  </si>
  <si>
    <t>annaarcher@guerra.com</t>
  </si>
  <si>
    <t>https://hendricks.com/</t>
  </si>
  <si>
    <t>8b7fA1F50B94E8a</t>
  </si>
  <si>
    <t>Robinson-Turner</t>
  </si>
  <si>
    <t>North Yvetteview</t>
  </si>
  <si>
    <t>(312)361-6998</t>
  </si>
  <si>
    <t>001-401-693-4463x5674</t>
  </si>
  <si>
    <t>diana58@cherry.com</t>
  </si>
  <si>
    <t>http://www.ibarra.com/</t>
  </si>
  <si>
    <t>13fc1339AB7BA79</t>
  </si>
  <si>
    <t>Pollard, Decker and Young</t>
  </si>
  <si>
    <t>New Kerri</t>
  </si>
  <si>
    <t>796-533-2047x7347</t>
  </si>
  <si>
    <t>vbuck@guerrero.com</t>
  </si>
  <si>
    <t>http://rocha.net/</t>
  </si>
  <si>
    <t>A7de7DBd5e9E9d3</t>
  </si>
  <si>
    <t>Moyer, Barrett and Perkins</t>
  </si>
  <si>
    <t>Terryburgh</t>
  </si>
  <si>
    <t>001-333-357-5623x13769</t>
  </si>
  <si>
    <t>carly76@gomez.com</t>
  </si>
  <si>
    <t>http://www.page-goodman.com/</t>
  </si>
  <si>
    <t>f7FDde683A4e5c9</t>
  </si>
  <si>
    <t>Floyd, Zuniga and Krause</t>
  </si>
  <si>
    <t>Olsenville</t>
  </si>
  <si>
    <t>750-164-4973</t>
  </si>
  <si>
    <t>(875)326-1324x37314</t>
  </si>
  <si>
    <t>sara48@stone-barber.org</t>
  </si>
  <si>
    <t>http://roth-campos.com/</t>
  </si>
  <si>
    <t>5F1ccD0682bFFfB</t>
  </si>
  <si>
    <t>Golden-Gates</t>
  </si>
  <si>
    <t>East Kimberly</t>
  </si>
  <si>
    <t>882.976.9157x210</t>
  </si>
  <si>
    <t>(571)663-5509</t>
  </si>
  <si>
    <t>eugene62@rodgers.com</t>
  </si>
  <si>
    <t>https://www.cross-graham.com/</t>
  </si>
  <si>
    <t>A6d69E1Cac8bB22</t>
  </si>
  <si>
    <t>Mooney, Diaz and Hale</t>
  </si>
  <si>
    <t>(724)968-4525</t>
  </si>
  <si>
    <t>097-908-8214</t>
  </si>
  <si>
    <t>kellerclinton@faulkner.biz</t>
  </si>
  <si>
    <t>http://www.macias.com/</t>
  </si>
  <si>
    <t>ab48A4286cABB60</t>
  </si>
  <si>
    <t>Fritz-Riley</t>
  </si>
  <si>
    <t>Lake Herberttown</t>
  </si>
  <si>
    <t>162-331-9636x967</t>
  </si>
  <si>
    <t>001-634-449-3686</t>
  </si>
  <si>
    <t>olsoncalvin@christensen.net</t>
  </si>
  <si>
    <t>https://www.little.info/</t>
  </si>
  <si>
    <t>E16D5f7d78c78c5</t>
  </si>
  <si>
    <t>Melton-Ramirez</t>
  </si>
  <si>
    <t>Port Terrancebury</t>
  </si>
  <si>
    <t>057-612-4309x09224</t>
  </si>
  <si>
    <t>545-337-7087x62963</t>
  </si>
  <si>
    <t>breanna21@duarte-carter.org</t>
  </si>
  <si>
    <t>http://www.odom.com/</t>
  </si>
  <si>
    <t>6b6CAdEDD30d275</t>
  </si>
  <si>
    <t>Vargas Inc</t>
  </si>
  <si>
    <t>West Brittney</t>
  </si>
  <si>
    <t>975.394.3671x093</t>
  </si>
  <si>
    <t>650.859.6613x008</t>
  </si>
  <si>
    <t>lamdustin@roach.net</t>
  </si>
  <si>
    <t>62472c95c7A68dE</t>
  </si>
  <si>
    <t>Lang, Trevino and Sandoval</t>
  </si>
  <si>
    <t>Brandonchester</t>
  </si>
  <si>
    <t>069.960.7434x178</t>
  </si>
  <si>
    <t>(948)978-0815</t>
  </si>
  <si>
    <t>darin48@lane.org</t>
  </si>
  <si>
    <t>http://www.branch.com/</t>
  </si>
  <si>
    <t>fdf93ecBB75e990</t>
  </si>
  <si>
    <t>Harmon, Navarro and Winters</t>
  </si>
  <si>
    <t>South Earl</t>
  </si>
  <si>
    <t>(846)203-9829</t>
  </si>
  <si>
    <t>328-584-9755x5174</t>
  </si>
  <si>
    <t>mackenzie79@rowe.com</t>
  </si>
  <si>
    <t>http://www.glenn-benjamin.com/</t>
  </si>
  <si>
    <t>0DdF6Fe25EBb121</t>
  </si>
  <si>
    <t>Le, Oliver and Hull</t>
  </si>
  <si>
    <t>Haasfort</t>
  </si>
  <si>
    <t>558.227.9880</t>
  </si>
  <si>
    <t>(824)406-3128x9078</t>
  </si>
  <si>
    <t>qwiley@buck.net</t>
  </si>
  <si>
    <t>http://delgado-pacheco.com/</t>
  </si>
  <si>
    <t>1Ba224cAA8c6bA5</t>
  </si>
  <si>
    <t>Parker-Benjamin</t>
  </si>
  <si>
    <t>East Faithberg</t>
  </si>
  <si>
    <t>724-548-3912x0490</t>
  </si>
  <si>
    <t>(815)908-4828x953</t>
  </si>
  <si>
    <t>savagelinda@zimmerman.net</t>
  </si>
  <si>
    <t>https://www.morales-newman.com/</t>
  </si>
  <si>
    <t>6aBeA3aC1BCb53b</t>
  </si>
  <si>
    <t>Wood-Randolph</t>
  </si>
  <si>
    <t>West Tylerville</t>
  </si>
  <si>
    <t>833-471-5648x1496</t>
  </si>
  <si>
    <t>mirandavasquez@peck.com</t>
  </si>
  <si>
    <t>http://www.kirk-howe.com/</t>
  </si>
  <si>
    <t>FCF6e9d4F3EaC5B</t>
  </si>
  <si>
    <t>Oliver LLC</t>
  </si>
  <si>
    <t>Knightborough</t>
  </si>
  <si>
    <t>(826)419-4141x41961</t>
  </si>
  <si>
    <t>(716)864-5079</t>
  </si>
  <si>
    <t>holdencurtis@hernandez.org</t>
  </si>
  <si>
    <t>https://porter-york.com/</t>
  </si>
  <si>
    <t>De0F737156Ef1Ae</t>
  </si>
  <si>
    <t>Weaver, Rivas and Henderson</t>
  </si>
  <si>
    <t>Ashleytown</t>
  </si>
  <si>
    <t>(175)142-9758x13452</t>
  </si>
  <si>
    <t>001-386-627-4241x06757</t>
  </si>
  <si>
    <t>kurt98@brady-reyes.com</t>
  </si>
  <si>
    <t>https://wheeler.net/</t>
  </si>
  <si>
    <t>39a9aa7bbBce6AD</t>
  </si>
  <si>
    <t>Nguyen-Li</t>
  </si>
  <si>
    <t>North Sarah</t>
  </si>
  <si>
    <t>939-605-3106x2774</t>
  </si>
  <si>
    <t>242-089-3364</t>
  </si>
  <si>
    <t>adkinslori@oliver-bender.com</t>
  </si>
  <si>
    <t>http://www.andersen.com/</t>
  </si>
  <si>
    <t>C1f37CdCc6486dE</t>
  </si>
  <si>
    <t>Morrisview</t>
  </si>
  <si>
    <t>760.973.4470x8469</t>
  </si>
  <si>
    <t>(825)596-5404</t>
  </si>
  <si>
    <t>solomondeanna@simon.com</t>
  </si>
  <si>
    <t>https://www.wilkerson-hobbs.com/</t>
  </si>
  <si>
    <t>5D60Df4b8dF4ade</t>
  </si>
  <si>
    <t>Erickson-Mooney</t>
  </si>
  <si>
    <t>South Adam</t>
  </si>
  <si>
    <t>601-359-9690x58933</t>
  </si>
  <si>
    <t>+1-053-215-9812x883</t>
  </si>
  <si>
    <t>grahamwendy@hicks.org</t>
  </si>
  <si>
    <t>https://www.cummings.biz/</t>
  </si>
  <si>
    <t>d75d8a9b0b7Ceb0</t>
  </si>
  <si>
    <t>Bailey-Berry</t>
  </si>
  <si>
    <t>Lake Kathyport</t>
  </si>
  <si>
    <t>167-118-5462</t>
  </si>
  <si>
    <t>(613)335-5181x49758</t>
  </si>
  <si>
    <t>barnesvictoria@yang.org</t>
  </si>
  <si>
    <t>https://www.lucero.org/</t>
  </si>
  <si>
    <t>B5fc3fdF4EFA9bF</t>
  </si>
  <si>
    <t>Monroe-Dorsey</t>
  </si>
  <si>
    <t>Chandlerburgh</t>
  </si>
  <si>
    <t>650-514-9451</t>
  </si>
  <si>
    <t>391-017-1489x196</t>
  </si>
  <si>
    <t>dchristensen@castro-melton.biz</t>
  </si>
  <si>
    <t>https://www.arellano-fox.com/</t>
  </si>
  <si>
    <t>ABEEccE8521bAb4</t>
  </si>
  <si>
    <t>Brock, Fleming and Luna</t>
  </si>
  <si>
    <t>Clayside</t>
  </si>
  <si>
    <t>001-992-372-6194x764</t>
  </si>
  <si>
    <t>+1-679-016-6418x283</t>
  </si>
  <si>
    <t>rothmatthew@compton.com</t>
  </si>
  <si>
    <t>https://www.adkins.biz/</t>
  </si>
  <si>
    <t>5d4cB43C0ca043C</t>
  </si>
  <si>
    <t>Preston-Clements</t>
  </si>
  <si>
    <t>Christyshire</t>
  </si>
  <si>
    <t>(299)932-2303</t>
  </si>
  <si>
    <t>001-023-592-4822x71601</t>
  </si>
  <si>
    <t>gail04@higgins-larson.com</t>
  </si>
  <si>
    <t>https://www.potts.biz/</t>
  </si>
  <si>
    <t>D3c3bcBEeD5FFFe</t>
  </si>
  <si>
    <t>Fernando</t>
  </si>
  <si>
    <t>Young-Boyle</t>
  </si>
  <si>
    <t>East Darrellbury</t>
  </si>
  <si>
    <t>+1-390-729-4715x650</t>
  </si>
  <si>
    <t>unolan@white-key.biz</t>
  </si>
  <si>
    <t>C1d3Fe1EdcBe8bE</t>
  </si>
  <si>
    <t>Hensley-Dillon</t>
  </si>
  <si>
    <t>Cisnerosside</t>
  </si>
  <si>
    <t>468.947.7583</t>
  </si>
  <si>
    <t>(710)495-4422</t>
  </si>
  <si>
    <t>xblake@friedman.com</t>
  </si>
  <si>
    <t>http://hayden-hammond.org/</t>
  </si>
  <si>
    <t>974B98de4D1eBE1</t>
  </si>
  <si>
    <t>Cooper-Larson</t>
  </si>
  <si>
    <t>Lake Jermaine</t>
  </si>
  <si>
    <t>+1-768-218-7625x150</t>
  </si>
  <si>
    <t>+1-745-157-2902x818</t>
  </si>
  <si>
    <t>leroy30@blake.info</t>
  </si>
  <si>
    <t>http://www.esparza.info/</t>
  </si>
  <si>
    <t>adFCbCFc5Dace94</t>
  </si>
  <si>
    <t>Nash LLC</t>
  </si>
  <si>
    <t>Sherribury</t>
  </si>
  <si>
    <t>496-898-7501</t>
  </si>
  <si>
    <t>001-013-249-6205x142</t>
  </si>
  <si>
    <t>chandana@santos.info</t>
  </si>
  <si>
    <t>https://www.mosley-frost.com/</t>
  </si>
  <si>
    <t>bDEEfFbCBdBc3b2</t>
  </si>
  <si>
    <t>Neal Ltd</t>
  </si>
  <si>
    <t>351-113-1254</t>
  </si>
  <si>
    <t>001-613-351-5532x095</t>
  </si>
  <si>
    <t>mindy07@blankenship-donovan.com</t>
  </si>
  <si>
    <t>http://osborn-haas.com/</t>
  </si>
  <si>
    <t>6cA9b2cba4FFf1b</t>
  </si>
  <si>
    <t>Hahn LLC</t>
  </si>
  <si>
    <t>East Drewton</t>
  </si>
  <si>
    <t>508-795-4892</t>
  </si>
  <si>
    <t>135-800-6180x6572</t>
  </si>
  <si>
    <t>qkline@gamble-pena.biz</t>
  </si>
  <si>
    <t>https://www.hoover.com/</t>
  </si>
  <si>
    <t>A4BA3935d481bfB</t>
  </si>
  <si>
    <t>Malone, Larsen and Baird</t>
  </si>
  <si>
    <t>Oconnorstad</t>
  </si>
  <si>
    <t>001-985-438-9835x041</t>
  </si>
  <si>
    <t>834-412-1122</t>
  </si>
  <si>
    <t>brandi65@baldwin.org</t>
  </si>
  <si>
    <t>http://www.solis-powell.info/</t>
  </si>
  <si>
    <t>861c02a9302a09D</t>
  </si>
  <si>
    <t>Hodge, Rush and Singleton</t>
  </si>
  <si>
    <t>East Karina</t>
  </si>
  <si>
    <t>+1-159-446-6984x9015</t>
  </si>
  <si>
    <t>(632)731-9287x181</t>
  </si>
  <si>
    <t>baileystevenson@herrera.biz</t>
  </si>
  <si>
    <t>https://joseph-maynard.biz/</t>
  </si>
  <si>
    <t>27b2a3FC4a3Afd8</t>
  </si>
  <si>
    <t>Ramos-Pruitt</t>
  </si>
  <si>
    <t>Randalltown</t>
  </si>
  <si>
    <t>723-235-1194</t>
  </si>
  <si>
    <t>001-449-298-9100x662</t>
  </si>
  <si>
    <t>rfox@figueroa-pruitt.com</t>
  </si>
  <si>
    <t>https://www.garrett.com/</t>
  </si>
  <si>
    <t>F03CDdbA130cbC5</t>
  </si>
  <si>
    <t>Rice PLC</t>
  </si>
  <si>
    <t>Mcdowellland</t>
  </si>
  <si>
    <t>391-670-0450x854</t>
  </si>
  <si>
    <t>287-968-6889</t>
  </si>
  <si>
    <t>maurice76@kennedy.com</t>
  </si>
  <si>
    <t>http://lucero.com/</t>
  </si>
  <si>
    <t>c5beEe16DB8ebDf</t>
  </si>
  <si>
    <t>West Herbertberg</t>
  </si>
  <si>
    <t>+1-963-812-8129x161</t>
  </si>
  <si>
    <t>pricekristen@higgins.com</t>
  </si>
  <si>
    <t>http://frazier.biz/</t>
  </si>
  <si>
    <t>AB78B6C32E16E6e</t>
  </si>
  <si>
    <t>Martin LLC</t>
  </si>
  <si>
    <t>New Jay</t>
  </si>
  <si>
    <t>(551)354-5347x543</t>
  </si>
  <si>
    <t>+1-022-846-8813x4354</t>
  </si>
  <si>
    <t>bullockshari@roth.info</t>
  </si>
  <si>
    <t>http://chandler-alexander.info/</t>
  </si>
  <si>
    <t>Ddd183Dc18780FC</t>
  </si>
  <si>
    <t>Anderson-Leon</t>
  </si>
  <si>
    <t>758-964-8587</t>
  </si>
  <si>
    <t>billmacias@shepard.com</t>
  </si>
  <si>
    <t>http://www.shah.com/</t>
  </si>
  <si>
    <t>1BbDa5FedBC3CE5</t>
  </si>
  <si>
    <t>Robbins, Patrick and Melton</t>
  </si>
  <si>
    <t>South Tabitha</t>
  </si>
  <si>
    <t>(492)849-0072</t>
  </si>
  <si>
    <t>411-642-7479x8001</t>
  </si>
  <si>
    <t>carrillojon@santana.com</t>
  </si>
  <si>
    <t>https://www.delgado.com/</t>
  </si>
  <si>
    <t>C95a2de9dFF4deD</t>
  </si>
  <si>
    <t>Figueroa-Tran</t>
  </si>
  <si>
    <t>Lake Faith</t>
  </si>
  <si>
    <t>001-093-497-0068x119</t>
  </si>
  <si>
    <t>tiffanymendoza@austin.com</t>
  </si>
  <si>
    <t>https://www.huff.biz/</t>
  </si>
  <si>
    <t>44E59772aa1c5D3</t>
  </si>
  <si>
    <t>Gibbs, Dominguez and Wu</t>
  </si>
  <si>
    <t>East Randy</t>
  </si>
  <si>
    <t>+1-096-696-1085x20227</t>
  </si>
  <si>
    <t>jpatrick@skinner-willis.info</t>
  </si>
  <si>
    <t>http://hayes.biz/</t>
  </si>
  <si>
    <t>1cda49fA77Ba7Ec</t>
  </si>
  <si>
    <t>Lynch PLC</t>
  </si>
  <si>
    <t>649.952.2410</t>
  </si>
  <si>
    <t>001-735-773-8599x1508</t>
  </si>
  <si>
    <t>collinsdon@huynh-duarte.com</t>
  </si>
  <si>
    <t>http://powers.org/</t>
  </si>
  <si>
    <t>98bF938AbFa3Aab</t>
  </si>
  <si>
    <t>Esparza Ltd</t>
  </si>
  <si>
    <t>Terryberg</t>
  </si>
  <si>
    <t>+1-001-883-0834x2378</t>
  </si>
  <si>
    <t>elliottmichaela@jones.com</t>
  </si>
  <si>
    <t>http://www.delacruz.com/</t>
  </si>
  <si>
    <t>1bBC0Ccc0eEE2BF</t>
  </si>
  <si>
    <t>Decker, Ewing and Glenn</t>
  </si>
  <si>
    <t>Port Mialand</t>
  </si>
  <si>
    <t>454.735.1158</t>
  </si>
  <si>
    <t>+1-190-024-7221x20242</t>
  </si>
  <si>
    <t>peggy77@riggs.com</t>
  </si>
  <si>
    <t>http://www.cobb.com/</t>
  </si>
  <si>
    <t>f2A9Fd74aAebb06</t>
  </si>
  <si>
    <t>Fernandez</t>
  </si>
  <si>
    <t>Powers, Johns and Mccoy</t>
  </si>
  <si>
    <t>New Joel</t>
  </si>
  <si>
    <t>001-566-415-1181x12795</t>
  </si>
  <si>
    <t>336.200.0732</t>
  </si>
  <si>
    <t>calvinavery@burnett-davies.com</t>
  </si>
  <si>
    <t>http://burch.info/</t>
  </si>
  <si>
    <t>dA9e2B61A210FAf</t>
  </si>
  <si>
    <t>Vaughn, Maldonado and Conway</t>
  </si>
  <si>
    <t>West Reginaborough</t>
  </si>
  <si>
    <t>913-323-8930x57748</t>
  </si>
  <si>
    <t>309.620.8922x6931</t>
  </si>
  <si>
    <t>hardingyesenia@huffman.com</t>
  </si>
  <si>
    <t>https://gregory-armstrong.org/</t>
  </si>
  <si>
    <t>FEb0ab9c44F2c50</t>
  </si>
  <si>
    <t>Cummings and Sons</t>
  </si>
  <si>
    <t>Lewisberg</t>
  </si>
  <si>
    <t>(719)781-0560x747</t>
  </si>
  <si>
    <t>169.910.7439x65877</t>
  </si>
  <si>
    <t>jacksonwalton@walter.com</t>
  </si>
  <si>
    <t>http://www.bauer.com/</t>
  </si>
  <si>
    <t>5a1bCfF2C6Cfc18</t>
  </si>
  <si>
    <t>Noble-May</t>
  </si>
  <si>
    <t>West Russell</t>
  </si>
  <si>
    <t>352-654-2536</t>
  </si>
  <si>
    <t>bushbetty@klein.com</t>
  </si>
  <si>
    <t>https://gardner.info/</t>
  </si>
  <si>
    <t>6EFb1aDcD570De4</t>
  </si>
  <si>
    <t>Hayes-Collier</t>
  </si>
  <si>
    <t>Mahoneystad</t>
  </si>
  <si>
    <t>249.334.4839x4118</t>
  </si>
  <si>
    <t>236.215.5670x645</t>
  </si>
  <si>
    <t>rickysandoval@gibbs.com</t>
  </si>
  <si>
    <t>089dDB025EB5DCf</t>
  </si>
  <si>
    <t>East Johnnyland</t>
  </si>
  <si>
    <t>jonathonpetersen@benjamin-vaughn.com</t>
  </si>
  <si>
    <t>https://long-sanders.com/</t>
  </si>
  <si>
    <t>CaCCED837B2D6Fc</t>
  </si>
  <si>
    <t>Allen-Dyer</t>
  </si>
  <si>
    <t>Tracieshire</t>
  </si>
  <si>
    <t>635-057-5512</t>
  </si>
  <si>
    <t>(763)405-9912</t>
  </si>
  <si>
    <t>lunablake@hebert.com</t>
  </si>
  <si>
    <t>http://www.koch.com/</t>
  </si>
  <si>
    <t>be1cfe3c3c9Ff98</t>
  </si>
  <si>
    <t>Fritz LLC</t>
  </si>
  <si>
    <t>Harveyborough</t>
  </si>
  <si>
    <t>954.480.8777x3072</t>
  </si>
  <si>
    <t>(763)739-8687x242</t>
  </si>
  <si>
    <t>alexandergarrison@tapia.com</t>
  </si>
  <si>
    <t>https://joyce-weaver.info/</t>
  </si>
  <si>
    <t>f46CfcE5322CE2a</t>
  </si>
  <si>
    <t>Gross-Bruce</t>
  </si>
  <si>
    <t>Melindafort</t>
  </si>
  <si>
    <t>+1-003-114-3267x7524</t>
  </si>
  <si>
    <t>llindsey@welch.com</t>
  </si>
  <si>
    <t>http://www.turner.org/</t>
  </si>
  <si>
    <t>106027EF3688844</t>
  </si>
  <si>
    <t>Francis Ltd</t>
  </si>
  <si>
    <t>South Gabriellatown</t>
  </si>
  <si>
    <t>150-687-4659x3786</t>
  </si>
  <si>
    <t>chamberstraci@cardenas-haney.com</t>
  </si>
  <si>
    <t>https://ferrell.com/</t>
  </si>
  <si>
    <t>c170626A7e9b136</t>
  </si>
  <si>
    <t>Campos, Davidson and Blanchard</t>
  </si>
  <si>
    <t>Daniellemouth</t>
  </si>
  <si>
    <t>045-083-8772</t>
  </si>
  <si>
    <t>+1-508-976-4244x945</t>
  </si>
  <si>
    <t>eestes@dorsey.com</t>
  </si>
  <si>
    <t>http://jimenez-gallegos.com/</t>
  </si>
  <si>
    <t>4dCd4AaEAA60CfB</t>
  </si>
  <si>
    <t>Barnett Ltd</t>
  </si>
  <si>
    <t>South Brucestad</t>
  </si>
  <si>
    <t>639-221-9467x6901</t>
  </si>
  <si>
    <t>668.502.2031x9165</t>
  </si>
  <si>
    <t>adkinsregina@bishop.info</t>
  </si>
  <si>
    <t>1D2dd325eD6c2b2</t>
  </si>
  <si>
    <t>Port Tammy</t>
  </si>
  <si>
    <t>602-436-0477x7915</t>
  </si>
  <si>
    <t>(052)656-6492x374</t>
  </si>
  <si>
    <t>deborah10@ball.com</t>
  </si>
  <si>
    <t>http://mcpherson.net/</t>
  </si>
  <si>
    <t>6D440ac7CfFF06d</t>
  </si>
  <si>
    <t>Walker, Chan and Mathews</t>
  </si>
  <si>
    <t>New Misty</t>
  </si>
  <si>
    <t>(177)369-5847</t>
  </si>
  <si>
    <t>+1-674-398-0276x16880</t>
  </si>
  <si>
    <t>wolfefrancis@davies.com</t>
  </si>
  <si>
    <t>https://www.maxwell.com/</t>
  </si>
  <si>
    <t>A458cb8Bee0b7Ea</t>
  </si>
  <si>
    <t>Ellison, Berg and Bridges</t>
  </si>
  <si>
    <t>North Gabriel</t>
  </si>
  <si>
    <t>+1-321-868-2800x04575</t>
  </si>
  <si>
    <t>+1-856-647-3509x753</t>
  </si>
  <si>
    <t>nsingh@mccann.com</t>
  </si>
  <si>
    <t>https://www.kane.org/</t>
  </si>
  <si>
    <t>e99C712DCAeD0D3</t>
  </si>
  <si>
    <t>Lamb-Weiss</t>
  </si>
  <si>
    <t>Savannahtown</t>
  </si>
  <si>
    <t>250.123.3787</t>
  </si>
  <si>
    <t>837-071-6153x80676</t>
  </si>
  <si>
    <t>alvin46@humphrey-adams.com</t>
  </si>
  <si>
    <t>http://burch-tapia.com/</t>
  </si>
  <si>
    <t>6f7E72cFEA84aEc</t>
  </si>
  <si>
    <t>Church-Blevins</t>
  </si>
  <si>
    <t>Port Lindsay</t>
  </si>
  <si>
    <t>001-478-274-4136x0582</t>
  </si>
  <si>
    <t>001-955-796-5997x3420</t>
  </si>
  <si>
    <t>crystal88@dickson.info</t>
  </si>
  <si>
    <t>http://sparks-burns.org/</t>
  </si>
  <si>
    <t>E563A64593EB29A</t>
  </si>
  <si>
    <t>Gallagher, Patrick and Hawkins</t>
  </si>
  <si>
    <t>Chandlerhaven</t>
  </si>
  <si>
    <t>738.524.0433</t>
  </si>
  <si>
    <t>642-230-6500</t>
  </si>
  <si>
    <t>dillonhiggins@mejia-lutz.com</t>
  </si>
  <si>
    <t>http://butler.com/</t>
  </si>
  <si>
    <t>15aB44aeC755edc</t>
  </si>
  <si>
    <t>Cowan Inc</t>
  </si>
  <si>
    <t>Sellersshire</t>
  </si>
  <si>
    <t>001-790-941-8516x034</t>
  </si>
  <si>
    <t>923.792.8424</t>
  </si>
  <si>
    <t>davemccann@cross.net</t>
  </si>
  <si>
    <t>http://www.caldwell-torres.com/</t>
  </si>
  <si>
    <t>BECA74D8378b76B</t>
  </si>
  <si>
    <t>Garcia, Manning and Riley</t>
  </si>
  <si>
    <t>Choifurt</t>
  </si>
  <si>
    <t>674.632.5340</t>
  </si>
  <si>
    <t>001-026-133-8846x2261</t>
  </si>
  <si>
    <t>tammy94@roman.com</t>
  </si>
  <si>
    <t>http://conrad.com/</t>
  </si>
  <si>
    <t>c69D4ddf5e0C3B3</t>
  </si>
  <si>
    <t>Zamora, Butler and Lozano</t>
  </si>
  <si>
    <t>Drakeland</t>
  </si>
  <si>
    <t>+1-491-496-5204x967</t>
  </si>
  <si>
    <t>572.440.9062x095</t>
  </si>
  <si>
    <t>wernergarrett@trevino.org</t>
  </si>
  <si>
    <t>Afdc83D38C9a06e</t>
  </si>
  <si>
    <t>Beard Inc</t>
  </si>
  <si>
    <t>Jermainebury</t>
  </si>
  <si>
    <t>905.486.6039x85738</t>
  </si>
  <si>
    <t>893.563.6297x0244</t>
  </si>
  <si>
    <t>dariusolsen@oneal-holloway.biz</t>
  </si>
  <si>
    <t>https://kelley.com/</t>
  </si>
  <si>
    <t>4307d24D3DA910d</t>
  </si>
  <si>
    <t>Benson-Hinton</t>
  </si>
  <si>
    <t>Lake Malikhaven</t>
  </si>
  <si>
    <t>001-795-643-9662x120</t>
  </si>
  <si>
    <t>236-574-9910x46145</t>
  </si>
  <si>
    <t>crossbrent@burnett.com</t>
  </si>
  <si>
    <t>http://www.li.org/</t>
  </si>
  <si>
    <t>5668Da7d98624ef</t>
  </si>
  <si>
    <t>Mills-Johnson</t>
  </si>
  <si>
    <t>Joditon</t>
  </si>
  <si>
    <t>+1-584-913-2125x79447</t>
  </si>
  <si>
    <t>fruiz@blackburn.com</t>
  </si>
  <si>
    <t>http://www.bush-choi.com/</t>
  </si>
  <si>
    <t>6856BFA1dB7C238</t>
  </si>
  <si>
    <t>Barajas, Thomas and Butler</t>
  </si>
  <si>
    <t>Kellifurt</t>
  </si>
  <si>
    <t>513.296.3148x867</t>
  </si>
  <si>
    <t>+1-884-894-1347x4321</t>
  </si>
  <si>
    <t>melindahaney@little-faulkner.biz</t>
  </si>
  <si>
    <t>https://swanson.com/</t>
  </si>
  <si>
    <t>e065eBDEc7deF3d</t>
  </si>
  <si>
    <t>Lloyd, Pierce and Valdez</t>
  </si>
  <si>
    <t>Villanuevaville</t>
  </si>
  <si>
    <t>520.223.3796x03827</t>
  </si>
  <si>
    <t>861-567-0266</t>
  </si>
  <si>
    <t>fitzgeraldmitchell@pennington-mcguire.info</t>
  </si>
  <si>
    <t>https://villanueva.org/</t>
  </si>
  <si>
    <t>dfC5c54C4d2e71c</t>
  </si>
  <si>
    <t>Ellison, Tanner and Waters</t>
  </si>
  <si>
    <t>Lake Marcborough</t>
  </si>
  <si>
    <t>001-894-082-8990x105</t>
  </si>
  <si>
    <t>(973)630-8598</t>
  </si>
  <si>
    <t>huynhapril@nunez.biz</t>
  </si>
  <si>
    <t>http://www.parker-cowan.info/</t>
  </si>
  <si>
    <t>eB6EE0cA48c3F2f</t>
  </si>
  <si>
    <t>Warner LLC</t>
  </si>
  <si>
    <t>Parkerton</t>
  </si>
  <si>
    <t>001-728-602-6604x1056</t>
  </si>
  <si>
    <t>lamtommy@church.com</t>
  </si>
  <si>
    <t>https://www.henry-brandt.com/</t>
  </si>
  <si>
    <t>6FC73D96e812bda</t>
  </si>
  <si>
    <t>Jackson-Bean</t>
  </si>
  <si>
    <t>Marciaborough</t>
  </si>
  <si>
    <t>639-423-6159x327</t>
  </si>
  <si>
    <t>149.567.2393x04175</t>
  </si>
  <si>
    <t>evanwall@palmer-bruce.com</t>
  </si>
  <si>
    <t>http://benton.net/</t>
  </si>
  <si>
    <t>9263b42fcE03b7E</t>
  </si>
  <si>
    <t>Thornton-Tate</t>
  </si>
  <si>
    <t>Littleborough</t>
  </si>
  <si>
    <t>miguelmartin@dickerson.com</t>
  </si>
  <si>
    <t>http://arias.com/</t>
  </si>
  <si>
    <t>aaEE4Acd03E5679</t>
  </si>
  <si>
    <t>Byrd-Powell</t>
  </si>
  <si>
    <t>New Laurashire</t>
  </si>
  <si>
    <t>(217)219-0196x1388</t>
  </si>
  <si>
    <t>208-594-1779</t>
  </si>
  <si>
    <t>nchristensen@little.com</t>
  </si>
  <si>
    <t>https://www.hanson-bowman.com/</t>
  </si>
  <si>
    <t>0e101C2af7a1a7d</t>
  </si>
  <si>
    <t>Nelson-Gilmore</t>
  </si>
  <si>
    <t>Cherylmouth</t>
  </si>
  <si>
    <t>(929)362-6325x3531</t>
  </si>
  <si>
    <t>001-107-979-3966x283</t>
  </si>
  <si>
    <t>rebecca35@bradford.com</t>
  </si>
  <si>
    <t>http://love-mccann.com/</t>
  </si>
  <si>
    <t>d3dfc3043Cff7ac</t>
  </si>
  <si>
    <t>New Breannaton</t>
  </si>
  <si>
    <t>589-097-7132x102</t>
  </si>
  <si>
    <t>970-890-5797x26180</t>
  </si>
  <si>
    <t>kara58@sullivan.biz</t>
  </si>
  <si>
    <t>https://www.evans.com/</t>
  </si>
  <si>
    <t>6fA8A85C2e0d708</t>
  </si>
  <si>
    <t>Drake-Allison</t>
  </si>
  <si>
    <t>Lydiafurt</t>
  </si>
  <si>
    <t>(077)044-5712</t>
  </si>
  <si>
    <t>710.061.5081</t>
  </si>
  <si>
    <t>alisha98@bennett-frazier.com</t>
  </si>
  <si>
    <t>https://www.petty.com/</t>
  </si>
  <si>
    <t>aE5274dbA82Df74</t>
  </si>
  <si>
    <t>Good Ltd</t>
  </si>
  <si>
    <t>Lake Fred</t>
  </si>
  <si>
    <t>+1-478-990-6241x41271</t>
  </si>
  <si>
    <t>+1-271-294-4219x15556</t>
  </si>
  <si>
    <t>hclark@forbes-ashley.com</t>
  </si>
  <si>
    <t>http://www.waller-park.com/</t>
  </si>
  <si>
    <t>5aCF11FEFE8B313</t>
  </si>
  <si>
    <t>Flores and Sons</t>
  </si>
  <si>
    <t>West Reginaldstad</t>
  </si>
  <si>
    <t>250-943-0233x7604</t>
  </si>
  <si>
    <t>sheena37@beasley.net</t>
  </si>
  <si>
    <t>https://kaiser-hutchinson.com/</t>
  </si>
  <si>
    <t>7BfDaE9BcB5d240</t>
  </si>
  <si>
    <t>Fischer-Baird</t>
  </si>
  <si>
    <t>New Brianfurt</t>
  </si>
  <si>
    <t>741.992.7606x73915</t>
  </si>
  <si>
    <t>240-426-2860x378</t>
  </si>
  <si>
    <t>hughescassie@maxwell.com</t>
  </si>
  <si>
    <t>https://mendoza-porter.org/</t>
  </si>
  <si>
    <t>c9766eAfa9900F0</t>
  </si>
  <si>
    <t>Bullock, Rowland and May</t>
  </si>
  <si>
    <t>Ashleyland</t>
  </si>
  <si>
    <t>(385)520-8598</t>
  </si>
  <si>
    <t>kristopher60@choi.com</t>
  </si>
  <si>
    <t>http://www.garner-welch.net/</t>
  </si>
  <si>
    <t>Eaed4Bc2AfcE20a</t>
  </si>
  <si>
    <t>Carson, Trevino and Fox</t>
  </si>
  <si>
    <t>Lake Kelseyfort</t>
  </si>
  <si>
    <t>+1-314-880-5329x734</t>
  </si>
  <si>
    <t>llindsey@decker-cervantes.org</t>
  </si>
  <si>
    <t>686f5BDb41f8Aba</t>
  </si>
  <si>
    <t>Davila LLC</t>
  </si>
  <si>
    <t>South Amber</t>
  </si>
  <si>
    <t>838-641-6561x541</t>
  </si>
  <si>
    <t>001-981-443-6428</t>
  </si>
  <si>
    <t>brittany00@waters.com</t>
  </si>
  <si>
    <t>https://cordova.net/</t>
  </si>
  <si>
    <t>CED3EACeDdc7ab6</t>
  </si>
  <si>
    <t>Davies-Mccullough</t>
  </si>
  <si>
    <t>South Lucas</t>
  </si>
  <si>
    <t>595.645.3564</t>
  </si>
  <si>
    <t>dwayne48@ruiz-fernandez.com</t>
  </si>
  <si>
    <t>http://www.daugherty.biz/</t>
  </si>
  <si>
    <t>51F91DB8ECaEA2c</t>
  </si>
  <si>
    <t>Stout-Oconnor</t>
  </si>
  <si>
    <t>East Jermainefort</t>
  </si>
  <si>
    <t>863-139-6807x86316</t>
  </si>
  <si>
    <t>(090)756-1758</t>
  </si>
  <si>
    <t>watersgabriella@abbott-collins.info</t>
  </si>
  <si>
    <t>http://barrett.biz/</t>
  </si>
  <si>
    <t>0eb8FccC3bCE1B9</t>
  </si>
  <si>
    <t>Padilla Group</t>
  </si>
  <si>
    <t>Wolfhaven</t>
  </si>
  <si>
    <t>(071)003-2126x68784</t>
  </si>
  <si>
    <t>qsanchez@silva-roberson.com</t>
  </si>
  <si>
    <t>https://rollins-moyer.net/</t>
  </si>
  <si>
    <t>CD018Aea17ea073</t>
  </si>
  <si>
    <t>Davis, Chung and Ibarra</t>
  </si>
  <si>
    <t>New Chelsea</t>
  </si>
  <si>
    <t>(170)712-6785</t>
  </si>
  <si>
    <t>sharonkemp@gaines.com</t>
  </si>
  <si>
    <t>http://www.riggs.com/</t>
  </si>
  <si>
    <t>2A0f5CFFf389edF</t>
  </si>
  <si>
    <t>Mccoy Group</t>
  </si>
  <si>
    <t>586-445-4025x38212</t>
  </si>
  <si>
    <t>001-557-416-0663x101</t>
  </si>
  <si>
    <t>vweiss@stokes.com</t>
  </si>
  <si>
    <t>https://mendoza.com/</t>
  </si>
  <si>
    <t>1efDA082e7256D0</t>
  </si>
  <si>
    <t>Novak PLC</t>
  </si>
  <si>
    <t>(223)545-8874</t>
  </si>
  <si>
    <t>(418)898-8004x2340</t>
  </si>
  <si>
    <t>moorecolin@liu.com</t>
  </si>
  <si>
    <t>http://www.tran.info/</t>
  </si>
  <si>
    <t>C37Dff7fedd2520</t>
  </si>
  <si>
    <t>Stuart-Roberts</t>
  </si>
  <si>
    <t>Gavinville</t>
  </si>
  <si>
    <t>+1-327-678-4083x098</t>
  </si>
  <si>
    <t>001-454-917-0982</t>
  </si>
  <si>
    <t>hermankirsten@hooper.biz</t>
  </si>
  <si>
    <t>http://www.riddle-gamble.biz/</t>
  </si>
  <si>
    <t>B4BCE89feD0fDfA</t>
  </si>
  <si>
    <t>Phillips-Cobb</t>
  </si>
  <si>
    <t>001-178-690-2441x8902</t>
  </si>
  <si>
    <t>852.037.7581</t>
  </si>
  <si>
    <t>diane65@grant.org</t>
  </si>
  <si>
    <t>https://hunt.com/</t>
  </si>
  <si>
    <t>F604cBDB1aAB085</t>
  </si>
  <si>
    <t>Frey-Goodwin</t>
  </si>
  <si>
    <t>New Jackside</t>
  </si>
  <si>
    <t>+1-314-947-7205x7549</t>
  </si>
  <si>
    <t>949.760.2761</t>
  </si>
  <si>
    <t>sydneyconway@hines-herrera.net</t>
  </si>
  <si>
    <t>http://maynard-duran.net/</t>
  </si>
  <si>
    <t>f4fAED2cD18B6bf</t>
  </si>
  <si>
    <t>Roach-Small</t>
  </si>
  <si>
    <t>Lake Jefferybury</t>
  </si>
  <si>
    <t>001-223-510-3903x219</t>
  </si>
  <si>
    <t>(348)145-5248x35742</t>
  </si>
  <si>
    <t>pford@campbell.biz</t>
  </si>
  <si>
    <t>https://durham.biz/</t>
  </si>
  <si>
    <t>0CB6b49D995cB6a</t>
  </si>
  <si>
    <t>Hodge-Ramos</t>
  </si>
  <si>
    <t>Karinaside</t>
  </si>
  <si>
    <t>(478)414-7283</t>
  </si>
  <si>
    <t>664.162.7535x2124</t>
  </si>
  <si>
    <t>ryansherri@collier-ritter.com</t>
  </si>
  <si>
    <t>https://www.brennan.org/</t>
  </si>
  <si>
    <t>7fD6b78E5647793</t>
  </si>
  <si>
    <t>Johnston, Moss and Chase</t>
  </si>
  <si>
    <t>North Valeriemouth</t>
  </si>
  <si>
    <t>423.574.3684x703</t>
  </si>
  <si>
    <t>001-678-159-8315</t>
  </si>
  <si>
    <t>annettebailey@sanders.com</t>
  </si>
  <si>
    <t>https://contreras.com/</t>
  </si>
  <si>
    <t>76EdEe5baEBEc5B</t>
  </si>
  <si>
    <t>Norton, Harrington and Tate</t>
  </si>
  <si>
    <t>Nguyenhaven</t>
  </si>
  <si>
    <t>144-270-5826x07621</t>
  </si>
  <si>
    <t>(593)104-7360x8991</t>
  </si>
  <si>
    <t>whansen@mckee.com</t>
  </si>
  <si>
    <t>http://thomas-dougherty.org/</t>
  </si>
  <si>
    <t>53cD8B96bCBB4F3</t>
  </si>
  <si>
    <t>Keith-Mcclain</t>
  </si>
  <si>
    <t>640-837-2819</t>
  </si>
  <si>
    <t>001-749-643-1264x173</t>
  </si>
  <si>
    <t>kristirusso@gonzales.com</t>
  </si>
  <si>
    <t>F196D46EbfbA82f</t>
  </si>
  <si>
    <t>Logan-Chambers</t>
  </si>
  <si>
    <t>Port Shelly</t>
  </si>
  <si>
    <t>526-837-9911</t>
  </si>
  <si>
    <t>001-643-608-3302x3445</t>
  </si>
  <si>
    <t>tracey47@ayala.com</t>
  </si>
  <si>
    <t>b4Fd62e2cC113df</t>
  </si>
  <si>
    <t>Alvarado, Drake and Molina</t>
  </si>
  <si>
    <t>Carlberg</t>
  </si>
  <si>
    <t>841.534.8981</t>
  </si>
  <si>
    <t>205-718-0628x521</t>
  </si>
  <si>
    <t>chase92@mcfarland.com</t>
  </si>
  <si>
    <t>http://www.lucas.com/</t>
  </si>
  <si>
    <t>2ccaCBBDcB6d382</t>
  </si>
  <si>
    <t>Banks, Holloway and Orr</t>
  </si>
  <si>
    <t>North Traciborough</t>
  </si>
  <si>
    <t>001-690-054-7045x58113</t>
  </si>
  <si>
    <t>+1-626-472-0251x003</t>
  </si>
  <si>
    <t>urusso@riddle-bryant.org</t>
  </si>
  <si>
    <t>http://www.rowe-mcpherson.biz/</t>
  </si>
  <si>
    <t>bEDe289068acADC</t>
  </si>
  <si>
    <t>Beck and Sons</t>
  </si>
  <si>
    <t>Jasminestad</t>
  </si>
  <si>
    <t>363.219.7100</t>
  </si>
  <si>
    <t>413-584-6218x32972</t>
  </si>
  <si>
    <t>jenniferstein@carter.info</t>
  </si>
  <si>
    <t>https://waters.com/</t>
  </si>
  <si>
    <t>b094EEd228bAD85</t>
  </si>
  <si>
    <t>Compton LLC</t>
  </si>
  <si>
    <t>Port Rickymouth</t>
  </si>
  <si>
    <t>010-598-4440x80897</t>
  </si>
  <si>
    <t>isaac79@levy.com</t>
  </si>
  <si>
    <t>http://www.molina.com/</t>
  </si>
  <si>
    <t>F1a1e69a40B9c5d</t>
  </si>
  <si>
    <t>Choi, Werner and Wade</t>
  </si>
  <si>
    <t>Port Matthewbury</t>
  </si>
  <si>
    <t>571-082-8742</t>
  </si>
  <si>
    <t>mullencolton@barton-morrison.com</t>
  </si>
  <si>
    <t>http://www.fitzgerald-stevenson.biz/</t>
  </si>
  <si>
    <t>dE4ca9b20C1300C</t>
  </si>
  <si>
    <t>Morrow, Hanson and Huynh</t>
  </si>
  <si>
    <t>Eugenestad</t>
  </si>
  <si>
    <t>(970)643-1026</t>
  </si>
  <si>
    <t>496.435.7785x8819</t>
  </si>
  <si>
    <t>harold62@duffy-mejia.com</t>
  </si>
  <si>
    <t>http://www.braun.org/</t>
  </si>
  <si>
    <t>1fc98dC22ABc6DC</t>
  </si>
  <si>
    <t>Shah-Knapp</t>
  </si>
  <si>
    <t>Tinaport</t>
  </si>
  <si>
    <t>(726)082-5867</t>
  </si>
  <si>
    <t>001-110-681-8415</t>
  </si>
  <si>
    <t>danielleon@lutz.net</t>
  </si>
  <si>
    <t>https://www.stuart-santana.net/</t>
  </si>
  <si>
    <t>6282f60feC4Da18</t>
  </si>
  <si>
    <t>Donaldson-Garrison</t>
  </si>
  <si>
    <t>Kelseyshire</t>
  </si>
  <si>
    <t>+1-320-458-7908x790</t>
  </si>
  <si>
    <t>(185)855-4199x23247</t>
  </si>
  <si>
    <t>kenneth47@wells.net</t>
  </si>
  <si>
    <t>http://www.galvan.org/</t>
  </si>
  <si>
    <t>270E139f371deD0</t>
  </si>
  <si>
    <t>Mack-Braun</t>
  </si>
  <si>
    <t>006.409.4821</t>
  </si>
  <si>
    <t>275-954-4639x8716</t>
  </si>
  <si>
    <t>daltonalvarado@campbell-thompson.net</t>
  </si>
  <si>
    <t>F1B1C715A9fa566</t>
  </si>
  <si>
    <t>House-Hill</t>
  </si>
  <si>
    <t>Hoganmouth</t>
  </si>
  <si>
    <t>+1-212-067-0821x04357</t>
  </si>
  <si>
    <t>petersenclifford@huynh-robertson.com</t>
  </si>
  <si>
    <t>http://thompson.com/</t>
  </si>
  <si>
    <t>78D08ba5622CCF4</t>
  </si>
  <si>
    <t>Cherry-Thomas</t>
  </si>
  <si>
    <t>Macdonaldbury</t>
  </si>
  <si>
    <t>808-836-1866</t>
  </si>
  <si>
    <t>+1-844-740-8958x49312</t>
  </si>
  <si>
    <t>valeriechristensen@berger.com</t>
  </si>
  <si>
    <t>dE95dFF434e0b46</t>
  </si>
  <si>
    <t>Osborn-Lang</t>
  </si>
  <si>
    <t>Jensenborough</t>
  </si>
  <si>
    <t>(335)011-3734x260</t>
  </si>
  <si>
    <t>(247)263-6101x455</t>
  </si>
  <si>
    <t>terrance01@bennett-barajas.biz</t>
  </si>
  <si>
    <t>http://hayden-fuentes.com/</t>
  </si>
  <si>
    <t>1abA5EeDda4eaFE</t>
  </si>
  <si>
    <t>Shah, Kidd and Lambert</t>
  </si>
  <si>
    <t>North Grantmouth</t>
  </si>
  <si>
    <t>(365)482-2772x8310</t>
  </si>
  <si>
    <t>672.179.5967x085</t>
  </si>
  <si>
    <t>norrisdon@castillo-lin.com</t>
  </si>
  <si>
    <t>https://sherman-bentley.biz/</t>
  </si>
  <si>
    <t>Fcb41403aD67582</t>
  </si>
  <si>
    <t>Dudley, Pruitt and Ochoa</t>
  </si>
  <si>
    <t>Georgemouth</t>
  </si>
  <si>
    <t>(192)755-1969x4610</t>
  </si>
  <si>
    <t>carolbryan@horne-cunningham.com</t>
  </si>
  <si>
    <t>http://ward-bush.biz/</t>
  </si>
  <si>
    <t>209aF93bFd03FAC</t>
  </si>
  <si>
    <t>Solis, Mckee and Castillo</t>
  </si>
  <si>
    <t>New Dominicshire</t>
  </si>
  <si>
    <t>082.275.8296</t>
  </si>
  <si>
    <t>(891)566-6651x6005</t>
  </si>
  <si>
    <t>fpadilla@paul.info</t>
  </si>
  <si>
    <t>http://vargas-townsend.com/</t>
  </si>
  <si>
    <t>52460c4AE39d052</t>
  </si>
  <si>
    <t>Lynn, Sweeney and Ayala</t>
  </si>
  <si>
    <t>Shermanmouth</t>
  </si>
  <si>
    <t>043.066.1322x29529</t>
  </si>
  <si>
    <t>feliciaglover@luna.com</t>
  </si>
  <si>
    <t>https://www.schmidt-yoder.com/</t>
  </si>
  <si>
    <t>8afEEBCA9De7f8f</t>
  </si>
  <si>
    <t>Zavala, Bonilla and Dorsey</t>
  </si>
  <si>
    <t>New Carlhaven</t>
  </si>
  <si>
    <t>225.203.8975</t>
  </si>
  <si>
    <t>+1-951-923-1208x586</t>
  </si>
  <si>
    <t>millerangela@vang.com</t>
  </si>
  <si>
    <t>https://floyd.com/</t>
  </si>
  <si>
    <t>E34ca6fe1298A06</t>
  </si>
  <si>
    <t>Lambert</t>
  </si>
  <si>
    <t>Lam, Rasmussen and Castro</t>
  </si>
  <si>
    <t>Port Marcia</t>
  </si>
  <si>
    <t>(573)956-2859x3102</t>
  </si>
  <si>
    <t>087-778-8988</t>
  </si>
  <si>
    <t>mcknightparker@dougherty.com</t>
  </si>
  <si>
    <t>https://www.oneill-arias.com/</t>
  </si>
  <si>
    <t>afdB01fb4CC3ebe</t>
  </si>
  <si>
    <t>Vincent, Nichols and Hebert</t>
  </si>
  <si>
    <t>654-694-7354</t>
  </si>
  <si>
    <t>919.785.8208x4390</t>
  </si>
  <si>
    <t>freemanjenna@carey-quinn.org</t>
  </si>
  <si>
    <t>https://www.wu.biz/</t>
  </si>
  <si>
    <t>DF8c99a02e97c74</t>
  </si>
  <si>
    <t>Cooper Group</t>
  </si>
  <si>
    <t>Jonathonbury</t>
  </si>
  <si>
    <t>(742)386-1902x069</t>
  </si>
  <si>
    <t>389.084.7867x8436</t>
  </si>
  <si>
    <t>jnash@mcgrath-monroe.com</t>
  </si>
  <si>
    <t>https://poole.com/</t>
  </si>
  <si>
    <t>D32a42daaeB2D43</t>
  </si>
  <si>
    <t>Larsen, Bryan and Escobar</t>
  </si>
  <si>
    <t>+1-801-631-2947x8298</t>
  </si>
  <si>
    <t>+1-772-201-8905x186</t>
  </si>
  <si>
    <t>sstark@watts.com</t>
  </si>
  <si>
    <t>6F3e21A305fd1b9</t>
  </si>
  <si>
    <t>Holden, Dawson and Whitney</t>
  </si>
  <si>
    <t>+1-023-756-3769x01058</t>
  </si>
  <si>
    <t>kylezimmerman@adkins.com</t>
  </si>
  <si>
    <t>7fFbBA72BEBcFac</t>
  </si>
  <si>
    <t>Cardenas-Hayes</t>
  </si>
  <si>
    <t>East Tina</t>
  </si>
  <si>
    <t>721-485-3683x9708</t>
  </si>
  <si>
    <t>256.184.4751</t>
  </si>
  <si>
    <t>charleneyoung@holland-hunt.info</t>
  </si>
  <si>
    <t>6Da2EBA63dC00FD</t>
  </si>
  <si>
    <t>Henderson-Clay</t>
  </si>
  <si>
    <t>Joeport</t>
  </si>
  <si>
    <t>001-656-379-3803x830</t>
  </si>
  <si>
    <t>001-613-636-9737x429</t>
  </si>
  <si>
    <t>elaine65@hebert.com</t>
  </si>
  <si>
    <t>https://potter.org/</t>
  </si>
  <si>
    <t>e4d7aD9D753a35b</t>
  </si>
  <si>
    <t>Gill Inc</t>
  </si>
  <si>
    <t>Lambfort</t>
  </si>
  <si>
    <t>694-037-3123x6369</t>
  </si>
  <si>
    <t>molly59@alvarado.info</t>
  </si>
  <si>
    <t>https://www.harrington-reyes.biz/</t>
  </si>
  <si>
    <t>fDDF63dd9dAaDff</t>
  </si>
  <si>
    <t>Wang</t>
  </si>
  <si>
    <t>Travis, Hanson and Harrington</t>
  </si>
  <si>
    <t>South Rachelburgh</t>
  </si>
  <si>
    <t>(647)068-3735x023</t>
  </si>
  <si>
    <t>730-344-1780x05221</t>
  </si>
  <si>
    <t>stacey84@luna.com</t>
  </si>
  <si>
    <t>https://bailey.info/</t>
  </si>
  <si>
    <t>cCaA6F74E60d8aC</t>
  </si>
  <si>
    <t>Barker-Ortega</t>
  </si>
  <si>
    <t>South Cynthiachester</t>
  </si>
  <si>
    <t>568.567.7495x073</t>
  </si>
  <si>
    <t>(550)197-2715</t>
  </si>
  <si>
    <t>holdenerik@luna-george.com</t>
  </si>
  <si>
    <t>http://www.powell-hensley.com/</t>
  </si>
  <si>
    <t>8D2c6a15DA9bCe6</t>
  </si>
  <si>
    <t>Gibbs, Welch and Cooley</t>
  </si>
  <si>
    <t>Brentfort</t>
  </si>
  <si>
    <t>+1-061-203-2516x52068</t>
  </si>
  <si>
    <t>733-548-8620</t>
  </si>
  <si>
    <t>franklin16@davies-larson.com</t>
  </si>
  <si>
    <t>https://www.hanna.info/</t>
  </si>
  <si>
    <t>2De8BBCdffcabf2</t>
  </si>
  <si>
    <t>Finley LLC</t>
  </si>
  <si>
    <t>Colestad</t>
  </si>
  <si>
    <t>158.235.8866</t>
  </si>
  <si>
    <t>(076)532-9391</t>
  </si>
  <si>
    <t>marissa58@hayden-hooper.net</t>
  </si>
  <si>
    <t>https://weeks-quinn.info/</t>
  </si>
  <si>
    <t>C47eAD4BBAA70a8</t>
  </si>
  <si>
    <t>Herring-Boone</t>
  </si>
  <si>
    <t>East Kristenside</t>
  </si>
  <si>
    <t>(465)431-8956x6999</t>
  </si>
  <si>
    <t>levi54@butler.com</t>
  </si>
  <si>
    <t>http://www.allison.com/</t>
  </si>
  <si>
    <t>E7B8BFeaF4802ac</t>
  </si>
  <si>
    <t>Griffith Ltd</t>
  </si>
  <si>
    <t>Jennifertown</t>
  </si>
  <si>
    <t>+1-739-849-1435x072</t>
  </si>
  <si>
    <t>(342)945-2230</t>
  </si>
  <si>
    <t>allenmckenzie@giles.org</t>
  </si>
  <si>
    <t>http://www.massey-holder.net/</t>
  </si>
  <si>
    <t>52ED8C43CbBFD3F</t>
  </si>
  <si>
    <t>Blair PLC</t>
  </si>
  <si>
    <t>New Adriennefort</t>
  </si>
  <si>
    <t>(600)033-3525</t>
  </si>
  <si>
    <t>001-864-433-4975x982</t>
  </si>
  <si>
    <t>mullinsfred@briggs-yates.com</t>
  </si>
  <si>
    <t>http://russell.biz/</t>
  </si>
  <si>
    <t>449cCF0998EDa2c</t>
  </si>
  <si>
    <t>Chandler-Chung</t>
  </si>
  <si>
    <t>Nancybury</t>
  </si>
  <si>
    <t>300.194.0809</t>
  </si>
  <si>
    <t>+1-112-602-1241x2549</t>
  </si>
  <si>
    <t>erikaduke@curry.com</t>
  </si>
  <si>
    <t>http://www.santana.org/</t>
  </si>
  <si>
    <t>Ad1b3a5b54d7dbE</t>
  </si>
  <si>
    <t>Cooley-Hammond</t>
  </si>
  <si>
    <t>Paulberg</t>
  </si>
  <si>
    <t>001-933-479-7799x585</t>
  </si>
  <si>
    <t>605.869.3876x77538</t>
  </si>
  <si>
    <t>kendrabarajas@cherry.net</t>
  </si>
  <si>
    <t>http://www.johnson.org/</t>
  </si>
  <si>
    <t>5eeCCaCF2F0d7fD</t>
  </si>
  <si>
    <t>Duncan, Rubio and Logan</t>
  </si>
  <si>
    <t>New Traciview</t>
  </si>
  <si>
    <t>001-094-160-1801x3820</t>
  </si>
  <si>
    <t>453-789-8083x086</t>
  </si>
  <si>
    <t>bradshawjackie@calderon.com</t>
  </si>
  <si>
    <t>https://www.hart-mcneil.com/</t>
  </si>
  <si>
    <t>F6D8dAc93568A37</t>
  </si>
  <si>
    <t>Villanueva and Sons</t>
  </si>
  <si>
    <t>Lake Douglasburgh</t>
  </si>
  <si>
    <t>+1-047-500-6571x09457</t>
  </si>
  <si>
    <t>alisha19@campos.com</t>
  </si>
  <si>
    <t>https://www.henderson.com/</t>
  </si>
  <si>
    <t>738acfe13dCc4df</t>
  </si>
  <si>
    <t>Wood-Hurley</t>
  </si>
  <si>
    <t>West Miguel</t>
  </si>
  <si>
    <t>646-239-3723x42912</t>
  </si>
  <si>
    <t>011.550.2152x515</t>
  </si>
  <si>
    <t>ashley19@cardenas.info</t>
  </si>
  <si>
    <t>http://lozano.com/</t>
  </si>
  <si>
    <t>b23a87eA5AEAc2f</t>
  </si>
  <si>
    <t>Baird-Greene</t>
  </si>
  <si>
    <t>North Kirk</t>
  </si>
  <si>
    <t>735.303.8646x729</t>
  </si>
  <si>
    <t>+1-541-339-0282x6921</t>
  </si>
  <si>
    <t>dillonterri@perkins.com</t>
  </si>
  <si>
    <t>http://harris.com/</t>
  </si>
  <si>
    <t>aCFe2A2f6eC653C</t>
  </si>
  <si>
    <t>Wiley, Munoz and Zuniga</t>
  </si>
  <si>
    <t>Washingtonhaven</t>
  </si>
  <si>
    <t>520-360-0725</t>
  </si>
  <si>
    <t>ariel39@mccoy.info</t>
  </si>
  <si>
    <t>https://lane.com/</t>
  </si>
  <si>
    <t>aF7920f10b804dF</t>
  </si>
  <si>
    <t>Gilbert, Mercado and Ortega</t>
  </si>
  <si>
    <t>New Dean</t>
  </si>
  <si>
    <t>001-603-467-8614x777</t>
  </si>
  <si>
    <t>gamblebrandy@summers.org</t>
  </si>
  <si>
    <t>https://garcia.com/</t>
  </si>
  <si>
    <t>feC8FCAfDfFEB39</t>
  </si>
  <si>
    <t>Blair and Sons</t>
  </si>
  <si>
    <t>Nathanmouth</t>
  </si>
  <si>
    <t>001-172-223-3455x05681</t>
  </si>
  <si>
    <t>680.098.9887x11748</t>
  </si>
  <si>
    <t>sonya44@salinas-banks.biz</t>
  </si>
  <si>
    <t>https://briggs.info/</t>
  </si>
  <si>
    <t>b397feF01C510a1</t>
  </si>
  <si>
    <t>Sexton-Wise</t>
  </si>
  <si>
    <t>Shawmouth</t>
  </si>
  <si>
    <t>999-851-3675</t>
  </si>
  <si>
    <t>528-974-4750x55810</t>
  </si>
  <si>
    <t>sierra88@schultz.com</t>
  </si>
  <si>
    <t>http://www.williams-conley.com/</t>
  </si>
  <si>
    <t>E17b7127a53Ca89</t>
  </si>
  <si>
    <t>Reese-Pennington</t>
  </si>
  <si>
    <t>East Malloryfurt</t>
  </si>
  <si>
    <t>(230)446-7029x229</t>
  </si>
  <si>
    <t>438.389.5277x5218</t>
  </si>
  <si>
    <t>geoffrey76@clayton.com</t>
  </si>
  <si>
    <t>https://www.franco.biz/</t>
  </si>
  <si>
    <t>E96e3Db4d1c2cEE</t>
  </si>
  <si>
    <t>Skinner, Livingston and Reyes</t>
  </si>
  <si>
    <t>West Eduardo</t>
  </si>
  <si>
    <t>200-182-9540</t>
  </si>
  <si>
    <t>robin91@byrd.com</t>
  </si>
  <si>
    <t>https://www.barber.net/</t>
  </si>
  <si>
    <t>AbF8bD3DDaAd3C7</t>
  </si>
  <si>
    <t>Hickman PLC</t>
  </si>
  <si>
    <t>Port Felicia</t>
  </si>
  <si>
    <t>824-397-8126x7867</t>
  </si>
  <si>
    <t>+1-810-552-9823x0585</t>
  </si>
  <si>
    <t>dickersonmaria@lester-curry.com</t>
  </si>
  <si>
    <t>Ed753e4CcceEC7D</t>
  </si>
  <si>
    <t>Wells Inc</t>
  </si>
  <si>
    <t>North Phyllistown</t>
  </si>
  <si>
    <t>(899)118-2294x13390</t>
  </si>
  <si>
    <t>lorettanorman@hunter-mcdaniel.com</t>
  </si>
  <si>
    <t>http://pena-hayden.com/</t>
  </si>
  <si>
    <t>d3f3DCE6AC8C9cA</t>
  </si>
  <si>
    <t>Montoya Inc</t>
  </si>
  <si>
    <t>West Stacieborough</t>
  </si>
  <si>
    <t>douglasstout@mccann-gutierrez.com</t>
  </si>
  <si>
    <t>https://valdez.net/</t>
  </si>
  <si>
    <t>F3cA1B2AdC5d439</t>
  </si>
  <si>
    <t>Quinn, Gibson and Castro</t>
  </si>
  <si>
    <t>Lake Tom</t>
  </si>
  <si>
    <t>671.098.6098x094</t>
  </si>
  <si>
    <t>(246)122-8315x44356</t>
  </si>
  <si>
    <t>bshah@le.com</t>
  </si>
  <si>
    <t>https://chaney.net/</t>
  </si>
  <si>
    <t>De5eFfa8f87a5Fe</t>
  </si>
  <si>
    <t>Gamble, Whitehead and Mendoza</t>
  </si>
  <si>
    <t>West Paigeborough</t>
  </si>
  <si>
    <t>(931)715-9894x466</t>
  </si>
  <si>
    <t>(382)753-9252x950</t>
  </si>
  <si>
    <t>norman98@mclaughlin-holder.info</t>
  </si>
  <si>
    <t>https://griffin.com/</t>
  </si>
  <si>
    <t>7d510ccBCB2fEAF</t>
  </si>
  <si>
    <t>Russell Inc</t>
  </si>
  <si>
    <t>New Nicholasbury</t>
  </si>
  <si>
    <t>001-395-549-4214x0373</t>
  </si>
  <si>
    <t>504-587-8639x364</t>
  </si>
  <si>
    <t>dustinhuynh@kaiser.com</t>
  </si>
  <si>
    <t>http://evans-hahn.info/</t>
  </si>
  <si>
    <t>92aE6a04aA7A906</t>
  </si>
  <si>
    <t>Henson-Russell</t>
  </si>
  <si>
    <t>Moranberg</t>
  </si>
  <si>
    <t>kaitlynsimmons@krause.com</t>
  </si>
  <si>
    <t>https://long-castillo.com/</t>
  </si>
  <si>
    <t>6b6fe9A892930dE</t>
  </si>
  <si>
    <t>South Jonathanfort</t>
  </si>
  <si>
    <t>+1-778-203-6196x0422</t>
  </si>
  <si>
    <t>shanegallagher@armstrong.com</t>
  </si>
  <si>
    <t>http://fitzgerald.info/</t>
  </si>
  <si>
    <t>cc1cA1A1fAf4ecC</t>
  </si>
  <si>
    <t>Potter, Snyder and Estes</t>
  </si>
  <si>
    <t>New Ana</t>
  </si>
  <si>
    <t>993.656.4367</t>
  </si>
  <si>
    <t>(873)366-4872</t>
  </si>
  <si>
    <t>rayshelton@butler.info</t>
  </si>
  <si>
    <t>http://www.vaughan.com/</t>
  </si>
  <si>
    <t>6031baa7b9DF130</t>
  </si>
  <si>
    <t>Tran-Zavala</t>
  </si>
  <si>
    <t>Port Savannah</t>
  </si>
  <si>
    <t>309-417-0204x611</t>
  </si>
  <si>
    <t>001-164-880-6032x7398</t>
  </si>
  <si>
    <t>chelsea91@good-morgan.org</t>
  </si>
  <si>
    <t>https://www.galvan.net/</t>
  </si>
  <si>
    <t>aF2Fb959e8da5D3</t>
  </si>
  <si>
    <t>Castro Ltd</t>
  </si>
  <si>
    <t>Mackside</t>
  </si>
  <si>
    <t>537-667-7234</t>
  </si>
  <si>
    <t>001-798-363-1777</t>
  </si>
  <si>
    <t>hcastaneda@walton-houston.com</t>
  </si>
  <si>
    <t>http://www.jennings.com/</t>
  </si>
  <si>
    <t>e93DBE2CE880b2f</t>
  </si>
  <si>
    <t>Campos Group</t>
  </si>
  <si>
    <t>Rowlandshire</t>
  </si>
  <si>
    <t>624.325.2854x2501</t>
  </si>
  <si>
    <t>546-104-9451</t>
  </si>
  <si>
    <t>alanhester@lynn.com</t>
  </si>
  <si>
    <t>http://www.figueroa.com/</t>
  </si>
  <si>
    <t>17aeFc6C8f41bBf</t>
  </si>
  <si>
    <t>Hartman-Harrington</t>
  </si>
  <si>
    <t>East Arthur</t>
  </si>
  <si>
    <t>(510)089-0181</t>
  </si>
  <si>
    <t>142.068.1101x227</t>
  </si>
  <si>
    <t>campbelloscar@downs.org</t>
  </si>
  <si>
    <t>http://stein-charles.com/</t>
  </si>
  <si>
    <t>5AcfF0eb57d778d</t>
  </si>
  <si>
    <t>Moreno-Hancock</t>
  </si>
  <si>
    <t>South Brandyland</t>
  </si>
  <si>
    <t>171.168.9151</t>
  </si>
  <si>
    <t>(080)483-8998</t>
  </si>
  <si>
    <t>alexa22@stark.org</t>
  </si>
  <si>
    <t>https://www.wolf.com/</t>
  </si>
  <si>
    <t>72aB08B2a9D7ac8</t>
  </si>
  <si>
    <t>Fuentes-Rivers</t>
  </si>
  <si>
    <t>Lorraineside</t>
  </si>
  <si>
    <t>855-847-8906x217</t>
  </si>
  <si>
    <t>cannonglenn@mcdaniel-rocha.net</t>
  </si>
  <si>
    <t>http://rubio.info/</t>
  </si>
  <si>
    <t>3B3dC78608fdbba</t>
  </si>
  <si>
    <t>Robinson</t>
  </si>
  <si>
    <t>Orr LLC</t>
  </si>
  <si>
    <t>East Devonland</t>
  </si>
  <si>
    <t>(948)829-5465x58555</t>
  </si>
  <si>
    <t>719-869-1564x6247</t>
  </si>
  <si>
    <t>zacharycordova@simon-stark.org</t>
  </si>
  <si>
    <t>https://www.dyer-hardy.biz/</t>
  </si>
  <si>
    <t>3d9fCDBeB3b2cBd</t>
  </si>
  <si>
    <t>Stout</t>
  </si>
  <si>
    <t>Rasmussen Inc</t>
  </si>
  <si>
    <t>Port Robyntown</t>
  </si>
  <si>
    <t>066-678-6565x7554</t>
  </si>
  <si>
    <t>028.432.7993</t>
  </si>
  <si>
    <t>bedwards@lyons-ramsey.org</t>
  </si>
  <si>
    <t>https://pratt.com/</t>
  </si>
  <si>
    <t>148D7C9ca46571d</t>
  </si>
  <si>
    <t>Christian, Peck and Levy</t>
  </si>
  <si>
    <t>West Bethland</t>
  </si>
  <si>
    <t>001-289-404-7981</t>
  </si>
  <si>
    <t>+1-363-405-6198x38860</t>
  </si>
  <si>
    <t>barrettanthony@hendricks-singh.com</t>
  </si>
  <si>
    <t>https://www.kramer.com/</t>
  </si>
  <si>
    <t>b09C5adDFf4722d</t>
  </si>
  <si>
    <t>Sharp-Mccann</t>
  </si>
  <si>
    <t>Middletonview</t>
  </si>
  <si>
    <t>(566)432-3887x04541</t>
  </si>
  <si>
    <t>025.810.8038x81917</t>
  </si>
  <si>
    <t>christopherhoffman@daniel-finley.com</t>
  </si>
  <si>
    <t>https://duffy.info/</t>
  </si>
  <si>
    <t>6ABAfdef23ff144</t>
  </si>
  <si>
    <t>Brooks PLC</t>
  </si>
  <si>
    <t>Port Mariah</t>
  </si>
  <si>
    <t>001-303-897-4712</t>
  </si>
  <si>
    <t>362.749.4287</t>
  </si>
  <si>
    <t>frenchdamon@duffy.com</t>
  </si>
  <si>
    <t>http://www.michael.info/</t>
  </si>
  <si>
    <t>14abfB44C5F38DC</t>
  </si>
  <si>
    <t>Ball LLC</t>
  </si>
  <si>
    <t>001-627-749-7814x8640</t>
  </si>
  <si>
    <t>+1-695-037-5618x756</t>
  </si>
  <si>
    <t>isabella25@williamson.net</t>
  </si>
  <si>
    <t>http://harding.com/</t>
  </si>
  <si>
    <t>0Ae2A05cc9cA6EE</t>
  </si>
  <si>
    <t>Spencerland</t>
  </si>
  <si>
    <t>+1-781-737-7052x7783</t>
  </si>
  <si>
    <t>486.687.6277x2844</t>
  </si>
  <si>
    <t>ronald20@buck.com</t>
  </si>
  <si>
    <t>22D621f990AA28c</t>
  </si>
  <si>
    <t>Clements-Curtis</t>
  </si>
  <si>
    <t>West Barryborough</t>
  </si>
  <si>
    <t>(411)060-0600x58715</t>
  </si>
  <si>
    <t>(696)895-1708x60556</t>
  </si>
  <si>
    <t>bonnie48@fritz-costa.org</t>
  </si>
  <si>
    <t>https://montoya.com/</t>
  </si>
  <si>
    <t>89d2db7DA24A3e8</t>
  </si>
  <si>
    <t>Buchanan LLC</t>
  </si>
  <si>
    <t>South Deantown</t>
  </si>
  <si>
    <t>212-885-2738x671</t>
  </si>
  <si>
    <t>001-296-714-2700x71588</t>
  </si>
  <si>
    <t>xmoore@weber-holland.com</t>
  </si>
  <si>
    <t>http://diaz-leon.com/</t>
  </si>
  <si>
    <t>DAC1250F8ee5edC</t>
  </si>
  <si>
    <t>Nancyside</t>
  </si>
  <si>
    <t>138-257-4260x373</t>
  </si>
  <si>
    <t>(281)000-9220x895</t>
  </si>
  <si>
    <t>kelseyvance@hensley.com</t>
  </si>
  <si>
    <t>http://henderson-foley.com/</t>
  </si>
  <si>
    <t>7BF0eeA49D015e7</t>
  </si>
  <si>
    <t>Kaiser-Sosa</t>
  </si>
  <si>
    <t>Anthonyport</t>
  </si>
  <si>
    <t>001-232-328-1817x91101</t>
  </si>
  <si>
    <t>001-252-007-8330</t>
  </si>
  <si>
    <t>lukevelez@chang.info</t>
  </si>
  <si>
    <t>http://booth.com/</t>
  </si>
  <si>
    <t>36Dbb9F4C292f46</t>
  </si>
  <si>
    <t>Williams-Randolph</t>
  </si>
  <si>
    <t>Lake Lisa</t>
  </si>
  <si>
    <t>+1-301-691-4730x99886</t>
  </si>
  <si>
    <t>cole21@morgan.net</t>
  </si>
  <si>
    <t>http://bender-solomon.biz/</t>
  </si>
  <si>
    <t>1da22c6e8C496C2</t>
  </si>
  <si>
    <t>Dawson-Stark</t>
  </si>
  <si>
    <t>Hartmanview</t>
  </si>
  <si>
    <t>795.909.0725</t>
  </si>
  <si>
    <t>960-969-3254x25272</t>
  </si>
  <si>
    <t>zromero@myers.net</t>
  </si>
  <si>
    <t>http://jacobson.com/</t>
  </si>
  <si>
    <t>5Efc90B9B4E8FB7</t>
  </si>
  <si>
    <t>Yates Inc</t>
  </si>
  <si>
    <t>Schwartzfort</t>
  </si>
  <si>
    <t>001-671-641-6003x3197</t>
  </si>
  <si>
    <t>826.487.1841</t>
  </si>
  <si>
    <t>jorgerasmussen@morton.com</t>
  </si>
  <si>
    <t>https://dalton-riggs.com/</t>
  </si>
  <si>
    <t>deAc35332227FcA</t>
  </si>
  <si>
    <t>Reed</t>
  </si>
  <si>
    <t>Lynn-Bentley</t>
  </si>
  <si>
    <t>East Isaiah</t>
  </si>
  <si>
    <t>+1-895-175-0471x983</t>
  </si>
  <si>
    <t>(178)645-2045x12270</t>
  </si>
  <si>
    <t>desiree66@atkins.net</t>
  </si>
  <si>
    <t>http://horton.net/</t>
  </si>
  <si>
    <t>5fC3f10EfdE6A1B</t>
  </si>
  <si>
    <t>Grimes</t>
  </si>
  <si>
    <t>Padilla, Oneal and Best</t>
  </si>
  <si>
    <t>New Edwin</t>
  </si>
  <si>
    <t>(737)439-0256x807</t>
  </si>
  <si>
    <t>+1-524-047-7263x0152</t>
  </si>
  <si>
    <t>hectorandersen@hurley.com</t>
  </si>
  <si>
    <t>https://gilbert-curry.com/</t>
  </si>
  <si>
    <t>CF83fb2Ac842aDb</t>
  </si>
  <si>
    <t>South Bryantown</t>
  </si>
  <si>
    <t>+1-729-595-1838x90408</t>
  </si>
  <si>
    <t>800.745.3265</t>
  </si>
  <si>
    <t>jose45@francis-sherman.com</t>
  </si>
  <si>
    <t>http://www.jefferson.info/</t>
  </si>
  <si>
    <t>aE7b5E37B2bd1EB</t>
  </si>
  <si>
    <t>Barrera, Conley and Salas</t>
  </si>
  <si>
    <t>West Philip</t>
  </si>
  <si>
    <t>+1-766-589-7199x65488</t>
  </si>
  <si>
    <t>715-484-1532</t>
  </si>
  <si>
    <t>cparker@watson-ford.info</t>
  </si>
  <si>
    <t>http://www.haley-bray.com/</t>
  </si>
  <si>
    <t>3CD9Bfc262dE1AF</t>
  </si>
  <si>
    <t>Bradford PLC</t>
  </si>
  <si>
    <t>West Maxwell</t>
  </si>
  <si>
    <t>+1-209-399-9499x57564</t>
  </si>
  <si>
    <t>341-570-1001</t>
  </si>
  <si>
    <t>dpreston@barnes.com</t>
  </si>
  <si>
    <t>67f5E2724D4cFa7</t>
  </si>
  <si>
    <t>Wood, Rodriguez and Hall</t>
  </si>
  <si>
    <t>Earlborough</t>
  </si>
  <si>
    <t>819.270.3573x6826</t>
  </si>
  <si>
    <t>(977)547-1285</t>
  </si>
  <si>
    <t>dorismayer@briggs-daniels.net</t>
  </si>
  <si>
    <t>http://skinner-tanner.info/</t>
  </si>
  <si>
    <t>28E720638c7fAE3</t>
  </si>
  <si>
    <t>French, Stevenson and Curry</t>
  </si>
  <si>
    <t>Phillipsland</t>
  </si>
  <si>
    <t>432.024.6394x403</t>
  </si>
  <si>
    <t>436-611-9544x8361</t>
  </si>
  <si>
    <t>gravesgregg@beasley.com</t>
  </si>
  <si>
    <t>D0333ff4BD86DeA</t>
  </si>
  <si>
    <t>Stanton-Castro</t>
  </si>
  <si>
    <t>New Tammyfurt</t>
  </si>
  <si>
    <t>(354)293-9920</t>
  </si>
  <si>
    <t>877.154.9497</t>
  </si>
  <si>
    <t>weberalfred@frederick.com</t>
  </si>
  <si>
    <t>https://patton.org/</t>
  </si>
  <si>
    <t>b6f012Ba94fc40A</t>
  </si>
  <si>
    <t>Kelley, Zhang and Fitzpatrick</t>
  </si>
  <si>
    <t>Martinezburgh</t>
  </si>
  <si>
    <t>438.515.4241</t>
  </si>
  <si>
    <t>(943)965-2322x999</t>
  </si>
  <si>
    <t>tami19@bray-calhoun.com</t>
  </si>
  <si>
    <t>https://fritz.net/</t>
  </si>
  <si>
    <t>103073ffCeA3EDF</t>
  </si>
  <si>
    <t>Walsh, Waters and Mclean</t>
  </si>
  <si>
    <t>Brookemouth</t>
  </si>
  <si>
    <t>001-710-686-9635</t>
  </si>
  <si>
    <t>812-048-8460</t>
  </si>
  <si>
    <t>xhanna@allen-blackburn.com</t>
  </si>
  <si>
    <t>https://www.mays.org/</t>
  </si>
  <si>
    <t>B2C56C6fAa2c343</t>
  </si>
  <si>
    <t>Hudson PLC</t>
  </si>
  <si>
    <t>Gilesmouth</t>
  </si>
  <si>
    <t>001-796-220-1715x572</t>
  </si>
  <si>
    <t>(428)226-8864</t>
  </si>
  <si>
    <t>careylawrence@leblanc.com</t>
  </si>
  <si>
    <t>http://moran-hughes.biz/</t>
  </si>
  <si>
    <t>cBe96261ea2d5a8</t>
  </si>
  <si>
    <t>Bullock, Proctor and Pittman</t>
  </si>
  <si>
    <t>001-319-237-5481x76269</t>
  </si>
  <si>
    <t>378.162.4411x676</t>
  </si>
  <si>
    <t>deanna46@fuller.com</t>
  </si>
  <si>
    <t>http://boyd.com/</t>
  </si>
  <si>
    <t>f258EB0EEB6AA80</t>
  </si>
  <si>
    <t>Shepard LLC</t>
  </si>
  <si>
    <t>West Isabellastad</t>
  </si>
  <si>
    <t>(202)824-7339x8770</t>
  </si>
  <si>
    <t>+1-583-157-7485x12540</t>
  </si>
  <si>
    <t>karl18@hicks-boone.com</t>
  </si>
  <si>
    <t>https://www.lowery-preston.com/</t>
  </si>
  <si>
    <t>404FCf0ADd8442f</t>
  </si>
  <si>
    <t>Trevino, Gordon and Lin</t>
  </si>
  <si>
    <t>Steinfurt</t>
  </si>
  <si>
    <t>(251)841-3073</t>
  </si>
  <si>
    <t>(484)902-9001x90600</t>
  </si>
  <si>
    <t>anoble@hayden-mayo.com</t>
  </si>
  <si>
    <t>https://hodge-reid.com/</t>
  </si>
  <si>
    <t>6Be95C3F9D2FBFA</t>
  </si>
  <si>
    <t>Conley, Farley and Thompson</t>
  </si>
  <si>
    <t>Jaimeside</t>
  </si>
  <si>
    <t>001-932-432-3898x838</t>
  </si>
  <si>
    <t>mitchellcalderon@holt-goodwin.com</t>
  </si>
  <si>
    <t>https://escobar.com/</t>
  </si>
  <si>
    <t>1f5314acA4bAf1d</t>
  </si>
  <si>
    <t>Cervantesville</t>
  </si>
  <si>
    <t>573.662.6236x2719</t>
  </si>
  <si>
    <t>cathywoodard@rhodes.com</t>
  </si>
  <si>
    <t>https://small.com/</t>
  </si>
  <si>
    <t>0aad7ED3Fe3DaF1</t>
  </si>
  <si>
    <t>Booth, Velez and Gibbs</t>
  </si>
  <si>
    <t>Fisherland</t>
  </si>
  <si>
    <t>+1-937-120-4252x567</t>
  </si>
  <si>
    <t>ldunlap@carlson.com</t>
  </si>
  <si>
    <t>https://www.bell-warner.com/</t>
  </si>
  <si>
    <t>2f12c0eaDD9B87B</t>
  </si>
  <si>
    <t>Alexander-Watts</t>
  </si>
  <si>
    <t>East Robinville</t>
  </si>
  <si>
    <t>314.698.4060x44315</t>
  </si>
  <si>
    <t>(702)343-4652</t>
  </si>
  <si>
    <t>tomwalsh@reilly.net</t>
  </si>
  <si>
    <t>https://ewing.biz/</t>
  </si>
  <si>
    <t>bF42ba6ee07386F</t>
  </si>
  <si>
    <t>Underwood PLC</t>
  </si>
  <si>
    <t>Rosalesstad</t>
  </si>
  <si>
    <t>001-510-140-3286x286</t>
  </si>
  <si>
    <t>biancahuerta@hardin-rowe.net</t>
  </si>
  <si>
    <t>http://pacheco-becker.info/</t>
  </si>
  <si>
    <t>bd25EBD4ebf2C1d</t>
  </si>
  <si>
    <t>Terrellburgh</t>
  </si>
  <si>
    <t>563-006-8236x186</t>
  </si>
  <si>
    <t>001-524-355-3272x12845</t>
  </si>
  <si>
    <t>rose11@knapp.info</t>
  </si>
  <si>
    <t>0f130cBD5FdE13B</t>
  </si>
  <si>
    <t>Compton-Vaughan</t>
  </si>
  <si>
    <t>Armstrongland</t>
  </si>
  <si>
    <t>(417)280-3680x1082</t>
  </si>
  <si>
    <t>annafriedman@jones.org</t>
  </si>
  <si>
    <t>http://www.meza.com/</t>
  </si>
  <si>
    <t>8C7Dcbdf8C7d8ac</t>
  </si>
  <si>
    <t>Mays, Ball and Horn</t>
  </si>
  <si>
    <t>Hodgestown</t>
  </si>
  <si>
    <t>578-556-0146x7979</t>
  </si>
  <si>
    <t>(136)794-8512</t>
  </si>
  <si>
    <t>dudleyeduardo@werner.org</t>
  </si>
  <si>
    <t>https://www.french.com/</t>
  </si>
  <si>
    <t>bc8761A7f9D5cCe</t>
  </si>
  <si>
    <t>Archer, Madden and Todd</t>
  </si>
  <si>
    <t>Villarrealberg</t>
  </si>
  <si>
    <t>854-070-8922x371</t>
  </si>
  <si>
    <t>(695)257-5973x61574</t>
  </si>
  <si>
    <t>petersonparker@knox.net</t>
  </si>
  <si>
    <t>https://bradford-klein.com/</t>
  </si>
  <si>
    <t>B857d8f1A59DcfD</t>
  </si>
  <si>
    <t>Schneider and Sons</t>
  </si>
  <si>
    <t>Port Normafort</t>
  </si>
  <si>
    <t>+1-798-050-1448x6510</t>
  </si>
  <si>
    <t>987-337-3967</t>
  </si>
  <si>
    <t>sellerssherri@pham.info</t>
  </si>
  <si>
    <t>https://mcintosh-bruce.net/</t>
  </si>
  <si>
    <t>36BdBAE5ED6bb1f</t>
  </si>
  <si>
    <t>Norton-Ruiz</t>
  </si>
  <si>
    <t>Josephbury</t>
  </si>
  <si>
    <t>523-110-8071</t>
  </si>
  <si>
    <t>836.401.7868x1806</t>
  </si>
  <si>
    <t>randyallen@lozano.net</t>
  </si>
  <si>
    <t>7d1B22C60d9b9bE</t>
  </si>
  <si>
    <t>Sexton-Meyers</t>
  </si>
  <si>
    <t>Dariusview</t>
  </si>
  <si>
    <t>+1-118-189-9351x7375</t>
  </si>
  <si>
    <t>lauren58@ramsey.com</t>
  </si>
  <si>
    <t>https://www.pacheco.com/</t>
  </si>
  <si>
    <t>4D7FAdF824CaCa8</t>
  </si>
  <si>
    <t>Randall, Marquez and Mcgee</t>
  </si>
  <si>
    <t>Bobbyside</t>
  </si>
  <si>
    <t>789.921.8792</t>
  </si>
  <si>
    <t>(875)321-6055x27241</t>
  </si>
  <si>
    <t>karileonard@hobbs-harmon.com</t>
  </si>
  <si>
    <t>7Edf7f101C819FD</t>
  </si>
  <si>
    <t>Sosa, Glass and Mcfarland</t>
  </si>
  <si>
    <t>East Melissaport</t>
  </si>
  <si>
    <t>949.746.7498x9558</t>
  </si>
  <si>
    <t>511-072-9991</t>
  </si>
  <si>
    <t>bryanglen@freeman.org</t>
  </si>
  <si>
    <t>https://kemp-leblanc.org/</t>
  </si>
  <si>
    <t>Af5cb1c65CEaaA0</t>
  </si>
  <si>
    <t>Clements LLC</t>
  </si>
  <si>
    <t>New Max</t>
  </si>
  <si>
    <t>255-615-1653x21995</t>
  </si>
  <si>
    <t>christinekrause@avery.com</t>
  </si>
  <si>
    <t>https://www.grimes.net/</t>
  </si>
  <si>
    <t>b3C1C05e9Af0724</t>
  </si>
  <si>
    <t>Monroe, Gibson and Chaney</t>
  </si>
  <si>
    <t>Markton</t>
  </si>
  <si>
    <t>(056)523-7973</t>
  </si>
  <si>
    <t>954-430-4801x47874</t>
  </si>
  <si>
    <t>franciscopena@lamb-allen.com</t>
  </si>
  <si>
    <t>http://harrington.com/</t>
  </si>
  <si>
    <t>7b04CA799acaD7D</t>
  </si>
  <si>
    <t>Stephenson, Alvarez and Alvarado</t>
  </si>
  <si>
    <t>Joanview</t>
  </si>
  <si>
    <t>959.667.3705x2851</t>
  </si>
  <si>
    <t>lesliemays@hurst-mccarty.com</t>
  </si>
  <si>
    <t>https://www.anthony.com/</t>
  </si>
  <si>
    <t>d4AcabcEDbB3cC6</t>
  </si>
  <si>
    <t>Wolf and Sons</t>
  </si>
  <si>
    <t>South Shirleystad</t>
  </si>
  <si>
    <t>(443)940-6397</t>
  </si>
  <si>
    <t>342.418.1083x7052</t>
  </si>
  <si>
    <t>haroldsantana@black.info</t>
  </si>
  <si>
    <t>1bc0b0Ebcf4F403</t>
  </si>
  <si>
    <t>Mccarthy-Rosario</t>
  </si>
  <si>
    <t>Donhaven</t>
  </si>
  <si>
    <t>658-370-3333x346</t>
  </si>
  <si>
    <t>368-013-6509</t>
  </si>
  <si>
    <t>alison43@maldonado-shepard.com</t>
  </si>
  <si>
    <t>470fA12Ba18942C</t>
  </si>
  <si>
    <t>Fleming PLC</t>
  </si>
  <si>
    <t>Annside</t>
  </si>
  <si>
    <t>(818)952-1795</t>
  </si>
  <si>
    <t>hoffmanjasmin@washington.com</t>
  </si>
  <si>
    <t>https://levy.biz/</t>
  </si>
  <si>
    <t>9e2dC7Ae26cF559</t>
  </si>
  <si>
    <t>Watts, Dawson and Ferguson</t>
  </si>
  <si>
    <t>855.788.2767x40612</t>
  </si>
  <si>
    <t>(173)562-1752</t>
  </si>
  <si>
    <t>yeseniasheppard@levy-houston.com</t>
  </si>
  <si>
    <t>https://www.craig.net/</t>
  </si>
  <si>
    <t>cfBfDCbDb52efAa</t>
  </si>
  <si>
    <t>Prince-Powell</t>
  </si>
  <si>
    <t>Caseychester</t>
  </si>
  <si>
    <t>(940)834-5428x44477</t>
  </si>
  <si>
    <t>(155)569-5841x169</t>
  </si>
  <si>
    <t>doughertyroberto@davidson.com</t>
  </si>
  <si>
    <t>491aF3C0eE7cc30</t>
  </si>
  <si>
    <t>Powell-Newton</t>
  </si>
  <si>
    <t>Anitahaven</t>
  </si>
  <si>
    <t>117-067-9129x81914</t>
  </si>
  <si>
    <t>604-448-9164x55910</t>
  </si>
  <si>
    <t>johnathan12@lutz.com</t>
  </si>
  <si>
    <t>https://www.frank-fischer.com/</t>
  </si>
  <si>
    <t>bDfDc6537662de3</t>
  </si>
  <si>
    <t>Moody LLC</t>
  </si>
  <si>
    <t>East Omar</t>
  </si>
  <si>
    <t>357.710.6396x4872</t>
  </si>
  <si>
    <t>001-433-368-2563x3675</t>
  </si>
  <si>
    <t>hutchinsonkelly@walsh.com</t>
  </si>
  <si>
    <t>https://herrera-morse.com/</t>
  </si>
  <si>
    <t>11ee1faa0eAa21F</t>
  </si>
  <si>
    <t>Flowers, Wade and Suarez</t>
  </si>
  <si>
    <t>Hugheschester</t>
  </si>
  <si>
    <t>(224)112-9973</t>
  </si>
  <si>
    <t>213-795-4125</t>
  </si>
  <si>
    <t>csims@hodges.biz</t>
  </si>
  <si>
    <t>http://fitzpatrick.com/</t>
  </si>
  <si>
    <t>64AeEDDA6883DDA</t>
  </si>
  <si>
    <t>Mcdowell and Sons</t>
  </si>
  <si>
    <t>Brucefurt</t>
  </si>
  <si>
    <t>+1-369-430-6558x69496</t>
  </si>
  <si>
    <t>alfredhaas@cowan.com</t>
  </si>
  <si>
    <t>https://www.holloway-johnson.com/</t>
  </si>
  <si>
    <t>119a6EB0f60EcdB</t>
  </si>
  <si>
    <t>Welch-Whitehead</t>
  </si>
  <si>
    <t>South Sherihaven</t>
  </si>
  <si>
    <t>(347)701-1618</t>
  </si>
  <si>
    <t>paynetammy@mcmahon.info</t>
  </si>
  <si>
    <t>https://bullock-johnson.info/</t>
  </si>
  <si>
    <t>3e78ee8F80d83D5</t>
  </si>
  <si>
    <t>Hester, Dean and Delacruz</t>
  </si>
  <si>
    <t>Hickmanport</t>
  </si>
  <si>
    <t>(802)905-0639x68681</t>
  </si>
  <si>
    <t>663.840.7745x598</t>
  </si>
  <si>
    <t>dunlapjennifer@riddle.com</t>
  </si>
  <si>
    <t>http://winters.biz/</t>
  </si>
  <si>
    <t>dD4DDCD93D1dE19</t>
  </si>
  <si>
    <t>Elliott-Hines</t>
  </si>
  <si>
    <t>Millerstad</t>
  </si>
  <si>
    <t>(416)869-8895x706</t>
  </si>
  <si>
    <t>cole37@bradford.com</t>
  </si>
  <si>
    <t>http://adkins-stafford.com/</t>
  </si>
  <si>
    <t>578ebD0cfbefcd7</t>
  </si>
  <si>
    <t>Shah PLC</t>
  </si>
  <si>
    <t>South Seth</t>
  </si>
  <si>
    <t>965.815.1973x439</t>
  </si>
  <si>
    <t>msingh@olsen.com</t>
  </si>
  <si>
    <t>7C75E31AdfB2D5f</t>
  </si>
  <si>
    <t>Case-Rhodes</t>
  </si>
  <si>
    <t>South Lindsayview</t>
  </si>
  <si>
    <t>001-596-267-3328x191</t>
  </si>
  <si>
    <t>(108)693-3600x840</t>
  </si>
  <si>
    <t>nbrooks@moore.com</t>
  </si>
  <si>
    <t>https://medina.biz/</t>
  </si>
  <si>
    <t>280CdCF499CfA2D</t>
  </si>
  <si>
    <t>Jennings, Choi and Mckenzie</t>
  </si>
  <si>
    <t>Lyonsstad</t>
  </si>
  <si>
    <t>+1-985-759-8425x6258</t>
  </si>
  <si>
    <t>(771)758-5776</t>
  </si>
  <si>
    <t>cameron60@bowen.com</t>
  </si>
  <si>
    <t>https://bass.com/</t>
  </si>
  <si>
    <t>d7FA5CCbCfD3565</t>
  </si>
  <si>
    <t>Green Group</t>
  </si>
  <si>
    <t>West Lauren</t>
  </si>
  <si>
    <t>+1-865-144-6877x763</t>
  </si>
  <si>
    <t>(656)834-1155x67358</t>
  </si>
  <si>
    <t>sharonduncan@callahan.com</t>
  </si>
  <si>
    <t>http://sheppard-hunter.biz/</t>
  </si>
  <si>
    <t>cED83b1cD6DC459</t>
  </si>
  <si>
    <t>Kane LLC</t>
  </si>
  <si>
    <t>Jasonport</t>
  </si>
  <si>
    <t>001-283-925-5989x5351</t>
  </si>
  <si>
    <t>clairegarza@terrell.com</t>
  </si>
  <si>
    <t>https://www.lucas.com/</t>
  </si>
  <si>
    <t>759EEc69044a471</t>
  </si>
  <si>
    <t>Crawford LLC</t>
  </si>
  <si>
    <t>West Erikaton</t>
  </si>
  <si>
    <t>575-822-8821x241</t>
  </si>
  <si>
    <t>(523)587-3579</t>
  </si>
  <si>
    <t>kaitlincalderon@lawson.com</t>
  </si>
  <si>
    <t>https://www.joseph-hoffman.net/</t>
  </si>
  <si>
    <t>eeaEE37eFC80B99</t>
  </si>
  <si>
    <t>Ortega-Copeland</t>
  </si>
  <si>
    <t>North Kristopher</t>
  </si>
  <si>
    <t>(484)931-4797x4024</t>
  </si>
  <si>
    <t>001-996-812-0718x668</t>
  </si>
  <si>
    <t>ihood@browning-patrick.com</t>
  </si>
  <si>
    <t>http://www.powell.com/</t>
  </si>
  <si>
    <t>C25dcD8dFFDCc2F</t>
  </si>
  <si>
    <t>Campbell-Jensen</t>
  </si>
  <si>
    <t>Sueville</t>
  </si>
  <si>
    <t>001-630-599-4048x9519</t>
  </si>
  <si>
    <t>+1-516-487-3316x99683</t>
  </si>
  <si>
    <t>kathy27@rogers.com</t>
  </si>
  <si>
    <t>https://www.cooke.info/</t>
  </si>
  <si>
    <t>c58df9b81539f43</t>
  </si>
  <si>
    <t>Parsons and Sons</t>
  </si>
  <si>
    <t>Lake Kathleen</t>
  </si>
  <si>
    <t>001-419-525-3174</t>
  </si>
  <si>
    <t>001-803-883-8429x9658</t>
  </si>
  <si>
    <t>bhowe@crawford.com</t>
  </si>
  <si>
    <t>http://holt-gentry.com/</t>
  </si>
  <si>
    <t>C7f4BdCcB76EaAF</t>
  </si>
  <si>
    <t>Cummings, Frazier and Leach</t>
  </si>
  <si>
    <t>Jeannemouth</t>
  </si>
  <si>
    <t>580-142-4205</t>
  </si>
  <si>
    <t>001-547-143-6046x9853</t>
  </si>
  <si>
    <t>millerbruce@fitzgerald-clay.com</t>
  </si>
  <si>
    <t>http://www.costa.com/</t>
  </si>
  <si>
    <t>0f769DC4FdB0c1D</t>
  </si>
  <si>
    <t>Caldwell-Kelley</t>
  </si>
  <si>
    <t>Audreyborough</t>
  </si>
  <si>
    <t>+1-022-004-3995x8343</t>
  </si>
  <si>
    <t>001-692-908-5867</t>
  </si>
  <si>
    <t>tcummings@barr.org</t>
  </si>
  <si>
    <t>http://www.olson.com/</t>
  </si>
  <si>
    <t>aB8dEb7cF7F338C</t>
  </si>
  <si>
    <t>Cunningham, Berg and Hughes</t>
  </si>
  <si>
    <t>New Sheri</t>
  </si>
  <si>
    <t>148.243.7554</t>
  </si>
  <si>
    <t>760-310-5308x529</t>
  </si>
  <si>
    <t>miguel93@hendricks.biz</t>
  </si>
  <si>
    <t>https://hodges.com/</t>
  </si>
  <si>
    <t>A60E91BEB6C6Bb0</t>
  </si>
  <si>
    <t>Stuart, Thompson and Fernandez</t>
  </si>
  <si>
    <t>Port Barbara</t>
  </si>
  <si>
    <t>+1-239-174-6162x9822</t>
  </si>
  <si>
    <t>jmorrow@wang-franklin.com</t>
  </si>
  <si>
    <t>https://donovan-rodgers.com/</t>
  </si>
  <si>
    <t>dC4f5daeddB07A5</t>
  </si>
  <si>
    <t>Ruiz</t>
  </si>
  <si>
    <t>Garrison-Walsh</t>
  </si>
  <si>
    <t>West Isabellaton</t>
  </si>
  <si>
    <t>(084)479-6651x746</t>
  </si>
  <si>
    <t>(520)598-8795x382</t>
  </si>
  <si>
    <t>beckchristine@knapp.com</t>
  </si>
  <si>
    <t>https://www.craig.biz/</t>
  </si>
  <si>
    <t>df7F2658A0fba7D</t>
  </si>
  <si>
    <t>Morris LLC</t>
  </si>
  <si>
    <t>New Hector</t>
  </si>
  <si>
    <t>805.083.4915x14617</t>
  </si>
  <si>
    <t>001-586-747-5624</t>
  </si>
  <si>
    <t>mariopotter@morales.com</t>
  </si>
  <si>
    <t>https://osborne.com/</t>
  </si>
  <si>
    <t>ec4b6c32ACBccaE</t>
  </si>
  <si>
    <t>Melendez, Shah and Hughes</t>
  </si>
  <si>
    <t>Lake Tomside</t>
  </si>
  <si>
    <t>+1-127-124-8794x7593</t>
  </si>
  <si>
    <t>(542)493-1243x7187</t>
  </si>
  <si>
    <t>qrobertson@galvan.com</t>
  </si>
  <si>
    <t>https://torres-rich.net/</t>
  </si>
  <si>
    <t>2900d28b0bAEFC2</t>
  </si>
  <si>
    <t>Maddox, Sanders and Burns</t>
  </si>
  <si>
    <t>Charleneborough</t>
  </si>
  <si>
    <t>+1-033-633-4264x1125</t>
  </si>
  <si>
    <t>ginairwin@mcclain-ramsey.com</t>
  </si>
  <si>
    <t>http://waters.com/</t>
  </si>
  <si>
    <t>BCbaa2fAaB68E65</t>
  </si>
  <si>
    <t>New Alfredburgh</t>
  </si>
  <si>
    <t>+1-258-330-1652x0449</t>
  </si>
  <si>
    <t>338-755-8976x897</t>
  </si>
  <si>
    <t>rosshaas@avila.com</t>
  </si>
  <si>
    <t>AFD7d3eFF3f5406</t>
  </si>
  <si>
    <t>Allison Inc</t>
  </si>
  <si>
    <t>South Jeanettehaven</t>
  </si>
  <si>
    <t>868.343.8006</t>
  </si>
  <si>
    <t>041.243.4359</t>
  </si>
  <si>
    <t>bcunningham@humphrey.com</t>
  </si>
  <si>
    <t>http://www.franklin-durham.net/</t>
  </si>
  <si>
    <t>31BA9c58e4FfCbc</t>
  </si>
  <si>
    <t>Gaines LLC</t>
  </si>
  <si>
    <t>784-014-9507</t>
  </si>
  <si>
    <t>normanjohns@guerra-owens.com</t>
  </si>
  <si>
    <t>http://www.lane.biz/</t>
  </si>
  <si>
    <t>9b88BDAbedfDcCA</t>
  </si>
  <si>
    <t>Valentine</t>
  </si>
  <si>
    <t>Norton Group</t>
  </si>
  <si>
    <t>North Karifort</t>
  </si>
  <si>
    <t>001-320-532-7752x9442</t>
  </si>
  <si>
    <t>001-754-253-5568x51160</t>
  </si>
  <si>
    <t>scott58@yoder-salas.com</t>
  </si>
  <si>
    <t>https://www.leach.com/</t>
  </si>
  <si>
    <t>bA8addb8ABfbEAF</t>
  </si>
  <si>
    <t>Knight, Horn and Reed</t>
  </si>
  <si>
    <t>West Xavier</t>
  </si>
  <si>
    <t>214-956-3703x0855</t>
  </si>
  <si>
    <t>jillthornton@hardin.com</t>
  </si>
  <si>
    <t>https://mcknight-gilmore.com/</t>
  </si>
  <si>
    <t>e4bcC374C34Dc5f</t>
  </si>
  <si>
    <t>Shepherd, Curtis and Raymond</t>
  </si>
  <si>
    <t>North Nancy</t>
  </si>
  <si>
    <t>001-349-640-4828x07021</t>
  </si>
  <si>
    <t>(456)274-1300</t>
  </si>
  <si>
    <t>ryan69@pollard-sanders.com</t>
  </si>
  <si>
    <t>https://www.garner.com/</t>
  </si>
  <si>
    <t>CBdD876cE0A1Feb</t>
  </si>
  <si>
    <t>Atkinson-Bright</t>
  </si>
  <si>
    <t>Hardingmouth</t>
  </si>
  <si>
    <t>782-177-0876</t>
  </si>
  <si>
    <t>010-453-1373x9116</t>
  </si>
  <si>
    <t>zbush@henson-blake.info</t>
  </si>
  <si>
    <t>https://davies-holder.com/</t>
  </si>
  <si>
    <t>2414F818FEeb436</t>
  </si>
  <si>
    <t>Ashley-Hurst</t>
  </si>
  <si>
    <t>Port Michealmouth</t>
  </si>
  <si>
    <t>030-995-6291x28689</t>
  </si>
  <si>
    <t>(917)522-6733x618</t>
  </si>
  <si>
    <t>ekey@vance-crosby.info</t>
  </si>
  <si>
    <t>https://www.robbins.com/</t>
  </si>
  <si>
    <t>F3f8dDC10aeE59d</t>
  </si>
  <si>
    <t>Gregory, Manning and Mills</t>
  </si>
  <si>
    <t>Lake Sophia</t>
  </si>
  <si>
    <t>(268)143-6855</t>
  </si>
  <si>
    <t>(605)453-3959</t>
  </si>
  <si>
    <t>madeline32@harrison.com</t>
  </si>
  <si>
    <t>http://www.velasquez.com/</t>
  </si>
  <si>
    <t>c36bECE3Ab8fffa</t>
  </si>
  <si>
    <t>Mata, Parsons and Berry</t>
  </si>
  <si>
    <t>South Alyssa</t>
  </si>
  <si>
    <t>(731)659-8988x799</t>
  </si>
  <si>
    <t>(085)377-6409</t>
  </si>
  <si>
    <t>haydentran@thompson-dunn.net</t>
  </si>
  <si>
    <t>http://www.york.biz/</t>
  </si>
  <si>
    <t>84cA8Cda4232c01</t>
  </si>
  <si>
    <t>Campbell, Moon and Pacheco</t>
  </si>
  <si>
    <t>Howellview</t>
  </si>
  <si>
    <t>790-306-9599x8279</t>
  </si>
  <si>
    <t>dwilkinson@weeks-bautista.biz</t>
  </si>
  <si>
    <t>https://www.strong-wyatt.com/</t>
  </si>
  <si>
    <t>eAa38B90Ec3eAf8</t>
  </si>
  <si>
    <t>Bell Group</t>
  </si>
  <si>
    <t>East Aimeeburgh</t>
  </si>
  <si>
    <t>921.186.2150x431</t>
  </si>
  <si>
    <t>896.375.2082x76520</t>
  </si>
  <si>
    <t>brandy94@perez.com</t>
  </si>
  <si>
    <t>http://www.johns.com/</t>
  </si>
  <si>
    <t>a0Ce8E2C0eFA2Ad</t>
  </si>
  <si>
    <t>Turner Inc</t>
  </si>
  <si>
    <t>Lake Marcusborough</t>
  </si>
  <si>
    <t>399-764-5395</t>
  </si>
  <si>
    <t>444.966.0012</t>
  </si>
  <si>
    <t>hayley44@ellis.info</t>
  </si>
  <si>
    <t>C827B1af2A1C576</t>
  </si>
  <si>
    <t>Faulkner-Washington</t>
  </si>
  <si>
    <t>Tommyburgh</t>
  </si>
  <si>
    <t>+1-008-666-3365x5166</t>
  </si>
  <si>
    <t>374-793-9273</t>
  </si>
  <si>
    <t>genebrady@poole.biz</t>
  </si>
  <si>
    <t>http://www.haney-moon.com/</t>
  </si>
  <si>
    <t>1AE3dC9BDDc37Aa</t>
  </si>
  <si>
    <t>Bowman, Small and Morton</t>
  </si>
  <si>
    <t>Josephport</t>
  </si>
  <si>
    <t>001-269-966-5280x725</t>
  </si>
  <si>
    <t>(306)048-6199x68668</t>
  </si>
  <si>
    <t>faulknershawna@simmons-pruitt.info</t>
  </si>
  <si>
    <t>https://www.jacobs-myers.org/</t>
  </si>
  <si>
    <t>51dE6f5a10A9eb0</t>
  </si>
  <si>
    <t>Bean-Hahn</t>
  </si>
  <si>
    <t>Stephenburgh</t>
  </si>
  <si>
    <t>+1-875-245-3183x763</t>
  </si>
  <si>
    <t>001-708-706-2005x6648</t>
  </si>
  <si>
    <t>carlos62@reid.biz</t>
  </si>
  <si>
    <t>http://joseph-blankenship.com/</t>
  </si>
  <si>
    <t>56e8e7f106005d7</t>
  </si>
  <si>
    <t>New Bill</t>
  </si>
  <si>
    <t>001-215-218-1707x707</t>
  </si>
  <si>
    <t>535.253.6039x44010</t>
  </si>
  <si>
    <t>justin89@mcneil.com</t>
  </si>
  <si>
    <t>http://www.merritt.com/</t>
  </si>
  <si>
    <t>FBCD2b35ef9BD22</t>
  </si>
  <si>
    <t>Carney-Morales</t>
  </si>
  <si>
    <t>East Wendyborough</t>
  </si>
  <si>
    <t>727.468.5482x1324</t>
  </si>
  <si>
    <t>+1-057-469-4522x366</t>
  </si>
  <si>
    <t>mcdanielvincent@lamb-tate.net</t>
  </si>
  <si>
    <t>http://www.trujillo.info/</t>
  </si>
  <si>
    <t>F97B9cdFF3edaeD</t>
  </si>
  <si>
    <t>Cameron-Salinas</t>
  </si>
  <si>
    <t>New Paul</t>
  </si>
  <si>
    <t>(404)361-6049x07973</t>
  </si>
  <si>
    <t>001-829-991-9399x3736</t>
  </si>
  <si>
    <t>michelenewton@conway.com</t>
  </si>
  <si>
    <t>https://www.fuller-dominguez.com/</t>
  </si>
  <si>
    <t>Eb379529B2C12cc</t>
  </si>
  <si>
    <t>Bean-Madden</t>
  </si>
  <si>
    <t>Jacobsfurt</t>
  </si>
  <si>
    <t>(211)000-9444x8711</t>
  </si>
  <si>
    <t>875.681.2066</t>
  </si>
  <si>
    <t>lwarner@powell.com</t>
  </si>
  <si>
    <t>https://rice.net/</t>
  </si>
  <si>
    <t>2f59d3C478e7AE5</t>
  </si>
  <si>
    <t>Christian-Finley</t>
  </si>
  <si>
    <t>Port Gloria</t>
  </si>
  <si>
    <t>097-797-5788x324</t>
  </si>
  <si>
    <t>001-690-318-4557x1199</t>
  </si>
  <si>
    <t>yolanda31@cordova-york.info</t>
  </si>
  <si>
    <t>https://henry.com/</t>
  </si>
  <si>
    <t>1Ddd0d9d13eaABA</t>
  </si>
  <si>
    <t>Martinez and Sons</t>
  </si>
  <si>
    <t>495-666-0987x3154</t>
  </si>
  <si>
    <t>(146)410-7719x69181</t>
  </si>
  <si>
    <t>traciebryant@blake.info</t>
  </si>
  <si>
    <t>https://www.crawford.info/</t>
  </si>
  <si>
    <t>C067ad7c6fa79e7</t>
  </si>
  <si>
    <t>Serrano Inc</t>
  </si>
  <si>
    <t>South Kaylee</t>
  </si>
  <si>
    <t>(576)054-3835x656</t>
  </si>
  <si>
    <t>001-317-255-9481x3252</t>
  </si>
  <si>
    <t>tjoyce@mcknight-montes.com</t>
  </si>
  <si>
    <t>http://www.sullivan-long.com/</t>
  </si>
  <si>
    <t>CbbC851e4dc35B9</t>
  </si>
  <si>
    <t>Fowler-Goodman</t>
  </si>
  <si>
    <t>Daltonview</t>
  </si>
  <si>
    <t>001-792-784-5969</t>
  </si>
  <si>
    <t>687-685-7672x76300</t>
  </si>
  <si>
    <t>darrell44@le.info</t>
  </si>
  <si>
    <t>http://www.french-maddox.net/</t>
  </si>
  <si>
    <t>cA0FDFe071A4BED</t>
  </si>
  <si>
    <t>Pugh-Snow</t>
  </si>
  <si>
    <t>Graceport</t>
  </si>
  <si>
    <t>001-531-312-6360x2292</t>
  </si>
  <si>
    <t>mitchellerika@drake.com</t>
  </si>
  <si>
    <t>https://cochran-wu.info/</t>
  </si>
  <si>
    <t>7a3FF6A4eFd1fAa</t>
  </si>
  <si>
    <t>Cantrell-Mercer</t>
  </si>
  <si>
    <t>Wayneport</t>
  </si>
  <si>
    <t>516-260-6483x35644</t>
  </si>
  <si>
    <t>eric28@benton.com</t>
  </si>
  <si>
    <t>http://www.griffith.com/</t>
  </si>
  <si>
    <t>e4bfFBecC356aB3</t>
  </si>
  <si>
    <t>Morales, Lynch and Duarte</t>
  </si>
  <si>
    <t>New Kellyton</t>
  </si>
  <si>
    <t>(671)768-1449x860</t>
  </si>
  <si>
    <t>001-291-456-1297x0744</t>
  </si>
  <si>
    <t>vburke@gibbs.com</t>
  </si>
  <si>
    <t>http://reynolds.info/</t>
  </si>
  <si>
    <t>A597ef6924af151</t>
  </si>
  <si>
    <t>Choi Group</t>
  </si>
  <si>
    <t>New Jimmy</t>
  </si>
  <si>
    <t>(793)677-2406x636</t>
  </si>
  <si>
    <t>919.750.6267x63716</t>
  </si>
  <si>
    <t>cblackwell@friedman.com</t>
  </si>
  <si>
    <t>https://www.knox.net/</t>
  </si>
  <si>
    <t>DEeEFfD24b1a7d2</t>
  </si>
  <si>
    <t>Bradley-Mcintyre</t>
  </si>
  <si>
    <t>Jackieborough</t>
  </si>
  <si>
    <t>376-057-0171x18774</t>
  </si>
  <si>
    <t>631-912-6572</t>
  </si>
  <si>
    <t>huynhjustin@rowland.com</t>
  </si>
  <si>
    <t>A0DEe53a96fEe4D</t>
  </si>
  <si>
    <t>Rodgers-May</t>
  </si>
  <si>
    <t>Annstad</t>
  </si>
  <si>
    <t>576.434.4376</t>
  </si>
  <si>
    <t>stuart65@briggs.net</t>
  </si>
  <si>
    <t>https://logan-berger.com/</t>
  </si>
  <si>
    <t>F899c0eB5F9f113</t>
  </si>
  <si>
    <t>Odonnell Group</t>
  </si>
  <si>
    <t>799.729.8394x2456</t>
  </si>
  <si>
    <t>(448)522-5524x20937</t>
  </si>
  <si>
    <t>tomreynolds@pope.com</t>
  </si>
  <si>
    <t>http://www.arias.com/</t>
  </si>
  <si>
    <t>7fcbd93403A7aaa</t>
  </si>
  <si>
    <t>Clayton-Bonilla</t>
  </si>
  <si>
    <t>Darrellburgh</t>
  </si>
  <si>
    <t>+1-912-313-6790x85355</t>
  </si>
  <si>
    <t>(378)658-4739</t>
  </si>
  <si>
    <t>dfleming@flowers.com</t>
  </si>
  <si>
    <t>https://salinas-yates.com/</t>
  </si>
  <si>
    <t>c24C73fe5DA24B1</t>
  </si>
  <si>
    <t>Cantu, Hayden and Le</t>
  </si>
  <si>
    <t>North Cathychester</t>
  </si>
  <si>
    <t>(257)180-0340x0459</t>
  </si>
  <si>
    <t>001-733-647-2897</t>
  </si>
  <si>
    <t>dannyhunt@strong.com</t>
  </si>
  <si>
    <t>http://www.gould.net/</t>
  </si>
  <si>
    <t>A125eadF077Ce68</t>
  </si>
  <si>
    <t>Silva-Campos</t>
  </si>
  <si>
    <t>Dukeborough</t>
  </si>
  <si>
    <t>(476)997-1087x877</t>
  </si>
  <si>
    <t>001-245-628-1639x126</t>
  </si>
  <si>
    <t>terry28@kennedy.info</t>
  </si>
  <si>
    <t>9Aa7ff1Fd79F775</t>
  </si>
  <si>
    <t>Coleman</t>
  </si>
  <si>
    <t>Bean-Bridges</t>
  </si>
  <si>
    <t>New Cameron</t>
  </si>
  <si>
    <t>323-686-8576x17112</t>
  </si>
  <si>
    <t>692.368.3197</t>
  </si>
  <si>
    <t>ugarcia@pace-zimmerman.info</t>
  </si>
  <si>
    <t>http://www.love.com/</t>
  </si>
  <si>
    <t>60Ba8E9950f91bD</t>
  </si>
  <si>
    <t>Kramer Inc</t>
  </si>
  <si>
    <t>Oneillbury</t>
  </si>
  <si>
    <t>(977)177-7586</t>
  </si>
  <si>
    <t>(571)450-7101</t>
  </si>
  <si>
    <t>dleach@chase-charles.com</t>
  </si>
  <si>
    <t>http://www.walls-swanson.com/</t>
  </si>
  <si>
    <t>5d8d3eFFC5DF5AE</t>
  </si>
  <si>
    <t>Mclaughlin-Lang</t>
  </si>
  <si>
    <t>Gonzalezchester</t>
  </si>
  <si>
    <t>347-913-0680</t>
  </si>
  <si>
    <t>vhopkins@pittman.org</t>
  </si>
  <si>
    <t>E14daBBEEA2EC9b</t>
  </si>
  <si>
    <t>Patton, Ward and Allen</t>
  </si>
  <si>
    <t>Cooperville</t>
  </si>
  <si>
    <t>246.246.3740x9934</t>
  </si>
  <si>
    <t>+1-927-798-3230x920</t>
  </si>
  <si>
    <t>patrick44@cortez.biz</t>
  </si>
  <si>
    <t>https://www.peterson.com/</t>
  </si>
  <si>
    <t>0280bCcc5AFd3Ae</t>
  </si>
  <si>
    <t>Randolph, Bullock and Garrett</t>
  </si>
  <si>
    <t>Vincenthaven</t>
  </si>
  <si>
    <t>(798)268-7622x40572</t>
  </si>
  <si>
    <t>001-007-583-8565x268</t>
  </si>
  <si>
    <t>ryanmiles@middleton-cohen.info</t>
  </si>
  <si>
    <t>https://bowman-lamb.com/</t>
  </si>
  <si>
    <t>47B103d5B5f10F1</t>
  </si>
  <si>
    <t>Russo-Blackwell</t>
  </si>
  <si>
    <t>801.598.8166</t>
  </si>
  <si>
    <t>254.433.4701</t>
  </si>
  <si>
    <t>bnovak@mathews.org</t>
  </si>
  <si>
    <t>https://dean.net/</t>
  </si>
  <si>
    <t>839E0EC3d8EcDce</t>
  </si>
  <si>
    <t>Simmons, Colon and Durham</t>
  </si>
  <si>
    <t>Joemouth</t>
  </si>
  <si>
    <t>(085)757-0420</t>
  </si>
  <si>
    <t>001-366-696-5329</t>
  </si>
  <si>
    <t>lowekarla@campos-preston.com</t>
  </si>
  <si>
    <t>https://woodard.info/</t>
  </si>
  <si>
    <t>CFfBC4Ea521BcAD</t>
  </si>
  <si>
    <t>House Group</t>
  </si>
  <si>
    <t>Deborahview</t>
  </si>
  <si>
    <t>(745)081-1569x998</t>
  </si>
  <si>
    <t>279-999-5543</t>
  </si>
  <si>
    <t>bianca83@camacho.com</t>
  </si>
  <si>
    <t>http://www.glover-bishop.biz/</t>
  </si>
  <si>
    <t>a3a06e4ea940A4D</t>
  </si>
  <si>
    <t>Brady-Pierce</t>
  </si>
  <si>
    <t>North Alejandra</t>
  </si>
  <si>
    <t>990.303.1876</t>
  </si>
  <si>
    <t>zcervantes@dennis.com</t>
  </si>
  <si>
    <t>https://www.meza.com/</t>
  </si>
  <si>
    <t>8AE5128FB69f3f1</t>
  </si>
  <si>
    <t>Grimes Ltd</t>
  </si>
  <si>
    <t>Hessmouth</t>
  </si>
  <si>
    <t>(879)605-7498x1357</t>
  </si>
  <si>
    <t>514-422-3997</t>
  </si>
  <si>
    <t>mbrown@callahan-moon.info</t>
  </si>
  <si>
    <t>https://www.arroyo-beard.com/</t>
  </si>
  <si>
    <t>0c98adECafef27E</t>
  </si>
  <si>
    <t>Werner-Myers</t>
  </si>
  <si>
    <t>Mckenzieview</t>
  </si>
  <si>
    <t>930-242-1249x2899</t>
  </si>
  <si>
    <t>(836)822-7583x0076</t>
  </si>
  <si>
    <t>reginald12@stanton-dougherty.com</t>
  </si>
  <si>
    <t>F14e3CBC43d1BCa</t>
  </si>
  <si>
    <t>Mathews, Davies and Alexander</t>
  </si>
  <si>
    <t>Stonetown</t>
  </si>
  <si>
    <t>001-203-894-4087x20208</t>
  </si>
  <si>
    <t>(015)950-7407</t>
  </si>
  <si>
    <t>twilliams@conway-lozano.com</t>
  </si>
  <si>
    <t>https://www.skinner.org/</t>
  </si>
  <si>
    <t>a74d4b30DFA9047</t>
  </si>
  <si>
    <t>New Lonniebury</t>
  </si>
  <si>
    <t>228.503.7212x9942</t>
  </si>
  <si>
    <t>(552)179-3490</t>
  </si>
  <si>
    <t>darrylalvarez@lee.com</t>
  </si>
  <si>
    <t>5f2Cc4aeE7Cb0DF</t>
  </si>
  <si>
    <t>East Yolanda</t>
  </si>
  <si>
    <t>001-830-389-8672x1663</t>
  </si>
  <si>
    <t>terrellrichard@juarez.org</t>
  </si>
  <si>
    <t>https://fisher-reynolds.biz/</t>
  </si>
  <si>
    <t>91bB185a8E38A69</t>
  </si>
  <si>
    <t>157-356-6006</t>
  </si>
  <si>
    <t>001-042-368-3078x2081</t>
  </si>
  <si>
    <t>drollins@humphrey.com</t>
  </si>
  <si>
    <t>https://www.pearson.info/</t>
  </si>
  <si>
    <t>1Ec1b1ffE94e3FF</t>
  </si>
  <si>
    <t>Gamble-Kemp</t>
  </si>
  <si>
    <t>New Tabitha</t>
  </si>
  <si>
    <t>841-099-1855</t>
  </si>
  <si>
    <t>743-673-6126</t>
  </si>
  <si>
    <t>quinncarmen@gilbert.com</t>
  </si>
  <si>
    <t>http://hanna.com/</t>
  </si>
  <si>
    <t>A25cA52DAEAe83F</t>
  </si>
  <si>
    <t>Shepard, Arnold and Berger</t>
  </si>
  <si>
    <t>(587)740-9705x2631</t>
  </si>
  <si>
    <t>(573)370-7376x46833</t>
  </si>
  <si>
    <t>rodriguezgordon@ramirez.com</t>
  </si>
  <si>
    <t>https://www.nelson-gould.org/</t>
  </si>
  <si>
    <t>449F0b5EC9eb27B</t>
  </si>
  <si>
    <t>Pittman-Garza</t>
  </si>
  <si>
    <t>001-479-040-2771x78261</t>
  </si>
  <si>
    <t>cspence@oconnor.biz</t>
  </si>
  <si>
    <t>https://www.warren.com/</t>
  </si>
  <si>
    <t>7ed7f67D6180344</t>
  </si>
  <si>
    <t>Berg, Moon and Pacheco</t>
  </si>
  <si>
    <t>North Kristen</t>
  </si>
  <si>
    <t>268.579.7973x3387</t>
  </si>
  <si>
    <t>brandi71@ponce.com</t>
  </si>
  <si>
    <t>https://sheppard.net/</t>
  </si>
  <si>
    <t>a2Cb4f773CfF918</t>
  </si>
  <si>
    <t>Hampton PLC</t>
  </si>
  <si>
    <t>Popemouth</t>
  </si>
  <si>
    <t>702-587-3412x675</t>
  </si>
  <si>
    <t>524.511.5640x725</t>
  </si>
  <si>
    <t>ogriffith@sharp-brewer.info</t>
  </si>
  <si>
    <t>http://www.ewing.net/</t>
  </si>
  <si>
    <t>0ac6F8c5c9aBfe7</t>
  </si>
  <si>
    <t>Reese, Franklin and Wyatt</t>
  </si>
  <si>
    <t>Mackmouth</t>
  </si>
  <si>
    <t>(528)023-2785</t>
  </si>
  <si>
    <t>001-179-206-3422x7181</t>
  </si>
  <si>
    <t>kelsey90@bryant-olson.com</t>
  </si>
  <si>
    <t>https://www.parsons.org/</t>
  </si>
  <si>
    <t>deE9cad3f3F1DCB</t>
  </si>
  <si>
    <t>Lewis, Giles and Orr</t>
  </si>
  <si>
    <t>Tamarafort</t>
  </si>
  <si>
    <t>614-256-1535x0184</t>
  </si>
  <si>
    <t>001-823-627-5941x891</t>
  </si>
  <si>
    <t>rivasjoshua@james.info</t>
  </si>
  <si>
    <t>fd98aF1D4F5bd3E</t>
  </si>
  <si>
    <t>Blackburn-Gamble</t>
  </si>
  <si>
    <t>Benjaminstad</t>
  </si>
  <si>
    <t>001-066-043-8275x8962</t>
  </si>
  <si>
    <t>(304)258-2742x13078</t>
  </si>
  <si>
    <t>allen00@long.com</t>
  </si>
  <si>
    <t>http://www.navarro.info/</t>
  </si>
  <si>
    <t>B32755dEaE3DCc9</t>
  </si>
  <si>
    <t>Rivas-Bruce</t>
  </si>
  <si>
    <t>Robinsonchester</t>
  </si>
  <si>
    <t>062-456-5577x19347</t>
  </si>
  <si>
    <t>nicholasguerrero@woods.com</t>
  </si>
  <si>
    <t>http://www.leach-greene.com/</t>
  </si>
  <si>
    <t>aBb40F04d1F5A0A</t>
  </si>
  <si>
    <t>Galvan Group</t>
  </si>
  <si>
    <t>Moranview</t>
  </si>
  <si>
    <t>349.660.5542</t>
  </si>
  <si>
    <t>001-369-699-8295x24013</t>
  </si>
  <si>
    <t>jon39@merritt-deleon.net</t>
  </si>
  <si>
    <t>http://www.dalton.com/</t>
  </si>
  <si>
    <t>F86dFd5cBA8eC30</t>
  </si>
  <si>
    <t>Doyle, Jones and Raymond</t>
  </si>
  <si>
    <t>Peterston</t>
  </si>
  <si>
    <t>(859)213-9893x0252</t>
  </si>
  <si>
    <t>486-098-9490x68409</t>
  </si>
  <si>
    <t>kaitlyn72@trevino.com</t>
  </si>
  <si>
    <t>https://murillo.com/</t>
  </si>
  <si>
    <t>92cC1bEA51B1fdA</t>
  </si>
  <si>
    <t>Blair, Hahn and Mcpherson</t>
  </si>
  <si>
    <t>New Eddieport</t>
  </si>
  <si>
    <t>675.506.9832x2301</t>
  </si>
  <si>
    <t>001-007-313-9532x9738</t>
  </si>
  <si>
    <t>pedrodougherty@ramos.org</t>
  </si>
  <si>
    <t>https://brennan.com/</t>
  </si>
  <si>
    <t>D5fd4FA7f7fC3Ed</t>
  </si>
  <si>
    <t>Sexton, Glass and Huber</t>
  </si>
  <si>
    <t>Hallville</t>
  </si>
  <si>
    <t>328.867.8174</t>
  </si>
  <si>
    <t>(176)527-9414x75943</t>
  </si>
  <si>
    <t>vlittle@villa.com</t>
  </si>
  <si>
    <t>http://dorsey-petty.com/</t>
  </si>
  <si>
    <t>158bD1764f6F5Bf</t>
  </si>
  <si>
    <t>Chang Ltd</t>
  </si>
  <si>
    <t>East Gloria</t>
  </si>
  <si>
    <t>017.604.7569</t>
  </si>
  <si>
    <t>(135)052-4381x9644</t>
  </si>
  <si>
    <t>chris20@velez.info</t>
  </si>
  <si>
    <t>https://huff.biz/</t>
  </si>
  <si>
    <t>bafDF62fA7aCC14</t>
  </si>
  <si>
    <t>Jackson-Bird</t>
  </si>
  <si>
    <t>East Olivia</t>
  </si>
  <si>
    <t>658.999.1489</t>
  </si>
  <si>
    <t>(126)269-8168</t>
  </si>
  <si>
    <t>eweeks@hodge-escobar.org</t>
  </si>
  <si>
    <t>https://meadows.com/</t>
  </si>
  <si>
    <t>190aDec7adE6bCA</t>
  </si>
  <si>
    <t>Krause, Bruce and Downs</t>
  </si>
  <si>
    <t>Adrianville</t>
  </si>
  <si>
    <t>175.652.1032x5105</t>
  </si>
  <si>
    <t>821.401.0709x4043</t>
  </si>
  <si>
    <t>lmckee@copeland.net</t>
  </si>
  <si>
    <t>http://www.andrade.com/</t>
  </si>
  <si>
    <t>739dBFac7B049cA</t>
  </si>
  <si>
    <t>Patterson-Griffin</t>
  </si>
  <si>
    <t>Rayborough</t>
  </si>
  <si>
    <t>+1-337-146-2775x05408</t>
  </si>
  <si>
    <t>kerry10@arias.biz</t>
  </si>
  <si>
    <t>http://wiggins.com/</t>
  </si>
  <si>
    <t>2Fa2CC4f2A2FE5F</t>
  </si>
  <si>
    <t>Norman-Bird</t>
  </si>
  <si>
    <t>Port Caleb</t>
  </si>
  <si>
    <t>067.847.9041</t>
  </si>
  <si>
    <t>(441)811-3647x55239</t>
  </si>
  <si>
    <t>antonioelliott@williams.com</t>
  </si>
  <si>
    <t>http://cannon-berg.com/</t>
  </si>
  <si>
    <t>73cfFDD3E3ae027</t>
  </si>
  <si>
    <t>Harvey-Stephens</t>
  </si>
  <si>
    <t>New Cristinabury</t>
  </si>
  <si>
    <t>+1-770-134-9103x126</t>
  </si>
  <si>
    <t>920.243.1356x8094</t>
  </si>
  <si>
    <t>taylor18@dyer-ortega.com</t>
  </si>
  <si>
    <t>http://mcgrath.info/</t>
  </si>
  <si>
    <t>ECD4DE3eDBA8ca4</t>
  </si>
  <si>
    <t>Cochran-Mullins</t>
  </si>
  <si>
    <t>North Rileyshire</t>
  </si>
  <si>
    <t>001-523-784-9821x94055</t>
  </si>
  <si>
    <t>(156)372-5520x7752</t>
  </si>
  <si>
    <t>jkidd@skinner.net</t>
  </si>
  <si>
    <t>https://conway.com/</t>
  </si>
  <si>
    <t>Bc3D2DEfcb4c136</t>
  </si>
  <si>
    <t>Stafford Inc</t>
  </si>
  <si>
    <t>Ginachester</t>
  </si>
  <si>
    <t>766-194-6696x7826</t>
  </si>
  <si>
    <t>(543)981-2840</t>
  </si>
  <si>
    <t>rose16@rowe-valenzuela.biz</t>
  </si>
  <si>
    <t>http://smith.com/</t>
  </si>
  <si>
    <t>5fD07a2a2c7aFf1</t>
  </si>
  <si>
    <t>Paul-Snyder</t>
  </si>
  <si>
    <t>Mcneilmouth</t>
  </si>
  <si>
    <t>001-054-825-3040</t>
  </si>
  <si>
    <t>351-255-0443</t>
  </si>
  <si>
    <t>robyn25@cortez.com</t>
  </si>
  <si>
    <t>https://martin.com/</t>
  </si>
  <si>
    <t>9ADA2BD0Be9D72b</t>
  </si>
  <si>
    <t>Rivera Ltd</t>
  </si>
  <si>
    <t>West Marissa</t>
  </si>
  <si>
    <t>(898)177-6989x435</t>
  </si>
  <si>
    <t>charlenerichardson@singh.com</t>
  </si>
  <si>
    <t>https://lam-moore.com/</t>
  </si>
  <si>
    <t>65Dffa81Ba6AAD0</t>
  </si>
  <si>
    <t>Daniel, David and Mullen</t>
  </si>
  <si>
    <t>Transhire</t>
  </si>
  <si>
    <t>+1-246-417-4877x14677</t>
  </si>
  <si>
    <t>942-271-3136x6287</t>
  </si>
  <si>
    <t>kathychang@peterson.com</t>
  </si>
  <si>
    <t>16e7F7b88F77fd2</t>
  </si>
  <si>
    <t>Walsh LLC</t>
  </si>
  <si>
    <t>Lake Anthonyside</t>
  </si>
  <si>
    <t>+1-329-592-0360x702</t>
  </si>
  <si>
    <t>sherribush@sampson-hensley.org</t>
  </si>
  <si>
    <t>https://www.huynh.com/</t>
  </si>
  <si>
    <t>d9B98A7D4E6116F</t>
  </si>
  <si>
    <t>Bradford, Harrell and Clark</t>
  </si>
  <si>
    <t>North Lydia</t>
  </si>
  <si>
    <t>565-578-6054x495</t>
  </si>
  <si>
    <t>(230)834-9833x35140</t>
  </si>
  <si>
    <t>kristi94@estes-silva.com</t>
  </si>
  <si>
    <t>https://www.cantrell.org/</t>
  </si>
  <si>
    <t>315Cdbcb5E28FeC</t>
  </si>
  <si>
    <t>Church and Sons</t>
  </si>
  <si>
    <t>981-437-8438x582</t>
  </si>
  <si>
    <t>989-263-5161</t>
  </si>
  <si>
    <t>cdiaz@roth-fry.com</t>
  </si>
  <si>
    <t>https://rivera.org/</t>
  </si>
  <si>
    <t>a759Da2ad558f3d</t>
  </si>
  <si>
    <t>Lambert-King</t>
  </si>
  <si>
    <t>Irwinport</t>
  </si>
  <si>
    <t>+1-394-135-3771x8231</t>
  </si>
  <si>
    <t>heidimartin@abbott.com</t>
  </si>
  <si>
    <t>http://www.barker.com/</t>
  </si>
  <si>
    <t>aea7dbBe7ebf2aC</t>
  </si>
  <si>
    <t>Klein, Wade and Quinn</t>
  </si>
  <si>
    <t>East Jacobhaven</t>
  </si>
  <si>
    <t>(235)313-0778</t>
  </si>
  <si>
    <t>001-367-416-5397x597</t>
  </si>
  <si>
    <t>shahbrett@fry.com</t>
  </si>
  <si>
    <t>http://crawford.net/</t>
  </si>
  <si>
    <t>Da1cD9f3C6e8b35</t>
  </si>
  <si>
    <t>Barron and Sons</t>
  </si>
  <si>
    <t>West Dawn</t>
  </si>
  <si>
    <t>(930)640-7167</t>
  </si>
  <si>
    <t>600.556.4247</t>
  </si>
  <si>
    <t>tamara13@caldwell.biz</t>
  </si>
  <si>
    <t>http://www.owen-oliver.info/</t>
  </si>
  <si>
    <t>aaAc1CD3A0EDE5b</t>
  </si>
  <si>
    <t>Charles-Brock</t>
  </si>
  <si>
    <t>New Victorshire</t>
  </si>
  <si>
    <t>601-146-5955x494</t>
  </si>
  <si>
    <t>bryanhopkins@webster.com</t>
  </si>
  <si>
    <t>http://chaney.com/</t>
  </si>
  <si>
    <t>d7f810fBDEcED40</t>
  </si>
  <si>
    <t>Gill, Coleman and Hull</t>
  </si>
  <si>
    <t>Autumnton</t>
  </si>
  <si>
    <t>105.397.7120x149</t>
  </si>
  <si>
    <t>237.774.6868</t>
  </si>
  <si>
    <t>yvance@oneal.com</t>
  </si>
  <si>
    <t>https://www.tucker-hall.org/</t>
  </si>
  <si>
    <t>7d899C243b2DEEE</t>
  </si>
  <si>
    <t>Huynh, Decker and Herman</t>
  </si>
  <si>
    <t>Lake Todd</t>
  </si>
  <si>
    <t>249.283.5913x750</t>
  </si>
  <si>
    <t>+1-236-371-8929x7211</t>
  </si>
  <si>
    <t>harold50@pollard.biz</t>
  </si>
  <si>
    <t>https://www.payne-humphrey.info/</t>
  </si>
  <si>
    <t>E80a2C0b1dcEBDa</t>
  </si>
  <si>
    <t>Guerrero-Morrow</t>
  </si>
  <si>
    <t>West Peggybury</t>
  </si>
  <si>
    <t>298-789-8903x60076</t>
  </si>
  <si>
    <t>535-130-6363x04970</t>
  </si>
  <si>
    <t>rjames@guerrero.com</t>
  </si>
  <si>
    <t>http://henderson.com/</t>
  </si>
  <si>
    <t>BEF426b11CbC40f</t>
  </si>
  <si>
    <t>Huang LLC</t>
  </si>
  <si>
    <t>Atkinsborough</t>
  </si>
  <si>
    <t>709-834-2839x499</t>
  </si>
  <si>
    <t>(701)180-7118</t>
  </si>
  <si>
    <t>upham@richardson-casey.net</t>
  </si>
  <si>
    <t>https://www.mahoney-west.com/</t>
  </si>
  <si>
    <t>C2f1aB037aACbA9</t>
  </si>
  <si>
    <t>Shields-Hopkins</t>
  </si>
  <si>
    <t>Monicaland</t>
  </si>
  <si>
    <t>879-336-2474x5861</t>
  </si>
  <si>
    <t>+1-559-049-3996x55706</t>
  </si>
  <si>
    <t>camachokurt@brady-cameron.com</t>
  </si>
  <si>
    <t>https://www.reeves-robbins.com/</t>
  </si>
  <si>
    <t>D9Fa057693788Bf</t>
  </si>
  <si>
    <t>Austin, Morse and Gonzales</t>
  </si>
  <si>
    <t>Christinaborough</t>
  </si>
  <si>
    <t>+1-954-863-7111x00216</t>
  </si>
  <si>
    <t>(276)494-1790x43219</t>
  </si>
  <si>
    <t>saraponce@roberts.com</t>
  </si>
  <si>
    <t>https://www.mcdonald-nielsen.com/</t>
  </si>
  <si>
    <t>E4E877F2BBCc6bd</t>
  </si>
  <si>
    <t>Stein and Sons</t>
  </si>
  <si>
    <t>Duncanside</t>
  </si>
  <si>
    <t>(284)769-4218</t>
  </si>
  <si>
    <t>289.116.6092x01244</t>
  </si>
  <si>
    <t>tcantrell@mills.com</t>
  </si>
  <si>
    <t>https://gill.biz/</t>
  </si>
  <si>
    <t>DFD4d99FfC122ad</t>
  </si>
  <si>
    <t>New Leonborough</t>
  </si>
  <si>
    <t>(268)578-0555x993</t>
  </si>
  <si>
    <t>(838)161-6287x15543</t>
  </si>
  <si>
    <t>lreeves@sutton.com</t>
  </si>
  <si>
    <t>https://www.myers-gaines.com/</t>
  </si>
  <si>
    <t>bD5E2D0D8889B50</t>
  </si>
  <si>
    <t>Debbie</t>
  </si>
  <si>
    <t>Ashley LLC</t>
  </si>
  <si>
    <t>South Feliciaburgh</t>
  </si>
  <si>
    <t>(894)179-4342</t>
  </si>
  <si>
    <t>001-436-132-2945x501</t>
  </si>
  <si>
    <t>asalazar@cortez-cowan.com</t>
  </si>
  <si>
    <t>http://www.hurst.net/</t>
  </si>
  <si>
    <t>c1A5A2ee14D72d0</t>
  </si>
  <si>
    <t>Santos, Daniel and Mann</t>
  </si>
  <si>
    <t>Kristinport</t>
  </si>
  <si>
    <t>743.125.8171x406</t>
  </si>
  <si>
    <t>(020)943-1337x448</t>
  </si>
  <si>
    <t>hollyflynn@hart.com</t>
  </si>
  <si>
    <t>http://www.nelson.info/</t>
  </si>
  <si>
    <t>908Ee0D2FDAf215</t>
  </si>
  <si>
    <t>Mccoy-Fernandez</t>
  </si>
  <si>
    <t>Carrstad</t>
  </si>
  <si>
    <t>702-177-6288x6612</t>
  </si>
  <si>
    <t>(615)804-3091x88007</t>
  </si>
  <si>
    <t>lsilva@chaney.org</t>
  </si>
  <si>
    <t>http://www.riddle-james.net/</t>
  </si>
  <si>
    <t>8Cf7EF14d3474a2</t>
  </si>
  <si>
    <t>Stuart Group</t>
  </si>
  <si>
    <t>Ivanton</t>
  </si>
  <si>
    <t>001-536-576-8500x662</t>
  </si>
  <si>
    <t>061.413.3929x569</t>
  </si>
  <si>
    <t>isandoval@oconnor.com</t>
  </si>
  <si>
    <t>http://www.hess.info/</t>
  </si>
  <si>
    <t>AddDfA1DD8d20dA</t>
  </si>
  <si>
    <t>Tanner LLC</t>
  </si>
  <si>
    <t>Kellybury</t>
  </si>
  <si>
    <t>001-994-610-0215x8669</t>
  </si>
  <si>
    <t>dzamora@horton.org</t>
  </si>
  <si>
    <t>https://www.suarez-black.org/</t>
  </si>
  <si>
    <t>cdbf58F98acA97c</t>
  </si>
  <si>
    <t>Sloan, Hurley and Ramos</t>
  </si>
  <si>
    <t>West Cheyennetown</t>
  </si>
  <si>
    <t>001-873-089-1184x539</t>
  </si>
  <si>
    <t>+1-690-988-5003x69223</t>
  </si>
  <si>
    <t>zhangbrian@hatfield-wright.org</t>
  </si>
  <si>
    <t>https://www.gibbs.net/</t>
  </si>
  <si>
    <t>12935fa185406E6</t>
  </si>
  <si>
    <t>Palmer, Mayo and Macdonald</t>
  </si>
  <si>
    <t>Bridgesville</t>
  </si>
  <si>
    <t>754.419.8816x073</t>
  </si>
  <si>
    <t>164-729-6504x3385</t>
  </si>
  <si>
    <t>xcummings@case.org</t>
  </si>
  <si>
    <t>http://merritt-ware.com/</t>
  </si>
  <si>
    <t>DAF3AcBf5Da4c49</t>
  </si>
  <si>
    <t>Shaffer and Sons</t>
  </si>
  <si>
    <t>New Alisonmouth</t>
  </si>
  <si>
    <t>001-404-217-5102x8552</t>
  </si>
  <si>
    <t>003-215-7095x68718</t>
  </si>
  <si>
    <t>porr@gilbert.com</t>
  </si>
  <si>
    <t>http://williamson.com/</t>
  </si>
  <si>
    <t>5CbFf2DC6231E8E</t>
  </si>
  <si>
    <t>Levy Inc</t>
  </si>
  <si>
    <t>Lake Dillonshire</t>
  </si>
  <si>
    <t>(052)432-4916x82019</t>
  </si>
  <si>
    <t>masonmayo@romero-woodward.net</t>
  </si>
  <si>
    <t>https://www.horton-mclean.biz/</t>
  </si>
  <si>
    <t>Fd76741FdCaAEdd</t>
  </si>
  <si>
    <t>Campbell PLC</t>
  </si>
  <si>
    <t>East Danielstad</t>
  </si>
  <si>
    <t>(775)916-9957</t>
  </si>
  <si>
    <t>+1-157-263-6687x72013</t>
  </si>
  <si>
    <t>colleen37@french.org</t>
  </si>
  <si>
    <t>http://www.mcdonald.com/</t>
  </si>
  <si>
    <t>5F728865fDbA77B</t>
  </si>
  <si>
    <t>Dorsey LLC</t>
  </si>
  <si>
    <t>Marthashire</t>
  </si>
  <si>
    <t>001-330-106-5999x58991</t>
  </si>
  <si>
    <t>(036)114-7688x3212</t>
  </si>
  <si>
    <t>mitchellkara@pollard.com</t>
  </si>
  <si>
    <t>f98C65DEBECA3A6</t>
  </si>
  <si>
    <t>Pacheco-Reeves</t>
  </si>
  <si>
    <t>South Eugene</t>
  </si>
  <si>
    <t>762.387.5080x51834</t>
  </si>
  <si>
    <t>+1-835-871-6227x2809</t>
  </si>
  <si>
    <t>lauren63@contreras-mcneil.com</t>
  </si>
  <si>
    <t>https://www.barnett-miranda.com/</t>
  </si>
  <si>
    <t>fbDeEef2eF2F6Ee</t>
  </si>
  <si>
    <t>Hodge Ltd</t>
  </si>
  <si>
    <t>West Judithville</t>
  </si>
  <si>
    <t>(931)781-0469x1839</t>
  </si>
  <si>
    <t>705-571-2637x88417</t>
  </si>
  <si>
    <t>finleyroy@zhang-osborne.com</t>
  </si>
  <si>
    <t>https://www.vang-oconnor.com/</t>
  </si>
  <si>
    <t>bCbc0F706fAfF1e</t>
  </si>
  <si>
    <t>Holden-Bonilla</t>
  </si>
  <si>
    <t>East Kristen</t>
  </si>
  <si>
    <t>(368)650-5644x8701</t>
  </si>
  <si>
    <t>+1-660-347-8804x2959</t>
  </si>
  <si>
    <t>dhahn@gilbert-murray.com</t>
  </si>
  <si>
    <t>http://bentley.biz/</t>
  </si>
  <si>
    <t>a3d167a14c934e8</t>
  </si>
  <si>
    <t>Larsen, Gallegos and Ray</t>
  </si>
  <si>
    <t>Keithshire</t>
  </si>
  <si>
    <t>798.718.5041x29254</t>
  </si>
  <si>
    <t>001-418-828-6953</t>
  </si>
  <si>
    <t>rossrusso@larson.com</t>
  </si>
  <si>
    <t>https://lindsey.com/</t>
  </si>
  <si>
    <t>331e75f2ca2d845</t>
  </si>
  <si>
    <t>Shea LLC</t>
  </si>
  <si>
    <t>Lake Rickeymouth</t>
  </si>
  <si>
    <t>802-763-0187</t>
  </si>
  <si>
    <t>162.841.5467x74272</t>
  </si>
  <si>
    <t>kentmichael@frye.org</t>
  </si>
  <si>
    <t>http://www.stout-short.info/</t>
  </si>
  <si>
    <t>DEC9679E0F4DDbd</t>
  </si>
  <si>
    <t>Gill-Harding</t>
  </si>
  <si>
    <t>Frankburgh</t>
  </si>
  <si>
    <t>272.069.6850x0322</t>
  </si>
  <si>
    <t>+1-325-958-7818x8363</t>
  </si>
  <si>
    <t>norma21@campos-hurley.com</t>
  </si>
  <si>
    <t>https://www.tyler-zhang.biz/</t>
  </si>
  <si>
    <t>f6Bbe0A7d39fCc2</t>
  </si>
  <si>
    <t>Booker, Mccullough and Bruce</t>
  </si>
  <si>
    <t>Mccoystad</t>
  </si>
  <si>
    <t>998-997-2135</t>
  </si>
  <si>
    <t>+1-271-517-4091x24415</t>
  </si>
  <si>
    <t>loganstephen@travis.com</t>
  </si>
  <si>
    <t>http://cervantes-clements.info/</t>
  </si>
  <si>
    <t>c835eBECa934FBF</t>
  </si>
  <si>
    <t>Rivas Ltd</t>
  </si>
  <si>
    <t>New Rebecca</t>
  </si>
  <si>
    <t>492-675-0101</t>
  </si>
  <si>
    <t>chris52@garcia.com</t>
  </si>
  <si>
    <t>https://booth.net/</t>
  </si>
  <si>
    <t>cDe1011281B5a42</t>
  </si>
  <si>
    <t>Haney, Sims and Hansen</t>
  </si>
  <si>
    <t>Carolshire</t>
  </si>
  <si>
    <t>(308)581-3030x88824</t>
  </si>
  <si>
    <t>629.507.4831</t>
  </si>
  <si>
    <t>sabrinakent@weiss.net</t>
  </si>
  <si>
    <t>http://brennan-mann.org/</t>
  </si>
  <si>
    <t>8E0De29C13421d8</t>
  </si>
  <si>
    <t>Greene, Frederick and Bowman</t>
  </si>
  <si>
    <t>North Shirley</t>
  </si>
  <si>
    <t>001-550-601-1446x207</t>
  </si>
  <si>
    <t>613-739-8588x25916</t>
  </si>
  <si>
    <t>chandlershawn@deleon-stafford.com</t>
  </si>
  <si>
    <t>http://hanna-brewer.com/</t>
  </si>
  <si>
    <t>483b6DC0D4B47Af</t>
  </si>
  <si>
    <t>Solomon-Hood</t>
  </si>
  <si>
    <t>Moniqueborough</t>
  </si>
  <si>
    <t>069-181-3590x99506</t>
  </si>
  <si>
    <t>tbryant@neal-mercado.org</t>
  </si>
  <si>
    <t>http://www.cardenas.com/</t>
  </si>
  <si>
    <t>AFBd06F16e8DF6f</t>
  </si>
  <si>
    <t>Chan, Simpson and Wiggins</t>
  </si>
  <si>
    <t>South David</t>
  </si>
  <si>
    <t>288.173.6385x5023</t>
  </si>
  <si>
    <t>998.124.8877x6867</t>
  </si>
  <si>
    <t>velasquezray@sloan.com</t>
  </si>
  <si>
    <t>https://griffin.net/</t>
  </si>
  <si>
    <t>df1fdC7A2b1c42E</t>
  </si>
  <si>
    <t>Tran, Perez and Cohen</t>
  </si>
  <si>
    <t>Isaacbury</t>
  </si>
  <si>
    <t>(030)532-2473</t>
  </si>
  <si>
    <t>(651)857-3835x10674</t>
  </si>
  <si>
    <t>jeanette66@reid.net</t>
  </si>
  <si>
    <t>http://www.wells.info/</t>
  </si>
  <si>
    <t>9fDC942618dF0cb</t>
  </si>
  <si>
    <t>Bennett-Vang</t>
  </si>
  <si>
    <t>Shariside</t>
  </si>
  <si>
    <t>+1-669-799-2435x91609</t>
  </si>
  <si>
    <t>(431)613-1377</t>
  </si>
  <si>
    <t>chadzhang@hancock.com</t>
  </si>
  <si>
    <t>https://www.madden.org/</t>
  </si>
  <si>
    <t>88aa37c1B5Bb4Cc</t>
  </si>
  <si>
    <t>Wolf, Hobbs and Houston</t>
  </si>
  <si>
    <t>097-355-9437x28801</t>
  </si>
  <si>
    <t>+1-139-580-4154x19391</t>
  </si>
  <si>
    <t>frederickcandice@mata-collins.com</t>
  </si>
  <si>
    <t>http://cochran.com/</t>
  </si>
  <si>
    <t>45dA5A98f951fEC</t>
  </si>
  <si>
    <t>Bender-Adkins</t>
  </si>
  <si>
    <t>North Kathryn</t>
  </si>
  <si>
    <t>335-966-0841x84066</t>
  </si>
  <si>
    <t>008.684.3892x427</t>
  </si>
  <si>
    <t>glendaware@barr-pollard.net</t>
  </si>
  <si>
    <t>https://knight-glenn.com/</t>
  </si>
  <si>
    <t>d8FC702bB32a4ce</t>
  </si>
  <si>
    <t>Calderon, Vaughn and Clay</t>
  </si>
  <si>
    <t>Joannashire</t>
  </si>
  <si>
    <t>898-158-3507x75118</t>
  </si>
  <si>
    <t>(829)266-1120</t>
  </si>
  <si>
    <t>kristy66@kramer.net</t>
  </si>
  <si>
    <t>https://www.maddox-stein.info/</t>
  </si>
  <si>
    <t>074A2bEbfcA81F7</t>
  </si>
  <si>
    <t>Gross</t>
  </si>
  <si>
    <t>Bautista-Avila</t>
  </si>
  <si>
    <t>Danielstad</t>
  </si>
  <si>
    <t>(779)157-4807x6133</t>
  </si>
  <si>
    <t>001-083-032-4921</t>
  </si>
  <si>
    <t>willie03@brandt-kline.com</t>
  </si>
  <si>
    <t>http://www.arias-pruitt.com/</t>
  </si>
  <si>
    <t>C7e53B85809DeA5</t>
  </si>
  <si>
    <t>Floyd, Guzman and Palmer</t>
  </si>
  <si>
    <t>Dennisview</t>
  </si>
  <si>
    <t>371.244.8165</t>
  </si>
  <si>
    <t>cochranbetty@wilkins.com</t>
  </si>
  <si>
    <t>https://chapman-mcintyre.com/</t>
  </si>
  <si>
    <t>9159EdB73DCC05C</t>
  </si>
  <si>
    <t>Bentley-Camacho</t>
  </si>
  <si>
    <t>Whitneyborough</t>
  </si>
  <si>
    <t>001-727-460-7620x45344</t>
  </si>
  <si>
    <t>550-243-3433x75677</t>
  </si>
  <si>
    <t>cliffordhuff@ferrell-flores.com</t>
  </si>
  <si>
    <t>3428A38dCAf9bdc</t>
  </si>
  <si>
    <t>Delgado Inc</t>
  </si>
  <si>
    <t>Washingtonmouth</t>
  </si>
  <si>
    <t>967-679-1794</t>
  </si>
  <si>
    <t>277-995-8330x974</t>
  </si>
  <si>
    <t>spencerwilliam@blevins.info</t>
  </si>
  <si>
    <t>http://haas.net/</t>
  </si>
  <si>
    <t>CAA9a9DDBdf6Afe</t>
  </si>
  <si>
    <t>Carter-Villa</t>
  </si>
  <si>
    <t>New Triciastad</t>
  </si>
  <si>
    <t>(824)740-2558</t>
  </si>
  <si>
    <t>(575)725-1946x91025</t>
  </si>
  <si>
    <t>vincent45@walters.com</t>
  </si>
  <si>
    <t>http://matthews.com/</t>
  </si>
  <si>
    <t>Df12bAEF5EE5baf</t>
  </si>
  <si>
    <t>Keller-Quinn</t>
  </si>
  <si>
    <t>Port Lori</t>
  </si>
  <si>
    <t>001-908-885-5126</t>
  </si>
  <si>
    <t>714-532-9173x425</t>
  </si>
  <si>
    <t>gordonabbott@carson-robles.com</t>
  </si>
  <si>
    <t>Fd3e45dA3E9f46B</t>
  </si>
  <si>
    <t>Brown-Hensley</t>
  </si>
  <si>
    <t>West Tashaborough</t>
  </si>
  <si>
    <t>+1-528-305-4978x5200</t>
  </si>
  <si>
    <t>824-328-7168x29966</t>
  </si>
  <si>
    <t>losborn@rhodes.com</t>
  </si>
  <si>
    <t>http://valencia-hunter.net/</t>
  </si>
  <si>
    <t>eEa5BdbbcAACAfd</t>
  </si>
  <si>
    <t>001-264-104-7380x29910</t>
  </si>
  <si>
    <t>336.633.3832x0973</t>
  </si>
  <si>
    <t>conraderika@stark.com</t>
  </si>
  <si>
    <t>https://lozano.com/</t>
  </si>
  <si>
    <t>8bF0BBB92D9C21A</t>
  </si>
  <si>
    <t>Calhoun</t>
  </si>
  <si>
    <t>Downs LLC</t>
  </si>
  <si>
    <t>South Cesarstad</t>
  </si>
  <si>
    <t>038.990.8999x0426</t>
  </si>
  <si>
    <t>471.673.3185x9727</t>
  </si>
  <si>
    <t>mccoyyolanda@winters-mclaughlin.org</t>
  </si>
  <si>
    <t>https://george.info/</t>
  </si>
  <si>
    <t>de85BF9AE3DfFC5</t>
  </si>
  <si>
    <t>Morgan, Forbes and Flowers</t>
  </si>
  <si>
    <t>New Kevinfort</t>
  </si>
  <si>
    <t>598-752-2598x1467</t>
  </si>
  <si>
    <t>+1-280-194-8705x644</t>
  </si>
  <si>
    <t>audreycraig@riggs.com</t>
  </si>
  <si>
    <t>https://www.trujillo-gilbert.com/</t>
  </si>
  <si>
    <t>Ad6cd7b8dca70B1</t>
  </si>
  <si>
    <t>Todd, Fleming and Donaldson</t>
  </si>
  <si>
    <t>Hornechester</t>
  </si>
  <si>
    <t>+1-512-589-8105x906</t>
  </si>
  <si>
    <t>(565)851-4163x16346</t>
  </si>
  <si>
    <t>cathygomez@schmidt.org</t>
  </si>
  <si>
    <t>https://www.fowler-arnold.com/</t>
  </si>
  <si>
    <t>0aD4b216cedaAf3</t>
  </si>
  <si>
    <t>Perez, Macias and Howard</t>
  </si>
  <si>
    <t>rayhinton@warner.com</t>
  </si>
  <si>
    <t>https://www.knox-dyer.info/</t>
  </si>
  <si>
    <t>9EBdb20cb8Df48e</t>
  </si>
  <si>
    <t>Solis and Sons</t>
  </si>
  <si>
    <t>New Brendanview</t>
  </si>
  <si>
    <t>028-060-3168x234</t>
  </si>
  <si>
    <t>(767)072-7281</t>
  </si>
  <si>
    <t>blankenshipkatrina@navarro-castaneda.info</t>
  </si>
  <si>
    <t>http://www.kidd.net/</t>
  </si>
  <si>
    <t>3b7d4A4aBE478fb</t>
  </si>
  <si>
    <t>Mcknight Group</t>
  </si>
  <si>
    <t>North Kayla</t>
  </si>
  <si>
    <t>001-836-140-3400x591</t>
  </si>
  <si>
    <t>991-057-2431x20107</t>
  </si>
  <si>
    <t>autumn08@richardson.org</t>
  </si>
  <si>
    <t>https://morrow.com/</t>
  </si>
  <si>
    <t>dE03Ad0E6Ca4aB5</t>
  </si>
  <si>
    <t>Glenn Group</t>
  </si>
  <si>
    <t>Thorntonland</t>
  </si>
  <si>
    <t>(515)552-0218x6175</t>
  </si>
  <si>
    <t>794-978-8373x2998</t>
  </si>
  <si>
    <t>meltonangelica@everett-leonard.net</t>
  </si>
  <si>
    <t>http://www.barnett.info/</t>
  </si>
  <si>
    <t>aEdcfa6aB7Aa3b8</t>
  </si>
  <si>
    <t>Kaiser-Bridges</t>
  </si>
  <si>
    <t>Lake Damonfurt</t>
  </si>
  <si>
    <t>001-181-243-2461x8147</t>
  </si>
  <si>
    <t>001-957-890-0834x291</t>
  </si>
  <si>
    <t>lauren77@poole.net</t>
  </si>
  <si>
    <t>D0c4cf17fbfEC4a</t>
  </si>
  <si>
    <t>Glass-Hampton</t>
  </si>
  <si>
    <t>Medinachester</t>
  </si>
  <si>
    <t>212-880-3700x6971</t>
  </si>
  <si>
    <t>(801)051-6366x46026</t>
  </si>
  <si>
    <t>laceyholloway@weeks.info</t>
  </si>
  <si>
    <t>https://www.mcbride.com/</t>
  </si>
  <si>
    <t>B45A83DbB9895BA</t>
  </si>
  <si>
    <t>Duarte-Yates</t>
  </si>
  <si>
    <t>North Doris</t>
  </si>
  <si>
    <t>394-872-1061</t>
  </si>
  <si>
    <t>stevenmorris@whitaker.com</t>
  </si>
  <si>
    <t>https://fowler-mcfarland.com/</t>
  </si>
  <si>
    <t>0b8CfA0897d2C01</t>
  </si>
  <si>
    <t>Mathews LLC</t>
  </si>
  <si>
    <t>West Janice</t>
  </si>
  <si>
    <t>043-877-8798x60483</t>
  </si>
  <si>
    <t>maddenbrooke@garrison.org</t>
  </si>
  <si>
    <t>http://www.estrada-cain.com/</t>
  </si>
  <si>
    <t>4Ff30dd4F3e1e80</t>
  </si>
  <si>
    <t>Mcclain, Casey and Little</t>
  </si>
  <si>
    <t>757-444-7658x661</t>
  </si>
  <si>
    <t>gardnerlawrence@austin-barr.com</t>
  </si>
  <si>
    <t>http://warner-stephenson.com/</t>
  </si>
  <si>
    <t>d3bA1550eB3B2AF</t>
  </si>
  <si>
    <t>Lake Angelaton</t>
  </si>
  <si>
    <t>+1-455-218-5326x9932</t>
  </si>
  <si>
    <t>(977)326-3036</t>
  </si>
  <si>
    <t>hduran@washington.com</t>
  </si>
  <si>
    <t>http://ford.info/</t>
  </si>
  <si>
    <t>75dd96d0CFED490</t>
  </si>
  <si>
    <t>Yu, Decker and Tran</t>
  </si>
  <si>
    <t>480-720-5976x1716</t>
  </si>
  <si>
    <t>afoster@mccann.biz</t>
  </si>
  <si>
    <t>https://flynn.biz/</t>
  </si>
  <si>
    <t>B8ed2bEc1e0b0F8</t>
  </si>
  <si>
    <t>Hawkins, Cisneros and Brock</t>
  </si>
  <si>
    <t>West Gwendolyn</t>
  </si>
  <si>
    <t>846-788-6825x991</t>
  </si>
  <si>
    <t>579.202.8495</t>
  </si>
  <si>
    <t>nichole59@cooley.com</t>
  </si>
  <si>
    <t>http://hensley.info/</t>
  </si>
  <si>
    <t>FCBEddD51753c3e</t>
  </si>
  <si>
    <t>Steele, Flores and Coffey</t>
  </si>
  <si>
    <t>940.867.1737</t>
  </si>
  <si>
    <t>994-730-6201</t>
  </si>
  <si>
    <t>hfrank@welch-ware.biz</t>
  </si>
  <si>
    <t>https://www.reyes-kramer.biz/</t>
  </si>
  <si>
    <t>4c0c9c8Bde1eAE8</t>
  </si>
  <si>
    <t>Landry Ltd</t>
  </si>
  <si>
    <t>Gregorychester</t>
  </si>
  <si>
    <t>133-278-8473x10568</t>
  </si>
  <si>
    <t>harold01@camacho-whitaker.com</t>
  </si>
  <si>
    <t>https://www.callahan.com/</t>
  </si>
  <si>
    <t>CD4b1110Dcf84a2</t>
  </si>
  <si>
    <t>Richard, Schmitt and Crawford</t>
  </si>
  <si>
    <t>Antonioville</t>
  </si>
  <si>
    <t>013-060-9399x67399</t>
  </si>
  <si>
    <t>914-360-2522x5588</t>
  </si>
  <si>
    <t>anna29@conley.com</t>
  </si>
  <si>
    <t>http://www.kirk.com/</t>
  </si>
  <si>
    <t>8fC1aAc364ad5cF</t>
  </si>
  <si>
    <t>Vang, Hines and Garrett</t>
  </si>
  <si>
    <t>Fieldsberg</t>
  </si>
  <si>
    <t>883-313-3629</t>
  </si>
  <si>
    <t>718.480.2792</t>
  </si>
  <si>
    <t>enunez@garrett.com</t>
  </si>
  <si>
    <t>http://www.sanford-richmond.com/</t>
  </si>
  <si>
    <t>AfdEaacBc0C60b3</t>
  </si>
  <si>
    <t>Novak Inc</t>
  </si>
  <si>
    <t>South Samanthachester</t>
  </si>
  <si>
    <t>+1-874-056-6004x68992</t>
  </si>
  <si>
    <t>432-098-2847</t>
  </si>
  <si>
    <t>cherrytim@meadows.com</t>
  </si>
  <si>
    <t>http://cunningham.com/</t>
  </si>
  <si>
    <t>B9a96c6b38BBBA9</t>
  </si>
  <si>
    <t>818-278-6281x232</t>
  </si>
  <si>
    <t>+1-840-417-6556x0086</t>
  </si>
  <si>
    <t>cameron21@dunlap-raymond.com</t>
  </si>
  <si>
    <t>https://www.cannon.com/</t>
  </si>
  <si>
    <t>c10FfCFFEF7742c</t>
  </si>
  <si>
    <t>Lozanoport</t>
  </si>
  <si>
    <t>722.499.8016</t>
  </si>
  <si>
    <t>758-081-9952</t>
  </si>
  <si>
    <t>ralphfranklin@barajas.biz</t>
  </si>
  <si>
    <t>https://rivas.net/</t>
  </si>
  <si>
    <t>D7cc2cedE493D4e</t>
  </si>
  <si>
    <t>Port Connorberg</t>
  </si>
  <si>
    <t>(387)093-5030x019</t>
  </si>
  <si>
    <t>579-657-1024x3706</t>
  </si>
  <si>
    <t>adrian25@wong-nixon.com</t>
  </si>
  <si>
    <t>http://www.montoya.biz/</t>
  </si>
  <si>
    <t>F4e27C3b71FEbb0</t>
  </si>
  <si>
    <t>Morales, Glover and Dean</t>
  </si>
  <si>
    <t>Charlenemouth</t>
  </si>
  <si>
    <t>+1-739-661-9250x35005</t>
  </si>
  <si>
    <t>+1-126-747-0766x06030</t>
  </si>
  <si>
    <t>yesenia78@ayala.org</t>
  </si>
  <si>
    <t>C9aC017Ce8d80cd</t>
  </si>
  <si>
    <t>Reyes-Mclean</t>
  </si>
  <si>
    <t>Donaldsonmouth</t>
  </si>
  <si>
    <t>960-818-4763</t>
  </si>
  <si>
    <t>001-723-343-8833x4906</t>
  </si>
  <si>
    <t>erikweiss@bauer-jones.com</t>
  </si>
  <si>
    <t>http://oneill.info/</t>
  </si>
  <si>
    <t>D4EEa2EF8f1be34</t>
  </si>
  <si>
    <t>Willis-Nash</t>
  </si>
  <si>
    <t>South Kristiemouth</t>
  </si>
  <si>
    <t>648.326.7734x6222</t>
  </si>
  <si>
    <t>324-377-9718x42327</t>
  </si>
  <si>
    <t>shaunbryan@payne.net</t>
  </si>
  <si>
    <t>http://moreno.com/</t>
  </si>
  <si>
    <t>62B11dfdfca8A7b</t>
  </si>
  <si>
    <t>Bowen, Maldonado and Harper</t>
  </si>
  <si>
    <t>New Timothyfort</t>
  </si>
  <si>
    <t>126-227-2680</t>
  </si>
  <si>
    <t>753-776-9642x402</t>
  </si>
  <si>
    <t>marquezeileen@robbins-douglas.com</t>
  </si>
  <si>
    <t>4DDd31Be3E1D490</t>
  </si>
  <si>
    <t>Cole LLC</t>
  </si>
  <si>
    <t>East Mistystad</t>
  </si>
  <si>
    <t>827.366.3482x288</t>
  </si>
  <si>
    <t>deleonruth@best-lin.com</t>
  </si>
  <si>
    <t>https://pennington.com/</t>
  </si>
  <si>
    <t>4969EC863e45Dc0</t>
  </si>
  <si>
    <t>Rush Ltd</t>
  </si>
  <si>
    <t>East Allisonstad</t>
  </si>
  <si>
    <t>wcook@wyatt.net</t>
  </si>
  <si>
    <t>http://james.com/</t>
  </si>
  <si>
    <t>eD1a22e3e4A2fd1</t>
  </si>
  <si>
    <t>Gallegos, Nichols and Potter</t>
  </si>
  <si>
    <t>Krystalchester</t>
  </si>
  <si>
    <t>290-528-8242x37712</t>
  </si>
  <si>
    <t>(355)130-8488x7295</t>
  </si>
  <si>
    <t>xchen@doyle.com</t>
  </si>
  <si>
    <t>http://www.crosby.com/</t>
  </si>
  <si>
    <t>4ABC6fDA067D4ef</t>
  </si>
  <si>
    <t>Herrera, Cole and Meza</t>
  </si>
  <si>
    <t>East Carl</t>
  </si>
  <si>
    <t>352-030-6588</t>
  </si>
  <si>
    <t>summersvanessa@jacobs.com</t>
  </si>
  <si>
    <t>3Ab96b4e498ad64</t>
  </si>
  <si>
    <t>East Mackenzie</t>
  </si>
  <si>
    <t>001-753-392-3971x24188</t>
  </si>
  <si>
    <t>347-267-1522</t>
  </si>
  <si>
    <t>swansonspencer@massey.info</t>
  </si>
  <si>
    <t>http://cohen-montoya.com/</t>
  </si>
  <si>
    <t>9E86CF1f1b83C4A</t>
  </si>
  <si>
    <t>Bonilla-Li</t>
  </si>
  <si>
    <t>Kimhaven</t>
  </si>
  <si>
    <t>180.777.2613x89178</t>
  </si>
  <si>
    <t>+1-008-925-0993x4044</t>
  </si>
  <si>
    <t>elliskyle@cervantes.org</t>
  </si>
  <si>
    <t>https://www.ray.org/</t>
  </si>
  <si>
    <t>28aB3a87076A1Fe</t>
  </si>
  <si>
    <t>Flowers, Hurst and Powers</t>
  </si>
  <si>
    <t>Beasleyhaven</t>
  </si>
  <si>
    <t>wellsjoann@wiggins.com</t>
  </si>
  <si>
    <t>https://www.bullock.biz/</t>
  </si>
  <si>
    <t>59f2ca9Fc663CDb</t>
  </si>
  <si>
    <t>Odom-Conrad</t>
  </si>
  <si>
    <t>(757)093-5050</t>
  </si>
  <si>
    <t>426-546-1647x04275</t>
  </si>
  <si>
    <t>jfischer@mays.org</t>
  </si>
  <si>
    <t>https://www.gay.com/</t>
  </si>
  <si>
    <t>a21F7EBd0DB37AB</t>
  </si>
  <si>
    <t>Lake Melvin</t>
  </si>
  <si>
    <t>001-800-225-6167x140</t>
  </si>
  <si>
    <t>+1-289-909-0302x82263</t>
  </si>
  <si>
    <t>tamipacheco@hays.com</t>
  </si>
  <si>
    <t>https://www.kline.org/</t>
  </si>
  <si>
    <t>DD45d02DF247316</t>
  </si>
  <si>
    <t>Gardner-Mason</t>
  </si>
  <si>
    <t>East Hector</t>
  </si>
  <si>
    <t>618.756.2410x200</t>
  </si>
  <si>
    <t>+1-369-741-9669x03694</t>
  </si>
  <si>
    <t>laurablankenship@wolf.com</t>
  </si>
  <si>
    <t>http://rose.com/</t>
  </si>
  <si>
    <t>EA8EBaBCA4F7D41</t>
  </si>
  <si>
    <t>Bauer, Glenn and Rivers</t>
  </si>
  <si>
    <t>Bradchester</t>
  </si>
  <si>
    <t>001-162-735-3672x5682</t>
  </si>
  <si>
    <t>(356)104-4479x64994</t>
  </si>
  <si>
    <t>marissasampson@barnes.com</t>
  </si>
  <si>
    <t>https://www.pugh.com/</t>
  </si>
  <si>
    <t>FC4F3aa4Da936C9</t>
  </si>
  <si>
    <t>Terry-Durham</t>
  </si>
  <si>
    <t>(745)679-5351</t>
  </si>
  <si>
    <t>727.166.5000</t>
  </si>
  <si>
    <t>kimhill@norman.info</t>
  </si>
  <si>
    <t>https://www.chambers.net/</t>
  </si>
  <si>
    <t>B4d02ec0f67FdDd</t>
  </si>
  <si>
    <t>Melendez-Hobbs</t>
  </si>
  <si>
    <t>West Nicholas</t>
  </si>
  <si>
    <t>(940)558-2369x91831</t>
  </si>
  <si>
    <t>872.351.2292x05858</t>
  </si>
  <si>
    <t>drichardson@thompson.net</t>
  </si>
  <si>
    <t>https://gill-stout.com/</t>
  </si>
  <si>
    <t>d8467E66bADD70F</t>
  </si>
  <si>
    <t>Mcconnell Group</t>
  </si>
  <si>
    <t>Morsetown</t>
  </si>
  <si>
    <t>+1-589-099-5731x44467</t>
  </si>
  <si>
    <t>(569)746-3617x771</t>
  </si>
  <si>
    <t>youngjennifer@stein.com</t>
  </si>
  <si>
    <t>https://hardy.org/</t>
  </si>
  <si>
    <t>C6e3c3fdfdafDaa</t>
  </si>
  <si>
    <t>Haney, Hart and Stone</t>
  </si>
  <si>
    <t>East Bettyberg</t>
  </si>
  <si>
    <t>(931)951-4597x6860</t>
  </si>
  <si>
    <t>924-648-4190</t>
  </si>
  <si>
    <t>francisco66@brooks-austin.com</t>
  </si>
  <si>
    <t>https://www.bell-suarez.info/</t>
  </si>
  <si>
    <t>bed9aF4B7e23556</t>
  </si>
  <si>
    <t>Giles, Gibbs and Copeland</t>
  </si>
  <si>
    <t>New Elizabethland</t>
  </si>
  <si>
    <t>040.033.6490x7784</t>
  </si>
  <si>
    <t>260.004.9265x69234</t>
  </si>
  <si>
    <t>waltonstacey@porter.com</t>
  </si>
  <si>
    <t>https://glass.com/</t>
  </si>
  <si>
    <t>7aD25ca2caA1c37</t>
  </si>
  <si>
    <t>Rowland, Barker and Cruz</t>
  </si>
  <si>
    <t>East Jean</t>
  </si>
  <si>
    <t>741.638.5816x46148</t>
  </si>
  <si>
    <t>278-560-4439x9798</t>
  </si>
  <si>
    <t>leviflynn@barr-myers.biz</t>
  </si>
  <si>
    <t>https://www.mckee.org/</t>
  </si>
  <si>
    <t>abb7bA3B8640ceD</t>
  </si>
  <si>
    <t>Poole-Buchanan</t>
  </si>
  <si>
    <t>North Lindafurt</t>
  </si>
  <si>
    <t>001-061-217-1877x97112</t>
  </si>
  <si>
    <t>249.446.5249x4638</t>
  </si>
  <si>
    <t>jacobsondale@rice.com</t>
  </si>
  <si>
    <t>http://watkins-wright.com/</t>
  </si>
  <si>
    <t>dc5C2cCB0fdF0A9</t>
  </si>
  <si>
    <t>Gardner-Harrington</t>
  </si>
  <si>
    <t>Lake Brandichester</t>
  </si>
  <si>
    <t>367.464.8278</t>
  </si>
  <si>
    <t>(617)522-2361x706</t>
  </si>
  <si>
    <t>levinecollin@esparza.com</t>
  </si>
  <si>
    <t>http://www.humphrey.com/</t>
  </si>
  <si>
    <t>3e0Ae2c4Ba86f6C</t>
  </si>
  <si>
    <t>Forbes-Riddle</t>
  </si>
  <si>
    <t>Donaldland</t>
  </si>
  <si>
    <t>748-972-7140x8984</t>
  </si>
  <si>
    <t>(470)673-4372</t>
  </si>
  <si>
    <t>mary13@gillespie.com</t>
  </si>
  <si>
    <t>http://bender-savage.org/</t>
  </si>
  <si>
    <t>ADDAf477e64FAFE</t>
  </si>
  <si>
    <t>Morse, Skinner and Russo</t>
  </si>
  <si>
    <t>Lake Gabriella</t>
  </si>
  <si>
    <t>(589)348-4544x04244</t>
  </si>
  <si>
    <t>001-036-271-5681x156</t>
  </si>
  <si>
    <t>parrishjaime@weiss-foley.net</t>
  </si>
  <si>
    <t>https://cherry.biz/</t>
  </si>
  <si>
    <t>4efbCcDAD9F2a7c</t>
  </si>
  <si>
    <t>Kelly, Callahan and Ewing</t>
  </si>
  <si>
    <t>South Jadeborough</t>
  </si>
  <si>
    <t>(598)071-6527x5131</t>
  </si>
  <si>
    <t>(334)705-6719x383</t>
  </si>
  <si>
    <t>kempshelia@hamilton.com</t>
  </si>
  <si>
    <t>https://www.burton-mendoza.com/</t>
  </si>
  <si>
    <t>ED08EBCFdB2B1fA</t>
  </si>
  <si>
    <t>Gray</t>
  </si>
  <si>
    <t>Small, Hayes and Randolph</t>
  </si>
  <si>
    <t>Wallsfort</t>
  </si>
  <si>
    <t>(402)495-6016x3630</t>
  </si>
  <si>
    <t>752.763.6210x138</t>
  </si>
  <si>
    <t>taylorcampbell@buck-campbell.com</t>
  </si>
  <si>
    <t>http://www.hardin.biz/</t>
  </si>
  <si>
    <t>a593bDedD302bd7</t>
  </si>
  <si>
    <t>Glenn-Mcdonald</t>
  </si>
  <si>
    <t>Kirstenburgh</t>
  </si>
  <si>
    <t>001-224-234-3119x8037</t>
  </si>
  <si>
    <t>(692)202-5018</t>
  </si>
  <si>
    <t>bescobar@english-mcdowell.net</t>
  </si>
  <si>
    <t>https://www.glass.org/</t>
  </si>
  <si>
    <t>e9a848B5aC0AF49</t>
  </si>
  <si>
    <t>Rodgers-Esparza</t>
  </si>
  <si>
    <t>Sosaside</t>
  </si>
  <si>
    <t>+1-485-221-3970x99426</t>
  </si>
  <si>
    <t>+1-594-685-2290x082</t>
  </si>
  <si>
    <t>ocastro@dickson.com</t>
  </si>
  <si>
    <t>https://www.jones-bailey.info/</t>
  </si>
  <si>
    <t>ff8af69AecCdFCB</t>
  </si>
  <si>
    <t>Taylor, Hanna and Valdez</t>
  </si>
  <si>
    <t>Lynnstad</t>
  </si>
  <si>
    <t>615-445-5255</t>
  </si>
  <si>
    <t>+1-692-624-2700x3041</t>
  </si>
  <si>
    <t>edward96@greene.org</t>
  </si>
  <si>
    <t>http://friedman.com/</t>
  </si>
  <si>
    <t>bd3EEAd5796C49B</t>
  </si>
  <si>
    <t>Robertson, Harper and Rivas</t>
  </si>
  <si>
    <t>Caseyton</t>
  </si>
  <si>
    <t>001-858-215-2838x95417</t>
  </si>
  <si>
    <t>foxconnie@chaney.info</t>
  </si>
  <si>
    <t>http://www.terry.com/</t>
  </si>
  <si>
    <t>1Dc4A7efc6e6E8e</t>
  </si>
  <si>
    <t>Ramos, Glenn and Esparza</t>
  </si>
  <si>
    <t>Kennethmouth</t>
  </si>
  <si>
    <t>(342)871-9848</t>
  </si>
  <si>
    <t>+1-892-065-2976x259</t>
  </si>
  <si>
    <t>dawsonbianca@york-hardin.net</t>
  </si>
  <si>
    <t>http://www.cisneros.net/</t>
  </si>
  <si>
    <t>93603f57EaC25A5</t>
  </si>
  <si>
    <t>Wise-Sanchez</t>
  </si>
  <si>
    <t>West Jennaland</t>
  </si>
  <si>
    <t>(131)363-4286</t>
  </si>
  <si>
    <t>(696)656-2149</t>
  </si>
  <si>
    <t>theresa07@roth.biz</t>
  </si>
  <si>
    <t>http://brennan.com/</t>
  </si>
  <si>
    <t>bdDAe02c37B399E</t>
  </si>
  <si>
    <t>Richards-Underwood</t>
  </si>
  <si>
    <t>New Baileybury</t>
  </si>
  <si>
    <t>393.827.5715x715</t>
  </si>
  <si>
    <t>(697)629-2853</t>
  </si>
  <si>
    <t>xhudson@landry.com</t>
  </si>
  <si>
    <t>https://meyer-bryan.com/</t>
  </si>
  <si>
    <t>D2Eb1fdbE8C80fD</t>
  </si>
  <si>
    <t>Mcmillan, Leblanc and Ashley</t>
  </si>
  <si>
    <t>Reedchester</t>
  </si>
  <si>
    <t>101-742-9466</t>
  </si>
  <si>
    <t>001-591-739-2024x4765</t>
  </si>
  <si>
    <t>teresalambert@maynard.com</t>
  </si>
  <si>
    <t>https://www.taylor-finley.com/</t>
  </si>
  <si>
    <t>4bcdb8D6e19134d</t>
  </si>
  <si>
    <t>Mendez, Frazier and Strong</t>
  </si>
  <si>
    <t>North Carrie</t>
  </si>
  <si>
    <t>+1-518-513-8838x0571</t>
  </si>
  <si>
    <t>(251)891-6871x420</t>
  </si>
  <si>
    <t>alisonrobinson@mcconnell.com</t>
  </si>
  <si>
    <t>https://mason.com/</t>
  </si>
  <si>
    <t>60aa9c3C25D8cef</t>
  </si>
  <si>
    <t>Case, Bradford and Giles</t>
  </si>
  <si>
    <t>Port Veronica</t>
  </si>
  <si>
    <t>+1-817-150-0168x7473</t>
  </si>
  <si>
    <t>obrady@noble-curtis.com</t>
  </si>
  <si>
    <t>7290EbcB2CD6BC5</t>
  </si>
  <si>
    <t>Burns, Kaiser and Daniels</t>
  </si>
  <si>
    <t>New Stefanie</t>
  </si>
  <si>
    <t>560.336.1443</t>
  </si>
  <si>
    <t>177-113-6583</t>
  </si>
  <si>
    <t>tasha29@campos.com</t>
  </si>
  <si>
    <t>http://www.stewart-flores.com/</t>
  </si>
  <si>
    <t>eb3afEc8d5d0997</t>
  </si>
  <si>
    <t>Blair, Huffman and Walter</t>
  </si>
  <si>
    <t>New Charlotte</t>
  </si>
  <si>
    <t>691.843.4376</t>
  </si>
  <si>
    <t>(289)959-0147x227</t>
  </si>
  <si>
    <t>pkidd@goodwin.com</t>
  </si>
  <si>
    <t>http://brennan-callahan.net/</t>
  </si>
  <si>
    <t>6d3d9e8F86679fb</t>
  </si>
  <si>
    <t>East Amandashire</t>
  </si>
  <si>
    <t>660-177-1599</t>
  </si>
  <si>
    <t>261.516.7150x59456</t>
  </si>
  <si>
    <t>edwinkey@benson.com</t>
  </si>
  <si>
    <t>http://www.monroe.com/</t>
  </si>
  <si>
    <t>15c065936ddCB8F</t>
  </si>
  <si>
    <t>Ingram LLC</t>
  </si>
  <si>
    <t>Grantberg</t>
  </si>
  <si>
    <t>239.834.6489x99455</t>
  </si>
  <si>
    <t>869.502.6705</t>
  </si>
  <si>
    <t>tristanrubio@villegas-boone.com</t>
  </si>
  <si>
    <t>https://burgess-pearson.com/</t>
  </si>
  <si>
    <t>f8cE6F4B175AbF4</t>
  </si>
  <si>
    <t>Montgomery, Bird and Reid</t>
  </si>
  <si>
    <t>New Lindsey</t>
  </si>
  <si>
    <t>451-547-3727</t>
  </si>
  <si>
    <t>kristinoneal@patrick.com</t>
  </si>
  <si>
    <t>http://logan-owens.net/</t>
  </si>
  <si>
    <t>8ea7D0beCDdA164</t>
  </si>
  <si>
    <t>Hart Inc</t>
  </si>
  <si>
    <t>West Pamela</t>
  </si>
  <si>
    <t>001-136-309-9206</t>
  </si>
  <si>
    <t>(216)696-8450x52224</t>
  </si>
  <si>
    <t>ibarralaura@le.com</t>
  </si>
  <si>
    <t>https://www.wise.org/</t>
  </si>
  <si>
    <t>Dfff4aCFD064d0d</t>
  </si>
  <si>
    <t>Kirby, West and Escobar</t>
  </si>
  <si>
    <t>Lake Alan</t>
  </si>
  <si>
    <t>834-090-8658x3305</t>
  </si>
  <si>
    <t>278-827-8392</t>
  </si>
  <si>
    <t>robbinsheidi@patrick-hess.info</t>
  </si>
  <si>
    <t>0f7cA420697A5ba</t>
  </si>
  <si>
    <t>Mccoy LLC</t>
  </si>
  <si>
    <t>West Mallory</t>
  </si>
  <si>
    <t>(049)437-6283</t>
  </si>
  <si>
    <t>519.166.0300x861</t>
  </si>
  <si>
    <t>lestercody@fry-callahan.com</t>
  </si>
  <si>
    <t>https://www.lucero-frank.com/</t>
  </si>
  <si>
    <t>FF28abC339BC0aC</t>
  </si>
  <si>
    <t>Henson, Cabrera and Noble</t>
  </si>
  <si>
    <t>Russofurt</t>
  </si>
  <si>
    <t>247-421-3720x66142</t>
  </si>
  <si>
    <t>(805)308-2380x30372</t>
  </si>
  <si>
    <t>leonrickey@moran-benson.com</t>
  </si>
  <si>
    <t>e248d5E89BC5Cea</t>
  </si>
  <si>
    <t>Jimenez and Sons</t>
  </si>
  <si>
    <t>(607)550-6938</t>
  </si>
  <si>
    <t>(001)803-1119</t>
  </si>
  <si>
    <t>zwalls@kerr.org</t>
  </si>
  <si>
    <t>https://hull-townsend.com/</t>
  </si>
  <si>
    <t>f8f2FeFbFa8F6C4</t>
  </si>
  <si>
    <t>Boone, Stanley and Booth</t>
  </si>
  <si>
    <t>Lake Nicole</t>
  </si>
  <si>
    <t>001-878-439-4702x58343</t>
  </si>
  <si>
    <t>138.242.5581</t>
  </si>
  <si>
    <t>tatkinson@butler.com</t>
  </si>
  <si>
    <t>https://www.herrera.com/</t>
  </si>
  <si>
    <t>4E80b48Ae2f5493</t>
  </si>
  <si>
    <t>Krause-Stanley</t>
  </si>
  <si>
    <t>Lake Aimeeside</t>
  </si>
  <si>
    <t>(468)936-1314</t>
  </si>
  <si>
    <t>kingerica@beck.com</t>
  </si>
  <si>
    <t>https://howard.com/</t>
  </si>
  <si>
    <t>a9BF395CFf4A6Aa</t>
  </si>
  <si>
    <t>Davenport, Navarro and Wilson</t>
  </si>
  <si>
    <t>Ronaldton</t>
  </si>
  <si>
    <t>001-116-709-9901x9440</t>
  </si>
  <si>
    <t>001-419-351-4572x784</t>
  </si>
  <si>
    <t>parkpreston@brooks.com</t>
  </si>
  <si>
    <t>https://wood.info/</t>
  </si>
  <si>
    <t>4Ad8a4dE9eA2Acf</t>
  </si>
  <si>
    <t>Hampton Group</t>
  </si>
  <si>
    <t>Greenetown</t>
  </si>
  <si>
    <t>560.377.5834x655</t>
  </si>
  <si>
    <t>katrinacain@rivas-dominguez.com</t>
  </si>
  <si>
    <t>https://owens-levy.info/</t>
  </si>
  <si>
    <t>eFBAeba28e98be6</t>
  </si>
  <si>
    <t>Blankenship Group</t>
  </si>
  <si>
    <t>Jeffreyfurt</t>
  </si>
  <si>
    <t>001-327-781-9091</t>
  </si>
  <si>
    <t>001-667-998-9154x374</t>
  </si>
  <si>
    <t>dalton20@english.com</t>
  </si>
  <si>
    <t>https://www.stephens-powell.info/</t>
  </si>
  <si>
    <t>c6FE5B643BBA46C</t>
  </si>
  <si>
    <t>Holmes, Livingston and Rich</t>
  </si>
  <si>
    <t>235.083.5200</t>
  </si>
  <si>
    <t>230-011-7776x24934</t>
  </si>
  <si>
    <t>pamelamcknight@fuller.com</t>
  </si>
  <si>
    <t>http://www.beck-stokes.com/</t>
  </si>
  <si>
    <t>4e536CF13ffeecB</t>
  </si>
  <si>
    <t>Bray</t>
  </si>
  <si>
    <t>West Brandon</t>
  </si>
  <si>
    <t>001-067-359-8181x38455</t>
  </si>
  <si>
    <t>farrellcesar@neal.com</t>
  </si>
  <si>
    <t>http://www.duke-ingram.com/</t>
  </si>
  <si>
    <t>b5e7b1D9027c917</t>
  </si>
  <si>
    <t>Velazquez Ltd</t>
  </si>
  <si>
    <t>South Omar</t>
  </si>
  <si>
    <t>(018)636-9053x4801</t>
  </si>
  <si>
    <t>001-525-955-9625x614</t>
  </si>
  <si>
    <t>gconrad@david-dixon.com</t>
  </si>
  <si>
    <t>19972eAE7aC45f5</t>
  </si>
  <si>
    <t>Randall-Phillips</t>
  </si>
  <si>
    <t>North Aimeeport</t>
  </si>
  <si>
    <t>023-649-2941</t>
  </si>
  <si>
    <t>(161)473-7528x847</t>
  </si>
  <si>
    <t>brownglenn@delgado-gill.biz</t>
  </si>
  <si>
    <t>https://www.salazar-cochran.com/</t>
  </si>
  <si>
    <t>7D4bAA40f6b07Ab</t>
  </si>
  <si>
    <t>Peterson-Garcia</t>
  </si>
  <si>
    <t>Phyllishaven</t>
  </si>
  <si>
    <t>001-033-711-0192x5917</t>
  </si>
  <si>
    <t>+1-655-370-3157x787</t>
  </si>
  <si>
    <t>jchen@meyers.info</t>
  </si>
  <si>
    <t>https://solomon.com/</t>
  </si>
  <si>
    <t>CD6159B87c480eA</t>
  </si>
  <si>
    <t>Fletcher-Shepherd</t>
  </si>
  <si>
    <t>001-112-015-0641x187</t>
  </si>
  <si>
    <t>980.085.9231x917</t>
  </si>
  <si>
    <t>pduke@bentley-pittman.com</t>
  </si>
  <si>
    <t>https://www.dennis.net/</t>
  </si>
  <si>
    <t>D2F48F2BCD63A28</t>
  </si>
  <si>
    <t>Crane, Atkins and Garrison</t>
  </si>
  <si>
    <t>Madisonborough</t>
  </si>
  <si>
    <t>392-169-9100x0979</t>
  </si>
  <si>
    <t>032.391.1030x371</t>
  </si>
  <si>
    <t>crogers@humphrey.com</t>
  </si>
  <si>
    <t>https://www.rivers-paul.org/</t>
  </si>
  <si>
    <t>02dAf091a8B7a64</t>
  </si>
  <si>
    <t>Gill, Koch and Long</t>
  </si>
  <si>
    <t>New Staciefort</t>
  </si>
  <si>
    <t>001-655-736-1174</t>
  </si>
  <si>
    <t>001-708-639-5390x74540</t>
  </si>
  <si>
    <t>cassidyking@shelton-mcgee.info</t>
  </si>
  <si>
    <t>https://www.logan.com/</t>
  </si>
  <si>
    <t>4e1fcAbF5bFC0ac</t>
  </si>
  <si>
    <t>Gallegos, Munoz and Rivas</t>
  </si>
  <si>
    <t>Port Kendraville</t>
  </si>
  <si>
    <t>001-976-663-3920</t>
  </si>
  <si>
    <t>137.700.3011x128</t>
  </si>
  <si>
    <t>logantaylor@villa.org</t>
  </si>
  <si>
    <t>https://www.moss.com/</t>
  </si>
  <si>
    <t>eFBe4a20Cbc40bf</t>
  </si>
  <si>
    <t>Paul LLC</t>
  </si>
  <si>
    <t>Chamberstown</t>
  </si>
  <si>
    <t>625-186-0748x88891</t>
  </si>
  <si>
    <t>309-424-3490</t>
  </si>
  <si>
    <t>baileyerickson@roberson-holt.com</t>
  </si>
  <si>
    <t>http://www.burke.info/</t>
  </si>
  <si>
    <t>e9654eCb1eACe2D</t>
  </si>
  <si>
    <t>Daniel-Schneider</t>
  </si>
  <si>
    <t>Heidifort</t>
  </si>
  <si>
    <t>001-538-022-7121x7957</t>
  </si>
  <si>
    <t>(401)104-8736</t>
  </si>
  <si>
    <t>qbray@nguyen-cervantes.com</t>
  </si>
  <si>
    <t>https://www.barrera.com/</t>
  </si>
  <si>
    <t>ceBD7E4eC9B8d9d</t>
  </si>
  <si>
    <t>Norrisbury</t>
  </si>
  <si>
    <t>001-145-938-3847x3727</t>
  </si>
  <si>
    <t>(431)016-8341x1120</t>
  </si>
  <si>
    <t>greg70@flynn.com</t>
  </si>
  <si>
    <t>https://www.quinn.info/</t>
  </si>
  <si>
    <t>dCb7b9aFdfe2C7A</t>
  </si>
  <si>
    <t>Kennedy PLC</t>
  </si>
  <si>
    <t>New James</t>
  </si>
  <si>
    <t>(281)516-7945x6852</t>
  </si>
  <si>
    <t>(020)569-0163x71834</t>
  </si>
  <si>
    <t>normanchristina@kirby.biz</t>
  </si>
  <si>
    <t>http://www.riley.com/</t>
  </si>
  <si>
    <t>6AACBD5638e9b11</t>
  </si>
  <si>
    <t>Mccann, Hood and Dodson</t>
  </si>
  <si>
    <t>Port Erinport</t>
  </si>
  <si>
    <t>574-883-2406</t>
  </si>
  <si>
    <t>zimmermanfrank@collier.com</t>
  </si>
  <si>
    <t>fB8A514FFbDF9E2</t>
  </si>
  <si>
    <t>Bradley, Frederick and Zuniga</t>
  </si>
  <si>
    <t>Mathewshaven</t>
  </si>
  <si>
    <t>980-209-1497x324</t>
  </si>
  <si>
    <t>495-303-0031x10773</t>
  </si>
  <si>
    <t>tami74@sexton.com</t>
  </si>
  <si>
    <t>http://farmer-harris.biz/</t>
  </si>
  <si>
    <t>4956159AB4c07eb</t>
  </si>
  <si>
    <t>Gregton</t>
  </si>
  <si>
    <t>001-024-797-3091x7265</t>
  </si>
  <si>
    <t>397-726-0841x27878</t>
  </si>
  <si>
    <t>ninavazquez@conway-durham.com</t>
  </si>
  <si>
    <t>http://www.kemp.com/</t>
  </si>
  <si>
    <t>fFBcA2113842Ed9</t>
  </si>
  <si>
    <t>Peters-Ballard</t>
  </si>
  <si>
    <t>Mercedesfurt</t>
  </si>
  <si>
    <t>061-256-5893x17324</t>
  </si>
  <si>
    <t>nporter@ingram.com</t>
  </si>
  <si>
    <t>https://mullen-barber.com/</t>
  </si>
  <si>
    <t>43D98FDaE31dED1</t>
  </si>
  <si>
    <t>Davis-Flowers</t>
  </si>
  <si>
    <t>Mathisborough</t>
  </si>
  <si>
    <t>707.095.1217x214</t>
  </si>
  <si>
    <t>ulynn@collier.com</t>
  </si>
  <si>
    <t>http://spence.org/</t>
  </si>
  <si>
    <t>ad211Ff2f681dE3</t>
  </si>
  <si>
    <t>Bridges, Sanchez and Booker</t>
  </si>
  <si>
    <t>New Susanburgh</t>
  </si>
  <si>
    <t>768.736.7555</t>
  </si>
  <si>
    <t>rthompson@farrell.com</t>
  </si>
  <si>
    <t>http://logan-lindsey.com/</t>
  </si>
  <si>
    <t>CE9D0E219069CA0</t>
  </si>
  <si>
    <t>Arroyo-Giles</t>
  </si>
  <si>
    <t>Lake Hayley</t>
  </si>
  <si>
    <t>(633)812-8183</t>
  </si>
  <si>
    <t>196.376.3904x827</t>
  </si>
  <si>
    <t>marilyn25@cardenas.info</t>
  </si>
  <si>
    <t>https://www.castaneda-everett.com/</t>
  </si>
  <si>
    <t>FDa7e6fbf583eE2</t>
  </si>
  <si>
    <t>Velez-Donovan</t>
  </si>
  <si>
    <t>Christianborough</t>
  </si>
  <si>
    <t>001-308-195-5327x60157</t>
  </si>
  <si>
    <t>375.677.7447x515</t>
  </si>
  <si>
    <t>watkinson@forbes-tanner.com</t>
  </si>
  <si>
    <t>https://www.douglas.biz/</t>
  </si>
  <si>
    <t>8bebEEd1A3D8108</t>
  </si>
  <si>
    <t>Washington-Thornton</t>
  </si>
  <si>
    <t>Lake Shawnamouth</t>
  </si>
  <si>
    <t>(045)364-4689x018</t>
  </si>
  <si>
    <t>709.091.2452x913</t>
  </si>
  <si>
    <t>ana28@griffin.com</t>
  </si>
  <si>
    <t>http://www.graves-yates.com/</t>
  </si>
  <si>
    <t>9c3B1a6E6FBD635</t>
  </si>
  <si>
    <t>Huber LLC</t>
  </si>
  <si>
    <t>Vaughnville</t>
  </si>
  <si>
    <t>(934)098-1299</t>
  </si>
  <si>
    <t>kathrynortega@waller.org</t>
  </si>
  <si>
    <t>https://www.castaneda-kramer.com/</t>
  </si>
  <si>
    <t>abfcEF0c0296BdE</t>
  </si>
  <si>
    <t>Haney Inc</t>
  </si>
  <si>
    <t>East Aprilland</t>
  </si>
  <si>
    <t>001-793-846-9097x3745</t>
  </si>
  <si>
    <t>001-717-432-2814</t>
  </si>
  <si>
    <t>connerkathryn@church.com</t>
  </si>
  <si>
    <t>http://santiago-cobb.net/</t>
  </si>
  <si>
    <t>2Bb4f01Bcd8A2bA</t>
  </si>
  <si>
    <t>Ball-Reed</t>
  </si>
  <si>
    <t>North Carolineview</t>
  </si>
  <si>
    <t>119.668.9038x954</t>
  </si>
  <si>
    <t>001-648-353-6595</t>
  </si>
  <si>
    <t>earl93@holmes-mcbride.com</t>
  </si>
  <si>
    <t>https://underwood-moreno.com/</t>
  </si>
  <si>
    <t>8734c8EaAb96ba2</t>
  </si>
  <si>
    <t>Davenport-Arroyo</t>
  </si>
  <si>
    <t>001-803-485-1064x84202</t>
  </si>
  <si>
    <t>469-911-1776</t>
  </si>
  <si>
    <t>lozanodebra@freeman.net</t>
  </si>
  <si>
    <t>bA1BD3DcFE52FE2</t>
  </si>
  <si>
    <t>Odonnell, Monroe and Farley</t>
  </si>
  <si>
    <t>East Robertshire</t>
  </si>
  <si>
    <t>533-465-3222</t>
  </si>
  <si>
    <t>(484)849-3635</t>
  </si>
  <si>
    <t>barajasluke@jensen-mays.info</t>
  </si>
  <si>
    <t>http://www.ellison.org/</t>
  </si>
  <si>
    <t>3DB5b574A1794FC</t>
  </si>
  <si>
    <t>Rice-Cummings</t>
  </si>
  <si>
    <t>Beasleyland</t>
  </si>
  <si>
    <t>carlaobrien@serrano.com</t>
  </si>
  <si>
    <t>0ab648cc75eE10b</t>
  </si>
  <si>
    <t>Briggs, Fuller and Zhang</t>
  </si>
  <si>
    <t>Wrightfort</t>
  </si>
  <si>
    <t>173-380-6717x1865</t>
  </si>
  <si>
    <t>mackenzievalentine@hamilton-colon.biz</t>
  </si>
  <si>
    <t>http://www.hood.com/</t>
  </si>
  <si>
    <t>339fbf1fe8096D6</t>
  </si>
  <si>
    <t>Horn, Crane and Day</t>
  </si>
  <si>
    <t>East Sonia</t>
  </si>
  <si>
    <t>185.834.5802x084</t>
  </si>
  <si>
    <t>001-784-299-8759x800</t>
  </si>
  <si>
    <t>montesdaisy@browning-paul.com</t>
  </si>
  <si>
    <t>C40B69987e863Ad</t>
  </si>
  <si>
    <t>Huynh Inc</t>
  </si>
  <si>
    <t>Claytontown</t>
  </si>
  <si>
    <t>(349)089-2176x281</t>
  </si>
  <si>
    <t>+1-113-263-1011x0398</t>
  </si>
  <si>
    <t>gordon45@miller.com</t>
  </si>
  <si>
    <t>https://nixon.com/</t>
  </si>
  <si>
    <t>dd8Ee052694021c</t>
  </si>
  <si>
    <t>Weeks-Ponce</t>
  </si>
  <si>
    <t>West Phillipfurt</t>
  </si>
  <si>
    <t>514-084-1185x75144</t>
  </si>
  <si>
    <t>collinpearson@carey.com</t>
  </si>
  <si>
    <t>https://www.duke.com/</t>
  </si>
  <si>
    <t>15CC35C2A5Ca7be</t>
  </si>
  <si>
    <t>Leach-Jarvis</t>
  </si>
  <si>
    <t>Port Stefanie</t>
  </si>
  <si>
    <t>(430)400-6725x98865</t>
  </si>
  <si>
    <t>(158)771-4135x0567</t>
  </si>
  <si>
    <t>fsaunders@arellano.net</t>
  </si>
  <si>
    <t>https://www.hahn.com/</t>
  </si>
  <si>
    <t>ddbD90f2ea0A438</t>
  </si>
  <si>
    <t>Barrett, Odonnell and Gutierrez</t>
  </si>
  <si>
    <t>Alexstad</t>
  </si>
  <si>
    <t>001-842-453-5736x54189</t>
  </si>
  <si>
    <t>gonzalezkevin@terrell.com</t>
  </si>
  <si>
    <t>F25CebAAB7Ffd0C</t>
  </si>
  <si>
    <t>Montgomery-Herring</t>
  </si>
  <si>
    <t>East Herbertville</t>
  </si>
  <si>
    <t>934.457.3508x865</t>
  </si>
  <si>
    <t>elijahzhang@adkins.com</t>
  </si>
  <si>
    <t>http://solis.com/</t>
  </si>
  <si>
    <t>EAfBF262Df9E2fb</t>
  </si>
  <si>
    <t>Benton and Sons</t>
  </si>
  <si>
    <t>North Danny</t>
  </si>
  <si>
    <t>575.104.9648</t>
  </si>
  <si>
    <t>220-882-6455</t>
  </si>
  <si>
    <t>gavinriggs@maxwell.com</t>
  </si>
  <si>
    <t>https://www.becker.net/</t>
  </si>
  <si>
    <t>F2E6dB05ACb4e51</t>
  </si>
  <si>
    <t>Meadows, Kline and Buckley</t>
  </si>
  <si>
    <t>East Jesse</t>
  </si>
  <si>
    <t>991-301-1432x66247</t>
  </si>
  <si>
    <t>maria83@villanueva-cordova.com</t>
  </si>
  <si>
    <t>http://sutton.com/</t>
  </si>
  <si>
    <t>dFCce1be917852C</t>
  </si>
  <si>
    <t>Gamble-Eaton</t>
  </si>
  <si>
    <t>South Kristin</t>
  </si>
  <si>
    <t>206.621.4114x2887</t>
  </si>
  <si>
    <t>015.960.9695x16853</t>
  </si>
  <si>
    <t>alejandrabaldwin@boyle.com</t>
  </si>
  <si>
    <t>http://yoder.com/</t>
  </si>
  <si>
    <t>aBdf3d6c5f2bFd7</t>
  </si>
  <si>
    <t>Solomon-Rose</t>
  </si>
  <si>
    <t>North Lorettamouth</t>
  </si>
  <si>
    <t>338.286.1384x853</t>
  </si>
  <si>
    <t>001-585-279-2147x193</t>
  </si>
  <si>
    <t>choover@tran.com</t>
  </si>
  <si>
    <t>http://lyons-baxter.com/</t>
  </si>
  <si>
    <t>82a23D4eC7f3eDC</t>
  </si>
  <si>
    <t>Ali, Crawford and Wise</t>
  </si>
  <si>
    <t>New Miguel</t>
  </si>
  <si>
    <t>(064)884-0944x8729</t>
  </si>
  <si>
    <t>mariogentry@blanchard-lawrence.com</t>
  </si>
  <si>
    <t>http://allison.info/</t>
  </si>
  <si>
    <t>eD16DBEbeAc83F1</t>
  </si>
  <si>
    <t>Dougherty-Waller</t>
  </si>
  <si>
    <t>Port Kennethborough</t>
  </si>
  <si>
    <t>001-822-787-7712x49955</t>
  </si>
  <si>
    <t>001-487-402-6390</t>
  </si>
  <si>
    <t>jeanhatfield@greene.com</t>
  </si>
  <si>
    <t>https://stewart.com/</t>
  </si>
  <si>
    <t>A5B04E589d5D089</t>
  </si>
  <si>
    <t>Harmon, Haynes and Henson</t>
  </si>
  <si>
    <t>East Shellyshire</t>
  </si>
  <si>
    <t>(655)160-2144</t>
  </si>
  <si>
    <t>hholder@boyer.com</t>
  </si>
  <si>
    <t>https://estes.com/</t>
  </si>
  <si>
    <t>bAafe856dACBDfA</t>
  </si>
  <si>
    <t>South Kristenland</t>
  </si>
  <si>
    <t>001-161-221-1305x84614</t>
  </si>
  <si>
    <t>jody12@armstrong.org</t>
  </si>
  <si>
    <t>https://www.george.org/</t>
  </si>
  <si>
    <t>0Be45bbf5afC2Ef</t>
  </si>
  <si>
    <t>Bender, Miranda and Small</t>
  </si>
  <si>
    <t>Daniellefurt</t>
  </si>
  <si>
    <t>679.983.3543</t>
  </si>
  <si>
    <t>jill58@gallagher.com</t>
  </si>
  <si>
    <t>http://www.cole-vasquez.com/</t>
  </si>
  <si>
    <t>54FDc1bAdbcD86B</t>
  </si>
  <si>
    <t>Mata Ltd</t>
  </si>
  <si>
    <t>Wallsshire</t>
  </si>
  <si>
    <t>226-014-5721x68105</t>
  </si>
  <si>
    <t>380.244.2157</t>
  </si>
  <si>
    <t>garrisonriley@hester.com</t>
  </si>
  <si>
    <t>http://www.hartman-malone.com/</t>
  </si>
  <si>
    <t>2e8e8cC9FE871c2</t>
  </si>
  <si>
    <t>Shannon-Gallagher</t>
  </si>
  <si>
    <t>(262)651-4854x55593</t>
  </si>
  <si>
    <t>896.921.1172x3460</t>
  </si>
  <si>
    <t>miaflores@meyer-harding.com</t>
  </si>
  <si>
    <t>https://stewart-harvey.com/</t>
  </si>
  <si>
    <t>98F44DaEDc6C9eD</t>
  </si>
  <si>
    <t>Anderson, Hebert and Schaefer</t>
  </si>
  <si>
    <t>Parksfurt</t>
  </si>
  <si>
    <t>+1-719-109-8256x99650</t>
  </si>
  <si>
    <t>+1-669-773-7708x170</t>
  </si>
  <si>
    <t>morganmaldonado@paul.com</t>
  </si>
  <si>
    <t>aD8EDb430973B12</t>
  </si>
  <si>
    <t>Richardson</t>
  </si>
  <si>
    <t>Barr Group</t>
  </si>
  <si>
    <t>Meghanchester</t>
  </si>
  <si>
    <t>845.432.3091</t>
  </si>
  <si>
    <t>(761)452-7810x9004</t>
  </si>
  <si>
    <t>glennichols@foley.com</t>
  </si>
  <si>
    <t>https://morrison-stokes.org/</t>
  </si>
  <si>
    <t>c669C312E4D1a91</t>
  </si>
  <si>
    <t>Berger, Hart and Haley</t>
  </si>
  <si>
    <t>East Jenna</t>
  </si>
  <si>
    <t>(543)901-5081x367</t>
  </si>
  <si>
    <t>101.876.3121x075</t>
  </si>
  <si>
    <t>maurice01@walsh-shaffer.com</t>
  </si>
  <si>
    <t>https://www.koch.biz/</t>
  </si>
  <si>
    <t>8b3D1009Aac9d2a</t>
  </si>
  <si>
    <t>Cochran-Silva</t>
  </si>
  <si>
    <t>North Desireemouth</t>
  </si>
  <si>
    <t>459.908.5695</t>
  </si>
  <si>
    <t>(147)705-8895</t>
  </si>
  <si>
    <t>iblair@duran.org</t>
  </si>
  <si>
    <t>https://www.cameron.com/</t>
  </si>
  <si>
    <t>1bdeAeBc1c98D5F</t>
  </si>
  <si>
    <t>Mayo-Sharp</t>
  </si>
  <si>
    <t>Ashleeville</t>
  </si>
  <si>
    <t>(597)173-9209</t>
  </si>
  <si>
    <t>(064)364-6593x1034</t>
  </si>
  <si>
    <t>daniel34@brewer.com</t>
  </si>
  <si>
    <t>https://phillips.com/</t>
  </si>
  <si>
    <t>9Ce9eCAcAC9DfCB</t>
  </si>
  <si>
    <t>Mccullough and Sons</t>
  </si>
  <si>
    <t>Stevensberg</t>
  </si>
  <si>
    <t>285.149.0810x59514</t>
  </si>
  <si>
    <t>+1-540-231-1556x2720</t>
  </si>
  <si>
    <t>austinsingleton@juarez-austin.com</t>
  </si>
  <si>
    <t>Ea3c220b086Fba5</t>
  </si>
  <si>
    <t>Leon-Briggs</t>
  </si>
  <si>
    <t>Kristinburgh</t>
  </si>
  <si>
    <t>+1-266-506-8638x91747</t>
  </si>
  <si>
    <t>605-715-7952x9330</t>
  </si>
  <si>
    <t>vickie63@newman.com</t>
  </si>
  <si>
    <t>https://www.adkins-sawyer.com/</t>
  </si>
  <si>
    <t>0b093a3564702c2</t>
  </si>
  <si>
    <t>Strong, Todd and Morris</t>
  </si>
  <si>
    <t>South Brittneymouth</t>
  </si>
  <si>
    <t>495.201.5144</t>
  </si>
  <si>
    <t>+1-981-715-6407x001</t>
  </si>
  <si>
    <t>fowlerbrady@stokes.net</t>
  </si>
  <si>
    <t>http://www.green.net/</t>
  </si>
  <si>
    <t>0e0B6e8Bd49E5B9</t>
  </si>
  <si>
    <t>Mcintosh-Waller</t>
  </si>
  <si>
    <t>Clarkside</t>
  </si>
  <si>
    <t>001-817-298-9965x011</t>
  </si>
  <si>
    <t>carriemckinney@kramer.biz</t>
  </si>
  <si>
    <t>https://graves-todd.com/</t>
  </si>
  <si>
    <t>e6ACca7A86Be43e</t>
  </si>
  <si>
    <t>Carrillo Inc</t>
  </si>
  <si>
    <t>North Maureenchester</t>
  </si>
  <si>
    <t>713.577.5638x908</t>
  </si>
  <si>
    <t>607-533-8957x884</t>
  </si>
  <si>
    <t>gregavery@mayer.info</t>
  </si>
  <si>
    <t>http://moreno-patel.info/</t>
  </si>
  <si>
    <t>1ADFe8Df3CEE0f4</t>
  </si>
  <si>
    <t>Blanchard, Hawkins and Frye</t>
  </si>
  <si>
    <t>West Lindsey</t>
  </si>
  <si>
    <t>556.340.1059x8902</t>
  </si>
  <si>
    <t>robertroth@craig.info</t>
  </si>
  <si>
    <t>https://www.herrera.info/</t>
  </si>
  <si>
    <t>BF2a993e17eda92</t>
  </si>
  <si>
    <t>Andersen Ltd</t>
  </si>
  <si>
    <t>Lake Erin</t>
  </si>
  <si>
    <t>050.827.9926x904</t>
  </si>
  <si>
    <t>bobby37@juarez-hansen.com</t>
  </si>
  <si>
    <t>http://morton.net/</t>
  </si>
  <si>
    <t>BedC837d11cA8FE</t>
  </si>
  <si>
    <t>Haynes-Mills</t>
  </si>
  <si>
    <t>South Mandy</t>
  </si>
  <si>
    <t>001-953-879-8597</t>
  </si>
  <si>
    <t>(631)831-8428</t>
  </si>
  <si>
    <t>jeanne87@bolton.org</t>
  </si>
  <si>
    <t>http://www.haney.com/</t>
  </si>
  <si>
    <t>D01D9E2dA5931dA</t>
  </si>
  <si>
    <t>Faulkner, Alexander and Gross</t>
  </si>
  <si>
    <t>Raymondside</t>
  </si>
  <si>
    <t>396-714-4652</t>
  </si>
  <si>
    <t>001-964-063-8248</t>
  </si>
  <si>
    <t>parker40@taylor-huff.org</t>
  </si>
  <si>
    <t>http://www.stephens.biz/</t>
  </si>
  <si>
    <t>D4dFeC29Ca7f338</t>
  </si>
  <si>
    <t>Moses, Warren and Mays</t>
  </si>
  <si>
    <t>Eugenemouth</t>
  </si>
  <si>
    <t>001-948-636-4511</t>
  </si>
  <si>
    <t>xroberson@beltran-buck.com</t>
  </si>
  <si>
    <t>D9c3Aec96C173d9</t>
  </si>
  <si>
    <t>Hinton, Tucker and Peterson</t>
  </si>
  <si>
    <t>Kyliehaven</t>
  </si>
  <si>
    <t>(164)987-8507</t>
  </si>
  <si>
    <t>(603)692-2352x8981</t>
  </si>
  <si>
    <t>joycenash@west-cobb.com</t>
  </si>
  <si>
    <t>https://donovan.net/</t>
  </si>
  <si>
    <t>E8F1FB33Eb5cAfd</t>
  </si>
  <si>
    <t>Woods Group</t>
  </si>
  <si>
    <t>South Leroy</t>
  </si>
  <si>
    <t>001-845-258-1736</t>
  </si>
  <si>
    <t>(039)106-0839x9049</t>
  </si>
  <si>
    <t>guerrerowanda@marks-campbell.org</t>
  </si>
  <si>
    <t>https://www.blackburn-fry.com/</t>
  </si>
  <si>
    <t>C200893A8b4De2a</t>
  </si>
  <si>
    <t>Dennis-Castillo</t>
  </si>
  <si>
    <t>West Janiceview</t>
  </si>
  <si>
    <t>286-279-2716</t>
  </si>
  <si>
    <t>gmiranda@bird.com</t>
  </si>
  <si>
    <t>https://atkins.net/</t>
  </si>
  <si>
    <t>Ad405181e191d0A</t>
  </si>
  <si>
    <t>Huffman, Ho and Donovan</t>
  </si>
  <si>
    <t>West Alan</t>
  </si>
  <si>
    <t>001-001-173-6754x9928</t>
  </si>
  <si>
    <t>+1-007-396-9733x8672</t>
  </si>
  <si>
    <t>christine15@nash.com</t>
  </si>
  <si>
    <t>beF49bdEbEDCe0D</t>
  </si>
  <si>
    <t>Erickson, Jarvis and Harrington</t>
  </si>
  <si>
    <t>Schultzshire</t>
  </si>
  <si>
    <t>254-813-0076</t>
  </si>
  <si>
    <t>690-845-0779</t>
  </si>
  <si>
    <t>loveannette@barrera.org</t>
  </si>
  <si>
    <t>https://jones.org/</t>
  </si>
  <si>
    <t>82A64F4BffBC8D0</t>
  </si>
  <si>
    <t>Taylor and Sons</t>
  </si>
  <si>
    <t>Dicksonshire</t>
  </si>
  <si>
    <t>001-606-930-0114x500</t>
  </si>
  <si>
    <t>+1-021-380-3389x1414</t>
  </si>
  <si>
    <t>umoody@sheppard.com</t>
  </si>
  <si>
    <t>https://figueroa.org/</t>
  </si>
  <si>
    <t>7CaeBCA66d8eD1E</t>
  </si>
  <si>
    <t>Washington PLC</t>
  </si>
  <si>
    <t>161.087.5443</t>
  </si>
  <si>
    <t>001-501-187-8048x59386</t>
  </si>
  <si>
    <t>villalatoya@logan.com</t>
  </si>
  <si>
    <t>https://www.vaughn.org/</t>
  </si>
  <si>
    <t>D6FdCC7fCC9E0ca</t>
  </si>
  <si>
    <t>Elliott, Nelson and Stephenson</t>
  </si>
  <si>
    <t>Lutzmouth</t>
  </si>
  <si>
    <t>+1-023-036-1316x719</t>
  </si>
  <si>
    <t>983.275.9331x9866</t>
  </si>
  <si>
    <t>umcclain@lee-suarez.com</t>
  </si>
  <si>
    <t>dF1cbA7aCBD6AEA</t>
  </si>
  <si>
    <t>Walton, Eaton and Maynard</t>
  </si>
  <si>
    <t>North Jay</t>
  </si>
  <si>
    <t>291-214-1527</t>
  </si>
  <si>
    <t>(431)784-6514x11636</t>
  </si>
  <si>
    <t>bianca92@ali.com</t>
  </si>
  <si>
    <t>https://meadows-boyle.org/</t>
  </si>
  <si>
    <t>EdffAb8aB8faa4c</t>
  </si>
  <si>
    <t>Guzman-Morton</t>
  </si>
  <si>
    <t>Savannahmouth</t>
  </si>
  <si>
    <t>001-700-080-9613x736</t>
  </si>
  <si>
    <t>193-879-1468x525</t>
  </si>
  <si>
    <t>tammyhouse@harris-townsend.com</t>
  </si>
  <si>
    <t>http://washington-valentine.com/</t>
  </si>
  <si>
    <t>d25bf3d67AAEA25</t>
  </si>
  <si>
    <t>Cardenas-Suarez</t>
  </si>
  <si>
    <t>(973)666-2797x58876</t>
  </si>
  <si>
    <t>204.162.1356x525</t>
  </si>
  <si>
    <t>melindafrazier@dixon.com</t>
  </si>
  <si>
    <t>https://www.goodwin.net/</t>
  </si>
  <si>
    <t>92E817f48CaE609</t>
  </si>
  <si>
    <t>Dorsey-Klein</t>
  </si>
  <si>
    <t>Lake Andre</t>
  </si>
  <si>
    <t>001-364-205-3674x44600</t>
  </si>
  <si>
    <t>gene05@bird.com</t>
  </si>
  <si>
    <t>https://www.walker-rice.com/</t>
  </si>
  <si>
    <t>4b9aF6CB71243Df</t>
  </si>
  <si>
    <t>Sandoval, Lowery and Dennis</t>
  </si>
  <si>
    <t>New Oscarmouth</t>
  </si>
  <si>
    <t>001-117-455-1231</t>
  </si>
  <si>
    <t>sierrapage@valdez.com</t>
  </si>
  <si>
    <t>https://franco-griffith.com/</t>
  </si>
  <si>
    <t>06FF6b2D095973E</t>
  </si>
  <si>
    <t>Ashley-Frederick</t>
  </si>
  <si>
    <t>158.692.1850x313</t>
  </si>
  <si>
    <t>raven70@zhang.com</t>
  </si>
  <si>
    <t>https://armstrong.com/</t>
  </si>
  <si>
    <t>A26E9C0B78CC166</t>
  </si>
  <si>
    <t>Burton and Sons</t>
  </si>
  <si>
    <t>Beckerbury</t>
  </si>
  <si>
    <t>001-497-719-4346x100</t>
  </si>
  <si>
    <t>001-081-438-6938x877</t>
  </si>
  <si>
    <t>jakechapman@yu.com</t>
  </si>
  <si>
    <t>http://koch-shields.info/</t>
  </si>
  <si>
    <t>311afdFA8FC4C2f</t>
  </si>
  <si>
    <t>Martinez, Moses and Fletcher</t>
  </si>
  <si>
    <t>Jaredport</t>
  </si>
  <si>
    <t>(876)843-8465x42088</t>
  </si>
  <si>
    <t>801.620.5008</t>
  </si>
  <si>
    <t>pagewayne@bowman.com</t>
  </si>
  <si>
    <t>https://sanford-rojas.biz/</t>
  </si>
  <si>
    <t>02a3AfC19Fd1BD3</t>
  </si>
  <si>
    <t>Mack, Harrell and Mcintosh</t>
  </si>
  <si>
    <t>South Ronnieland</t>
  </si>
  <si>
    <t>001-168-216-7693x689</t>
  </si>
  <si>
    <t>781.542.6762x169</t>
  </si>
  <si>
    <t>fowlerkathleen@swanson-willis.com</t>
  </si>
  <si>
    <t>http://zhang.com/</t>
  </si>
  <si>
    <t>47875Cdfb9cE5Bc</t>
  </si>
  <si>
    <t>Lawson PLC</t>
  </si>
  <si>
    <t>Dorseyside</t>
  </si>
  <si>
    <t>(465)394-3799x41119</t>
  </si>
  <si>
    <t>(214)335-0824x066</t>
  </si>
  <si>
    <t>makaylaward@steele.org</t>
  </si>
  <si>
    <t>https://castro-garcia.net/</t>
  </si>
  <si>
    <t>7Bb34dD568Bc1C2</t>
  </si>
  <si>
    <t>Zavala Ltd</t>
  </si>
  <si>
    <t>West Briana</t>
  </si>
  <si>
    <t>001-515-041-9986x405</t>
  </si>
  <si>
    <t>001-340-581-8678</t>
  </si>
  <si>
    <t>wsteele@olsen.net</t>
  </si>
  <si>
    <t>http://www.ross.com/</t>
  </si>
  <si>
    <t>6e368E9ed580d7F</t>
  </si>
  <si>
    <t>Ramsey-Vang</t>
  </si>
  <si>
    <t>North Brandy</t>
  </si>
  <si>
    <t>462-366-0243x8528</t>
  </si>
  <si>
    <t>001-641-007-3978</t>
  </si>
  <si>
    <t>sweeneygabriela@hall-riley.com</t>
  </si>
  <si>
    <t>http://www.bailey.com/</t>
  </si>
  <si>
    <t>d76A0f8cBa1dEf8</t>
  </si>
  <si>
    <t>Lake Heidistad</t>
  </si>
  <si>
    <t>+1-970-405-8516x6383</t>
  </si>
  <si>
    <t>615.136.0229</t>
  </si>
  <si>
    <t>grimesjenna@tapia.org</t>
  </si>
  <si>
    <t>06dD40FD9d7c8eb</t>
  </si>
  <si>
    <t>Hubbard-Huerta</t>
  </si>
  <si>
    <t>Wolffort</t>
  </si>
  <si>
    <t>(726)780-6194x81882</t>
  </si>
  <si>
    <t>717-601-8843</t>
  </si>
  <si>
    <t>zreeves@park.com</t>
  </si>
  <si>
    <t>http://www.cuevas-rice.com/</t>
  </si>
  <si>
    <t>4d46b1FFEE7fB2a</t>
  </si>
  <si>
    <t>Mcdowell, Mcdowell and Anderson</t>
  </si>
  <si>
    <t>Lake Meredith</t>
  </si>
  <si>
    <t>001-693-769-1775x08886</t>
  </si>
  <si>
    <t>238.668.1358</t>
  </si>
  <si>
    <t>edwinsutton@lynn.info</t>
  </si>
  <si>
    <t>http://www.nolan.org/</t>
  </si>
  <si>
    <t>5fC6bD18ea789Ff</t>
  </si>
  <si>
    <t>Cordova, Pittman and Stanley</t>
  </si>
  <si>
    <t>North Michaela</t>
  </si>
  <si>
    <t>001-224-763-6621x224</t>
  </si>
  <si>
    <t>624-143-4402x26215</t>
  </si>
  <si>
    <t>dconley@drake-maldonado.com</t>
  </si>
  <si>
    <t>http://www.rodriguez.com/</t>
  </si>
  <si>
    <t>aed8e9bFfC0D29A</t>
  </si>
  <si>
    <t>Russellstad</t>
  </si>
  <si>
    <t>+1-290-790-0925x5836</t>
  </si>
  <si>
    <t>546.445.5075x371</t>
  </si>
  <si>
    <t>rachelcarroll@barajas.com</t>
  </si>
  <si>
    <t>https://www.rollins-holmes.net/</t>
  </si>
  <si>
    <t>79DF8dB5CBBe6BF</t>
  </si>
  <si>
    <t>Carr, Morton and Vega</t>
  </si>
  <si>
    <t>Rodgerston</t>
  </si>
  <si>
    <t>771.798.6577x68518</t>
  </si>
  <si>
    <t>tcarey@chaney.com</t>
  </si>
  <si>
    <t>http://www.day.net/</t>
  </si>
  <si>
    <t>EE8de21dE48eE9a</t>
  </si>
  <si>
    <t>Leblanc LLC</t>
  </si>
  <si>
    <t>Earlland</t>
  </si>
  <si>
    <t>(502)160-5697</t>
  </si>
  <si>
    <t>+1-581-796-8733x1085</t>
  </si>
  <si>
    <t>matthewhughes@dalton.com</t>
  </si>
  <si>
    <t>https://www.pham.biz/</t>
  </si>
  <si>
    <t>f2BDB1FdA5a7b3e</t>
  </si>
  <si>
    <t>East Susan</t>
  </si>
  <si>
    <t>633-333-2193x1792</t>
  </si>
  <si>
    <t>(783)388-5277</t>
  </si>
  <si>
    <t>kaufmankristie@thornton.org</t>
  </si>
  <si>
    <t>740CD79Aa66269a</t>
  </si>
  <si>
    <t>Cook-Hinton</t>
  </si>
  <si>
    <t>Port Madelinefort</t>
  </si>
  <si>
    <t>413.224.1489x5019</t>
  </si>
  <si>
    <t>116.208.5009x79816</t>
  </si>
  <si>
    <t>holdergregg@wolf.info</t>
  </si>
  <si>
    <t>Fe63CCc92DC0CfA</t>
  </si>
  <si>
    <t>Mathews, Howard and Cabrera</t>
  </si>
  <si>
    <t>Hensleyfort</t>
  </si>
  <si>
    <t>(266)351-9916x1501</t>
  </si>
  <si>
    <t>(526)407-0923x9561</t>
  </si>
  <si>
    <t>shellywang@sexton.org</t>
  </si>
  <si>
    <t>https://www.hopkins-mcfarland.com/</t>
  </si>
  <si>
    <t>eadc6aE1Eaaf400</t>
  </si>
  <si>
    <t>Escobar, Briggs and Sloan</t>
  </si>
  <si>
    <t>New Dustin</t>
  </si>
  <si>
    <t>374.646.8095x72267</t>
  </si>
  <si>
    <t>734.207.7384</t>
  </si>
  <si>
    <t>yluna@nash.com</t>
  </si>
  <si>
    <t>https://dickerson.com/</t>
  </si>
  <si>
    <t>87317F5Aa68EE3d</t>
  </si>
  <si>
    <t>Jensen, Walker and Mcguire</t>
  </si>
  <si>
    <t>Woodstown</t>
  </si>
  <si>
    <t>231-048-8784x47938</t>
  </si>
  <si>
    <t>+1-112-243-6589x702</t>
  </si>
  <si>
    <t>larsonbilly@vang.info</t>
  </si>
  <si>
    <t>http://humphrey.net/</t>
  </si>
  <si>
    <t>0c8eee2Ab5F7bb3</t>
  </si>
  <si>
    <t>Wolf LLC</t>
  </si>
  <si>
    <t>South Sara</t>
  </si>
  <si>
    <t>001-562-793-5313x0436</t>
  </si>
  <si>
    <t>(475)173-5613x2333</t>
  </si>
  <si>
    <t>briana98@sampson.com</t>
  </si>
  <si>
    <t>http://gilmore.org/</t>
  </si>
  <si>
    <t>B21940d265A0fCF</t>
  </si>
  <si>
    <t>Becker PLC</t>
  </si>
  <si>
    <t>Savannahfort</t>
  </si>
  <si>
    <t>+1-610-466-1659x76087</t>
  </si>
  <si>
    <t>+1-595-863-6852x46951</t>
  </si>
  <si>
    <t>juarezallen@cox-costa.com</t>
  </si>
  <si>
    <t>http://richard.com/</t>
  </si>
  <si>
    <t>ec1C90ee0bc3079</t>
  </si>
  <si>
    <t>Richard, Davila and Smith</t>
  </si>
  <si>
    <t>(517)601-6413</t>
  </si>
  <si>
    <t>penny09@kim.com</t>
  </si>
  <si>
    <t>https://raymond.net/</t>
  </si>
  <si>
    <t>c43EF0AB54C8D75</t>
  </si>
  <si>
    <t>Hansen-Roberson</t>
  </si>
  <si>
    <t>Lake Lori</t>
  </si>
  <si>
    <t>(191)926-6796</t>
  </si>
  <si>
    <t>829-778-3818</t>
  </si>
  <si>
    <t>laguilar@ingram-fernandez.org</t>
  </si>
  <si>
    <t>https://www.powell-mcconnell.com/</t>
  </si>
  <si>
    <t>40ad7CE6A26508f</t>
  </si>
  <si>
    <t>Greer-Beltran</t>
  </si>
  <si>
    <t>Lawrencechester</t>
  </si>
  <si>
    <t>+1-988-332-6563x3977</t>
  </si>
  <si>
    <t>+1-927-660-5811x179</t>
  </si>
  <si>
    <t>wdavila@bryan.net</t>
  </si>
  <si>
    <t>https://www.oneal-kramer.info/</t>
  </si>
  <si>
    <t>bC7bae7bDc0e562</t>
  </si>
  <si>
    <t>Ross-Phelps</t>
  </si>
  <si>
    <t>Crossview</t>
  </si>
  <si>
    <t>003.702.1704</t>
  </si>
  <si>
    <t>+1-385-409-5492x86045</t>
  </si>
  <si>
    <t>abauer@walker.info</t>
  </si>
  <si>
    <t>http://joyce-keith.com/</t>
  </si>
  <si>
    <t>660DF2Bc128c66e</t>
  </si>
  <si>
    <t>Sullivan LLC</t>
  </si>
  <si>
    <t>(023)709-6994x3354</t>
  </si>
  <si>
    <t>(317)472-3422x700</t>
  </si>
  <si>
    <t>devinwolfe@garrison.info</t>
  </si>
  <si>
    <t>5FaF51c2067c51e</t>
  </si>
  <si>
    <t>Levine-Byrd</t>
  </si>
  <si>
    <t>South Faith</t>
  </si>
  <si>
    <t>(704)944-2693</t>
  </si>
  <si>
    <t>228.831.1651x0252</t>
  </si>
  <si>
    <t>jacquelinepollard@proctor-yoder.com</t>
  </si>
  <si>
    <t>BE2B0535cb0eC6E</t>
  </si>
  <si>
    <t>North Danielletown</t>
  </si>
  <si>
    <t>(748)084-0149</t>
  </si>
  <si>
    <t>072.334.9817x96838</t>
  </si>
  <si>
    <t>alison24@blevins.com</t>
  </si>
  <si>
    <t>2F793FE9F443bDE</t>
  </si>
  <si>
    <t>Lowe-Adams</t>
  </si>
  <si>
    <t>Freemanhaven</t>
  </si>
  <si>
    <t>001-219-060-0846x260</t>
  </si>
  <si>
    <t>(713)737-3942x8748</t>
  </si>
  <si>
    <t>aaron25@davis.com</t>
  </si>
  <si>
    <t>http://vang.com/</t>
  </si>
  <si>
    <t>59A67Dd23Dd86f6</t>
  </si>
  <si>
    <t>Avery-Fletcher</t>
  </si>
  <si>
    <t>New Patty</t>
  </si>
  <si>
    <t>001-406-353-1036x2994</t>
  </si>
  <si>
    <t>mollymckenzie@douglas.org</t>
  </si>
  <si>
    <t>F81ABF4F815CE97</t>
  </si>
  <si>
    <t>Kirby-Knapp</t>
  </si>
  <si>
    <t>Mcclainmouth</t>
  </si>
  <si>
    <t>+1-856-841-8569x2916</t>
  </si>
  <si>
    <t>ellisclinton@conley-cisneros.org</t>
  </si>
  <si>
    <t>http://orozco.info/</t>
  </si>
  <si>
    <t>a8D993bf0eBb1b6</t>
  </si>
  <si>
    <t>Ferguson-Wise</t>
  </si>
  <si>
    <t>Anthonyberg</t>
  </si>
  <si>
    <t>(053)375-8083x62192</t>
  </si>
  <si>
    <t>+1-246-926-3721x4480</t>
  </si>
  <si>
    <t>ggallagher@lowery.com</t>
  </si>
  <si>
    <t>EeDBd0A9dcD303b</t>
  </si>
  <si>
    <t>Holmes, Landry and Riggs</t>
  </si>
  <si>
    <t>001-234-732-1654x6834</t>
  </si>
  <si>
    <t>887-882-4107x57220</t>
  </si>
  <si>
    <t>frhodes@doyle.com</t>
  </si>
  <si>
    <t>http://www.flowers.org/</t>
  </si>
  <si>
    <t>Bcd0a33B7cED211</t>
  </si>
  <si>
    <t>Novak, Shepherd and Greene</t>
  </si>
  <si>
    <t>310.657.8977x52670</t>
  </si>
  <si>
    <t>(869)863-8354</t>
  </si>
  <si>
    <t>baileycarey@shields.biz</t>
  </si>
  <si>
    <t>https://erickson-monroe.com/</t>
  </si>
  <si>
    <t>D5e5fF1912D7B07</t>
  </si>
  <si>
    <t>Berry and Sons</t>
  </si>
  <si>
    <t>Griffithside</t>
  </si>
  <si>
    <t>096-430-9218x11898</t>
  </si>
  <si>
    <t>001-794-357-8961x74086</t>
  </si>
  <si>
    <t>rodneylove@randall.com</t>
  </si>
  <si>
    <t>https://sherman-simmons.com/</t>
  </si>
  <si>
    <t>9a4fEca87Ad3B50</t>
  </si>
  <si>
    <t>Price-Henson</t>
  </si>
  <si>
    <t>East Lynn</t>
  </si>
  <si>
    <t>+1-722-508-9914x159</t>
  </si>
  <si>
    <t>001-042-838-8073x168</t>
  </si>
  <si>
    <t>krista42@hubbard-clayton.info</t>
  </si>
  <si>
    <t>0a9249e4F568cE5</t>
  </si>
  <si>
    <t>Holt-Mcdowell</t>
  </si>
  <si>
    <t>001-349-301-0595x349</t>
  </si>
  <si>
    <t>971-598-9449x780</t>
  </si>
  <si>
    <t>cliffordoconnor@alvarez-chandler.com</t>
  </si>
  <si>
    <t>https://www.stanley.com/</t>
  </si>
  <si>
    <t>AAC4ceC6DbeA82B</t>
  </si>
  <si>
    <t>Leonard, Mccarty and Garrett</t>
  </si>
  <si>
    <t>North Lindashire</t>
  </si>
  <si>
    <t>001-167-194-6565x018</t>
  </si>
  <si>
    <t>+1-249-960-1515x623</t>
  </si>
  <si>
    <t>wyatt83@curtis-foster.org</t>
  </si>
  <si>
    <t>http://duke-moran.com/</t>
  </si>
  <si>
    <t>edc77AeC737eFE3</t>
  </si>
  <si>
    <t>Singh-Rowe</t>
  </si>
  <si>
    <t>Kirkmouth</t>
  </si>
  <si>
    <t>272.260.9947x31425</t>
  </si>
  <si>
    <t>(635)171-7588</t>
  </si>
  <si>
    <t>lorr@duffy.com</t>
  </si>
  <si>
    <t>http://little.biz/</t>
  </si>
  <si>
    <t>DEEf3D49A8E6F7F</t>
  </si>
  <si>
    <t>Haney, Mack and Campbell</t>
  </si>
  <si>
    <t>Onealville</t>
  </si>
  <si>
    <t>689-804-8098</t>
  </si>
  <si>
    <t>robertnguyen@christensen.org</t>
  </si>
  <si>
    <t>http://vargas-thornton.com/</t>
  </si>
  <si>
    <t>e252dFf95Ed3bE0</t>
  </si>
  <si>
    <t>Kaufman PLC</t>
  </si>
  <si>
    <t>South Alfredborough</t>
  </si>
  <si>
    <t>(155)490-1747</t>
  </si>
  <si>
    <t>hobbslatoya@garcia.net</t>
  </si>
  <si>
    <t>http://leach.info/</t>
  </si>
  <si>
    <t>559373cB858Db92</t>
  </si>
  <si>
    <t>Hughes, Townsend and Bailey</t>
  </si>
  <si>
    <t>North Shelly</t>
  </si>
  <si>
    <t>+1-152-422-2850x04770</t>
  </si>
  <si>
    <t>001-492-354-0441x4618</t>
  </si>
  <si>
    <t>darrylbradley@bruce.info</t>
  </si>
  <si>
    <t>fF532C168cCEE1a</t>
  </si>
  <si>
    <t>Mcdaniel</t>
  </si>
  <si>
    <t>Page-Preston</t>
  </si>
  <si>
    <t>Mckinneychester</t>
  </si>
  <si>
    <t>+1-703-832-9765x90636</t>
  </si>
  <si>
    <t>309-071-5713x15355</t>
  </si>
  <si>
    <t>kgreer@cordova-santos.biz</t>
  </si>
  <si>
    <t>http://www.ochoa-clements.org/</t>
  </si>
  <si>
    <t>55DC829439Aea2D</t>
  </si>
  <si>
    <t>Francis, Leonard and Dillon</t>
  </si>
  <si>
    <t>Paigemouth</t>
  </si>
  <si>
    <t>378-707-0566x57206</t>
  </si>
  <si>
    <t>168.638.5759x011</t>
  </si>
  <si>
    <t>kgalloway@haynes-skinner.com</t>
  </si>
  <si>
    <t>https://www.wiggins-michael.org/</t>
  </si>
  <si>
    <t>e30688Ea00183B8</t>
  </si>
  <si>
    <t>Hays, Ward and Huffman</t>
  </si>
  <si>
    <t>Carlosburgh</t>
  </si>
  <si>
    <t>+1-161-068-1953x14267</t>
  </si>
  <si>
    <t>+1-302-910-3707x93814</t>
  </si>
  <si>
    <t>meaganpineda@carlson-calderon.biz</t>
  </si>
  <si>
    <t>https://miller-vance.net/</t>
  </si>
  <si>
    <t>E3A8D64245dD7f7</t>
  </si>
  <si>
    <t>Torres-Whitaker</t>
  </si>
  <si>
    <t>East Erikafort</t>
  </si>
  <si>
    <t>089.808.8881x2643</t>
  </si>
  <si>
    <t>467.889.3358x36088</t>
  </si>
  <si>
    <t>preston37@campbell-cunningham.com</t>
  </si>
  <si>
    <t>https://barajas.com/</t>
  </si>
  <si>
    <t>02fDdc0C20d0FE8</t>
  </si>
  <si>
    <t>Holder Ltd</t>
  </si>
  <si>
    <t>Lake Norman</t>
  </si>
  <si>
    <t>287-878-1624</t>
  </si>
  <si>
    <t>585.779.1207x2756</t>
  </si>
  <si>
    <t>gomezmichaela@raymond.com</t>
  </si>
  <si>
    <t>https://lin.net/</t>
  </si>
  <si>
    <t>4AbF920ee97fC80</t>
  </si>
  <si>
    <t>Port Shaun</t>
  </si>
  <si>
    <t>207.975.8515x18474</t>
  </si>
  <si>
    <t>(949)124-5687x932</t>
  </si>
  <si>
    <t>holly82@andrews.com</t>
  </si>
  <si>
    <t>http://rosario.com/</t>
  </si>
  <si>
    <t>183882Ad5ab29Ea</t>
  </si>
  <si>
    <t>Robertson Group</t>
  </si>
  <si>
    <t>North Randall</t>
  </si>
  <si>
    <t>+1-968-113-7344x108</t>
  </si>
  <si>
    <t>+1-459-219-0572x946</t>
  </si>
  <si>
    <t>regina02@lutz-lowery.com</t>
  </si>
  <si>
    <t>http://www.small-mooney.com/</t>
  </si>
  <si>
    <t>4cAAecCc469aaE9</t>
  </si>
  <si>
    <t>Sawyer and Sons</t>
  </si>
  <si>
    <t>West Kirsten</t>
  </si>
  <si>
    <t>867.085.8119</t>
  </si>
  <si>
    <t>kristenmurillo@serrano.com</t>
  </si>
  <si>
    <t>http://www.hoover.com/</t>
  </si>
  <si>
    <t>BF36aD39120af56</t>
  </si>
  <si>
    <t>Baker and Sons</t>
  </si>
  <si>
    <t>Lake Marilynhaven</t>
  </si>
  <si>
    <t>001-679-544-5482x07009</t>
  </si>
  <si>
    <t>001-825-610-3891x00042</t>
  </si>
  <si>
    <t>thomascox@anthony-webster.com</t>
  </si>
  <si>
    <t>5bFeE01a9b4ff84</t>
  </si>
  <si>
    <t>Hooper, Wu and Ramos</t>
  </si>
  <si>
    <t>Woodsshire</t>
  </si>
  <si>
    <t>022-290-9533</t>
  </si>
  <si>
    <t>(938)916-6950x3633</t>
  </si>
  <si>
    <t>sheryldiaz@thomas-fisher.com</t>
  </si>
  <si>
    <t>http://boone.net/</t>
  </si>
  <si>
    <t>1C2Af41c9b5Cce5</t>
  </si>
  <si>
    <t>Gilbert-Swanson</t>
  </si>
  <si>
    <t>West Mercedesmouth</t>
  </si>
  <si>
    <t>(788)680-6598x85667</t>
  </si>
  <si>
    <t>boyerjohnathan@morse.info</t>
  </si>
  <si>
    <t>https://matthews.org/</t>
  </si>
  <si>
    <t>82cdf4E6ABF892F</t>
  </si>
  <si>
    <t>Moore-Small</t>
  </si>
  <si>
    <t>West Shelia</t>
  </si>
  <si>
    <t>+1-456-524-6392x566</t>
  </si>
  <si>
    <t>091.588.1553</t>
  </si>
  <si>
    <t>marcia97@mcfarland-moore.com</t>
  </si>
  <si>
    <t>https://www.miranda.org/</t>
  </si>
  <si>
    <t>3c01fDbA14fef00</t>
  </si>
  <si>
    <t>Kemp Ltd</t>
  </si>
  <si>
    <t>East Marco</t>
  </si>
  <si>
    <t>(655)523-4034</t>
  </si>
  <si>
    <t>diaztara@knapp-michael.biz</t>
  </si>
  <si>
    <t>https://hale.com/</t>
  </si>
  <si>
    <t>4fc78eBbE025ffa</t>
  </si>
  <si>
    <t>Oconnell Group</t>
  </si>
  <si>
    <t>South Kirstenchester</t>
  </si>
  <si>
    <t>314-973-4524x869</t>
  </si>
  <si>
    <t>714.305.3778x9175</t>
  </si>
  <si>
    <t>cassidy32@wells.com</t>
  </si>
  <si>
    <t>https://barrera-blair.org/</t>
  </si>
  <si>
    <t>7cE3A8cAe5D6196</t>
  </si>
  <si>
    <t>Carr, Cobb and Melendez</t>
  </si>
  <si>
    <t>Georgeland</t>
  </si>
  <si>
    <t>001-261-868-1207x454</t>
  </si>
  <si>
    <t>+1-516-957-3663x3850</t>
  </si>
  <si>
    <t>shirley59@sparks-waller.com</t>
  </si>
  <si>
    <t>https://barr-chen.com/</t>
  </si>
  <si>
    <t>c0B79A6A4f1bD46</t>
  </si>
  <si>
    <t>Simpson LLC</t>
  </si>
  <si>
    <t>East Alice</t>
  </si>
  <si>
    <t>720-965-2086x8830</t>
  </si>
  <si>
    <t>+1-921-786-8907x61133</t>
  </si>
  <si>
    <t>jessicarivas@rasmussen-flynn.com</t>
  </si>
  <si>
    <t>http://hopkins.biz/</t>
  </si>
  <si>
    <t>543B060D55adf9A</t>
  </si>
  <si>
    <t>Miller Group</t>
  </si>
  <si>
    <t>Shawnaview</t>
  </si>
  <si>
    <t>(663)576-4966x992</t>
  </si>
  <si>
    <t>(926)503-0622</t>
  </si>
  <si>
    <t>corypayne@conway.net</t>
  </si>
  <si>
    <t>http://www.woodward.com/</t>
  </si>
  <si>
    <t>f0d9CaAb9d8cfbe</t>
  </si>
  <si>
    <t>Flores-Scott</t>
  </si>
  <si>
    <t>West Isaiah</t>
  </si>
  <si>
    <t>+1-078-800-5568x2810</t>
  </si>
  <si>
    <t>(364)182-2597x901</t>
  </si>
  <si>
    <t>raybrandt@meyer.info</t>
  </si>
  <si>
    <t>http://www.bonilla-hays.info/</t>
  </si>
  <si>
    <t>Aa7F96BAfa82C24</t>
  </si>
  <si>
    <t>Knapp-Riley</t>
  </si>
  <si>
    <t>Santosmouth</t>
  </si>
  <si>
    <t>668.755.3655</t>
  </si>
  <si>
    <t>(826)709-5149</t>
  </si>
  <si>
    <t>kaylanelson@lucas.com</t>
  </si>
  <si>
    <t>http://www.jefferson-porter.com/</t>
  </si>
  <si>
    <t>EbaE5b543ECEB18</t>
  </si>
  <si>
    <t>Durham-Lamb</t>
  </si>
  <si>
    <t>West Tonya</t>
  </si>
  <si>
    <t>(301)417-6480x626</t>
  </si>
  <si>
    <t>(335)128-0914x363</t>
  </si>
  <si>
    <t>martinweber@berry.biz</t>
  </si>
  <si>
    <t>http://www.castro.com/</t>
  </si>
  <si>
    <t>7dB8051b3A78DCE</t>
  </si>
  <si>
    <t>Adams Ltd</t>
  </si>
  <si>
    <t>Port Sheila</t>
  </si>
  <si>
    <t>367.622.2446x93124</t>
  </si>
  <si>
    <t>(859)218-8163x1769</t>
  </si>
  <si>
    <t>cbaker@george-mullins.com</t>
  </si>
  <si>
    <t>https://www.franklin.org/</t>
  </si>
  <si>
    <t>C9F2caEBbD5d353</t>
  </si>
  <si>
    <t>Parsons Inc</t>
  </si>
  <si>
    <t>East Isaac</t>
  </si>
  <si>
    <t>001-202-559-2980x597</t>
  </si>
  <si>
    <t>(327)941-9788x239</t>
  </si>
  <si>
    <t>mckenziewinters@marshall.org</t>
  </si>
  <si>
    <t>http://faulkner.net/</t>
  </si>
  <si>
    <t>6a7f5CCaBc6D76f</t>
  </si>
  <si>
    <t>Mendoza Inc</t>
  </si>
  <si>
    <t>Hesterborough</t>
  </si>
  <si>
    <t>353.686.7557x32460</t>
  </si>
  <si>
    <t>953.087.6111</t>
  </si>
  <si>
    <t>jamie79@dalton-byrd.com</t>
  </si>
  <si>
    <t>https://www.baird.com/</t>
  </si>
  <si>
    <t>1C2EB2EbF185cB4</t>
  </si>
  <si>
    <t>Cooke Group</t>
  </si>
  <si>
    <t>New Briannaview</t>
  </si>
  <si>
    <t>001-883-608-5731x81952</t>
  </si>
  <si>
    <t>001-174-852-9037x2935</t>
  </si>
  <si>
    <t>mstanton@hines-weeks.com</t>
  </si>
  <si>
    <t>http://www.conley.org/</t>
  </si>
  <si>
    <t>D4ADa8AE89aeaCC</t>
  </si>
  <si>
    <t>Jordan, David and Huff</t>
  </si>
  <si>
    <t>Randyport</t>
  </si>
  <si>
    <t>001-128-187-7274x597</t>
  </si>
  <si>
    <t>787.752.8169x0920</t>
  </si>
  <si>
    <t>makayla49@branch.net</t>
  </si>
  <si>
    <t>https://www.gregory-beasley.net/</t>
  </si>
  <si>
    <t>2b6d11f4b7317Df</t>
  </si>
  <si>
    <t>Daniels, Brown and Chen</t>
  </si>
  <si>
    <t>Paceview</t>
  </si>
  <si>
    <t>001-493-878-3213x96767</t>
  </si>
  <si>
    <t>871.513.2204</t>
  </si>
  <si>
    <t>gwendolyn12@stevenson.org</t>
  </si>
  <si>
    <t>http://www.ellison.com/</t>
  </si>
  <si>
    <t>2Beb599f07c40c8</t>
  </si>
  <si>
    <t>Raymond, Martin and Cordova</t>
  </si>
  <si>
    <t>Andreaton</t>
  </si>
  <si>
    <t>001-506-725-0139x6153</t>
  </si>
  <si>
    <t>(914)168-1623x31681</t>
  </si>
  <si>
    <t>alishasalazar@kent.info</t>
  </si>
  <si>
    <t>http://www.graham-pena.net/</t>
  </si>
  <si>
    <t>A52a2d0FC786Aca</t>
  </si>
  <si>
    <t>Vazquez, Reilly and Costa</t>
  </si>
  <si>
    <t>Tanyastad</t>
  </si>
  <si>
    <t>784-388-3248</t>
  </si>
  <si>
    <t>(860)303-0662</t>
  </si>
  <si>
    <t>keithhaley@hays.com</t>
  </si>
  <si>
    <t>https://cole.com/</t>
  </si>
  <si>
    <t>1E1DFC8A775AB6D</t>
  </si>
  <si>
    <t>Maxwell-Warren</t>
  </si>
  <si>
    <t>171.653.5756</t>
  </si>
  <si>
    <t>318.339.6802</t>
  </si>
  <si>
    <t>grayelizabeth@fernandez.com</t>
  </si>
  <si>
    <t>http://www.martinez.com/</t>
  </si>
  <si>
    <t>fCe7Ef600b7ab06</t>
  </si>
  <si>
    <t>Long PLC</t>
  </si>
  <si>
    <t>(896)579-6572x13914</t>
  </si>
  <si>
    <t>684-604-1497x35637</t>
  </si>
  <si>
    <t>dunnjohnny@pearson.com</t>
  </si>
  <si>
    <t>B1AF8BF3CFb0BdB</t>
  </si>
  <si>
    <t>Schroeder PLC</t>
  </si>
  <si>
    <t>+1-384-017-1134x6171</t>
  </si>
  <si>
    <t>leonardterry@mclaughlin-ayers.com</t>
  </si>
  <si>
    <t>http://moore-fitzpatrick.biz/</t>
  </si>
  <si>
    <t>b4B2abaf4fd5ddf</t>
  </si>
  <si>
    <t>Robinson, Robertson and Chandler</t>
  </si>
  <si>
    <t>Mayofurt</t>
  </si>
  <si>
    <t>(521)398-3355</t>
  </si>
  <si>
    <t>(359)834-2789x77501</t>
  </si>
  <si>
    <t>anitaortega@mcneil.net</t>
  </si>
  <si>
    <t>3E8cB14d57cC7cE</t>
  </si>
  <si>
    <t>Moses, Griffith and Sloan</t>
  </si>
  <si>
    <t>South Clifford</t>
  </si>
  <si>
    <t>+1-691-935-7195x3163</t>
  </si>
  <si>
    <t>(112)785-6086x4136</t>
  </si>
  <si>
    <t>jeffrice@mcmillan.com</t>
  </si>
  <si>
    <t>http://www.parks.com/</t>
  </si>
  <si>
    <t>a9a5CaEeC0e3ADe</t>
  </si>
  <si>
    <t>Harvey PLC</t>
  </si>
  <si>
    <t>537-680-9558x80246</t>
  </si>
  <si>
    <t>pollardmallory@prince.com</t>
  </si>
  <si>
    <t>http://mercer.com/</t>
  </si>
  <si>
    <t>0862b8DfEEb3aCB</t>
  </si>
  <si>
    <t>Reeves-Burns</t>
  </si>
  <si>
    <t>Perkinstown</t>
  </si>
  <si>
    <t>153-300-0875x64055</t>
  </si>
  <si>
    <t>264.707.1434</t>
  </si>
  <si>
    <t>pamela03@barr.info</t>
  </si>
  <si>
    <t>https://www.jefferson.com/</t>
  </si>
  <si>
    <t>7bCbCA94DaaB44a</t>
  </si>
  <si>
    <t>Arnold, Price and Shaw</t>
  </si>
  <si>
    <t>Glennside</t>
  </si>
  <si>
    <t>001-965-734-8068</t>
  </si>
  <si>
    <t>+1-927-855-0767x472</t>
  </si>
  <si>
    <t>ewingjaime@erickson.com</t>
  </si>
  <si>
    <t>https://www.ruiz.com/</t>
  </si>
  <si>
    <t>3EFf74fCE09e7de</t>
  </si>
  <si>
    <t>Copeland, Montgomery and Ware</t>
  </si>
  <si>
    <t>North Jacksonland</t>
  </si>
  <si>
    <t>031.395.5571x4612</t>
  </si>
  <si>
    <t>001-444-607-1228x82713</t>
  </si>
  <si>
    <t>zlara@koch-fields.net</t>
  </si>
  <si>
    <t>88ECA96ad4FFC51</t>
  </si>
  <si>
    <t>Steele-Ramirez</t>
  </si>
  <si>
    <t>North Luis</t>
  </si>
  <si>
    <t>641-612-1038</t>
  </si>
  <si>
    <t>fernandowalters@ellis.com</t>
  </si>
  <si>
    <t>http://hamilton.com/</t>
  </si>
  <si>
    <t>fFC18d58DbBaA83</t>
  </si>
  <si>
    <t>Cohen, Hoover and Tapia</t>
  </si>
  <si>
    <t>Krausehaven</t>
  </si>
  <si>
    <t>+1-536-175-6527x1610</t>
  </si>
  <si>
    <t>084-121-2121</t>
  </si>
  <si>
    <t>zgarner@kennedy-key.com</t>
  </si>
  <si>
    <t>https://liu.com/</t>
  </si>
  <si>
    <t>25BC6Fc50f31a48</t>
  </si>
  <si>
    <t>Sharp-Ball</t>
  </si>
  <si>
    <t>Port Kyliebury</t>
  </si>
  <si>
    <t>(114)723-7389x4250</t>
  </si>
  <si>
    <t>470-066-6279</t>
  </si>
  <si>
    <t>sawyercarl@gibson.com</t>
  </si>
  <si>
    <t>http://chan.com/</t>
  </si>
  <si>
    <t>E3c05b34cCD3b1b</t>
  </si>
  <si>
    <t>French, Bradley and Rodriguez</t>
  </si>
  <si>
    <t>South Nicole</t>
  </si>
  <si>
    <t>(485)160-2080x02024</t>
  </si>
  <si>
    <t>+1-299-725-6953x55575</t>
  </si>
  <si>
    <t>tony63@murillo-bass.com</t>
  </si>
  <si>
    <t>D205c557ccD3Cca</t>
  </si>
  <si>
    <t>Ellis-Hinton</t>
  </si>
  <si>
    <t>Priscillabury</t>
  </si>
  <si>
    <t>756.373.8446x85575</t>
  </si>
  <si>
    <t>874-750-5686x34296</t>
  </si>
  <si>
    <t>hardinglawrence@howe.biz</t>
  </si>
  <si>
    <t>F64AAdc1BCD1CE0</t>
  </si>
  <si>
    <t>Davies, Cochran and Hopkins</t>
  </si>
  <si>
    <t>South Karina</t>
  </si>
  <si>
    <t>652-162-9875</t>
  </si>
  <si>
    <t>118.548.7532</t>
  </si>
  <si>
    <t>patricialevy@strong.net</t>
  </si>
  <si>
    <t>https://www.weber.com/</t>
  </si>
  <si>
    <t>d7cB19c374Dbadd</t>
  </si>
  <si>
    <t>Porter-Sweeney</t>
  </si>
  <si>
    <t>East Bryanshire</t>
  </si>
  <si>
    <t>001-807-382-6357x55014</t>
  </si>
  <si>
    <t>ekey@bolton-summers.com</t>
  </si>
  <si>
    <t>3EeA72C861AA184</t>
  </si>
  <si>
    <t>Hale LLC</t>
  </si>
  <si>
    <t>Aguirrebury</t>
  </si>
  <si>
    <t>026.300.9604x49372</t>
  </si>
  <si>
    <t>742-453-0457</t>
  </si>
  <si>
    <t>joneslauren@cameron-hensley.com</t>
  </si>
  <si>
    <t>https://www.raymond.com/</t>
  </si>
  <si>
    <t>F4dCAF3CA0B9aA2</t>
  </si>
  <si>
    <t>Bates, Kirby and Farrell</t>
  </si>
  <si>
    <t>East Kaylee</t>
  </si>
  <si>
    <t>410-325-5638</t>
  </si>
  <si>
    <t>wnavarro@andersen.com</t>
  </si>
  <si>
    <t>http://www.nolan-garcia.com/</t>
  </si>
  <si>
    <t>541DecE8dD47E54</t>
  </si>
  <si>
    <t>Cowan LLC</t>
  </si>
  <si>
    <t>(560)596-3970</t>
  </si>
  <si>
    <t>956.649.3058x7515</t>
  </si>
  <si>
    <t>oburnett@sellers.com</t>
  </si>
  <si>
    <t>http://wade-sampson.com/</t>
  </si>
  <si>
    <t>d9e413aC4aa8FC0</t>
  </si>
  <si>
    <t>Ware, Grimes and Hamilton</t>
  </si>
  <si>
    <t>Lake Oscarfort</t>
  </si>
  <si>
    <t>512-279-3608x02985</t>
  </si>
  <si>
    <t>544.610.0819x35861</t>
  </si>
  <si>
    <t>mitchellshort@bartlett.com</t>
  </si>
  <si>
    <t>https://www.mcdonald-snow.com/</t>
  </si>
  <si>
    <t>96F3Dfc1E9E55bf</t>
  </si>
  <si>
    <t>Bean and Sons</t>
  </si>
  <si>
    <t>Danafort</t>
  </si>
  <si>
    <t>(312)860-3868</t>
  </si>
  <si>
    <t>291.470.2531x4360</t>
  </si>
  <si>
    <t>jerry33@daniels.com</t>
  </si>
  <si>
    <t>AbABC1C8d9dF261</t>
  </si>
  <si>
    <t>Novak, Savage and Hancock</t>
  </si>
  <si>
    <t>Boyleland</t>
  </si>
  <si>
    <t>001-784-624-6421x979</t>
  </si>
  <si>
    <t>103.261.1255x6174</t>
  </si>
  <si>
    <t>cheyennewood@mccarthy.com</t>
  </si>
  <si>
    <t>http://www.wallace-barr.com/</t>
  </si>
  <si>
    <t>c0eB065Cc6f2bC9</t>
  </si>
  <si>
    <t>Williamson-Kramer</t>
  </si>
  <si>
    <t>Gallaghershire</t>
  </si>
  <si>
    <t>+1-117-559-1913x95970</t>
  </si>
  <si>
    <t>(123)181-4098x9431</t>
  </si>
  <si>
    <t>barrettsierra@nguyen.com</t>
  </si>
  <si>
    <t>http://walton.com/</t>
  </si>
  <si>
    <t>aEdAAbcf77908A8</t>
  </si>
  <si>
    <t>Daniel-Ford</t>
  </si>
  <si>
    <t>Danielsborough</t>
  </si>
  <si>
    <t>846.294.5818</t>
  </si>
  <si>
    <t>alishawoodward@osborn.biz</t>
  </si>
  <si>
    <t>http://www.sharp.biz/</t>
  </si>
  <si>
    <t>5395644DFf80DE9</t>
  </si>
  <si>
    <t>Hanson-Randall</t>
  </si>
  <si>
    <t>South Bethfurt</t>
  </si>
  <si>
    <t>547.680.7630</t>
  </si>
  <si>
    <t>newtonemma@hendricks.com</t>
  </si>
  <si>
    <t>a5aAb4a242a01e1</t>
  </si>
  <si>
    <t>Caldwell, Wilkinson and Schneider</t>
  </si>
  <si>
    <t>Lucaschester</t>
  </si>
  <si>
    <t>925.015.0829x3377</t>
  </si>
  <si>
    <t>bherrera@cruz.com</t>
  </si>
  <si>
    <t>https://www.austin.org/</t>
  </si>
  <si>
    <t>0D6C9D499BbD0dF</t>
  </si>
  <si>
    <t>Tanner Ltd</t>
  </si>
  <si>
    <t>West Chadfurt</t>
  </si>
  <si>
    <t>(811)626-2151x3994</t>
  </si>
  <si>
    <t>646.399.9651x1716</t>
  </si>
  <si>
    <t>belindabenitez@camacho-small.info</t>
  </si>
  <si>
    <t>http://www.alvarado.com/</t>
  </si>
  <si>
    <t>4F1c6bA9Ded6D33</t>
  </si>
  <si>
    <t>Mckinney-Humphrey</t>
  </si>
  <si>
    <t>Hoovermouth</t>
  </si>
  <si>
    <t>+1-437-477-6649x4282</t>
  </si>
  <si>
    <t>001-925-817-6769</t>
  </si>
  <si>
    <t>michelecarney@norris.biz</t>
  </si>
  <si>
    <t>http://odom-costa.biz/</t>
  </si>
  <si>
    <t>fE0Cb4D3FB26dB3</t>
  </si>
  <si>
    <t>Rojas-Huerta</t>
  </si>
  <si>
    <t>Stanleymouth</t>
  </si>
  <si>
    <t>(281)304-6829</t>
  </si>
  <si>
    <t>001-776-419-9370</t>
  </si>
  <si>
    <t>parkermullins@riley-perkins.com</t>
  </si>
  <si>
    <t>https://www.hopkins.com/</t>
  </si>
  <si>
    <t>94EEdA87cf6e26C</t>
  </si>
  <si>
    <t>Glass, French and Marshall</t>
  </si>
  <si>
    <t>Wigginsland</t>
  </si>
  <si>
    <t>098.220.8579x396</t>
  </si>
  <si>
    <t>875.905.1389</t>
  </si>
  <si>
    <t>wcummings@robinson.com</t>
  </si>
  <si>
    <t>http://www.carlson.net/</t>
  </si>
  <si>
    <t>87fECaD534afB98</t>
  </si>
  <si>
    <t>Whitney PLC</t>
  </si>
  <si>
    <t>New Summer</t>
  </si>
  <si>
    <t>154.056.7361x3706</t>
  </si>
  <si>
    <t>melendezemma@richardson-wagner.net</t>
  </si>
  <si>
    <t>https://www.freeman-everett.net/</t>
  </si>
  <si>
    <t>6C86aE28E42f652</t>
  </si>
  <si>
    <t>Bright, Foster and Mitchell</t>
  </si>
  <si>
    <t>Connershire</t>
  </si>
  <si>
    <t>387-269-2658</t>
  </si>
  <si>
    <t>gmiles@mccarty-burgess.com</t>
  </si>
  <si>
    <t>https://benjamin.com/</t>
  </si>
  <si>
    <t>05d930eBbfaEaDa</t>
  </si>
  <si>
    <t>Weber, Adkins and Zavala</t>
  </si>
  <si>
    <t>North Dakota</t>
  </si>
  <si>
    <t>260-888-8420</t>
  </si>
  <si>
    <t>+1-980-462-2878x3843</t>
  </si>
  <si>
    <t>xnash@norton.com</t>
  </si>
  <si>
    <t>https://fleming-stafford.com/</t>
  </si>
  <si>
    <t>Ca1e0560c25dD4f</t>
  </si>
  <si>
    <t>Sullivan-Luna</t>
  </si>
  <si>
    <t>South Mathew</t>
  </si>
  <si>
    <t>612.064.5693x805</t>
  </si>
  <si>
    <t>555-050-4728x58634</t>
  </si>
  <si>
    <t>laurieleblanc@floyd.com</t>
  </si>
  <si>
    <t>http://walsh-dawson.com/</t>
  </si>
  <si>
    <t>deEc6F22C34F6c6</t>
  </si>
  <si>
    <t>Heath PLC</t>
  </si>
  <si>
    <t>Meaganport</t>
  </si>
  <si>
    <t>(713)120-3469x5609</t>
  </si>
  <si>
    <t>+1-277-075-0210x5009</t>
  </si>
  <si>
    <t>debrahenry@cordova-soto.biz</t>
  </si>
  <si>
    <t>BC4E5ded790cf5B</t>
  </si>
  <si>
    <t>Matthews, Medina and Fowler</t>
  </si>
  <si>
    <t>West Hunterchester</t>
  </si>
  <si>
    <t>(539)846-0835</t>
  </si>
  <si>
    <t>323-838-2618x7724</t>
  </si>
  <si>
    <t>osanders@trevino-mora.com</t>
  </si>
  <si>
    <t>http://www.ross-beck.com/</t>
  </si>
  <si>
    <t>bF503ab93AcaccF</t>
  </si>
  <si>
    <t>Riggs-Noble</t>
  </si>
  <si>
    <t>Port Kristin</t>
  </si>
  <si>
    <t>(180)531-2242x371</t>
  </si>
  <si>
    <t>483.665.5378x88614</t>
  </si>
  <si>
    <t>michaelteresa@wheeler-patel.com</t>
  </si>
  <si>
    <t>http://www.shaw.com/</t>
  </si>
  <si>
    <t>FA1BAa4BabCD83A</t>
  </si>
  <si>
    <t>Abbott-Pena</t>
  </si>
  <si>
    <t>Boothfort</t>
  </si>
  <si>
    <t>884.384.2903x23861</t>
  </si>
  <si>
    <t>010-516-8943</t>
  </si>
  <si>
    <t>michele72@garrett.org</t>
  </si>
  <si>
    <t>http://www.newman.org/</t>
  </si>
  <si>
    <t>bC2bD22Bc0A41A9</t>
  </si>
  <si>
    <t>Burgess, Dunlap and Browning</t>
  </si>
  <si>
    <t>North Shane</t>
  </si>
  <si>
    <t>656-126-7518x99527</t>
  </si>
  <si>
    <t>627-840-3651x83939</t>
  </si>
  <si>
    <t>jamesyvette@raymond.org</t>
  </si>
  <si>
    <t>http://www.rangel-charles.net/</t>
  </si>
  <si>
    <t>56fa5757b60BDEd</t>
  </si>
  <si>
    <t>Hull-Harding</t>
  </si>
  <si>
    <t>West Shari</t>
  </si>
  <si>
    <t>001-925-480-9980</t>
  </si>
  <si>
    <t>289-334-3951</t>
  </si>
  <si>
    <t>walkerbobby@chandler.com</t>
  </si>
  <si>
    <t>https://ferguson-marks.com/</t>
  </si>
  <si>
    <t>Ac0edeD9D6d5e0A</t>
  </si>
  <si>
    <t>Blankenship, Mcdowell and Hayden</t>
  </si>
  <si>
    <t>Jeffreyside</t>
  </si>
  <si>
    <t>(921)701-6557</t>
  </si>
  <si>
    <t>417.437.6674</t>
  </si>
  <si>
    <t>heidi97@morgan.com</t>
  </si>
  <si>
    <t>http://gallagher.biz/</t>
  </si>
  <si>
    <t>4C5A831c3fec7cd</t>
  </si>
  <si>
    <t>Brooks-Miles</t>
  </si>
  <si>
    <t>Lake Haroldville</t>
  </si>
  <si>
    <t>802-382-3503x864</t>
  </si>
  <si>
    <t>772-142-4367x88116</t>
  </si>
  <si>
    <t>allisongeorge@barrera.net</t>
  </si>
  <si>
    <t>http://watkins.info/</t>
  </si>
  <si>
    <t>e46ee5FfCf07b67</t>
  </si>
  <si>
    <t>Matthews, Garner and Wong</t>
  </si>
  <si>
    <t>East Devonville</t>
  </si>
  <si>
    <t>(157)008-4225</t>
  </si>
  <si>
    <t>052-577-8374x542</t>
  </si>
  <si>
    <t>joycesalas@simmons.com</t>
  </si>
  <si>
    <t>http://www.reyes.com/</t>
  </si>
  <si>
    <t>695e114bcfE0Bf0</t>
  </si>
  <si>
    <t>Maynard PLC</t>
  </si>
  <si>
    <t>Earlton</t>
  </si>
  <si>
    <t>091-207-9090x35358</t>
  </si>
  <si>
    <t>(228)679-6935</t>
  </si>
  <si>
    <t>ehorton@marshall-crawford.org</t>
  </si>
  <si>
    <t>fC64BabBeDeD05b</t>
  </si>
  <si>
    <t>Greene Inc</t>
  </si>
  <si>
    <t>West Bethanyside</t>
  </si>
  <si>
    <t>001-035-155-2745x62648</t>
  </si>
  <si>
    <t>(604)165-8488</t>
  </si>
  <si>
    <t>tara21@payne-kerr.com</t>
  </si>
  <si>
    <t>Ac2CA99ff7A52EA</t>
  </si>
  <si>
    <t>Perkins, Hawkins and Lawson</t>
  </si>
  <si>
    <t>South Francis</t>
  </si>
  <si>
    <t>334.974.3457</t>
  </si>
  <si>
    <t>xnorris@david.com</t>
  </si>
  <si>
    <t>http://www.barron.com/</t>
  </si>
  <si>
    <t>17eE17eDEBDADac</t>
  </si>
  <si>
    <t>South Felicia</t>
  </si>
  <si>
    <t>(307)657-3746x9076</t>
  </si>
  <si>
    <t>001-358-599-3819x32948</t>
  </si>
  <si>
    <t>garrettmiguel@schroeder-moon.org</t>
  </si>
  <si>
    <t>https://www.tapia.com/</t>
  </si>
  <si>
    <t>59D851a0E7Cb5a5</t>
  </si>
  <si>
    <t>Chan Ltd</t>
  </si>
  <si>
    <t>+1-744-838-0316x3168</t>
  </si>
  <si>
    <t>edgar76@garrison.com</t>
  </si>
  <si>
    <t>http://arnold-marshall.com/</t>
  </si>
  <si>
    <t>747baE7e65A527d</t>
  </si>
  <si>
    <t>Nielsen-Cain</t>
  </si>
  <si>
    <t>West Nancytown</t>
  </si>
  <si>
    <t>001-766-796-9916x752</t>
  </si>
  <si>
    <t>+1-591-063-4601x42911</t>
  </si>
  <si>
    <t>pittsstacy@gillespie-holt.org</t>
  </si>
  <si>
    <t>https://www.webb.net/</t>
  </si>
  <si>
    <t>760FE1bb4727eCC</t>
  </si>
  <si>
    <t>Horton, Sanders and Matthews</t>
  </si>
  <si>
    <t>Huertachester</t>
  </si>
  <si>
    <t>001-892-084-0399x83092</t>
  </si>
  <si>
    <t>654.227.4185</t>
  </si>
  <si>
    <t>reginald38@orozco-hahn.com</t>
  </si>
  <si>
    <t>bbBBdCf2Fc0fE26</t>
  </si>
  <si>
    <t>Mccormick-Robles</t>
  </si>
  <si>
    <t>+1-294-997-2987x085</t>
  </si>
  <si>
    <t>russelltami@bradshaw-palmer.com</t>
  </si>
  <si>
    <t>http://www.hess.com/</t>
  </si>
  <si>
    <t>dE4CbFD230e480c</t>
  </si>
  <si>
    <t>Browning and Sons</t>
  </si>
  <si>
    <t>Saundersport</t>
  </si>
  <si>
    <t>001-736-558-6154x1927</t>
  </si>
  <si>
    <t>mackenziegrant@sharp.com</t>
  </si>
  <si>
    <t>68eaE01e90dA57b</t>
  </si>
  <si>
    <t>Vasquez LLC</t>
  </si>
  <si>
    <t>Haynesport</t>
  </si>
  <si>
    <t>+1-252-647-5135x6244</t>
  </si>
  <si>
    <t>williamshort@benson.com</t>
  </si>
  <si>
    <t>https://www.sheppard-patrick.com/</t>
  </si>
  <si>
    <t>5eA20Fe1c0baAAA</t>
  </si>
  <si>
    <t>Yu-Cross</t>
  </si>
  <si>
    <t>Lynnburgh</t>
  </si>
  <si>
    <t>478.485.0554</t>
  </si>
  <si>
    <t>001-937-501-2516</t>
  </si>
  <si>
    <t>yali@willis-flynn.com</t>
  </si>
  <si>
    <t>d8cb2fFB01e638E</t>
  </si>
  <si>
    <t>Ramirez</t>
  </si>
  <si>
    <t>Townsend-Christian</t>
  </si>
  <si>
    <t>South Roberto</t>
  </si>
  <si>
    <t>822.646.7809x85533</t>
  </si>
  <si>
    <t>947-795-5072</t>
  </si>
  <si>
    <t>summermelendez@conway.biz</t>
  </si>
  <si>
    <t>https://www.le-frederick.info/</t>
  </si>
  <si>
    <t>10DeD27fdBF80f8</t>
  </si>
  <si>
    <t>South Shannonchester</t>
  </si>
  <si>
    <t>660.669.0549x54895</t>
  </si>
  <si>
    <t>+1-910-927-7756x1028</t>
  </si>
  <si>
    <t>kendra58@levine-pittman.com</t>
  </si>
  <si>
    <t>http://www.reynolds-pittman.com/</t>
  </si>
  <si>
    <t>Ba8e7CDa24f8aD0</t>
  </si>
  <si>
    <t>Barnett-Carpenter</t>
  </si>
  <si>
    <t>West Denniston</t>
  </si>
  <si>
    <t>+1-613-435-1063x9334</t>
  </si>
  <si>
    <t>965.424.7779x037</t>
  </si>
  <si>
    <t>tara91@lynch.com</t>
  </si>
  <si>
    <t>http://www.strong.net/</t>
  </si>
  <si>
    <t>D01765c93d9aABe</t>
  </si>
  <si>
    <t>Travis, Burnett and Bowen</t>
  </si>
  <si>
    <t>New Alexandriaborough</t>
  </si>
  <si>
    <t>001-736-457-2080x6438</t>
  </si>
  <si>
    <t>jacksonnicholson@casey-fritz.com</t>
  </si>
  <si>
    <t>http://www.grant-rowe.info/</t>
  </si>
  <si>
    <t>dD66836c1066a8f</t>
  </si>
  <si>
    <t>Kent-Pineda</t>
  </si>
  <si>
    <t>Odonnellstad</t>
  </si>
  <si>
    <t>+1-127-059-9660x326</t>
  </si>
  <si>
    <t>929.270.7677x2890</t>
  </si>
  <si>
    <t>alexsharp@bonilla-carpenter.org</t>
  </si>
  <si>
    <t>http://www.cox.biz/</t>
  </si>
  <si>
    <t>f8e9987B620cCcb</t>
  </si>
  <si>
    <t>Lynch-Wilcox</t>
  </si>
  <si>
    <t>North Meganview</t>
  </si>
  <si>
    <t>855.449.4884x5481</t>
  </si>
  <si>
    <t>001-934-722-7319</t>
  </si>
  <si>
    <t>mitchellvernon@wilkins.org</t>
  </si>
  <si>
    <t>http://www.boone.com/</t>
  </si>
  <si>
    <t>F375d8BB1c1D661</t>
  </si>
  <si>
    <t>Vaughn, Nicholson and Ochoa</t>
  </si>
  <si>
    <t>Ayalamouth</t>
  </si>
  <si>
    <t>+1-306-019-0900x7496</t>
  </si>
  <si>
    <t>539.177.4133x4460</t>
  </si>
  <si>
    <t>sandymorse@cummings.com</t>
  </si>
  <si>
    <t>https://www.drake-bond.net/</t>
  </si>
  <si>
    <t>9bBc685DC95201b</t>
  </si>
  <si>
    <t>Sheilaland</t>
  </si>
  <si>
    <t>462-542-7846x5177</t>
  </si>
  <si>
    <t>977.174.1989</t>
  </si>
  <si>
    <t>jacobsamy@buck.com</t>
  </si>
  <si>
    <t>http://wilkins.com/</t>
  </si>
  <si>
    <t>1a72DE484a5dfF2</t>
  </si>
  <si>
    <t>Houston-Herrera</t>
  </si>
  <si>
    <t>edunn@mckinney-bell.com</t>
  </si>
  <si>
    <t>https://irwin.org/</t>
  </si>
  <si>
    <t>17570F9C8DEFf10</t>
  </si>
  <si>
    <t>Ward-Fleming</t>
  </si>
  <si>
    <t>New Vernonview</t>
  </si>
  <si>
    <t>+1-701-837-8006x62643</t>
  </si>
  <si>
    <t>695.641.5556x727</t>
  </si>
  <si>
    <t>zavalakirsten@chase.com</t>
  </si>
  <si>
    <t>http://www.burch.com/</t>
  </si>
  <si>
    <t>cbDDE5Bdd0fcb5A</t>
  </si>
  <si>
    <t>South Pedro</t>
  </si>
  <si>
    <t>676-041-0946x006</t>
  </si>
  <si>
    <t>433.124.7641</t>
  </si>
  <si>
    <t>mallory30@montes.biz</t>
  </si>
  <si>
    <t>https://www.robles.com/</t>
  </si>
  <si>
    <t>37Ea8Ed9Cd5c50d</t>
  </si>
  <si>
    <t>Edwards, Andersen and Richards</t>
  </si>
  <si>
    <t>South Kaitlinhaven</t>
  </si>
  <si>
    <t>001-748-587-9872x92384</t>
  </si>
  <si>
    <t>321-708-8423x33208</t>
  </si>
  <si>
    <t>hwhite@morton-marks.com</t>
  </si>
  <si>
    <t>https://rubio-cabrera.com/</t>
  </si>
  <si>
    <t>c1d0D052f1DB157</t>
  </si>
  <si>
    <t>Gross, Maxwell and Maldonado</t>
  </si>
  <si>
    <t>(236)699-9758x64133</t>
  </si>
  <si>
    <t>576.345.7437x171</t>
  </si>
  <si>
    <t>spencergavin@bell.net</t>
  </si>
  <si>
    <t>F3107Ff100D76Ac</t>
  </si>
  <si>
    <t>Fuentes-Holder</t>
  </si>
  <si>
    <t>Lake Kristie</t>
  </si>
  <si>
    <t>(821)676-5634x807</t>
  </si>
  <si>
    <t>371-187-5463x100</t>
  </si>
  <si>
    <t>johnstonkerri@cisneros.info</t>
  </si>
  <si>
    <t>http://chaney.info/</t>
  </si>
  <si>
    <t>a36c5b1abF472De</t>
  </si>
  <si>
    <t>Rios LLC</t>
  </si>
  <si>
    <t>Chapmanton</t>
  </si>
  <si>
    <t>748-254-0082x413</t>
  </si>
  <si>
    <t>841.440.8802x9050</t>
  </si>
  <si>
    <t>agamble@ochoa-davidson.net</t>
  </si>
  <si>
    <t>http://george-campos.com/</t>
  </si>
  <si>
    <t>bdD61A6589BDeC2</t>
  </si>
  <si>
    <t>Larson, Jordan and Garcia</t>
  </si>
  <si>
    <t>Burnsview</t>
  </si>
  <si>
    <t>157.490.8624x26827</t>
  </si>
  <si>
    <t>122-482-2447</t>
  </si>
  <si>
    <t>andersonangie@hickman.com</t>
  </si>
  <si>
    <t>https://lloyd.com/</t>
  </si>
  <si>
    <t>757F48b20BF246d</t>
  </si>
  <si>
    <t>Ingram, Gray and Rich</t>
  </si>
  <si>
    <t>New Seth</t>
  </si>
  <si>
    <t>+1-219-501-8892x650</t>
  </si>
  <si>
    <t>maynardsean@shepard.com</t>
  </si>
  <si>
    <t>http://moore.biz/</t>
  </si>
  <si>
    <t>9c6eECab5CFa7ED</t>
  </si>
  <si>
    <t>Taylor, Mcpherson and Berg</t>
  </si>
  <si>
    <t>Bakerchester</t>
  </si>
  <si>
    <t>(994)964-1383</t>
  </si>
  <si>
    <t>(040)899-4898x10961</t>
  </si>
  <si>
    <t>emma64@nolan.com</t>
  </si>
  <si>
    <t>http://www.hubbard-sanchez.com/</t>
  </si>
  <si>
    <t>B6Cd8e7a8ADe2d2</t>
  </si>
  <si>
    <t>Mayo-Hamilton</t>
  </si>
  <si>
    <t>North Haydentown</t>
  </si>
  <si>
    <t>711.358.3997x363</t>
  </si>
  <si>
    <t>594-753-4000</t>
  </si>
  <si>
    <t>aellison@calderon.com</t>
  </si>
  <si>
    <t>https://www.peters-mccormick.com/</t>
  </si>
  <si>
    <t>F1e30bEF6a380B0</t>
  </si>
  <si>
    <t>Davies-Gilbert</t>
  </si>
  <si>
    <t>East Abigail</t>
  </si>
  <si>
    <t>(940)069-3200x0402</t>
  </si>
  <si>
    <t>dominicbooth@savage.net</t>
  </si>
  <si>
    <t>6E77AF6DEEd344F</t>
  </si>
  <si>
    <t>Yang, Butler and Stevenson</t>
  </si>
  <si>
    <t>North Tashaberg</t>
  </si>
  <si>
    <t>001-041-648-1389x081</t>
  </si>
  <si>
    <t>lblake@vargas-bailey.com</t>
  </si>
  <si>
    <t>https://bailey.com/</t>
  </si>
  <si>
    <t>BA880CAeF9bcCe2</t>
  </si>
  <si>
    <t>Oconnor, Brown and Nash</t>
  </si>
  <si>
    <t>Debraview</t>
  </si>
  <si>
    <t>kirstenberger@strong-wallace.com</t>
  </si>
  <si>
    <t>https://parrish-cunningham.com/</t>
  </si>
  <si>
    <t>b9c7C4ab1c1E053</t>
  </si>
  <si>
    <t>Daniels-Combs</t>
  </si>
  <si>
    <t>Dicksonland</t>
  </si>
  <si>
    <t>001-016-296-5366</t>
  </si>
  <si>
    <t>001-199-930-4021</t>
  </si>
  <si>
    <t>arichard@espinoza-spears.com</t>
  </si>
  <si>
    <t>http://daniels-costa.org/</t>
  </si>
  <si>
    <t>F59426F9cbF6a5c</t>
  </si>
  <si>
    <t>Bernard-Mosley</t>
  </si>
  <si>
    <t>North Kurtshire</t>
  </si>
  <si>
    <t>649.228.4082</t>
  </si>
  <si>
    <t>kwagner@mays-fox.com</t>
  </si>
  <si>
    <t>https://www.edwards.net/</t>
  </si>
  <si>
    <t>28C3f33A95f6abA</t>
  </si>
  <si>
    <t>Allen-Gibson</t>
  </si>
  <si>
    <t>Hendrickston</t>
  </si>
  <si>
    <t>575.242.6682</t>
  </si>
  <si>
    <t>norman70@cummings.com</t>
  </si>
  <si>
    <t>http://solomon.com/</t>
  </si>
  <si>
    <t>a7f46CCDc42AD52</t>
  </si>
  <si>
    <t>Huffman Inc</t>
  </si>
  <si>
    <t>West Franklinview</t>
  </si>
  <si>
    <t>001-375-525-2354x19032</t>
  </si>
  <si>
    <t>910-697-7525x172</t>
  </si>
  <si>
    <t>dorothy01@moore-griffin.com</t>
  </si>
  <si>
    <t>http://lynch.com/</t>
  </si>
  <si>
    <t>B7A8CA9b24E5bE5</t>
  </si>
  <si>
    <t>Hampton-Hatfield</t>
  </si>
  <si>
    <t>Mathewston</t>
  </si>
  <si>
    <t>436.052.5021</t>
  </si>
  <si>
    <t>304-353-8804x8303</t>
  </si>
  <si>
    <t>pam03@sosa-fisher.biz</t>
  </si>
  <si>
    <t>https://www.pena.org/</t>
  </si>
  <si>
    <t>Ef5cB33cfCBfD1f</t>
  </si>
  <si>
    <t>Peck, Delgado and Velasquez</t>
  </si>
  <si>
    <t>Joannastad</t>
  </si>
  <si>
    <t>(700)026-9178x03481</t>
  </si>
  <si>
    <t>jjohnston@crane-galloway.com</t>
  </si>
  <si>
    <t>https://harding.net/</t>
  </si>
  <si>
    <t>bEB91eEEc99ff7B</t>
  </si>
  <si>
    <t>Curry-Scott</t>
  </si>
  <si>
    <t>Port Laura</t>
  </si>
  <si>
    <t>(782)939-5324x29582</t>
  </si>
  <si>
    <t>qvelasquez@moyer.com</t>
  </si>
  <si>
    <t>c7d5Dfe797f015F</t>
  </si>
  <si>
    <t>Rivas PLC</t>
  </si>
  <si>
    <t>Glennmouth</t>
  </si>
  <si>
    <t>001-096-769-8732x8053</t>
  </si>
  <si>
    <t>(956)096-1441</t>
  </si>
  <si>
    <t>uzimmerman@chang-levy.info</t>
  </si>
  <si>
    <t>e56F3b0cd64EAc0</t>
  </si>
  <si>
    <t>Morse, Chavez and Watkins</t>
  </si>
  <si>
    <t>Port Dwayne</t>
  </si>
  <si>
    <t>001-624-304-0521</t>
  </si>
  <si>
    <t>775-383-3281</t>
  </si>
  <si>
    <t>dawnhopkins@deleon.com</t>
  </si>
  <si>
    <t>https://www.allen.com/</t>
  </si>
  <si>
    <t>aFCABc1d6d7eEDc</t>
  </si>
  <si>
    <t>Ali-Gill</t>
  </si>
  <si>
    <t>001-294-638-4800x771</t>
  </si>
  <si>
    <t>982-359-9426x9656</t>
  </si>
  <si>
    <t>morrisemily@brandt-myers.com</t>
  </si>
  <si>
    <t>0d34D3F3780CB62</t>
  </si>
  <si>
    <t>English-Cooley</t>
  </si>
  <si>
    <t>467-071-2561</t>
  </si>
  <si>
    <t>(547)067-3099x6859</t>
  </si>
  <si>
    <t>pagemanuel@mercado-dudley.com</t>
  </si>
  <si>
    <t>https://www.ramirez.net/</t>
  </si>
  <si>
    <t>505B2d5Ec1cbbe5</t>
  </si>
  <si>
    <t>Vargas-Andersen</t>
  </si>
  <si>
    <t>001-522-639-1149x7090</t>
  </si>
  <si>
    <t>rosshinton@carey.biz</t>
  </si>
  <si>
    <t>http://frank.com/</t>
  </si>
  <si>
    <t>cB0bE87d562A30c</t>
  </si>
  <si>
    <t>Young Ltd</t>
  </si>
  <si>
    <t>Mindystad</t>
  </si>
  <si>
    <t>+1-940-556-9139x933</t>
  </si>
  <si>
    <t>841.281.6749x30476</t>
  </si>
  <si>
    <t>dave93@harmon.biz</t>
  </si>
  <si>
    <t>http://www.bolton.net/</t>
  </si>
  <si>
    <t>cD7a3fE5AffeFa8</t>
  </si>
  <si>
    <t>King Inc</t>
  </si>
  <si>
    <t>Lake Christineville</t>
  </si>
  <si>
    <t>681-977-1685</t>
  </si>
  <si>
    <t>904.773.9453</t>
  </si>
  <si>
    <t>eduardo39@bass.com</t>
  </si>
  <si>
    <t>http://www.howe.com/</t>
  </si>
  <si>
    <t>1d7cf54E67cfc3d</t>
  </si>
  <si>
    <t>Jensen Inc</t>
  </si>
  <si>
    <t>Craigville</t>
  </si>
  <si>
    <t>473.493.9985x998</t>
  </si>
  <si>
    <t>001-473-399-2322x6335</t>
  </si>
  <si>
    <t>kelseywatkins@gillespie-prince.info</t>
  </si>
  <si>
    <t>https://www.cameron-villarreal.info/</t>
  </si>
  <si>
    <t>609F4bD4D4F7DEF</t>
  </si>
  <si>
    <t>Norman-Peck</t>
  </si>
  <si>
    <t>Anthonybury</t>
  </si>
  <si>
    <t>jack19@vasquez.org</t>
  </si>
  <si>
    <t>http://calderon-jenkins.com/</t>
  </si>
  <si>
    <t>5FaD6BfE5ebE92D</t>
  </si>
  <si>
    <t>Sweeney LLC</t>
  </si>
  <si>
    <t>Sosaberg</t>
  </si>
  <si>
    <t>716-188-3432x44057</t>
  </si>
  <si>
    <t>144.469.8333x113</t>
  </si>
  <si>
    <t>carol28@ross-jensen.com</t>
  </si>
  <si>
    <t>http://www.vega-salazar.biz/</t>
  </si>
  <si>
    <t>0Aa5B8A23BF0867</t>
  </si>
  <si>
    <t>Mccarty, Briggs and Gordon</t>
  </si>
  <si>
    <t>Arnoldville</t>
  </si>
  <si>
    <t>723-374-5732x92249</t>
  </si>
  <si>
    <t>412.610.4182</t>
  </si>
  <si>
    <t>sloankatherine@montgomery-norris.net</t>
  </si>
  <si>
    <t>b664822BC336c33</t>
  </si>
  <si>
    <t>Thornton-Lyons</t>
  </si>
  <si>
    <t>New Anamouth</t>
  </si>
  <si>
    <t>860.527.5655</t>
  </si>
  <si>
    <t>+1-893-738-0641x484</t>
  </si>
  <si>
    <t>fwoodward@cook.org</t>
  </si>
  <si>
    <t>27EE5fB1316c8cE</t>
  </si>
  <si>
    <t>Johnston, Sanford and Wilson</t>
  </si>
  <si>
    <t>+1-585-996-0335x17291</t>
  </si>
  <si>
    <t>(924)703-3644x6482</t>
  </si>
  <si>
    <t>trevinobrooke@black-freeman.com</t>
  </si>
  <si>
    <t>https://obrien.net/</t>
  </si>
  <si>
    <t>81edA8bf788Fb5D</t>
  </si>
  <si>
    <t>Mayer PLC</t>
  </si>
  <si>
    <t>West Tylerport</t>
  </si>
  <si>
    <t>+1-603-025-9942x6515</t>
  </si>
  <si>
    <t>(886)335-1044x223</t>
  </si>
  <si>
    <t>krivas@eaton-stanton.com</t>
  </si>
  <si>
    <t>https://www.acosta.com/</t>
  </si>
  <si>
    <t>CB4dFE7eec24D7F</t>
  </si>
  <si>
    <t>Tonyahaven</t>
  </si>
  <si>
    <t>(920)339-3917x833</t>
  </si>
  <si>
    <t>rosehodge@middleton-garrison.com</t>
  </si>
  <si>
    <t>https://www.weeks-hood.com/</t>
  </si>
  <si>
    <t>dABADFF51DBFABB</t>
  </si>
  <si>
    <t>Travis and Sons</t>
  </si>
  <si>
    <t>New Steveberg</t>
  </si>
  <si>
    <t>000.031.7689x7816</t>
  </si>
  <si>
    <t>dakota29@gates-baxter.com</t>
  </si>
  <si>
    <t>https://roth.org/</t>
  </si>
  <si>
    <t>8aafDad024ae6b4</t>
  </si>
  <si>
    <t>Pitts-Soto</t>
  </si>
  <si>
    <t>+1-896-373-2746x4963</t>
  </si>
  <si>
    <t>870-848-0252</t>
  </si>
  <si>
    <t>nlutz@clarke-kane.info</t>
  </si>
  <si>
    <t>https://www.rhodes-mejia.com/</t>
  </si>
  <si>
    <t>CfD1afBA1215bA7</t>
  </si>
  <si>
    <t>Murray, Lane and Perez</t>
  </si>
  <si>
    <t>Cheyennebury</t>
  </si>
  <si>
    <t>(950)446-2339x2069</t>
  </si>
  <si>
    <t>(141)485-3653x62925</t>
  </si>
  <si>
    <t>mercedes09@todd-acevedo.com</t>
  </si>
  <si>
    <t>http://www.oliver.org/</t>
  </si>
  <si>
    <t>3D00D14A8B5Dea6</t>
  </si>
  <si>
    <t>Adkins, Jacobs and Gross</t>
  </si>
  <si>
    <t>Jacobbury</t>
  </si>
  <si>
    <t>+1-469-661-7855x681</t>
  </si>
  <si>
    <t>bruce70@park.info</t>
  </si>
  <si>
    <t>http://holt.com/</t>
  </si>
  <si>
    <t>d89E71A66cF3E3A</t>
  </si>
  <si>
    <t>Klein-Pace</t>
  </si>
  <si>
    <t>Chadhaven</t>
  </si>
  <si>
    <t>139-565-0798x048</t>
  </si>
  <si>
    <t>046-454-5161</t>
  </si>
  <si>
    <t>stacey69@barron-hughes.com</t>
  </si>
  <si>
    <t>http://www.copeland.biz/</t>
  </si>
  <si>
    <t>46f9c1beE1e04ea</t>
  </si>
  <si>
    <t>Peck-Nguyen</t>
  </si>
  <si>
    <t>Johnsonmouth</t>
  </si>
  <si>
    <t>909-324-9560</t>
  </si>
  <si>
    <t>001-715-081-1134</t>
  </si>
  <si>
    <t>allisondouglas@marsh-flowers.info</t>
  </si>
  <si>
    <t>https://salazar.com/</t>
  </si>
  <si>
    <t>6Ec287E31b2e71a</t>
  </si>
  <si>
    <t>Riddle-Bautista</t>
  </si>
  <si>
    <t>Ariasberg</t>
  </si>
  <si>
    <t>001-102-883-6491x43981</t>
  </si>
  <si>
    <t>827.700.4983</t>
  </si>
  <si>
    <t>daltonsheri@aguilar.com</t>
  </si>
  <si>
    <t>https://www.waters.net/</t>
  </si>
  <si>
    <t>F2a44D88AfcDEeB</t>
  </si>
  <si>
    <t>Leach-Gamble</t>
  </si>
  <si>
    <t>(657)878-3639</t>
  </si>
  <si>
    <t>001-130-774-5993x8831</t>
  </si>
  <si>
    <t>ceverett@gamble-faulkner.com</t>
  </si>
  <si>
    <t>https://lindsey-duncan.com/</t>
  </si>
  <si>
    <t>DA7fB3b0f560FbE</t>
  </si>
  <si>
    <t>Stone-Obrien</t>
  </si>
  <si>
    <t>Marisaton</t>
  </si>
  <si>
    <t>(683)928-6127</t>
  </si>
  <si>
    <t>184-813-4291</t>
  </si>
  <si>
    <t>obarajas@gates.net</t>
  </si>
  <si>
    <t>https://www.taylor.com/</t>
  </si>
  <si>
    <t>9aD772d3c5dBeF3</t>
  </si>
  <si>
    <t>Tonymouth</t>
  </si>
  <si>
    <t>757.561.7313x7076</t>
  </si>
  <si>
    <t>001-564-372-4578x938</t>
  </si>
  <si>
    <t>sdalton@summers-orr.com</t>
  </si>
  <si>
    <t>cbd8De8Cf26f34C</t>
  </si>
  <si>
    <t>Jennings Ltd</t>
  </si>
  <si>
    <t>East Deanview</t>
  </si>
  <si>
    <t>(822)827-1459</t>
  </si>
  <si>
    <t>163-587-2894x66557</t>
  </si>
  <si>
    <t>douglasmurphy@huffman-carney.com</t>
  </si>
  <si>
    <t>http://www.lutz.com/</t>
  </si>
  <si>
    <t>a5c987D279DefEe</t>
  </si>
  <si>
    <t>Bauer-Jones</t>
  </si>
  <si>
    <t>Lake Genemouth</t>
  </si>
  <si>
    <t>(939)577-8179x1544</t>
  </si>
  <si>
    <t>001-478-853-3627x1759</t>
  </si>
  <si>
    <t>corozco@davenport.biz</t>
  </si>
  <si>
    <t>https://www.williams.com/</t>
  </si>
  <si>
    <t>ca9c2dd53E659a6</t>
  </si>
  <si>
    <t>Boone, Scott and Chavez</t>
  </si>
  <si>
    <t>New Jasminestad</t>
  </si>
  <si>
    <t>001-125-492-5494x48521</t>
  </si>
  <si>
    <t>001-304-956-2640x98180</t>
  </si>
  <si>
    <t>frostmallory@walters.com</t>
  </si>
  <si>
    <t>http://www.steele-brooks.info/</t>
  </si>
  <si>
    <t>D714f8EebcA6b80</t>
  </si>
  <si>
    <t>Wall-Khan</t>
  </si>
  <si>
    <t>Gainesfurt</t>
  </si>
  <si>
    <t>973-818-8867</t>
  </si>
  <si>
    <t>+1-109-429-8987x03818</t>
  </si>
  <si>
    <t>sheri69@blanchard-burton.com</t>
  </si>
  <si>
    <t>C668AE8fD2dfe6f</t>
  </si>
  <si>
    <t>Stevens, Velez and Rivera</t>
  </si>
  <si>
    <t>(041)095-5856x8094</t>
  </si>
  <si>
    <t>266.852.6560</t>
  </si>
  <si>
    <t>zoeferguson@murray-patrick.net</t>
  </si>
  <si>
    <t>https://boyle.biz/</t>
  </si>
  <si>
    <t>cdeEE7cbc8DD57B</t>
  </si>
  <si>
    <t>Waters and Sons</t>
  </si>
  <si>
    <t>Lake Curtis</t>
  </si>
  <si>
    <t>+1-649-525-0885x3863</t>
  </si>
  <si>
    <t>russotracy@benson-hodge.com</t>
  </si>
  <si>
    <t>http://www.powers.com/</t>
  </si>
  <si>
    <t>dFB51feFaa9a9ae</t>
  </si>
  <si>
    <t>Edwards and Sons</t>
  </si>
  <si>
    <t>New Cesar</t>
  </si>
  <si>
    <t>954.874.3651</t>
  </si>
  <si>
    <t>242-049-3506</t>
  </si>
  <si>
    <t>dmccoy@henson-hahn.com</t>
  </si>
  <si>
    <t>https://jarvis.com/</t>
  </si>
  <si>
    <t>C7ea2F05ECFFC1d</t>
  </si>
  <si>
    <t>Fox-Hodge</t>
  </si>
  <si>
    <t>Port Laceyfort</t>
  </si>
  <si>
    <t>+1-255-741-7308x51133</t>
  </si>
  <si>
    <t>493.902.7517</t>
  </si>
  <si>
    <t>hmcgrath@michael-schultz.com</t>
  </si>
  <si>
    <t>https://zhang.com/</t>
  </si>
  <si>
    <t>fb568cef5BbEACE</t>
  </si>
  <si>
    <t>Giles-Sanchez</t>
  </si>
  <si>
    <t>Port Laurenfurt</t>
  </si>
  <si>
    <t>991-421-0953x87174</t>
  </si>
  <si>
    <t>tcurry@mathis.biz</t>
  </si>
  <si>
    <t>http://lowery.info/</t>
  </si>
  <si>
    <t>9fdaD4C2a95C2cD</t>
  </si>
  <si>
    <t>Watts Ltd</t>
  </si>
  <si>
    <t>Lake Sharon</t>
  </si>
  <si>
    <t>001-620-454-0090x77659</t>
  </si>
  <si>
    <t>(722)880-0206x7443</t>
  </si>
  <si>
    <t>onealrodney@ross.com</t>
  </si>
  <si>
    <t>http://rice-scott.net/</t>
  </si>
  <si>
    <t>3a6BC56af0CCdc3</t>
  </si>
  <si>
    <t>Hodges PLC</t>
  </si>
  <si>
    <t>Lake Craigbury</t>
  </si>
  <si>
    <t>(295)433-5649</t>
  </si>
  <si>
    <t>513.190.0807x318</t>
  </si>
  <si>
    <t>wujackie@vaughn-cowan.net</t>
  </si>
  <si>
    <t>http://www.mitchell-vega.biz/</t>
  </si>
  <si>
    <t>b98d03131A5b7D5</t>
  </si>
  <si>
    <t>Caldwell Inc</t>
  </si>
  <si>
    <t>(692)027-0044x169</t>
  </si>
  <si>
    <t>672-799-1771</t>
  </si>
  <si>
    <t>leonarddixon@hudson.com</t>
  </si>
  <si>
    <t>https://www.mcclain.info/</t>
  </si>
  <si>
    <t>0b360CEfC28856F</t>
  </si>
  <si>
    <t>Lyons-Malone</t>
  </si>
  <si>
    <t>Adriennefurt</t>
  </si>
  <si>
    <t>001-110-660-9582x4357</t>
  </si>
  <si>
    <t>385-003-0821x23479</t>
  </si>
  <si>
    <t>nballard@dyer.com</t>
  </si>
  <si>
    <t>http://pena.net/</t>
  </si>
  <si>
    <t>02A80cCd00548ed</t>
  </si>
  <si>
    <t>Thompson-Baker</t>
  </si>
  <si>
    <t>Mistyhaven</t>
  </si>
  <si>
    <t>(338)064-7257x8644</t>
  </si>
  <si>
    <t>042-405-7598</t>
  </si>
  <si>
    <t>tommyhaas@holmes.biz</t>
  </si>
  <si>
    <t>http://www.english-kemp.com/</t>
  </si>
  <si>
    <t>248B9FFc76c7EA8</t>
  </si>
  <si>
    <t>Stanley and Sons</t>
  </si>
  <si>
    <t>West Yvonne</t>
  </si>
  <si>
    <t>001-222-339-5247x629</t>
  </si>
  <si>
    <t>970-142-3789x231</t>
  </si>
  <si>
    <t>julie68@yates-roberts.com</t>
  </si>
  <si>
    <t>https://grant.net/</t>
  </si>
  <si>
    <t>b3C55F7d8AA91eC</t>
  </si>
  <si>
    <t>Meadows Inc</t>
  </si>
  <si>
    <t>Makaylaland</t>
  </si>
  <si>
    <t>969-954-8610x0061</t>
  </si>
  <si>
    <t>437-294-3330x09064</t>
  </si>
  <si>
    <t>doylegarrett@salas.org</t>
  </si>
  <si>
    <t>http://www.washington-jacobs.biz/</t>
  </si>
  <si>
    <t>8FbcFEC3d8da3dc</t>
  </si>
  <si>
    <t>West, Clements and Lucas</t>
  </si>
  <si>
    <t>North Courtneymouth</t>
  </si>
  <si>
    <t>(603)965-5192x8556</t>
  </si>
  <si>
    <t>+1-714-122-0422x9765</t>
  </si>
  <si>
    <t>orogers@wyatt-middleton.info</t>
  </si>
  <si>
    <t>http://www.sherman-baxter.com/</t>
  </si>
  <si>
    <t>dFbdDC22B87A9C1</t>
  </si>
  <si>
    <t>Rosales, Mccullough and Abbott</t>
  </si>
  <si>
    <t>South Arielville</t>
  </si>
  <si>
    <t>001-301-006-2406x86392</t>
  </si>
  <si>
    <t>431-174-3435</t>
  </si>
  <si>
    <t>salasriley@cordova-mcconnell.info</t>
  </si>
  <si>
    <t>http://www.mcmillan-rose.biz/</t>
  </si>
  <si>
    <t>AA4549c3Ba58Aa1</t>
  </si>
  <si>
    <t>Valentine, Peterson and Costa</t>
  </si>
  <si>
    <t>West Allisonton</t>
  </si>
  <si>
    <t>001-008-596-7689x5580</t>
  </si>
  <si>
    <t>694-198-3626</t>
  </si>
  <si>
    <t>basshenry@brandt.com</t>
  </si>
  <si>
    <t>http://kline.info/</t>
  </si>
  <si>
    <t>9d5755BED222DeD</t>
  </si>
  <si>
    <t>Kane, Francis and Chase</t>
  </si>
  <si>
    <t>Port Rachael</t>
  </si>
  <si>
    <t>(482)597-6687x3331</t>
  </si>
  <si>
    <t>001-998-294-7697x59425</t>
  </si>
  <si>
    <t>jacob86@kemp.com</t>
  </si>
  <si>
    <t>https://sutton.org/</t>
  </si>
  <si>
    <t>8F2d72f11fed8e9</t>
  </si>
  <si>
    <t>Hanna-Simpson</t>
  </si>
  <si>
    <t>Tylerchester</t>
  </si>
  <si>
    <t>(805)153-6547x509</t>
  </si>
  <si>
    <t>613.117.2177x01653</t>
  </si>
  <si>
    <t>bryan51@espinoza.com</t>
  </si>
  <si>
    <t>http://rodgers.com/</t>
  </si>
  <si>
    <t>ABABccCA735DE7D</t>
  </si>
  <si>
    <t>David-Chen</t>
  </si>
  <si>
    <t>South Carly</t>
  </si>
  <si>
    <t>498-840-2599x45674</t>
  </si>
  <si>
    <t>(344)762-1482</t>
  </si>
  <si>
    <t>fstokes@paul-cooper.com</t>
  </si>
  <si>
    <t>http://www.salas-bond.info/</t>
  </si>
  <si>
    <t>906cDAbEa82295D</t>
  </si>
  <si>
    <t>Singh-Gould</t>
  </si>
  <si>
    <t>North Kelliefort</t>
  </si>
  <si>
    <t>001-283-756-0086x584</t>
  </si>
  <si>
    <t>cindyjackson@cowan.com</t>
  </si>
  <si>
    <t>00EafDA1be0d4c0</t>
  </si>
  <si>
    <t>Sexton-Walls</t>
  </si>
  <si>
    <t>Port Troy</t>
  </si>
  <si>
    <t>146.115.1909</t>
  </si>
  <si>
    <t>944.689.3377x905</t>
  </si>
  <si>
    <t>tammyglass@rosales-waller.biz</t>
  </si>
  <si>
    <t>http://parsons-mendoza.org/</t>
  </si>
  <si>
    <t>a6aC18c20BB4b38</t>
  </si>
  <si>
    <t>Randall PLC</t>
  </si>
  <si>
    <t>Port Jasmine</t>
  </si>
  <si>
    <t>010.353.2649x5807</t>
  </si>
  <si>
    <t>(975)838-4077x95596</t>
  </si>
  <si>
    <t>paige89@bryan-andrade.org</t>
  </si>
  <si>
    <t>http://www.moore.com/</t>
  </si>
  <si>
    <t>c2C55a1cba2ebEa</t>
  </si>
  <si>
    <t>Santana Inc</t>
  </si>
  <si>
    <t>001-123-344-9288x48231</t>
  </si>
  <si>
    <t>260.053.1744x745</t>
  </si>
  <si>
    <t>ocruz@mcguire-kennedy.org</t>
  </si>
  <si>
    <t>http://simmons.com/</t>
  </si>
  <si>
    <t>6D23D4aBD7a9d5C</t>
  </si>
  <si>
    <t>Blankenship-Fox</t>
  </si>
  <si>
    <t>Barbaraville</t>
  </si>
  <si>
    <t>908.086.0859</t>
  </si>
  <si>
    <t>007.651.8932</t>
  </si>
  <si>
    <t>nathanielhansen@massey.com</t>
  </si>
  <si>
    <t>https://huber.com/</t>
  </si>
  <si>
    <t>24CEECaeC13C2f1</t>
  </si>
  <si>
    <t>Denisemouth</t>
  </si>
  <si>
    <t>001-654-731-9709</t>
  </si>
  <si>
    <t>ellen45@coleman-monroe.org</t>
  </si>
  <si>
    <t>https://mclean-buchanan.com/</t>
  </si>
  <si>
    <t>1b9CDDceC017308</t>
  </si>
  <si>
    <t>Richards Ltd</t>
  </si>
  <si>
    <t>Port Karen</t>
  </si>
  <si>
    <t>924.290.7172</t>
  </si>
  <si>
    <t>(205)466-3521</t>
  </si>
  <si>
    <t>pwhitney@sharp-powell.net</t>
  </si>
  <si>
    <t>https://gonzalez-lucero.org/</t>
  </si>
  <si>
    <t>bFBB7FFC70dF0De</t>
  </si>
  <si>
    <t>Sims PLC</t>
  </si>
  <si>
    <t>Lake Chelsey</t>
  </si>
  <si>
    <t>832.823.9270x8547</t>
  </si>
  <si>
    <t>001-460-490-3222</t>
  </si>
  <si>
    <t>gcastillo@cherry.com</t>
  </si>
  <si>
    <t>https://hernandez-poole.biz/</t>
  </si>
  <si>
    <t>64AccBEe8B5E7d3</t>
  </si>
  <si>
    <t>Chandler-Parrish</t>
  </si>
  <si>
    <t>West Sharonshire</t>
  </si>
  <si>
    <t>989.273.3636x21062</t>
  </si>
  <si>
    <t>001-006-920-8110x32226</t>
  </si>
  <si>
    <t>savageapril@david-martinez.biz</t>
  </si>
  <si>
    <t>http://www.faulkner.biz/</t>
  </si>
  <si>
    <t>0c481c7F94a67FC</t>
  </si>
  <si>
    <t>Gillespie Group</t>
  </si>
  <si>
    <t>New Alex</t>
  </si>
  <si>
    <t>435.283.7163x97137</t>
  </si>
  <si>
    <t>(573)708-3164</t>
  </si>
  <si>
    <t>durhamrickey@parrish.org</t>
  </si>
  <si>
    <t>http://andersen-salazar.info/</t>
  </si>
  <si>
    <t>F7CA32eF6d80dAa</t>
  </si>
  <si>
    <t>Kim, Harris and Cross</t>
  </si>
  <si>
    <t>North Sheila</t>
  </si>
  <si>
    <t>001-916-253-7669</t>
  </si>
  <si>
    <t>001-605-951-7967</t>
  </si>
  <si>
    <t>rickeymadden@camacho.com</t>
  </si>
  <si>
    <t>https://lam-andersen.com/</t>
  </si>
  <si>
    <t>aFeBE6Ffa4C3486</t>
  </si>
  <si>
    <t>Boyle-Garcia</t>
  </si>
  <si>
    <t>Lake Isaiahtown</t>
  </si>
  <si>
    <t>790-035-9112</t>
  </si>
  <si>
    <t>(777)699-2015</t>
  </si>
  <si>
    <t>rlyons@fuentes-rhodes.com</t>
  </si>
  <si>
    <t>http://www.chung.com/</t>
  </si>
  <si>
    <t>8fd9dF052E8c274</t>
  </si>
  <si>
    <t>Powers-Brandt</t>
  </si>
  <si>
    <t>North Catherinestad</t>
  </si>
  <si>
    <t>533-755-6685</t>
  </si>
  <si>
    <t>(793)896-7827</t>
  </si>
  <si>
    <t>bholden@howard.org</t>
  </si>
  <si>
    <t>https://oconnor.net/</t>
  </si>
  <si>
    <t>0AE43BB4d7fcb44</t>
  </si>
  <si>
    <t>Wiley, Lee and Hensley</t>
  </si>
  <si>
    <t>East Krystalhaven</t>
  </si>
  <si>
    <t>001-533-663-2358</t>
  </si>
  <si>
    <t>melody85@phillips.org</t>
  </si>
  <si>
    <t>http://www.hobbs-webster.net/</t>
  </si>
  <si>
    <t>2C0E6f5B67CacDf</t>
  </si>
  <si>
    <t>Horn, Abbott and Pham</t>
  </si>
  <si>
    <t>North Peggy</t>
  </si>
  <si>
    <t>001-359-554-0498x5635</t>
  </si>
  <si>
    <t>188.571.8247x7067</t>
  </si>
  <si>
    <t>maria42@howell.com</t>
  </si>
  <si>
    <t>https://www.fox-cobb.com/</t>
  </si>
  <si>
    <t>EdA4AeB1f71178e</t>
  </si>
  <si>
    <t>Archer LLC</t>
  </si>
  <si>
    <t>West Victor</t>
  </si>
  <si>
    <t>001-431-466-2727x17274</t>
  </si>
  <si>
    <t>094.521.0291x44563</t>
  </si>
  <si>
    <t>terrilozano@brown.info</t>
  </si>
  <si>
    <t>https://www.wood.org/</t>
  </si>
  <si>
    <t>b4dBeEA3C7a55F7</t>
  </si>
  <si>
    <t>Moody Group</t>
  </si>
  <si>
    <t>Alvaradoville</t>
  </si>
  <si>
    <t>001-879-209-1531x48719</t>
  </si>
  <si>
    <t>165-636-1299</t>
  </si>
  <si>
    <t>mccoydeborah@simpson.net</t>
  </si>
  <si>
    <t>http://www.bowman.com/</t>
  </si>
  <si>
    <t>cecEcB86fd8fe2a</t>
  </si>
  <si>
    <t>Jenkins</t>
  </si>
  <si>
    <t>Port Fernando</t>
  </si>
  <si>
    <t>(437)767-0545</t>
  </si>
  <si>
    <t>vancelori@mcdowell-gray.org</t>
  </si>
  <si>
    <t>5aFc7BFbe176B2e</t>
  </si>
  <si>
    <t>Brock-Yates</t>
  </si>
  <si>
    <t>Littletown</t>
  </si>
  <si>
    <t>229-353-1835</t>
  </si>
  <si>
    <t>+1-651-408-4328x18499</t>
  </si>
  <si>
    <t>nicole73@dickerson-krause.com</t>
  </si>
  <si>
    <t>https://henderson.org/</t>
  </si>
  <si>
    <t>8179a7f55175971</t>
  </si>
  <si>
    <t>Ball-Branch</t>
  </si>
  <si>
    <t>(719)826-3672x782</t>
  </si>
  <si>
    <t>265-118-6350x303</t>
  </si>
  <si>
    <t>clarence81@herman.com</t>
  </si>
  <si>
    <t>https://williamson-camacho.com/</t>
  </si>
  <si>
    <t>aa00EB5CF5EB5E3</t>
  </si>
  <si>
    <t>Dougherty LLC</t>
  </si>
  <si>
    <t>North Timothy</t>
  </si>
  <si>
    <t>(757)847-7395x7696</t>
  </si>
  <si>
    <t>270-037-3151</t>
  </si>
  <si>
    <t>faith58@arellano.net</t>
  </si>
  <si>
    <t>http://zuniga-caldwell.info/</t>
  </si>
  <si>
    <t>67aAcA797fFB12B</t>
  </si>
  <si>
    <t>Paul-Navarro</t>
  </si>
  <si>
    <t>Tylerstad</t>
  </si>
  <si>
    <t>001-726-143-8577x239</t>
  </si>
  <si>
    <t>001-453-546-0800</t>
  </si>
  <si>
    <t>vwalsh@tanner.com</t>
  </si>
  <si>
    <t>https://erickson.net/</t>
  </si>
  <si>
    <t>2360d3b5761E243</t>
  </si>
  <si>
    <t>Evans Group</t>
  </si>
  <si>
    <t>Mosleybury</t>
  </si>
  <si>
    <t>121.980.8697</t>
  </si>
  <si>
    <t>(995)980-2503x48136</t>
  </si>
  <si>
    <t>juanroy@leblanc-zhang.biz</t>
  </si>
  <si>
    <t>http://owens.com/</t>
  </si>
  <si>
    <t>fe37d03f9802ebc</t>
  </si>
  <si>
    <t>Mclean-Hayden</t>
  </si>
  <si>
    <t>327-559-1875x91548</t>
  </si>
  <si>
    <t>944-391-0173</t>
  </si>
  <si>
    <t>pcampos@spence-johnson.com</t>
  </si>
  <si>
    <t>https://kennedy.com/</t>
  </si>
  <si>
    <t>5FfE038FAefFeC8</t>
  </si>
  <si>
    <t>Rose LLC</t>
  </si>
  <si>
    <t>452.118.2002x191</t>
  </si>
  <si>
    <t>001-020-699-1679x7074</t>
  </si>
  <si>
    <t>smercado@watkins.org</t>
  </si>
  <si>
    <t>https://ewing-cox.org/</t>
  </si>
  <si>
    <t>ce3f1ba75c5CaF2</t>
  </si>
  <si>
    <t>Mayer-Mays</t>
  </si>
  <si>
    <t>South Karla</t>
  </si>
  <si>
    <t>(303)658-2688</t>
  </si>
  <si>
    <t>920-649-2569x4315</t>
  </si>
  <si>
    <t>mccarthyzachary@kelly.com</t>
  </si>
  <si>
    <t>https://www.mcknight-smith.com/</t>
  </si>
  <si>
    <t>1BDA7d2cFca3E5d</t>
  </si>
  <si>
    <t>Woodward PLC</t>
  </si>
  <si>
    <t>North Jermaine</t>
  </si>
  <si>
    <t>(650)325-6982</t>
  </si>
  <si>
    <t>798-343-0004x6466</t>
  </si>
  <si>
    <t>ruben33@lamb.com</t>
  </si>
  <si>
    <t>https://mercer.net/</t>
  </si>
  <si>
    <t>84A596feF90a58a</t>
  </si>
  <si>
    <t>Ballstad</t>
  </si>
  <si>
    <t>440-629-1549</t>
  </si>
  <si>
    <t>001-422-450-0505</t>
  </si>
  <si>
    <t>yschneider@silva.com</t>
  </si>
  <si>
    <t>https://www.nichols.com/</t>
  </si>
  <si>
    <t>151AB7444E1C0fA</t>
  </si>
  <si>
    <t>Ortiz, Cummings and Mason</t>
  </si>
  <si>
    <t>Fordview</t>
  </si>
  <si>
    <t>628-422-9674</t>
  </si>
  <si>
    <t>jle@soto.com</t>
  </si>
  <si>
    <t>http://rasmussen.com/</t>
  </si>
  <si>
    <t>78ef6B3B256BaF2</t>
  </si>
  <si>
    <t>Singleton PLC</t>
  </si>
  <si>
    <t>Tammieview</t>
  </si>
  <si>
    <t>+1-964-303-7859x5992</t>
  </si>
  <si>
    <t>620.349.2774x951</t>
  </si>
  <si>
    <t>waynejacobson@kidd-terry.org</t>
  </si>
  <si>
    <t>https://velazquez-spencer.com/</t>
  </si>
  <si>
    <t>11d2AfE7dfc9D0d</t>
  </si>
  <si>
    <t>Key-Howard</t>
  </si>
  <si>
    <t>820-002-2359x068</t>
  </si>
  <si>
    <t>001-064-691-6262</t>
  </si>
  <si>
    <t>philipknight@grant.com</t>
  </si>
  <si>
    <t>https://www.bishop.com/</t>
  </si>
  <si>
    <t>00EA1C9FCb20FE2</t>
  </si>
  <si>
    <t>Gonzalez, Brennan and Pugh</t>
  </si>
  <si>
    <t>New Nicolemouth</t>
  </si>
  <si>
    <t>001-515-200-0285x187</t>
  </si>
  <si>
    <t>(956)221-3411x01886</t>
  </si>
  <si>
    <t>tracey12@pratt.com</t>
  </si>
  <si>
    <t>EAD819d6438C89E</t>
  </si>
  <si>
    <t>Michael-Cole</t>
  </si>
  <si>
    <t>South Heidiville</t>
  </si>
  <si>
    <t>001-738-481-4980</t>
  </si>
  <si>
    <t>001-786-412-5798</t>
  </si>
  <si>
    <t>ellen15@chambers-combs.com</t>
  </si>
  <si>
    <t>https://michael.biz/</t>
  </si>
  <si>
    <t>aB0FD89F9daf73B</t>
  </si>
  <si>
    <t>Barr, Frank and Richard</t>
  </si>
  <si>
    <t>South Kimberlyside</t>
  </si>
  <si>
    <t>(659)729-7552</t>
  </si>
  <si>
    <t>367.744.1040x3124</t>
  </si>
  <si>
    <t>courtneychang@heath-haynes.biz</t>
  </si>
  <si>
    <t>http://petty-mccall.org/</t>
  </si>
  <si>
    <t>1c5515fEee8Cbb2</t>
  </si>
  <si>
    <t>Wilkinson, Matthews and Sparks</t>
  </si>
  <si>
    <t>West Gwendolynview</t>
  </si>
  <si>
    <t>001-996-020-8027x04528</t>
  </si>
  <si>
    <t>673.882.8623x50601</t>
  </si>
  <si>
    <t>stacy46@pham.biz</t>
  </si>
  <si>
    <t>8b7E8fa6F8da7Ba</t>
  </si>
  <si>
    <t>Le, Carlson and Horton</t>
  </si>
  <si>
    <t>East Leahton</t>
  </si>
  <si>
    <t>+1-065-226-3481x88359</t>
  </si>
  <si>
    <t>035.712.9262x85697</t>
  </si>
  <si>
    <t>brocha@cantu.biz</t>
  </si>
  <si>
    <t>http://pineda.net/</t>
  </si>
  <si>
    <t>8d9fb9A677bCDfe</t>
  </si>
  <si>
    <t>Douglas-Chandler</t>
  </si>
  <si>
    <t>Jensenside</t>
  </si>
  <si>
    <t>246.761.7495x53654</t>
  </si>
  <si>
    <t>karl21@mccarty-willis.info</t>
  </si>
  <si>
    <t>https://mcgrath-mercado.biz/</t>
  </si>
  <si>
    <t>6E5DABCBb2ABfA4</t>
  </si>
  <si>
    <t>Dawson-Herrera</t>
  </si>
  <si>
    <t>359.174.2570</t>
  </si>
  <si>
    <t>718.019.0814x0956</t>
  </si>
  <si>
    <t>paula22@nielsen.com</t>
  </si>
  <si>
    <t>http://lucero.net/</t>
  </si>
  <si>
    <t>B8e3201eADEA40d</t>
  </si>
  <si>
    <t>Patterson Group</t>
  </si>
  <si>
    <t>001-431-103-3813</t>
  </si>
  <si>
    <t>+1-500-826-4721x625</t>
  </si>
  <si>
    <t>alishadickson@shaw.com</t>
  </si>
  <si>
    <t>https://www.meadows-santos.com/</t>
  </si>
  <si>
    <t>CedEF89c8fB6988</t>
  </si>
  <si>
    <t>Kim, Kelly and Freeman</t>
  </si>
  <si>
    <t>Shafferfort</t>
  </si>
  <si>
    <t>436-977-0122</t>
  </si>
  <si>
    <t>001-818-338-9698x28948</t>
  </si>
  <si>
    <t>cameron42@gamble.net</t>
  </si>
  <si>
    <t>30426D6DEEB4ccd</t>
  </si>
  <si>
    <t>Jensen Ltd</t>
  </si>
  <si>
    <t>Ibarramouth</t>
  </si>
  <si>
    <t>688-301-2592</t>
  </si>
  <si>
    <t>(836)630-4515</t>
  </si>
  <si>
    <t>ckrueger@manning.org</t>
  </si>
  <si>
    <t>http://www.watts-guerra.info/</t>
  </si>
  <si>
    <t>ecE4bD5De9eA143</t>
  </si>
  <si>
    <t>Ortega Group</t>
  </si>
  <si>
    <t>West Brittneystad</t>
  </si>
  <si>
    <t>(855)559-8654x7472</t>
  </si>
  <si>
    <t>001-376-468-1084x2625</t>
  </si>
  <si>
    <t>terri66@ortega-york.info</t>
  </si>
  <si>
    <t>https://www.horne-novak.com/</t>
  </si>
  <si>
    <t>14d0Ceb5ABA990C</t>
  </si>
  <si>
    <t>Underwood-Schmitt</t>
  </si>
  <si>
    <t>South Jeremiah</t>
  </si>
  <si>
    <t>(689)382-1369x83146</t>
  </si>
  <si>
    <t>001-292-440-3061x8173</t>
  </si>
  <si>
    <t>wandadecker@montes.info</t>
  </si>
  <si>
    <t>AeaA86673657cBD</t>
  </si>
  <si>
    <t>Frey, Cummings and Sexton</t>
  </si>
  <si>
    <t>+1-416-628-4269x39406</t>
  </si>
  <si>
    <t>720.664.7110</t>
  </si>
  <si>
    <t>danielle35@rich.com</t>
  </si>
  <si>
    <t>965f2BAd3BF213c</t>
  </si>
  <si>
    <t>Dominguez-Coleman</t>
  </si>
  <si>
    <t>Sampsonberg</t>
  </si>
  <si>
    <t>643-972-5976x6490</t>
  </si>
  <si>
    <t>(826)838-0085x82411</t>
  </si>
  <si>
    <t>ericchase@hudson-schmidt.com</t>
  </si>
  <si>
    <t>https://www.fischer.net/</t>
  </si>
  <si>
    <t>0a61b3DDCb9a18b</t>
  </si>
  <si>
    <t>Hill-Richard</t>
  </si>
  <si>
    <t>384.451.8292</t>
  </si>
  <si>
    <t>(175)387-3412x52201</t>
  </si>
  <si>
    <t>vwong@love-matthews.org</t>
  </si>
  <si>
    <t>67dDec2Bde7155c</t>
  </si>
  <si>
    <t>Bolton-Cannon</t>
  </si>
  <si>
    <t>North Kevin</t>
  </si>
  <si>
    <t>001-548-270-7243x1543</t>
  </si>
  <si>
    <t>611-910-3038x25951</t>
  </si>
  <si>
    <t>alexandria01@cain.com</t>
  </si>
  <si>
    <t>d5879ba7DfE7cE2</t>
  </si>
  <si>
    <t>Silva, Watts and Pitts</t>
  </si>
  <si>
    <t>West Lynn</t>
  </si>
  <si>
    <t>001-701-644-2601x20012</t>
  </si>
  <si>
    <t>799.253.9286x2490</t>
  </si>
  <si>
    <t>orichardson@mayer.biz</t>
  </si>
  <si>
    <t>http://barnes-hendricks.com/</t>
  </si>
  <si>
    <t>563FF6CDb121d30</t>
  </si>
  <si>
    <t>Strong-Silva</t>
  </si>
  <si>
    <t>584-201-1968x88508</t>
  </si>
  <si>
    <t>(539)782-2728</t>
  </si>
  <si>
    <t>jillfoley@madden-malone.org</t>
  </si>
  <si>
    <t>http://cowan-hudson.com/</t>
  </si>
  <si>
    <t>83f294Dbc9Fa409</t>
  </si>
  <si>
    <t>Moody, Velasquez and Christian</t>
  </si>
  <si>
    <t>Sherryfort</t>
  </si>
  <si>
    <t>753-846-2380x15374</t>
  </si>
  <si>
    <t>+1-221-921-1684x47634</t>
  </si>
  <si>
    <t>tberry@stein.info</t>
  </si>
  <si>
    <t>http://www.shelton-arnold.com/</t>
  </si>
  <si>
    <t>f5eDb90dF42aA44</t>
  </si>
  <si>
    <t>Navarro, Flynn and Byrd</t>
  </si>
  <si>
    <t>Angelicastad</t>
  </si>
  <si>
    <t>(475)621-3585x98896</t>
  </si>
  <si>
    <t>571.013.9242x67743</t>
  </si>
  <si>
    <t>lacey91@bradford-stanton.net</t>
  </si>
  <si>
    <t>https://www.bowers.com/</t>
  </si>
  <si>
    <t>a2CDAdD0645ffa2</t>
  </si>
  <si>
    <t>New Daleville</t>
  </si>
  <si>
    <t>(236)597-4068x78812</t>
  </si>
  <si>
    <t>001-667-581-0421x543</t>
  </si>
  <si>
    <t>bentleycasey@reese.net</t>
  </si>
  <si>
    <t>http://sherman.org/</t>
  </si>
  <si>
    <t>1B4D97F5FB38069</t>
  </si>
  <si>
    <t>Curtis, Peterson and Ho</t>
  </si>
  <si>
    <t>South Don</t>
  </si>
  <si>
    <t>(832)103-2287x664</t>
  </si>
  <si>
    <t>(095)304-9152</t>
  </si>
  <si>
    <t>jeffreyvalenzuela@ross.org</t>
  </si>
  <si>
    <t>http://www.callahan-bryant.info/</t>
  </si>
  <si>
    <t>54eF0EafDf92ecF</t>
  </si>
  <si>
    <t>Thornton, Hansen and Gregory</t>
  </si>
  <si>
    <t>Angelicashire</t>
  </si>
  <si>
    <t>+1-550-667-4073x54189</t>
  </si>
  <si>
    <t>001-875-166-1586x73338</t>
  </si>
  <si>
    <t>hayden57@shaw.org</t>
  </si>
  <si>
    <t>http://www.kidd.biz/</t>
  </si>
  <si>
    <t>4d2962A9fc85294</t>
  </si>
  <si>
    <t>Gay LLC</t>
  </si>
  <si>
    <t>(975)873-8240</t>
  </si>
  <si>
    <t>001-747-715-0276</t>
  </si>
  <si>
    <t>spencejoshua@short-kelley.info</t>
  </si>
  <si>
    <t>https://spence.info/</t>
  </si>
  <si>
    <t>4F56BDf7c86F967</t>
  </si>
  <si>
    <t>Robinson Ltd</t>
  </si>
  <si>
    <t>Summersmouth</t>
  </si>
  <si>
    <t>800-277-9550x374</t>
  </si>
  <si>
    <t>821-754-6487x25931</t>
  </si>
  <si>
    <t>ulindsey@wiley.com</t>
  </si>
  <si>
    <t>http://www.cabrera.com/</t>
  </si>
  <si>
    <t>9dC31fe9c0030B0</t>
  </si>
  <si>
    <t>Carroll-Fowler</t>
  </si>
  <si>
    <t>East Joanberg</t>
  </si>
  <si>
    <t>897.051.3840x99400</t>
  </si>
  <si>
    <t>227.695.7503x126</t>
  </si>
  <si>
    <t>craigbauer@giles.com</t>
  </si>
  <si>
    <t>https://wood.com/</t>
  </si>
  <si>
    <t>13810fE15c9c801</t>
  </si>
  <si>
    <t>Terrell, Meadows and Sandoval</t>
  </si>
  <si>
    <t>001-201-325-8499x95357</t>
  </si>
  <si>
    <t>001-658-942-8653</t>
  </si>
  <si>
    <t>marcford@hurley-grimes.biz</t>
  </si>
  <si>
    <t>D6aDdECb2cAF20f</t>
  </si>
  <si>
    <t>Kaufman, Reilly and Keller</t>
  </si>
  <si>
    <t>Fischerberg</t>
  </si>
  <si>
    <t>gabrielacowan@dudley.biz</t>
  </si>
  <si>
    <t>http://www.greene.com/</t>
  </si>
  <si>
    <t>4ac6566fbd45D1d</t>
  </si>
  <si>
    <t>Wu Ltd</t>
  </si>
  <si>
    <t>Port Carlos</t>
  </si>
  <si>
    <t>620-810-9894x2242</t>
  </si>
  <si>
    <t>judithhogan@mahoney.net</t>
  </si>
  <si>
    <t>http://paul.com/</t>
  </si>
  <si>
    <t>5f89eA882De2A2F</t>
  </si>
  <si>
    <t>Yates, Haynes and Owens</t>
  </si>
  <si>
    <t>New Marie</t>
  </si>
  <si>
    <t>(148)971-7249</t>
  </si>
  <si>
    <t>001-849-022-3880</t>
  </si>
  <si>
    <t>rubenwatson@berry.biz</t>
  </si>
  <si>
    <t>https://www.howard.com/</t>
  </si>
  <si>
    <t>61Eb34A4F01e6A2</t>
  </si>
  <si>
    <t>Hatfield-Herring</t>
  </si>
  <si>
    <t>New Kendra</t>
  </si>
  <si>
    <t>596-915-5324x6921</t>
  </si>
  <si>
    <t>rschmitt@terry.com</t>
  </si>
  <si>
    <t>D7D38b0a3013D5A</t>
  </si>
  <si>
    <t>Buck, Wong and Duncan</t>
  </si>
  <si>
    <t>East Daniellechester</t>
  </si>
  <si>
    <t>001-928-562-0609x070</t>
  </si>
  <si>
    <t>(726)618-2094</t>
  </si>
  <si>
    <t>vangcorey@hines-murphy.com</t>
  </si>
  <si>
    <t>https://www.barnes.com/</t>
  </si>
  <si>
    <t>feA133004c2eC11</t>
  </si>
  <si>
    <t>Calhoun LLC</t>
  </si>
  <si>
    <t>Isabellamouth</t>
  </si>
  <si>
    <t>001-109-398-6156x51257</t>
  </si>
  <si>
    <t>knightmario@murillo.org</t>
  </si>
  <si>
    <t>http://contreras.biz/</t>
  </si>
  <si>
    <t>CfD5ED9Ce8b8777</t>
  </si>
  <si>
    <t>Nicholson-Rowland</t>
  </si>
  <si>
    <t>Lanceville</t>
  </si>
  <si>
    <t>935-496-6952</t>
  </si>
  <si>
    <t>001-624-704-7014x34974</t>
  </si>
  <si>
    <t>robersoncurtis@huynh-blankenship.com</t>
  </si>
  <si>
    <t>https://www.schneider.com/</t>
  </si>
  <si>
    <t>Aa920beB51C3dEe</t>
  </si>
  <si>
    <t>Richard-Cochran</t>
  </si>
  <si>
    <t>Taraland</t>
  </si>
  <si>
    <t>494-882-4525</t>
  </si>
  <si>
    <t>188-291-6539x6081</t>
  </si>
  <si>
    <t>ashleehickman@norris.com</t>
  </si>
  <si>
    <t>https://www.valencia.info/</t>
  </si>
  <si>
    <t>CB0BdebF3523bA0</t>
  </si>
  <si>
    <t>Santiago, Hess and Nelson</t>
  </si>
  <si>
    <t>Brycemouth</t>
  </si>
  <si>
    <t>(397)125-9150</t>
  </si>
  <si>
    <t>302-895-1975</t>
  </si>
  <si>
    <t>cathymiranda@welch.biz</t>
  </si>
  <si>
    <t>https://douglas.info/</t>
  </si>
  <si>
    <t>52Bfe41c199e5f6</t>
  </si>
  <si>
    <t>Coffey, Thompson and Wilcox</t>
  </si>
  <si>
    <t>New Devinbury</t>
  </si>
  <si>
    <t>001-570-672-4534</t>
  </si>
  <si>
    <t>(524)023-8555x356</t>
  </si>
  <si>
    <t>austin89@woods.com</t>
  </si>
  <si>
    <t>http://sloan-mahoney.net/</t>
  </si>
  <si>
    <t>84E08Bcb69D0CF0</t>
  </si>
  <si>
    <t>Christian Ltd</t>
  </si>
  <si>
    <t>North Kent</t>
  </si>
  <si>
    <t>001-964-055-1729</t>
  </si>
  <si>
    <t>408-325-3039x797</t>
  </si>
  <si>
    <t>umoreno@wilkerson.com</t>
  </si>
  <si>
    <t>http://www.shepherd.org/</t>
  </si>
  <si>
    <t>84f78A638f3D3e2</t>
  </si>
  <si>
    <t>Macias, Campbell and Hayes</t>
  </si>
  <si>
    <t>Lake Mariehaven</t>
  </si>
  <si>
    <t>234-782-9362</t>
  </si>
  <si>
    <t>(179)236-4355x425</t>
  </si>
  <si>
    <t>yvonne19@chung.biz</t>
  </si>
  <si>
    <t>http://www.ferguson.net/</t>
  </si>
  <si>
    <t>A77fc8e7C585cCf</t>
  </si>
  <si>
    <t>Henderson-Duran</t>
  </si>
  <si>
    <t>Lake Matthew</t>
  </si>
  <si>
    <t>+1-119-575-2988x057</t>
  </si>
  <si>
    <t>(516)713-0024</t>
  </si>
  <si>
    <t>odunn@haley.com</t>
  </si>
  <si>
    <t>dAe274Cf1298F71</t>
  </si>
  <si>
    <t>Espinoza, Moreno and Hensley</t>
  </si>
  <si>
    <t>Traceyfort</t>
  </si>
  <si>
    <t>001-619-199-1457</t>
  </si>
  <si>
    <t>131-812-2942</t>
  </si>
  <si>
    <t>yesenia80@combs-joseph.biz</t>
  </si>
  <si>
    <t>http://www.leonard.net/</t>
  </si>
  <si>
    <t>1Fe7844B2FB8906</t>
  </si>
  <si>
    <t>Lucerofurt</t>
  </si>
  <si>
    <t>606.900.4573x68692</t>
  </si>
  <si>
    <t>001-007-081-8509x1046</t>
  </si>
  <si>
    <t>sstafford@hobbs.biz</t>
  </si>
  <si>
    <t>https://www.waller.com/</t>
  </si>
  <si>
    <t>7DEfe4aD0F2D9Dc</t>
  </si>
  <si>
    <t>Anderson-Carpenter</t>
  </si>
  <si>
    <t>(648)591-6944x395</t>
  </si>
  <si>
    <t>036.318.3661x6803</t>
  </si>
  <si>
    <t>branchmakayla@russell-greene.info</t>
  </si>
  <si>
    <t>http://www.farley.com/</t>
  </si>
  <si>
    <t>cfA99f0D0Edd8a9</t>
  </si>
  <si>
    <t>Dixon Inc</t>
  </si>
  <si>
    <t>Hahnmouth</t>
  </si>
  <si>
    <t>275-051-9805x25234</t>
  </si>
  <si>
    <t>309.302.2243</t>
  </si>
  <si>
    <t>darylmcmillan@marsh.org</t>
  </si>
  <si>
    <t>0bEE4cf2Ee9cFA9</t>
  </si>
  <si>
    <t>Callahan-Blake</t>
  </si>
  <si>
    <t>Bridgesview</t>
  </si>
  <si>
    <t>(638)197-2824x5483</t>
  </si>
  <si>
    <t>(816)533-1979</t>
  </si>
  <si>
    <t>tdixon@ingram-benjamin.com</t>
  </si>
  <si>
    <t>http://mooney.com/</t>
  </si>
  <si>
    <t>a23B9b1B24455Bd</t>
  </si>
  <si>
    <t>Hodges, Whitehead and Hobbs</t>
  </si>
  <si>
    <t>New Jefftown</t>
  </si>
  <si>
    <t>001-458-732-7019x0126</t>
  </si>
  <si>
    <t>652.880.5694x7294</t>
  </si>
  <si>
    <t>conneraaron@villegas-herring.com</t>
  </si>
  <si>
    <t>https://kaufman.com/</t>
  </si>
  <si>
    <t>fc94fcFCc5EF4e3</t>
  </si>
  <si>
    <t>Barton Group</t>
  </si>
  <si>
    <t>East Jaime</t>
  </si>
  <si>
    <t>046-074-2754x6836</t>
  </si>
  <si>
    <t>trevor59@mooney-clements.info</t>
  </si>
  <si>
    <t>http://www.soto-shields.com/</t>
  </si>
  <si>
    <t>d7f0a3eFF7C7f5e</t>
  </si>
  <si>
    <t>Werner-Diaz</t>
  </si>
  <si>
    <t>Burnettmouth</t>
  </si>
  <si>
    <t>147.840.2780x9080</t>
  </si>
  <si>
    <t>301.844.8300</t>
  </si>
  <si>
    <t>sonyadodson@bentley.org</t>
  </si>
  <si>
    <t>http://castillo.com/</t>
  </si>
  <si>
    <t>583Ee0ed250bcf1</t>
  </si>
  <si>
    <t>Riley, Klein and Farmer</t>
  </si>
  <si>
    <t>Mckenzietown</t>
  </si>
  <si>
    <t>+1-773-759-8734x3331</t>
  </si>
  <si>
    <t>(792)041-8173x31344</t>
  </si>
  <si>
    <t>shari56@bell.org</t>
  </si>
  <si>
    <t>https://watson.info/</t>
  </si>
  <si>
    <t>e5919db787AECFc</t>
  </si>
  <si>
    <t>Frey</t>
  </si>
  <si>
    <t>Pollard-Ruiz</t>
  </si>
  <si>
    <t>Loweryport</t>
  </si>
  <si>
    <t>030.064.6850x599</t>
  </si>
  <si>
    <t>545-447-1712</t>
  </si>
  <si>
    <t>april52@martin.com</t>
  </si>
  <si>
    <t>http://woodard.com/</t>
  </si>
  <si>
    <t>c8C9AbEcaCEDD01</t>
  </si>
  <si>
    <t>Lloyd LLC</t>
  </si>
  <si>
    <t>Lake Jadeshire</t>
  </si>
  <si>
    <t>+1-031-520-3709x9130</t>
  </si>
  <si>
    <t>(744)307-8807x0627</t>
  </si>
  <si>
    <t>cole79@dillon-braun.net</t>
  </si>
  <si>
    <t>http://morse.org/</t>
  </si>
  <si>
    <t>6e4cFC801b1f1b2</t>
  </si>
  <si>
    <t>Proctor-Huber</t>
  </si>
  <si>
    <t>Port Adammouth</t>
  </si>
  <si>
    <t>001-809-506-8445x410</t>
  </si>
  <si>
    <t>278.992.4995x52977</t>
  </si>
  <si>
    <t>vmcpherson@garcia-benitez.com</t>
  </si>
  <si>
    <t>http://gray.info/</t>
  </si>
  <si>
    <t>fC17579F79a3E06</t>
  </si>
  <si>
    <t>Rodriguez-Travis</t>
  </si>
  <si>
    <t>671-760-1227x78919</t>
  </si>
  <si>
    <t>bairdpeggy@barajas-cook.biz</t>
  </si>
  <si>
    <t>http://www.horton.net/</t>
  </si>
  <si>
    <t>Ddc6dc541CAD125</t>
  </si>
  <si>
    <t>Mcguireport</t>
  </si>
  <si>
    <t>+1-887-004-4129x963</t>
  </si>
  <si>
    <t>(751)004-0603x586</t>
  </si>
  <si>
    <t>peckandre@aguirre.com</t>
  </si>
  <si>
    <t>d786465d2a988df</t>
  </si>
  <si>
    <t>Barry-Mckenzie</t>
  </si>
  <si>
    <t>North Perrytown</t>
  </si>
  <si>
    <t>140.794.9497</t>
  </si>
  <si>
    <t>001-516-315-4776x468</t>
  </si>
  <si>
    <t>jilliangreene@bolton.com</t>
  </si>
  <si>
    <t>http://webb.org/</t>
  </si>
  <si>
    <t>E4EF78b094b64C9</t>
  </si>
  <si>
    <t>Griffith LLC</t>
  </si>
  <si>
    <t>Downsville</t>
  </si>
  <si>
    <t>001-603-694-1946x184</t>
  </si>
  <si>
    <t>488.725.8484x22714</t>
  </si>
  <si>
    <t>alexanderduran@woods.info</t>
  </si>
  <si>
    <t>http://www.arnold.com/</t>
  </si>
  <si>
    <t>F43Da0d8ca5C741</t>
  </si>
  <si>
    <t>Scott, Brennan and Morris</t>
  </si>
  <si>
    <t>(018)085-0587</t>
  </si>
  <si>
    <t>523.683.8485</t>
  </si>
  <si>
    <t>cameronmason@mcmahon.com</t>
  </si>
  <si>
    <t>http://chavez.com/</t>
  </si>
  <si>
    <t>b1773104b5F3Cd7</t>
  </si>
  <si>
    <t>Johns, Willis and Fischer</t>
  </si>
  <si>
    <t>New Cheryl</t>
  </si>
  <si>
    <t>417.497.6699</t>
  </si>
  <si>
    <t>197-295-2931x1876</t>
  </si>
  <si>
    <t>wayne87@owens.com</t>
  </si>
  <si>
    <t>http://higgins.com/</t>
  </si>
  <si>
    <t>9fDF5a6ABDF3BFB</t>
  </si>
  <si>
    <t>Lake Lucasland</t>
  </si>
  <si>
    <t>(075)380-4085x7286</t>
  </si>
  <si>
    <t>+1-687-807-2660x7230</t>
  </si>
  <si>
    <t>bestdamon@bryant-nguyen.com</t>
  </si>
  <si>
    <t>https://www.cameron-powell.net/</t>
  </si>
  <si>
    <t>570A781Bc8631Fb</t>
  </si>
  <si>
    <t>Reyes LLC</t>
  </si>
  <si>
    <t>Lake Tracey</t>
  </si>
  <si>
    <t>350-270-8647</t>
  </si>
  <si>
    <t>001-308-595-5217</t>
  </si>
  <si>
    <t>zimmermansue@kennedy-nolan.com</t>
  </si>
  <si>
    <t>f1fCDC389b6deF6</t>
  </si>
  <si>
    <t>Cooper and Sons</t>
  </si>
  <si>
    <t>001-388-309-6343x26974</t>
  </si>
  <si>
    <t>priscillamoon@nash.com</t>
  </si>
  <si>
    <t>https://blackwell-bernard.org/</t>
  </si>
  <si>
    <t>5eFC3E915B0FC4D</t>
  </si>
  <si>
    <t>Zhang and Sons</t>
  </si>
  <si>
    <t>West Dalefort</t>
  </si>
  <si>
    <t>200-172-7254x6513</t>
  </si>
  <si>
    <t>373.330.0545</t>
  </si>
  <si>
    <t>bobwood@terry-travis.com</t>
  </si>
  <si>
    <t>https://www.holden-pugh.net/</t>
  </si>
  <si>
    <t>5EBb4bBa1Bc8700</t>
  </si>
  <si>
    <t>Hopkins-Donovan</t>
  </si>
  <si>
    <t>Donshire</t>
  </si>
  <si>
    <t>217.967.7767x34454</t>
  </si>
  <si>
    <t>darlene43@lin-lambert.com</t>
  </si>
  <si>
    <t>http://woodward.com/</t>
  </si>
  <si>
    <t>765165e477658Fe</t>
  </si>
  <si>
    <t>East Jillian</t>
  </si>
  <si>
    <t>+1-674-987-7314x70770</t>
  </si>
  <si>
    <t>908.734.4537x55259</t>
  </si>
  <si>
    <t>rhondaholder@mccormick-carter.com</t>
  </si>
  <si>
    <t>https://bush.biz/</t>
  </si>
  <si>
    <t>9dACCD3dDa7bF90</t>
  </si>
  <si>
    <t>Byrd, Bradshaw and Ramirez</t>
  </si>
  <si>
    <t>Smallbury</t>
  </si>
  <si>
    <t>618-767-8778x2880</t>
  </si>
  <si>
    <t>(686)718-3302x617</t>
  </si>
  <si>
    <t>xparker@robbins.info</t>
  </si>
  <si>
    <t>0dBACeBCCAED7De</t>
  </si>
  <si>
    <t>Walters, Foster and Roberson</t>
  </si>
  <si>
    <t>714-649-0694x09431</t>
  </si>
  <si>
    <t>webbfrancis@park.com</t>
  </si>
  <si>
    <t>https://www.porter.org/</t>
  </si>
  <si>
    <t>0aDEBceDBD7A2Da</t>
  </si>
  <si>
    <t>Mayer-Dillon</t>
  </si>
  <si>
    <t>(983)990-4935x382</t>
  </si>
  <si>
    <t>michaelacantu@erickson.biz</t>
  </si>
  <si>
    <t>http://www.shaffer-meyers.com/</t>
  </si>
  <si>
    <t>Bdb678F3aA14C0B</t>
  </si>
  <si>
    <t>Pearson-Soto</t>
  </si>
  <si>
    <t>Villanuevaland</t>
  </si>
  <si>
    <t>807.726.1331</t>
  </si>
  <si>
    <t>369-736-6469x7161</t>
  </si>
  <si>
    <t>deborah77@mendoza-fernandez.info</t>
  </si>
  <si>
    <t>http://hunt.com/</t>
  </si>
  <si>
    <t>d0Ca394F8A5bf8c</t>
  </si>
  <si>
    <t>South Marchaven</t>
  </si>
  <si>
    <t>(458)666-2004x550</t>
  </si>
  <si>
    <t>(125)744-9881</t>
  </si>
  <si>
    <t>chrishays@fisher-yates.com</t>
  </si>
  <si>
    <t>4C1EA7207626bf3</t>
  </si>
  <si>
    <t>Crane-Gardner</t>
  </si>
  <si>
    <t>Jeanneside</t>
  </si>
  <si>
    <t>+1-228-079-7986x740</t>
  </si>
  <si>
    <t>441-004-9428x65399</t>
  </si>
  <si>
    <t>nichole14@marquez-herring.com</t>
  </si>
  <si>
    <t>a4EeadFdcceC9d5</t>
  </si>
  <si>
    <t>Ashley PLC</t>
  </si>
  <si>
    <t>Petershire</t>
  </si>
  <si>
    <t>275-774-9527x8700</t>
  </si>
  <si>
    <t>726.783.1857x981</t>
  </si>
  <si>
    <t>abullock@weber-nunez.com</t>
  </si>
  <si>
    <t>https://www.mcfarland.com/</t>
  </si>
  <si>
    <t>e7d9ac4De34fE5E</t>
  </si>
  <si>
    <t>Calderon, Cross and Estrada</t>
  </si>
  <si>
    <t>Mckayside</t>
  </si>
  <si>
    <t>226-502-1980</t>
  </si>
  <si>
    <t>001-866-868-2113</t>
  </si>
  <si>
    <t>anthony47@mcclain.com</t>
  </si>
  <si>
    <t>http://fowler-sanford.info/</t>
  </si>
  <si>
    <t>dAEef0Ad6eff05C</t>
  </si>
  <si>
    <t>Mercado, Osborn and Byrd</t>
  </si>
  <si>
    <t>Crawfordville</t>
  </si>
  <si>
    <t>001-383-170-1962x8294</t>
  </si>
  <si>
    <t>hatfieldpriscilla@zavala.info</t>
  </si>
  <si>
    <t>https://www.mason.com/</t>
  </si>
  <si>
    <t>bdF2B80c4eDD5Db</t>
  </si>
  <si>
    <t>Johnston and Sons</t>
  </si>
  <si>
    <t>Port Jermaineland</t>
  </si>
  <si>
    <t>607.403.6158x486</t>
  </si>
  <si>
    <t>001-678-142-0629x3869</t>
  </si>
  <si>
    <t>terrence31@mcbride-burns.com</t>
  </si>
  <si>
    <t>http://www.mullen.com/</t>
  </si>
  <si>
    <t>e8D652f7548AA7b</t>
  </si>
  <si>
    <t>Guerrero, Doyle and Khan</t>
  </si>
  <si>
    <t>Lake Shellyfurt</t>
  </si>
  <si>
    <t>193-687-6250x05644</t>
  </si>
  <si>
    <t>001-365-944-4918</t>
  </si>
  <si>
    <t>tammie99@horton-wise.net</t>
  </si>
  <si>
    <t>http://www.stanton-caldwell.biz/</t>
  </si>
  <si>
    <t>45a59B5B8B9c389</t>
  </si>
  <si>
    <t>Cannon, Cantu and Farrell</t>
  </si>
  <si>
    <t>Lake Rachaelville</t>
  </si>
  <si>
    <t>495.443.9027</t>
  </si>
  <si>
    <t>+1-317-489-6546x855</t>
  </si>
  <si>
    <t>omoses@lindsey.com</t>
  </si>
  <si>
    <t>https://cruz.com/</t>
  </si>
  <si>
    <t>9bBcb1b1Adff0Cb</t>
  </si>
  <si>
    <t>Munoz Inc</t>
  </si>
  <si>
    <t>New Dorothy</t>
  </si>
  <si>
    <t>387-493-1965</t>
  </si>
  <si>
    <t>158-147-2690x20011</t>
  </si>
  <si>
    <t>kingmichelle@carter.com</t>
  </si>
  <si>
    <t>http://www.perry.info/</t>
  </si>
  <si>
    <t>cAa8f8C30204Cf9</t>
  </si>
  <si>
    <t>Bishop-Eaton</t>
  </si>
  <si>
    <t>Jasminside</t>
  </si>
  <si>
    <t>+1-606-368-1789x195</t>
  </si>
  <si>
    <t>(650)331-8716</t>
  </si>
  <si>
    <t>gabriel77@dennis-archer.net</t>
  </si>
  <si>
    <t>https://jacobs.com/</t>
  </si>
  <si>
    <t>34fbA4af1E690ef</t>
  </si>
  <si>
    <t>Rush, Sparks and Kennedy</t>
  </si>
  <si>
    <t>Darrylbury</t>
  </si>
  <si>
    <t>194.943.5497</t>
  </si>
  <si>
    <t>001-364-178-5014x9878</t>
  </si>
  <si>
    <t>clarencerandolph@nunez.com</t>
  </si>
  <si>
    <t>http://hoover.org/</t>
  </si>
  <si>
    <t>Ca61b4cE7Fc43df</t>
  </si>
  <si>
    <t>Murphy-Mckee</t>
  </si>
  <si>
    <t>Jerrytown</t>
  </si>
  <si>
    <t>554.847.1278</t>
  </si>
  <si>
    <t>261.009.9907</t>
  </si>
  <si>
    <t>moralespaige@hebert.org</t>
  </si>
  <si>
    <t>https://www.hooper-barron.info/</t>
  </si>
  <si>
    <t>d0B099F5fdFBaBa</t>
  </si>
  <si>
    <t>Page PLC</t>
  </si>
  <si>
    <t>320-367-5716x4856</t>
  </si>
  <si>
    <t>105.226.0961x069</t>
  </si>
  <si>
    <t>petersjoy@beasley-cuevas.net</t>
  </si>
  <si>
    <t>http://fleming.com/</t>
  </si>
  <si>
    <t>6dEDcc5ea39AeDd</t>
  </si>
  <si>
    <t>Murray and Sons</t>
  </si>
  <si>
    <t>Rachaelport</t>
  </si>
  <si>
    <t>+1-897-414-0996x104</t>
  </si>
  <si>
    <t>(999)302-4051</t>
  </si>
  <si>
    <t>katherine35@schroeder.com</t>
  </si>
  <si>
    <t>https://www.dougherty.org/</t>
  </si>
  <si>
    <t>BbFcF688884E9D7</t>
  </si>
  <si>
    <t>Blackburn, Craig and Velazquez</t>
  </si>
  <si>
    <t>South Franciscoland</t>
  </si>
  <si>
    <t>483.226.3150x32623</t>
  </si>
  <si>
    <t>001-339-932-2578x7961</t>
  </si>
  <si>
    <t>glenda53@ortega.com</t>
  </si>
  <si>
    <t>https://morton.biz/</t>
  </si>
  <si>
    <t>ccC0ddeBF9b1cbe</t>
  </si>
  <si>
    <t>Benton-Ferguson</t>
  </si>
  <si>
    <t>New Travisbury</t>
  </si>
  <si>
    <t>132-472-7322</t>
  </si>
  <si>
    <t>daryl70@rodgers.com</t>
  </si>
  <si>
    <t>https://blair.biz/</t>
  </si>
  <si>
    <t>aD9F315DC731A64</t>
  </si>
  <si>
    <t>Bell LLC</t>
  </si>
  <si>
    <t>Port Joanna</t>
  </si>
  <si>
    <t>757-894-9056</t>
  </si>
  <si>
    <t>toddbuchanan@cruz.com</t>
  </si>
  <si>
    <t>Cc71F98F74e3f6D</t>
  </si>
  <si>
    <t>Flynn, Tanner and Reid</t>
  </si>
  <si>
    <t>Lake Lance</t>
  </si>
  <si>
    <t>328.212.9810</t>
  </si>
  <si>
    <t>+1-722-757-4879x74158</t>
  </si>
  <si>
    <t>alexandria48@sims.com</t>
  </si>
  <si>
    <t>https://www.daugherty-griffin.com/</t>
  </si>
  <si>
    <t>379dE6F9a6BBa9e</t>
  </si>
  <si>
    <t>Robertson and Sons</t>
  </si>
  <si>
    <t>Erikborough</t>
  </si>
  <si>
    <t>001-301-0925x28554</t>
  </si>
  <si>
    <t>818-698-9893</t>
  </si>
  <si>
    <t>belindamoses@rubio.info</t>
  </si>
  <si>
    <t>http://www.welch.com/</t>
  </si>
  <si>
    <t>F55308bdbcB2230</t>
  </si>
  <si>
    <t>Acosta, Santiago and Newman</t>
  </si>
  <si>
    <t>Hernandezburgh</t>
  </si>
  <si>
    <t>+1-965-357-7162x27711</t>
  </si>
  <si>
    <t>001-770-529-1592</t>
  </si>
  <si>
    <t>jaime60@keller.org</t>
  </si>
  <si>
    <t>http://castaneda-pope.com/</t>
  </si>
  <si>
    <t>379c7bB7CDb3AC2</t>
  </si>
  <si>
    <t>Pace-Melendez</t>
  </si>
  <si>
    <t>South Elaineside</t>
  </si>
  <si>
    <t>129-007-2393</t>
  </si>
  <si>
    <t>smalone@greer.net</t>
  </si>
  <si>
    <t>http://navarro.com/</t>
  </si>
  <si>
    <t>57ecBB93BBbFdEE</t>
  </si>
  <si>
    <t>Fletcher, Hale and Shannon</t>
  </si>
  <si>
    <t>Staffordfort</t>
  </si>
  <si>
    <t>001-961-800-1664</t>
  </si>
  <si>
    <t>sara92@stevens.com</t>
  </si>
  <si>
    <t>https://glover.info/</t>
  </si>
  <si>
    <t>FFD9e89224Aaef0</t>
  </si>
  <si>
    <t>Werner LLC</t>
  </si>
  <si>
    <t>Lake Joann</t>
  </si>
  <si>
    <t>346.738.3069x05079</t>
  </si>
  <si>
    <t>+1-332-461-3610x3952</t>
  </si>
  <si>
    <t>crosbysheena@kline.com</t>
  </si>
  <si>
    <t>https://www.dixon-flowers.com/</t>
  </si>
  <si>
    <t>aCc04708b14C5aB</t>
  </si>
  <si>
    <t>Lloyd-Moon</t>
  </si>
  <si>
    <t>East Manuelborough</t>
  </si>
  <si>
    <t>315.352.3697</t>
  </si>
  <si>
    <t>001-640-814-7814x4616</t>
  </si>
  <si>
    <t>daniellebernard@mccormick-flynn.biz</t>
  </si>
  <si>
    <t>https://www.hernandez.biz/</t>
  </si>
  <si>
    <t>005EB04d7818AcE</t>
  </si>
  <si>
    <t>Bray, Frederick and Holt</t>
  </si>
  <si>
    <t>South Parkerview</t>
  </si>
  <si>
    <t>727.213.2667x207</t>
  </si>
  <si>
    <t>robynramos@rivera-steele.com</t>
  </si>
  <si>
    <t>2EcCF9B4972ABC8</t>
  </si>
  <si>
    <t>Norton, Phelps and Mckee</t>
  </si>
  <si>
    <t>Port Kim</t>
  </si>
  <si>
    <t>815-835-7979</t>
  </si>
  <si>
    <t>981.446.7488x203</t>
  </si>
  <si>
    <t>jacquelineschaefer@blackburn.com</t>
  </si>
  <si>
    <t>3fE1cCFC62CBf31</t>
  </si>
  <si>
    <t>Blevins, Holloway and Sanchez</t>
  </si>
  <si>
    <t>Alisonfurt</t>
  </si>
  <si>
    <t>001-718-370-2114</t>
  </si>
  <si>
    <t>926.274.7339</t>
  </si>
  <si>
    <t>bradlivingston@durham.com</t>
  </si>
  <si>
    <t>http://pearson.com/</t>
  </si>
  <si>
    <t>3bC9DCBAdcA80Ba</t>
  </si>
  <si>
    <t>Roman, Rojas and Long</t>
  </si>
  <si>
    <t>North Carloston</t>
  </si>
  <si>
    <t>001-620-581-7718x8706</t>
  </si>
  <si>
    <t>sharpcristian@mckee.com</t>
  </si>
  <si>
    <t>http://berger-cooke.com/</t>
  </si>
  <si>
    <t>cbBd69c9E0dAAB6</t>
  </si>
  <si>
    <t>Hughes-Potts</t>
  </si>
  <si>
    <t>Lake Hollyburgh</t>
  </si>
  <si>
    <t>135.780.0334</t>
  </si>
  <si>
    <t>(071)549-3603</t>
  </si>
  <si>
    <t>soniaflores@owen-logan.com</t>
  </si>
  <si>
    <t>http://www.stewart.com/</t>
  </si>
  <si>
    <t>eDCa7fBbF1D1F89</t>
  </si>
  <si>
    <t>Mason Ltd</t>
  </si>
  <si>
    <t>Reginaldburgh</t>
  </si>
  <si>
    <t>+1-016-511-6633x343</t>
  </si>
  <si>
    <t>jfleming@lucas.com</t>
  </si>
  <si>
    <t>https://www.bishop-harmon.com/</t>
  </si>
  <si>
    <t>f2460BC1CE7Fc41</t>
  </si>
  <si>
    <t>Lake Joe</t>
  </si>
  <si>
    <t>302-662-4012</t>
  </si>
  <si>
    <t>945.381.5443</t>
  </si>
  <si>
    <t>santosdamon@house.biz</t>
  </si>
  <si>
    <t>https://www.burgess.biz/</t>
  </si>
  <si>
    <t>edb08eE9E9C0A45</t>
  </si>
  <si>
    <t>Ramirez-Medina</t>
  </si>
  <si>
    <t>North Shari</t>
  </si>
  <si>
    <t>(353)067-9819x76907</t>
  </si>
  <si>
    <t>ekennedy@conway.com</t>
  </si>
  <si>
    <t>http://www.braun.com/</t>
  </si>
  <si>
    <t>63BDC7000dDD43f</t>
  </si>
  <si>
    <t>Salas Ltd</t>
  </si>
  <si>
    <t>New Makayla</t>
  </si>
  <si>
    <t>759.311.1048</t>
  </si>
  <si>
    <t>(585)934-4842</t>
  </si>
  <si>
    <t>kristi50@washington-benitez.com</t>
  </si>
  <si>
    <t>http://burnett-beck.com/</t>
  </si>
  <si>
    <t>0B1c55CFB19DC55</t>
  </si>
  <si>
    <t>Howe PLC</t>
  </si>
  <si>
    <t>Laurenhaven</t>
  </si>
  <si>
    <t>(307)041-3028x6971</t>
  </si>
  <si>
    <t>(972)830-9299x061</t>
  </si>
  <si>
    <t>sheaalyssa@huber-hart.biz</t>
  </si>
  <si>
    <t>https://www.lawson.com/</t>
  </si>
  <si>
    <t>B1DD1d3B1E1bB5b</t>
  </si>
  <si>
    <t>Stephens-Cunningham</t>
  </si>
  <si>
    <t>North Rileymouth</t>
  </si>
  <si>
    <t>(353)324-2876x437</t>
  </si>
  <si>
    <t>979.512.9622x934</t>
  </si>
  <si>
    <t>wtate@patterson.com</t>
  </si>
  <si>
    <t>https://www.snow.com/</t>
  </si>
  <si>
    <t>Ec605237b17E03A</t>
  </si>
  <si>
    <t>Brock, Rosales and Todd</t>
  </si>
  <si>
    <t>Billyshire</t>
  </si>
  <si>
    <t>+1-393-101-7370x4723</t>
  </si>
  <si>
    <t>mercadokatrina@weiss.org</t>
  </si>
  <si>
    <t>https://www.duarte-garrett.net/</t>
  </si>
  <si>
    <t>Ed3Cd4E4ac82cfd</t>
  </si>
  <si>
    <t>Wang-Rios</t>
  </si>
  <si>
    <t>Aimeeland</t>
  </si>
  <si>
    <t>530-940-3896x3661</t>
  </si>
  <si>
    <t>ojennings@wong-hampton.com</t>
  </si>
  <si>
    <t>http://www.stephenson-rogers.org/</t>
  </si>
  <si>
    <t>bDAFceeAe7c9527</t>
  </si>
  <si>
    <t>Ellis PLC</t>
  </si>
  <si>
    <t>West Lynnborough</t>
  </si>
  <si>
    <t>196.969.9859</t>
  </si>
  <si>
    <t>151.655.0231</t>
  </si>
  <si>
    <t>iankaiser@peck.com</t>
  </si>
  <si>
    <t>https://www.hood-ho.com/</t>
  </si>
  <si>
    <t>5a0c9EfBAAE1dB2</t>
  </si>
  <si>
    <t>Kemp-Parks</t>
  </si>
  <si>
    <t>South Tonya</t>
  </si>
  <si>
    <t>(534)102-5213</t>
  </si>
  <si>
    <t>001-120-516-0580</t>
  </si>
  <si>
    <t>jeremywest@martin.net</t>
  </si>
  <si>
    <t>https://mcgee.net/</t>
  </si>
  <si>
    <t>7a0959fEb1Af27E</t>
  </si>
  <si>
    <t>Levineborough</t>
  </si>
  <si>
    <t>+1-455-686-3627x19318</t>
  </si>
  <si>
    <t>+1-514-486-2826x52244</t>
  </si>
  <si>
    <t>aandrews@cowan.com</t>
  </si>
  <si>
    <t>https://www.harrison.com/</t>
  </si>
  <si>
    <t>A7270caeB967E28</t>
  </si>
  <si>
    <t>Moreno, Cook and Hendricks</t>
  </si>
  <si>
    <t>Eddiefurt</t>
  </si>
  <si>
    <t>287.653.4069</t>
  </si>
  <si>
    <t>+1-868-103-4051x546</t>
  </si>
  <si>
    <t>devon49@gallegos.com</t>
  </si>
  <si>
    <t>http://www.parker-prince.info/</t>
  </si>
  <si>
    <t>A11Aef4BeF1e2fB</t>
  </si>
  <si>
    <t>Hutchinson-Wilkins</t>
  </si>
  <si>
    <t>Mcguireberg</t>
  </si>
  <si>
    <t>001-770-406-3863x760</t>
  </si>
  <si>
    <t>001-531-443-6869</t>
  </si>
  <si>
    <t>shawna98@lopez-mccullough.com</t>
  </si>
  <si>
    <t>https://www.schroeder.com/</t>
  </si>
  <si>
    <t>aC11e5F7EdC4DBf</t>
  </si>
  <si>
    <t>Huber, Miles and Mcconnell</t>
  </si>
  <si>
    <t>Kentstad</t>
  </si>
  <si>
    <t>(911)965-0929x5709</t>
  </si>
  <si>
    <t>811.627.2835</t>
  </si>
  <si>
    <t>pughrandall@velazquez.org</t>
  </si>
  <si>
    <t>http://www.willis.net/</t>
  </si>
  <si>
    <t>f2AF1ECB3F7E5DA</t>
  </si>
  <si>
    <t>Kelley PLC</t>
  </si>
  <si>
    <t>Nguyenport</t>
  </si>
  <si>
    <t>063.375.9723x160</t>
  </si>
  <si>
    <t>treeves@cervantes-houston.com</t>
  </si>
  <si>
    <t>http://petty.info/</t>
  </si>
  <si>
    <t>6Bfb6D11d0e37C8</t>
  </si>
  <si>
    <t>Baker PLC</t>
  </si>
  <si>
    <t>Anneside</t>
  </si>
  <si>
    <t>103.630.7038</t>
  </si>
  <si>
    <t>rogerbrewer@gregory.com</t>
  </si>
  <si>
    <t>http://juarez.com/</t>
  </si>
  <si>
    <t>2D99ABdEe54EDf3</t>
  </si>
  <si>
    <t>Mcclure PLC</t>
  </si>
  <si>
    <t>Hendrixville</t>
  </si>
  <si>
    <t>+1-907-800-0490x91205</t>
  </si>
  <si>
    <t>bmack@hatfield.com</t>
  </si>
  <si>
    <t>http://russell-haynes.com/</t>
  </si>
  <si>
    <t>b7AFA72118d4ee3</t>
  </si>
  <si>
    <t>Everett, Shepherd and Brown</t>
  </si>
  <si>
    <t>001-956-139-9094x7437</t>
  </si>
  <si>
    <t>001-351-325-8476x557</t>
  </si>
  <si>
    <t>kharper@moreno-holmes.com</t>
  </si>
  <si>
    <t>http://www.moore-holloway.info/</t>
  </si>
  <si>
    <t>ad7FababeE9Ebef</t>
  </si>
  <si>
    <t>Daugherty-Haynes</t>
  </si>
  <si>
    <t>Port Roger</t>
  </si>
  <si>
    <t>734.260.7724</t>
  </si>
  <si>
    <t>548.655.5920x8197</t>
  </si>
  <si>
    <t>pbrown@dyer-swanson.biz</t>
  </si>
  <si>
    <t>https://www.rowe-valenzuela.com/</t>
  </si>
  <si>
    <t>D412297EB4CB168</t>
  </si>
  <si>
    <t>Wilcox-Mason</t>
  </si>
  <si>
    <t>West Gilbert</t>
  </si>
  <si>
    <t>(470)831-2228x69802</t>
  </si>
  <si>
    <t>+1-528-279-9197x3584</t>
  </si>
  <si>
    <t>maryhaynes@barnes-glenn.com</t>
  </si>
  <si>
    <t>https://www.bryant.info/</t>
  </si>
  <si>
    <t>BFE5fED0545aF34</t>
  </si>
  <si>
    <t>Clayton Inc</t>
  </si>
  <si>
    <t>East Kristin</t>
  </si>
  <si>
    <t>937-935-5097x534</t>
  </si>
  <si>
    <t>001-969-148-2233x66915</t>
  </si>
  <si>
    <t>monroehelen@harrell-carey.com</t>
  </si>
  <si>
    <t>https://larson.org/</t>
  </si>
  <si>
    <t>EFBAAeBD1Dec7D5</t>
  </si>
  <si>
    <t>Schneider, Christian and Johns</t>
  </si>
  <si>
    <t>North Williamview</t>
  </si>
  <si>
    <t>+1-467-667-1129x020</t>
  </si>
  <si>
    <t>001-539-091-2630</t>
  </si>
  <si>
    <t>adrian30@beasley.com</t>
  </si>
  <si>
    <t>http://briggs-crane.com/</t>
  </si>
  <si>
    <t>00C0F5A8e720666</t>
  </si>
  <si>
    <t>Fleming Ltd</t>
  </si>
  <si>
    <t>Lake Bryce</t>
  </si>
  <si>
    <t>772.847.0160</t>
  </si>
  <si>
    <t>ericaguirre@buck-kelly.info</t>
  </si>
  <si>
    <t>https://mcdowell-moreno.com/</t>
  </si>
  <si>
    <t>CFf86B15D85dBD1</t>
  </si>
  <si>
    <t>Schmidt Ltd</t>
  </si>
  <si>
    <t>195-867-1828</t>
  </si>
  <si>
    <t>(991)359-5176x666</t>
  </si>
  <si>
    <t>richardfarley@bender-sloan.com</t>
  </si>
  <si>
    <t>http://mathis-norton.com/</t>
  </si>
  <si>
    <t>cBaF2ebb2eFDA34</t>
  </si>
  <si>
    <t>Mays-Arellano</t>
  </si>
  <si>
    <t>290-179-4737</t>
  </si>
  <si>
    <t>(933)476-3246x0386</t>
  </si>
  <si>
    <t>phelpsblake@sutton.biz</t>
  </si>
  <si>
    <t>2a4AEDf4ddDBEFD</t>
  </si>
  <si>
    <t>Watson, Tucker and Flowers</t>
  </si>
  <si>
    <t>Henryside</t>
  </si>
  <si>
    <t>001-151-733-7625x84072</t>
  </si>
  <si>
    <t>001-566-309-0195x7049</t>
  </si>
  <si>
    <t>butlersean@hurley.net</t>
  </si>
  <si>
    <t>http://www.cuevas.com/</t>
  </si>
  <si>
    <t>a80Ac3f1F3fdF2c</t>
  </si>
  <si>
    <t>Barber, Castaneda and Nguyen</t>
  </si>
  <si>
    <t>Jesseburgh</t>
  </si>
  <si>
    <t>686.653.5144x0310</t>
  </si>
  <si>
    <t>165-875-1422</t>
  </si>
  <si>
    <t>lindsay21@reed-mendoza.com</t>
  </si>
  <si>
    <t>DaBB6acAeAa32CF</t>
  </si>
  <si>
    <t>Griffin LLC</t>
  </si>
  <si>
    <t>Adriantown</t>
  </si>
  <si>
    <t>009-546-1023x23259</t>
  </si>
  <si>
    <t>+1-448-494-0898x8507</t>
  </si>
  <si>
    <t>whitakermolly@nelson-burton.biz</t>
  </si>
  <si>
    <t>e3cCe82Fd0bF28f</t>
  </si>
  <si>
    <t>Skinner-Roberson</t>
  </si>
  <si>
    <t>Lake Loriburgh</t>
  </si>
  <si>
    <t>135-291-3282x37225</t>
  </si>
  <si>
    <t>dzuniga@donaldson.org</t>
  </si>
  <si>
    <t>https://andersen-walsh.com/</t>
  </si>
  <si>
    <t>06da2cE6abe5d2e</t>
  </si>
  <si>
    <t>Meadows-Mueller</t>
  </si>
  <si>
    <t>Lake Troy</t>
  </si>
  <si>
    <t>440.329.6398x8050</t>
  </si>
  <si>
    <t>+1-142-353-3155x3568</t>
  </si>
  <si>
    <t>kellieriggs@shannon-stephens.com</t>
  </si>
  <si>
    <t>https://byrd.com/</t>
  </si>
  <si>
    <t>E24c4cf4a5dB4F1</t>
  </si>
  <si>
    <t>Marshall, Brady and Garrison</t>
  </si>
  <si>
    <t>Fullerberg</t>
  </si>
  <si>
    <t>(148)390-8661</t>
  </si>
  <si>
    <t>(582)610-5940x836</t>
  </si>
  <si>
    <t>jenny76@owens.org</t>
  </si>
  <si>
    <t>http://www.michael.org/</t>
  </si>
  <si>
    <t>aeBC90Ed8FF0773</t>
  </si>
  <si>
    <t>Combs-Parker</t>
  </si>
  <si>
    <t>New Elaine</t>
  </si>
  <si>
    <t>001-857-665-4588x10549</t>
  </si>
  <si>
    <t>004-154-7377</t>
  </si>
  <si>
    <t>gallagherdenise@anthony-daniel.com</t>
  </si>
  <si>
    <t>http://www.espinoza.com/</t>
  </si>
  <si>
    <t>18a9655d5b6dDb6</t>
  </si>
  <si>
    <t>Carroll, Nixon and Roach</t>
  </si>
  <si>
    <t>Gilbertborough</t>
  </si>
  <si>
    <t>141-204-7488</t>
  </si>
  <si>
    <t>041-697-8138x53115</t>
  </si>
  <si>
    <t>pgoodman@hart.com</t>
  </si>
  <si>
    <t>http://www.morse-bell.org/</t>
  </si>
  <si>
    <t>505F6632C3cFDD2</t>
  </si>
  <si>
    <t>Sandoval, Simpson and Lawson</t>
  </si>
  <si>
    <t>South Rogerchester</t>
  </si>
  <si>
    <t>048.629.6502</t>
  </si>
  <si>
    <t>+1-344-284-6514x61302</t>
  </si>
  <si>
    <t>yangcaitlin@franklin.com</t>
  </si>
  <si>
    <t>http://morales-bartlett.info/</t>
  </si>
  <si>
    <t>0Da3C262eDa8F2A</t>
  </si>
  <si>
    <t>Bowen-Lucas</t>
  </si>
  <si>
    <t>East Tamarabury</t>
  </si>
  <si>
    <t>001-218-042-6711x83774</t>
  </si>
  <si>
    <t>gilbert19@curry-cruz.com</t>
  </si>
  <si>
    <t>http://www.hansen-carney.biz/</t>
  </si>
  <si>
    <t>9B566d4c28bB6f6</t>
  </si>
  <si>
    <t>Pittman and Sons</t>
  </si>
  <si>
    <t>Shanemouth</t>
  </si>
  <si>
    <t>(856)018-6782x3115</t>
  </si>
  <si>
    <t>001-832-327-0136</t>
  </si>
  <si>
    <t>treed@donovan-knox.com</t>
  </si>
  <si>
    <t>https://www.bender.org/</t>
  </si>
  <si>
    <t>d2adD39063FfDFA</t>
  </si>
  <si>
    <t>Mcconnell, Buckley and Hawkins</t>
  </si>
  <si>
    <t>West Ivanberg</t>
  </si>
  <si>
    <t>(991)324-1380x56561</t>
  </si>
  <si>
    <t>howardvictoria@blake-sandoval.com</t>
  </si>
  <si>
    <t>http://obrien.biz/</t>
  </si>
  <si>
    <t>4cbeDDA73bEaFDC</t>
  </si>
  <si>
    <t>Montes-Bowen</t>
  </si>
  <si>
    <t>Reeveshaven</t>
  </si>
  <si>
    <t>211.353.9768</t>
  </si>
  <si>
    <t>074-412-2017x20399</t>
  </si>
  <si>
    <t>wukerri@cole.com</t>
  </si>
  <si>
    <t>http://www.ramos.org/</t>
  </si>
  <si>
    <t>CC1cEe9Ae4e7D73</t>
  </si>
  <si>
    <t>Gonzalez-Shaffer</t>
  </si>
  <si>
    <t>Rebeccaview</t>
  </si>
  <si>
    <t>432.746.8259</t>
  </si>
  <si>
    <t>189-745-2517</t>
  </si>
  <si>
    <t>angelica06@woodward.com</t>
  </si>
  <si>
    <t>https://graham.com/</t>
  </si>
  <si>
    <t>8F9aC59a14BdE6C</t>
  </si>
  <si>
    <t>Dalton Ltd</t>
  </si>
  <si>
    <t>Mcclainville</t>
  </si>
  <si>
    <t>001-817-218-2513x42503</t>
  </si>
  <si>
    <t>dennis26@mathews.com</t>
  </si>
  <si>
    <t>A0A4D31C49c011F</t>
  </si>
  <si>
    <t>Ramirez PLC</t>
  </si>
  <si>
    <t>Marcusbury</t>
  </si>
  <si>
    <t>(855)215-6526x640</t>
  </si>
  <si>
    <t>+1-136-988-1598x915</t>
  </si>
  <si>
    <t>stacy00@bernard.com</t>
  </si>
  <si>
    <t>https://herring-hicks.org/</t>
  </si>
  <si>
    <t>C22BAe73Dd8d379</t>
  </si>
  <si>
    <t>North Karaton</t>
  </si>
  <si>
    <t>(046)532-8519</t>
  </si>
  <si>
    <t>todd71@hensley.com</t>
  </si>
  <si>
    <t>a5252Abdc70cc12</t>
  </si>
  <si>
    <t>Horton PLC</t>
  </si>
  <si>
    <t>Rachelside</t>
  </si>
  <si>
    <t>+1-072-672-6856x56246</t>
  </si>
  <si>
    <t>+1-032-728-8491x62136</t>
  </si>
  <si>
    <t>mariomeza@alvarado-horn.com</t>
  </si>
  <si>
    <t>ED03Eb1cCf64e11</t>
  </si>
  <si>
    <t>Gibbs, Farmer and Cooke</t>
  </si>
  <si>
    <t>Kirstenville</t>
  </si>
  <si>
    <t>179-523-6154x458</t>
  </si>
  <si>
    <t>181-575-9446x802</t>
  </si>
  <si>
    <t>heatherfranklin@cameron-chaney.com</t>
  </si>
  <si>
    <t>http://snow-patrick.com/</t>
  </si>
  <si>
    <t>e2Ab05778cd1BeA</t>
  </si>
  <si>
    <t>Reese Group</t>
  </si>
  <si>
    <t>Lake Alisonside</t>
  </si>
  <si>
    <t>599-481-0198</t>
  </si>
  <si>
    <t>153.726.7862</t>
  </si>
  <si>
    <t>oestes@alvarado.com</t>
  </si>
  <si>
    <t>https://www.hubbard-barrera.com/</t>
  </si>
  <si>
    <t>04f89Bf8eA46Bfb</t>
  </si>
  <si>
    <t>Burgess-Franco</t>
  </si>
  <si>
    <t>Lake Carlaside</t>
  </si>
  <si>
    <t>426-508-8846</t>
  </si>
  <si>
    <t>001-914-203-4357</t>
  </si>
  <si>
    <t>loretta51@cook.info</t>
  </si>
  <si>
    <t>https://www.riggs.com/</t>
  </si>
  <si>
    <t>fafeee9AbE7905A</t>
  </si>
  <si>
    <t>Moon Ltd</t>
  </si>
  <si>
    <t>Saraberg</t>
  </si>
  <si>
    <t>001-017-838-2515x1784</t>
  </si>
  <si>
    <t>ichase@griffin.com</t>
  </si>
  <si>
    <t>http://www.frazier-pope.org/</t>
  </si>
  <si>
    <t>EdA994fF036bB4b</t>
  </si>
  <si>
    <t>Gordon LLC</t>
  </si>
  <si>
    <t>Watersfort</t>
  </si>
  <si>
    <t>994-486-7276</t>
  </si>
  <si>
    <t>luiswelch@pugh.com</t>
  </si>
  <si>
    <t>https://www.hughes.net/</t>
  </si>
  <si>
    <t>E0Dcf11fEBf29f8</t>
  </si>
  <si>
    <t>Knox LLC</t>
  </si>
  <si>
    <t>North Jeffreyport</t>
  </si>
  <si>
    <t>001-054-480-5863x67674</t>
  </si>
  <si>
    <t>darryl31@mendez.com</t>
  </si>
  <si>
    <t>https://cortez-chandler.com/</t>
  </si>
  <si>
    <t>f9D7078c2fcBF22</t>
  </si>
  <si>
    <t>Delacruz LLC</t>
  </si>
  <si>
    <t>Lopezchester</t>
  </si>
  <si>
    <t>916.283.8999x647</t>
  </si>
  <si>
    <t>adrienne07@choi.com</t>
  </si>
  <si>
    <t>http://cooley.org/</t>
  </si>
  <si>
    <t>54Ca8Aaf6F23aF5</t>
  </si>
  <si>
    <t>Lutz LLC</t>
  </si>
  <si>
    <t>Benjaminside</t>
  </si>
  <si>
    <t>714.843.5914x616</t>
  </si>
  <si>
    <t>thoover@acevedo.info</t>
  </si>
  <si>
    <t>http://www.mason-willis.net/</t>
  </si>
  <si>
    <t>aaD5c7FbF3f6D4d</t>
  </si>
  <si>
    <t>Ponce PLC</t>
  </si>
  <si>
    <t>North Biancaberg</t>
  </si>
  <si>
    <t>628-129-6530</t>
  </si>
  <si>
    <t>140-318-3362x43308</t>
  </si>
  <si>
    <t>dalton92@lopez.com</t>
  </si>
  <si>
    <t>https://www.pope.com/</t>
  </si>
  <si>
    <t>a0bBBB555f96CAe</t>
  </si>
  <si>
    <t>Sexton-Norton</t>
  </si>
  <si>
    <t>Jackmouth</t>
  </si>
  <si>
    <t>001-317-108-3296x077</t>
  </si>
  <si>
    <t>(410)057-9950x987</t>
  </si>
  <si>
    <t>riverabrad@hurst.com</t>
  </si>
  <si>
    <t>https://brooks-schaefer.com/</t>
  </si>
  <si>
    <t>feB1Aa0aC72fF8e</t>
  </si>
  <si>
    <t>Lloyd-Chapman</t>
  </si>
  <si>
    <t>Baxterchester</t>
  </si>
  <si>
    <t>001-197-465-9738x1434</t>
  </si>
  <si>
    <t>wwarner@hanson.info</t>
  </si>
  <si>
    <t>http://www.drake-white.info/</t>
  </si>
  <si>
    <t>a33b28aa3bF9873</t>
  </si>
  <si>
    <t>Cortez-Mullen</t>
  </si>
  <si>
    <t>New Jose</t>
  </si>
  <si>
    <t>779.757.2983</t>
  </si>
  <si>
    <t>001-575-151-7382x163</t>
  </si>
  <si>
    <t>spencebianca@simmons-wagner.net</t>
  </si>
  <si>
    <t>https://henson.info/</t>
  </si>
  <si>
    <t>74a0FbE33f348DC</t>
  </si>
  <si>
    <t>Mcgrath LLC</t>
  </si>
  <si>
    <t>Marksside</t>
  </si>
  <si>
    <t>(631)391-7340x8150</t>
  </si>
  <si>
    <t>dhendricks@cameron.info</t>
  </si>
  <si>
    <t>http://www.simmons.com/</t>
  </si>
  <si>
    <t>7e4116Fd3Cf4a8b</t>
  </si>
  <si>
    <t>Mcconnell and Sons</t>
  </si>
  <si>
    <t>Baileymouth</t>
  </si>
  <si>
    <t>870.485.2365x6794</t>
  </si>
  <si>
    <t>csantana@stein.com</t>
  </si>
  <si>
    <t>http://horn.com/</t>
  </si>
  <si>
    <t>BfFBaDde1f8bca5</t>
  </si>
  <si>
    <t>Cole-Cruz</t>
  </si>
  <si>
    <t>888-745-0654</t>
  </si>
  <si>
    <t>783.184.1680</t>
  </si>
  <si>
    <t>virginiawalton@brandt.net</t>
  </si>
  <si>
    <t>https://atkins-davies.com/</t>
  </si>
  <si>
    <t>Bf8d80EAC5E490E</t>
  </si>
  <si>
    <t>Garner, Randolph and Koch</t>
  </si>
  <si>
    <t>Crawfordfurt</t>
  </si>
  <si>
    <t>199-975-6348</t>
  </si>
  <si>
    <t>989.757.2558x2526</t>
  </si>
  <si>
    <t>schwartzkathryn@maldonado.net</t>
  </si>
  <si>
    <t>http://blevins-silva.com/</t>
  </si>
  <si>
    <t>50f4C6E1c44Da9E</t>
  </si>
  <si>
    <t>Sierraview</t>
  </si>
  <si>
    <t>487-609-3455</t>
  </si>
  <si>
    <t>vhuffman@odonnell.com</t>
  </si>
  <si>
    <t>https://www.hinton.net/</t>
  </si>
  <si>
    <t>EE8Abd92049e919</t>
  </si>
  <si>
    <t>Dorsey, Franco and Duncan</t>
  </si>
  <si>
    <t>Barryside</t>
  </si>
  <si>
    <t>mark77@simpson.com</t>
  </si>
  <si>
    <t>https://dodson.com/</t>
  </si>
  <si>
    <t>3F6df9C42AAD5E1</t>
  </si>
  <si>
    <t>Shelton, Booker and Morales</t>
  </si>
  <si>
    <t>Riggsburgh</t>
  </si>
  <si>
    <t>283.215.7200x7282</t>
  </si>
  <si>
    <t>+1-448-131-8298x6715</t>
  </si>
  <si>
    <t>ericksonmakayla@acosta.org</t>
  </si>
  <si>
    <t>https://harrington.com/</t>
  </si>
  <si>
    <t>C4CFcfeD8fc0FB6</t>
  </si>
  <si>
    <t>Noble Group</t>
  </si>
  <si>
    <t>New Tracey</t>
  </si>
  <si>
    <t>(198)059-3093x943</t>
  </si>
  <si>
    <t>686.587.8800x1471</t>
  </si>
  <si>
    <t>sesparza@mendoza-vazquez.com</t>
  </si>
  <si>
    <t>https://hood.net/</t>
  </si>
  <si>
    <t>BdB0e3D5a0De8a7</t>
  </si>
  <si>
    <t>Mccarthy-Tran</t>
  </si>
  <si>
    <t>148-988-3788x6603</t>
  </si>
  <si>
    <t>001-798-980-9733x6788</t>
  </si>
  <si>
    <t>maryblackburn@zamora-duffy.info</t>
  </si>
  <si>
    <t>http://www.scott-ruiz.com/</t>
  </si>
  <si>
    <t>EBeFbAC64966dBD</t>
  </si>
  <si>
    <t>Dickson, Leblanc and Curry</t>
  </si>
  <si>
    <t>South Andreside</t>
  </si>
  <si>
    <t>001-528-246-9147</t>
  </si>
  <si>
    <t>045-769-8443</t>
  </si>
  <si>
    <t>glen76@hoover-coffey.biz</t>
  </si>
  <si>
    <t>a504B57456ecf86</t>
  </si>
  <si>
    <t>Duarte, Lucero and Henson</t>
  </si>
  <si>
    <t>East Ashley</t>
  </si>
  <si>
    <t>451-038-7639x31725</t>
  </si>
  <si>
    <t>175-836-5621x265</t>
  </si>
  <si>
    <t>caseymcbride@nixon.biz</t>
  </si>
  <si>
    <t>http://www.romero.com/</t>
  </si>
  <si>
    <t>c7efF8eA329Ad60</t>
  </si>
  <si>
    <t>Sherman Inc</t>
  </si>
  <si>
    <t>Port Brandi</t>
  </si>
  <si>
    <t>001-615-714-4681x981</t>
  </si>
  <si>
    <t>001-959-435-8584</t>
  </si>
  <si>
    <t>ashlee09@knight.com</t>
  </si>
  <si>
    <t>e11D3650c0edAe2</t>
  </si>
  <si>
    <t>Mathews, Ayala and Monroe</t>
  </si>
  <si>
    <t>Parrishtown</t>
  </si>
  <si>
    <t>(251)270-4847</t>
  </si>
  <si>
    <t>+1-569-265-4427x1501</t>
  </si>
  <si>
    <t>shaun29@kim.com</t>
  </si>
  <si>
    <t>https://www.york-lee.com/</t>
  </si>
  <si>
    <t>635FBf1D3e1AC15</t>
  </si>
  <si>
    <t>Austin, Mullins and Page</t>
  </si>
  <si>
    <t>Port Janeview</t>
  </si>
  <si>
    <t>158.904.8372</t>
  </si>
  <si>
    <t>(018)671-0536x3344</t>
  </si>
  <si>
    <t>sheri45@little.org</t>
  </si>
  <si>
    <t>https://hancock.com/</t>
  </si>
  <si>
    <t>1C91BE78aC5d59B</t>
  </si>
  <si>
    <t>Frey, Frye and Cabrera</t>
  </si>
  <si>
    <t>East Mindy</t>
  </si>
  <si>
    <t>892.421.5658x4312</t>
  </si>
  <si>
    <t>aguilarkristine@keller.com</t>
  </si>
  <si>
    <t>https://www.donovan.net/</t>
  </si>
  <si>
    <t>7eCd7C2543aE97d</t>
  </si>
  <si>
    <t>Reed, Pitts and Rodriguez</t>
  </si>
  <si>
    <t>171.481.2122x3808</t>
  </si>
  <si>
    <t>408.433.8391x392</t>
  </si>
  <si>
    <t>samuel93@cantu.net</t>
  </si>
  <si>
    <t>http://www.mitchell-cantrell.biz/</t>
  </si>
  <si>
    <t>F7E9FD4C6Ba058D</t>
  </si>
  <si>
    <t>Wong, Kane and Bauer</t>
  </si>
  <si>
    <t>797-289-9882</t>
  </si>
  <si>
    <t>933-072-5889x853</t>
  </si>
  <si>
    <t>derek13@roy.com</t>
  </si>
  <si>
    <t>https://www.jacobson-flores.com/</t>
  </si>
  <si>
    <t>03dcb2bDD91AEbE</t>
  </si>
  <si>
    <t>Donaldson PLC</t>
  </si>
  <si>
    <t>+1-098-526-7418x55599</t>
  </si>
  <si>
    <t>davidsonmichelle@rowe-cantu.net</t>
  </si>
  <si>
    <t>https://chandler.com/</t>
  </si>
  <si>
    <t>87Bb78c5ab6F3a0</t>
  </si>
  <si>
    <t>Ruiz-Clements</t>
  </si>
  <si>
    <t>Terrytown</t>
  </si>
  <si>
    <t>780.531.3799</t>
  </si>
  <si>
    <t>001-443-314-7166x4995</t>
  </si>
  <si>
    <t>james43@goodman.net</t>
  </si>
  <si>
    <t>https://ramos-gross.org/</t>
  </si>
  <si>
    <t>6Aaca1eFBE47D5B</t>
  </si>
  <si>
    <t>Maddox, Pineda and Suarez</t>
  </si>
  <si>
    <t>Fernandezmouth</t>
  </si>
  <si>
    <t>(811)532-2447</t>
  </si>
  <si>
    <t>imichael@hester.com</t>
  </si>
  <si>
    <t>https://www.frank.com/</t>
  </si>
  <si>
    <t>A6f481a3CacaDdb</t>
  </si>
  <si>
    <t>Bright-Jackson</t>
  </si>
  <si>
    <t>Debramouth</t>
  </si>
  <si>
    <t>993.210.3263x21251</t>
  </si>
  <si>
    <t>108-081-2089</t>
  </si>
  <si>
    <t>ddavidson@jefferson.biz</t>
  </si>
  <si>
    <t>https://www.aguilar-garza.info/</t>
  </si>
  <si>
    <t>baF6BF63c8fD59F</t>
  </si>
  <si>
    <t>Oconnor, Munoz and Webster</t>
  </si>
  <si>
    <t>West Laurachester</t>
  </si>
  <si>
    <t>(521)086-0721x0897</t>
  </si>
  <si>
    <t>202.271.3030x5913</t>
  </si>
  <si>
    <t>daryl26@hutchinson-perkins.com</t>
  </si>
  <si>
    <t>https://kerr.org/</t>
  </si>
  <si>
    <t>4242bF6Cca6A30f</t>
  </si>
  <si>
    <t>Lake Micheal</t>
  </si>
  <si>
    <t>(540)358-4067x3249</t>
  </si>
  <si>
    <t>001-201-422-9655x01480</t>
  </si>
  <si>
    <t>rick76@cantrell-munoz.com</t>
  </si>
  <si>
    <t>https://www.li-mitchell.com/</t>
  </si>
  <si>
    <t>b6e2F443afC49Ab</t>
  </si>
  <si>
    <t>Knox-Combs</t>
  </si>
  <si>
    <t>Andradeberg</t>
  </si>
  <si>
    <t>(055)895-3881x8661</t>
  </si>
  <si>
    <t>752.882.4710x352</t>
  </si>
  <si>
    <t>hensleyabigail@pruitt-callahan.biz</t>
  </si>
  <si>
    <t>http://www.petersen.com/</t>
  </si>
  <si>
    <t>1Eb9FF517FB7eb0</t>
  </si>
  <si>
    <t>Pacheco, Carney and Bolton</t>
  </si>
  <si>
    <t>Colemanside</t>
  </si>
  <si>
    <t>610-388-7384x86233</t>
  </si>
  <si>
    <t>(208)175-4458x91180</t>
  </si>
  <si>
    <t>roger06@bullock.com</t>
  </si>
  <si>
    <t>https://moran.com/</t>
  </si>
  <si>
    <t>F4dfd4eEf14bbBA</t>
  </si>
  <si>
    <t>Malone, Cuevas and Tyler</t>
  </si>
  <si>
    <t>+1-427-925-3940x297</t>
  </si>
  <si>
    <t>ibrock@hutchinson.net</t>
  </si>
  <si>
    <t>9258759c6b6EADD</t>
  </si>
  <si>
    <t>Maxwell-Whitehead</t>
  </si>
  <si>
    <t>Katiefort</t>
  </si>
  <si>
    <t>(158)633-9797</t>
  </si>
  <si>
    <t>+1-727-881-5038x528</t>
  </si>
  <si>
    <t>mcintoshmarvin@blankenship-manning.com</t>
  </si>
  <si>
    <t>3Cc0d4dA7dcD088</t>
  </si>
  <si>
    <t>Moody, Villa and Logan</t>
  </si>
  <si>
    <t>South Connor</t>
  </si>
  <si>
    <t>849.141.9133</t>
  </si>
  <si>
    <t>382-599-5195x7451</t>
  </si>
  <si>
    <t>gpeck@stevenson.com</t>
  </si>
  <si>
    <t>http://cantu-vazquez.com/</t>
  </si>
  <si>
    <t>398F72A29BcCF9E</t>
  </si>
  <si>
    <t>Lake Travistown</t>
  </si>
  <si>
    <t>088-653-9307</t>
  </si>
  <si>
    <t>+1-165-973-3688x1931</t>
  </si>
  <si>
    <t>shari79@peterson.com</t>
  </si>
  <si>
    <t>https://mcclure-nelson.biz/</t>
  </si>
  <si>
    <t>E16B5B7CEBfC56d</t>
  </si>
  <si>
    <t>Houston Inc</t>
  </si>
  <si>
    <t>East Bethmouth</t>
  </si>
  <si>
    <t>(343)005-7174x894</t>
  </si>
  <si>
    <t>754.358.6249</t>
  </si>
  <si>
    <t>hartdavid@dalton.com</t>
  </si>
  <si>
    <t>https://www.tucker-stanley.net/</t>
  </si>
  <si>
    <t>6d7c45114cDDFcd</t>
  </si>
  <si>
    <t>Jefferson Ltd</t>
  </si>
  <si>
    <t>Lake Elijah</t>
  </si>
  <si>
    <t>+1-079-281-0682x322</t>
  </si>
  <si>
    <t>ohebert@adams.com</t>
  </si>
  <si>
    <t>http://www.acosta.info/</t>
  </si>
  <si>
    <t>6A91E30b08dDA78</t>
  </si>
  <si>
    <t>Parrish-Shields</t>
  </si>
  <si>
    <t>Cristinaview</t>
  </si>
  <si>
    <t>266.526.4958</t>
  </si>
  <si>
    <t>+1-620-556-5373x582</t>
  </si>
  <si>
    <t>jesus24@cain-jacobs.org</t>
  </si>
  <si>
    <t>Ee1F78c5A3Ce2aD</t>
  </si>
  <si>
    <t>Sanders, Benitez and Wagner</t>
  </si>
  <si>
    <t>Lake Willie</t>
  </si>
  <si>
    <t>435.969.3245x112</t>
  </si>
  <si>
    <t>roydavies@heath.com</t>
  </si>
  <si>
    <t>https://www.salas.com/</t>
  </si>
  <si>
    <t>6f516a7cBcFb569</t>
  </si>
  <si>
    <t>Dyer, Galvan and Byrd</t>
  </si>
  <si>
    <t>South Keithfurt</t>
  </si>
  <si>
    <t>002.562.4786x843</t>
  </si>
  <si>
    <t>102.802.6931</t>
  </si>
  <si>
    <t>sally84@taylor-ross.com</t>
  </si>
  <si>
    <t>http://www.short.com/</t>
  </si>
  <si>
    <t>eAEF0A4cbB50fef</t>
  </si>
  <si>
    <t>Compton, Villanueva and Spence</t>
  </si>
  <si>
    <t>Levineview</t>
  </si>
  <si>
    <t>001-474-644-7339x965</t>
  </si>
  <si>
    <t>709.942.9793</t>
  </si>
  <si>
    <t>lhunt@griffith.com</t>
  </si>
  <si>
    <t>https://www.elliott.org/</t>
  </si>
  <si>
    <t>E487E76fa55e7a0</t>
  </si>
  <si>
    <t>Gonzales, Kline and Moore</t>
  </si>
  <si>
    <t>Aguirreburgh</t>
  </si>
  <si>
    <t>+1-354-196-1458x54828</t>
  </si>
  <si>
    <t>(660)752-6621x11121</t>
  </si>
  <si>
    <t>pettysean@golden.org</t>
  </si>
  <si>
    <t>https://cisneros.net/</t>
  </si>
  <si>
    <t>D3A7AbAF4c9FbDD</t>
  </si>
  <si>
    <t>Lloyd-Santos</t>
  </si>
  <si>
    <t>Tristanfort</t>
  </si>
  <si>
    <t>+1-795-193-4933x6597</t>
  </si>
  <si>
    <t>+1-560-506-4234x91348</t>
  </si>
  <si>
    <t>cproctor@watts-frey.com</t>
  </si>
  <si>
    <t>http://turner.org/</t>
  </si>
  <si>
    <t>1fE7140adE82D9d</t>
  </si>
  <si>
    <t>Le-Osborne</t>
  </si>
  <si>
    <t>Luisview</t>
  </si>
  <si>
    <t>234-685-9673</t>
  </si>
  <si>
    <t>theresamitchell@bradford.org</t>
  </si>
  <si>
    <t>http://pope.com/</t>
  </si>
  <si>
    <t>Ba2d8aCd75af0C0</t>
  </si>
  <si>
    <t>Cameron, Malone and Coffey</t>
  </si>
  <si>
    <t>North Brandyview</t>
  </si>
  <si>
    <t>+1-531-557-3501x1312</t>
  </si>
  <si>
    <t>(375)086-3840x41583</t>
  </si>
  <si>
    <t>cochrandestiny@colon.com</t>
  </si>
  <si>
    <t>https://www.beck.info/</t>
  </si>
  <si>
    <t>e60efcEFCACD8dF</t>
  </si>
  <si>
    <t>Waller-Wall</t>
  </si>
  <si>
    <t>Port Bobmouth</t>
  </si>
  <si>
    <t>(786)413-8934x114</t>
  </si>
  <si>
    <t>001-972-014-7390x1351</t>
  </si>
  <si>
    <t>eclay@benson-buchanan.info</t>
  </si>
  <si>
    <t>https://www.meadows.net/</t>
  </si>
  <si>
    <t>73D2bA084Cadac5</t>
  </si>
  <si>
    <t>Dawson LLC</t>
  </si>
  <si>
    <t>Hodgesberg</t>
  </si>
  <si>
    <t>604.351.2315x074</t>
  </si>
  <si>
    <t>(820)898-3610x08449</t>
  </si>
  <si>
    <t>cassieday@delacruz-hensley.com</t>
  </si>
  <si>
    <t>http://www.coffey-small.com/</t>
  </si>
  <si>
    <t>32034fDa1b49F43</t>
  </si>
  <si>
    <t>Stout-Townsend</t>
  </si>
  <si>
    <t>Lake Daltonview</t>
  </si>
  <si>
    <t>028.910.3308x8733</t>
  </si>
  <si>
    <t>209.828.8296</t>
  </si>
  <si>
    <t>miguel40@leon.com</t>
  </si>
  <si>
    <t>https://www.riley-church.biz/</t>
  </si>
  <si>
    <t>D7f6EEf65Ee9A42</t>
  </si>
  <si>
    <t>Valdez Group</t>
  </si>
  <si>
    <t>288.271.8428x8436</t>
  </si>
  <si>
    <t>+1-960-477-6880x157</t>
  </si>
  <si>
    <t>alicia80@knapp-jones.com</t>
  </si>
  <si>
    <t>http://www.kirk-perkins.info/</t>
  </si>
  <si>
    <t>b67ae17e6BA1D9e</t>
  </si>
  <si>
    <t>Mullins-Alvarez</t>
  </si>
  <si>
    <t>Daisyville</t>
  </si>
  <si>
    <t>590.009.0191</t>
  </si>
  <si>
    <t>279-078-5612x523</t>
  </si>
  <si>
    <t>sherry20@love.com</t>
  </si>
  <si>
    <t>http://www.franco.info/</t>
  </si>
  <si>
    <t>8a9a10BD9D46b9A</t>
  </si>
  <si>
    <t>Wood-Hinton</t>
  </si>
  <si>
    <t>North Trevorbury</t>
  </si>
  <si>
    <t>526.367.2552</t>
  </si>
  <si>
    <t>+1-375-609-2802x5394</t>
  </si>
  <si>
    <t>tarajones@rios-humphrey.com</t>
  </si>
  <si>
    <t>http://www.douglas.info/</t>
  </si>
  <si>
    <t>1ae52dAcC65E7Bd</t>
  </si>
  <si>
    <t>Rodriguez PLC</t>
  </si>
  <si>
    <t>West Ericfurt</t>
  </si>
  <si>
    <t>+1-785-287-5144x3623</t>
  </si>
  <si>
    <t>168.248.7086x2793</t>
  </si>
  <si>
    <t>vickimontgomery@reynolds.org</t>
  </si>
  <si>
    <t>http://www.lynn.com/</t>
  </si>
  <si>
    <t>a005CC1161448E3</t>
  </si>
  <si>
    <t>Drake Ltd</t>
  </si>
  <si>
    <t>Romerohaven</t>
  </si>
  <si>
    <t>041-668-7794x6042</t>
  </si>
  <si>
    <t>(002)816-4058x22880</t>
  </si>
  <si>
    <t>krivera@haley.com</t>
  </si>
  <si>
    <t>http://carney.info/</t>
  </si>
  <si>
    <t>933bAd1cf4bc4eb</t>
  </si>
  <si>
    <t>Benjamin-Hanna</t>
  </si>
  <si>
    <t>East Kristinatown</t>
  </si>
  <si>
    <t>478-868-9725</t>
  </si>
  <si>
    <t>(281)568-8990</t>
  </si>
  <si>
    <t>deborah62@cordova-taylor.org</t>
  </si>
  <si>
    <t>Ff17C5290ADCc5C</t>
  </si>
  <si>
    <t>Vaughn Inc</t>
  </si>
  <si>
    <t>South Kyle</t>
  </si>
  <si>
    <t>(479)374-5020x24597</t>
  </si>
  <si>
    <t>001-840-151-2675</t>
  </si>
  <si>
    <t>hunterrhonda@curry.info</t>
  </si>
  <si>
    <t>324aEA95Cb3A886</t>
  </si>
  <si>
    <t>Watson-Burns</t>
  </si>
  <si>
    <t>Meadowsmouth</t>
  </si>
  <si>
    <t>331-987-6451</t>
  </si>
  <si>
    <t>005-561-8093x427</t>
  </si>
  <si>
    <t>vgood@tran.com</t>
  </si>
  <si>
    <t>https://morales.com/</t>
  </si>
  <si>
    <t>cd28082B13585dF</t>
  </si>
  <si>
    <t>Massey LLC</t>
  </si>
  <si>
    <t>New Allenfurt</t>
  </si>
  <si>
    <t>431-216-5729x59675</t>
  </si>
  <si>
    <t>001-197-630-3073x7698</t>
  </si>
  <si>
    <t>bergerjaclyn@cannon.com</t>
  </si>
  <si>
    <t>http://www.gates.org/</t>
  </si>
  <si>
    <t>A60B00ABddD66dD</t>
  </si>
  <si>
    <t>Burns Group</t>
  </si>
  <si>
    <t>West Vickie</t>
  </si>
  <si>
    <t>274.566.3324x21147</t>
  </si>
  <si>
    <t>195-049-0364</t>
  </si>
  <si>
    <t>sergio92@hansen-moss.info</t>
  </si>
  <si>
    <t>https://www.koch.com/</t>
  </si>
  <si>
    <t>ccE9AA2BEBB4dad</t>
  </si>
  <si>
    <t>Ryan PLC</t>
  </si>
  <si>
    <t>Dillonfurt</t>
  </si>
  <si>
    <t>835-486-4798x714</t>
  </si>
  <si>
    <t>kelliepatton@kemp-berg.info</t>
  </si>
  <si>
    <t>http://ayala-archer.org/</t>
  </si>
  <si>
    <t>0Ca7c71e62c9De0</t>
  </si>
  <si>
    <t>Hickman, Bartlett and Sparks</t>
  </si>
  <si>
    <t>Stevensmouth</t>
  </si>
  <si>
    <t>(541)395-1925</t>
  </si>
  <si>
    <t>952.426.2780x40249</t>
  </si>
  <si>
    <t>frederick37@bean.com</t>
  </si>
  <si>
    <t>https://www.poole.biz/</t>
  </si>
  <si>
    <t>81bE15eC4a8aD8a</t>
  </si>
  <si>
    <t>Leonardton</t>
  </si>
  <si>
    <t>783.214.5118x009</t>
  </si>
  <si>
    <t>(527)426-8932x05374</t>
  </si>
  <si>
    <t>marilynosborne@frazier-hodges.org</t>
  </si>
  <si>
    <t>https://conrad.com/</t>
  </si>
  <si>
    <t>67Fb72519B6FC5c</t>
  </si>
  <si>
    <t>Glass, Ho and Wallace</t>
  </si>
  <si>
    <t>East Jill</t>
  </si>
  <si>
    <t>796-076-8677x57816</t>
  </si>
  <si>
    <t>(694)405-7922</t>
  </si>
  <si>
    <t>lutzfrank@harrison-kaiser.org</t>
  </si>
  <si>
    <t>https://www.little.biz/</t>
  </si>
  <si>
    <t>CFcB57Efd1309DC</t>
  </si>
  <si>
    <t>Gay Inc</t>
  </si>
  <si>
    <t>002-446-3194x4914</t>
  </si>
  <si>
    <t>(951)638-6951x68521</t>
  </si>
  <si>
    <t>pruittjeremiah@wilcox.com</t>
  </si>
  <si>
    <t>86c1C754fE6F849</t>
  </si>
  <si>
    <t>Mckinney, Lee and George</t>
  </si>
  <si>
    <t>West Hannahhaven</t>
  </si>
  <si>
    <t>265.336.0050</t>
  </si>
  <si>
    <t>(299)923-8467</t>
  </si>
  <si>
    <t>villanuevajeanne@rivas.com</t>
  </si>
  <si>
    <t>https://bailey-lane.com/</t>
  </si>
  <si>
    <t>FB523e9885a2AFa</t>
  </si>
  <si>
    <t>Phelps LLC</t>
  </si>
  <si>
    <t>Connietown</t>
  </si>
  <si>
    <t>joycekristin@mann.com</t>
  </si>
  <si>
    <t>https://www.robbins.net/</t>
  </si>
  <si>
    <t>Bfe6C26bdF9D42a</t>
  </si>
  <si>
    <t>Tracie</t>
  </si>
  <si>
    <t>Alvarez, Navarro and Whitehead</t>
  </si>
  <si>
    <t>(728)005-3857x57737</t>
  </si>
  <si>
    <t>ritadaniel@potter.biz</t>
  </si>
  <si>
    <t>http://www.jones.org/</t>
  </si>
  <si>
    <t>bcEdaeCdFbCd17C</t>
  </si>
  <si>
    <t>Garrett-Rubio</t>
  </si>
  <si>
    <t>Lake Melindaland</t>
  </si>
  <si>
    <t>001-571-337-8914</t>
  </si>
  <si>
    <t>059-761-8042</t>
  </si>
  <si>
    <t>wmelendez@townsend.biz</t>
  </si>
  <si>
    <t>http://www.mendoza.com/</t>
  </si>
  <si>
    <t>a3586C97CBdAFe2</t>
  </si>
  <si>
    <t>New Chloeton</t>
  </si>
  <si>
    <t>750.970.2727</t>
  </si>
  <si>
    <t>+1-918-821-8554x44696</t>
  </si>
  <si>
    <t>chase95@case.com</t>
  </si>
  <si>
    <t>https://www.kelly.com/</t>
  </si>
  <si>
    <t>16cd5B13dCadae8</t>
  </si>
  <si>
    <t>Schultz, Stephens and Brooks</t>
  </si>
  <si>
    <t>East Aimee</t>
  </si>
  <si>
    <t>(337)206-4916x175</t>
  </si>
  <si>
    <t>856.294.7959</t>
  </si>
  <si>
    <t>tcarroll@keller-whitaker.com</t>
  </si>
  <si>
    <t>https://clay-austin.com/</t>
  </si>
  <si>
    <t>81393e3A36e33D0</t>
  </si>
  <si>
    <t>Walsh, Bennett and Burch</t>
  </si>
  <si>
    <t>Jadeville</t>
  </si>
  <si>
    <t>140.355.3291</t>
  </si>
  <si>
    <t>257.853.4841x1112</t>
  </si>
  <si>
    <t>xbarker@berger.com</t>
  </si>
  <si>
    <t>http://gutierrez.biz/</t>
  </si>
  <si>
    <t>b9072cb30eCd8F4</t>
  </si>
  <si>
    <t>Marsh, Phelps and Landry</t>
  </si>
  <si>
    <t>Hudsontown</t>
  </si>
  <si>
    <t>406-002-1444</t>
  </si>
  <si>
    <t>904-259-6390x5643</t>
  </si>
  <si>
    <t>tonifrey@moses-price.com</t>
  </si>
  <si>
    <t>http://williams.net/</t>
  </si>
  <si>
    <t>BeF1FaE12160D0c</t>
  </si>
  <si>
    <t>Wagner LLC</t>
  </si>
  <si>
    <t>Port Louisfort</t>
  </si>
  <si>
    <t>+1-012-076-1115x39761</t>
  </si>
  <si>
    <t>273-288-5527x188</t>
  </si>
  <si>
    <t>briannamontes@barnes.info</t>
  </si>
  <si>
    <t>http://www.riggs-calderon.com/</t>
  </si>
  <si>
    <t>Ff9ea1647acFb6B</t>
  </si>
  <si>
    <t>Kaiser-Dorsey</t>
  </si>
  <si>
    <t>Angelberg</t>
  </si>
  <si>
    <t>832-114-1565x1026</t>
  </si>
  <si>
    <t>001-951-329-3477</t>
  </si>
  <si>
    <t>mackenziemcneil@stewart-manning.com</t>
  </si>
  <si>
    <t>https://randall.com/</t>
  </si>
  <si>
    <t>Fce60568960e726</t>
  </si>
  <si>
    <t>Beasley-Kim</t>
  </si>
  <si>
    <t>Lake David</t>
  </si>
  <si>
    <t>+1-551-970-1239x71090</t>
  </si>
  <si>
    <t>651-644-7495</t>
  </si>
  <si>
    <t>vwebb@hoover.net</t>
  </si>
  <si>
    <t>http://www.dunn.net/</t>
  </si>
  <si>
    <t>f7bfAA2d5fbBe6e</t>
  </si>
  <si>
    <t>Greene PLC</t>
  </si>
  <si>
    <t>Deniseton</t>
  </si>
  <si>
    <t>412.511.2730</t>
  </si>
  <si>
    <t>(051)704-2695</t>
  </si>
  <si>
    <t>jrandall@chung.com</t>
  </si>
  <si>
    <t>aeac9CC0978C8ce</t>
  </si>
  <si>
    <t>Cobb PLC</t>
  </si>
  <si>
    <t>South Wendy</t>
  </si>
  <si>
    <t>+1-894-918-7667x61718</t>
  </si>
  <si>
    <t>373.397.5516</t>
  </si>
  <si>
    <t>phillipsanford@good.com</t>
  </si>
  <si>
    <t>http://pruitt-hurst.com/</t>
  </si>
  <si>
    <t>21fADae10cF825e</t>
  </si>
  <si>
    <t>Mcmillan PLC</t>
  </si>
  <si>
    <t>353-191-2993</t>
  </si>
  <si>
    <t>378.784.9086x3225</t>
  </si>
  <si>
    <t>grossalejandro@mosley.com</t>
  </si>
  <si>
    <t>0b7D23be78FBdd9</t>
  </si>
  <si>
    <t>158.874.1031x45950</t>
  </si>
  <si>
    <t>455.699.9550</t>
  </si>
  <si>
    <t>montoyakarl@haney-duke.com</t>
  </si>
  <si>
    <t>https://www.willis-navarro.org/</t>
  </si>
  <si>
    <t>e742C4E583dBf67</t>
  </si>
  <si>
    <t>Khan Ltd</t>
  </si>
  <si>
    <t>Waltonport</t>
  </si>
  <si>
    <t>446.972.4959x33816</t>
  </si>
  <si>
    <t>+1-067-638-7980x415</t>
  </si>
  <si>
    <t>fmcmillan@hobbs-roman.com</t>
  </si>
  <si>
    <t>http://diaz.com/</t>
  </si>
  <si>
    <t>868d2E9F6fc1822</t>
  </si>
  <si>
    <t>Holland, Murray and Rhodes</t>
  </si>
  <si>
    <t>South Kelliview</t>
  </si>
  <si>
    <t>238.004.6564</t>
  </si>
  <si>
    <t>634-378-2522</t>
  </si>
  <si>
    <t>jensenbreanna@craig.com</t>
  </si>
  <si>
    <t>http://bennett-ashley.com/</t>
  </si>
  <si>
    <t>d1C0405e24DE150</t>
  </si>
  <si>
    <t>Sullivan-Silva</t>
  </si>
  <si>
    <t>Ballardshire</t>
  </si>
  <si>
    <t>388.139.0373x74405</t>
  </si>
  <si>
    <t>529-230-6262x775</t>
  </si>
  <si>
    <t>owiley@cohen-rivers.com</t>
  </si>
  <si>
    <t>http://may.biz/</t>
  </si>
  <si>
    <t>37E9b5d44DD0Cb4</t>
  </si>
  <si>
    <t>Mcknight PLC</t>
  </si>
  <si>
    <t>Olsenmouth</t>
  </si>
  <si>
    <t>(963)772-0427x12016</t>
  </si>
  <si>
    <t>970.527.8672x4569</t>
  </si>
  <si>
    <t>hendersonsherry@greene.com</t>
  </si>
  <si>
    <t>http://www.watkins-hebert.com/</t>
  </si>
  <si>
    <t>f4a5ACed764DCd9</t>
  </si>
  <si>
    <t>Ho, Mcmillan and Andrews</t>
  </si>
  <si>
    <t>North Christinastad</t>
  </si>
  <si>
    <t>(805)694-1182x27435</t>
  </si>
  <si>
    <t>212-539-5784x287</t>
  </si>
  <si>
    <t>abigailyu@oconnell.org</t>
  </si>
  <si>
    <t>77E3b935fb70d13</t>
  </si>
  <si>
    <t>Leonard, Cunningham and Hahn</t>
  </si>
  <si>
    <t>Port Sonia</t>
  </si>
  <si>
    <t>001-851-988-8126</t>
  </si>
  <si>
    <t>kellybenton@pitts.com</t>
  </si>
  <si>
    <t>https://walter.info/</t>
  </si>
  <si>
    <t>D334ABA9AD73Da1</t>
  </si>
  <si>
    <t>Burns-Torres</t>
  </si>
  <si>
    <t>Rickeyside</t>
  </si>
  <si>
    <t>426.647.8383x053</t>
  </si>
  <si>
    <t>(542)759-2687</t>
  </si>
  <si>
    <t>lesliedavila@eaton-kane.net</t>
  </si>
  <si>
    <t>7172fb9f8A1b9Ba</t>
  </si>
  <si>
    <t>Mullen, Salas and Sexton</t>
  </si>
  <si>
    <t>Jeanchester</t>
  </si>
  <si>
    <t>+1-739-203-4331x8706</t>
  </si>
  <si>
    <t>434.352.9755</t>
  </si>
  <si>
    <t>mccannalexandria@hanna.com</t>
  </si>
  <si>
    <t>http://www.navarro-beasley.info/</t>
  </si>
  <si>
    <t>3AceaffdDd5FC0A</t>
  </si>
  <si>
    <t>Summers, Little and Ward</t>
  </si>
  <si>
    <t>Bellfurt</t>
  </si>
  <si>
    <t>(588)427-5410</t>
  </si>
  <si>
    <t>uwerner@roy-kaiser.com</t>
  </si>
  <si>
    <t>https://www.leblanc-herman.info/</t>
  </si>
  <si>
    <t>baF6d3EcDc12F47</t>
  </si>
  <si>
    <t>Yang, Park and Klein</t>
  </si>
  <si>
    <t>Alantown</t>
  </si>
  <si>
    <t>765.659.1590</t>
  </si>
  <si>
    <t>217.538.5435</t>
  </si>
  <si>
    <t>whitneysanford@mclaughlin-perry.com</t>
  </si>
  <si>
    <t>https://mcgrath.com/</t>
  </si>
  <si>
    <t>C26cED02b46aB8E</t>
  </si>
  <si>
    <t>Moore-Jennings</t>
  </si>
  <si>
    <t>Port Ana</t>
  </si>
  <si>
    <t>+1-412-391-4415x56548</t>
  </si>
  <si>
    <t>001-938-645-3751</t>
  </si>
  <si>
    <t>gillespieleonard@osborne-tyler.net</t>
  </si>
  <si>
    <t>https://www.dillon.info/</t>
  </si>
  <si>
    <t>9147889b361D6BB</t>
  </si>
  <si>
    <t>Perkins, Blevins and Miles</t>
  </si>
  <si>
    <t>Pooleshire</t>
  </si>
  <si>
    <t>(749)657-7812x8832</t>
  </si>
  <si>
    <t>001-613-241-7444x4533</t>
  </si>
  <si>
    <t>odomteresa@byrd.net</t>
  </si>
  <si>
    <t>http://www.calderon.info/</t>
  </si>
  <si>
    <t>E6d4b802f69cBE7</t>
  </si>
  <si>
    <t>Harding-Garner</t>
  </si>
  <si>
    <t>Batesstad</t>
  </si>
  <si>
    <t>+1-118-741-3029x2047</t>
  </si>
  <si>
    <t>001-459-484-5733</t>
  </si>
  <si>
    <t>rbates@brock.org</t>
  </si>
  <si>
    <t>http://goodwin-arias.org/</t>
  </si>
  <si>
    <t>39fDa82D3cdbbA4</t>
  </si>
  <si>
    <t>Mccann, Rose and Wade</t>
  </si>
  <si>
    <t>North Eduardofurt</t>
  </si>
  <si>
    <t>723-921-4888x675</t>
  </si>
  <si>
    <t>(363)290-6025x1682</t>
  </si>
  <si>
    <t>bartletttony@baldwin.com</t>
  </si>
  <si>
    <t>https://daugherty-sanders.com/</t>
  </si>
  <si>
    <t>dB015AdC3e17dcB</t>
  </si>
  <si>
    <t>Massey, Sweeney and Mclaughlin</t>
  </si>
  <si>
    <t>Oconnellhaven</t>
  </si>
  <si>
    <t>734.996.8683</t>
  </si>
  <si>
    <t>trujillocasey@waters.com</t>
  </si>
  <si>
    <t>http://erickson.com/</t>
  </si>
  <si>
    <t>Ddf0B103BAdC1cd</t>
  </si>
  <si>
    <t>Dodson, Joseph and Sparks</t>
  </si>
  <si>
    <t>Justinborough</t>
  </si>
  <si>
    <t>(702)828-7382x004</t>
  </si>
  <si>
    <t>395.011.6396x435</t>
  </si>
  <si>
    <t>shirleygarrett@kelly.com</t>
  </si>
  <si>
    <t>https://colon-pierce.com/</t>
  </si>
  <si>
    <t>f7F2eA8CCc9c0D3</t>
  </si>
  <si>
    <t>West Mikayla</t>
  </si>
  <si>
    <t>(463)272-1386</t>
  </si>
  <si>
    <t>(522)256-1479x665</t>
  </si>
  <si>
    <t>kerrgavin@combs-stanton.com</t>
  </si>
  <si>
    <t>http://www.lucero.com/</t>
  </si>
  <si>
    <t>bf2892bfd7bbeEE</t>
  </si>
  <si>
    <t>Crosby-Brown</t>
  </si>
  <si>
    <t>Nicholasland</t>
  </si>
  <si>
    <t>756.500.9868x463</t>
  </si>
  <si>
    <t>197.710.2449</t>
  </si>
  <si>
    <t>franklin29@mccann.com</t>
  </si>
  <si>
    <t>https://castro-levine.org/</t>
  </si>
  <si>
    <t>6947B862e29A8FE</t>
  </si>
  <si>
    <t>Cervantes LLC</t>
  </si>
  <si>
    <t>North Jonathan</t>
  </si>
  <si>
    <t>001-701-406-4460x669</t>
  </si>
  <si>
    <t>+1-922-454-7008x517</t>
  </si>
  <si>
    <t>courtney60@dawson-reed.net</t>
  </si>
  <si>
    <t>https://www.blake.com/</t>
  </si>
  <si>
    <t>2DaB9ABBa4Ca31c</t>
  </si>
  <si>
    <t>Hughes, Hayes and Hopkins</t>
  </si>
  <si>
    <t>New Alvin</t>
  </si>
  <si>
    <t>762.964.8815x57206</t>
  </si>
  <si>
    <t>+1-886-963-1627x92095</t>
  </si>
  <si>
    <t>rubenperry@klein.com</t>
  </si>
  <si>
    <t>http://www.estrada-hall.com/</t>
  </si>
  <si>
    <t>07EAb9Ad864Dc88</t>
  </si>
  <si>
    <t>Powell Inc</t>
  </si>
  <si>
    <t>Triciachester</t>
  </si>
  <si>
    <t>844.105.3242x59777</t>
  </si>
  <si>
    <t>lindamurray@kelly-lara.com</t>
  </si>
  <si>
    <t>http://griffin.org/</t>
  </si>
  <si>
    <t>7C81C2daAAAaaC8</t>
  </si>
  <si>
    <t>Leonard-Hall</t>
  </si>
  <si>
    <t>Burgesston</t>
  </si>
  <si>
    <t>978-272-2550x19043</t>
  </si>
  <si>
    <t>barrkeith@cantrell.org</t>
  </si>
  <si>
    <t>http://www.calderon.com/</t>
  </si>
  <si>
    <t>1De6aB77Bf2bdBc</t>
  </si>
  <si>
    <t>Roth-Buchanan</t>
  </si>
  <si>
    <t>Tinachester</t>
  </si>
  <si>
    <t>001-530-387-5614x74078</t>
  </si>
  <si>
    <t>rogerstammie@hanna.org</t>
  </si>
  <si>
    <t>http://donaldson-maddox.biz/</t>
  </si>
  <si>
    <t>8C755a6a73EBa00</t>
  </si>
  <si>
    <t>Bailey and Sons</t>
  </si>
  <si>
    <t>974-215-6764x5821</t>
  </si>
  <si>
    <t>(107)001-0774</t>
  </si>
  <si>
    <t>shahdominique@davila.org</t>
  </si>
  <si>
    <t>http://cummings-rangel.com/</t>
  </si>
  <si>
    <t>Db6a5ade5F16D99</t>
  </si>
  <si>
    <t>Cain Ltd</t>
  </si>
  <si>
    <t>South Jerome</t>
  </si>
  <si>
    <t>523-003-1733x2400</t>
  </si>
  <si>
    <t>304.325.7095x929</t>
  </si>
  <si>
    <t>qsnyder@collier.org</t>
  </si>
  <si>
    <t>9adB0599CaeCCDA</t>
  </si>
  <si>
    <t>Lester, Lucero and Alvarez</t>
  </si>
  <si>
    <t>Lake Colin</t>
  </si>
  <si>
    <t>001-942-146-6041</t>
  </si>
  <si>
    <t>(575)263-2838</t>
  </si>
  <si>
    <t>dominicsimon@villanueva.org</t>
  </si>
  <si>
    <t>http://www.rollins.com/</t>
  </si>
  <si>
    <t>9E667AC7abfA2eE</t>
  </si>
  <si>
    <t>Stout-Shelton</t>
  </si>
  <si>
    <t>Mccluremouth</t>
  </si>
  <si>
    <t>666.626.7424x7912</t>
  </si>
  <si>
    <t>(393)780-3445</t>
  </si>
  <si>
    <t>curtisnicholson@yates-howard.biz</t>
  </si>
  <si>
    <t>a4BfBAE9Cd0Fcea</t>
  </si>
  <si>
    <t>Bradshaw Group</t>
  </si>
  <si>
    <t>South George</t>
  </si>
  <si>
    <t>001-807-995-6743x83191</t>
  </si>
  <si>
    <t>(309)618-0869x3156</t>
  </si>
  <si>
    <t>cbates@oconnell-figueroa.com</t>
  </si>
  <si>
    <t>https://www.hanna-arroyo.org/</t>
  </si>
  <si>
    <t>7db9825b7a11c6D</t>
  </si>
  <si>
    <t>Erickson, Peterson and Bass</t>
  </si>
  <si>
    <t>Pamelamouth</t>
  </si>
  <si>
    <t>001-844-188-2738</t>
  </si>
  <si>
    <t>956.391.9085x6839</t>
  </si>
  <si>
    <t>justin63@greene-lucas.org</t>
  </si>
  <si>
    <t>http://www.sweeney-rollins.org/</t>
  </si>
  <si>
    <t>4a618BF09CCB63C</t>
  </si>
  <si>
    <t>Gillespie LLC</t>
  </si>
  <si>
    <t>Ebonyport</t>
  </si>
  <si>
    <t>413.137.1568x943</t>
  </si>
  <si>
    <t>+1-629-297-0801x56036</t>
  </si>
  <si>
    <t>shensley@flowers.biz</t>
  </si>
  <si>
    <t>http://www.robinson.info/</t>
  </si>
  <si>
    <t>bb73D4b16c10c22</t>
  </si>
  <si>
    <t>Carney-Perkins</t>
  </si>
  <si>
    <t>East Brookeland</t>
  </si>
  <si>
    <t>674-187-1327x06750</t>
  </si>
  <si>
    <t>001-992-118-8078x176</t>
  </si>
  <si>
    <t>cheryl30@cox.com</t>
  </si>
  <si>
    <t>https://www.hart.com/</t>
  </si>
  <si>
    <t>FC1Bef1ABDDecfb</t>
  </si>
  <si>
    <t>Reed-Ayala</t>
  </si>
  <si>
    <t>Lake Gordon</t>
  </si>
  <si>
    <t>+1-647-705-6459x4939</t>
  </si>
  <si>
    <t>847.142.8259x948</t>
  </si>
  <si>
    <t>hubbardcarolyn@gardner-herman.com</t>
  </si>
  <si>
    <t>https://www.murphy-hill.com/</t>
  </si>
  <si>
    <t>dDB35CFf9bEF1aB</t>
  </si>
  <si>
    <t>Blanchard, Cross and Klein</t>
  </si>
  <si>
    <t>Lake Kentton</t>
  </si>
  <si>
    <t>+1-012-411-3656x93059</t>
  </si>
  <si>
    <t>001-871-207-5402x880</t>
  </si>
  <si>
    <t>xcallahan@thomas.com</t>
  </si>
  <si>
    <t>1af2172a1E4bdB0</t>
  </si>
  <si>
    <t>Green LLC</t>
  </si>
  <si>
    <t>New Jaychester</t>
  </si>
  <si>
    <t>152.324.7838x5491</t>
  </si>
  <si>
    <t>850.087.2085</t>
  </si>
  <si>
    <t>gregory77@cooley-bird.com</t>
  </si>
  <si>
    <t>https://www.ashley.net/</t>
  </si>
  <si>
    <t>B3c38FAc0184cBb</t>
  </si>
  <si>
    <t>Montgomery Group</t>
  </si>
  <si>
    <t>Curtiston</t>
  </si>
  <si>
    <t>(081)888-7828</t>
  </si>
  <si>
    <t>tjuarez@baker.org</t>
  </si>
  <si>
    <t>https://www.jacobson.com/</t>
  </si>
  <si>
    <t>A0496Df573CC8F6</t>
  </si>
  <si>
    <t>Davies, Oconnor and Webster</t>
  </si>
  <si>
    <t>Morsebury</t>
  </si>
  <si>
    <t>806.768.3956x389</t>
  </si>
  <si>
    <t>001-213-137-5763</t>
  </si>
  <si>
    <t>hannalarry@pineda.net</t>
  </si>
  <si>
    <t>https://whitney.com/</t>
  </si>
  <si>
    <t>Eced97E406FfFF4</t>
  </si>
  <si>
    <t>Spencer, Odom and Ellison</t>
  </si>
  <si>
    <t>Marioport</t>
  </si>
  <si>
    <t>428.328.7322</t>
  </si>
  <si>
    <t>001-710-713-8886</t>
  </si>
  <si>
    <t>sbradshaw@bridges-yates.net</t>
  </si>
  <si>
    <t>https://www.winters-buckley.com/</t>
  </si>
  <si>
    <t>dAF59610D05C1Bc</t>
  </si>
  <si>
    <t>Abbott-Cantrell</t>
  </si>
  <si>
    <t>Dianastad</t>
  </si>
  <si>
    <t>444.488.7688x3324</t>
  </si>
  <si>
    <t>001-798-641-8626x8112</t>
  </si>
  <si>
    <t>ernestwise@pollard.biz</t>
  </si>
  <si>
    <t>http://www.powell-cummings.net/</t>
  </si>
  <si>
    <t>78a2De50Dd9D12a</t>
  </si>
  <si>
    <t>Rosales, Vance and Ortega</t>
  </si>
  <si>
    <t>462-479-9532x52477</t>
  </si>
  <si>
    <t>327-236-1500</t>
  </si>
  <si>
    <t>xvincent@finley.net</t>
  </si>
  <si>
    <t>https://www.boyle.com/</t>
  </si>
  <si>
    <t>Aac9EdEC3bA0861</t>
  </si>
  <si>
    <t>Bonilla-Horn</t>
  </si>
  <si>
    <t>+1-534-411-1244x814</t>
  </si>
  <si>
    <t>080-116-4260x06671</t>
  </si>
  <si>
    <t>summerwiggins@fuller.net</t>
  </si>
  <si>
    <t>EBb3BABAAEdFCeD</t>
  </si>
  <si>
    <t>Contreras Group</t>
  </si>
  <si>
    <t>Karaborough</t>
  </si>
  <si>
    <t>+1-318-333-4453x444</t>
  </si>
  <si>
    <t>(851)721-5087x050</t>
  </si>
  <si>
    <t>kelleymatthew@rose.info</t>
  </si>
  <si>
    <t>https://www.johnston.biz/</t>
  </si>
  <si>
    <t>CA416877BCc63B5</t>
  </si>
  <si>
    <t>West Rickymouth</t>
  </si>
  <si>
    <t>+1-664-418-6315x95083</t>
  </si>
  <si>
    <t>staceyhamilton@villa.com</t>
  </si>
  <si>
    <t>https://key.net/</t>
  </si>
  <si>
    <t>E63d8bD942A0Ed6</t>
  </si>
  <si>
    <t>Chambers, Massey and French</t>
  </si>
  <si>
    <t>Mariachester</t>
  </si>
  <si>
    <t>001-284-109-9037x110</t>
  </si>
  <si>
    <t>547.357.4133x2520</t>
  </si>
  <si>
    <t>gene45@lucero.com</t>
  </si>
  <si>
    <t>http://www.craig.com/</t>
  </si>
  <si>
    <t>EF0Bbad286c34Ab</t>
  </si>
  <si>
    <t>Ellison PLC</t>
  </si>
  <si>
    <t>Gabrielaborough</t>
  </si>
  <si>
    <t>739-578-4901x501</t>
  </si>
  <si>
    <t>wandahaley@park-gross.com</t>
  </si>
  <si>
    <t>https://woodward-doyle.com/</t>
  </si>
  <si>
    <t>445ca64B6b6aF95</t>
  </si>
  <si>
    <t>Ortega-Dean</t>
  </si>
  <si>
    <t>Perryport</t>
  </si>
  <si>
    <t>+1-682-908-8438x4085</t>
  </si>
  <si>
    <t>001-458-005-6048x7732</t>
  </si>
  <si>
    <t>whitney01@kirk-kline.com</t>
  </si>
  <si>
    <t>https://www.bradford.com/</t>
  </si>
  <si>
    <t>6aEBdCB530061Ea</t>
  </si>
  <si>
    <t>Soto and Sons</t>
  </si>
  <si>
    <t>North Evelynton</t>
  </si>
  <si>
    <t>417-851-1848x314</t>
  </si>
  <si>
    <t>481.282.4654</t>
  </si>
  <si>
    <t>fryeriley@dawson.info</t>
  </si>
  <si>
    <t>https://francis.com/</t>
  </si>
  <si>
    <t>19DCbbE23B2bbdF</t>
  </si>
  <si>
    <t>Dougherty, Ponce and Rivas</t>
  </si>
  <si>
    <t>East Jake</t>
  </si>
  <si>
    <t>+1-467-766-9210x3908</t>
  </si>
  <si>
    <t>959.070.8484</t>
  </si>
  <si>
    <t>paullittle@preston.biz</t>
  </si>
  <si>
    <t>D25ADa97044DCCF</t>
  </si>
  <si>
    <t>Collier-Ewing</t>
  </si>
  <si>
    <t>Theresaville</t>
  </si>
  <si>
    <t>053-180-1561x7255</t>
  </si>
  <si>
    <t>kristopherleon@schneider.com</t>
  </si>
  <si>
    <t>http://www.compton.com/</t>
  </si>
  <si>
    <t>7BF2702b0BCe65b</t>
  </si>
  <si>
    <t>Wood and Sons</t>
  </si>
  <si>
    <t>Davehaven</t>
  </si>
  <si>
    <t>542-775-3922x572</t>
  </si>
  <si>
    <t>maxwell59@shaw.org</t>
  </si>
  <si>
    <t>cAFAADf9faa4C17</t>
  </si>
  <si>
    <t>Shepard, Mata and Newman</t>
  </si>
  <si>
    <t>Cabrerashire</t>
  </si>
  <si>
    <t>408-359-8660</t>
  </si>
  <si>
    <t>(455)047-8411x3098</t>
  </si>
  <si>
    <t>jermaine61@woodard.com</t>
  </si>
  <si>
    <t>e8e62Ab86973f79</t>
  </si>
  <si>
    <t>Faulkner, Dorsey and Neal</t>
  </si>
  <si>
    <t>East Gabrielburgh</t>
  </si>
  <si>
    <t>717-198-5276</t>
  </si>
  <si>
    <t>kristine80@odom.com</t>
  </si>
  <si>
    <t>http://www.melendez.com/</t>
  </si>
  <si>
    <t>8F37E9Cb539Ab37</t>
  </si>
  <si>
    <t>Hughes, Bullock and Mayo</t>
  </si>
  <si>
    <t>Lake Cole</t>
  </si>
  <si>
    <t>001-228-563-0044x89663</t>
  </si>
  <si>
    <t>153.691.9404x0311</t>
  </si>
  <si>
    <t>graypam@pruitt-benjamin.com</t>
  </si>
  <si>
    <t>http://www.torres.biz/</t>
  </si>
  <si>
    <t>fe40333cFDFc6eB</t>
  </si>
  <si>
    <t>Huff, Lowe and Cunningham</t>
  </si>
  <si>
    <t>Blairmouth</t>
  </si>
  <si>
    <t>149.938.8263x713</t>
  </si>
  <si>
    <t>001-572-540-1085</t>
  </si>
  <si>
    <t>ashley15@booker.com</t>
  </si>
  <si>
    <t>https://guerra-newman.biz/</t>
  </si>
  <si>
    <t>56D4d1C46EcC56A</t>
  </si>
  <si>
    <t>Salazar PLC</t>
  </si>
  <si>
    <t>Port Beckybury</t>
  </si>
  <si>
    <t>001-797-588-7898x67482</t>
  </si>
  <si>
    <t>eli@watkins-duffy.info</t>
  </si>
  <si>
    <t>https://www.blair-reeves.org/</t>
  </si>
  <si>
    <t>38Bfb3eda7f85b0</t>
  </si>
  <si>
    <t>Orozco and Sons</t>
  </si>
  <si>
    <t>West Alexandriafurt</t>
  </si>
  <si>
    <t>(814)040-3102x407</t>
  </si>
  <si>
    <t>gardnerlee@may.net</t>
  </si>
  <si>
    <t>https://www.costa-glenn.biz/</t>
  </si>
  <si>
    <t>83daF1d42D41a2b</t>
  </si>
  <si>
    <t>Daugherty PLC</t>
  </si>
  <si>
    <t>001-696-199-1152x73155</t>
  </si>
  <si>
    <t>991.526.6317x95241</t>
  </si>
  <si>
    <t>wallskristy@brooks-barton.biz</t>
  </si>
  <si>
    <t>https://duffy.com/</t>
  </si>
  <si>
    <t>a83da778B61DdC9</t>
  </si>
  <si>
    <t>Mcgrath, Weaver and Montgomery</t>
  </si>
  <si>
    <t>Whitakerborough</t>
  </si>
  <si>
    <t>(387)149-0528x0634</t>
  </si>
  <si>
    <t>737-430-5165x94947</t>
  </si>
  <si>
    <t>janetgregory@savage.com</t>
  </si>
  <si>
    <t>http://www.schroeder-case.com/</t>
  </si>
  <si>
    <t>23F85a722111F2e</t>
  </si>
  <si>
    <t>Johns-Jenkins</t>
  </si>
  <si>
    <t>Port Jaredtown</t>
  </si>
  <si>
    <t>921-220-4819x98659</t>
  </si>
  <si>
    <t>jorge89@calhoun.com</t>
  </si>
  <si>
    <t>http://www.chambers.net/</t>
  </si>
  <si>
    <t>57946C5bb887d0D</t>
  </si>
  <si>
    <t>Odonnell-Roberts</t>
  </si>
  <si>
    <t>Barbaraburgh</t>
  </si>
  <si>
    <t>001-006-991-3927</t>
  </si>
  <si>
    <t>beckyhowe@reeves.net</t>
  </si>
  <si>
    <t>88c69a92A78beCb</t>
  </si>
  <si>
    <t>Massey, Horton and Herring</t>
  </si>
  <si>
    <t>Francisberg</t>
  </si>
  <si>
    <t>+1-800-459-1169x84111</t>
  </si>
  <si>
    <t>+1-260-937-2135x471</t>
  </si>
  <si>
    <t>anneward@henry.com</t>
  </si>
  <si>
    <t>http://www.hill.com/</t>
  </si>
  <si>
    <t>124F2cA1a5dB547</t>
  </si>
  <si>
    <t>Pham, Livingston and Orozco</t>
  </si>
  <si>
    <t>385-302-1786</t>
  </si>
  <si>
    <t>(778)532-0426x1190</t>
  </si>
  <si>
    <t>rita88@rowe-bush.net</t>
  </si>
  <si>
    <t>https://www.lane.net/</t>
  </si>
  <si>
    <t>4a871A219b5c53a</t>
  </si>
  <si>
    <t>Bautista Group</t>
  </si>
  <si>
    <t>Lake Lydia</t>
  </si>
  <si>
    <t>001-147-660-9783x33511</t>
  </si>
  <si>
    <t>001-760-039-2941</t>
  </si>
  <si>
    <t>fmaxwell@small.org</t>
  </si>
  <si>
    <t>https://frazier.com/</t>
  </si>
  <si>
    <t>78CD5Fcb6c37843</t>
  </si>
  <si>
    <t>Velez PLC</t>
  </si>
  <si>
    <t>West Keithstad</t>
  </si>
  <si>
    <t>(379)588-3043</t>
  </si>
  <si>
    <t>150-165-5209</t>
  </si>
  <si>
    <t>dburns@santiago.org</t>
  </si>
  <si>
    <t>http://thompson-patterson.com/</t>
  </si>
  <si>
    <t>81Afe2EEB13fEC7</t>
  </si>
  <si>
    <t>English, Barton and Zavala</t>
  </si>
  <si>
    <t>Cummingsland</t>
  </si>
  <si>
    <t>245.903.1087x96598</t>
  </si>
  <si>
    <t>yesenia59@ellison-gibson.com</t>
  </si>
  <si>
    <t>http://anthony-church.com/</t>
  </si>
  <si>
    <t>DFce3Baf57EE7dA</t>
  </si>
  <si>
    <t>Ewing Group</t>
  </si>
  <si>
    <t>East Guyland</t>
  </si>
  <si>
    <t>001-960-317-6627x0049</t>
  </si>
  <si>
    <t>712-704-0003x24872</t>
  </si>
  <si>
    <t>wyattshelia@cunningham.com</t>
  </si>
  <si>
    <t>http://goodwin.biz/</t>
  </si>
  <si>
    <t>cb4BD5bD4D661C3</t>
  </si>
  <si>
    <t>Mccullough</t>
  </si>
  <si>
    <t>Griffin, Palmer and Ray</t>
  </si>
  <si>
    <t>North Cheryltown</t>
  </si>
  <si>
    <t>001-370-997-0972</t>
  </si>
  <si>
    <t>001-597-044-7808</t>
  </si>
  <si>
    <t>brad02@mclaughlin.com</t>
  </si>
  <si>
    <t>94CbE8f4DBdbaB2</t>
  </si>
  <si>
    <t>Dunlap-Hunt</t>
  </si>
  <si>
    <t>Holmesmouth</t>
  </si>
  <si>
    <t>484-480-3025x4949</t>
  </si>
  <si>
    <t>jonathan39@potts-barber.com</t>
  </si>
  <si>
    <t>7D6fCe1Dbfa27D3</t>
  </si>
  <si>
    <t>Wheeler-Meadows</t>
  </si>
  <si>
    <t>Chaseton</t>
  </si>
  <si>
    <t>(081)175-8296</t>
  </si>
  <si>
    <t>102.140.8213x54530</t>
  </si>
  <si>
    <t>ymorrow@huang.com</t>
  </si>
  <si>
    <t>https://parker.biz/</t>
  </si>
  <si>
    <t>FeDffAcFa7B5b79</t>
  </si>
  <si>
    <t>Contrerasburgh</t>
  </si>
  <si>
    <t>579-861-1629</t>
  </si>
  <si>
    <t>(989)419-5924x7534</t>
  </si>
  <si>
    <t>jeancarrillo@cobb-mcmillan.com</t>
  </si>
  <si>
    <t>bc573DF9F13fd7c</t>
  </si>
  <si>
    <t>Lynn, Moyer and Benton</t>
  </si>
  <si>
    <t>Jimmyfurt</t>
  </si>
  <si>
    <t>(393)182-1445</t>
  </si>
  <si>
    <t>(550)217-0705x8938</t>
  </si>
  <si>
    <t>levi57@jacobson.com</t>
  </si>
  <si>
    <t>http://wise.biz/</t>
  </si>
  <si>
    <t>F60B28b98B67Dac</t>
  </si>
  <si>
    <t>Campos, Dorsey and Reeves</t>
  </si>
  <si>
    <t>Mcgeeberg</t>
  </si>
  <si>
    <t>+1-739-700-1637x50483</t>
  </si>
  <si>
    <t>254-887-9798x79166</t>
  </si>
  <si>
    <t>ocharles@byrd-roach.com</t>
  </si>
  <si>
    <t>http://wilkerson-phillips.com/</t>
  </si>
  <si>
    <t>D9642c98d893c1a</t>
  </si>
  <si>
    <t>Marks PLC</t>
  </si>
  <si>
    <t>Bradymouth</t>
  </si>
  <si>
    <t>+1-876-693-6250x021</t>
  </si>
  <si>
    <t>dorothy34@wilson-sexton.info</t>
  </si>
  <si>
    <t>http://wilkerson-baldwin.com/</t>
  </si>
  <si>
    <t>EcaA04b3E1Ecef2</t>
  </si>
  <si>
    <t>Newman, Duke and Richmond</t>
  </si>
  <si>
    <t>001-957-080-8396x743</t>
  </si>
  <si>
    <t>598-320-9059</t>
  </si>
  <si>
    <t>xbruce@ryan.org</t>
  </si>
  <si>
    <t>https://www.crawford-townsend.com/</t>
  </si>
  <si>
    <t>7cfFC2180F9aC1E</t>
  </si>
  <si>
    <t>Shannon-Hancock</t>
  </si>
  <si>
    <t>East George</t>
  </si>
  <si>
    <t>612-563-6043x46161</t>
  </si>
  <si>
    <t>428-447-5875x62935</t>
  </si>
  <si>
    <t>cynthiachapman@duarte-evans.net</t>
  </si>
  <si>
    <t>https://hebert-guerrero.com/</t>
  </si>
  <si>
    <t>0ee8Af1C9fDCCFD</t>
  </si>
  <si>
    <t>Whitehead-Holt</t>
  </si>
  <si>
    <t>Lake Monique</t>
  </si>
  <si>
    <t>862-914-2924</t>
  </si>
  <si>
    <t>+1-868-303-2889x01327</t>
  </si>
  <si>
    <t>coltonlutz@price-carlson.com</t>
  </si>
  <si>
    <t>http://www.galvan.com/</t>
  </si>
  <si>
    <t>9FeFDcd6Bdbb241</t>
  </si>
  <si>
    <t>Rogers-Buckley</t>
  </si>
  <si>
    <t>Mcknightstad</t>
  </si>
  <si>
    <t>108-395-5852</t>
  </si>
  <si>
    <t>940-856-9908x842</t>
  </si>
  <si>
    <t>rodneybray@vaughan-dunn.com</t>
  </si>
  <si>
    <t>C1A251F9B2a7C0b</t>
  </si>
  <si>
    <t>Solomon, Smith and Dickson</t>
  </si>
  <si>
    <t>727.088.6580x148</t>
  </si>
  <si>
    <t>001-798-600-9417x297</t>
  </si>
  <si>
    <t>jasminmoreno@terrell-cunningham.com</t>
  </si>
  <si>
    <t>https://www.neal-fleming.biz/</t>
  </si>
  <si>
    <t>73BE2CC9f75d6fA</t>
  </si>
  <si>
    <t>Wells, Hudson and Zamora</t>
  </si>
  <si>
    <t>Suarezborough</t>
  </si>
  <si>
    <t>+1-080-808-8605x5676</t>
  </si>
  <si>
    <t>lberg@bell.biz</t>
  </si>
  <si>
    <t>https://www.hampton-wise.com/</t>
  </si>
  <si>
    <t>2ce72b22eB0AbC8</t>
  </si>
  <si>
    <t>Barton, Strong and Cantu</t>
  </si>
  <si>
    <t>Rachaelborough</t>
  </si>
  <si>
    <t>001-181-346-1159x2055</t>
  </si>
  <si>
    <t>083-785-1994</t>
  </si>
  <si>
    <t>brett13@kidd.com</t>
  </si>
  <si>
    <t>098bE6ccf2FECfb</t>
  </si>
  <si>
    <t>Contreras Ltd</t>
  </si>
  <si>
    <t>East Michaelfurt</t>
  </si>
  <si>
    <t>(251)834-2949</t>
  </si>
  <si>
    <t>001-475-439-9021x70156</t>
  </si>
  <si>
    <t>egalloway@price.com</t>
  </si>
  <si>
    <t>https://www.bradford-valenzuela.biz/</t>
  </si>
  <si>
    <t>DECF7b54fF8FDF6</t>
  </si>
  <si>
    <t>Schwartz, Blanchard and Douglas</t>
  </si>
  <si>
    <t>North Gloria</t>
  </si>
  <si>
    <t>001-908-969-8882</t>
  </si>
  <si>
    <t>146.872.4710</t>
  </si>
  <si>
    <t>yhayes@garrison.net</t>
  </si>
  <si>
    <t>http://nelson.org/</t>
  </si>
  <si>
    <t>eDD1718ABdab600</t>
  </si>
  <si>
    <t>Kirby, Kent and Crane</t>
  </si>
  <si>
    <t>Bridgetview</t>
  </si>
  <si>
    <t>(817)450-3652x3049</t>
  </si>
  <si>
    <t>877.617.9420x58450</t>
  </si>
  <si>
    <t>alexisflores@moore.biz</t>
  </si>
  <si>
    <t>https://garrett.com/</t>
  </si>
  <si>
    <t>c5dFbBa2CFdcF2B</t>
  </si>
  <si>
    <t>King, Mckinney and Friedman</t>
  </si>
  <si>
    <t>Lake Clarenceborough</t>
  </si>
  <si>
    <t>156.866.0320x1680</t>
  </si>
  <si>
    <t>laceyphillips@leblanc.biz</t>
  </si>
  <si>
    <t>https://gray.net/</t>
  </si>
  <si>
    <t>8beda4072817F58</t>
  </si>
  <si>
    <t>Adkins, Yu and Garner</t>
  </si>
  <si>
    <t>Drewstad</t>
  </si>
  <si>
    <t>142.889.2269x8524</t>
  </si>
  <si>
    <t>752-011-6780x273</t>
  </si>
  <si>
    <t>vickivalentine@briggs.biz</t>
  </si>
  <si>
    <t>BBa1Fa9FfDC1D77</t>
  </si>
  <si>
    <t>Richmond, Horton and Coffey</t>
  </si>
  <si>
    <t>Rhondamouth</t>
  </si>
  <si>
    <t>001-287-648-0358</t>
  </si>
  <si>
    <t>383.958.3022</t>
  </si>
  <si>
    <t>yschultz@gallagher.com</t>
  </si>
  <si>
    <t>https://www.neal.com/</t>
  </si>
  <si>
    <t>2ff13b914edaA07</t>
  </si>
  <si>
    <t>Lee LLC</t>
  </si>
  <si>
    <t>Manuelberg</t>
  </si>
  <si>
    <t>611-949-0743x9394</t>
  </si>
  <si>
    <t>658-497-5501x1179</t>
  </si>
  <si>
    <t>kchristian@greer.biz</t>
  </si>
  <si>
    <t>http://king.com/</t>
  </si>
  <si>
    <t>e1bFDD5c7719D03</t>
  </si>
  <si>
    <t>Chang, Baker and Snow</t>
  </si>
  <si>
    <t>Jasminfort</t>
  </si>
  <si>
    <t>390-191-6750x8676</t>
  </si>
  <si>
    <t>990-763-4721</t>
  </si>
  <si>
    <t>averytabitha@calderon.com</t>
  </si>
  <si>
    <t>http://www.carrillo.com/</t>
  </si>
  <si>
    <t>e9Ff8F4EfdA7DB5</t>
  </si>
  <si>
    <t>Ferrell-Franco</t>
  </si>
  <si>
    <t>Port Tashahaven</t>
  </si>
  <si>
    <t>140-955-2145x76654</t>
  </si>
  <si>
    <t>haynesalison@barnes.com</t>
  </si>
  <si>
    <t>https://byrd-garner.com/</t>
  </si>
  <si>
    <t>Ee3F175ECBBAA1c</t>
  </si>
  <si>
    <t>Myers LLC</t>
  </si>
  <si>
    <t>Madisonland</t>
  </si>
  <si>
    <t>(543)042-0144</t>
  </si>
  <si>
    <t>910-603-7738x087</t>
  </si>
  <si>
    <t>brandi37@wilcox.org</t>
  </si>
  <si>
    <t>https://www.black-garrison.com/</t>
  </si>
  <si>
    <t>93eAEBaD69aC9ce</t>
  </si>
  <si>
    <t>Whitney, Mullins and Reed</t>
  </si>
  <si>
    <t>(216)744-0500x430</t>
  </si>
  <si>
    <t>millsbreanna@farmer.org</t>
  </si>
  <si>
    <t>https://www.kennedy.net/</t>
  </si>
  <si>
    <t>96b72C9fE5ac7b1</t>
  </si>
  <si>
    <t>+1-867-021-6177x71501</t>
  </si>
  <si>
    <t>983.161.8764x49257</t>
  </si>
  <si>
    <t>earl68@mcintosh.biz</t>
  </si>
  <si>
    <t>https://lawrence-patton.info/</t>
  </si>
  <si>
    <t>74AdDbF7EbdE6E6</t>
  </si>
  <si>
    <t>Beltran-Werner</t>
  </si>
  <si>
    <t>Pamelabury</t>
  </si>
  <si>
    <t>726-427-9918x5833</t>
  </si>
  <si>
    <t>726.191.3692</t>
  </si>
  <si>
    <t>yhoward@price.com</t>
  </si>
  <si>
    <t>ec9c155B0eab516</t>
  </si>
  <si>
    <t>Farley Group</t>
  </si>
  <si>
    <t>Lake Ravenchester</t>
  </si>
  <si>
    <t>(698)849-8312x601</t>
  </si>
  <si>
    <t>742.358.6288x116</t>
  </si>
  <si>
    <t>dan07@franklin.net</t>
  </si>
  <si>
    <t>Ff6b1e9297D9aEA</t>
  </si>
  <si>
    <t>Patton, Dorsey and Davenport</t>
  </si>
  <si>
    <t>Kennedybury</t>
  </si>
  <si>
    <t>693-852-2729x71569</t>
  </si>
  <si>
    <t>001-357-723-9905</t>
  </si>
  <si>
    <t>hlozano@dorsey.org</t>
  </si>
  <si>
    <t>https://mills.net/</t>
  </si>
  <si>
    <t>56E59a329aeD29e</t>
  </si>
  <si>
    <t>Fischer and Sons</t>
  </si>
  <si>
    <t>(329)148-1088x24852</t>
  </si>
  <si>
    <t>553.353.7942x404</t>
  </si>
  <si>
    <t>rreilly@church.com</t>
  </si>
  <si>
    <t>https://www.duffy.com/</t>
  </si>
  <si>
    <t>BDEBA17fbF7EbeF</t>
  </si>
  <si>
    <t>Mercado-Joseph</t>
  </si>
  <si>
    <t>Everettfort</t>
  </si>
  <si>
    <t>001-061-692-0974x3943</t>
  </si>
  <si>
    <t>(870)954-1338</t>
  </si>
  <si>
    <t>icervantes@rocha-camacho.com</t>
  </si>
  <si>
    <t>http://www.sutton-livingston.com/</t>
  </si>
  <si>
    <t>D3bfA7A69f8cFe2</t>
  </si>
  <si>
    <t>Church-Charles</t>
  </si>
  <si>
    <t>Port Scott</t>
  </si>
  <si>
    <t>919-517-8971x059</t>
  </si>
  <si>
    <t>386.130.6874x24713</t>
  </si>
  <si>
    <t>elijahlozano@cole-roman.biz</t>
  </si>
  <si>
    <t>http://www.cardenas-garrison.org/</t>
  </si>
  <si>
    <t>bAD50bedbB8A8DB</t>
  </si>
  <si>
    <t>Huff LLC</t>
  </si>
  <si>
    <t>Shepardstad</t>
  </si>
  <si>
    <t>+1-830-941-0156x981</t>
  </si>
  <si>
    <t>+1-974-379-6858x4399</t>
  </si>
  <si>
    <t>ghester@scott.com</t>
  </si>
  <si>
    <t>https://www.myers.com/</t>
  </si>
  <si>
    <t>F51A2F1cD722fDA</t>
  </si>
  <si>
    <t>Reynolds, Hebert and Wilkinson</t>
  </si>
  <si>
    <t>Port Amber</t>
  </si>
  <si>
    <t>001-670-627-4583x887</t>
  </si>
  <si>
    <t>karinahuynh@pollard.biz</t>
  </si>
  <si>
    <t>https://michael-barber.biz/</t>
  </si>
  <si>
    <t>6Cde3D5c15dbDCe</t>
  </si>
  <si>
    <t>Garza Group</t>
  </si>
  <si>
    <t>Lake Maxwellberg</t>
  </si>
  <si>
    <t>001-096-796-9549x86258</t>
  </si>
  <si>
    <t>cabbott@adkins.com</t>
  </si>
  <si>
    <t>https://www.davenport.org/</t>
  </si>
  <si>
    <t>da5fB0c7F3d3b0A</t>
  </si>
  <si>
    <t>Vasquez-Fleming</t>
  </si>
  <si>
    <t>North Ianbury</t>
  </si>
  <si>
    <t>001-009-592-2197x7672</t>
  </si>
  <si>
    <t>(212)276-7240</t>
  </si>
  <si>
    <t>cwatkins@gross.com</t>
  </si>
  <si>
    <t>http://www.downs-travis.com/</t>
  </si>
  <si>
    <t>5CafBaecA4D78ea</t>
  </si>
  <si>
    <t>Bowen, Ho and Mays</t>
  </si>
  <si>
    <t>South Dorisberg</t>
  </si>
  <si>
    <t>642-370-5582</t>
  </si>
  <si>
    <t>(613)162-6050x25919</t>
  </si>
  <si>
    <t>zoe41@bray.com</t>
  </si>
  <si>
    <t>aB61e30bBB4Ae9c</t>
  </si>
  <si>
    <t>Savage-Waters</t>
  </si>
  <si>
    <t>Campbellfort</t>
  </si>
  <si>
    <t>+1-657-786-9541x4533</t>
  </si>
  <si>
    <t>+1-582-545-1632x1070</t>
  </si>
  <si>
    <t>bridgetkline@galvan-crawford.com</t>
  </si>
  <si>
    <t>https://gomez.com/</t>
  </si>
  <si>
    <t>d9bBf5e7aCC6bbE</t>
  </si>
  <si>
    <t>Dudley, Lewis and Shaffer</t>
  </si>
  <si>
    <t>East Gabrielland</t>
  </si>
  <si>
    <t>789.192.4363x213</t>
  </si>
  <si>
    <t>(414)857-5628x4549</t>
  </si>
  <si>
    <t>edaugherty@phillips.com</t>
  </si>
  <si>
    <t>Dc3daDAaDDCB86c</t>
  </si>
  <si>
    <t>Fleming LLC</t>
  </si>
  <si>
    <t>Lake Hector</t>
  </si>
  <si>
    <t>035.208.6088x45691</t>
  </si>
  <si>
    <t>001-999-860-8912x2018</t>
  </si>
  <si>
    <t>isabel08@odom.com</t>
  </si>
  <si>
    <t>7b885197faDbaEd</t>
  </si>
  <si>
    <t>171.993.7325x096</t>
  </si>
  <si>
    <t>+1-842-111-3817x065</t>
  </si>
  <si>
    <t>pklein@vasquez.net</t>
  </si>
  <si>
    <t>https://edwards-swanson.net/</t>
  </si>
  <si>
    <t>83d63aDedCAB826</t>
  </si>
  <si>
    <t>Donovan, Ewing and Ochoa</t>
  </si>
  <si>
    <t>Port Wyatt</t>
  </si>
  <si>
    <t>136-693-6319</t>
  </si>
  <si>
    <t>900.444.7182x48063</t>
  </si>
  <si>
    <t>cassidy35@day.info</t>
  </si>
  <si>
    <t>http://warner-ruiz.com/</t>
  </si>
  <si>
    <t>7d3FA7522B4fc29</t>
  </si>
  <si>
    <t>Boyer Inc</t>
  </si>
  <si>
    <t>Pennyview</t>
  </si>
  <si>
    <t>(964)477-9472x253</t>
  </si>
  <si>
    <t>001-510-031-3085</t>
  </si>
  <si>
    <t>bberry@delgado.com</t>
  </si>
  <si>
    <t>http://monroe-lam.com/</t>
  </si>
  <si>
    <t>224b2c596c942F7</t>
  </si>
  <si>
    <t>Cole-Mcgee</t>
  </si>
  <si>
    <t>Morafurt</t>
  </si>
  <si>
    <t>+1-761-916-5950x37346</t>
  </si>
  <si>
    <t>chamberscolleen@welch.com</t>
  </si>
  <si>
    <t>https://owen.com/</t>
  </si>
  <si>
    <t>Ad3ae4Bf9557B6d</t>
  </si>
  <si>
    <t>Pruitt Inc</t>
  </si>
  <si>
    <t>Moraleston</t>
  </si>
  <si>
    <t>001-851-342-0752x645</t>
  </si>
  <si>
    <t>001-044-121-8414x348</t>
  </si>
  <si>
    <t>lclark@hensley.biz</t>
  </si>
  <si>
    <t>https://clark.com/</t>
  </si>
  <si>
    <t>7951fEB618E8eaE</t>
  </si>
  <si>
    <t>Harrington-Terrell</t>
  </si>
  <si>
    <t>Port Omar</t>
  </si>
  <si>
    <t>726.252.6748x881</t>
  </si>
  <si>
    <t>(503)291-7365x44598</t>
  </si>
  <si>
    <t>valenzueladakota@ponce.info</t>
  </si>
  <si>
    <t>3F669A3EFf20bb9</t>
  </si>
  <si>
    <t>King, Chavez and Wiggins</t>
  </si>
  <si>
    <t>Roachmouth</t>
  </si>
  <si>
    <t>001-890-943-8889</t>
  </si>
  <si>
    <t>025.976.8253x40530</t>
  </si>
  <si>
    <t>sheila40@pugh-bates.info</t>
  </si>
  <si>
    <t>https://wade-kirk.com/</t>
  </si>
  <si>
    <t>2f782F314b00AaB</t>
  </si>
  <si>
    <t>Marsh PLC</t>
  </si>
  <si>
    <t>Theodoreshire</t>
  </si>
  <si>
    <t>198.618.1658x1161</t>
  </si>
  <si>
    <t>740.331.7592x4093</t>
  </si>
  <si>
    <t>jason52@mccarthy.info</t>
  </si>
  <si>
    <t>https://blackwell-delacruz.com/</t>
  </si>
  <si>
    <t>e74D000F0eD5C2e</t>
  </si>
  <si>
    <t>Black PLC</t>
  </si>
  <si>
    <t>628.056.3822x116</t>
  </si>
  <si>
    <t>888.000.0974x746</t>
  </si>
  <si>
    <t>ann48@terrell.biz</t>
  </si>
  <si>
    <t>520fEc82d6FC65f</t>
  </si>
  <si>
    <t>Mcfarland Group</t>
  </si>
  <si>
    <t>New Graceborough</t>
  </si>
  <si>
    <t>656-493-9413</t>
  </si>
  <si>
    <t>220.992.3081</t>
  </si>
  <si>
    <t>maurice95@cooper.com</t>
  </si>
  <si>
    <t>http://www.stephenson.biz/</t>
  </si>
  <si>
    <t>0889D480AD6Acf9</t>
  </si>
  <si>
    <t>Gilbertport</t>
  </si>
  <si>
    <t>(445)270-8560x5890</t>
  </si>
  <si>
    <t>660-410-9518</t>
  </si>
  <si>
    <t>adrianahampton@adkins.com</t>
  </si>
  <si>
    <t>B2770ADC46Ac8f4</t>
  </si>
  <si>
    <t>Castillo LLC</t>
  </si>
  <si>
    <t>South Jakemouth</t>
  </si>
  <si>
    <t>(932)016-5186</t>
  </si>
  <si>
    <t>jacquelinehull@brady.com</t>
  </si>
  <si>
    <t>http://www.wall-figueroa.com/</t>
  </si>
  <si>
    <t>8a41BAD5d2B37cE</t>
  </si>
  <si>
    <t>Conway and Sons</t>
  </si>
  <si>
    <t>Mosesshire</t>
  </si>
  <si>
    <t>+1-530-235-8370x9823</t>
  </si>
  <si>
    <t>(965)656-5768x5385</t>
  </si>
  <si>
    <t>whitakerlatoya@mckinney.com</t>
  </si>
  <si>
    <t>https://www.nunez.biz/</t>
  </si>
  <si>
    <t>FFf6Ad9dC7079Cb</t>
  </si>
  <si>
    <t>Baxter, Sawyer and Gardner</t>
  </si>
  <si>
    <t>Lake Corey</t>
  </si>
  <si>
    <t>+1-594-075-5781x09010</t>
  </si>
  <si>
    <t>(274)026-2836</t>
  </si>
  <si>
    <t>donaldhorne@cross.biz</t>
  </si>
  <si>
    <t>https://www.reynolds.com/</t>
  </si>
  <si>
    <t>AD41eD85a3829F8</t>
  </si>
  <si>
    <t>Bird Inc</t>
  </si>
  <si>
    <t>(323)997-1348x9961</t>
  </si>
  <si>
    <t>joelgreer@neal-fitzgerald.com</t>
  </si>
  <si>
    <t>http://www.frederick.com/</t>
  </si>
  <si>
    <t>Cf5b3E6bDe2a93c</t>
  </si>
  <si>
    <t>Nolan PLC</t>
  </si>
  <si>
    <t>Kaufmantown</t>
  </si>
  <si>
    <t>(985)098-9066x2265</t>
  </si>
  <si>
    <t>yquinn@galloway-kelly.org</t>
  </si>
  <si>
    <t>http://www.singh-stark.info/</t>
  </si>
  <si>
    <t>E14a4c782E21d11</t>
  </si>
  <si>
    <t>Rivers LLC</t>
  </si>
  <si>
    <t>West Sydneychester</t>
  </si>
  <si>
    <t>529-516-8667</t>
  </si>
  <si>
    <t>001-868-273-6214x29101</t>
  </si>
  <si>
    <t>monica18@brennan.com</t>
  </si>
  <si>
    <t>https://www.andersen.org/</t>
  </si>
  <si>
    <t>e0fEEBFe9ef34aE</t>
  </si>
  <si>
    <t>Stuart-Stevenson</t>
  </si>
  <si>
    <t>New Haydenton</t>
  </si>
  <si>
    <t>(965)009-5218</t>
  </si>
  <si>
    <t>639-823-2634x949</t>
  </si>
  <si>
    <t>ruth64@bolton.com</t>
  </si>
  <si>
    <t>http://joyce.com/</t>
  </si>
  <si>
    <t>aEd04e38C0B9EA8</t>
  </si>
  <si>
    <t>Barker-Bowers</t>
  </si>
  <si>
    <t>Guyberg</t>
  </si>
  <si>
    <t>001-774-214-3901x313</t>
  </si>
  <si>
    <t>570.254.0252</t>
  </si>
  <si>
    <t>tracey40@koch.org</t>
  </si>
  <si>
    <t>http://bonilla-schneider.com/</t>
  </si>
  <si>
    <t>285767fa959679c</t>
  </si>
  <si>
    <t>West Wandabury</t>
  </si>
  <si>
    <t>979-849-3514</t>
  </si>
  <si>
    <t>whoward@frazier.org</t>
  </si>
  <si>
    <t>4BfFABCc1c0395B</t>
  </si>
  <si>
    <t>Ali Group</t>
  </si>
  <si>
    <t>New Brandonbury</t>
  </si>
  <si>
    <t>434-679-2867x4013</t>
  </si>
  <si>
    <t>276-699-7668x38925</t>
  </si>
  <si>
    <t>stefanie43@freeman-lambert.com</t>
  </si>
  <si>
    <t>b0a33aE58BC7903</t>
  </si>
  <si>
    <t>Pace LLC</t>
  </si>
  <si>
    <t>Johnathanhaven</t>
  </si>
  <si>
    <t>426.361.9567</t>
  </si>
  <si>
    <t>(642)874-1363x57314</t>
  </si>
  <si>
    <t>tammiecortez@chen.biz</t>
  </si>
  <si>
    <t>https://oliver.net/</t>
  </si>
  <si>
    <t>dBa7fbFBCeDAF54</t>
  </si>
  <si>
    <t>Rosario, Roberts and Morris</t>
  </si>
  <si>
    <t>North Katiefort</t>
  </si>
  <si>
    <t>917-528-7525</t>
  </si>
  <si>
    <t>rileystephen@jordan-rivera.com</t>
  </si>
  <si>
    <t>https://boyle.com/</t>
  </si>
  <si>
    <t>C6b2AB869fE4E77</t>
  </si>
  <si>
    <t>Arias LLC</t>
  </si>
  <si>
    <t>North Kimchester</t>
  </si>
  <si>
    <t>309.133.1891</t>
  </si>
  <si>
    <t>574-015-8225x9971</t>
  </si>
  <si>
    <t>bassphillip@chambers.com</t>
  </si>
  <si>
    <t>https://baird.net/</t>
  </si>
  <si>
    <t>fBD1900cc729aDd</t>
  </si>
  <si>
    <t>Galloway-Wiley</t>
  </si>
  <si>
    <t>Port Waltermouth</t>
  </si>
  <si>
    <t>(721)363-4969</t>
  </si>
  <si>
    <t>761-689-3825</t>
  </si>
  <si>
    <t>xwaller@shields.net</t>
  </si>
  <si>
    <t>http://banks.com/</t>
  </si>
  <si>
    <t>F2Df24e6C6e8f3D</t>
  </si>
  <si>
    <t>Zhang, Gardner and Ramos</t>
  </si>
  <si>
    <t>Lake Ravenland</t>
  </si>
  <si>
    <t>441-782-4311x5993</t>
  </si>
  <si>
    <t>gibbsjon@fletcher-mccann.com</t>
  </si>
  <si>
    <t>http://randolph-pitts.biz/</t>
  </si>
  <si>
    <t>0FC6E0b89B147CD</t>
  </si>
  <si>
    <t>Melendez-Wang</t>
  </si>
  <si>
    <t>Marvinfurt</t>
  </si>
  <si>
    <t>544-874-1893x6310</t>
  </si>
  <si>
    <t>sherri05@leonard.org</t>
  </si>
  <si>
    <t>http://www.fernandez-buck.net/</t>
  </si>
  <si>
    <t>F944522Ee51CEc7</t>
  </si>
  <si>
    <t>Cross, Dawson and Chen</t>
  </si>
  <si>
    <t>South Destiny</t>
  </si>
  <si>
    <t>(058)889-5214</t>
  </si>
  <si>
    <t>146.967.2482x0399</t>
  </si>
  <si>
    <t>mirandanorman@kelly.info</t>
  </si>
  <si>
    <t>a603dDF849BfAAE</t>
  </si>
  <si>
    <t>Chandler-Sampson</t>
  </si>
  <si>
    <t>Jonton</t>
  </si>
  <si>
    <t>234.323.2198</t>
  </si>
  <si>
    <t>mullenamanda@kennedy-navarro.info</t>
  </si>
  <si>
    <t>c45Abdc2C2EeacF</t>
  </si>
  <si>
    <t>Moran-Morrison</t>
  </si>
  <si>
    <t>West Joannborough</t>
  </si>
  <si>
    <t>(130)480-4084</t>
  </si>
  <si>
    <t>+1-757-907-5239x4974</t>
  </si>
  <si>
    <t>maddenkenneth@andrews.com</t>
  </si>
  <si>
    <t>https://www.hodges.com/</t>
  </si>
  <si>
    <t>b086Cf491c40B4c</t>
  </si>
  <si>
    <t>Esparza-Griffin</t>
  </si>
  <si>
    <t>South Sierrabury</t>
  </si>
  <si>
    <t>894.742.3667x90373</t>
  </si>
  <si>
    <t>(065)611-6414x54608</t>
  </si>
  <si>
    <t>alexa75@vance.com</t>
  </si>
  <si>
    <t>CB95AAE8CaEE6A2</t>
  </si>
  <si>
    <t>Foley-Reyes</t>
  </si>
  <si>
    <t>Lawrencehaven</t>
  </si>
  <si>
    <t>(088)559-3352</t>
  </si>
  <si>
    <t>542.223.2893x25842</t>
  </si>
  <si>
    <t>maldonadodonna@spears.info</t>
  </si>
  <si>
    <t>68AEaA6B9EfDE2f</t>
  </si>
  <si>
    <t>Woodard Inc</t>
  </si>
  <si>
    <t>789.882.5400x7795</t>
  </si>
  <si>
    <t>(159)073-9653x1469</t>
  </si>
  <si>
    <t>jenna90@clements-allison.biz</t>
  </si>
  <si>
    <t>https://quinn-davis.biz/</t>
  </si>
  <si>
    <t>EaE5A05FbC7AaDd</t>
  </si>
  <si>
    <t>Rangel, Fox and Cruz</t>
  </si>
  <si>
    <t>454-745-8206x350</t>
  </si>
  <si>
    <t>484-200-2005x5666</t>
  </si>
  <si>
    <t>wilcoxkarina@little.com</t>
  </si>
  <si>
    <t>5ED5a0B6118d0DA</t>
  </si>
  <si>
    <t>Olson-Ingram</t>
  </si>
  <si>
    <t>Jesusburgh</t>
  </si>
  <si>
    <t>(287)762-8610x610</t>
  </si>
  <si>
    <t>(561)082-6006</t>
  </si>
  <si>
    <t>sheilarogers@parks.org</t>
  </si>
  <si>
    <t>2Da917d5DEBe80b</t>
  </si>
  <si>
    <t>Shaffer, Sanders and Kaufman</t>
  </si>
  <si>
    <t>Dawsonborough</t>
  </si>
  <si>
    <t>592.945.9027</t>
  </si>
  <si>
    <t>151.534.2700</t>
  </si>
  <si>
    <t>thomasfox@irwin.com</t>
  </si>
  <si>
    <t>http://www.blevins.com/</t>
  </si>
  <si>
    <t>E59F32aD3ad0da6</t>
  </si>
  <si>
    <t>Horton, Landry and Ward</t>
  </si>
  <si>
    <t>Wyattshire</t>
  </si>
  <si>
    <t>(365)798-0502x71296</t>
  </si>
  <si>
    <t>dustinmccarty@wilson.info</t>
  </si>
  <si>
    <t>http://dennis.com/</t>
  </si>
  <si>
    <t>4ED2328ed5B6Df0</t>
  </si>
  <si>
    <t>Holder Inc</t>
  </si>
  <si>
    <t>+1-253-934-2791x47867</t>
  </si>
  <si>
    <t>502.096.9230x125</t>
  </si>
  <si>
    <t>ericksonjuan@sampson.org</t>
  </si>
  <si>
    <t>http://briggs-rodgers.net/</t>
  </si>
  <si>
    <t>7EAf280d6C18b7C</t>
  </si>
  <si>
    <t>Mueller-Mcmillan</t>
  </si>
  <si>
    <t>West Caitlyn</t>
  </si>
  <si>
    <t>(268)620-4424</t>
  </si>
  <si>
    <t>(411)841-3231x45070</t>
  </si>
  <si>
    <t>elijah52@vincent.net</t>
  </si>
  <si>
    <t>CDF7437bECaCCFE</t>
  </si>
  <si>
    <t>Acosta-Waters</t>
  </si>
  <si>
    <t>gaustin@hays.info</t>
  </si>
  <si>
    <t>http://www.cochran.org/</t>
  </si>
  <si>
    <t>f5ffa85b5dad254</t>
  </si>
  <si>
    <t>Mitchell, Murray and Castillo</t>
  </si>
  <si>
    <t>Zimmermanborough</t>
  </si>
  <si>
    <t>(081)424-8450x2114</t>
  </si>
  <si>
    <t>zpratt@hale-newman.com</t>
  </si>
  <si>
    <t>https://fritz-cochran.info/</t>
  </si>
  <si>
    <t>3dcD2320355d6eF</t>
  </si>
  <si>
    <t>Oneal Ltd</t>
  </si>
  <si>
    <t>Leeville</t>
  </si>
  <si>
    <t>528-293-8215</t>
  </si>
  <si>
    <t>475.106.3703x2179</t>
  </si>
  <si>
    <t>fhuang@prince.com</t>
  </si>
  <si>
    <t>http://baxter.com/</t>
  </si>
  <si>
    <t>5BA6F8fEF2F47dD</t>
  </si>
  <si>
    <t>May-Daniels</t>
  </si>
  <si>
    <t>Rogerchester</t>
  </si>
  <si>
    <t>+1-204-504-9989x37988</t>
  </si>
  <si>
    <t>217-021-8098</t>
  </si>
  <si>
    <t>tim00@lutz-park.com</t>
  </si>
  <si>
    <t>https://www.mayer-mora.com/</t>
  </si>
  <si>
    <t>8850C8f5E9D7bfF</t>
  </si>
  <si>
    <t>Luna-Carpenter</t>
  </si>
  <si>
    <t>North Kim</t>
  </si>
  <si>
    <t>227.524.0005x1619</t>
  </si>
  <si>
    <t>kramerandrea@barr-villa.com</t>
  </si>
  <si>
    <t>https://west-bowers.net/</t>
  </si>
  <si>
    <t>f284CADeeDE4B77</t>
  </si>
  <si>
    <t>Goodwin, Pham and Deleon</t>
  </si>
  <si>
    <t>Corteztown</t>
  </si>
  <si>
    <t>098.741.8793x6567</t>
  </si>
  <si>
    <t>001-450-510-4834x591</t>
  </si>
  <si>
    <t>piercebarbara@conner.com</t>
  </si>
  <si>
    <t>http://www.lowe.info/</t>
  </si>
  <si>
    <t>3aEBCDc0BF274AC</t>
  </si>
  <si>
    <t>Ellison-Dalton</t>
  </si>
  <si>
    <t>South Mallory</t>
  </si>
  <si>
    <t>583.879.2194x4421</t>
  </si>
  <si>
    <t>(726)031-5434</t>
  </si>
  <si>
    <t>vcoleman@mcgee.biz</t>
  </si>
  <si>
    <t>9bEeE9D7b6198A7</t>
  </si>
  <si>
    <t>Crawford, Griffin and Walton</t>
  </si>
  <si>
    <t>Newmanborough</t>
  </si>
  <si>
    <t>001-385-081-8644x55451</t>
  </si>
  <si>
    <t>(937)042-0225x2800</t>
  </si>
  <si>
    <t>deandrew@alvarez-heath.info</t>
  </si>
  <si>
    <t>D840b3fd766ff8b</t>
  </si>
  <si>
    <t>Ingram, Bridges and Conrad</t>
  </si>
  <si>
    <t>Hicksside</t>
  </si>
  <si>
    <t>717-563-1573</t>
  </si>
  <si>
    <t>573.400.1059x8581</t>
  </si>
  <si>
    <t>sarah99@norris-parks.com</t>
  </si>
  <si>
    <t>http://www.keith-galvan.org/</t>
  </si>
  <si>
    <t>E38Ae78a9bdab5F</t>
  </si>
  <si>
    <t>Stuart-Rhodes</t>
  </si>
  <si>
    <t>Gouldview</t>
  </si>
  <si>
    <t>331-067-7066x616</t>
  </si>
  <si>
    <t>shepherdjamie@stark.com</t>
  </si>
  <si>
    <t>https://www.gardner-bond.com/</t>
  </si>
  <si>
    <t>dAfC3DdDf2CdFa3</t>
  </si>
  <si>
    <t>South Ralph</t>
  </si>
  <si>
    <t>(053)912-0408x297</t>
  </si>
  <si>
    <t>(889)147-2000</t>
  </si>
  <si>
    <t>zachary49@burnett-dominguez.com</t>
  </si>
  <si>
    <t>http://frost.com/</t>
  </si>
  <si>
    <t>ADe118E00c7Ef6B</t>
  </si>
  <si>
    <t>Padilla-Bowman</t>
  </si>
  <si>
    <t>East Audreystad</t>
  </si>
  <si>
    <t>480-842-4989</t>
  </si>
  <si>
    <t>001-221-582-1715</t>
  </si>
  <si>
    <t>abigail16@villegas.com</t>
  </si>
  <si>
    <t>https://www.gould-wells.com/</t>
  </si>
  <si>
    <t>E6d1aaB73cfE97C</t>
  </si>
  <si>
    <t>Valenzuela-Velez</t>
  </si>
  <si>
    <t>Jaimefort</t>
  </si>
  <si>
    <t>+1-729-867-9013x565</t>
  </si>
  <si>
    <t>(248)307-1537x9557</t>
  </si>
  <si>
    <t>sandracummings@blair.com</t>
  </si>
  <si>
    <t>http://www.harper.info/</t>
  </si>
  <si>
    <t>D57ccB50Ba12f4B</t>
  </si>
  <si>
    <t>Kane-Kirby</t>
  </si>
  <si>
    <t>Sextonville</t>
  </si>
  <si>
    <t>045-005-7685x739</t>
  </si>
  <si>
    <t>695-547-9595x936</t>
  </si>
  <si>
    <t>fcuevas@gill.com</t>
  </si>
  <si>
    <t>https://www.powell-le.com/</t>
  </si>
  <si>
    <t>396b650D5eEfB82</t>
  </si>
  <si>
    <t>Suarez and Sons</t>
  </si>
  <si>
    <t>South Christina</t>
  </si>
  <si>
    <t>225-385-5868x84320</t>
  </si>
  <si>
    <t>reneeacosta@reyes-calderon.com</t>
  </si>
  <si>
    <t>f001f1Fd61F663c</t>
  </si>
  <si>
    <t>Gutierrez, Crane and Fox</t>
  </si>
  <si>
    <t>Williamchester</t>
  </si>
  <si>
    <t>555-958-6766</t>
  </si>
  <si>
    <t>+1-627-217-7754x31149</t>
  </si>
  <si>
    <t>francisco78@cunningham.org</t>
  </si>
  <si>
    <t>B47fFCC5Ab3Af5a</t>
  </si>
  <si>
    <t>+1-392-192-3013x3379</t>
  </si>
  <si>
    <t>+1-449-598-4729x14208</t>
  </si>
  <si>
    <t>sharon69@reese.com</t>
  </si>
  <si>
    <t>d002cD8C638f2AD</t>
  </si>
  <si>
    <t>Santos Ltd</t>
  </si>
  <si>
    <t>South Garrettville</t>
  </si>
  <si>
    <t>338-087-7522x4410</t>
  </si>
  <si>
    <t>holdengavin@sharp.com</t>
  </si>
  <si>
    <t>http://www.escobar.info/</t>
  </si>
  <si>
    <t>1EEfc81f0a6d054</t>
  </si>
  <si>
    <t>Jenningsshire</t>
  </si>
  <si>
    <t>(561)904-1315x347</t>
  </si>
  <si>
    <t>549.684.8708</t>
  </si>
  <si>
    <t>ymathews@singleton.com</t>
  </si>
  <si>
    <t>http://www.solomon-jackson.com/</t>
  </si>
  <si>
    <t>f29Fc9d15317DFd</t>
  </si>
  <si>
    <t>King and Sons</t>
  </si>
  <si>
    <t>North Carolyntown</t>
  </si>
  <si>
    <t>(840)874-8903x79646</t>
  </si>
  <si>
    <t>(306)794-3966x677</t>
  </si>
  <si>
    <t>munozbryan@phelps.org</t>
  </si>
  <si>
    <t>http://oneal.info/</t>
  </si>
  <si>
    <t>FeDc06C4D5cdD50</t>
  </si>
  <si>
    <t>Hinton-Bautista</t>
  </si>
  <si>
    <t>Traciehaven</t>
  </si>
  <si>
    <t>+1-878-854-1035x153</t>
  </si>
  <si>
    <t>+1-224-676-3734x21683</t>
  </si>
  <si>
    <t>joycemarks@massey.com</t>
  </si>
  <si>
    <t>64d1148118e9e08</t>
  </si>
  <si>
    <t>Sims, Mooney and Hampton</t>
  </si>
  <si>
    <t>Nunezburgh</t>
  </si>
  <si>
    <t>410.676.0341x25813</t>
  </si>
  <si>
    <t>+1-513-175-0832x485</t>
  </si>
  <si>
    <t>slin@bartlett-anthony.com</t>
  </si>
  <si>
    <t>053ef44A5fE29dc</t>
  </si>
  <si>
    <t>Fry, Morgan and Richards</t>
  </si>
  <si>
    <t>West Rodney</t>
  </si>
  <si>
    <t>301-952-8336</t>
  </si>
  <si>
    <t>jake52@armstrong.com</t>
  </si>
  <si>
    <t>http://shields.com/</t>
  </si>
  <si>
    <t>eE5a4e00d9Be04a</t>
  </si>
  <si>
    <t>Blackburn, Fritz and Soto</t>
  </si>
  <si>
    <t>North Taylormouth</t>
  </si>
  <si>
    <t>002.356.5147x00309</t>
  </si>
  <si>
    <t>greg00@strong-chang.net</t>
  </si>
  <si>
    <t>dbDBAc3BFE5fafE</t>
  </si>
  <si>
    <t>Preston and Sons</t>
  </si>
  <si>
    <t>East Calvinport</t>
  </si>
  <si>
    <t>(983)784-5837x612</t>
  </si>
  <si>
    <t>+1-317-000-2930x56791</t>
  </si>
  <si>
    <t>lisaskinner@nichols-padilla.com</t>
  </si>
  <si>
    <t>https://www.serrano.com/</t>
  </si>
  <si>
    <t>8255AdCBD23349F</t>
  </si>
  <si>
    <t>Santana Group</t>
  </si>
  <si>
    <t>Lake Angel</t>
  </si>
  <si>
    <t>373.642.6306x41726</t>
  </si>
  <si>
    <t>+1-280-879-0754x9437</t>
  </si>
  <si>
    <t>brandyewing@barron-hawkins.com</t>
  </si>
  <si>
    <t>https://www.wheeler.com/</t>
  </si>
  <si>
    <t>Cb994EA466ae830</t>
  </si>
  <si>
    <t>Walton, Rowe and Hanna</t>
  </si>
  <si>
    <t>634-283-6940x96754</t>
  </si>
  <si>
    <t>(749)709-8352x581</t>
  </si>
  <si>
    <t>cashley@bates.net</t>
  </si>
  <si>
    <t>http://www.herman.com/</t>
  </si>
  <si>
    <t>3F18Bb9318e47a9</t>
  </si>
  <si>
    <t>Henderson-Edwards</t>
  </si>
  <si>
    <t>New Janice</t>
  </si>
  <si>
    <t>175.396.7188x6600</t>
  </si>
  <si>
    <t>024.702.9947</t>
  </si>
  <si>
    <t>ophillips@green-vaughan.info</t>
  </si>
  <si>
    <t>http://www.roberts.com/</t>
  </si>
  <si>
    <t>1bE19EFe5De126a</t>
  </si>
  <si>
    <t>Koch PLC</t>
  </si>
  <si>
    <t>Mayfurt</t>
  </si>
  <si>
    <t>001-205-778-5551x4218</t>
  </si>
  <si>
    <t>opope@harding.biz</t>
  </si>
  <si>
    <t>https://knox.com/</t>
  </si>
  <si>
    <t>fD7beCAA0757B09</t>
  </si>
  <si>
    <t>Frederick LLC</t>
  </si>
  <si>
    <t>Woodside</t>
  </si>
  <si>
    <t>001-356-060-3825</t>
  </si>
  <si>
    <t>649.168.8340x167</t>
  </si>
  <si>
    <t>timothygraves@cochran-mack.net</t>
  </si>
  <si>
    <t>https://franco-stein.net/</t>
  </si>
  <si>
    <t>2Dc4F6B5491a5AE</t>
  </si>
  <si>
    <t>Barry-Simpson</t>
  </si>
  <si>
    <t>Shellymouth</t>
  </si>
  <si>
    <t>(035)277-2232</t>
  </si>
  <si>
    <t>haydendudley@hunt.info</t>
  </si>
  <si>
    <t>http://hull.info/</t>
  </si>
  <si>
    <t>Fd8CD3d6946EE58</t>
  </si>
  <si>
    <t>Powers, Jarvis and Carpenter</t>
  </si>
  <si>
    <t>West Robynmouth</t>
  </si>
  <si>
    <t>608.539.3742x01943</t>
  </si>
  <si>
    <t>(607)144-2981x66078</t>
  </si>
  <si>
    <t>marvincordova@buck.com</t>
  </si>
  <si>
    <t>http://www.chandler.info/</t>
  </si>
  <si>
    <t>eEE68F2dC5De9de</t>
  </si>
  <si>
    <t>Nielsen-Kidd</t>
  </si>
  <si>
    <t>Pughside</t>
  </si>
  <si>
    <t>000-538-4771x30623</t>
  </si>
  <si>
    <t>591.790.8854</t>
  </si>
  <si>
    <t>vernonharper@ibarra.com</t>
  </si>
  <si>
    <t>http://barr.net/</t>
  </si>
  <si>
    <t>a36BAeE0fDC2223</t>
  </si>
  <si>
    <t>Stark, Lee and Chang</t>
  </si>
  <si>
    <t>South Emily</t>
  </si>
  <si>
    <t>048.754.9390x50442</t>
  </si>
  <si>
    <t>+1-408-766-6198x9366</t>
  </si>
  <si>
    <t>lambertwayne@palmer-sharp.com</t>
  </si>
  <si>
    <t>https://www.collier.com/</t>
  </si>
  <si>
    <t>b9486F1c7A71cC5</t>
  </si>
  <si>
    <t>Dickson Group</t>
  </si>
  <si>
    <t>New Rhondaborough</t>
  </si>
  <si>
    <t>001-538-686-1526x327</t>
  </si>
  <si>
    <t>brittneyberg@marsh.com</t>
  </si>
  <si>
    <t>http://www.blair.com/</t>
  </si>
  <si>
    <t>ACb0e9577288863</t>
  </si>
  <si>
    <t>Lutz Ltd</t>
  </si>
  <si>
    <t>North Bryanview</t>
  </si>
  <si>
    <t>766.910.4760</t>
  </si>
  <si>
    <t>colleencervantes@roberson.com</t>
  </si>
  <si>
    <t>http://miranda-patton.com/</t>
  </si>
  <si>
    <t>b95dbCA73Cc3dEe</t>
  </si>
  <si>
    <t>Logan-Mercado</t>
  </si>
  <si>
    <t>Molinaville</t>
  </si>
  <si>
    <t>197.736.9589</t>
  </si>
  <si>
    <t>188-493-1831</t>
  </si>
  <si>
    <t>kerriwerner@nash-curry.com</t>
  </si>
  <si>
    <t>http://www.singleton.info/</t>
  </si>
  <si>
    <t>f8aBF7cECfA98cD</t>
  </si>
  <si>
    <t>Riggs-Mora</t>
  </si>
  <si>
    <t>Larryberg</t>
  </si>
  <si>
    <t>001-680-857-7745x1850</t>
  </si>
  <si>
    <t>854-001-3504x3827</t>
  </si>
  <si>
    <t>epugh@callahan.biz</t>
  </si>
  <si>
    <t>http://www.herrera-hayes.com/</t>
  </si>
  <si>
    <t>1CB1953e9ea075A</t>
  </si>
  <si>
    <t>Forbes-Barry</t>
  </si>
  <si>
    <t>Gabriellamouth</t>
  </si>
  <si>
    <t>(623)350-7487</t>
  </si>
  <si>
    <t>780.207.3674x586</t>
  </si>
  <si>
    <t>andrewsbarry@gomez.org</t>
  </si>
  <si>
    <t>http://weeks.com/</t>
  </si>
  <si>
    <t>1F08cfc8b04Ad1c</t>
  </si>
  <si>
    <t>Baldwin, Patterson and Hatfield</t>
  </si>
  <si>
    <t>South Shawn</t>
  </si>
  <si>
    <t>(208)592-3315x159</t>
  </si>
  <si>
    <t>148.860.0450x5700</t>
  </si>
  <si>
    <t>iriley@west.com</t>
  </si>
  <si>
    <t>http://www.forbes.com/</t>
  </si>
  <si>
    <t>FF2E84cF6a1dA7a</t>
  </si>
  <si>
    <t>Alvarez Group</t>
  </si>
  <si>
    <t>Boltonshire</t>
  </si>
  <si>
    <t>001-888-973-3144x004</t>
  </si>
  <si>
    <t>061-861-4702x786</t>
  </si>
  <si>
    <t>marshallbrett@miles.com</t>
  </si>
  <si>
    <t>https://www.pruitt-spence.com/</t>
  </si>
  <si>
    <t>dFEe227EEB6Db9b</t>
  </si>
  <si>
    <t>Rasmussen-Campos</t>
  </si>
  <si>
    <t>South Kiara</t>
  </si>
  <si>
    <t>(916)216-1638</t>
  </si>
  <si>
    <t>+1-885-803-6119x8162</t>
  </si>
  <si>
    <t>toddsydney@yoder.info</t>
  </si>
  <si>
    <t>https://www.mullins.com/</t>
  </si>
  <si>
    <t>E1B93b7cE3Cc48B</t>
  </si>
  <si>
    <t>Brooks, Collins and Holmes</t>
  </si>
  <si>
    <t>Nashshire</t>
  </si>
  <si>
    <t>477-391-9324x2330</t>
  </si>
  <si>
    <t>556.366.5837x57181</t>
  </si>
  <si>
    <t>meghanoconnell@meza.org</t>
  </si>
  <si>
    <t>https://www.cortez-mcpherson.com/</t>
  </si>
  <si>
    <t>eB21cB3D21AD9Bb</t>
  </si>
  <si>
    <t>Mccoy and Sons</t>
  </si>
  <si>
    <t>West Kristen</t>
  </si>
  <si>
    <t>001-702-438-9191x1671</t>
  </si>
  <si>
    <t>001-711-507-6432x750</t>
  </si>
  <si>
    <t>hensonkerry@cowan.biz</t>
  </si>
  <si>
    <t>https://www.branch.com/</t>
  </si>
  <si>
    <t>101B6bA9dA323C2</t>
  </si>
  <si>
    <t>Bryan-Steele</t>
  </si>
  <si>
    <t>Meadowschester</t>
  </si>
  <si>
    <t>693-290-7971x90157</t>
  </si>
  <si>
    <t>354-085-4862x2737</t>
  </si>
  <si>
    <t>estradabrett@pena.com</t>
  </si>
  <si>
    <t>https://sloan-miranda.biz/</t>
  </si>
  <si>
    <t>dfDdaA1d842f014</t>
  </si>
  <si>
    <t>Rojas-Waller</t>
  </si>
  <si>
    <t>West Mandy</t>
  </si>
  <si>
    <t>(185)210-9427</t>
  </si>
  <si>
    <t>rhonda01@webster-norris.com</t>
  </si>
  <si>
    <t>https://www.hayes-obrien.com/</t>
  </si>
  <si>
    <t>4CF724B62CaC71c</t>
  </si>
  <si>
    <t>Frazier, Morrow and Whitehead</t>
  </si>
  <si>
    <t>North Andreaburgh</t>
  </si>
  <si>
    <t>976.016.1321</t>
  </si>
  <si>
    <t>+1-918-913-7442x7266</t>
  </si>
  <si>
    <t>morganpratt@barron-weiss.com</t>
  </si>
  <si>
    <t>https://bender.com/</t>
  </si>
  <si>
    <t>Abce1df08bE5E12</t>
  </si>
  <si>
    <t>Cummings-Cochran</t>
  </si>
  <si>
    <t>Ballardfort</t>
  </si>
  <si>
    <t>(649)196-6796x8949</t>
  </si>
  <si>
    <t>806.962.3562</t>
  </si>
  <si>
    <t>hli@norris.com</t>
  </si>
  <si>
    <t>C1af618aaBD782B</t>
  </si>
  <si>
    <t>Roach Ltd</t>
  </si>
  <si>
    <t>East Christiefurt</t>
  </si>
  <si>
    <t>+1-340-869-8950x9018</t>
  </si>
  <si>
    <t>001-524-240-8840x059</t>
  </si>
  <si>
    <t>frederick91@lucero.com</t>
  </si>
  <si>
    <t>E4d3aCaF4be3BDF</t>
  </si>
  <si>
    <t>Nguyen, Harris and Thornton</t>
  </si>
  <si>
    <t>Rubenland</t>
  </si>
  <si>
    <t>(982)992-3408</t>
  </si>
  <si>
    <t>mikaylaclay@berry-melendez.com</t>
  </si>
  <si>
    <t>http://www.grimes.com/</t>
  </si>
  <si>
    <t>9109D6b3a13a68D</t>
  </si>
  <si>
    <t>Trevino, Jackson and Wolfe</t>
  </si>
  <si>
    <t>North Ronaldton</t>
  </si>
  <si>
    <t>(446)946-8823x347</t>
  </si>
  <si>
    <t>075.676.7184x3917</t>
  </si>
  <si>
    <t>ehenson@steele-acevedo.com</t>
  </si>
  <si>
    <t>https://www.cantu.biz/</t>
  </si>
  <si>
    <t>e66014D2AB4cbd8</t>
  </si>
  <si>
    <t>Thompson, Chen and Yoder</t>
  </si>
  <si>
    <t>030-931-8083x792</t>
  </si>
  <si>
    <t>450.931.7951x8622</t>
  </si>
  <si>
    <t>chelsea39@torres.com</t>
  </si>
  <si>
    <t>https://jimenez.info/</t>
  </si>
  <si>
    <t>f7caC5b7FAbE4dA</t>
  </si>
  <si>
    <t>Trujillo, Sims and Green</t>
  </si>
  <si>
    <t>North Carlyton</t>
  </si>
  <si>
    <t>988.456.2112x82279</t>
  </si>
  <si>
    <t>(815)634-6510x3520</t>
  </si>
  <si>
    <t>kleindan@glover-cantu.com</t>
  </si>
  <si>
    <t>https://avila.com/</t>
  </si>
  <si>
    <t>abF564950aaddbE</t>
  </si>
  <si>
    <t>Munoz-Macias</t>
  </si>
  <si>
    <t>Lake Perrymouth</t>
  </si>
  <si>
    <t>001-202-160-8632x8457</t>
  </si>
  <si>
    <t>705-444-2110</t>
  </si>
  <si>
    <t>byrdkim@guerrero.com</t>
  </si>
  <si>
    <t>https://www.lyons-baker.info/</t>
  </si>
  <si>
    <t>5e2FC08bDF0aB5d</t>
  </si>
  <si>
    <t>Melendez, Rodgers and Petty</t>
  </si>
  <si>
    <t>Daltonland</t>
  </si>
  <si>
    <t>167.830.2362x669</t>
  </si>
  <si>
    <t>001-554-167-1434</t>
  </si>
  <si>
    <t>helen45@sims-ewing.com</t>
  </si>
  <si>
    <t>C3a39911dF168CC</t>
  </si>
  <si>
    <t>Montes</t>
  </si>
  <si>
    <t>Weeks-Oneal</t>
  </si>
  <si>
    <t>Derekshire</t>
  </si>
  <si>
    <t>523-687-5310x76899</t>
  </si>
  <si>
    <t>alyssanielsen@baxter.biz</t>
  </si>
  <si>
    <t>http://barker.net/</t>
  </si>
  <si>
    <t>a8EeBaD87617BEF</t>
  </si>
  <si>
    <t>Moon-Perry</t>
  </si>
  <si>
    <t>Vincentbury</t>
  </si>
  <si>
    <t>058.519.5562x610</t>
  </si>
  <si>
    <t>008-475-1262x86129</t>
  </si>
  <si>
    <t>irandall@cantrell-hale.com</t>
  </si>
  <si>
    <t>http://hardy.info/</t>
  </si>
  <si>
    <t>2cfcd179EeEa0C1</t>
  </si>
  <si>
    <t>Pena-Ochoa</t>
  </si>
  <si>
    <t>Zoetown</t>
  </si>
  <si>
    <t>+1-405-422-9837x45721</t>
  </si>
  <si>
    <t>+1-488-101-7330x9210</t>
  </si>
  <si>
    <t>marcus31@mejia.net</t>
  </si>
  <si>
    <t>https://www.miles-evans.org/</t>
  </si>
  <si>
    <t>a3Ea76FCEDBCBf3</t>
  </si>
  <si>
    <t>Mcclure-Collier</t>
  </si>
  <si>
    <t>East Alecton</t>
  </si>
  <si>
    <t>001-527-116-0696</t>
  </si>
  <si>
    <t>466-800-3096x671</t>
  </si>
  <si>
    <t>adrian44@morales.org</t>
  </si>
  <si>
    <t>http://www.yates-castaneda.com/</t>
  </si>
  <si>
    <t>B12F96Fd9FD84B0</t>
  </si>
  <si>
    <t>Gaines-Silva</t>
  </si>
  <si>
    <t>Lawrenceberg</t>
  </si>
  <si>
    <t>(440)205-1691x6035</t>
  </si>
  <si>
    <t>yvilla@patel.biz</t>
  </si>
  <si>
    <t>https://nelson.com/</t>
  </si>
  <si>
    <t>415EefBAa7ef5E5</t>
  </si>
  <si>
    <t>Mcphersonport</t>
  </si>
  <si>
    <t>956-065-2525</t>
  </si>
  <si>
    <t>724.025.2910</t>
  </si>
  <si>
    <t>brianho@todd.com</t>
  </si>
  <si>
    <t>https://www.flowers.biz/</t>
  </si>
  <si>
    <t>dcD492fA78e8Dd0</t>
  </si>
  <si>
    <t>Gavinview</t>
  </si>
  <si>
    <t>+1-186-788-3741x145</t>
  </si>
  <si>
    <t>+1-009-016-9189x958</t>
  </si>
  <si>
    <t>kmays@vincent.info</t>
  </si>
  <si>
    <t>https://mcdowell.info/</t>
  </si>
  <si>
    <t>B14CD282C976Eaf</t>
  </si>
  <si>
    <t>Murray-Meyer</t>
  </si>
  <si>
    <t>Wallershire</t>
  </si>
  <si>
    <t>682-901-8742</t>
  </si>
  <si>
    <t>302-575-2167x68925</t>
  </si>
  <si>
    <t>calhounbrooke@blake-mccann.com</t>
  </si>
  <si>
    <t>https://turner.info/</t>
  </si>
  <si>
    <t>2d56ac8Db6AB0B4</t>
  </si>
  <si>
    <t>Lake Glen</t>
  </si>
  <si>
    <t>+1-885-943-2707x66811</t>
  </si>
  <si>
    <t>001-366-959-6687x67540</t>
  </si>
  <si>
    <t>hendrickskirsten@briggs-richardson.com</t>
  </si>
  <si>
    <t>https://www.singh.biz/</t>
  </si>
  <si>
    <t>bF2b725CF0e03eE</t>
  </si>
  <si>
    <t>Hoover-Woodard</t>
  </si>
  <si>
    <t>(374)234-8570x6652</t>
  </si>
  <si>
    <t>+1-008-921-1809x02339</t>
  </si>
  <si>
    <t>cgay@bruce.com</t>
  </si>
  <si>
    <t>http://houston-david.com/</t>
  </si>
  <si>
    <t>dFbC1EDEa186C2a</t>
  </si>
  <si>
    <t>Glenn-Chambers</t>
  </si>
  <si>
    <t>Schaeferland</t>
  </si>
  <si>
    <t>(018)626-6086</t>
  </si>
  <si>
    <t>latasha02@williamson.com</t>
  </si>
  <si>
    <t>https://www.hatfield.org/</t>
  </si>
  <si>
    <t>fDC61E4C7Acaff3</t>
  </si>
  <si>
    <t>Ball, Brewer and Williamson</t>
  </si>
  <si>
    <t>Lake Danny</t>
  </si>
  <si>
    <t>160.200.4772x009</t>
  </si>
  <si>
    <t>421-825-5000x66543</t>
  </si>
  <si>
    <t>maureenleonard@ferrell-atkinson.net</t>
  </si>
  <si>
    <t>http://daugherty.biz/</t>
  </si>
  <si>
    <t>6FdDADeDeB9DC2c</t>
  </si>
  <si>
    <t>Bryan-Park</t>
  </si>
  <si>
    <t>Kristinefort</t>
  </si>
  <si>
    <t>001-966-399-7681x427</t>
  </si>
  <si>
    <t>500-193-8290x169</t>
  </si>
  <si>
    <t>kaufmanmaria@liu.net</t>
  </si>
  <si>
    <t>https://www.keith.info/</t>
  </si>
  <si>
    <t>8d86ce9eae9Ff74</t>
  </si>
  <si>
    <t>Wade PLC</t>
  </si>
  <si>
    <t>Noahton</t>
  </si>
  <si>
    <t>(026)127-4371x160</t>
  </si>
  <si>
    <t>001-891-571-5511x45466</t>
  </si>
  <si>
    <t>ncastaneda@townsend.com</t>
  </si>
  <si>
    <t>https://patel.net/</t>
  </si>
  <si>
    <t>2fbFf0e597c0665</t>
  </si>
  <si>
    <t>Lloyd-Murray</t>
  </si>
  <si>
    <t>Port Vickitown</t>
  </si>
  <si>
    <t>017-109-9484x8401</t>
  </si>
  <si>
    <t>001-512-990-7737</t>
  </si>
  <si>
    <t>hmercado@york.com</t>
  </si>
  <si>
    <t>http://www.lopez.biz/</t>
  </si>
  <si>
    <t>e35ca1611b0C97E</t>
  </si>
  <si>
    <t>Escobar, Butler and Juarez</t>
  </si>
  <si>
    <t>Lake Mikaylamouth</t>
  </si>
  <si>
    <t>+1-475-733-0714x5436</t>
  </si>
  <si>
    <t>zjames@greer.biz</t>
  </si>
  <si>
    <t>https://kirby.org/</t>
  </si>
  <si>
    <t>27BabD836F762Ea</t>
  </si>
  <si>
    <t>803.292.0098</t>
  </si>
  <si>
    <t>001-943-150-2135x767</t>
  </si>
  <si>
    <t>jasmin27@campbell.com</t>
  </si>
  <si>
    <t>http://www.yu-gilbert.com/</t>
  </si>
  <si>
    <t>9eD9a61B5Cedb77</t>
  </si>
  <si>
    <t>Pena, Pineda and Berry</t>
  </si>
  <si>
    <t>Brandyside</t>
  </si>
  <si>
    <t>001-792-307-0883x1648</t>
  </si>
  <si>
    <t>001-756-971-3138x4379</t>
  </si>
  <si>
    <t>kennethwerner@haney-wyatt.net</t>
  </si>
  <si>
    <t>http://carey.com/</t>
  </si>
  <si>
    <t>0b7743AAAeC2836</t>
  </si>
  <si>
    <t>Alvarado, Andrews and Lara</t>
  </si>
  <si>
    <t>East Leahberg</t>
  </si>
  <si>
    <t>235.782.2289</t>
  </si>
  <si>
    <t>005-177-5143x21908</t>
  </si>
  <si>
    <t>dakota69@mcdowell-zamora.com</t>
  </si>
  <si>
    <t>http://www.medina-rodriguez.com/</t>
  </si>
  <si>
    <t>5266c125D2fBD31</t>
  </si>
  <si>
    <t>Wright Inc</t>
  </si>
  <si>
    <t>Rasmussenchester</t>
  </si>
  <si>
    <t>152.402.3274</t>
  </si>
  <si>
    <t>363-687-9418</t>
  </si>
  <si>
    <t>clifford35@ortega.com</t>
  </si>
  <si>
    <t>http://www.maldonado.org/</t>
  </si>
  <si>
    <t>beA1D1cde37f20d</t>
  </si>
  <si>
    <t>Cortez, Pittman and Lozano</t>
  </si>
  <si>
    <t>Cherylview</t>
  </si>
  <si>
    <t>153.591.4641x736</t>
  </si>
  <si>
    <t>+1-690-798-0178x9260</t>
  </si>
  <si>
    <t>lineddie@bates-doyle.net</t>
  </si>
  <si>
    <t>https://www.trevino-ball.com/</t>
  </si>
  <si>
    <t>BCF6E71ffAe0ebA</t>
  </si>
  <si>
    <t>Avila, Wood and Cowan</t>
  </si>
  <si>
    <t>South Gary</t>
  </si>
  <si>
    <t>(091)827-6537x154</t>
  </si>
  <si>
    <t>norrisjo@beard.com</t>
  </si>
  <si>
    <t>http://cole.com/</t>
  </si>
  <si>
    <t>3bCAbEa1a74dA2F</t>
  </si>
  <si>
    <t>Velasquez-Shannon</t>
  </si>
  <si>
    <t>West Katherineshire</t>
  </si>
  <si>
    <t>001-611-812-2301x15885</t>
  </si>
  <si>
    <t>940-603-8578</t>
  </si>
  <si>
    <t>holdensally@ashley.org</t>
  </si>
  <si>
    <t>http://www.palmer.org/</t>
  </si>
  <si>
    <t>9CdA4fcbADED63e</t>
  </si>
  <si>
    <t>Mccarthy-Hopkins</t>
  </si>
  <si>
    <t>Port Phillip</t>
  </si>
  <si>
    <t>716.629.6931x003</t>
  </si>
  <si>
    <t>001-327-640-0015x317</t>
  </si>
  <si>
    <t>gallowaychristian@norris.com</t>
  </si>
  <si>
    <t>3f52aAfAe6DDfCa</t>
  </si>
  <si>
    <t>Wise-Cuevas</t>
  </si>
  <si>
    <t>Deniseberg</t>
  </si>
  <si>
    <t>880-255-2628</t>
  </si>
  <si>
    <t>stuartrichards@barron.com</t>
  </si>
  <si>
    <t>https://davidson.com/</t>
  </si>
  <si>
    <t>06cdDFEc1Ab3EB2</t>
  </si>
  <si>
    <t>Francis-Garrett</t>
  </si>
  <si>
    <t>North Ritaside</t>
  </si>
  <si>
    <t>(146)763-0957</t>
  </si>
  <si>
    <t>(749)917-4770x03623</t>
  </si>
  <si>
    <t>jackbarrett@johnson-collins.biz</t>
  </si>
  <si>
    <t>https://www.clayton-parsons.com/</t>
  </si>
  <si>
    <t>82e5Df47e82a787</t>
  </si>
  <si>
    <t>Cummings-Ford</t>
  </si>
  <si>
    <t>West Kara</t>
  </si>
  <si>
    <t>(216)232-7612x8262</t>
  </si>
  <si>
    <t>880-473-7843x2022</t>
  </si>
  <si>
    <t>luis30@barr-navarro.com</t>
  </si>
  <si>
    <t>B0ee2FCAAfBFeBF</t>
  </si>
  <si>
    <t>Cortez LLC</t>
  </si>
  <si>
    <t>New Garrett</t>
  </si>
  <si>
    <t>+1-825-961-4006x627</t>
  </si>
  <si>
    <t>001-435-957-0162</t>
  </si>
  <si>
    <t>roger82@manning.net</t>
  </si>
  <si>
    <t>https://ross-burgess.com/</t>
  </si>
  <si>
    <t>A1abcB1233cdf32</t>
  </si>
  <si>
    <t>Beard-Rowe</t>
  </si>
  <si>
    <t>South Ryantown</t>
  </si>
  <si>
    <t>+1-291-999-4046x4683</t>
  </si>
  <si>
    <t>emily89@sheppard.com</t>
  </si>
  <si>
    <t>http://noble.com/</t>
  </si>
  <si>
    <t>EA19cD8a6A1Efd8</t>
  </si>
  <si>
    <t>Fisher-Vance</t>
  </si>
  <si>
    <t>West Dianetown</t>
  </si>
  <si>
    <t>782-226-0374x7383</t>
  </si>
  <si>
    <t>195.980.1494</t>
  </si>
  <si>
    <t>carolynbutler@vega-campos.com</t>
  </si>
  <si>
    <t>https://www.hardin-patrick.com/</t>
  </si>
  <si>
    <t>5BB4F0E44aEffC2</t>
  </si>
  <si>
    <t>Phillips Inc</t>
  </si>
  <si>
    <t>Braunchester</t>
  </si>
  <si>
    <t>186-411-2532x3564</t>
  </si>
  <si>
    <t>001-732-609-5518</t>
  </si>
  <si>
    <t>leah45@carroll-ford.com</t>
  </si>
  <si>
    <t>https://potter-saunders.net/</t>
  </si>
  <si>
    <t>bceC523b019f382</t>
  </si>
  <si>
    <t>Sloan-Hartman</t>
  </si>
  <si>
    <t>Peckhaven</t>
  </si>
  <si>
    <t>(421)816-8528x970</t>
  </si>
  <si>
    <t>glennholmes@washington.org</t>
  </si>
  <si>
    <t>http://www.arellano-mccarty.com/</t>
  </si>
  <si>
    <t>db3Cb4Df7Ca1912</t>
  </si>
  <si>
    <t>Port Lonnie</t>
  </si>
  <si>
    <t>964.083.2179x9796</t>
  </si>
  <si>
    <t>mayevelyn@reeves-york.com</t>
  </si>
  <si>
    <t>http://lloyd.net/</t>
  </si>
  <si>
    <t>EC4aeFDa5c43ba3</t>
  </si>
  <si>
    <t>Hogan-Alvarez</t>
  </si>
  <si>
    <t>South Johnstad</t>
  </si>
  <si>
    <t>469.344.0668</t>
  </si>
  <si>
    <t>beckertrevor@escobar.org</t>
  </si>
  <si>
    <t>https://manning.com/</t>
  </si>
  <si>
    <t>FefddFAd7a6AfD1</t>
  </si>
  <si>
    <t>Oneill-Lawson</t>
  </si>
  <si>
    <t>Bridgetton</t>
  </si>
  <si>
    <t>(653)031-5183x20332</t>
  </si>
  <si>
    <t>+1-975-216-7757x950</t>
  </si>
  <si>
    <t>shari49@mason-floyd.com</t>
  </si>
  <si>
    <t>http://www.black-mercado.com/</t>
  </si>
  <si>
    <t>ED51f690ecdAA1f</t>
  </si>
  <si>
    <t>Mathis, Spence and Davila</t>
  </si>
  <si>
    <t>Lake Randall</t>
  </si>
  <si>
    <t>001-082-248-9881x89828</t>
  </si>
  <si>
    <t>856-094-2917</t>
  </si>
  <si>
    <t>ibarrakendra@rush-leonard.org</t>
  </si>
  <si>
    <t>http://moody.org/</t>
  </si>
  <si>
    <t>4abAb4fb6Cd62ad</t>
  </si>
  <si>
    <t>045.578.2616x45619</t>
  </si>
  <si>
    <t>+1-626-318-2685x451</t>
  </si>
  <si>
    <t>lrobertson@figueroa.biz</t>
  </si>
  <si>
    <t>https://mccarty.biz/</t>
  </si>
  <si>
    <t>a688D8adAfEbaBB</t>
  </si>
  <si>
    <t>Boyle-Bailey</t>
  </si>
  <si>
    <t>Bradfordhaven</t>
  </si>
  <si>
    <t>360-589-4895</t>
  </si>
  <si>
    <t>idrake@jensen-sweeney.net</t>
  </si>
  <si>
    <t>http://www.vincent.com/</t>
  </si>
  <si>
    <t>3EACEbD1eAd2B5F</t>
  </si>
  <si>
    <t>Sharon</t>
  </si>
  <si>
    <t>Silva-Rodgers</t>
  </si>
  <si>
    <t>Gileston</t>
  </si>
  <si>
    <t>938.521.3394x83041</t>
  </si>
  <si>
    <t>(396)811-0521</t>
  </si>
  <si>
    <t>xwarren@rowland.com</t>
  </si>
  <si>
    <t>https://www.cunningham.info/</t>
  </si>
  <si>
    <t>9EA1d1bdfc2c9b1</t>
  </si>
  <si>
    <t>Patrick Ltd</t>
  </si>
  <si>
    <t>Lake Carlyberg</t>
  </si>
  <si>
    <t>604-248-0184</t>
  </si>
  <si>
    <t>150.766.6875x394</t>
  </si>
  <si>
    <t>jaclyn07@pope-yates.com</t>
  </si>
  <si>
    <t>http://www.cantu-arroyo.biz/</t>
  </si>
  <si>
    <t>7dBc52e4Aafc1EA</t>
  </si>
  <si>
    <t>Cunningham-Mckenzie</t>
  </si>
  <si>
    <t>Penningtonburgh</t>
  </si>
  <si>
    <t>001-494-909-5571x340</t>
  </si>
  <si>
    <t>(893)083-1759x97992</t>
  </si>
  <si>
    <t>ayersrebekah@klein.info</t>
  </si>
  <si>
    <t>http://www.briggs-crane.com/</t>
  </si>
  <si>
    <t>30FABe3b5d0CCe4</t>
  </si>
  <si>
    <t>Holt-Thomas</t>
  </si>
  <si>
    <t>East Maurice</t>
  </si>
  <si>
    <t>902.000.4498x447</t>
  </si>
  <si>
    <t>528.249.9616x4270</t>
  </si>
  <si>
    <t>dwatkins@villa-bass.com</t>
  </si>
  <si>
    <t>http://www.mcbride.com/</t>
  </si>
  <si>
    <t>d2cFcbC9ebdA7Ad</t>
  </si>
  <si>
    <t>Davis, Joyce and Molina</t>
  </si>
  <si>
    <t>Charleston</t>
  </si>
  <si>
    <t>+1-892-940-4763x656</t>
  </si>
  <si>
    <t>(371)644-4246</t>
  </si>
  <si>
    <t>woodwardjoanna@butler-mckenzie.biz</t>
  </si>
  <si>
    <t>https://sullivan-whitaker.com/</t>
  </si>
  <si>
    <t>10Ebdedd3382F3E</t>
  </si>
  <si>
    <t>Schneidermouth</t>
  </si>
  <si>
    <t>668.926.0577x84130</t>
  </si>
  <si>
    <t>adrienne84@skinner-mullen.com</t>
  </si>
  <si>
    <t>http://faulkner.com/</t>
  </si>
  <si>
    <t>AbD453727d69b88</t>
  </si>
  <si>
    <t>Brock and Sons</t>
  </si>
  <si>
    <t>South Kaitlynberg</t>
  </si>
  <si>
    <t>725.115.9119</t>
  </si>
  <si>
    <t>498.021.1063x2395</t>
  </si>
  <si>
    <t>mendezpamela@velazquez.info</t>
  </si>
  <si>
    <t>https://robertson-pierce.org/</t>
  </si>
  <si>
    <t>Cdc99eD5f9371E7</t>
  </si>
  <si>
    <t>Cunningham, Donovan and Patterson</t>
  </si>
  <si>
    <t>North Stefaniefurt</t>
  </si>
  <si>
    <t>(231)764-1999x8740</t>
  </si>
  <si>
    <t>timothyflynn@pollard.com</t>
  </si>
  <si>
    <t>https://www.bennett.info/</t>
  </si>
  <si>
    <t>Ef91dcAdAB5cBce</t>
  </si>
  <si>
    <t>Lambert, Rodriguez and French</t>
  </si>
  <si>
    <t>West Michaelville</t>
  </si>
  <si>
    <t>(246)335-5597x7534</t>
  </si>
  <si>
    <t>001-611-385-0383x75796</t>
  </si>
  <si>
    <t>pmanning@farmer.net</t>
  </si>
  <si>
    <t>D93C59A4b0E9277</t>
  </si>
  <si>
    <t>New Maxside</t>
  </si>
  <si>
    <t>231.003.0534x051</t>
  </si>
  <si>
    <t>177.483.6388</t>
  </si>
  <si>
    <t>paul71@todd.com</t>
  </si>
  <si>
    <t>http://www.rocha.org/</t>
  </si>
  <si>
    <t>f8EC3ABe3D2D49d</t>
  </si>
  <si>
    <t>Curry</t>
  </si>
  <si>
    <t>Moyer-Kerr</t>
  </si>
  <si>
    <t>Lake Caitlyn</t>
  </si>
  <si>
    <t>625-677-7485</t>
  </si>
  <si>
    <t>269-111-1970x672</t>
  </si>
  <si>
    <t>kfry@krause.com</t>
  </si>
  <si>
    <t>https://prince-moyer.com/</t>
  </si>
  <si>
    <t>14CA0d0aEAfCEdc</t>
  </si>
  <si>
    <t>Clements, Davidson and Oconnor</t>
  </si>
  <si>
    <t>Devonbury</t>
  </si>
  <si>
    <t>+1-873-354-7731x9012</t>
  </si>
  <si>
    <t>(680)337-3395x85559</t>
  </si>
  <si>
    <t>smurphy@wagner.com</t>
  </si>
  <si>
    <t>https://fuller.net/</t>
  </si>
  <si>
    <t>C6CFa8FFA0E1aEf</t>
  </si>
  <si>
    <t>Young-Walton</t>
  </si>
  <si>
    <t>Kerriland</t>
  </si>
  <si>
    <t>378.642.4420x851</t>
  </si>
  <si>
    <t>227-370-1671</t>
  </si>
  <si>
    <t>claire32@rollins.org</t>
  </si>
  <si>
    <t>https://burgess.info/</t>
  </si>
  <si>
    <t>A06BebD0D239Ae2</t>
  </si>
  <si>
    <t>Flynn-Gallegos</t>
  </si>
  <si>
    <t>North Mckenzie</t>
  </si>
  <si>
    <t>+1-840-286-5813x0626</t>
  </si>
  <si>
    <t>qthompson@garner-butler.com</t>
  </si>
  <si>
    <t>1CE0aBbAcA592Cb</t>
  </si>
  <si>
    <t>Hodges LLC</t>
  </si>
  <si>
    <t>Port Nathanielmouth</t>
  </si>
  <si>
    <t>+1-155-791-1611x37992</t>
  </si>
  <si>
    <t>(864)967-7206</t>
  </si>
  <si>
    <t>aguirremelissa@pena.info</t>
  </si>
  <si>
    <t>http://www.mcdonald-ford.com/</t>
  </si>
  <si>
    <t>bF2DF581FD0DC5a</t>
  </si>
  <si>
    <t>Hardin Group</t>
  </si>
  <si>
    <t>Mooreburgh</t>
  </si>
  <si>
    <t>(062)211-5026</t>
  </si>
  <si>
    <t>252.155.3997x5653</t>
  </si>
  <si>
    <t>bryantmolly@brewer-yates.com</t>
  </si>
  <si>
    <t>http://riggs-cherry.com/</t>
  </si>
  <si>
    <t>76bDf48CC7dD5Bd</t>
  </si>
  <si>
    <t>Bolton, Owen and Pham</t>
  </si>
  <si>
    <t>Judithport</t>
  </si>
  <si>
    <t>(158)202-2736x758</t>
  </si>
  <si>
    <t>096-792-3669x54559</t>
  </si>
  <si>
    <t>cnunez@johns.com</t>
  </si>
  <si>
    <t>http://moss-brennan.com/</t>
  </si>
  <si>
    <t>EE30CA4AcE1f811</t>
  </si>
  <si>
    <t>Castro, Davies and Gay</t>
  </si>
  <si>
    <t>West Breanna</t>
  </si>
  <si>
    <t>292.222.9308</t>
  </si>
  <si>
    <t>alexandra72@chapman.org</t>
  </si>
  <si>
    <t>https://www.casey.net/</t>
  </si>
  <si>
    <t>1Bc4E86826Ff5e5</t>
  </si>
  <si>
    <t>Robles, Owens and Chan</t>
  </si>
  <si>
    <t>547.495.7859x670</t>
  </si>
  <si>
    <t>(961)296-1231</t>
  </si>
  <si>
    <t>eali@hanson-simmons.org</t>
  </si>
  <si>
    <t>2DD738e7980FBcE</t>
  </si>
  <si>
    <t>Ali, Dalton and Mcknight</t>
  </si>
  <si>
    <t>Logantown</t>
  </si>
  <si>
    <t>239.375.7512x598</t>
  </si>
  <si>
    <t>001-701-638-5003x20650</t>
  </si>
  <si>
    <t>benderlogan@sexton.com</t>
  </si>
  <si>
    <t>https://edwards-flowers.info/</t>
  </si>
  <si>
    <t>5a1C556F1b9cb04</t>
  </si>
  <si>
    <t>Savage PLC</t>
  </si>
  <si>
    <t>Tylerhaven</t>
  </si>
  <si>
    <t>001-403-860-0044</t>
  </si>
  <si>
    <t>001-757-011-2292x47649</t>
  </si>
  <si>
    <t>wyatt05@hill.biz</t>
  </si>
  <si>
    <t>https://www.figueroa.org/</t>
  </si>
  <si>
    <t>C423BF6e13fDDB7</t>
  </si>
  <si>
    <t>Ramos, Dudley and Hutchinson</t>
  </si>
  <si>
    <t>Mullenview</t>
  </si>
  <si>
    <t>342-621-5571</t>
  </si>
  <si>
    <t>(789)725-2152</t>
  </si>
  <si>
    <t>kristina26@english.com</t>
  </si>
  <si>
    <t>https://acevedo-bernard.net/</t>
  </si>
  <si>
    <t>fD5A2cd7cdEfae8</t>
  </si>
  <si>
    <t>Nash, Schwartz and Watson</t>
  </si>
  <si>
    <t>Lake Brian</t>
  </si>
  <si>
    <t>044.085.9948x8002</t>
  </si>
  <si>
    <t>001-308-044-1066</t>
  </si>
  <si>
    <t>colinibarra@christian.info</t>
  </si>
  <si>
    <t>https://schmidt-frost.biz/</t>
  </si>
  <si>
    <t>d4C174a7ed3ffdc</t>
  </si>
  <si>
    <t>Nguyen-Charles</t>
  </si>
  <si>
    <t>Andreamouth</t>
  </si>
  <si>
    <t>657-220-3385</t>
  </si>
  <si>
    <t>368.985.0279x6002</t>
  </si>
  <si>
    <t>todddalton@mckinney-ellis.com</t>
  </si>
  <si>
    <t>https://romero.com/</t>
  </si>
  <si>
    <t>E8426C3aE4264c6</t>
  </si>
  <si>
    <t>Munoz-Edwards</t>
  </si>
  <si>
    <t>Joyburgh</t>
  </si>
  <si>
    <t>796-579-7809x828</t>
  </si>
  <si>
    <t>(090)157-2949x643</t>
  </si>
  <si>
    <t>emayo@mayo.com</t>
  </si>
  <si>
    <t>http://callahan-vega.com/</t>
  </si>
  <si>
    <t>c4Fdfdc1cDd8531</t>
  </si>
  <si>
    <t>Simmons and Sons</t>
  </si>
  <si>
    <t>Nguyenland</t>
  </si>
  <si>
    <t>+1-833-319-4086x945</t>
  </si>
  <si>
    <t>(070)468-3183</t>
  </si>
  <si>
    <t>earl75@dickson.biz</t>
  </si>
  <si>
    <t>654D384DBF2710e</t>
  </si>
  <si>
    <t>Gutierrez-Buck</t>
  </si>
  <si>
    <t>New Suzanne</t>
  </si>
  <si>
    <t>(533)537-3606</t>
  </si>
  <si>
    <t>832-386-2838x0944</t>
  </si>
  <si>
    <t>wernerchristian@sweeney.com</t>
  </si>
  <si>
    <t>http://brock.com/</t>
  </si>
  <si>
    <t>45bccddAffDcebB</t>
  </si>
  <si>
    <t>Bridges-Baldwin</t>
  </si>
  <si>
    <t>Cohenborough</t>
  </si>
  <si>
    <t>+1-758-624-0105x40917</t>
  </si>
  <si>
    <t>zjarvis@payne-maddox.com</t>
  </si>
  <si>
    <t>http://www.liu.com/</t>
  </si>
  <si>
    <t>a7BeeB98abBaB65</t>
  </si>
  <si>
    <t>Pacheco, Gardner and Gould</t>
  </si>
  <si>
    <t>Santanafurt</t>
  </si>
  <si>
    <t>871.296.5683x99804</t>
  </si>
  <si>
    <t>528.946.8128x6044</t>
  </si>
  <si>
    <t>joechristian@terry.com</t>
  </si>
  <si>
    <t>http://www.livingston.biz/</t>
  </si>
  <si>
    <t>aE072dc97b13f9F</t>
  </si>
  <si>
    <t>Beard-Smith</t>
  </si>
  <si>
    <t>Carlyhaven</t>
  </si>
  <si>
    <t>(766)550-3988</t>
  </si>
  <si>
    <t>danielle89@norton.biz</t>
  </si>
  <si>
    <t>https://foster.com/</t>
  </si>
  <si>
    <t>D3FabfC77c5A21D</t>
  </si>
  <si>
    <t>Townsend, Rowe and Shah</t>
  </si>
  <si>
    <t>Virginiabury</t>
  </si>
  <si>
    <t>540-703-7858x68668</t>
  </si>
  <si>
    <t>908.396.3741</t>
  </si>
  <si>
    <t>spencer58@padilla.net</t>
  </si>
  <si>
    <t>https://www.yang-pearson.org/</t>
  </si>
  <si>
    <t>Ca61535FddCFeBb</t>
  </si>
  <si>
    <t>Marks</t>
  </si>
  <si>
    <t>Johnston, Cantu and Chang</t>
  </si>
  <si>
    <t>New Larryville</t>
  </si>
  <si>
    <t>(399)704-6133x9870</t>
  </si>
  <si>
    <t>001-534-683-4922</t>
  </si>
  <si>
    <t>phodges@garrison.com</t>
  </si>
  <si>
    <t>https://www.reese-ingram.com/</t>
  </si>
  <si>
    <t>731BdA1FbaAeAEC</t>
  </si>
  <si>
    <t>Mann Group</t>
  </si>
  <si>
    <t>North Ralphfort</t>
  </si>
  <si>
    <t>001-227-437-8698x09587</t>
  </si>
  <si>
    <t>429-377-9396x470</t>
  </si>
  <si>
    <t>clinton01@macdonald.com</t>
  </si>
  <si>
    <t>http://rivera-kelley.net/</t>
  </si>
  <si>
    <t>D4ccA95D79aa49E</t>
  </si>
  <si>
    <t>Kaufman-Dougherty</t>
  </si>
  <si>
    <t>West Sergio</t>
  </si>
  <si>
    <t>(031)257-4659</t>
  </si>
  <si>
    <t>262-827-2570</t>
  </si>
  <si>
    <t>sullivanglen@cummings.com</t>
  </si>
  <si>
    <t>http://khan.info/</t>
  </si>
  <si>
    <t>E1CFDa0B6f985d2</t>
  </si>
  <si>
    <t>Darylland</t>
  </si>
  <si>
    <t>172.538.0452x5438</t>
  </si>
  <si>
    <t>(996)005-2380</t>
  </si>
  <si>
    <t>adriannixon@pena.com</t>
  </si>
  <si>
    <t>http://arellano.net/</t>
  </si>
  <si>
    <t>D972Fa94B3acCde</t>
  </si>
  <si>
    <t>Rogers-Barber</t>
  </si>
  <si>
    <t>Heidiport</t>
  </si>
  <si>
    <t>891-113-5483x04696</t>
  </si>
  <si>
    <t>001-359-776-1105x446</t>
  </si>
  <si>
    <t>prichmond@dickerson.com</t>
  </si>
  <si>
    <t>http://www.gibson.net/</t>
  </si>
  <si>
    <t>9B4E2D2Ba39466A</t>
  </si>
  <si>
    <t>Payne-Young</t>
  </si>
  <si>
    <t>West Sherryfort</t>
  </si>
  <si>
    <t>001-978-748-3767x431</t>
  </si>
  <si>
    <t>089.391.8277</t>
  </si>
  <si>
    <t>huntvicki@moran-huang.net</t>
  </si>
  <si>
    <t>https://www.walter-hogan.com/</t>
  </si>
  <si>
    <t>031e4fa6ab0a228</t>
  </si>
  <si>
    <t>Castro PLC</t>
  </si>
  <si>
    <t>Marshview</t>
  </si>
  <si>
    <t>001-126-447-4201x693</t>
  </si>
  <si>
    <t>+1-957-881-8781x52507</t>
  </si>
  <si>
    <t>stuartrice@berry.com</t>
  </si>
  <si>
    <t>http://gardner.com/</t>
  </si>
  <si>
    <t>aebEcf786E55Fff</t>
  </si>
  <si>
    <t>Martin PLC</t>
  </si>
  <si>
    <t>West Tashamouth</t>
  </si>
  <si>
    <t>272-714-0293x40949</t>
  </si>
  <si>
    <t>+1-217-995-2774x99468</t>
  </si>
  <si>
    <t>terrence18@west.net</t>
  </si>
  <si>
    <t>http://anderson-jenkins.com/</t>
  </si>
  <si>
    <t>609CaBD3ba8D0f6</t>
  </si>
  <si>
    <t>Gilmore-Velazquez</t>
  </si>
  <si>
    <t>(411)880-9382</t>
  </si>
  <si>
    <t>001-599-363-2459</t>
  </si>
  <si>
    <t>natasha57@hurley.com</t>
  </si>
  <si>
    <t>https://li-erickson.com/</t>
  </si>
  <si>
    <t>C7CCFbb532b1d8a</t>
  </si>
  <si>
    <t>Alexander LLC</t>
  </si>
  <si>
    <t>444-515-5780</t>
  </si>
  <si>
    <t>(874)060-9035x991</t>
  </si>
  <si>
    <t>sandy33@walker.com</t>
  </si>
  <si>
    <t>82D5A72ECF4f5D1</t>
  </si>
  <si>
    <t>Lindsey, Duke and Delacruz</t>
  </si>
  <si>
    <t>Lake Spencerfort</t>
  </si>
  <si>
    <t>(066)417-9352</t>
  </si>
  <si>
    <t>098-920-5731x18161</t>
  </si>
  <si>
    <t>vmeyers@flowers.com</t>
  </si>
  <si>
    <t>https://atkins-richards.info/</t>
  </si>
  <si>
    <t>FEaeE7bC7Df7ea5</t>
  </si>
  <si>
    <t>Olsen, Calderon and Mccoy</t>
  </si>
  <si>
    <t>Jacobsonmouth</t>
  </si>
  <si>
    <t>389-948-3741</t>
  </si>
  <si>
    <t>985.573.9734x40778</t>
  </si>
  <si>
    <t>christie03@compton.net</t>
  </si>
  <si>
    <t>https://www.black-hurst.com/</t>
  </si>
  <si>
    <t>61CD93bBeD08E80</t>
  </si>
  <si>
    <t>Cowan, Ramos and Merritt</t>
  </si>
  <si>
    <t>001-248-597-8196x558</t>
  </si>
  <si>
    <t>551.152.2207x50692</t>
  </si>
  <si>
    <t>noblepatricia@sawyer-hoffman.com</t>
  </si>
  <si>
    <t>http://schroeder-delacruz.org/</t>
  </si>
  <si>
    <t>ebd6b2B0BC2AC65</t>
  </si>
  <si>
    <t>Floyd-Dalton</t>
  </si>
  <si>
    <t>Port Rhonda</t>
  </si>
  <si>
    <t>272.824.9151</t>
  </si>
  <si>
    <t>omiles@meyers.com</t>
  </si>
  <si>
    <t>http://wu-doyle.com/</t>
  </si>
  <si>
    <t>0efD10acCBDB0FE</t>
  </si>
  <si>
    <t>Mueller-Kane</t>
  </si>
  <si>
    <t>East Ronnietown</t>
  </si>
  <si>
    <t>657-614-8920x82155</t>
  </si>
  <si>
    <t>001-281-158-4824x87041</t>
  </si>
  <si>
    <t>kiddkellie@arellano.org</t>
  </si>
  <si>
    <t>http://www.black-powers.com/</t>
  </si>
  <si>
    <t>7C88B7c5d1a4dEB</t>
  </si>
  <si>
    <t>Nicholasburgh</t>
  </si>
  <si>
    <t>(981)728-9756x549</t>
  </si>
  <si>
    <t>021.624.2276x9137</t>
  </si>
  <si>
    <t>kendrarodgers@waller-farrell.com</t>
  </si>
  <si>
    <t>https://mills-nelson.biz/</t>
  </si>
  <si>
    <t>d69a0d292Ac810c</t>
  </si>
  <si>
    <t>Lake Sheri</t>
  </si>
  <si>
    <t>785-884-6951</t>
  </si>
  <si>
    <t>197.651.9474x719</t>
  </si>
  <si>
    <t>webbhector@singh.com</t>
  </si>
  <si>
    <t>http://reid-sellers.com/</t>
  </si>
  <si>
    <t>D604a55BfB2e5ed</t>
  </si>
  <si>
    <t>Esparza, Mcclain and Barton</t>
  </si>
  <si>
    <t>South Samantha</t>
  </si>
  <si>
    <t>934.559.5264x87759</t>
  </si>
  <si>
    <t>292.327.1610</t>
  </si>
  <si>
    <t>patriciasloan@chapman.com</t>
  </si>
  <si>
    <t>https://mayer.com/</t>
  </si>
  <si>
    <t>c2DbcE87A1fb2ab</t>
  </si>
  <si>
    <t>Stone-Pittman</t>
  </si>
  <si>
    <t>Acevedofurt</t>
  </si>
  <si>
    <t>001-056-405-0667x3827</t>
  </si>
  <si>
    <t>416.600.9369x271</t>
  </si>
  <si>
    <t>autumn12@frost.com</t>
  </si>
  <si>
    <t>http://rhodes-rodgers.com/</t>
  </si>
  <si>
    <t>FBEBf1D6e9Bee98</t>
  </si>
  <si>
    <t>Gutierrez-Ferguson</t>
  </si>
  <si>
    <t>West Erikfort</t>
  </si>
  <si>
    <t>+1-708-514-8672x95048</t>
  </si>
  <si>
    <t>001-891-340-1393x176</t>
  </si>
  <si>
    <t>carmenstrong@landry.org</t>
  </si>
  <si>
    <t>http://www.rasmussen-love.com/</t>
  </si>
  <si>
    <t>Ff6adCd1bdFbac5</t>
  </si>
  <si>
    <t>Bowers, Daugherty and Key</t>
  </si>
  <si>
    <t>Lake Blake</t>
  </si>
  <si>
    <t>(710)702-7943</t>
  </si>
  <si>
    <t>428.564.3700</t>
  </si>
  <si>
    <t>ilowery@melton.com</t>
  </si>
  <si>
    <t>4dcd4e94b6C202B</t>
  </si>
  <si>
    <t>Parrish, Wilcox and Clark</t>
  </si>
  <si>
    <t>North Howard</t>
  </si>
  <si>
    <t>001-099-594-5088x8096</t>
  </si>
  <si>
    <t>188-610-2130x48466</t>
  </si>
  <si>
    <t>oscarwall@dalton-cohen.biz</t>
  </si>
  <si>
    <t>64619Ffb49EcFcf</t>
  </si>
  <si>
    <t>Duke, Fritz and Elliott</t>
  </si>
  <si>
    <t>East Mikaylaberg</t>
  </si>
  <si>
    <t>625.357.5746</t>
  </si>
  <si>
    <t>001-582-662-6994x687</t>
  </si>
  <si>
    <t>watsonsarah@tucker.com</t>
  </si>
  <si>
    <t>https://chan-rodriguez.biz/</t>
  </si>
  <si>
    <t>fEF3c0E0Ab1aa7f</t>
  </si>
  <si>
    <t>Lam PLC</t>
  </si>
  <si>
    <t>Oliviafurt</t>
  </si>
  <si>
    <t>(454)984-1874x95033</t>
  </si>
  <si>
    <t>001-021-991-1567x11671</t>
  </si>
  <si>
    <t>chamberssherry@cervantes.com</t>
  </si>
  <si>
    <t>3DF696FDE9D1cc6</t>
  </si>
  <si>
    <t>Hansen, Forbes and Cannon</t>
  </si>
  <si>
    <t>Padillamouth</t>
  </si>
  <si>
    <t>travis80@wong.com</t>
  </si>
  <si>
    <t>http://www.wolfe-daniel.com/</t>
  </si>
  <si>
    <t>9bEdB717795E3c3</t>
  </si>
  <si>
    <t>Barrett-Hardin</t>
  </si>
  <si>
    <t>East Jose</t>
  </si>
  <si>
    <t>598.701.8402</t>
  </si>
  <si>
    <t>001-722-452-4233x02162</t>
  </si>
  <si>
    <t>vbryant@travis.com</t>
  </si>
  <si>
    <t>https://welch.com/</t>
  </si>
  <si>
    <t>aB3B2f67EB9D3c9</t>
  </si>
  <si>
    <t>Dunn-Casey</t>
  </si>
  <si>
    <t>Port Lynn</t>
  </si>
  <si>
    <t>426-842-4668x439</t>
  </si>
  <si>
    <t>(861)286-5157</t>
  </si>
  <si>
    <t>shannon14@farmer.com</t>
  </si>
  <si>
    <t>http://www.castillo.com/</t>
  </si>
  <si>
    <t>871d838F2cFbc1A</t>
  </si>
  <si>
    <t>Duke-Patterson</t>
  </si>
  <si>
    <t>Ebonystad</t>
  </si>
  <si>
    <t>909.383.8633</t>
  </si>
  <si>
    <t>221.125.4735</t>
  </si>
  <si>
    <t>peckaudrey@pennington.net</t>
  </si>
  <si>
    <t>e70bE2f3cCf221d</t>
  </si>
  <si>
    <t>Stark Inc</t>
  </si>
  <si>
    <t>Kimville</t>
  </si>
  <si>
    <t>134-737-8770x614</t>
  </si>
  <si>
    <t>142.053.6875</t>
  </si>
  <si>
    <t>qarellano@monroe-rogers.net</t>
  </si>
  <si>
    <t>A72d5a10B6E1264</t>
  </si>
  <si>
    <t>Hines Group</t>
  </si>
  <si>
    <t>Patrickstad</t>
  </si>
  <si>
    <t>131-464-2755</t>
  </si>
  <si>
    <t>glenkirk@jefferson-maddox.net</t>
  </si>
  <si>
    <t>http://www.houston-hartman.org/</t>
  </si>
  <si>
    <t>E5AB71C2Ccfa4B8</t>
  </si>
  <si>
    <t>Crosby, Jenkins and Rodgers</t>
  </si>
  <si>
    <t>Mckaystad</t>
  </si>
  <si>
    <t>446.686.6955</t>
  </si>
  <si>
    <t>(590)870-3452</t>
  </si>
  <si>
    <t>tony73@yoder.com</t>
  </si>
  <si>
    <t>http://soto-lozano.biz/</t>
  </si>
  <si>
    <t>Dabc9CFbc2B68F5</t>
  </si>
  <si>
    <t>Shannonview</t>
  </si>
  <si>
    <t>001-124-731-4713x2101</t>
  </si>
  <si>
    <t>(086)167-4958</t>
  </si>
  <si>
    <t>heathjeffery@zimmerman-farley.biz</t>
  </si>
  <si>
    <t>http://www.andrade-abbott.info/</t>
  </si>
  <si>
    <t>8FAC0510c092B3d</t>
  </si>
  <si>
    <t>Fitzgerald-Charles</t>
  </si>
  <si>
    <t>041-284-2922x6938</t>
  </si>
  <si>
    <t>939-773-2079x65060</t>
  </si>
  <si>
    <t>dustin02@benitez.com</t>
  </si>
  <si>
    <t>http://davidson-johns.org/</t>
  </si>
  <si>
    <t>BCd18DB7E2Feb39</t>
  </si>
  <si>
    <t>Schultz, Bonilla and Carrillo</t>
  </si>
  <si>
    <t>Port Cassandra</t>
  </si>
  <si>
    <t>306-387-1772x52190</t>
  </si>
  <si>
    <t>+1-074-575-7903x440</t>
  </si>
  <si>
    <t>pvalentine@paul.com</t>
  </si>
  <si>
    <t>https://mack.com/</t>
  </si>
  <si>
    <t>67962bF84ebefd0</t>
  </si>
  <si>
    <t>Fox-Juarez</t>
  </si>
  <si>
    <t>Fritzburgh</t>
  </si>
  <si>
    <t>(444)120-6263</t>
  </si>
  <si>
    <t>892.090.7126x2634</t>
  </si>
  <si>
    <t>oosborne@douglas-marquez.com</t>
  </si>
  <si>
    <t>DAFE4aEB6c2eD69</t>
  </si>
  <si>
    <t>Guerra, Washington and Mcfarland</t>
  </si>
  <si>
    <t>Port Sheliaberg</t>
  </si>
  <si>
    <t>(121)530-1014x978</t>
  </si>
  <si>
    <t>451-217-2296x76566</t>
  </si>
  <si>
    <t>jimmyanderson@casey-liu.com</t>
  </si>
  <si>
    <t>http://www.terrell.biz/</t>
  </si>
  <si>
    <t>A68c19dB34F7C0d</t>
  </si>
  <si>
    <t>Vargas-Shah</t>
  </si>
  <si>
    <t>Geoffreyside</t>
  </si>
  <si>
    <t>954-857-3891x205</t>
  </si>
  <si>
    <t>(312)828-9019x104</t>
  </si>
  <si>
    <t>ellenbest@cruz.org</t>
  </si>
  <si>
    <t>https://cain.com/</t>
  </si>
  <si>
    <t>2A319D00aa0AAfd</t>
  </si>
  <si>
    <t>Floyd-Norton</t>
  </si>
  <si>
    <t>East Alejandraborough</t>
  </si>
  <si>
    <t>(861)123-9006x3852</t>
  </si>
  <si>
    <t>+1-192-586-6661x142</t>
  </si>
  <si>
    <t>fwise@herman-lutz.com</t>
  </si>
  <si>
    <t>https://johnson.biz/</t>
  </si>
  <si>
    <t>fDC75Da8D4fD288</t>
  </si>
  <si>
    <t>Everett Inc</t>
  </si>
  <si>
    <t>Ronniehaven</t>
  </si>
  <si>
    <t>394-691-5482x52053</t>
  </si>
  <si>
    <t>paynetony@evans-marsh.com</t>
  </si>
  <si>
    <t>https://hodge.com/</t>
  </si>
  <si>
    <t>F868E46890dbDAE</t>
  </si>
  <si>
    <t>Stewart PLC</t>
  </si>
  <si>
    <t>Mercerview</t>
  </si>
  <si>
    <t>(910)280-9133x6508</t>
  </si>
  <si>
    <t>+1-938-290-0071x5902</t>
  </si>
  <si>
    <t>deannicholas@gibbs.com</t>
  </si>
  <si>
    <t>http://fletcher.com/</t>
  </si>
  <si>
    <t>1cA89e1D01A6Ed9</t>
  </si>
  <si>
    <t>Fuller-Petty</t>
  </si>
  <si>
    <t>East Aprilbury</t>
  </si>
  <si>
    <t>(699)315-1425</t>
  </si>
  <si>
    <t>roachtina@hart-jones.com</t>
  </si>
  <si>
    <t>http://avery-gould.com/</t>
  </si>
  <si>
    <t>28AaBDDbb69FE3D</t>
  </si>
  <si>
    <t>Melendez-Roberson</t>
  </si>
  <si>
    <t>Cristianhaven</t>
  </si>
  <si>
    <t>001-864-327-8012x8512</t>
  </si>
  <si>
    <t>(029)676-7544x527</t>
  </si>
  <si>
    <t>fgriffin@wade-ballard.net</t>
  </si>
  <si>
    <t>3DE0fBe5CbaC472</t>
  </si>
  <si>
    <t>Heath, Harper and Tucker</t>
  </si>
  <si>
    <t>East Sheliaside</t>
  </si>
  <si>
    <t>001-668-993-3974x1968</t>
  </si>
  <si>
    <t>(270)653-3195x4329</t>
  </si>
  <si>
    <t>marccastaneda@greer-howard.net</t>
  </si>
  <si>
    <t>http://www.rush-osborne.biz/</t>
  </si>
  <si>
    <t>7fAa8D9Ef4765b7</t>
  </si>
  <si>
    <t>Prince Inc</t>
  </si>
  <si>
    <t>Hollandfurt</t>
  </si>
  <si>
    <t>757.100.3585x811</t>
  </si>
  <si>
    <t>genefarley@santos.com</t>
  </si>
  <si>
    <t>http://www.bonilla.com/</t>
  </si>
  <si>
    <t>bd2eeD1aB601AF1</t>
  </si>
  <si>
    <t>Calderon Inc</t>
  </si>
  <si>
    <t>Port Christinaburgh</t>
  </si>
  <si>
    <t>108.991.5728x293</t>
  </si>
  <si>
    <t>(151)632-3663x0150</t>
  </si>
  <si>
    <t>abuck@holder.com</t>
  </si>
  <si>
    <t>https://lutz.com/</t>
  </si>
  <si>
    <t>63FA0cEb1cf0fF2</t>
  </si>
  <si>
    <t>Rogerschester</t>
  </si>
  <si>
    <t>001-063-286-9894x889</t>
  </si>
  <si>
    <t>397.921.0407x83516</t>
  </si>
  <si>
    <t>vfloyd@dunn-spears.com</t>
  </si>
  <si>
    <t>http://morse-lara.com/</t>
  </si>
  <si>
    <t>e5C79CEa7Ba7bC9</t>
  </si>
  <si>
    <t>Maynard, Sosa and Shah</t>
  </si>
  <si>
    <t>Cesarberg</t>
  </si>
  <si>
    <t>+1-239-413-1983x2448</t>
  </si>
  <si>
    <t>carmen86@barrett-ramsey.com</t>
  </si>
  <si>
    <t>https://www.hill-hobbs.biz/</t>
  </si>
  <si>
    <t>F1998c81Dc72754</t>
  </si>
  <si>
    <t>Becker, Bray and Brown</t>
  </si>
  <si>
    <t>Moniqueside</t>
  </si>
  <si>
    <t>(225)807-9395</t>
  </si>
  <si>
    <t>conniearellano@cannon-burnett.com</t>
  </si>
  <si>
    <t>http://francis.com/</t>
  </si>
  <si>
    <t>E34b6c1c3923f7D</t>
  </si>
  <si>
    <t>Murray-Dyer</t>
  </si>
  <si>
    <t>001-620-567-7957x068</t>
  </si>
  <si>
    <t>(913)109-1497</t>
  </si>
  <si>
    <t>poolelindsey@kirby.biz</t>
  </si>
  <si>
    <t>https://frazier-pope.com/</t>
  </si>
  <si>
    <t>6c01dCb121335Ee</t>
  </si>
  <si>
    <t>Reid-Velazquez</t>
  </si>
  <si>
    <t>West Warren</t>
  </si>
  <si>
    <t>458.541.6503x464</t>
  </si>
  <si>
    <t>001-929-658-3215x818</t>
  </si>
  <si>
    <t>lmitchell@ruiz-hancock.net</t>
  </si>
  <si>
    <t>https://floyd-morton.com/</t>
  </si>
  <si>
    <t>6149CD54bc96ccf</t>
  </si>
  <si>
    <t>Schwartz and Sons</t>
  </si>
  <si>
    <t>South Angel</t>
  </si>
  <si>
    <t>352.924.0451</t>
  </si>
  <si>
    <t>810.454.4430x597</t>
  </si>
  <si>
    <t>mliu@velasquez.com</t>
  </si>
  <si>
    <t>http://www.golden-simmons.com/</t>
  </si>
  <si>
    <t>C6c70E5d21DE2e2</t>
  </si>
  <si>
    <t>Mcguire Inc</t>
  </si>
  <si>
    <t>Caitlinburgh</t>
  </si>
  <si>
    <t>(162)515-6422x9125</t>
  </si>
  <si>
    <t>343.746.1372</t>
  </si>
  <si>
    <t>tracyhoward@ward-barber.com</t>
  </si>
  <si>
    <t>http://www.thornton.biz/</t>
  </si>
  <si>
    <t>C53E64B938B4943</t>
  </si>
  <si>
    <t>Cortez-Lara</t>
  </si>
  <si>
    <t>Mitchellfurt</t>
  </si>
  <si>
    <t>813.253.8152x471</t>
  </si>
  <si>
    <t>660-590-0725x414</t>
  </si>
  <si>
    <t>gateschelsey@palmer.com</t>
  </si>
  <si>
    <t>6BefAaDaa443B53</t>
  </si>
  <si>
    <t>Kennedy Inc</t>
  </si>
  <si>
    <t>North Dennis</t>
  </si>
  <si>
    <t>001-171-693-3187x283</t>
  </si>
  <si>
    <t>182-925-5101x2389</t>
  </si>
  <si>
    <t>wdudley@combs.com</t>
  </si>
  <si>
    <t>http://price.com/</t>
  </si>
  <si>
    <t>9D3D8D08178Eff6</t>
  </si>
  <si>
    <t>(359)891-8353</t>
  </si>
  <si>
    <t>(917)349-6502</t>
  </si>
  <si>
    <t>doughertynicholas@martin.com</t>
  </si>
  <si>
    <t>http://www.wilkinson.biz/</t>
  </si>
  <si>
    <t>5109Ae18Baf4b9B</t>
  </si>
  <si>
    <t>Calderon-Wilkinson</t>
  </si>
  <si>
    <t>Santanatown</t>
  </si>
  <si>
    <t>(962)336-0612</t>
  </si>
  <si>
    <t>(702)285-9235x9147</t>
  </si>
  <si>
    <t>smathews@hogan-moran.org</t>
  </si>
  <si>
    <t>http://leach.com/</t>
  </si>
  <si>
    <t>9De5a7C4F977Dec</t>
  </si>
  <si>
    <t>Hull-Ware</t>
  </si>
  <si>
    <t>East Angelaberg</t>
  </si>
  <si>
    <t>(151)089-3406x49727</t>
  </si>
  <si>
    <t>(794)676-5425</t>
  </si>
  <si>
    <t>diazchristie@garrett-rowe.info</t>
  </si>
  <si>
    <t>https://www.houston.org/</t>
  </si>
  <si>
    <t>bd80DAF3c2F416C</t>
  </si>
  <si>
    <t>Blair, Kaiser and Mcguire</t>
  </si>
  <si>
    <t>Sandersstad</t>
  </si>
  <si>
    <t>+1-059-603-0371x996</t>
  </si>
  <si>
    <t>111-759-5234x041</t>
  </si>
  <si>
    <t>stephanie41@mccarty-decker.com</t>
  </si>
  <si>
    <t>http://www.waller-martinez.com/</t>
  </si>
  <si>
    <t>AF17Ceed1D347d8</t>
  </si>
  <si>
    <t>Fuller Inc</t>
  </si>
  <si>
    <t>Lake Lydiamouth</t>
  </si>
  <si>
    <t>362.803.6868x431</t>
  </si>
  <si>
    <t>(061)978-8529</t>
  </si>
  <si>
    <t>marisa51@martin.com</t>
  </si>
  <si>
    <t>http://www.duran.net/</t>
  </si>
  <si>
    <t>19C1BdBffd0e221</t>
  </si>
  <si>
    <t>Port Mackenzie</t>
  </si>
  <si>
    <t>195.556.9892x8322</t>
  </si>
  <si>
    <t>kirstenstafford@wu.net</t>
  </si>
  <si>
    <t>http://nielsen-espinoza.info/</t>
  </si>
  <si>
    <t>320e1803f758aD3</t>
  </si>
  <si>
    <t>Lam, Espinoza and Drake</t>
  </si>
  <si>
    <t>(812)333-0931x2011</t>
  </si>
  <si>
    <t>001-353-678-6265</t>
  </si>
  <si>
    <t>hailey38@murillo.org</t>
  </si>
  <si>
    <t>https://fowler-contreras.info/</t>
  </si>
  <si>
    <t>EF93F3190A421CB</t>
  </si>
  <si>
    <t>Hanson-Tate</t>
  </si>
  <si>
    <t>West Rebecca</t>
  </si>
  <si>
    <t>001-904-825-3750x2621</t>
  </si>
  <si>
    <t>tzamora@griffith-levine.com</t>
  </si>
  <si>
    <t>https://washington-greene.biz/</t>
  </si>
  <si>
    <t>b9f56Efa955e49E</t>
  </si>
  <si>
    <t>Herring-Copeland</t>
  </si>
  <si>
    <t>East Alisonland</t>
  </si>
  <si>
    <t>182.454.8285</t>
  </si>
  <si>
    <t>(264)912-5955x6203</t>
  </si>
  <si>
    <t>bettywilcox@kramer.org</t>
  </si>
  <si>
    <t>http://curtis.net/</t>
  </si>
  <si>
    <t>b16dAa1F3746BCF</t>
  </si>
  <si>
    <t>Oliver and Sons</t>
  </si>
  <si>
    <t>East Catherine</t>
  </si>
  <si>
    <t>473-026-4230x928</t>
  </si>
  <si>
    <t>(558)257-7129</t>
  </si>
  <si>
    <t>soniasanders@roach-ritter.com</t>
  </si>
  <si>
    <t>http://odom-davenport.com/</t>
  </si>
  <si>
    <t>3aE6facEb09F9DA</t>
  </si>
  <si>
    <t>Barrett Ltd</t>
  </si>
  <si>
    <t>Marvinburgh</t>
  </si>
  <si>
    <t>+1-529-792-1029x01541</t>
  </si>
  <si>
    <t>dariusmalone@orozco.com</t>
  </si>
  <si>
    <t>https://www.freeman.net/</t>
  </si>
  <si>
    <t>edfB01F44A98A6F</t>
  </si>
  <si>
    <t>Mooney and Sons</t>
  </si>
  <si>
    <t>North Judithtown</t>
  </si>
  <si>
    <t>284.521.5192</t>
  </si>
  <si>
    <t>001-296-315-3444x400</t>
  </si>
  <si>
    <t>nicholecombs@french.biz</t>
  </si>
  <si>
    <t>507DBD7Ae87a90c</t>
  </si>
  <si>
    <t>Everett, Craig and Lucero</t>
  </si>
  <si>
    <t>Codyfurt</t>
  </si>
  <si>
    <t>660.972.6114x59092</t>
  </si>
  <si>
    <t>802-793-5958x7110</t>
  </si>
  <si>
    <t>ballkaren@barrett-gentry.com</t>
  </si>
  <si>
    <t>https://www.jordan.com/</t>
  </si>
  <si>
    <t>79CfcfF6dc68B88</t>
  </si>
  <si>
    <t>Weaver PLC</t>
  </si>
  <si>
    <t>East Kristietown</t>
  </si>
  <si>
    <t>333.869.4532</t>
  </si>
  <si>
    <t>122.940.2743x80871</t>
  </si>
  <si>
    <t>eproctor@abbott.com</t>
  </si>
  <si>
    <t>http://campos-mcintosh.com/</t>
  </si>
  <si>
    <t>50BFD76fEF370B9</t>
  </si>
  <si>
    <t>Boyle, Cox and Blake</t>
  </si>
  <si>
    <t>Port Christown</t>
  </si>
  <si>
    <t>491-521-0261x56343</t>
  </si>
  <si>
    <t>012.528.2400x035</t>
  </si>
  <si>
    <t>suedeleon@silva.com</t>
  </si>
  <si>
    <t>Db8ADdfccB0D974</t>
  </si>
  <si>
    <t>Shepherd, Bowen and Middleton</t>
  </si>
  <si>
    <t>Kentborough</t>
  </si>
  <si>
    <t>(912)701-6858</t>
  </si>
  <si>
    <t>001-901-333-1000x62136</t>
  </si>
  <si>
    <t>cortezdillon@monroe.com</t>
  </si>
  <si>
    <t>https://www.odom-monroe.com/</t>
  </si>
  <si>
    <t>5741d21F44f895e</t>
  </si>
  <si>
    <t>Larsen, Dixon and Ellison</t>
  </si>
  <si>
    <t>Singhbury</t>
  </si>
  <si>
    <t>+1-426-966-1731x92727</t>
  </si>
  <si>
    <t>kellie00@taylor.org</t>
  </si>
  <si>
    <t>https://www.lucas.info/</t>
  </si>
  <si>
    <t>2e1b15C9adb2Ac1</t>
  </si>
  <si>
    <t>Park-Vaughn</t>
  </si>
  <si>
    <t>001-174-718-3211x23410</t>
  </si>
  <si>
    <t>+1-353-972-6065x032</t>
  </si>
  <si>
    <t>jadepowers@dougherty.com</t>
  </si>
  <si>
    <t>http://www.guerrero-bird.com/</t>
  </si>
  <si>
    <t>Ea59FEBc17c7b6e</t>
  </si>
  <si>
    <t>Bartlett-Contreras</t>
  </si>
  <si>
    <t>Moorebury</t>
  </si>
  <si>
    <t>+1-618-268-5584x6053</t>
  </si>
  <si>
    <t>001-787-009-9126x064</t>
  </si>
  <si>
    <t>arroyobreanna@bender.com</t>
  </si>
  <si>
    <t>https://www.coleman.com/</t>
  </si>
  <si>
    <t>d1Be4D41500884C</t>
  </si>
  <si>
    <t>Lamb Group</t>
  </si>
  <si>
    <t>Stantontown</t>
  </si>
  <si>
    <t>340-106-7755x365</t>
  </si>
  <si>
    <t>(809)563-5088</t>
  </si>
  <si>
    <t>zwoodward@petersen-mclaughlin.com</t>
  </si>
  <si>
    <t>https://www.archer.com/</t>
  </si>
  <si>
    <t>e5ADB2f9Ec70Bb6</t>
  </si>
  <si>
    <t>Marks Ltd</t>
  </si>
  <si>
    <t>East Darinmouth</t>
  </si>
  <si>
    <t>(852)839-7345x4649</t>
  </si>
  <si>
    <t>001-946-307-5639x9791</t>
  </si>
  <si>
    <t>cwoodard@barnett-franco.org</t>
  </si>
  <si>
    <t>http://hebert-hayden.com/</t>
  </si>
  <si>
    <t>aBb1F2AC72C757B</t>
  </si>
  <si>
    <t>Patterson, Davis and Holloway</t>
  </si>
  <si>
    <t>Wandaland</t>
  </si>
  <si>
    <t>001-557-685-1110x224</t>
  </si>
  <si>
    <t>001-653-071-3851x414</t>
  </si>
  <si>
    <t>wernerlarry@riggs.com</t>
  </si>
  <si>
    <t>https://www.shah.info/</t>
  </si>
  <si>
    <t>fce5e9BBfbB6C73</t>
  </si>
  <si>
    <t>Fletcher PLC</t>
  </si>
  <si>
    <t>West Sue</t>
  </si>
  <si>
    <t>+1-235-543-2809x65859</t>
  </si>
  <si>
    <t>001-251-505-3708x47022</t>
  </si>
  <si>
    <t>grantpacheco@ray-malone.com</t>
  </si>
  <si>
    <t>https://www.davenport-herman.com/</t>
  </si>
  <si>
    <t>5Cb5F774E18eD4E</t>
  </si>
  <si>
    <t>Kaitlynmouth</t>
  </si>
  <si>
    <t>(406)761-3203x444</t>
  </si>
  <si>
    <t>559-211-5351</t>
  </si>
  <si>
    <t>traceymora@horne-farrell.info</t>
  </si>
  <si>
    <t>C4Df387A352CA98</t>
  </si>
  <si>
    <t>Ruthmouth</t>
  </si>
  <si>
    <t>350.576.2850</t>
  </si>
  <si>
    <t>001-127-508-7106x4070</t>
  </si>
  <si>
    <t>natalie56@combs-harmon.biz</t>
  </si>
  <si>
    <t>61ACFAb5af259BF</t>
  </si>
  <si>
    <t>Evans LLC</t>
  </si>
  <si>
    <t>474-700-4648x39292</t>
  </si>
  <si>
    <t>rgaines@cross-chang.com</t>
  </si>
  <si>
    <t>https://kirk-johnston.org/</t>
  </si>
  <si>
    <t>E6fAB74Ec5D0b9c</t>
  </si>
  <si>
    <t>Stafford Ltd</t>
  </si>
  <si>
    <t>Port Chad</t>
  </si>
  <si>
    <t>(191)518-6972x1231</t>
  </si>
  <si>
    <t>001-690-013-2521x1449</t>
  </si>
  <si>
    <t>mindyvaughan@welch.com</t>
  </si>
  <si>
    <t>https://reese.info/</t>
  </si>
  <si>
    <t>fd09aB0AD87efBd</t>
  </si>
  <si>
    <t>Stone-Conrad</t>
  </si>
  <si>
    <t>Ethanland</t>
  </si>
  <si>
    <t>604.496.3653</t>
  </si>
  <si>
    <t>073-774-2719x063</t>
  </si>
  <si>
    <t>mercedes86@ayers.com</t>
  </si>
  <si>
    <t>http://www.davis-cox.com/</t>
  </si>
  <si>
    <t>6461f31BAb2bBb8</t>
  </si>
  <si>
    <t>Nancy</t>
  </si>
  <si>
    <t>Haynes Group</t>
  </si>
  <si>
    <t>Port Deannaside</t>
  </si>
  <si>
    <t>001-327-981-7293</t>
  </si>
  <si>
    <t>pamfitzgerald@knight.com</t>
  </si>
  <si>
    <t>https://mercado.net/</t>
  </si>
  <si>
    <t>5764Dc59f5EA3Ae</t>
  </si>
  <si>
    <t>Schwartz, Rojas and Jennings</t>
  </si>
  <si>
    <t>(814)263-4339</t>
  </si>
  <si>
    <t>001-034-121-8150x4064</t>
  </si>
  <si>
    <t>kclarke@khan-francis.org</t>
  </si>
  <si>
    <t>http://burton.info/</t>
  </si>
  <si>
    <t>cd462E92fb0a1a3</t>
  </si>
  <si>
    <t>Wu-Marquez</t>
  </si>
  <si>
    <t>South Brittany</t>
  </si>
  <si>
    <t>001-562-694-5275x50838</t>
  </si>
  <si>
    <t>+1-089-754-4428x3840</t>
  </si>
  <si>
    <t>bobbyolson@harrington.info</t>
  </si>
  <si>
    <t>https://hayes.com/</t>
  </si>
  <si>
    <t>C9BF6C5dF2a6Bd5</t>
  </si>
  <si>
    <t>Gonzales, Horn and Gonzales</t>
  </si>
  <si>
    <t>Allisonbury</t>
  </si>
  <si>
    <t>(027)068-2008x548</t>
  </si>
  <si>
    <t>658.848.5227</t>
  </si>
  <si>
    <t>gavin22@harmon.biz</t>
  </si>
  <si>
    <t>https://www.aguilar.com/</t>
  </si>
  <si>
    <t>9Edb8083D9DDB23</t>
  </si>
  <si>
    <t>Grimes, Barton and Washington</t>
  </si>
  <si>
    <t>East Ericafort</t>
  </si>
  <si>
    <t>001-557-293-3461x0664</t>
  </si>
  <si>
    <t>(190)458-0177x824</t>
  </si>
  <si>
    <t>bonnie18@carlson.com</t>
  </si>
  <si>
    <t>https://www.trujillo.net/</t>
  </si>
  <si>
    <t>530A74caFFb21a8</t>
  </si>
  <si>
    <t>Stewart, Cross and Jimenez</t>
  </si>
  <si>
    <t>New Darrenfort</t>
  </si>
  <si>
    <t>+1-314-120-9501x2211</t>
  </si>
  <si>
    <t>paynecrystal@dorsey.com</t>
  </si>
  <si>
    <t>http://www.simon-castaneda.com/</t>
  </si>
  <si>
    <t>c9BA51204D73c0F</t>
  </si>
  <si>
    <t>Nguyen, Randolph and Ortega</t>
  </si>
  <si>
    <t>North Mandy</t>
  </si>
  <si>
    <t>(021)061-7083x206</t>
  </si>
  <si>
    <t>severett@olson.com</t>
  </si>
  <si>
    <t>http://alvarez-reid.com/</t>
  </si>
  <si>
    <t>fe5fAbBDD1D2eFD</t>
  </si>
  <si>
    <t>Harvey, Bauer and Weaver</t>
  </si>
  <si>
    <t>East Roberto</t>
  </si>
  <si>
    <t>892.912.7067</t>
  </si>
  <si>
    <t>(178)155-2534x49676</t>
  </si>
  <si>
    <t>emoran@shields.biz</t>
  </si>
  <si>
    <t>http://www.beard.biz/</t>
  </si>
  <si>
    <t>aDf8ECB37D674Ab</t>
  </si>
  <si>
    <t>Haney-Lester</t>
  </si>
  <si>
    <t>Mcculloughhaven</t>
  </si>
  <si>
    <t>(508)730-1795</t>
  </si>
  <si>
    <t>130-727-3351x542</t>
  </si>
  <si>
    <t>hriley@hickman.org</t>
  </si>
  <si>
    <t>https://nichols-bartlett.com/</t>
  </si>
  <si>
    <t>fEFAbc22DEe5dB5</t>
  </si>
  <si>
    <t>Daniel LLC</t>
  </si>
  <si>
    <t>New Clinton</t>
  </si>
  <si>
    <t>+1-295-960-3937x295</t>
  </si>
  <si>
    <t>garrett57@gomez-padilla.com</t>
  </si>
  <si>
    <t>http://www.hicks.biz/</t>
  </si>
  <si>
    <t>2C5df108C439b2C</t>
  </si>
  <si>
    <t>Castillo, Fernandez and Boyle</t>
  </si>
  <si>
    <t>South Dominique</t>
  </si>
  <si>
    <t>321.872.4269</t>
  </si>
  <si>
    <t>805-484-5940</t>
  </si>
  <si>
    <t>kbaldwin@houston-love.com</t>
  </si>
  <si>
    <t>b70FEDd076c2Ff0</t>
  </si>
  <si>
    <t>Shaw, Nash and Branch</t>
  </si>
  <si>
    <t>East Kirkfurt</t>
  </si>
  <si>
    <t>409.626.2714x122</t>
  </si>
  <si>
    <t>mandycox@bentley-hayden.org</t>
  </si>
  <si>
    <t>https://gould.org/</t>
  </si>
  <si>
    <t>cf74F2598f938A1</t>
  </si>
  <si>
    <t>Frederick-Shepherd</t>
  </si>
  <si>
    <t>Maxwellfort</t>
  </si>
  <si>
    <t>215.234.6878x036</t>
  </si>
  <si>
    <t>omcpherson@knox.com</t>
  </si>
  <si>
    <t>https://fox.com/</t>
  </si>
  <si>
    <t>bE73FcCb3698CDb</t>
  </si>
  <si>
    <t>Hahn Inc</t>
  </si>
  <si>
    <t>West Susanburgh</t>
  </si>
  <si>
    <t>744.636.4723</t>
  </si>
  <si>
    <t>001-879-435-7597x86872</t>
  </si>
  <si>
    <t>ucharles@faulkner.com</t>
  </si>
  <si>
    <t>https://coleman.org/</t>
  </si>
  <si>
    <t>D4CbCDE49e9ec16</t>
  </si>
  <si>
    <t>Fields-Mejia</t>
  </si>
  <si>
    <t>(636)960-7648x0343</t>
  </si>
  <si>
    <t>hector51@hanson.net</t>
  </si>
  <si>
    <t>https://martin.org/</t>
  </si>
  <si>
    <t>AdD6dc07BcbE1FA</t>
  </si>
  <si>
    <t>Bernard PLC</t>
  </si>
  <si>
    <t>South Misty</t>
  </si>
  <si>
    <t>305-429-2694</t>
  </si>
  <si>
    <t>159-091-7951x75287</t>
  </si>
  <si>
    <t>rellis@salinas.info</t>
  </si>
  <si>
    <t>f349C80e9FFfB76</t>
  </si>
  <si>
    <t>Davies Inc</t>
  </si>
  <si>
    <t>Beckchester</t>
  </si>
  <si>
    <t>001-084-192-0645x06618</t>
  </si>
  <si>
    <t>349-724-9583x892</t>
  </si>
  <si>
    <t>mcintoshann@banks.com</t>
  </si>
  <si>
    <t>https://www.byrd-bryan.com/</t>
  </si>
  <si>
    <t>54E0d7abAFDdE5f</t>
  </si>
  <si>
    <t>North Ethan</t>
  </si>
  <si>
    <t>001-035-716-9669x988</t>
  </si>
  <si>
    <t>349-615-6424x5586</t>
  </si>
  <si>
    <t>ocline@barrera-bright.com</t>
  </si>
  <si>
    <t>https://lawson.com/</t>
  </si>
  <si>
    <t>7741E98D0D5ED12</t>
  </si>
  <si>
    <t>Shaw, Little and Jordan</t>
  </si>
  <si>
    <t>South Tyler</t>
  </si>
  <si>
    <t>001-328-765-1610x286</t>
  </si>
  <si>
    <t>hvincent@hatfield.org</t>
  </si>
  <si>
    <t>https://www.benson-schneider.com/</t>
  </si>
  <si>
    <t>fFED50f5A906AC7</t>
  </si>
  <si>
    <t>Huber, Gonzales and Swanson</t>
  </si>
  <si>
    <t>Pettyberg</t>
  </si>
  <si>
    <t>755-070-5626</t>
  </si>
  <si>
    <t>376-966-0872x331</t>
  </si>
  <si>
    <t>fduffy@bonilla.info</t>
  </si>
  <si>
    <t>http://orozco.org/</t>
  </si>
  <si>
    <t>ab2cD964921Cf3A</t>
  </si>
  <si>
    <t>Jacobs, Zuniga and Ferguson</t>
  </si>
  <si>
    <t>West Steve</t>
  </si>
  <si>
    <t>001-210-304-6664x089</t>
  </si>
  <si>
    <t>416.641.0309x599</t>
  </si>
  <si>
    <t>phaynes@montgomery.info</t>
  </si>
  <si>
    <t>http://whitney-woodward.biz/</t>
  </si>
  <si>
    <t>58BBFA1222dE91D</t>
  </si>
  <si>
    <t>David, House and Rose</t>
  </si>
  <si>
    <t>Pamfort</t>
  </si>
  <si>
    <t>597.958.6434</t>
  </si>
  <si>
    <t>(953)876-3771x6419</t>
  </si>
  <si>
    <t>jimelliott@ross.org</t>
  </si>
  <si>
    <t>https://grimes.net/</t>
  </si>
  <si>
    <t>C0a64b1b6ecFC1b</t>
  </si>
  <si>
    <t>Sosa Inc</t>
  </si>
  <si>
    <t>Kendraton</t>
  </si>
  <si>
    <t>007-066-9574x8716</t>
  </si>
  <si>
    <t>655.061.2342x313</t>
  </si>
  <si>
    <t>darin04@graves.info</t>
  </si>
  <si>
    <t>http://www.kent.biz/</t>
  </si>
  <si>
    <t>82D0CabBb9829aa</t>
  </si>
  <si>
    <t>Washington Inc</t>
  </si>
  <si>
    <t>Fuenteston</t>
  </si>
  <si>
    <t>911.063.2233</t>
  </si>
  <si>
    <t>974.907.0055x707</t>
  </si>
  <si>
    <t>kwalter@cardenas.net</t>
  </si>
  <si>
    <t>https://www.rollins.com/</t>
  </si>
  <si>
    <t>346400dfD727d37</t>
  </si>
  <si>
    <t>May LLC</t>
  </si>
  <si>
    <t>Port Arianaland</t>
  </si>
  <si>
    <t>254.131.4046x07583</t>
  </si>
  <si>
    <t>959-738-8654x292</t>
  </si>
  <si>
    <t>ecrosby@kidd.org</t>
  </si>
  <si>
    <t>https://preston.com/</t>
  </si>
  <si>
    <t>a3AC64E3e9D9DfF</t>
  </si>
  <si>
    <t>Shields, Garcia and Browning</t>
  </si>
  <si>
    <t>Pennyburgh</t>
  </si>
  <si>
    <t>(283)555-5229</t>
  </si>
  <si>
    <t>ubanks@black.com</t>
  </si>
  <si>
    <t>http://www.flowers-sutton.com/</t>
  </si>
  <si>
    <t>f0D7AAcbC4cdCF3</t>
  </si>
  <si>
    <t>Wilkerson-Hawkins</t>
  </si>
  <si>
    <t>033.845.7706</t>
  </si>
  <si>
    <t>386.107.3377x8030</t>
  </si>
  <si>
    <t>adam23@hines.info</t>
  </si>
  <si>
    <t>http://www.lee.com/</t>
  </si>
  <si>
    <t>c5A27f8F3FEbBde</t>
  </si>
  <si>
    <t>Jennings, Bernard and Roth</t>
  </si>
  <si>
    <t>East Sarachester</t>
  </si>
  <si>
    <t>+1-807-931-4668x63748</t>
  </si>
  <si>
    <t>892.275.5404</t>
  </si>
  <si>
    <t>nicole03@hampton.org</t>
  </si>
  <si>
    <t>1cE2C6FDDBbaD50</t>
  </si>
  <si>
    <t>Paul, Mckinney and Macdonald</t>
  </si>
  <si>
    <t>West Rogerhaven</t>
  </si>
  <si>
    <t>742.901.7887</t>
  </si>
  <si>
    <t>584-662-0098x4681</t>
  </si>
  <si>
    <t>grhodes@salas.com</t>
  </si>
  <si>
    <t>A9F90C983CFD0ED</t>
  </si>
  <si>
    <t>Burnett-Avila</t>
  </si>
  <si>
    <t>Port Glenn</t>
  </si>
  <si>
    <t>468-102-3294</t>
  </si>
  <si>
    <t>(453)707-0004</t>
  </si>
  <si>
    <t>dillonstephanie@lindsey-durham.com</t>
  </si>
  <si>
    <t>https://www.arias.com/</t>
  </si>
  <si>
    <t>2eea3F2acDbaBCb</t>
  </si>
  <si>
    <t>Floyd PLC</t>
  </si>
  <si>
    <t>Melindashire</t>
  </si>
  <si>
    <t>(378)124-1673x60824</t>
  </si>
  <si>
    <t>(349)338-7277x35056</t>
  </si>
  <si>
    <t>scarlson@barr.com</t>
  </si>
  <si>
    <t>http://spencer-blake.info/</t>
  </si>
  <si>
    <t>AdAdE69E6a75FAa</t>
  </si>
  <si>
    <t>Mason-Clarke</t>
  </si>
  <si>
    <t>Lake Jefferyshire</t>
  </si>
  <si>
    <t>927.485.9116x054</t>
  </si>
  <si>
    <t>463-428-8804</t>
  </si>
  <si>
    <t>sabrina20@maddox.info</t>
  </si>
  <si>
    <t>https://galvan.com/</t>
  </si>
  <si>
    <t>7039DDfb6BA00B8</t>
  </si>
  <si>
    <t>Irwin, Williams and Maxwell</t>
  </si>
  <si>
    <t>West Marilynfurt</t>
  </si>
  <si>
    <t>249-472-9217x518</t>
  </si>
  <si>
    <t>adamsdillon@munoz-simmons.com</t>
  </si>
  <si>
    <t>http://www.hobbs-brewer.biz/</t>
  </si>
  <si>
    <t>DbeCbaAbc1ccc41</t>
  </si>
  <si>
    <t>Serrano Ltd</t>
  </si>
  <si>
    <t>South Eileen</t>
  </si>
  <si>
    <t>(537)043-0512x140</t>
  </si>
  <si>
    <t>285.154.3692x24639</t>
  </si>
  <si>
    <t>ochoameagan@tyler-ortiz.com</t>
  </si>
  <si>
    <t>http://cisneros.com/</t>
  </si>
  <si>
    <t>9AeCD098c3C0352</t>
  </si>
  <si>
    <t>Little, Mcmillan and Kaufman</t>
  </si>
  <si>
    <t>New Jeremiahtown</t>
  </si>
  <si>
    <t>(725)497-4098x7544</t>
  </si>
  <si>
    <t>285.736.6967</t>
  </si>
  <si>
    <t>ariel49@adams.net</t>
  </si>
  <si>
    <t>cdf15BD9318F5bf</t>
  </si>
  <si>
    <t>North Kristina</t>
  </si>
  <si>
    <t>136-599-2523</t>
  </si>
  <si>
    <t>(329)539-9119x632</t>
  </si>
  <si>
    <t>kbarton@schaefer-dorsey.org</t>
  </si>
  <si>
    <t>https://www.gonzales-clarke.com/</t>
  </si>
  <si>
    <t>Fac78bd2fD86E2C</t>
  </si>
  <si>
    <t>Hayden, Gay and Cooper</t>
  </si>
  <si>
    <t>Kellyburgh</t>
  </si>
  <si>
    <t>597-155-1953x121</t>
  </si>
  <si>
    <t>646-807-2556x9478</t>
  </si>
  <si>
    <t>judithcain@barber-brandt.info</t>
  </si>
  <si>
    <t>https://bryan.net/</t>
  </si>
  <si>
    <t>fB4721c508CA58d</t>
  </si>
  <si>
    <t>Lam, Irwin and Moreno</t>
  </si>
  <si>
    <t>West Mistychester</t>
  </si>
  <si>
    <t>943.793.4076x517</t>
  </si>
  <si>
    <t>(674)443-1542x4999</t>
  </si>
  <si>
    <t>barrywyatt@little-chang.com</t>
  </si>
  <si>
    <t>http://www.steele-huerta.com/</t>
  </si>
  <si>
    <t>d79e530db36dDdc</t>
  </si>
  <si>
    <t>Gay-Villarreal</t>
  </si>
  <si>
    <t>New Mia</t>
  </si>
  <si>
    <t>(969)133-8380x793</t>
  </si>
  <si>
    <t>shepherdcheryl@blackburn-schaefer.com</t>
  </si>
  <si>
    <t>https://www.hess-orr.net/</t>
  </si>
  <si>
    <t>7baBEE7a9B959cA</t>
  </si>
  <si>
    <t>Lake Terry</t>
  </si>
  <si>
    <t>+1-991-035-1347x22446</t>
  </si>
  <si>
    <t>(569)458-0860x905</t>
  </si>
  <si>
    <t>brian28@trevino.com</t>
  </si>
  <si>
    <t>http://nielsen.net/</t>
  </si>
  <si>
    <t>A453aC0a6757a06</t>
  </si>
  <si>
    <t>Lloyd, Horn and Cooke</t>
  </si>
  <si>
    <t>Joycehaven</t>
  </si>
  <si>
    <t>+1-685-873-6646x46619</t>
  </si>
  <si>
    <t>(126)375-8186x232</t>
  </si>
  <si>
    <t>ryan81@hull-chung.info</t>
  </si>
  <si>
    <t>http://www.garrett-gardner.org/</t>
  </si>
  <si>
    <t>30B69Cc6Ac1af3f</t>
  </si>
  <si>
    <t>Daugherty, Morris and Hamilton</t>
  </si>
  <si>
    <t>Livingstonland</t>
  </si>
  <si>
    <t>001-466-528-1699x590</t>
  </si>
  <si>
    <t>macdonaldjustin@bird.com</t>
  </si>
  <si>
    <t>http://randolph.com/</t>
  </si>
  <si>
    <t>E3214c6a94D096e</t>
  </si>
  <si>
    <t>Franklin, Thomas and Ashley</t>
  </si>
  <si>
    <t>(990)480-0954</t>
  </si>
  <si>
    <t>(243)909-3515</t>
  </si>
  <si>
    <t>randallgoodman@silva.com</t>
  </si>
  <si>
    <t>244F7c4bF11df7d</t>
  </si>
  <si>
    <t>New Jody</t>
  </si>
  <si>
    <t>243.290.6976x4648</t>
  </si>
  <si>
    <t>303.799.9632</t>
  </si>
  <si>
    <t>charleneatkins@fernandez.biz</t>
  </si>
  <si>
    <t>bA6DBa26bCDe0d6</t>
  </si>
  <si>
    <t>Mack, Ponce and Hickman</t>
  </si>
  <si>
    <t>West Eduardoville</t>
  </si>
  <si>
    <t>087-608-5237</t>
  </si>
  <si>
    <t>001-872-903-8039x113</t>
  </si>
  <si>
    <t>gail54@hernandez.net</t>
  </si>
  <si>
    <t>https://www.waters-allen.com/</t>
  </si>
  <si>
    <t>3D1EBfbBF3fB0Bb</t>
  </si>
  <si>
    <t>Lawson and Sons</t>
  </si>
  <si>
    <t>North Donnashire</t>
  </si>
  <si>
    <t>(950)046-0612</t>
  </si>
  <si>
    <t>912.467.6264x22516</t>
  </si>
  <si>
    <t>amayer@mccormick-fritz.info</t>
  </si>
  <si>
    <t>https://cooper.net/</t>
  </si>
  <si>
    <t>f7f8b3970e2aC84</t>
  </si>
  <si>
    <t>Wolf, Vaughan and Daniels</t>
  </si>
  <si>
    <t>769.844.4749x572</t>
  </si>
  <si>
    <t>711-388-6423x18111</t>
  </si>
  <si>
    <t>zayala@dillon.org</t>
  </si>
  <si>
    <t>https://ford.org/</t>
  </si>
  <si>
    <t>e3CA7aED67FBB0E</t>
  </si>
  <si>
    <t>Spears-Rivas</t>
  </si>
  <si>
    <t>Port Amanda</t>
  </si>
  <si>
    <t>724.509.7219x5759</t>
  </si>
  <si>
    <t>001-518-408-1780x4999</t>
  </si>
  <si>
    <t>caleb96@proctor.com</t>
  </si>
  <si>
    <t>1a7EFe1f12FAe1d</t>
  </si>
  <si>
    <t>Santana-Mckenzie</t>
  </si>
  <si>
    <t>Port Monica</t>
  </si>
  <si>
    <t>058.336.3926</t>
  </si>
  <si>
    <t>russellcallahan@barr.com</t>
  </si>
  <si>
    <t>https://www.wu-villarreal.com/</t>
  </si>
  <si>
    <t>C46cEBBCddbA7E8</t>
  </si>
  <si>
    <t>Dyer-Dawson</t>
  </si>
  <si>
    <t>New Andreafort</t>
  </si>
  <si>
    <t>573-285-0310x9287</t>
  </si>
  <si>
    <t>613-520-5408x17089</t>
  </si>
  <si>
    <t>vbautista@patel-espinoza.com</t>
  </si>
  <si>
    <t>https://hansen-holt.info/</t>
  </si>
  <si>
    <t>dca0Fe929CEdaE5</t>
  </si>
  <si>
    <t>Moon, Fox and Pace</t>
  </si>
  <si>
    <t>Lake Kimberlymouth</t>
  </si>
  <si>
    <t>(016)387-6153</t>
  </si>
  <si>
    <t>(866)537-7310x29600</t>
  </si>
  <si>
    <t>beanalan@guerrero.com</t>
  </si>
  <si>
    <t>http://www.mcclain.com/</t>
  </si>
  <si>
    <t>e7E171c943aca38</t>
  </si>
  <si>
    <t>Hayes-Davenport</t>
  </si>
  <si>
    <t>North Mark</t>
  </si>
  <si>
    <t>+1-006-563-7378x192</t>
  </si>
  <si>
    <t>ngoodman@parks.com</t>
  </si>
  <si>
    <t>B9DCaC19254369b</t>
  </si>
  <si>
    <t>Meadows-Cooley</t>
  </si>
  <si>
    <t>Lake Garyborough</t>
  </si>
  <si>
    <t>857-570-8724x2249</t>
  </si>
  <si>
    <t>sherryellison@garza.com</t>
  </si>
  <si>
    <t>http://mcintyre.info/</t>
  </si>
  <si>
    <t>996Eeb9Bc3F19eB</t>
  </si>
  <si>
    <t>Calhoun-Owens</t>
  </si>
  <si>
    <t>Brandymouth</t>
  </si>
  <si>
    <t>178.878.6052</t>
  </si>
  <si>
    <t>001-131-513-5883x950</t>
  </si>
  <si>
    <t>pamela42@glass.com</t>
  </si>
  <si>
    <t>http://hodge-frazier.biz/</t>
  </si>
  <si>
    <t>FeA461cdD0aBfBa</t>
  </si>
  <si>
    <t>Graham-Ray</t>
  </si>
  <si>
    <t>West Derrick</t>
  </si>
  <si>
    <t>(158)309-8674</t>
  </si>
  <si>
    <t>001-973-278-4961x8015</t>
  </si>
  <si>
    <t>tharrell@price-chaney.com</t>
  </si>
  <si>
    <t>https://copeland.org/</t>
  </si>
  <si>
    <t>eBDcFCFCad97fE5</t>
  </si>
  <si>
    <t>Strong, Ochoa and Ford</t>
  </si>
  <si>
    <t>New Kristinehaven</t>
  </si>
  <si>
    <t>032.543.4977x60128</t>
  </si>
  <si>
    <t>(663)149-0064x037</t>
  </si>
  <si>
    <t>joycelarson@williamson.com</t>
  </si>
  <si>
    <t>http://www.rios.info/</t>
  </si>
  <si>
    <t>4bFddb4F1CEa6D1</t>
  </si>
  <si>
    <t>Gonzalez, Ramirez and Butler</t>
  </si>
  <si>
    <t>West Evelyntown</t>
  </si>
  <si>
    <t>606.470.2993</t>
  </si>
  <si>
    <t>001-796-102-1161x34507</t>
  </si>
  <si>
    <t>kirk91@howell-nicholson.com</t>
  </si>
  <si>
    <t>http://ware.net/</t>
  </si>
  <si>
    <t>b95f5fFaba722AC</t>
  </si>
  <si>
    <t>Marks-Manning</t>
  </si>
  <si>
    <t>West Candacebury</t>
  </si>
  <si>
    <t>+1-485-518-1094x63757</t>
  </si>
  <si>
    <t>262.397.8388</t>
  </si>
  <si>
    <t>nashross@hebert.com</t>
  </si>
  <si>
    <t>http://gibbs.com/</t>
  </si>
  <si>
    <t>9603F573FFCeE95</t>
  </si>
  <si>
    <t>Lozano-Kane</t>
  </si>
  <si>
    <t>West Cherylbury</t>
  </si>
  <si>
    <t>+1-996-302-5746x4294</t>
  </si>
  <si>
    <t>163.509.2438</t>
  </si>
  <si>
    <t>mistyhendricks@adkins.com</t>
  </si>
  <si>
    <t>http://www.lane-decker.com/</t>
  </si>
  <si>
    <t>4cf4aB3C8DAec9d</t>
  </si>
  <si>
    <t>Cox-Blankenship</t>
  </si>
  <si>
    <t>Stricklandport</t>
  </si>
  <si>
    <t>001-433-003-6830x7292</t>
  </si>
  <si>
    <t>477.796.8204x3635</t>
  </si>
  <si>
    <t>bentleykristi@fox.com</t>
  </si>
  <si>
    <t>http://www.esparza.com/</t>
  </si>
  <si>
    <t>40AEe659A3629aF</t>
  </si>
  <si>
    <t>Summers, House and Adams</t>
  </si>
  <si>
    <t>Bobton</t>
  </si>
  <si>
    <t>001-364-671-4220x644</t>
  </si>
  <si>
    <t>castrocheyenne@hudson-ortega.net</t>
  </si>
  <si>
    <t>0f51dcEFb1F51F7</t>
  </si>
  <si>
    <t>Robbins, Miles and Sellers</t>
  </si>
  <si>
    <t>Phillipsberg</t>
  </si>
  <si>
    <t>001-904-322-4190x072</t>
  </si>
  <si>
    <t>ulevy@wood.info</t>
  </si>
  <si>
    <t>A61F5cBF8Baf106</t>
  </si>
  <si>
    <t>Sanford, Casey and Castro</t>
  </si>
  <si>
    <t>North Aimee</t>
  </si>
  <si>
    <t>492.401.5682x785</t>
  </si>
  <si>
    <t>372.684.8586</t>
  </si>
  <si>
    <t>tommy90@berry-lane.com</t>
  </si>
  <si>
    <t>http://www.sellers.biz/</t>
  </si>
  <si>
    <t>16f14Eb60C79415</t>
  </si>
  <si>
    <t>Hahn, Zamora and Thompson</t>
  </si>
  <si>
    <t>Jefferyside</t>
  </si>
  <si>
    <t>(885)751-5330</t>
  </si>
  <si>
    <t>conradmadison@baldwin-barker.info</t>
  </si>
  <si>
    <t>http://barajas-norton.com/</t>
  </si>
  <si>
    <t>62b4C3f08ceCa6F</t>
  </si>
  <si>
    <t>Parsons, Glover and Li</t>
  </si>
  <si>
    <t>Jasmineton</t>
  </si>
  <si>
    <t>(809)947-4277</t>
  </si>
  <si>
    <t>574.455.3620x3553</t>
  </si>
  <si>
    <t>zacharyfleming@kennedy.biz</t>
  </si>
  <si>
    <t>https://www.maxwell-petty.com/</t>
  </si>
  <si>
    <t>52a2CAFAad429eF</t>
  </si>
  <si>
    <t>Bailey, Hanna and Webster</t>
  </si>
  <si>
    <t>Angelicamouth</t>
  </si>
  <si>
    <t>830-169-0995</t>
  </si>
  <si>
    <t>(591)263-3077x7940</t>
  </si>
  <si>
    <t>barberelijah@cameron-harvey.biz</t>
  </si>
  <si>
    <t>bBB50aAC7eFA813</t>
  </si>
  <si>
    <t>Jefferson-Delgado</t>
  </si>
  <si>
    <t>Port Isaacmouth</t>
  </si>
  <si>
    <t>256-928-6970x9868</t>
  </si>
  <si>
    <t>515-068-5441x855</t>
  </si>
  <si>
    <t>spearstheresa@bowen.org</t>
  </si>
  <si>
    <t>https://warren-herrera.biz/</t>
  </si>
  <si>
    <t>C86cf319070c8C0</t>
  </si>
  <si>
    <t>Noble PLC</t>
  </si>
  <si>
    <t>Frankborough</t>
  </si>
  <si>
    <t>(977)185-6031x9439</t>
  </si>
  <si>
    <t>medinaregina@pittman.com</t>
  </si>
  <si>
    <t>9eD3ac3220CdFAd</t>
  </si>
  <si>
    <t>Mata-Bradley</t>
  </si>
  <si>
    <t>North Sue</t>
  </si>
  <si>
    <t>829.483.1493x6723</t>
  </si>
  <si>
    <t>260-307-6792x49684</t>
  </si>
  <si>
    <t>kenthale@flowers.com</t>
  </si>
  <si>
    <t>http://www.rose.info/</t>
  </si>
  <si>
    <t>ed185ddD0DCc66A</t>
  </si>
  <si>
    <t>Mcpherson Inc</t>
  </si>
  <si>
    <t>East Darrenland</t>
  </si>
  <si>
    <t>+1-803-501-3477x8101</t>
  </si>
  <si>
    <t>400.009.3515</t>
  </si>
  <si>
    <t>charlotte76@booker.com</t>
  </si>
  <si>
    <t>http://www.braun-mccullough.info/</t>
  </si>
  <si>
    <t>6bff9C394fd9BfB</t>
  </si>
  <si>
    <t>Holmes-Ferrell</t>
  </si>
  <si>
    <t>+1-626-701-1321x373</t>
  </si>
  <si>
    <t>943-459-5279x541</t>
  </si>
  <si>
    <t>braysonia@yoder.com</t>
  </si>
  <si>
    <t>https://patton.com/</t>
  </si>
  <si>
    <t>a83b9Fa7bA0ABB7</t>
  </si>
  <si>
    <t>West Gabrielle</t>
  </si>
  <si>
    <t>001-017-456-9811</t>
  </si>
  <si>
    <t>668.635.5374</t>
  </si>
  <si>
    <t>pottskaitlin@rhodes-tucker.org</t>
  </si>
  <si>
    <t>http://www.daniel-aguirre.com/</t>
  </si>
  <si>
    <t>dCF77D2BB96Cd8d</t>
  </si>
  <si>
    <t>Kirk PLC</t>
  </si>
  <si>
    <t>New Bianca</t>
  </si>
  <si>
    <t>(729)969-8630</t>
  </si>
  <si>
    <t>+1-073-581-7087x279</t>
  </si>
  <si>
    <t>davepitts@turner.org</t>
  </si>
  <si>
    <t>http://www.griffith-morton.com/</t>
  </si>
  <si>
    <t>AABd5c1D835C2Bf</t>
  </si>
  <si>
    <t>Harmon, Garcia and Terrell</t>
  </si>
  <si>
    <t>Diazville</t>
  </si>
  <si>
    <t>(973)339-9904</t>
  </si>
  <si>
    <t>940-520-2126x786</t>
  </si>
  <si>
    <t>santosmarcus@hubbard-daniel.com</t>
  </si>
  <si>
    <t>4d41c0F3D0f7Ea0</t>
  </si>
  <si>
    <t>Padilla PLC</t>
  </si>
  <si>
    <t>Port Frederickbury</t>
  </si>
  <si>
    <t>(146)941-9706</t>
  </si>
  <si>
    <t>058.822.7544</t>
  </si>
  <si>
    <t>abarajas@bright-yates.com</t>
  </si>
  <si>
    <t>http://www.roach.net/</t>
  </si>
  <si>
    <t>Aa6e4b1dCCc3e9D</t>
  </si>
  <si>
    <t>Houston, Raymond and Roy</t>
  </si>
  <si>
    <t>Bridgesshire</t>
  </si>
  <si>
    <t>001-321-614-6783x73925</t>
  </si>
  <si>
    <t>794.350.5375x558</t>
  </si>
  <si>
    <t>kwalton@armstrong-douglas.biz</t>
  </si>
  <si>
    <t>https://holloway-king.org/</t>
  </si>
  <si>
    <t>ea0dcDf4824aCfC</t>
  </si>
  <si>
    <t>Valenzuela Inc</t>
  </si>
  <si>
    <t>Dickersontown</t>
  </si>
  <si>
    <t>623-102-1087x53065</t>
  </si>
  <si>
    <t>richardsonwanda@bowers.com</t>
  </si>
  <si>
    <t>8be11C537ec6EBe</t>
  </si>
  <si>
    <t>Khan, Carey and Haynes</t>
  </si>
  <si>
    <t>Carmenborough</t>
  </si>
  <si>
    <t>(161)951-6303</t>
  </si>
  <si>
    <t>106-446-8928</t>
  </si>
  <si>
    <t>elaineashley@guzman.info</t>
  </si>
  <si>
    <t>https://www.guzman.com/</t>
  </si>
  <si>
    <t>Bc7e3aC9f17c6E5</t>
  </si>
  <si>
    <t>Arroyo-Vasquez</t>
  </si>
  <si>
    <t>Sheilafurt</t>
  </si>
  <si>
    <t>214-843-6155x25205</t>
  </si>
  <si>
    <t>836-731-5502x23087</t>
  </si>
  <si>
    <t>mullinsdiana@davies.com</t>
  </si>
  <si>
    <t>0667bEA3df55ABe</t>
  </si>
  <si>
    <t>Chapman Ltd</t>
  </si>
  <si>
    <t>Lake Latashahaven</t>
  </si>
  <si>
    <t>+1-145-247-4461x2054</t>
  </si>
  <si>
    <t>(143)302-0131x40724</t>
  </si>
  <si>
    <t>tpage@cox.com</t>
  </si>
  <si>
    <t>68EC7e4DDD45aB8</t>
  </si>
  <si>
    <t>Guzman, Francis and Underwood</t>
  </si>
  <si>
    <t>Port Candice</t>
  </si>
  <si>
    <t>375.064.2497x712</t>
  </si>
  <si>
    <t>pramos@valenzuela.com</t>
  </si>
  <si>
    <t>http://maxwell-joseph.com/</t>
  </si>
  <si>
    <t>0F85AaD9bd7fDaD</t>
  </si>
  <si>
    <t>Reed-Knight</t>
  </si>
  <si>
    <t>Pittsview</t>
  </si>
  <si>
    <t>001-401-676-6373x5593</t>
  </si>
  <si>
    <t>ocordova@huff.com</t>
  </si>
  <si>
    <t>https://huynh-faulkner.com/</t>
  </si>
  <si>
    <t>C4C61a3E70fC1DE</t>
  </si>
  <si>
    <t>Fitzpatrick, Acosta and Parks</t>
  </si>
  <si>
    <t>South Rachael</t>
  </si>
  <si>
    <t>644.754.0813</t>
  </si>
  <si>
    <t>426-591-0174</t>
  </si>
  <si>
    <t>whitney02@larson-medina.info</t>
  </si>
  <si>
    <t>https://www.vincent.com/</t>
  </si>
  <si>
    <t>26b77e7CBf59856</t>
  </si>
  <si>
    <t>Benjamin-Galloway</t>
  </si>
  <si>
    <t>Curtisfurt</t>
  </si>
  <si>
    <t>499.382.3292x88532</t>
  </si>
  <si>
    <t>(449)116-4209</t>
  </si>
  <si>
    <t>yolandapaul@durham.com</t>
  </si>
  <si>
    <t>http://www.combs.org/</t>
  </si>
  <si>
    <t>8AAe7FA22CDBefc</t>
  </si>
  <si>
    <t>Robertsonshire</t>
  </si>
  <si>
    <t>(930)131-0206x824</t>
  </si>
  <si>
    <t>(438)771-0099x35592</t>
  </si>
  <si>
    <t>tammymcdonald@chambers-hancock.biz</t>
  </si>
  <si>
    <t>https://anthony-moses.org/</t>
  </si>
  <si>
    <t>93CE401F9Cb3C4c</t>
  </si>
  <si>
    <t>Hughes Group</t>
  </si>
  <si>
    <t>East Tashamouth</t>
  </si>
  <si>
    <t>+1-913-031-4428x075</t>
  </si>
  <si>
    <t>huertamarc@pierce-glass.net</t>
  </si>
  <si>
    <t>http://www.davidson-riggs.info/</t>
  </si>
  <si>
    <t>a3462DeE8F1801e</t>
  </si>
  <si>
    <t>Berry, Rubio and Mendez</t>
  </si>
  <si>
    <t>East Jayton</t>
  </si>
  <si>
    <t>+1-504-390-7203x970</t>
  </si>
  <si>
    <t>tanya13@rangel-parrish.com</t>
  </si>
  <si>
    <t>8A0512f72923beB</t>
  </si>
  <si>
    <t>Alvarez-Ellison</t>
  </si>
  <si>
    <t>West Brett</t>
  </si>
  <si>
    <t>001-695-903-9146x5177</t>
  </si>
  <si>
    <t>(649)713-1840x294</t>
  </si>
  <si>
    <t>qgalvan@booth.org</t>
  </si>
  <si>
    <t>https://trujillo-singleton.net/</t>
  </si>
  <si>
    <t>DB1ccBCab4EbcCa</t>
  </si>
  <si>
    <t>Hatfield PLC</t>
  </si>
  <si>
    <t>Caseyburgh</t>
  </si>
  <si>
    <t>401-027-6641</t>
  </si>
  <si>
    <t>(301)404-4263x751</t>
  </si>
  <si>
    <t>sharonnicholson@mcclain-howe.org</t>
  </si>
  <si>
    <t>906E36B7d98bf72</t>
  </si>
  <si>
    <t>Andreside</t>
  </si>
  <si>
    <t>(602)877-4889</t>
  </si>
  <si>
    <t>villarrealsergio@lowery.com</t>
  </si>
  <si>
    <t>https://wagner-morrison.com/</t>
  </si>
  <si>
    <t>5D26316D337EfF9</t>
  </si>
  <si>
    <t>Garner, Moon and Newton</t>
  </si>
  <si>
    <t>Port Briannafort</t>
  </si>
  <si>
    <t>(664)231-3805x0318</t>
  </si>
  <si>
    <t>(585)119-6532x9728</t>
  </si>
  <si>
    <t>goodwincody@garza.biz</t>
  </si>
  <si>
    <t>https://www.wade-carroll.com/</t>
  </si>
  <si>
    <t>b3AA50bdDDFBCF2</t>
  </si>
  <si>
    <t>Donovan-Hodges</t>
  </si>
  <si>
    <t>Alfredbury</t>
  </si>
  <si>
    <t>378-706-5866</t>
  </si>
  <si>
    <t>ericmorton@leonard-conley.com</t>
  </si>
  <si>
    <t>https://gillespie.org/</t>
  </si>
  <si>
    <t>d55724FF8AFdf0B</t>
  </si>
  <si>
    <t>Krause Group</t>
  </si>
  <si>
    <t>South Henry</t>
  </si>
  <si>
    <t>001-444-779-9740x4414</t>
  </si>
  <si>
    <t>729.745.9287x036</t>
  </si>
  <si>
    <t>chapmanjoanna@aguirre.biz</t>
  </si>
  <si>
    <t>https://kim.net/</t>
  </si>
  <si>
    <t>8CA866F85c97Ea1</t>
  </si>
  <si>
    <t>Wagner, Wheeler and Sims</t>
  </si>
  <si>
    <t>North Tiffanyside</t>
  </si>
  <si>
    <t>+1-166-249-7741x708</t>
  </si>
  <si>
    <t>100.752.2115x46235</t>
  </si>
  <si>
    <t>zmaynard@chan.net</t>
  </si>
  <si>
    <t>https://santiago-buckley.net/</t>
  </si>
  <si>
    <t>90397AE3c2Dd1D4</t>
  </si>
  <si>
    <t>Jeremiahburgh</t>
  </si>
  <si>
    <t>+1-564-887-7636x89509</t>
  </si>
  <si>
    <t>danny92@baxter.org</t>
  </si>
  <si>
    <t>https://www.murphy.info/</t>
  </si>
  <si>
    <t>0CE6799ca3D1E20</t>
  </si>
  <si>
    <t>Rosales-Banks</t>
  </si>
  <si>
    <t>Allenborough</t>
  </si>
  <si>
    <t>961.963.3695</t>
  </si>
  <si>
    <t>309.939.9386</t>
  </si>
  <si>
    <t>andreshoward@yoder.net</t>
  </si>
  <si>
    <t>http://www.norton.com/</t>
  </si>
  <si>
    <t>0D3EC2B2De906C4</t>
  </si>
  <si>
    <t>Mayer, Bright and Guerra</t>
  </si>
  <si>
    <t>Kennethfurt</t>
  </si>
  <si>
    <t>154-211-5869x8746</t>
  </si>
  <si>
    <t>+1-444-647-5612x779</t>
  </si>
  <si>
    <t>terrellsarah@hatfield.biz</t>
  </si>
  <si>
    <t>http://bender.com/</t>
  </si>
  <si>
    <t>757E4594a9B866B</t>
  </si>
  <si>
    <t>Dudley, Lopez and Roman</t>
  </si>
  <si>
    <t>Sheliaview</t>
  </si>
  <si>
    <t>001-383-581-0410</t>
  </si>
  <si>
    <t>934.966.5958x730</t>
  </si>
  <si>
    <t>sheila74@haney-reilly.biz</t>
  </si>
  <si>
    <t>https://www.schroeder.info/</t>
  </si>
  <si>
    <t>EAb90cc4a23D5d1</t>
  </si>
  <si>
    <t>Norman-Malone</t>
  </si>
  <si>
    <t>East Daisy</t>
  </si>
  <si>
    <t>898-747-4280x64816</t>
  </si>
  <si>
    <t>001-224-413-0553x6502</t>
  </si>
  <si>
    <t>jasminpatel@callahan.com</t>
  </si>
  <si>
    <t>https://mosley.com/</t>
  </si>
  <si>
    <t>79e3dbccCcFDC59</t>
  </si>
  <si>
    <t>Horton-Velasquez</t>
  </si>
  <si>
    <t>East Darius</t>
  </si>
  <si>
    <t>001-453-230-8985x249</t>
  </si>
  <si>
    <t>772-366-1331x29953</t>
  </si>
  <si>
    <t>timdurham@frost.com</t>
  </si>
  <si>
    <t>http://www.bullock-chapman.com/</t>
  </si>
  <si>
    <t>DB43579E1A67D29</t>
  </si>
  <si>
    <t>South Latoya</t>
  </si>
  <si>
    <t>030-235-7555</t>
  </si>
  <si>
    <t>040-624-3501</t>
  </si>
  <si>
    <t>duane82@moody.biz</t>
  </si>
  <si>
    <t>Aa69F3fDa2FC90C</t>
  </si>
  <si>
    <t>Graves Ltd</t>
  </si>
  <si>
    <t>North Kari</t>
  </si>
  <si>
    <t>001-840-865-5420x7234</t>
  </si>
  <si>
    <t>(825)471-4806</t>
  </si>
  <si>
    <t>paige75@mitchell.com</t>
  </si>
  <si>
    <t>http://short.org/</t>
  </si>
  <si>
    <t>3923f0621eFeCd0</t>
  </si>
  <si>
    <t>Griffin-Morgan</t>
  </si>
  <si>
    <t>Lake Tiffanyfurt</t>
  </si>
  <si>
    <t>498-188-6423x06357</t>
  </si>
  <si>
    <t>kristina38@bryant-briggs.net</t>
  </si>
  <si>
    <t>https://www.castillo.info/</t>
  </si>
  <si>
    <t>1FEC8C58A1E88d3</t>
  </si>
  <si>
    <t>Flynn Group</t>
  </si>
  <si>
    <t>East Deanberg</t>
  </si>
  <si>
    <t>(703)985-9509x6481</t>
  </si>
  <si>
    <t>001-727-784-2161x1360</t>
  </si>
  <si>
    <t>brockjasmin@hardy.biz</t>
  </si>
  <si>
    <t>http://www.stark-colon.com/</t>
  </si>
  <si>
    <t>FdD7aa9c3c9a447</t>
  </si>
  <si>
    <t>Colon-Schmidt</t>
  </si>
  <si>
    <t>New Franciscoport</t>
  </si>
  <si>
    <t>603-069-7960</t>
  </si>
  <si>
    <t>689.225.4123x0611</t>
  </si>
  <si>
    <t>warearthur@tanner-eaton.com</t>
  </si>
  <si>
    <t>eb6f0c7dE7B7e7A</t>
  </si>
  <si>
    <t>Cooley, Farrell and Liu</t>
  </si>
  <si>
    <t>Kathyborough</t>
  </si>
  <si>
    <t>001-609-324-5800x6101</t>
  </si>
  <si>
    <t>(798)492-1818x09535</t>
  </si>
  <si>
    <t>czhang@moreno-luna.info</t>
  </si>
  <si>
    <t>E9Bc41A88ED6D6b</t>
  </si>
  <si>
    <t>Bradley, Buckley and Frye</t>
  </si>
  <si>
    <t>New Connie</t>
  </si>
  <si>
    <t>(266)274-4481x818</t>
  </si>
  <si>
    <t>050-135-3611</t>
  </si>
  <si>
    <t>xholmes@davidson.biz</t>
  </si>
  <si>
    <t>http://www.jimenez-singleton.com/</t>
  </si>
  <si>
    <t>ec942239Da3DDA1</t>
  </si>
  <si>
    <t>North Summer</t>
  </si>
  <si>
    <t>angelica71@ortega.biz</t>
  </si>
  <si>
    <t>https://www.spencer-burton.org/</t>
  </si>
  <si>
    <t>66ACE6eDC8Cea9d</t>
  </si>
  <si>
    <t>Bradley Ltd</t>
  </si>
  <si>
    <t>East Phyllisberg</t>
  </si>
  <si>
    <t>092.223.8542</t>
  </si>
  <si>
    <t>448-655-8591x857</t>
  </si>
  <si>
    <t>tsteele@kelley.com</t>
  </si>
  <si>
    <t>http://www.torres.org/</t>
  </si>
  <si>
    <t>eA0EBEE9ECF3F8b</t>
  </si>
  <si>
    <t>Woodward-Campbell</t>
  </si>
  <si>
    <t>New Natalie</t>
  </si>
  <si>
    <t>(459)536-5277x05639</t>
  </si>
  <si>
    <t>586-054-9662x6548</t>
  </si>
  <si>
    <t>loretta16@soto.info</t>
  </si>
  <si>
    <t>77beF341fA3ECFf</t>
  </si>
  <si>
    <t>Underwood-Cochran</t>
  </si>
  <si>
    <t>Judyside</t>
  </si>
  <si>
    <t>+1-788-112-0836x3850</t>
  </si>
  <si>
    <t>(571)540-8895x961</t>
  </si>
  <si>
    <t>nancy67@frost.com</t>
  </si>
  <si>
    <t>http://peterson.com/</t>
  </si>
  <si>
    <t>bfCAE9E1ecFcBA6</t>
  </si>
  <si>
    <t>Rowland-Vazquez</t>
  </si>
  <si>
    <t>Shaneland</t>
  </si>
  <si>
    <t>607.886.2704x02651</t>
  </si>
  <si>
    <t>259.901.0085x330</t>
  </si>
  <si>
    <t>montoyatrevor@haley-craig.com</t>
  </si>
  <si>
    <t>http://owen.net/</t>
  </si>
  <si>
    <t>B8FcDFcEedB34aA</t>
  </si>
  <si>
    <t>Mcneil, Martin and Deleon</t>
  </si>
  <si>
    <t>Lake Debrahaven</t>
  </si>
  <si>
    <t>462-104-8487</t>
  </si>
  <si>
    <t>(555)631-3822</t>
  </si>
  <si>
    <t>nathaniel57@haynes.org</t>
  </si>
  <si>
    <t>https://harding-dixon.com/</t>
  </si>
  <si>
    <t>39AfAab3dEf0cc5</t>
  </si>
  <si>
    <t>Petty, Franco and Oconnell</t>
  </si>
  <si>
    <t>Susanstad</t>
  </si>
  <si>
    <t>(467)659-0848</t>
  </si>
  <si>
    <t>860-606-6266x3708</t>
  </si>
  <si>
    <t>jane10@west-stone.biz</t>
  </si>
  <si>
    <t>http://www.cain.com/</t>
  </si>
  <si>
    <t>aDDAeE25Cbd1feA</t>
  </si>
  <si>
    <t>Flores-Casey</t>
  </si>
  <si>
    <t>Lake Triciaton</t>
  </si>
  <si>
    <t>+1-890-767-8102x52793</t>
  </si>
  <si>
    <t>109.664.3155x974</t>
  </si>
  <si>
    <t>travismoyer@gonzalez.com</t>
  </si>
  <si>
    <t>https://bennett.com/</t>
  </si>
  <si>
    <t>77CFE746376c133</t>
  </si>
  <si>
    <t>Rich Group</t>
  </si>
  <si>
    <t>Port Chelsey</t>
  </si>
  <si>
    <t>632-567-6839x8265</t>
  </si>
  <si>
    <t>462-577-1832x8794</t>
  </si>
  <si>
    <t>juan08@kennedy-steele.com</t>
  </si>
  <si>
    <t>http://madden-grimes.com/</t>
  </si>
  <si>
    <t>89adEe03fBdCe2b</t>
  </si>
  <si>
    <t>Vega-Hayes</t>
  </si>
  <si>
    <t>North Shannonside</t>
  </si>
  <si>
    <t>001-491-901-1829x0683</t>
  </si>
  <si>
    <t>snyderblake@jackson.biz</t>
  </si>
  <si>
    <t>https://farmer-lowe.com/</t>
  </si>
  <si>
    <t>e8C814720B065b3</t>
  </si>
  <si>
    <t>Mathis-Houston</t>
  </si>
  <si>
    <t>Alexisstad</t>
  </si>
  <si>
    <t>001-543-454-8025x287</t>
  </si>
  <si>
    <t>(462)648-9874</t>
  </si>
  <si>
    <t>zhouse@carter-vaughn.biz</t>
  </si>
  <si>
    <t>http://www.kline-buchanan.biz/</t>
  </si>
  <si>
    <t>0FfBB1A7BefA867</t>
  </si>
  <si>
    <t>Ward Ltd</t>
  </si>
  <si>
    <t>New Elijahbury</t>
  </si>
  <si>
    <t>001-337-924-4762x07176</t>
  </si>
  <si>
    <t>711-265-7089x8094</t>
  </si>
  <si>
    <t>kerrisnow@gould-walton.info</t>
  </si>
  <si>
    <t>http://jarvis.com/</t>
  </si>
  <si>
    <t>6A2011605cD2E58</t>
  </si>
  <si>
    <t>Perry-Roberson</t>
  </si>
  <si>
    <t>Moralesside</t>
  </si>
  <si>
    <t>(238)405-6541</t>
  </si>
  <si>
    <t>+1-375-751-5962x2889</t>
  </si>
  <si>
    <t>conleymitchell@caldwell.biz</t>
  </si>
  <si>
    <t>https://flowers.info/</t>
  </si>
  <si>
    <t>75dCf9ff42050ac</t>
  </si>
  <si>
    <t>New Stephanieton</t>
  </si>
  <si>
    <t>001-173-424-1543x7624</t>
  </si>
  <si>
    <t>758.667.4710x49955</t>
  </si>
  <si>
    <t>logansharon@martinez.biz</t>
  </si>
  <si>
    <t>http://www.beasley-aguilar.com/</t>
  </si>
  <si>
    <t>ec9e0bdEe620C7b</t>
  </si>
  <si>
    <t>Little Group</t>
  </si>
  <si>
    <t>South Gavin</t>
  </si>
  <si>
    <t>(995)517-9344x544</t>
  </si>
  <si>
    <t>tara28@le.com</t>
  </si>
  <si>
    <t>https://www.horton.biz/</t>
  </si>
  <si>
    <t>f8a9a22fBbEdbC8</t>
  </si>
  <si>
    <t>Cannon-Turner</t>
  </si>
  <si>
    <t>289.520.6563x1895</t>
  </si>
  <si>
    <t>bernardpatricia@turner-roach.com</t>
  </si>
  <si>
    <t>http://chapman-rosario.com/</t>
  </si>
  <si>
    <t>E9efD1cE95cCb80</t>
  </si>
  <si>
    <t>Huffman-Sloan</t>
  </si>
  <si>
    <t>South Isabella</t>
  </si>
  <si>
    <t>(391)554-4056x77405</t>
  </si>
  <si>
    <t>001-295-540-5937x81655</t>
  </si>
  <si>
    <t>kgillespie@obrien-owen.com</t>
  </si>
  <si>
    <t>http://www.nichols-ballard.com/</t>
  </si>
  <si>
    <t>3DDc95ffE9EE9BD</t>
  </si>
  <si>
    <t>001-357-516-2655x6182</t>
  </si>
  <si>
    <t>(356)131-2466x719</t>
  </si>
  <si>
    <t>malik24@thornton.com</t>
  </si>
  <si>
    <t>https://lara-dougherty.com/</t>
  </si>
  <si>
    <t>Fa0fdf17F84Beb1</t>
  </si>
  <si>
    <t>New Emilyton</t>
  </si>
  <si>
    <t>001-481-307-2438x853</t>
  </si>
  <si>
    <t>228.616.2054</t>
  </si>
  <si>
    <t>brad72@johns-mitchell.com</t>
  </si>
  <si>
    <t>https://www.holder.com/</t>
  </si>
  <si>
    <t>FcFcd5CCC5aB946</t>
  </si>
  <si>
    <t>Larsen PLC</t>
  </si>
  <si>
    <t>North Natalieside</t>
  </si>
  <si>
    <t>804-244-4792x978</t>
  </si>
  <si>
    <t>547-726-4799</t>
  </si>
  <si>
    <t>jeffpowell@ho.com</t>
  </si>
  <si>
    <t>https://www.newton-mcdonald.com/</t>
  </si>
  <si>
    <t>A3a32Ae2f11FEfb</t>
  </si>
  <si>
    <t>Wheeler-Duffy</t>
  </si>
  <si>
    <t>Barrettville</t>
  </si>
  <si>
    <t>001-247-883-2850x3283</t>
  </si>
  <si>
    <t>(336)115-4242x4409</t>
  </si>
  <si>
    <t>ronniehernandez@mccall.org</t>
  </si>
  <si>
    <t>http://www.matthews-esparza.info/</t>
  </si>
  <si>
    <t>532E7f78b36D1e1</t>
  </si>
  <si>
    <t>Kramer LLC</t>
  </si>
  <si>
    <t>Chelseymouth</t>
  </si>
  <si>
    <t>001-884-362-3123</t>
  </si>
  <si>
    <t>(093)003-8196x9451</t>
  </si>
  <si>
    <t>travisbates@walters.com</t>
  </si>
  <si>
    <t>https://bautista-alvarado.com/</t>
  </si>
  <si>
    <t>Fd4C27c8AeAB2cf</t>
  </si>
  <si>
    <t>Burch</t>
  </si>
  <si>
    <t>Carson and Sons</t>
  </si>
  <si>
    <t>Steveborough</t>
  </si>
  <si>
    <t>001-840-733-6976x19460</t>
  </si>
  <si>
    <t>836-239-3254x30447</t>
  </si>
  <si>
    <t>gmonroe@prince.com</t>
  </si>
  <si>
    <t>7DFE192F7a1cAce</t>
  </si>
  <si>
    <t>Woods, Beasley and Osborn</t>
  </si>
  <si>
    <t>North Albertton</t>
  </si>
  <si>
    <t>254.133.7704x3833</t>
  </si>
  <si>
    <t>gregg07@duarte.com</t>
  </si>
  <si>
    <t>8BC2EcF65AE1aeD</t>
  </si>
  <si>
    <t>Gill-Cherry</t>
  </si>
  <si>
    <t>Port Omarview</t>
  </si>
  <si>
    <t>+1-937-919-0866x654</t>
  </si>
  <si>
    <t>(463)318-8376</t>
  </si>
  <si>
    <t>lmcneil@vincent-rowland.info</t>
  </si>
  <si>
    <t>http://mahoney-welch.org/</t>
  </si>
  <si>
    <t>1B439BE4d8bb9E1</t>
  </si>
  <si>
    <t>Blankenship-Santana</t>
  </si>
  <si>
    <t>Joyfurt</t>
  </si>
  <si>
    <t>495.743.2987</t>
  </si>
  <si>
    <t>160-628-5818x800</t>
  </si>
  <si>
    <t>marcuspineda@benson.info</t>
  </si>
  <si>
    <t>http://cuevas.biz/</t>
  </si>
  <si>
    <t>e5570FAE57f2dE4</t>
  </si>
  <si>
    <t>Hinton Ltd</t>
  </si>
  <si>
    <t>East Sylviashire</t>
  </si>
  <si>
    <t>+1-279-033-9866x029</t>
  </si>
  <si>
    <t>xbanks@villegas.com</t>
  </si>
  <si>
    <t>https://www.small-knapp.net/</t>
  </si>
  <si>
    <t>B50b5B8dD474B29</t>
  </si>
  <si>
    <t>Rios Ltd</t>
  </si>
  <si>
    <t>East Sharonmouth</t>
  </si>
  <si>
    <t>(999)728-3930x890</t>
  </si>
  <si>
    <t>phillip19@villegas.net</t>
  </si>
  <si>
    <t>https://lee-cain.com/</t>
  </si>
  <si>
    <t>6B9EafEfBB4Bc3F</t>
  </si>
  <si>
    <t>Shannon, Bauer and Chapman</t>
  </si>
  <si>
    <t>Bradleychester</t>
  </si>
  <si>
    <t>+1-303-592-7312x829</t>
  </si>
  <si>
    <t>rosecaldwell@ball.com</t>
  </si>
  <si>
    <t>https://www.beasley.com/</t>
  </si>
  <si>
    <t>F2e4E5B7cAC4C62</t>
  </si>
  <si>
    <t>Fitzgerald, Wilkinson and Jacobs</t>
  </si>
  <si>
    <t>West Mario</t>
  </si>
  <si>
    <t>+1-365-625-9946x467</t>
  </si>
  <si>
    <t>(767)915-3802</t>
  </si>
  <si>
    <t>garrett10@washington.info</t>
  </si>
  <si>
    <t>5B3972Cdb21ADE4</t>
  </si>
  <si>
    <t>West Troyshire</t>
  </si>
  <si>
    <t>173-518-7417</t>
  </si>
  <si>
    <t>001-999-569-6966x818</t>
  </si>
  <si>
    <t>gilbert29@estrada-stanley.info</t>
  </si>
  <si>
    <t>https://www.young-flores.com/</t>
  </si>
  <si>
    <t>410bb5a9e7b6a1b</t>
  </si>
  <si>
    <t>Franklin, Davidson and Donovan</t>
  </si>
  <si>
    <t>Hahnton</t>
  </si>
  <si>
    <t>(194)324-7975</t>
  </si>
  <si>
    <t>001-125-535-8440x310</t>
  </si>
  <si>
    <t>shays@riley-torres.info</t>
  </si>
  <si>
    <t>https://rubio.biz/</t>
  </si>
  <si>
    <t>Fe820D56DCCB580</t>
  </si>
  <si>
    <t>Dawson, Haney and Mathews</t>
  </si>
  <si>
    <t>New Bernardton</t>
  </si>
  <si>
    <t>744-420-0889x43813</t>
  </si>
  <si>
    <t>668.796.9842</t>
  </si>
  <si>
    <t>schultzdevon@gilmore.biz</t>
  </si>
  <si>
    <t>https://winters.com/</t>
  </si>
  <si>
    <t>dB1E7f047Abe28C</t>
  </si>
  <si>
    <t>Woodard LLC</t>
  </si>
  <si>
    <t>Ricardomouth</t>
  </si>
  <si>
    <t>001-412-606-8930</t>
  </si>
  <si>
    <t>001-018-728-0386x314</t>
  </si>
  <si>
    <t>jdavis@rodgers.info</t>
  </si>
  <si>
    <t>http://wheeler-shepherd.biz/</t>
  </si>
  <si>
    <t>E0CFE8a053c31E4</t>
  </si>
  <si>
    <t>Kelley, Cain and Goodman</t>
  </si>
  <si>
    <t>Soniastad</t>
  </si>
  <si>
    <t>(700)371-0461x36692</t>
  </si>
  <si>
    <t>117-363-9218x4721</t>
  </si>
  <si>
    <t>judyreeves@bell.biz</t>
  </si>
  <si>
    <t>http://www.howard.com/</t>
  </si>
  <si>
    <t>a670EB5D36A72FF</t>
  </si>
  <si>
    <t>Johns Group</t>
  </si>
  <si>
    <t>New Candacechester</t>
  </si>
  <si>
    <t>(656)745-6101x5035</t>
  </si>
  <si>
    <t>977-999-8523x89664</t>
  </si>
  <si>
    <t>evan43@perry.com</t>
  </si>
  <si>
    <t>http://www.rollins-levy.com/</t>
  </si>
  <si>
    <t>FfE765Fbb850DC3</t>
  </si>
  <si>
    <t>Spence LLC</t>
  </si>
  <si>
    <t>Bradview</t>
  </si>
  <si>
    <t>(375)558-9834x88675</t>
  </si>
  <si>
    <t>daisy02@clayton.biz</t>
  </si>
  <si>
    <t>https://www.preston.com/</t>
  </si>
  <si>
    <t>E9B18eB8BDFcfe2</t>
  </si>
  <si>
    <t>Cruz-Lester</t>
  </si>
  <si>
    <t>Lake Deborahfort</t>
  </si>
  <si>
    <t>053-914-0101x16800</t>
  </si>
  <si>
    <t>(406)924-6437</t>
  </si>
  <si>
    <t>mercerjeff@zavala-cooke.info</t>
  </si>
  <si>
    <t>http://www.graves-monroe.com/</t>
  </si>
  <si>
    <t>CE9f1D6A90C8F0D</t>
  </si>
  <si>
    <t>Duke-Cooley</t>
  </si>
  <si>
    <t>Lake Erica</t>
  </si>
  <si>
    <t>001-629-277-9092</t>
  </si>
  <si>
    <t>939.356.3660x87915</t>
  </si>
  <si>
    <t>etorres@shepard-farley.info</t>
  </si>
  <si>
    <t>2BdA1E11E3c0cc0</t>
  </si>
  <si>
    <t>Peterson, Jackson and Holt</t>
  </si>
  <si>
    <t>Yangville</t>
  </si>
  <si>
    <t>001-351-562-4488</t>
  </si>
  <si>
    <t>+1-260-522-7161x9943</t>
  </si>
  <si>
    <t>danacain@ruiz.info</t>
  </si>
  <si>
    <t>https://www.michael-coffey.net/</t>
  </si>
  <si>
    <t>5f4f221a9055EAC</t>
  </si>
  <si>
    <t>Lake Charlotte</t>
  </si>
  <si>
    <t>+1-911-026-4019x617</t>
  </si>
  <si>
    <t>390.191.7852</t>
  </si>
  <si>
    <t>susanpotts@bridges-howell.com</t>
  </si>
  <si>
    <t>15e8F5fBbef1bdb</t>
  </si>
  <si>
    <t>Woodward-Watson</t>
  </si>
  <si>
    <t>Diamondhaven</t>
  </si>
  <si>
    <t>+1-979-093-2226x7601</t>
  </si>
  <si>
    <t>+1-746-328-1839x716</t>
  </si>
  <si>
    <t>nathaniel78@decker.com</t>
  </si>
  <si>
    <t>https://potts.net/</t>
  </si>
  <si>
    <t>3B8E38A20dC2Ade</t>
  </si>
  <si>
    <t>Chan, Yoder and Herring</t>
  </si>
  <si>
    <t>001-330-638-3697x77874</t>
  </si>
  <si>
    <t>(955)391-6577x024</t>
  </si>
  <si>
    <t>ellenvargas@joyce-burgess.com</t>
  </si>
  <si>
    <t>7A43af637BBfe49</t>
  </si>
  <si>
    <t>Schmidt-Ruiz</t>
  </si>
  <si>
    <t>340-709-7720x6927</t>
  </si>
  <si>
    <t>(126)786-6618x706</t>
  </si>
  <si>
    <t>gregggriffith@lin-friedman.com</t>
  </si>
  <si>
    <t>https://www.lowe-velasquez.net/</t>
  </si>
  <si>
    <t>a2C3aa0be0Dc47a</t>
  </si>
  <si>
    <t>Montes Group</t>
  </si>
  <si>
    <t>Brightburgh</t>
  </si>
  <si>
    <t>628.503.1554x740</t>
  </si>
  <si>
    <t>190.669.6060x858</t>
  </si>
  <si>
    <t>deanowens@mcintyre-church.net</t>
  </si>
  <si>
    <t>https://www.davidson-weaver.com/</t>
  </si>
  <si>
    <t>08babC6eC20E2cc</t>
  </si>
  <si>
    <t>Harmon, Spears and Sloan</t>
  </si>
  <si>
    <t>New Ryan</t>
  </si>
  <si>
    <t>197-084-0627</t>
  </si>
  <si>
    <t>ukeith@decker.com</t>
  </si>
  <si>
    <t>http://trevino-leach.com/</t>
  </si>
  <si>
    <t>eA1d8f40bCA326b</t>
  </si>
  <si>
    <t>Yu Inc</t>
  </si>
  <si>
    <t>Port Bonnieshire</t>
  </si>
  <si>
    <t>416-282-4530x13179</t>
  </si>
  <si>
    <t>+1-285-088-9978x3996</t>
  </si>
  <si>
    <t>leahpalmer@steele-beard.info</t>
  </si>
  <si>
    <t>da5EaDa38dEBEAC</t>
  </si>
  <si>
    <t>Long LLC</t>
  </si>
  <si>
    <t>Richmondville</t>
  </si>
  <si>
    <t>001-621-846-5849x8063</t>
  </si>
  <si>
    <t>(472)082-0334x092</t>
  </si>
  <si>
    <t>don06@hickman.com</t>
  </si>
  <si>
    <t>http://bauer.com/</t>
  </si>
  <si>
    <t>e15D55C13FAdf5a</t>
  </si>
  <si>
    <t>Byrd Group</t>
  </si>
  <si>
    <t>Lake Rose</t>
  </si>
  <si>
    <t>001-119-054-9746</t>
  </si>
  <si>
    <t>cervantesraven@wallace.com</t>
  </si>
  <si>
    <t>https://molina-case.net/</t>
  </si>
  <si>
    <t>57Be6E2a32AccCB</t>
  </si>
  <si>
    <t>Hicks-Braun</t>
  </si>
  <si>
    <t>West Spencerstad</t>
  </si>
  <si>
    <t>779-478-0068</t>
  </si>
  <si>
    <t>001-906-308-4112x3241</t>
  </si>
  <si>
    <t>fjacobs@rivers.com</t>
  </si>
  <si>
    <t>https://www.finley.com/</t>
  </si>
  <si>
    <t>4cbc8ecD1E7E58D</t>
  </si>
  <si>
    <t>Bentley-Good</t>
  </si>
  <si>
    <t>New Ruth</t>
  </si>
  <si>
    <t>106-241-7585</t>
  </si>
  <si>
    <t>(819)474-0356</t>
  </si>
  <si>
    <t>traci63@lopez-sanders.com</t>
  </si>
  <si>
    <t>A0529FE5e5D8fDD</t>
  </si>
  <si>
    <t>Liu PLC</t>
  </si>
  <si>
    <t>(839)555-3612</t>
  </si>
  <si>
    <t>briannacopeland@choi.com</t>
  </si>
  <si>
    <t>https://www.price.com/</t>
  </si>
  <si>
    <t>7cbF1705af84E1A</t>
  </si>
  <si>
    <t>Ball Group</t>
  </si>
  <si>
    <t>Fitzgeraldborough</t>
  </si>
  <si>
    <t>+1-611-713-2106x72374</t>
  </si>
  <si>
    <t>001-453-391-3723</t>
  </si>
  <si>
    <t>ihogan@richard.biz</t>
  </si>
  <si>
    <t>http://cameron-manning.biz/</t>
  </si>
  <si>
    <t>9E4b29faac6c337</t>
  </si>
  <si>
    <t>Yoder-Fuller</t>
  </si>
  <si>
    <t>Savannahborough</t>
  </si>
  <si>
    <t>001-967-222-2585</t>
  </si>
  <si>
    <t>(049)936-5341</t>
  </si>
  <si>
    <t>diane42@reilly.net</t>
  </si>
  <si>
    <t>dfCE769cc1D18Ae</t>
  </si>
  <si>
    <t>Holden, Trevino and Tate</t>
  </si>
  <si>
    <t>South Diana</t>
  </si>
  <si>
    <t>968-809-7996x98609</t>
  </si>
  <si>
    <t>001-084-821-7290x686</t>
  </si>
  <si>
    <t>rhonda21@herrera-glover.com</t>
  </si>
  <si>
    <t>https://grant-price.com/</t>
  </si>
  <si>
    <t>A1188F6EF3657Fe</t>
  </si>
  <si>
    <t>Henson, Mcneil and Wang</t>
  </si>
  <si>
    <t>Jonathonside</t>
  </si>
  <si>
    <t>(824)149-2279x22865</t>
  </si>
  <si>
    <t>+1-104-155-0963x43734</t>
  </si>
  <si>
    <t>rfrench@browning.net</t>
  </si>
  <si>
    <t>https://thomas.com/</t>
  </si>
  <si>
    <t>eafeF71b6b3Df9B</t>
  </si>
  <si>
    <t>Livingston Group</t>
  </si>
  <si>
    <t>Pachecofort</t>
  </si>
  <si>
    <t>(581)769-0497</t>
  </si>
  <si>
    <t>lhartman@turner.net</t>
  </si>
  <si>
    <t>http://www.bryan.net/</t>
  </si>
  <si>
    <t>C1dca4AB4BDeFFB</t>
  </si>
  <si>
    <t>Fletcher-Griffith</t>
  </si>
  <si>
    <t>Port Kirkland</t>
  </si>
  <si>
    <t>howestephanie@khan.info</t>
  </si>
  <si>
    <t>http://mcdaniel-brady.net/</t>
  </si>
  <si>
    <t>52f3a91f56ecb06</t>
  </si>
  <si>
    <t>Norris, Jacobs and Fields</t>
  </si>
  <si>
    <t>South Annestad</t>
  </si>
  <si>
    <t>(509)640-1130x42003</t>
  </si>
  <si>
    <t>(338)917-0266x421</t>
  </si>
  <si>
    <t>traciecordova@adams.com</t>
  </si>
  <si>
    <t>http://horton.com/</t>
  </si>
  <si>
    <t>2CAd93D8b0F918a</t>
  </si>
  <si>
    <t>Buck, Tucker and Sandoval</t>
  </si>
  <si>
    <t>Andreshire</t>
  </si>
  <si>
    <t>001-872-577-8305</t>
  </si>
  <si>
    <t>001-849-332-5779x6191</t>
  </si>
  <si>
    <t>jmcconnell@collins.org</t>
  </si>
  <si>
    <t>https://mcfarland-hughes.com/</t>
  </si>
  <si>
    <t>02F5a0Dc3ff86cC</t>
  </si>
  <si>
    <t>Wells-Duran</t>
  </si>
  <si>
    <t>001-372-463-0219x96438</t>
  </si>
  <si>
    <t>001-254-922-8771</t>
  </si>
  <si>
    <t>usantana@roberts.com</t>
  </si>
  <si>
    <t>http://greene-bradley.com/</t>
  </si>
  <si>
    <t>16Dd5C5b16Bc373</t>
  </si>
  <si>
    <t>Daugherty, Oneill and Stone</t>
  </si>
  <si>
    <t>Foxbury</t>
  </si>
  <si>
    <t>324.119.8170x0114</t>
  </si>
  <si>
    <t>001-321-462-1074x02124</t>
  </si>
  <si>
    <t>margaret02@huff-barrett.net</t>
  </si>
  <si>
    <t>451792aCBF625ED</t>
  </si>
  <si>
    <t>Drake PLC</t>
  </si>
  <si>
    <t>Powellside</t>
  </si>
  <si>
    <t>+1-643-776-3179x6508</t>
  </si>
  <si>
    <t>barrettkrista@waters.com</t>
  </si>
  <si>
    <t>https://pope.com/</t>
  </si>
  <si>
    <t>A21338670B20Ae3</t>
  </si>
  <si>
    <t>Odom-Kennedy</t>
  </si>
  <si>
    <t>Alyssaberg</t>
  </si>
  <si>
    <t>(549)978-2227</t>
  </si>
  <si>
    <t>moramegan@hull.info</t>
  </si>
  <si>
    <t>https://baird.com/</t>
  </si>
  <si>
    <t>f97fBDfE34Dd016</t>
  </si>
  <si>
    <t>Duartestad</t>
  </si>
  <si>
    <t>001-174-384-6004x2990</t>
  </si>
  <si>
    <t>671-189-5673x94327</t>
  </si>
  <si>
    <t>christie05@morton.com</t>
  </si>
  <si>
    <t>http://www.hancock.info/</t>
  </si>
  <si>
    <t>CCDc286ef4E9729</t>
  </si>
  <si>
    <t>Bailey-Shaffer</t>
  </si>
  <si>
    <t>Lake Lacey</t>
  </si>
  <si>
    <t>(908)148-7420</t>
  </si>
  <si>
    <t>404-824-6635</t>
  </si>
  <si>
    <t>hesterkarina@becker-wheeler.com</t>
  </si>
  <si>
    <t>https://reilly-little.com/</t>
  </si>
  <si>
    <t>6F5343e8BDF97e2</t>
  </si>
  <si>
    <t>Howell PLC</t>
  </si>
  <si>
    <t>Browningtown</t>
  </si>
  <si>
    <t>678-165-1170x05605</t>
  </si>
  <si>
    <t>bmalone@barajas.biz</t>
  </si>
  <si>
    <t>https://cooke.com/</t>
  </si>
  <si>
    <t>12DADEAcd5717B2</t>
  </si>
  <si>
    <t>May-Moses</t>
  </si>
  <si>
    <t>New Bobburgh</t>
  </si>
  <si>
    <t>001-807-117-4399x436</t>
  </si>
  <si>
    <t>(275)575-9490x93933</t>
  </si>
  <si>
    <t>pmorrison@leon.info</t>
  </si>
  <si>
    <t>http://www.sexton-massey.net/</t>
  </si>
  <si>
    <t>2C2F56CBA561f67</t>
  </si>
  <si>
    <t>Graves, Gonzalez and Gregory</t>
  </si>
  <si>
    <t>East Timothymouth</t>
  </si>
  <si>
    <t>001-672-674-1220x42811</t>
  </si>
  <si>
    <t>001-416-028-4215x921</t>
  </si>
  <si>
    <t>gailjones@buckley.com</t>
  </si>
  <si>
    <t>https://larson-floyd.org/</t>
  </si>
  <si>
    <t>f8E73B1D8440aff</t>
  </si>
  <si>
    <t>Underwood, Jensen and Ponce</t>
  </si>
  <si>
    <t>East Anthonyborough</t>
  </si>
  <si>
    <t>(886)996-4333</t>
  </si>
  <si>
    <t>mcphersonlydia@mcfarland.com</t>
  </si>
  <si>
    <t>https://rangel-hunter.com/</t>
  </si>
  <si>
    <t>aA55EFd7A7E0820</t>
  </si>
  <si>
    <t>Fitzpatrick Ltd</t>
  </si>
  <si>
    <t>384.258.0711</t>
  </si>
  <si>
    <t>faith70@velazquez-maldonado.com</t>
  </si>
  <si>
    <t>https://www.tran.com/</t>
  </si>
  <si>
    <t>711F68Deb1f5AD2</t>
  </si>
  <si>
    <t>Oneill PLC</t>
  </si>
  <si>
    <t>Serranomouth</t>
  </si>
  <si>
    <t>(684)656-6894x883</t>
  </si>
  <si>
    <t>pschultz@martinez-weeks.biz</t>
  </si>
  <si>
    <t>http://huang-davis.com/</t>
  </si>
  <si>
    <t>c6B3D7D312acB6A</t>
  </si>
  <si>
    <t>Rosario Ltd</t>
  </si>
  <si>
    <t>West Wyatt</t>
  </si>
  <si>
    <t>(148)586-2751x808</t>
  </si>
  <si>
    <t>904-015-2211x870</t>
  </si>
  <si>
    <t>campbelljeffery@haas.com</t>
  </si>
  <si>
    <t>2DcCde9EE476aA1</t>
  </si>
  <si>
    <t>Anthony Group</t>
  </si>
  <si>
    <t>West Anna</t>
  </si>
  <si>
    <t>020-823-7753</t>
  </si>
  <si>
    <t>+1-650-194-6286x13509</t>
  </si>
  <si>
    <t>gail36@baldwin.com</t>
  </si>
  <si>
    <t>http://wheeler.com/</t>
  </si>
  <si>
    <t>a7Cd5AebCcCcB43</t>
  </si>
  <si>
    <t>Smith-Hartman</t>
  </si>
  <si>
    <t>Mccartyview</t>
  </si>
  <si>
    <t>+1-974-106-9171x7675</t>
  </si>
  <si>
    <t>918-475-3972x676</t>
  </si>
  <si>
    <t>pattersoncasey@glenn.com</t>
  </si>
  <si>
    <t>http://vance.net/</t>
  </si>
  <si>
    <t>0b5faA7c4e6b6fA</t>
  </si>
  <si>
    <t>Atkins, Fleming and Wolfe</t>
  </si>
  <si>
    <t>New Markside</t>
  </si>
  <si>
    <t>+1-021-822-7216x4884</t>
  </si>
  <si>
    <t>miafuentes@ritter-sutton.org</t>
  </si>
  <si>
    <t>73aF55BdBf5eDFC</t>
  </si>
  <si>
    <t>Lane Inc</t>
  </si>
  <si>
    <t>New Dawnchester</t>
  </si>
  <si>
    <t>(831)971-4280x760</t>
  </si>
  <si>
    <t>001-489-383-7182x832</t>
  </si>
  <si>
    <t>jason84@hurst-gonzalez.net</t>
  </si>
  <si>
    <t>aCAD76DE5cbC79f</t>
  </si>
  <si>
    <t>Dyerbury</t>
  </si>
  <si>
    <t>+1-296-202-4311x5003</t>
  </si>
  <si>
    <t>001-704-007-9668x9979</t>
  </si>
  <si>
    <t>ernestunderwood@moore-branch.com</t>
  </si>
  <si>
    <t>https://www.haley-graves.net/</t>
  </si>
  <si>
    <t>16E6BFdbD035E27</t>
  </si>
  <si>
    <t>Huynh-Tate</t>
  </si>
  <si>
    <t>New Danaview</t>
  </si>
  <si>
    <t>314.205.4122</t>
  </si>
  <si>
    <t>fbuckley@durham.com</t>
  </si>
  <si>
    <t>https://www.larsen-parks.com/</t>
  </si>
  <si>
    <t>04E7ea2eDBB97eb</t>
  </si>
  <si>
    <t>Wiley and Sons</t>
  </si>
  <si>
    <t>South Nina</t>
  </si>
  <si>
    <t>595.199.3363x558</t>
  </si>
  <si>
    <t>(955)273-4259</t>
  </si>
  <si>
    <t>debbiemiddleton@howell.net</t>
  </si>
  <si>
    <t>http://lowery.com/</t>
  </si>
  <si>
    <t>ddeDE3bA36737B4</t>
  </si>
  <si>
    <t>Mcneil, Tucker and Jensen</t>
  </si>
  <si>
    <t>Bettybury</t>
  </si>
  <si>
    <t>(488)783-2510x089</t>
  </si>
  <si>
    <t>590.730.1277x458</t>
  </si>
  <si>
    <t>pkirby@delgado.com</t>
  </si>
  <si>
    <t>https://macias.com/</t>
  </si>
  <si>
    <t>Dc81A4E0EAEaF7E</t>
  </si>
  <si>
    <t>Bonilla, Walters and Villa</t>
  </si>
  <si>
    <t>Gilmorefort</t>
  </si>
  <si>
    <t>(086)537-6370x056</t>
  </si>
  <si>
    <t>tricia06@bridges-riley.info</t>
  </si>
  <si>
    <t>https://www.matthews.com/</t>
  </si>
  <si>
    <t>34DbfA4adFB5ccf</t>
  </si>
  <si>
    <t>Harrington and Sons</t>
  </si>
  <si>
    <t>Port Jonathantown</t>
  </si>
  <si>
    <t>lchambers@hurst.com</t>
  </si>
  <si>
    <t>http://www.hodges.com/</t>
  </si>
  <si>
    <t>F88f8Bac77Ff5D1</t>
  </si>
  <si>
    <t>Gay PLC</t>
  </si>
  <si>
    <t>Laneshire</t>
  </si>
  <si>
    <t>+1-568-619-0790x106</t>
  </si>
  <si>
    <t>001-894-639-0558x3022</t>
  </si>
  <si>
    <t>mallorybriggs@pratt.org</t>
  </si>
  <si>
    <t>https://matthews-buck.com/</t>
  </si>
  <si>
    <t>291e2a66b9ac66D</t>
  </si>
  <si>
    <t>Hanna LLC</t>
  </si>
  <si>
    <t>Rayside</t>
  </si>
  <si>
    <t>074-522-6106x934</t>
  </si>
  <si>
    <t>(016)905-8785x5550</t>
  </si>
  <si>
    <t>fryrichard@rios-johnson.com</t>
  </si>
  <si>
    <t>http://sanders.com/</t>
  </si>
  <si>
    <t>A52acbbEd963AE2</t>
  </si>
  <si>
    <t>Hayden, Boyle and Lester</t>
  </si>
  <si>
    <t>154.347.6477</t>
  </si>
  <si>
    <t>001-179-796-9134x12922</t>
  </si>
  <si>
    <t>lopezvanessa@villa.com</t>
  </si>
  <si>
    <t>http://www.proctor-palmer.net/</t>
  </si>
  <si>
    <t>d06eDCF1489689C</t>
  </si>
  <si>
    <t>Ellis-Price</t>
  </si>
  <si>
    <t>118-073-3491</t>
  </si>
  <si>
    <t>(076)417-0689</t>
  </si>
  <si>
    <t>patriciaingram@avila-mahoney.com</t>
  </si>
  <si>
    <t>https://www.cordova.com/</t>
  </si>
  <si>
    <t>CfbFcfa71D6aEfa</t>
  </si>
  <si>
    <t>Lewis-Gamble</t>
  </si>
  <si>
    <t>Colleenside</t>
  </si>
  <si>
    <t>(694)317-7514x325</t>
  </si>
  <si>
    <t>+1-985-424-0369x781</t>
  </si>
  <si>
    <t>braunmelissa@chapman-townsend.biz</t>
  </si>
  <si>
    <t>http://www.chang.com/</t>
  </si>
  <si>
    <t>Fd1a7D7165CaC9F</t>
  </si>
  <si>
    <t>Estrada, Arias and Ballard</t>
  </si>
  <si>
    <t>New Eileenborough</t>
  </si>
  <si>
    <t>001-960-206-4226</t>
  </si>
  <si>
    <t>001-757-068-4752x55461</t>
  </si>
  <si>
    <t>marvinkennedy@charles-gray.info</t>
  </si>
  <si>
    <t>CE9159D8aCce6bc</t>
  </si>
  <si>
    <t>Townsend-Daugherty</t>
  </si>
  <si>
    <t>Galvanfort</t>
  </si>
  <si>
    <t>763.214.2640x65548</t>
  </si>
  <si>
    <t>claire08@gamble-vasquez.com</t>
  </si>
  <si>
    <t>https://harrell-snyder.com/</t>
  </si>
  <si>
    <t>Cf09fB69CFbDfb8</t>
  </si>
  <si>
    <t>Terry, Stevenson and White</t>
  </si>
  <si>
    <t>Reedport</t>
  </si>
  <si>
    <t>532-581-3895x992</t>
  </si>
  <si>
    <t>(414)298-2852</t>
  </si>
  <si>
    <t>halevictoria@owen.com</t>
  </si>
  <si>
    <t>7cbcfDb0BaC95C8</t>
  </si>
  <si>
    <t>Costa Inc</t>
  </si>
  <si>
    <t>(380)010-2685x472</t>
  </si>
  <si>
    <t>737.747.8158</t>
  </si>
  <si>
    <t>phillippollard@lambert-castillo.biz</t>
  </si>
  <si>
    <t>https://www.sanders.com/</t>
  </si>
  <si>
    <t>DBBAb388FAADF09</t>
  </si>
  <si>
    <t>Bray-Nicholson</t>
  </si>
  <si>
    <t>North Kathleen</t>
  </si>
  <si>
    <t>168.321.1954</t>
  </si>
  <si>
    <t>+1-040-015-3560x839</t>
  </si>
  <si>
    <t>dennis06@ritter.biz</t>
  </si>
  <si>
    <t>http://burgess.biz/</t>
  </si>
  <si>
    <t>65D17Ecf29913A4</t>
  </si>
  <si>
    <t>Tucker-Gould</t>
  </si>
  <si>
    <t>Edwardtown</t>
  </si>
  <si>
    <t>115.285.6685x0927</t>
  </si>
  <si>
    <t>+1-903-659-4957x5322</t>
  </si>
  <si>
    <t>nhardin@orozco.info</t>
  </si>
  <si>
    <t>http://cooper-gallegos.com/</t>
  </si>
  <si>
    <t>Db87b34F1c3Afe5</t>
  </si>
  <si>
    <t>Mccormick-Charles</t>
  </si>
  <si>
    <t>001-417-065-5343x59012</t>
  </si>
  <si>
    <t>(236)122-8942</t>
  </si>
  <si>
    <t>reynoldshelen@duncan.com</t>
  </si>
  <si>
    <t>https://www.acosta.info/</t>
  </si>
  <si>
    <t>a44c41D5C586B16</t>
  </si>
  <si>
    <t>Lucero-Pineda</t>
  </si>
  <si>
    <t>Andresview</t>
  </si>
  <si>
    <t>083-639-5417x487</t>
  </si>
  <si>
    <t>090.794.1146x10260</t>
  </si>
  <si>
    <t>blackalan@petersen.info</t>
  </si>
  <si>
    <t>https://www.hammond-ware.org/</t>
  </si>
  <si>
    <t>aD06e45d1Ed1dB0</t>
  </si>
  <si>
    <t>Andersen-Lyons</t>
  </si>
  <si>
    <t>Figueroaview</t>
  </si>
  <si>
    <t>607-344-8292x700</t>
  </si>
  <si>
    <t>+1-970-071-7245x94204</t>
  </si>
  <si>
    <t>george00@lambert.com</t>
  </si>
  <si>
    <t>http://www.estes-mcmahon.com/</t>
  </si>
  <si>
    <t>dB4CeA43f03C4E8</t>
  </si>
  <si>
    <t>Robinview</t>
  </si>
  <si>
    <t>(733)239-7458x5518</t>
  </si>
  <si>
    <t>406-434-6293</t>
  </si>
  <si>
    <t>eclarke@hanna-curry.com</t>
  </si>
  <si>
    <t>https://salazar-burke.com/</t>
  </si>
  <si>
    <t>c9Ee4aD5EcaDB2e</t>
  </si>
  <si>
    <t>Dudley-Stephenson</t>
  </si>
  <si>
    <t>Sloanfort</t>
  </si>
  <si>
    <t>095.800.3234</t>
  </si>
  <si>
    <t>215-701-0127</t>
  </si>
  <si>
    <t>samanthajohns@barton-james.com</t>
  </si>
  <si>
    <t>http://www.pittman.com/</t>
  </si>
  <si>
    <t>AE8ac9a0B48e3Fd</t>
  </si>
  <si>
    <t>Hester LLC</t>
  </si>
  <si>
    <t>518-357-2198x748</t>
  </si>
  <si>
    <t>910.157.0086</t>
  </si>
  <si>
    <t>lindseyconner@wood-wagner.com</t>
  </si>
  <si>
    <t>https://www.good-swanson.org/</t>
  </si>
  <si>
    <t>dA336c1aB4BE466</t>
  </si>
  <si>
    <t>Cherry, Howard and Lowery</t>
  </si>
  <si>
    <t>Zoeview</t>
  </si>
  <si>
    <t>(592)933-7720x32601</t>
  </si>
  <si>
    <t>(391)578-7601x299</t>
  </si>
  <si>
    <t>masongregory@blanchard.com</t>
  </si>
  <si>
    <t>http://www.holder-guerra.net/</t>
  </si>
  <si>
    <t>0D05185b22cB28f</t>
  </si>
  <si>
    <t>Washington, Perez and Preston</t>
  </si>
  <si>
    <t>123-024-4308x1726</t>
  </si>
  <si>
    <t>366.487.6112x54090</t>
  </si>
  <si>
    <t>flarsen@white-reeves.com</t>
  </si>
  <si>
    <t>FAA46F1B31f5ED3</t>
  </si>
  <si>
    <t>Ewing-Benitez</t>
  </si>
  <si>
    <t>Langburgh</t>
  </si>
  <si>
    <t>301.692.9254x37716</t>
  </si>
  <si>
    <t>045.069.1084x937</t>
  </si>
  <si>
    <t>oscar93@gallagher-webster.com</t>
  </si>
  <si>
    <t>http://poole.com/</t>
  </si>
  <si>
    <t>D8D5EDd3C9F7292</t>
  </si>
  <si>
    <t>Lamb and Sons</t>
  </si>
  <si>
    <t>Neilshire</t>
  </si>
  <si>
    <t>+1-988-985-8220x998</t>
  </si>
  <si>
    <t>001-257-487-4911x236</t>
  </si>
  <si>
    <t>kristina35@mullen.com</t>
  </si>
  <si>
    <t>https://yates-travis.org/</t>
  </si>
  <si>
    <t>C3cB4F0cA528f3e</t>
  </si>
  <si>
    <t>Cordova, Ochoa and Vaughn</t>
  </si>
  <si>
    <t>North Sheliafurt</t>
  </si>
  <si>
    <t>+1-070-331-6026x684</t>
  </si>
  <si>
    <t>+1-630-089-4470x50169</t>
  </si>
  <si>
    <t>bryce51@moss.com</t>
  </si>
  <si>
    <t>eCE3BBEB6Adc33d</t>
  </si>
  <si>
    <t>Bentonstad</t>
  </si>
  <si>
    <t>(996)951-1025</t>
  </si>
  <si>
    <t>923.867.4392x72238</t>
  </si>
  <si>
    <t>reginaldcooke@decker.com</t>
  </si>
  <si>
    <t>http://simon.org/</t>
  </si>
  <si>
    <t>EB9Bf46a74aBacE</t>
  </si>
  <si>
    <t>East Alanton</t>
  </si>
  <si>
    <t>(131)857-4732</t>
  </si>
  <si>
    <t>(595)141-5230x054</t>
  </si>
  <si>
    <t>uchung@burnett-collier.biz</t>
  </si>
  <si>
    <t>https://moyer-skinner.net/</t>
  </si>
  <si>
    <t>02C7cBF3edfD9Ba</t>
  </si>
  <si>
    <t>Howard, Wright and Lara</t>
  </si>
  <si>
    <t>Alexanderfurt</t>
  </si>
  <si>
    <t>570.065.5665x360</t>
  </si>
  <si>
    <t>(974)287-8507</t>
  </si>
  <si>
    <t>meredith77@esparza-walters.com</t>
  </si>
  <si>
    <t>http://www.simpson.com/</t>
  </si>
  <si>
    <t>6f6a82EED2B9933</t>
  </si>
  <si>
    <t>Barr-Gibbs</t>
  </si>
  <si>
    <t>Youngview</t>
  </si>
  <si>
    <t>(946)166-8356x840</t>
  </si>
  <si>
    <t>+1-923-463-1299x90527</t>
  </si>
  <si>
    <t>grantmelanie@friedman.com</t>
  </si>
  <si>
    <t>https://www.velez-johnston.info/</t>
  </si>
  <si>
    <t>147387Db3f806D9</t>
  </si>
  <si>
    <t>West Katrinaborough</t>
  </si>
  <si>
    <t>001-320-865-0560x87977</t>
  </si>
  <si>
    <t>(032)886-6695x04824</t>
  </si>
  <si>
    <t>tfranco@campos-boyd.com</t>
  </si>
  <si>
    <t>http://www.kim.org/</t>
  </si>
  <si>
    <t>278AD06feF1Ca17</t>
  </si>
  <si>
    <t>Dickerson, Mendoza and Carney</t>
  </si>
  <si>
    <t>New Javiermouth</t>
  </si>
  <si>
    <t>001-936-794-6243x5534</t>
  </si>
  <si>
    <t>greenshari@crawford.net</t>
  </si>
  <si>
    <t>http://www.mcmillan.com/</t>
  </si>
  <si>
    <t>Ff935DE2ab1fd1D</t>
  </si>
  <si>
    <t>Lynch-Morse</t>
  </si>
  <si>
    <t>East Luketon</t>
  </si>
  <si>
    <t>224-533-0860x1210</t>
  </si>
  <si>
    <t>697.565.5561</t>
  </si>
  <si>
    <t>andrea26@nelson.com</t>
  </si>
  <si>
    <t>EBbC478FdAd2E4d</t>
  </si>
  <si>
    <t>Nicholson-Rivera</t>
  </si>
  <si>
    <t>Simsmouth</t>
  </si>
  <si>
    <t>028.551.2010</t>
  </si>
  <si>
    <t>299-027-3350x0898</t>
  </si>
  <si>
    <t>bassgeoffrey@todd-haynes.com</t>
  </si>
  <si>
    <t>https://cox-phelps.org/</t>
  </si>
  <si>
    <t>CF00A8415C9c9FA</t>
  </si>
  <si>
    <t>Howell, Faulkner and Malone</t>
  </si>
  <si>
    <t>Patrickville</t>
  </si>
  <si>
    <t>775-944-1786x4549</t>
  </si>
  <si>
    <t>nsilva@frazier.com</t>
  </si>
  <si>
    <t>http://www.fischer.com/</t>
  </si>
  <si>
    <t>Fbb0854BEf3bcF7</t>
  </si>
  <si>
    <t>Hurley-Byrd</t>
  </si>
  <si>
    <t>Port Taylor</t>
  </si>
  <si>
    <t>(074)333-2601</t>
  </si>
  <si>
    <t>658.644.5594</t>
  </si>
  <si>
    <t>rfields@cherry.com</t>
  </si>
  <si>
    <t>http://www.chambers.com/</t>
  </si>
  <si>
    <t>1AfB07e01bc5b19</t>
  </si>
  <si>
    <t>Hughesstad</t>
  </si>
  <si>
    <t>060-540-8067x1032</t>
  </si>
  <si>
    <t>+1-519-197-4033x11095</t>
  </si>
  <si>
    <t>tabitha44@santos.org</t>
  </si>
  <si>
    <t>Dd3e8A60Fd757Df</t>
  </si>
  <si>
    <t>Pitts, Martinez and Barr</t>
  </si>
  <si>
    <t>Cuevasville</t>
  </si>
  <si>
    <t>335-832-7844x91725</t>
  </si>
  <si>
    <t>gbenton@goodwin.com</t>
  </si>
  <si>
    <t>BFa29ff4D16EE0A</t>
  </si>
  <si>
    <t>Holmes, Hull and Aguirre</t>
  </si>
  <si>
    <t>North Feliciashire</t>
  </si>
  <si>
    <t>(665)631-2768</t>
  </si>
  <si>
    <t>162.453.2565</t>
  </si>
  <si>
    <t>bcarney@barr.com</t>
  </si>
  <si>
    <t>https://payne.biz/</t>
  </si>
  <si>
    <t>Ea33ba8301E32A6</t>
  </si>
  <si>
    <t>Woods and Sons</t>
  </si>
  <si>
    <t>North Isaiah</t>
  </si>
  <si>
    <t>753.677.1581</t>
  </si>
  <si>
    <t>(096)081-3073x9202</t>
  </si>
  <si>
    <t>danielbaird@powers.info</t>
  </si>
  <si>
    <t>6D30DE16c37f3eC</t>
  </si>
  <si>
    <t>Burch-Horne</t>
  </si>
  <si>
    <t>West Kathleen</t>
  </si>
  <si>
    <t>(690)368-1888x027</t>
  </si>
  <si>
    <t>+1-557-378-2255x4038</t>
  </si>
  <si>
    <t>orrdanielle@welch.net</t>
  </si>
  <si>
    <t>http://www.hinton-lambert.com/</t>
  </si>
  <si>
    <t>C0C4e62eD1C8Aa2</t>
  </si>
  <si>
    <t>Bartlett Group</t>
  </si>
  <si>
    <t>Lake Carla</t>
  </si>
  <si>
    <t>861.193.6504x7993</t>
  </si>
  <si>
    <t>001-693-310-6481x791</t>
  </si>
  <si>
    <t>lucas74@morrow-bush.info</t>
  </si>
  <si>
    <t>https://www.burton.info/</t>
  </si>
  <si>
    <t>00E84f40ae9Eb4E</t>
  </si>
  <si>
    <t>Barr-David</t>
  </si>
  <si>
    <t>Mackenziefort</t>
  </si>
  <si>
    <t>kerri85@trevino.com</t>
  </si>
  <si>
    <t>https://www.nguyen-olson.org/</t>
  </si>
  <si>
    <t>FcF85fAEd8F8df9</t>
  </si>
  <si>
    <t>Powell, Rodriguez and Lucero</t>
  </si>
  <si>
    <t>Hendersonton</t>
  </si>
  <si>
    <t>001-335-210-7981</t>
  </si>
  <si>
    <t>936-849-4331</t>
  </si>
  <si>
    <t>levi01@bray-andrade.info</t>
  </si>
  <si>
    <t>http://www.mcbride-russell.com/</t>
  </si>
  <si>
    <t>8A2Fd6F410252a1</t>
  </si>
  <si>
    <t>Lucero, Bentley and Lin</t>
  </si>
  <si>
    <t>Sellerschester</t>
  </si>
  <si>
    <t>547.853.6094</t>
  </si>
  <si>
    <t>+1-374-483-8161x7942</t>
  </si>
  <si>
    <t>jaime89@reese-orozco.com</t>
  </si>
  <si>
    <t>https://rodgers.com/</t>
  </si>
  <si>
    <t>c2F34bFE87D2A35</t>
  </si>
  <si>
    <t>Mcgrath-Velez</t>
  </si>
  <si>
    <t>Port Rogerland</t>
  </si>
  <si>
    <t>ipeck@stone.org</t>
  </si>
  <si>
    <t>https://bray.biz/</t>
  </si>
  <si>
    <t>DAa8BeF14e64d74</t>
  </si>
  <si>
    <t>Petersen-Andrews</t>
  </si>
  <si>
    <t>Goldenview</t>
  </si>
  <si>
    <t>512.339.3862</t>
  </si>
  <si>
    <t>801.364.5352x94761</t>
  </si>
  <si>
    <t>josecobb@lowe.com</t>
  </si>
  <si>
    <t>https://mccoy.com/</t>
  </si>
  <si>
    <t>ba8E7afE10B3234</t>
  </si>
  <si>
    <t>Strickland-Dillon</t>
  </si>
  <si>
    <t>(199)285-2248</t>
  </si>
  <si>
    <t>herbertcarpenter@fry.net</t>
  </si>
  <si>
    <t>https://yates.biz/</t>
  </si>
  <si>
    <t>DbaeF28c7bE3bf6</t>
  </si>
  <si>
    <t>Morrison Inc</t>
  </si>
  <si>
    <t>East Phyllistown</t>
  </si>
  <si>
    <t>966.957.8228x853</t>
  </si>
  <si>
    <t>meagan04@stuart-hopkins.com</t>
  </si>
  <si>
    <t>https://www.long-gonzales.org/</t>
  </si>
  <si>
    <t>Abc372398aA47C7</t>
  </si>
  <si>
    <t>Mann, Woodard and Beltran</t>
  </si>
  <si>
    <t>Leroymouth</t>
  </si>
  <si>
    <t>688.701.6652x7737</t>
  </si>
  <si>
    <t>219-552-6759</t>
  </si>
  <si>
    <t>cesarschmidt@kelley-ford.com</t>
  </si>
  <si>
    <t>75Ee35Fc1CbAdB6</t>
  </si>
  <si>
    <t>Golden Ltd</t>
  </si>
  <si>
    <t>+1-915-770-9843x6268</t>
  </si>
  <si>
    <t>ayersnorma@hardin-terry.biz</t>
  </si>
  <si>
    <t>https://www.singleton.org/</t>
  </si>
  <si>
    <t>1091f5aE81eFc44</t>
  </si>
  <si>
    <t>Gamble Ltd</t>
  </si>
  <si>
    <t>North Adam</t>
  </si>
  <si>
    <t>422.583.3653x2578</t>
  </si>
  <si>
    <t>(741)097-8700</t>
  </si>
  <si>
    <t>doughertymichael@macias.com</t>
  </si>
  <si>
    <t>http://fitzgerald-brewer.com/</t>
  </si>
  <si>
    <t>Af6E7dE01DAEEb1</t>
  </si>
  <si>
    <t>Welch-Mack</t>
  </si>
  <si>
    <t>Malonemouth</t>
  </si>
  <si>
    <t>001-384-394-2755x8139</t>
  </si>
  <si>
    <t>downsgabrielle@jones.com</t>
  </si>
  <si>
    <t>https://www.pittman.com/</t>
  </si>
  <si>
    <t>57a3fE70eFEcc4d</t>
  </si>
  <si>
    <t>Olsen, Leonard and Lynch</t>
  </si>
  <si>
    <t>South Kaitlinbury</t>
  </si>
  <si>
    <t>(451)313-9050x9308</t>
  </si>
  <si>
    <t>(011)955-3747</t>
  </si>
  <si>
    <t>bethany24@frederick.com</t>
  </si>
  <si>
    <t>http://www.huber.com/</t>
  </si>
  <si>
    <t>9AeB0cd91C1cABB</t>
  </si>
  <si>
    <t>Simmons, Cabrera and Johnson</t>
  </si>
  <si>
    <t>Lake Emilystad</t>
  </si>
  <si>
    <t>184-641-2858</t>
  </si>
  <si>
    <t>(329)130-7515</t>
  </si>
  <si>
    <t>reeseshelly@travis.info</t>
  </si>
  <si>
    <t>https://www.dominguez.com/</t>
  </si>
  <si>
    <t>d9D59fdEcaa88AD</t>
  </si>
  <si>
    <t>South Mistyshire</t>
  </si>
  <si>
    <t>495-142-2335</t>
  </si>
  <si>
    <t>622.485.0591</t>
  </si>
  <si>
    <t>kara79@stein.com</t>
  </si>
  <si>
    <t>http://www.hernandez.org/</t>
  </si>
  <si>
    <t>faDbEFeea936Df9</t>
  </si>
  <si>
    <t>Lake Robertofurt</t>
  </si>
  <si>
    <t>001-689-486-0315x2131</t>
  </si>
  <si>
    <t>001-096-907-3462x46715</t>
  </si>
  <si>
    <t>glenda31@gonzales.org</t>
  </si>
  <si>
    <t>387b57da0dC94B0</t>
  </si>
  <si>
    <t>Meyers LLC</t>
  </si>
  <si>
    <t>New Sherriborough</t>
  </si>
  <si>
    <t>904-453-6975</t>
  </si>
  <si>
    <t>(734)439-9764</t>
  </si>
  <si>
    <t>deanmendez@torres.com</t>
  </si>
  <si>
    <t>http://www.melendez-farley.biz/</t>
  </si>
  <si>
    <t>E39fDfadBA669Ee</t>
  </si>
  <si>
    <t>Potter-Collins</t>
  </si>
  <si>
    <t>Harpermouth</t>
  </si>
  <si>
    <t>+1-146-686-2558x874</t>
  </si>
  <si>
    <t>363-410-0751x1612</t>
  </si>
  <si>
    <t>stewarttyrone@robertson.biz</t>
  </si>
  <si>
    <t>ba1c6bc862E2C06</t>
  </si>
  <si>
    <t>Lam-Bridges</t>
  </si>
  <si>
    <t>Staceyview</t>
  </si>
  <si>
    <t>(986)752-9844</t>
  </si>
  <si>
    <t>(635)064-9552</t>
  </si>
  <si>
    <t>judycollier@baldwin.com</t>
  </si>
  <si>
    <t>http://fitzgerald.biz/</t>
  </si>
  <si>
    <t>569350EaC492ACD</t>
  </si>
  <si>
    <t>Campbell-Cobb</t>
  </si>
  <si>
    <t>736-202-8078x53402</t>
  </si>
  <si>
    <t>488.357.3885x320</t>
  </si>
  <si>
    <t>rcarter@quinn.com</t>
  </si>
  <si>
    <t>d6d7d5a14A904b2</t>
  </si>
  <si>
    <t>Sawyer Group</t>
  </si>
  <si>
    <t>West Janetborough</t>
  </si>
  <si>
    <t>001-010-976-2360x42088</t>
  </si>
  <si>
    <t>waynezamora@vargas.com</t>
  </si>
  <si>
    <t>https://garrett-petty.com/</t>
  </si>
  <si>
    <t>18a581e3EAa0370</t>
  </si>
  <si>
    <t>Gray, Atkinson and Mcmahon</t>
  </si>
  <si>
    <t>835-595-7464x231</t>
  </si>
  <si>
    <t>ynorman@cochran.com</t>
  </si>
  <si>
    <t>http://hunt.biz/</t>
  </si>
  <si>
    <t>A0ae9a58fBFc9fB</t>
  </si>
  <si>
    <t>Bruce-Dickerson</t>
  </si>
  <si>
    <t>Kruegerbury</t>
  </si>
  <si>
    <t>(720)904-6072x6799</t>
  </si>
  <si>
    <t>(808)907-7048x14882</t>
  </si>
  <si>
    <t>bridget97@eaton.biz</t>
  </si>
  <si>
    <t>a9F099dfc417cCB</t>
  </si>
  <si>
    <t>Gay-Wagner</t>
  </si>
  <si>
    <t>Phillipschester</t>
  </si>
  <si>
    <t>001-357-020-6365</t>
  </si>
  <si>
    <t>(581)935-3323</t>
  </si>
  <si>
    <t>grace16@english.com</t>
  </si>
  <si>
    <t>http://moody-key.info/</t>
  </si>
  <si>
    <t>Fec624bb6ca55AC</t>
  </si>
  <si>
    <t>Port Kaitlin</t>
  </si>
  <si>
    <t>(301)135-9206</t>
  </si>
  <si>
    <t>+1-857-829-3270x09561</t>
  </si>
  <si>
    <t>josephroy@boyle.com</t>
  </si>
  <si>
    <t>https://www.arellano.net/</t>
  </si>
  <si>
    <t>160D4AACe5ae438</t>
  </si>
  <si>
    <t>Allison-Mccarty</t>
  </si>
  <si>
    <t>Whitneystad</t>
  </si>
  <si>
    <t>001-089-405-5382x9222</t>
  </si>
  <si>
    <t>383-925-4074x299</t>
  </si>
  <si>
    <t>mccalllonnie@marquez.com</t>
  </si>
  <si>
    <t>http://donovan.biz/</t>
  </si>
  <si>
    <t>9df1C51847107D8</t>
  </si>
  <si>
    <t>Wiley, Lucero and Delgado</t>
  </si>
  <si>
    <t>New Jack</t>
  </si>
  <si>
    <t>(230)019-6120x01529</t>
  </si>
  <si>
    <t>214-947-3393</t>
  </si>
  <si>
    <t>hallann@wilkerson.com</t>
  </si>
  <si>
    <t>http://www.owen-chandler.com/</t>
  </si>
  <si>
    <t>f660a09BbCe1912</t>
  </si>
  <si>
    <t>Stark Group</t>
  </si>
  <si>
    <t>Norrisstad</t>
  </si>
  <si>
    <t>001-482-961-5699x1764</t>
  </si>
  <si>
    <t>(356)152-2253</t>
  </si>
  <si>
    <t>darius02@pratt.net</t>
  </si>
  <si>
    <t>https://www.parsons-hanson.org/</t>
  </si>
  <si>
    <t>1AEC3b2DddBd7d6</t>
  </si>
  <si>
    <t>Love, Davidson and Hubbard</t>
  </si>
  <si>
    <t>North Elijahville</t>
  </si>
  <si>
    <t>365.603.6445</t>
  </si>
  <si>
    <t>ariana02@paul.net</t>
  </si>
  <si>
    <t>http://york.com/</t>
  </si>
  <si>
    <t>F5BCbC9AFfAcb6a</t>
  </si>
  <si>
    <t>West Douglasfort</t>
  </si>
  <si>
    <t>920-392-8668</t>
  </si>
  <si>
    <t>787-990-8685</t>
  </si>
  <si>
    <t>jonathonellis@shaffer.biz</t>
  </si>
  <si>
    <t>https://www.rangel.com/</t>
  </si>
  <si>
    <t>ed6B531cF6aD10D</t>
  </si>
  <si>
    <t>Cohen and Sons</t>
  </si>
  <si>
    <t>Daleville</t>
  </si>
  <si>
    <t>001-969-879-0559x7858</t>
  </si>
  <si>
    <t>500-397-7904x92263</t>
  </si>
  <si>
    <t>molly00@paul-holt.com</t>
  </si>
  <si>
    <t>37428BCFFCFbaB4</t>
  </si>
  <si>
    <t>Sheppard Inc</t>
  </si>
  <si>
    <t>(264)042-9403x492</t>
  </si>
  <si>
    <t>(099)889-9887x0620</t>
  </si>
  <si>
    <t>reneewiggins@holt.info</t>
  </si>
  <si>
    <t>http://friedman-santiago.com/</t>
  </si>
  <si>
    <t>Af3E3ff2baB07de</t>
  </si>
  <si>
    <t>Hartman, Gomez and Tran</t>
  </si>
  <si>
    <t>Lake Greg</t>
  </si>
  <si>
    <t>652-581-4738</t>
  </si>
  <si>
    <t>001-246-668-1667x951</t>
  </si>
  <si>
    <t>hicksaimee@black-johnston.com</t>
  </si>
  <si>
    <t>https://www.browning-lang.com/</t>
  </si>
  <si>
    <t>fefe051AA7fB83A</t>
  </si>
  <si>
    <t>Weber-Estrada</t>
  </si>
  <si>
    <t>Veronicafurt</t>
  </si>
  <si>
    <t>(392)126-7217</t>
  </si>
  <si>
    <t>414.787.4557</t>
  </si>
  <si>
    <t>keith86@choi-ingram.net</t>
  </si>
  <si>
    <t>http://fowler-noble.org/</t>
  </si>
  <si>
    <t>EFcA3215C3be911</t>
  </si>
  <si>
    <t>Stephens-Griffith</t>
  </si>
  <si>
    <t>South Genestad</t>
  </si>
  <si>
    <t>927-310-2239x608</t>
  </si>
  <si>
    <t>+1-627-097-5858x334</t>
  </si>
  <si>
    <t>doris44@gallegos-bartlett.biz</t>
  </si>
  <si>
    <t>http://www.silva.com/</t>
  </si>
  <si>
    <t>BD43EEA1E052615</t>
  </si>
  <si>
    <t>Clements-Glover</t>
  </si>
  <si>
    <t>North Bryce</t>
  </si>
  <si>
    <t>155.055.7725</t>
  </si>
  <si>
    <t>001-931-037-5308x05395</t>
  </si>
  <si>
    <t>poncegilbert@terry.com</t>
  </si>
  <si>
    <t>https://burnett.biz/</t>
  </si>
  <si>
    <t>68B1F3DBbE09DF2</t>
  </si>
  <si>
    <t>Brewerbury</t>
  </si>
  <si>
    <t>001-828-991-0429</t>
  </si>
  <si>
    <t>689.044.5282</t>
  </si>
  <si>
    <t>tamara74@ryan.com</t>
  </si>
  <si>
    <t>https://www.farley-norris.com/</t>
  </si>
  <si>
    <t>A3da9023cAFfF41</t>
  </si>
  <si>
    <t>Romero-Walsh</t>
  </si>
  <si>
    <t>West Judith</t>
  </si>
  <si>
    <t>053-698-9506</t>
  </si>
  <si>
    <t>(497)556-9032</t>
  </si>
  <si>
    <t>jermaineleach@hester.info</t>
  </si>
  <si>
    <t>https://blake.com/</t>
  </si>
  <si>
    <t>6bbd8ebF4A96Ad4</t>
  </si>
  <si>
    <t>Bishop-Hickman</t>
  </si>
  <si>
    <t>South Judithside</t>
  </si>
  <si>
    <t>+1-281-150-8213x99443</t>
  </si>
  <si>
    <t>(399)480-4960x192</t>
  </si>
  <si>
    <t>bernard69@barnes.com</t>
  </si>
  <si>
    <t>FEfeb54Bae1Dfd1</t>
  </si>
  <si>
    <t>Mullins-Meza</t>
  </si>
  <si>
    <t>Wangview</t>
  </si>
  <si>
    <t>381-482-9679x19469</t>
  </si>
  <si>
    <t>001-846-979-6390</t>
  </si>
  <si>
    <t>stephenstristan@carrillo.org</t>
  </si>
  <si>
    <t>https://mccormick.biz/</t>
  </si>
  <si>
    <t>9CddF180fFabC17</t>
  </si>
  <si>
    <t>Shaw Inc</t>
  </si>
  <si>
    <t>Spencerside</t>
  </si>
  <si>
    <t>001-440-256-5493x849</t>
  </si>
  <si>
    <t>001-875-026-3917x1940</t>
  </si>
  <si>
    <t>rebekahparsons@armstrong-sparks.net</t>
  </si>
  <si>
    <t>e7beEd5CB1CDAfB</t>
  </si>
  <si>
    <t>Bishop, Gould and Oliver</t>
  </si>
  <si>
    <t>Karlton</t>
  </si>
  <si>
    <t>(072)653-7595x94422</t>
  </si>
  <si>
    <t>640.054.5971</t>
  </si>
  <si>
    <t>vmeyer@waller.com</t>
  </si>
  <si>
    <t>https://hart.biz/</t>
  </si>
  <si>
    <t>cc13180BECF51CF</t>
  </si>
  <si>
    <t>Leon Inc</t>
  </si>
  <si>
    <t>Port Courtneyview</t>
  </si>
  <si>
    <t>514-924-4194x8604</t>
  </si>
  <si>
    <t>706-865-8593</t>
  </si>
  <si>
    <t>stricklandmarilyn@pruitt.biz</t>
  </si>
  <si>
    <t>http://newton.com/</t>
  </si>
  <si>
    <t>824819341ec367f</t>
  </si>
  <si>
    <t>Vazquez and Sons</t>
  </si>
  <si>
    <t>Kathrynfurt</t>
  </si>
  <si>
    <t>816-551-9052x61034</t>
  </si>
  <si>
    <t>janesilva@york-fleming.biz</t>
  </si>
  <si>
    <t>https://mann-fritz.com/</t>
  </si>
  <si>
    <t>CFD6C60eBc1c3c6</t>
  </si>
  <si>
    <t>Castro-Ho</t>
  </si>
  <si>
    <t>South Stefanie</t>
  </si>
  <si>
    <t>774.519.8869x55330</t>
  </si>
  <si>
    <t>bethanywood@meza.com</t>
  </si>
  <si>
    <t>EE526B8Fbde0AE6</t>
  </si>
  <si>
    <t>Douglas Inc</t>
  </si>
  <si>
    <t>Stacietown</t>
  </si>
  <si>
    <t>250.749.5145x2466</t>
  </si>
  <si>
    <t>386.700.8102x9602</t>
  </si>
  <si>
    <t>snolan@ochoa.org</t>
  </si>
  <si>
    <t>https://cline-hensley.net/</t>
  </si>
  <si>
    <t>bfD109ADdDD892a</t>
  </si>
  <si>
    <t>Newman-Dalton</t>
  </si>
  <si>
    <t>South Deanstad</t>
  </si>
  <si>
    <t>390.395.3508</t>
  </si>
  <si>
    <t>001-508-710-4119x8113</t>
  </si>
  <si>
    <t>leedurham@mcmillan.net</t>
  </si>
  <si>
    <t>http://www.tanner.net/</t>
  </si>
  <si>
    <t>194FEFaD4CEAFA6</t>
  </si>
  <si>
    <t>Ponce-Parrish</t>
  </si>
  <si>
    <t>Mathisstad</t>
  </si>
  <si>
    <t>+1-833-477-7039x39507</t>
  </si>
  <si>
    <t>(792)017-2794</t>
  </si>
  <si>
    <t>wolfejesus@suarez-church.org</t>
  </si>
  <si>
    <t>https://www.craig.com/</t>
  </si>
  <si>
    <t>d0bf5EFba97d42f</t>
  </si>
  <si>
    <t>Pham-Wilkins</t>
  </si>
  <si>
    <t>East Audrey</t>
  </si>
  <si>
    <t>(372)191-8219x86542</t>
  </si>
  <si>
    <t>001-745-318-3056</t>
  </si>
  <si>
    <t>yfinley@shea-randall.info</t>
  </si>
  <si>
    <t>https://whitaker.com/</t>
  </si>
  <si>
    <t>6B93cdFe9aFAD42</t>
  </si>
  <si>
    <t>Bauer and Sons</t>
  </si>
  <si>
    <t>North Catherine</t>
  </si>
  <si>
    <t>385.425.1951</t>
  </si>
  <si>
    <t>024-637-7610x784</t>
  </si>
  <si>
    <t>petersshari@peterson-stout.info</t>
  </si>
  <si>
    <t>http://phillips-frye.com/</t>
  </si>
  <si>
    <t>7fAd6E61F69Cf6D</t>
  </si>
  <si>
    <t>Steele-Holt</t>
  </si>
  <si>
    <t>North Priscilla</t>
  </si>
  <si>
    <t>sheryl27@olsen.com</t>
  </si>
  <si>
    <t>https://johnson.info/</t>
  </si>
  <si>
    <t>eA89dC7B08DA83B</t>
  </si>
  <si>
    <t>Carr and Sons</t>
  </si>
  <si>
    <t>North Latoya</t>
  </si>
  <si>
    <t>659.331.7232x239</t>
  </si>
  <si>
    <t>alexanderjohn@donovan-shelton.com</t>
  </si>
  <si>
    <t>https://www.kerr.com/</t>
  </si>
  <si>
    <t>D1AFe6DE311cb1D</t>
  </si>
  <si>
    <t>Atkins-Carrillo</t>
  </si>
  <si>
    <t>Jacobhaven</t>
  </si>
  <si>
    <t>622.584.4865</t>
  </si>
  <si>
    <t>001-489-173-2433x5616</t>
  </si>
  <si>
    <t>andrewcuevas@hawkins.com</t>
  </si>
  <si>
    <t>http://www.good.com/</t>
  </si>
  <si>
    <t>bb60556b68C94fb</t>
  </si>
  <si>
    <t>Port Kelly</t>
  </si>
  <si>
    <t>656-092-7456</t>
  </si>
  <si>
    <t>(868)325-2114x3350</t>
  </si>
  <si>
    <t>yvonne58@elliott.com</t>
  </si>
  <si>
    <t>https://wade.biz/</t>
  </si>
  <si>
    <t>CB94bD3Baeeaf81</t>
  </si>
  <si>
    <t>Harris, Eaton and Woodward</t>
  </si>
  <si>
    <t>Reyesside</t>
  </si>
  <si>
    <t>+1-850-836-4424x156</t>
  </si>
  <si>
    <t>089-669-1384x797</t>
  </si>
  <si>
    <t>omathis@arias-frey.com</t>
  </si>
  <si>
    <t>https://hester.biz/</t>
  </si>
  <si>
    <t>00edbFDE79692BC</t>
  </si>
  <si>
    <t>North Leslie</t>
  </si>
  <si>
    <t>950-308-1916</t>
  </si>
  <si>
    <t>alan39@payne.biz</t>
  </si>
  <si>
    <t>http://garrison-gomez.com/</t>
  </si>
  <si>
    <t>d9bdb1C6f16c2E3</t>
  </si>
  <si>
    <t>Vazquez, Weeks and Kidd</t>
  </si>
  <si>
    <t>North Sheryl</t>
  </si>
  <si>
    <t>001-624-314-2512</t>
  </si>
  <si>
    <t>+1-489-504-7031x7098</t>
  </si>
  <si>
    <t>pattyevans@shaffer.org</t>
  </si>
  <si>
    <t>3A1b2afEcAEEfCd</t>
  </si>
  <si>
    <t>New Monique</t>
  </si>
  <si>
    <t>(353)714-6979x51390</t>
  </si>
  <si>
    <t>+1-534-318-7526x7963</t>
  </si>
  <si>
    <t>joseph62@ryan.com</t>
  </si>
  <si>
    <t>D78E74055ecd916</t>
  </si>
  <si>
    <t>Flores-Salazar</t>
  </si>
  <si>
    <t>New Kristina</t>
  </si>
  <si>
    <t>(002)445-7808x6953</t>
  </si>
  <si>
    <t>387.406.0286x643</t>
  </si>
  <si>
    <t>linda63@arroyo-sandoval.com</t>
  </si>
  <si>
    <t>https://www.avila-vang.biz/</t>
  </si>
  <si>
    <t>83E1Cdf25ADa2b7</t>
  </si>
  <si>
    <t>Kramer PLC</t>
  </si>
  <si>
    <t>South Courtneyland</t>
  </si>
  <si>
    <t>(095)504-5605x14163</t>
  </si>
  <si>
    <t>+1-567-900-1813x58461</t>
  </si>
  <si>
    <t>alyssaponce@ayala-valentine.net</t>
  </si>
  <si>
    <t>http://reynolds.net/</t>
  </si>
  <si>
    <t>f4706eceA3AaD33</t>
  </si>
  <si>
    <t>Nelson, Noble and Torres</t>
  </si>
  <si>
    <t>(325)982-1819</t>
  </si>
  <si>
    <t>+1-617-725-7198x205</t>
  </si>
  <si>
    <t>qreeves@cardenas-doyle.biz</t>
  </si>
  <si>
    <t>https://guzman.biz/</t>
  </si>
  <si>
    <t>5DAf7f2CEA6B73F</t>
  </si>
  <si>
    <t>Anthony-Zimmerman</t>
  </si>
  <si>
    <t>Port Benjamin</t>
  </si>
  <si>
    <t>+1-932-110-1490x65685</t>
  </si>
  <si>
    <t>ewingtyler@proctor-gill.com</t>
  </si>
  <si>
    <t>https://www.white.biz/</t>
  </si>
  <si>
    <t>fa4FD3DcC560d33</t>
  </si>
  <si>
    <t>Anthony-Mcmillan</t>
  </si>
  <si>
    <t>Lunafurt</t>
  </si>
  <si>
    <t>263.694.1032x90013</t>
  </si>
  <si>
    <t>(709)897-8899x591</t>
  </si>
  <si>
    <t>sturner@hoffman.biz</t>
  </si>
  <si>
    <t>8bC1D97f7b3f97F</t>
  </si>
  <si>
    <t>Barrera, Mays and Harrison</t>
  </si>
  <si>
    <t>Amandaview</t>
  </si>
  <si>
    <t>970-920-2035x193</t>
  </si>
  <si>
    <t>hooperjeanne@dunlap.biz</t>
  </si>
  <si>
    <t>https://www.riley.com/</t>
  </si>
  <si>
    <t>0ca826f0ab0baA9</t>
  </si>
  <si>
    <t>Dodson PLC</t>
  </si>
  <si>
    <t>Shermanville</t>
  </si>
  <si>
    <t>(195)060-3690x9690</t>
  </si>
  <si>
    <t>902.658.8926</t>
  </si>
  <si>
    <t>darryl22@jones.biz</t>
  </si>
  <si>
    <t>https://www.terry.com/</t>
  </si>
  <si>
    <t>8da4F08BD138fdd</t>
  </si>
  <si>
    <t>Gallagher, Short and Murray</t>
  </si>
  <si>
    <t>Nathanielview</t>
  </si>
  <si>
    <t>(196)130-5995x0361</t>
  </si>
  <si>
    <t>(072)088-0764x441</t>
  </si>
  <si>
    <t>hpadilla@jimenez-pennington.com</t>
  </si>
  <si>
    <t>http://www.scott.info/</t>
  </si>
  <si>
    <t>f3DdA75acdB6604</t>
  </si>
  <si>
    <t>Horne, Rocha and Dean</t>
  </si>
  <si>
    <t>Lake Isabellatown</t>
  </si>
  <si>
    <t>cobblevi@may.com</t>
  </si>
  <si>
    <t>http://www.wallace.biz/</t>
  </si>
  <si>
    <t>BE28f7d82E3D2f6</t>
  </si>
  <si>
    <t>Patrick-Everett</t>
  </si>
  <si>
    <t>South Jason</t>
  </si>
  <si>
    <t>849.938.2779x523</t>
  </si>
  <si>
    <t>001-606-407-2370x217</t>
  </si>
  <si>
    <t>guerreroariana@page.com</t>
  </si>
  <si>
    <t>d27FDD64f9118D7</t>
  </si>
  <si>
    <t>Boyer, Black and Hurst</t>
  </si>
  <si>
    <t>001-946-569-0877</t>
  </si>
  <si>
    <t>(024)073-0303</t>
  </si>
  <si>
    <t>emmaburgess@arellano.info</t>
  </si>
  <si>
    <t>https://www.skinner-rasmussen.info/</t>
  </si>
  <si>
    <t>e70bB24b8e5a1Fa</t>
  </si>
  <si>
    <t>Westport</t>
  </si>
  <si>
    <t>823-271-6530x5549</t>
  </si>
  <si>
    <t>bcurry@mata.com</t>
  </si>
  <si>
    <t>https://gentry.com/</t>
  </si>
  <si>
    <t>698bf8150fa8bB0</t>
  </si>
  <si>
    <t>Colon, Barber and Heath</t>
  </si>
  <si>
    <t>Port Logan</t>
  </si>
  <si>
    <t>139-495-3709</t>
  </si>
  <si>
    <t>116-254-4985x77778</t>
  </si>
  <si>
    <t>ricky49@proctor-michael.com</t>
  </si>
  <si>
    <t>http://www.rush.com/</t>
  </si>
  <si>
    <t>F77cFA7EA4cdCda</t>
  </si>
  <si>
    <t>Palmer, Whitney and Singh</t>
  </si>
  <si>
    <t>West Troy</t>
  </si>
  <si>
    <t>001-210-643-5045</t>
  </si>
  <si>
    <t>337.787.3880</t>
  </si>
  <si>
    <t>fboone@kidd.info</t>
  </si>
  <si>
    <t>https://waller.biz/</t>
  </si>
  <si>
    <t>D595CA58d2Dffd9</t>
  </si>
  <si>
    <t>House LLC</t>
  </si>
  <si>
    <t>+1-625-902-7596x8702</t>
  </si>
  <si>
    <t>927.373.7678x968</t>
  </si>
  <si>
    <t>bpotts@bass.biz</t>
  </si>
  <si>
    <t>http://hodge.com/</t>
  </si>
  <si>
    <t>AdC7500D49ba4aD</t>
  </si>
  <si>
    <t>Bell, Chang and Newton</t>
  </si>
  <si>
    <t>New Angel</t>
  </si>
  <si>
    <t>768.144.4695</t>
  </si>
  <si>
    <t>509-957-7608x62023</t>
  </si>
  <si>
    <t>brucehayden@anthony.org</t>
  </si>
  <si>
    <t>https://www.phillips-mullen.com/</t>
  </si>
  <si>
    <t>A5Ff9F7a17c0d0c</t>
  </si>
  <si>
    <t>Greene-Rubio</t>
  </si>
  <si>
    <t>West Adrienne</t>
  </si>
  <si>
    <t>+1-340-339-7433x63285</t>
  </si>
  <si>
    <t>001-496-478-2943</t>
  </si>
  <si>
    <t>dianarichmond@mercado.com</t>
  </si>
  <si>
    <t>http://johnson-chung.com/</t>
  </si>
  <si>
    <t>E4B6Ba2F9b8358D</t>
  </si>
  <si>
    <t>Sexton, Krueger and Levy</t>
  </si>
  <si>
    <t>(624)273-9813x89833</t>
  </si>
  <si>
    <t>(191)925-5904</t>
  </si>
  <si>
    <t>franciscovargas@wilkerson-ryan.biz</t>
  </si>
  <si>
    <t>http://foster.com/</t>
  </si>
  <si>
    <t>F39ACE0Bb7ADE71</t>
  </si>
  <si>
    <t>Olson, Le and Barnes</t>
  </si>
  <si>
    <t>+1-364-543-5546x8829</t>
  </si>
  <si>
    <t>460.292.3514</t>
  </si>
  <si>
    <t>arielhorne@madden.com</t>
  </si>
  <si>
    <t>96c245947B25bBF</t>
  </si>
  <si>
    <t>Baldwin-Massey</t>
  </si>
  <si>
    <t>East Jonathon</t>
  </si>
  <si>
    <t>001-092-952-8375</t>
  </si>
  <si>
    <t>266-048-6801</t>
  </si>
  <si>
    <t>peter77@mcneil-ballard.com</t>
  </si>
  <si>
    <t>https://valenzuela-ho.net/</t>
  </si>
  <si>
    <t>aB2AbD6FB3E8A68</t>
  </si>
  <si>
    <t>Branch-Reid</t>
  </si>
  <si>
    <t>New Catherine</t>
  </si>
  <si>
    <t>001-023-249-6424x271</t>
  </si>
  <si>
    <t>134-915-5394</t>
  </si>
  <si>
    <t>gail17@davies.net</t>
  </si>
  <si>
    <t>http://www.carpenter.info/</t>
  </si>
  <si>
    <t>fCfB6D7d0AcAe07</t>
  </si>
  <si>
    <t>Mora-Ponce</t>
  </si>
  <si>
    <t>Kerrfort</t>
  </si>
  <si>
    <t>(071)043-5772x955</t>
  </si>
  <si>
    <t>292-220-3496x92270</t>
  </si>
  <si>
    <t>srosario@mendoza.com</t>
  </si>
  <si>
    <t>http://www.farley-baldwin.biz/</t>
  </si>
  <si>
    <t>f6a7DDEcFc41D9F</t>
  </si>
  <si>
    <t>Williamson, Rivera and Serrano</t>
  </si>
  <si>
    <t>Port Sergiostad</t>
  </si>
  <si>
    <t>+1-813-653-0361x92523</t>
  </si>
  <si>
    <t>+1-358-767-9768x4688</t>
  </si>
  <si>
    <t>gpayne@davila.biz</t>
  </si>
  <si>
    <t>https://nielsen.com/</t>
  </si>
  <si>
    <t>0948C4Bcbf6cE5D</t>
  </si>
  <si>
    <t>Sims, Mooney and Harvey</t>
  </si>
  <si>
    <t>Port Angel</t>
  </si>
  <si>
    <t>950-629-3049x159</t>
  </si>
  <si>
    <t>omar95@gallagher-harding.com</t>
  </si>
  <si>
    <t>http://marshall-pitts.net/</t>
  </si>
  <si>
    <t>c336ad8Da8DfA58</t>
  </si>
  <si>
    <t>West Edgarville</t>
  </si>
  <si>
    <t>(236)244-4248x091</t>
  </si>
  <si>
    <t>001-467-321-0072x089</t>
  </si>
  <si>
    <t>shannonsaunders@bullock.biz</t>
  </si>
  <si>
    <t>https://estrada-santiago.com/</t>
  </si>
  <si>
    <t>99D8168D875b1de</t>
  </si>
  <si>
    <t>Rangel-Cardenas</t>
  </si>
  <si>
    <t>Lake Chasemouth</t>
  </si>
  <si>
    <t>135.183.3135x12082</t>
  </si>
  <si>
    <t>(445)425-2073x99062</t>
  </si>
  <si>
    <t>phyllisgreene@norris.com</t>
  </si>
  <si>
    <t>a467BebB5becedf</t>
  </si>
  <si>
    <t>Franklin, Holder and Bauer</t>
  </si>
  <si>
    <t>308.751.2134</t>
  </si>
  <si>
    <t>836-649-9262</t>
  </si>
  <si>
    <t>jburns@schwartz.com</t>
  </si>
  <si>
    <t>6FDAFfe21e13a76</t>
  </si>
  <si>
    <t>Nelson, Levy and Cowan</t>
  </si>
  <si>
    <t>Allisonhaven</t>
  </si>
  <si>
    <t>+1-315-058-4689x84070</t>
  </si>
  <si>
    <t>+1-500-695-1653x9881</t>
  </si>
  <si>
    <t>malvarez@joyce.com</t>
  </si>
  <si>
    <t>https://mcgee-pace.com/</t>
  </si>
  <si>
    <t>5FfDcedF910Ae6c</t>
  </si>
  <si>
    <t>Zhang, Vargas and Perez</t>
  </si>
  <si>
    <t>Caitlynshire</t>
  </si>
  <si>
    <t>001-766-671-5068x90199</t>
  </si>
  <si>
    <t>816-105-2005x47291</t>
  </si>
  <si>
    <t>judithhuffman@johnson.info</t>
  </si>
  <si>
    <t>https://www.velez-bennett.org/</t>
  </si>
  <si>
    <t>6DcEF52b5015c13</t>
  </si>
  <si>
    <t>Onealburgh</t>
  </si>
  <si>
    <t>001-900-137-7816x441</t>
  </si>
  <si>
    <t>arodgers@hurst.com</t>
  </si>
  <si>
    <t>http://levine.com/</t>
  </si>
  <si>
    <t>Bc55FdEfbA14Bb1</t>
  </si>
  <si>
    <t>Roth-Mason</t>
  </si>
  <si>
    <t>North Sandra</t>
  </si>
  <si>
    <t>+1-532-872-6395x38627</t>
  </si>
  <si>
    <t>810.819.5548x23032</t>
  </si>
  <si>
    <t>lydiabeard@mcbride.info</t>
  </si>
  <si>
    <t>https://keller.com/</t>
  </si>
  <si>
    <t>ceC9bdCD51FD9DE</t>
  </si>
  <si>
    <t>Mathews Ltd</t>
  </si>
  <si>
    <t>296-613-0392x49787</t>
  </si>
  <si>
    <t>+1-645-651-0150x18603</t>
  </si>
  <si>
    <t>townsendriley@zavala.info</t>
  </si>
  <si>
    <t>http://www.joyce-poole.net/</t>
  </si>
  <si>
    <t>21f1aeDe747f8Cc</t>
  </si>
  <si>
    <t>Fernandez PLC</t>
  </si>
  <si>
    <t>East Normastad</t>
  </si>
  <si>
    <t>+1-539-454-6922x7343</t>
  </si>
  <si>
    <t>(337)718-3333x17404</t>
  </si>
  <si>
    <t>dustinmelendez@haynes.com</t>
  </si>
  <si>
    <t>http://mooney-west.com/</t>
  </si>
  <si>
    <t>F3DcCA3FBEd02b6</t>
  </si>
  <si>
    <t>Roth, Arroyo and Castillo</t>
  </si>
  <si>
    <t>Normanshire</t>
  </si>
  <si>
    <t>(097)647-1505x923</t>
  </si>
  <si>
    <t>958-019-1644x328</t>
  </si>
  <si>
    <t>vanessa32@nash.net</t>
  </si>
  <si>
    <t>http://www.cordova-chandler.biz/</t>
  </si>
  <si>
    <t>7873aba95C4D9b3</t>
  </si>
  <si>
    <t>Summers-Mckenzie</t>
  </si>
  <si>
    <t>West Evanmouth</t>
  </si>
  <si>
    <t>468-760-3063x6468</t>
  </si>
  <si>
    <t>913.884.1313x09860</t>
  </si>
  <si>
    <t>connorhenderson@ramirez.com</t>
  </si>
  <si>
    <t>31c22fb519Cc242</t>
  </si>
  <si>
    <t>Mann-Wood</t>
  </si>
  <si>
    <t>North Robertoview</t>
  </si>
  <si>
    <t>(184)532-2411x55192</t>
  </si>
  <si>
    <t>summerssabrina@chase.org</t>
  </si>
  <si>
    <t>https://brennan-rollins.com/</t>
  </si>
  <si>
    <t>Cfae4c9BA4B6cE4</t>
  </si>
  <si>
    <t>Pena and Sons</t>
  </si>
  <si>
    <t>Lake Nichole</t>
  </si>
  <si>
    <t>+1-122-890-3560x082</t>
  </si>
  <si>
    <t>+1-391-160-0651x25965</t>
  </si>
  <si>
    <t>tromero@odonnell.com</t>
  </si>
  <si>
    <t>http://short.info/</t>
  </si>
  <si>
    <t>5Cd2A7c1128D511</t>
  </si>
  <si>
    <t>Ward-Ferrell</t>
  </si>
  <si>
    <t>Franciscomouth</t>
  </si>
  <si>
    <t>369.222.9622</t>
  </si>
  <si>
    <t>499-663-7613x7453</t>
  </si>
  <si>
    <t>sue06@cervantes-jennings.com</t>
  </si>
  <si>
    <t>https://curtis.biz/</t>
  </si>
  <si>
    <t>94AaE63Dc0ba5CF</t>
  </si>
  <si>
    <t>Norman-Ramirez</t>
  </si>
  <si>
    <t>(174)432-1949x06184</t>
  </si>
  <si>
    <t>444.868.0349x38793</t>
  </si>
  <si>
    <t>yvonne20@nelson.com</t>
  </si>
  <si>
    <t>https://morton.com/</t>
  </si>
  <si>
    <t>Cc69A154c8EDAa3</t>
  </si>
  <si>
    <t>Frazier-Peters</t>
  </si>
  <si>
    <t>Averyville</t>
  </si>
  <si>
    <t>+1-653-583-4993x0746</t>
  </si>
  <si>
    <t>667.682.3769x671</t>
  </si>
  <si>
    <t>harpermarvin@browning.com</t>
  </si>
  <si>
    <t>https://boyle-sanders.com/</t>
  </si>
  <si>
    <t>f2e43aD5BdDE7eB</t>
  </si>
  <si>
    <t>Love-Mosley</t>
  </si>
  <si>
    <t>East Franciscofurt</t>
  </si>
  <si>
    <t>556-114-6183</t>
  </si>
  <si>
    <t>carolyn38@jimenez.com</t>
  </si>
  <si>
    <t>9EceBAe59259891</t>
  </si>
  <si>
    <t>Morrow, Watts and Benton</t>
  </si>
  <si>
    <t>Andrewchester</t>
  </si>
  <si>
    <t>(963)137-8728x0718</t>
  </si>
  <si>
    <t>kaitlyn22@wheeler.net</t>
  </si>
  <si>
    <t>http://ferrell-little.net/</t>
  </si>
  <si>
    <t>71a78adCFDC23bE</t>
  </si>
  <si>
    <t>Herman-Watts</t>
  </si>
  <si>
    <t>Geoffreystad</t>
  </si>
  <si>
    <t>001-211-043-3552</t>
  </si>
  <si>
    <t>563-846-4982</t>
  </si>
  <si>
    <t>bradflowers@harvey-mahoney.info</t>
  </si>
  <si>
    <t>AcB32b621dBDC09</t>
  </si>
  <si>
    <t>Gardner, Gilmore and Butler</t>
  </si>
  <si>
    <t>001-637-510-7065x4620</t>
  </si>
  <si>
    <t>802-204-6152x4848</t>
  </si>
  <si>
    <t>bbowman@stanton-curtis.com</t>
  </si>
  <si>
    <t>http://dalton.com/</t>
  </si>
  <si>
    <t>dbD9DBe3fCdd073</t>
  </si>
  <si>
    <t>Benitez, Malone and Zhang</t>
  </si>
  <si>
    <t>Copelandside</t>
  </si>
  <si>
    <t>(822)180-8218</t>
  </si>
  <si>
    <t>001-439-581-6174x08875</t>
  </si>
  <si>
    <t>claycarla@mcclure.net</t>
  </si>
  <si>
    <t>https://www.wolfe.info/</t>
  </si>
  <si>
    <t>8D72B3c4472A3Bd</t>
  </si>
  <si>
    <t>Orr, Massey and Barrett</t>
  </si>
  <si>
    <t>Palmerport</t>
  </si>
  <si>
    <t>825.314.5321</t>
  </si>
  <si>
    <t>(105)258-6887x04775</t>
  </si>
  <si>
    <t>villanuevaalec@whitaker.biz</t>
  </si>
  <si>
    <t>https://www.mcbride-dunlap.net/</t>
  </si>
  <si>
    <t>4b8BfCd1cf834F2</t>
  </si>
  <si>
    <t>Nunez, Weeks and Ingram</t>
  </si>
  <si>
    <t>New Jorge</t>
  </si>
  <si>
    <t>001-958-462-0151x591</t>
  </si>
  <si>
    <t>475-847-5692x4151</t>
  </si>
  <si>
    <t>rasmussenjeremiah@huber-mccullough.org</t>
  </si>
  <si>
    <t>http://richmond-good.org/</t>
  </si>
  <si>
    <t>d036430022a53eF</t>
  </si>
  <si>
    <t>Rich, Weber and Burke</t>
  </si>
  <si>
    <t>Erikstad</t>
  </si>
  <si>
    <t>(830)206-9085x623</t>
  </si>
  <si>
    <t>001-170-356-7079x177</t>
  </si>
  <si>
    <t>salazarnatalie@roach.com</t>
  </si>
  <si>
    <t>https://weeks.com/</t>
  </si>
  <si>
    <t>846bC7DF25683E6</t>
  </si>
  <si>
    <t>Luna-Moses</t>
  </si>
  <si>
    <t>001-508-445-2057x43687</t>
  </si>
  <si>
    <t>emily15@rice-elliott.net</t>
  </si>
  <si>
    <t>https://nolan.net/</t>
  </si>
  <si>
    <t>faE37c4DB5ecEbF</t>
  </si>
  <si>
    <t>Mooney Inc</t>
  </si>
  <si>
    <t>Lake Tammiebury</t>
  </si>
  <si>
    <t>+1-643-532-6073x175</t>
  </si>
  <si>
    <t>618.764.7064</t>
  </si>
  <si>
    <t>buckleydominic@hampton.com</t>
  </si>
  <si>
    <t>https://decker.com/</t>
  </si>
  <si>
    <t>E9e3d4Af21f2A0A</t>
  </si>
  <si>
    <t>Chung and Sons</t>
  </si>
  <si>
    <t>Lindsaymouth</t>
  </si>
  <si>
    <t>353-275-4274x04209</t>
  </si>
  <si>
    <t>305.926.9172x169</t>
  </si>
  <si>
    <t>ebridges@ho.biz</t>
  </si>
  <si>
    <t>http://www.macdonald.com/</t>
  </si>
  <si>
    <t>136bEeF9fCF1E7C</t>
  </si>
  <si>
    <t>Fisher, Peters and Gordon</t>
  </si>
  <si>
    <t>Port Kristiechester</t>
  </si>
  <si>
    <t>(733)873-0304x551</t>
  </si>
  <si>
    <t>(882)389-5687</t>
  </si>
  <si>
    <t>faithpark@baird.org</t>
  </si>
  <si>
    <t>http://www.calhoun.com/</t>
  </si>
  <si>
    <t>B25B0d4Fe18aBaF</t>
  </si>
  <si>
    <t>Montes Inc</t>
  </si>
  <si>
    <t>North Rebecca</t>
  </si>
  <si>
    <t>556.816.2235</t>
  </si>
  <si>
    <t>001-399-480-1899x054</t>
  </si>
  <si>
    <t>knightclaudia@mcgee-carr.net</t>
  </si>
  <si>
    <t>973cb7366f4Fc3b</t>
  </si>
  <si>
    <t>Arias-Simon</t>
  </si>
  <si>
    <t>East Laurie</t>
  </si>
  <si>
    <t>(622)099-2914</t>
  </si>
  <si>
    <t>+1-349-503-9505x82955</t>
  </si>
  <si>
    <t>hillfrank@cole.com</t>
  </si>
  <si>
    <t>4E7Be70DAB6Ffd0</t>
  </si>
  <si>
    <t>Sparks, Anderson and Moss</t>
  </si>
  <si>
    <t>New Mariahview</t>
  </si>
  <si>
    <t>(666)582-3953x01200</t>
  </si>
  <si>
    <t>645.813.6338x37353</t>
  </si>
  <si>
    <t>cameronregina@velazquez.com</t>
  </si>
  <si>
    <t>http://www.black.com/</t>
  </si>
  <si>
    <t>B152EC6d833Fbb8</t>
  </si>
  <si>
    <t>New Jeremiah</t>
  </si>
  <si>
    <t>(400)449-9913</t>
  </si>
  <si>
    <t>ubradford@torres-mercado.com</t>
  </si>
  <si>
    <t>https://randolph-johnson.com/</t>
  </si>
  <si>
    <t>90c3ad6B13Fb942</t>
  </si>
  <si>
    <t>Olson-Hoffman</t>
  </si>
  <si>
    <t>476-381-7430x785</t>
  </si>
  <si>
    <t>+1-012-092-1002x805</t>
  </si>
  <si>
    <t>jobullock@avila.com</t>
  </si>
  <si>
    <t>934fff74a9Fc9Cf</t>
  </si>
  <si>
    <t>Raymond-Joyce</t>
  </si>
  <si>
    <t>South Kelseyton</t>
  </si>
  <si>
    <t>508-407-7726x064</t>
  </si>
  <si>
    <t>hodgeroberta@mcdonald.com</t>
  </si>
  <si>
    <t>https://kaiser.biz/</t>
  </si>
  <si>
    <t>A5cc2AaDE3A92fb</t>
  </si>
  <si>
    <t>Dickerson, Cook and Kelley</t>
  </si>
  <si>
    <t>East Tom</t>
  </si>
  <si>
    <t>337.642.2902</t>
  </si>
  <si>
    <t>+1-678-594-8521x06366</t>
  </si>
  <si>
    <t>erinshannon@vance-kaiser.com</t>
  </si>
  <si>
    <t>https://www.burnett-cohen.info/</t>
  </si>
  <si>
    <t>aFeDEcB7a57cC5E</t>
  </si>
  <si>
    <t>North Casey</t>
  </si>
  <si>
    <t>815-607-1889</t>
  </si>
  <si>
    <t>620-786-6452x3278</t>
  </si>
  <si>
    <t>fbenitez@reynolds.com</t>
  </si>
  <si>
    <t>https://horne-erickson.com/</t>
  </si>
  <si>
    <t>D36DEE5D1Bcb9ae</t>
  </si>
  <si>
    <t>Forbes-Pollard</t>
  </si>
  <si>
    <t>Carlland</t>
  </si>
  <si>
    <t>+1-516-165-6317x0239</t>
  </si>
  <si>
    <t>291.510.2537x7923</t>
  </si>
  <si>
    <t>qwarner@gill.info</t>
  </si>
  <si>
    <t>http://coleman.biz/</t>
  </si>
  <si>
    <t>7c69DFcB7dBcd6f</t>
  </si>
  <si>
    <t>Gross, Miranda and Logan</t>
  </si>
  <si>
    <t>Boylefurt</t>
  </si>
  <si>
    <t>312.024.1752x864</t>
  </si>
  <si>
    <t>+1-898-352-6445x99836</t>
  </si>
  <si>
    <t>katelyn69@norton-singleton.com</t>
  </si>
  <si>
    <t>https://www.holloway.biz/</t>
  </si>
  <si>
    <t>4dD7aACff5a1E04</t>
  </si>
  <si>
    <t>Weeks Group</t>
  </si>
  <si>
    <t>New Alexa</t>
  </si>
  <si>
    <t>320-583-8809</t>
  </si>
  <si>
    <t>001-563-400-4204x75497</t>
  </si>
  <si>
    <t>craig60@barnett.biz</t>
  </si>
  <si>
    <t>6Fb7235659198CA</t>
  </si>
  <si>
    <t>Stark, Fuentes and Bowman</t>
  </si>
  <si>
    <t>Brooksside</t>
  </si>
  <si>
    <t>+1-152-741-4962x8751</t>
  </si>
  <si>
    <t>+1-307-352-9643x940</t>
  </si>
  <si>
    <t>travis78@hart.com</t>
  </si>
  <si>
    <t>http://www.santos.org/</t>
  </si>
  <si>
    <t>DbE06ca1BF426bb</t>
  </si>
  <si>
    <t>Frazier LLC</t>
  </si>
  <si>
    <t>Mercadoberg</t>
  </si>
  <si>
    <t>668.232.0104x45281</t>
  </si>
  <si>
    <t>phyllis50@padilla.com</t>
  </si>
  <si>
    <t>https://www.bowers-velazquez.com/</t>
  </si>
  <si>
    <t>13f0A5E609fa6D0</t>
  </si>
  <si>
    <t>Petty, Montes and Ramos</t>
  </si>
  <si>
    <t>Ericksonstad</t>
  </si>
  <si>
    <t>398-120-7618</t>
  </si>
  <si>
    <t>+1-688-972-1653x673</t>
  </si>
  <si>
    <t>mollyholmes@wall.info</t>
  </si>
  <si>
    <t>http://miles.com/</t>
  </si>
  <si>
    <t>93344fC5a123DA4</t>
  </si>
  <si>
    <t>Joseph, Lowe and Wilson</t>
  </si>
  <si>
    <t>North Racheltown</t>
  </si>
  <si>
    <t>(242)517-7147x86318</t>
  </si>
  <si>
    <t>grahambethany@cochran-sexton.com</t>
  </si>
  <si>
    <t>http://www.goodwin.com/</t>
  </si>
  <si>
    <t>Bc038b4f5831d4c</t>
  </si>
  <si>
    <t>Patel, Zamora and Choi</t>
  </si>
  <si>
    <t>New Marcton</t>
  </si>
  <si>
    <t>960-906-0763x75895</t>
  </si>
  <si>
    <t>010.484.4109</t>
  </si>
  <si>
    <t>sallywu@everett.com</t>
  </si>
  <si>
    <t>c2dA138cC8a2b89</t>
  </si>
  <si>
    <t>Briggston</t>
  </si>
  <si>
    <t>578-359-1494x8859</t>
  </si>
  <si>
    <t>(578)251-9618</t>
  </si>
  <si>
    <t>qcarroll@hardin-knox.com</t>
  </si>
  <si>
    <t>bcaA7Bc3cCBCAFE</t>
  </si>
  <si>
    <t>Cherry-Henderson</t>
  </si>
  <si>
    <t>Theodorefort</t>
  </si>
  <si>
    <t>498.145.9120</t>
  </si>
  <si>
    <t>+1-802-011-3623x835</t>
  </si>
  <si>
    <t>branchdawn@archer.com</t>
  </si>
  <si>
    <t>http://morales.info/</t>
  </si>
  <si>
    <t>DFEeE37Cebae15B</t>
  </si>
  <si>
    <t>Branchbury</t>
  </si>
  <si>
    <t>001-681-982-1756</t>
  </si>
  <si>
    <t>666.364.4189</t>
  </si>
  <si>
    <t>stewarteugene@gentry-horne.com</t>
  </si>
  <si>
    <t>https://www.quinn-frost.com/</t>
  </si>
  <si>
    <t>147ea12Fbac36F4</t>
  </si>
  <si>
    <t>Day, Prince and Petersen</t>
  </si>
  <si>
    <t>(131)893-8633</t>
  </si>
  <si>
    <t>msantos@owens-reid.org</t>
  </si>
  <si>
    <t>https://www.phelps-schmitt.com/</t>
  </si>
  <si>
    <t>CAbcF4c6fE2cEf2</t>
  </si>
  <si>
    <t>Lynch LLC</t>
  </si>
  <si>
    <t>219-477-1573</t>
  </si>
  <si>
    <t>984-327-2891x97174</t>
  </si>
  <si>
    <t>lisamurray@dickson.com</t>
  </si>
  <si>
    <t>https://www.gutierrez.biz/</t>
  </si>
  <si>
    <t>578B08Ff2feeE0e</t>
  </si>
  <si>
    <t>Lowery, Bray and Adkins</t>
  </si>
  <si>
    <t>Nicoleshire</t>
  </si>
  <si>
    <t>423.451.4105</t>
  </si>
  <si>
    <t>563.848.0492x898</t>
  </si>
  <si>
    <t>mcdonaldherbert@griffith-castillo.biz</t>
  </si>
  <si>
    <t>http://www.murray.com/</t>
  </si>
  <si>
    <t>d5d3Ecb7cEADA2a</t>
  </si>
  <si>
    <t>Hayes-Santiago</t>
  </si>
  <si>
    <t>Lake Glenn</t>
  </si>
  <si>
    <t>158-136-5092</t>
  </si>
  <si>
    <t>563-686-1494x70599</t>
  </si>
  <si>
    <t>swansonkelsey@mahoney-ryan.com</t>
  </si>
  <si>
    <t>https://mercado.com/</t>
  </si>
  <si>
    <t>31F579d9ACB8cEE</t>
  </si>
  <si>
    <t>Erickson LLC</t>
  </si>
  <si>
    <t>South Lonnie</t>
  </si>
  <si>
    <t>001-871-531-7752x721</t>
  </si>
  <si>
    <t>341.126.7060</t>
  </si>
  <si>
    <t>haasgrant@duncan.net</t>
  </si>
  <si>
    <t>https://key.info/</t>
  </si>
  <si>
    <t>1f1Ef6dc307B1E4</t>
  </si>
  <si>
    <t>Levy-Downs</t>
  </si>
  <si>
    <t>Conleyhaven</t>
  </si>
  <si>
    <t>281-635-0746x0114</t>
  </si>
  <si>
    <t>620.447.2014</t>
  </si>
  <si>
    <t>edavila@rosario.org</t>
  </si>
  <si>
    <t>c88dBd6DD2dE58D</t>
  </si>
  <si>
    <t>Durham-Hess</t>
  </si>
  <si>
    <t>Hartmanport</t>
  </si>
  <si>
    <t>956-045-1315</t>
  </si>
  <si>
    <t>(455)405-8205</t>
  </si>
  <si>
    <t>deanna41@shea-newton.org</t>
  </si>
  <si>
    <t>https://fisher.com/</t>
  </si>
  <si>
    <t>8cbDABC6BCC2CC2</t>
  </si>
  <si>
    <t>Harrington Ltd</t>
  </si>
  <si>
    <t>Kristaborough</t>
  </si>
  <si>
    <t>(500)218-4362</t>
  </si>
  <si>
    <t>001-008-860-9135x3300</t>
  </si>
  <si>
    <t>erussell@huerta.org</t>
  </si>
  <si>
    <t>https://cherry.com/</t>
  </si>
  <si>
    <t>35d2eA95BC498F8</t>
  </si>
  <si>
    <t>Ayala-Fischer</t>
  </si>
  <si>
    <t>Port Christy</t>
  </si>
  <si>
    <t>001-368-075-3960x297</t>
  </si>
  <si>
    <t>038.342.8349x18242</t>
  </si>
  <si>
    <t>uwalton@kidd.biz</t>
  </si>
  <si>
    <t>http://castro.com/</t>
  </si>
  <si>
    <t>0A82fBdA1d0FCeE</t>
  </si>
  <si>
    <t>Mcintosh-Fisher</t>
  </si>
  <si>
    <t>Schultzberg</t>
  </si>
  <si>
    <t>434-232-4441</t>
  </si>
  <si>
    <t>935-868-3515x491</t>
  </si>
  <si>
    <t>darrell42@mack.com</t>
  </si>
  <si>
    <t>https://www.byrd-clay.com/</t>
  </si>
  <si>
    <t>4C86A6D5Ad98bb9</t>
  </si>
  <si>
    <t>Keith and Sons</t>
  </si>
  <si>
    <t>Laneville</t>
  </si>
  <si>
    <t>759.243.3454x064</t>
  </si>
  <si>
    <t>sgregory@whitney.com</t>
  </si>
  <si>
    <t>https://haley-hill.biz/</t>
  </si>
  <si>
    <t>f18F4A8fbb8fFD9</t>
  </si>
  <si>
    <t>Strickland, Vang and Hatfield</t>
  </si>
  <si>
    <t>New Sue</t>
  </si>
  <si>
    <t>280-429-6019x477</t>
  </si>
  <si>
    <t>(614)040-1540x5705</t>
  </si>
  <si>
    <t>haydenwilkerson@ray-kane.com</t>
  </si>
  <si>
    <t>http://www.lewis.com/</t>
  </si>
  <si>
    <t>ACeAfabA16BDEC1</t>
  </si>
  <si>
    <t>Cobb, Kline and Castaneda</t>
  </si>
  <si>
    <t>Mollyville</t>
  </si>
  <si>
    <t>001-232-407-3571x42767</t>
  </si>
  <si>
    <t>(057)037-6611</t>
  </si>
  <si>
    <t>mcphersonkrista@chavez.com</t>
  </si>
  <si>
    <t>http://montes.com/</t>
  </si>
  <si>
    <t>48C91ABB48c74eF</t>
  </si>
  <si>
    <t>Carrillo PLC</t>
  </si>
  <si>
    <t>Farleyberg</t>
  </si>
  <si>
    <t>554-641-3220</t>
  </si>
  <si>
    <t>+1-334-832-7140x942</t>
  </si>
  <si>
    <t>oblake@ramos.net</t>
  </si>
  <si>
    <t>http://glenn.com/</t>
  </si>
  <si>
    <t>E495619Ee377dce</t>
  </si>
  <si>
    <t>Nash, Haley and Watkins</t>
  </si>
  <si>
    <t>Lucasstad</t>
  </si>
  <si>
    <t>001-279-844-7636x762</t>
  </si>
  <si>
    <t>(658)092-8640</t>
  </si>
  <si>
    <t>gnixon@clark.com</t>
  </si>
  <si>
    <t>https://www.may.biz/</t>
  </si>
  <si>
    <t>cf70Ee295Fce5aa</t>
  </si>
  <si>
    <t>Alexander-Fry</t>
  </si>
  <si>
    <t>060.109.1905x5514</t>
  </si>
  <si>
    <t>(493)371-4355x9336</t>
  </si>
  <si>
    <t>qhancock@hawkins-reynolds.com</t>
  </si>
  <si>
    <t>http://frank-shannon.org/</t>
  </si>
  <si>
    <t>F488BB88Df10aed</t>
  </si>
  <si>
    <t>Schwartz, Fletcher and Mcfarland</t>
  </si>
  <si>
    <t>Patriciaport</t>
  </si>
  <si>
    <t>963-615-4676x17437</t>
  </si>
  <si>
    <t>oscar23@zavala.biz</t>
  </si>
  <si>
    <t>https://hicks.org/</t>
  </si>
  <si>
    <t>cF26cCebE33c5E5</t>
  </si>
  <si>
    <t>Holmes-Burns</t>
  </si>
  <si>
    <t>Kelleyborough</t>
  </si>
  <si>
    <t>629-120-4431x598</t>
  </si>
  <si>
    <t>+1-252-929-8118x764</t>
  </si>
  <si>
    <t>bradysaunders@mcdaniel-dixon.info</t>
  </si>
  <si>
    <t>http://ware.com/</t>
  </si>
  <si>
    <t>f80b8038baa9De3</t>
  </si>
  <si>
    <t>Duaneton</t>
  </si>
  <si>
    <t>(541)002-1423x916</t>
  </si>
  <si>
    <t>358.581.4126x1627</t>
  </si>
  <si>
    <t>hannahrobertson@leon-larsen.com</t>
  </si>
  <si>
    <t>https://www.navarro.com/</t>
  </si>
  <si>
    <t>1e36285cf46bC5f</t>
  </si>
  <si>
    <t>Orozco-Miles</t>
  </si>
  <si>
    <t>Natashaview</t>
  </si>
  <si>
    <t>+1-983-996-0800x506</t>
  </si>
  <si>
    <t>001-519-175-5166x55790</t>
  </si>
  <si>
    <t>betty51@johns.com</t>
  </si>
  <si>
    <t>http://gilbert-vaughn.com/</t>
  </si>
  <si>
    <t>7dA0735F026Fa62</t>
  </si>
  <si>
    <t>Turner LLC</t>
  </si>
  <si>
    <t>Port Sandy</t>
  </si>
  <si>
    <t>(707)101-0650</t>
  </si>
  <si>
    <t>650-893-6599x8792</t>
  </si>
  <si>
    <t>nicholasmills@davis.net</t>
  </si>
  <si>
    <t>http://www.morrow.org/</t>
  </si>
  <si>
    <t>cA9Ffb8B1Db54dE</t>
  </si>
  <si>
    <t>Spears Group</t>
  </si>
  <si>
    <t>Hermanberg</t>
  </si>
  <si>
    <t>333.270.7085</t>
  </si>
  <si>
    <t>brandy28@foster.net</t>
  </si>
  <si>
    <t>https://www.mccall.com/</t>
  </si>
  <si>
    <t>5E7e1AeBC968a7C</t>
  </si>
  <si>
    <t>Durham PLC</t>
  </si>
  <si>
    <t>Kaitlynville</t>
  </si>
  <si>
    <t>001-725-338-3759x6032</t>
  </si>
  <si>
    <t>zmorgan@pineda.org</t>
  </si>
  <si>
    <t>https://www.cummings-stevenson.org/</t>
  </si>
  <si>
    <t>dA3aA61102cF1ce</t>
  </si>
  <si>
    <t>Norman-Combs</t>
  </si>
  <si>
    <t>East Angelahaven</t>
  </si>
  <si>
    <t>+1-825-555-2211x318</t>
  </si>
  <si>
    <t>099-161-8435x6950</t>
  </si>
  <si>
    <t>brett64@sampson.org</t>
  </si>
  <si>
    <t>http://gross-bradshaw.info/</t>
  </si>
  <si>
    <t>EAF26EBADD8bc90</t>
  </si>
  <si>
    <t>Castillo PLC</t>
  </si>
  <si>
    <t>001-725-591-2817x963</t>
  </si>
  <si>
    <t>(440)070-5254</t>
  </si>
  <si>
    <t>rayralph@french-duke.com</t>
  </si>
  <si>
    <t>2B55032DDAbCAbe</t>
  </si>
  <si>
    <t>Greene-Santiago</t>
  </si>
  <si>
    <t>(801)833-4575x954</t>
  </si>
  <si>
    <t>hbarker@gray.com</t>
  </si>
  <si>
    <t>http://davila-flynn.com/</t>
  </si>
  <si>
    <t>f20a7dcbD2AF1F6</t>
  </si>
  <si>
    <t>Lindsey, Simmons and Ponce</t>
  </si>
  <si>
    <t>Kerrburgh</t>
  </si>
  <si>
    <t>+1-379-526-5536x48893</t>
  </si>
  <si>
    <t>bglover@mcdonald.org</t>
  </si>
  <si>
    <t>https://www.wise-lamb.biz/</t>
  </si>
  <si>
    <t>47d35349E691a5F</t>
  </si>
  <si>
    <t>Gregory Inc</t>
  </si>
  <si>
    <t>(665)501-9229x8851</t>
  </si>
  <si>
    <t>(497)411-9460x821</t>
  </si>
  <si>
    <t>emilygarner@wiley.net</t>
  </si>
  <si>
    <t>http://melendez.com/</t>
  </si>
  <si>
    <t>29c9B7F94B6e2Ac</t>
  </si>
  <si>
    <t>Poole-Kerr</t>
  </si>
  <si>
    <t>South Bruce</t>
  </si>
  <si>
    <t>788.124.1301x98543</t>
  </si>
  <si>
    <t>(964)739-4758x08024</t>
  </si>
  <si>
    <t>harold22@sullivan.com</t>
  </si>
  <si>
    <t>0cdF52f8f390C97</t>
  </si>
  <si>
    <t>carpentergerald@hunter.biz</t>
  </si>
  <si>
    <t>https://www.mcclain-lucas.net/</t>
  </si>
  <si>
    <t>073E46f4aea94E3</t>
  </si>
  <si>
    <t>Mcguire, Stuart and Mccann</t>
  </si>
  <si>
    <t>Shahview</t>
  </si>
  <si>
    <t>709.940.8025x638</t>
  </si>
  <si>
    <t>606.505.9740x805</t>
  </si>
  <si>
    <t>igarrison@bennett-gomez.net</t>
  </si>
  <si>
    <t>http://mcbride-oneal.net/</t>
  </si>
  <si>
    <t>Bc51d7aaab87666</t>
  </si>
  <si>
    <t>Decker Ltd</t>
  </si>
  <si>
    <t>478.831.3922x02431</t>
  </si>
  <si>
    <t>001-369-831-1954x78364</t>
  </si>
  <si>
    <t>hardinglance@carrillo.com</t>
  </si>
  <si>
    <t>http://hunter.com/</t>
  </si>
  <si>
    <t>e5EAe57cCcC2b2f</t>
  </si>
  <si>
    <t>Walton-Stark</t>
  </si>
  <si>
    <t>604-408-6197</t>
  </si>
  <si>
    <t>parker65@marsh.com</t>
  </si>
  <si>
    <t>http://galvan.org/</t>
  </si>
  <si>
    <t>E53eB2fcFdABc2d</t>
  </si>
  <si>
    <t>Larsen-Mays</t>
  </si>
  <si>
    <t>Port Nicholasshire</t>
  </si>
  <si>
    <t>+1-988-016-7404x553</t>
  </si>
  <si>
    <t>bernardlynn@manning-perez.net</t>
  </si>
  <si>
    <t>http://www.ho-shepherd.info/</t>
  </si>
  <si>
    <t>dbfE3e0b7dcC3AE</t>
  </si>
  <si>
    <t>West Karl</t>
  </si>
  <si>
    <t>001-231-676-5723</t>
  </si>
  <si>
    <t>veronica47@glass-stuart.com</t>
  </si>
  <si>
    <t>http://mullen.com/</t>
  </si>
  <si>
    <t>bA6dAf3E4eCcD3F</t>
  </si>
  <si>
    <t>Gamble-Mathews</t>
  </si>
  <si>
    <t>Lunaberg</t>
  </si>
  <si>
    <t>(262)644-5494</t>
  </si>
  <si>
    <t>zhooper@buckley.biz</t>
  </si>
  <si>
    <t>http://www.gordon.net/</t>
  </si>
  <si>
    <t>DF8dE20Ee5Ab918</t>
  </si>
  <si>
    <t>Henry-Wilson</t>
  </si>
  <si>
    <t>New Jennifer</t>
  </si>
  <si>
    <t>(082)796-4011</t>
  </si>
  <si>
    <t>(662)409-2890x909</t>
  </si>
  <si>
    <t>jermaine30@long-bryant.com</t>
  </si>
  <si>
    <t>http://www.leblanc-gaines.com/</t>
  </si>
  <si>
    <t>7De1dceEe0c1cD9</t>
  </si>
  <si>
    <t>Norris-Mahoney</t>
  </si>
  <si>
    <t>South Jermaine</t>
  </si>
  <si>
    <t>(040)344-6446</t>
  </si>
  <si>
    <t>+1-056-181-1156x86162</t>
  </si>
  <si>
    <t>whitneyclifford@costa-black.info</t>
  </si>
  <si>
    <t>https://hoffman-briggs.com/</t>
  </si>
  <si>
    <t>7d23AeaedBEbbDF</t>
  </si>
  <si>
    <t>Choi-Kline</t>
  </si>
  <si>
    <t>Lake Cheyenne</t>
  </si>
  <si>
    <t>986-802-9508x19430</t>
  </si>
  <si>
    <t>+1-550-657-9327x0777</t>
  </si>
  <si>
    <t>carlhess@cole-todd.com</t>
  </si>
  <si>
    <t>http://wright-deleon.org/</t>
  </si>
  <si>
    <t>74B1Ba10d79dDbe</t>
  </si>
  <si>
    <t>Thomas-Chandler</t>
  </si>
  <si>
    <t>Dennisport</t>
  </si>
  <si>
    <t>998.310.9489x438</t>
  </si>
  <si>
    <t>(262)895-6370x438</t>
  </si>
  <si>
    <t>knicholson@berger.info</t>
  </si>
  <si>
    <t>56124Dc5553DDc0</t>
  </si>
  <si>
    <t>Knox-Cooper</t>
  </si>
  <si>
    <t>Port Savannahview</t>
  </si>
  <si>
    <t>+1-473-653-3405x171</t>
  </si>
  <si>
    <t>ralphperez@blake.com</t>
  </si>
  <si>
    <t>http://www.kirby.org/</t>
  </si>
  <si>
    <t>f4aD7548C1c3C9C</t>
  </si>
  <si>
    <t>Paul-Reilly</t>
  </si>
  <si>
    <t>(557)411-6536</t>
  </si>
  <si>
    <t>058-979-3609x690</t>
  </si>
  <si>
    <t>bryantmelinda@leblanc.biz</t>
  </si>
  <si>
    <t>a4E042a4C2B9B3c</t>
  </si>
  <si>
    <t>Bray, Bradford and Hart</t>
  </si>
  <si>
    <t>New Tyrone</t>
  </si>
  <si>
    <t>425-885-6023x61517</t>
  </si>
  <si>
    <t>461-175-8270</t>
  </si>
  <si>
    <t>ronnie08@oliver.com</t>
  </si>
  <si>
    <t>http://rollins-young.com/</t>
  </si>
  <si>
    <t>Bf4c5AB5F8783CD</t>
  </si>
  <si>
    <t>Esparza-Frederick</t>
  </si>
  <si>
    <t>South Victoria</t>
  </si>
  <si>
    <t>776-285-3985x123</t>
  </si>
  <si>
    <t>180.549.8858x38606</t>
  </si>
  <si>
    <t>mmorales@prince.biz</t>
  </si>
  <si>
    <t>http://bates.biz/</t>
  </si>
  <si>
    <t>bAf9eFe0efA5c5d</t>
  </si>
  <si>
    <t>Hughes, Galloway and Ramsey</t>
  </si>
  <si>
    <t>North Julianside</t>
  </si>
  <si>
    <t>+1-152-162-9997x024</t>
  </si>
  <si>
    <t>ymolina@hays-villarreal.net</t>
  </si>
  <si>
    <t>BDFdFb32bced964</t>
  </si>
  <si>
    <t>Hood Group</t>
  </si>
  <si>
    <t>Randallstad</t>
  </si>
  <si>
    <t>667-792-8503x471</t>
  </si>
  <si>
    <t>+1-612-247-6982x89936</t>
  </si>
  <si>
    <t>wyattpatterson@kaiser-forbes.com</t>
  </si>
  <si>
    <t>https://www.russo.com/</t>
  </si>
  <si>
    <t>ca16DafC5BF6AcE</t>
  </si>
  <si>
    <t>Padilla, Jones and Lawrence</t>
  </si>
  <si>
    <t>South Kristopher</t>
  </si>
  <si>
    <t>931.580.1662x239</t>
  </si>
  <si>
    <t>(738)092-2310</t>
  </si>
  <si>
    <t>veronicamccormick@bolton-reid.com</t>
  </si>
  <si>
    <t>http://townsend.net/</t>
  </si>
  <si>
    <t>5EcDE0A0e5a8AC4</t>
  </si>
  <si>
    <t>Taylor-Watson</t>
  </si>
  <si>
    <t>Kaylaside</t>
  </si>
  <si>
    <t>001-522-400-7587x3572</t>
  </si>
  <si>
    <t>tpeterson@wilson-fritz.info</t>
  </si>
  <si>
    <t>http://pugh-dunn.com/</t>
  </si>
  <si>
    <t>aa1256F2Fd46cfD</t>
  </si>
  <si>
    <t>Mays</t>
  </si>
  <si>
    <t>Willis Inc</t>
  </si>
  <si>
    <t>(756)244-2927</t>
  </si>
  <si>
    <t>543.079.9190x132</t>
  </si>
  <si>
    <t>paynebrent@ferguson.com</t>
  </si>
  <si>
    <t>http://www.krause.com/</t>
  </si>
  <si>
    <t>431fcA1Bd2926f3</t>
  </si>
  <si>
    <t>Flynn, Pacheco and Bishop</t>
  </si>
  <si>
    <t>549.984.5496x0654</t>
  </si>
  <si>
    <t>789.335.6860x698</t>
  </si>
  <si>
    <t>trujillolouis@morris.biz</t>
  </si>
  <si>
    <t>http://villa.com/</t>
  </si>
  <si>
    <t>cB6700a0aBcdDD2</t>
  </si>
  <si>
    <t>Kerr-Schaefer</t>
  </si>
  <si>
    <t>Caitlinville</t>
  </si>
  <si>
    <t>+1-827-877-7887x618</t>
  </si>
  <si>
    <t>calhounpam@mcfarland-blankenship.com</t>
  </si>
  <si>
    <t>http://giles.com/</t>
  </si>
  <si>
    <t>3e61E93EE5BdA6C</t>
  </si>
  <si>
    <t>Sharp-Salazar</t>
  </si>
  <si>
    <t>Eddieton</t>
  </si>
  <si>
    <t>106-257-0584x356</t>
  </si>
  <si>
    <t>alejandroconley@burch.com</t>
  </si>
  <si>
    <t>ef9a2C8CA67bE8B</t>
  </si>
  <si>
    <t>Benson, Burgess and Castaneda</t>
  </si>
  <si>
    <t>Lake Shelleyfurt</t>
  </si>
  <si>
    <t>001-722-178-9867x958</t>
  </si>
  <si>
    <t>119-354-8105</t>
  </si>
  <si>
    <t>leon42@park.com</t>
  </si>
  <si>
    <t>http://stuart.com/</t>
  </si>
  <si>
    <t>EdBd19b2b9778dC</t>
  </si>
  <si>
    <t>Atkinson PLC</t>
  </si>
  <si>
    <t>(900)280-1457</t>
  </si>
  <si>
    <t>222-830-8045x21124</t>
  </si>
  <si>
    <t>baxterjenna@dillon.info</t>
  </si>
  <si>
    <t>https://www.glass-shelton.info/</t>
  </si>
  <si>
    <t>ec2Ac817AE2bC97</t>
  </si>
  <si>
    <t>Richards, Johnson and Briggs</t>
  </si>
  <si>
    <t>Crystalchester</t>
  </si>
  <si>
    <t>694.935.8037x98571</t>
  </si>
  <si>
    <t>+1-811-826-2210x66758</t>
  </si>
  <si>
    <t>connerjaclyn@neal.com</t>
  </si>
  <si>
    <t>http://www.silva.net/</t>
  </si>
  <si>
    <t>9B0f8934A212c78</t>
  </si>
  <si>
    <t>Mcdowell-Davies</t>
  </si>
  <si>
    <t>West Janiceberg</t>
  </si>
  <si>
    <t>528.839.2580</t>
  </si>
  <si>
    <t>001-388-875-5886x704</t>
  </si>
  <si>
    <t>ckramer@logan-reeves.com</t>
  </si>
  <si>
    <t>http://www.odonnell.com/</t>
  </si>
  <si>
    <t>75dB2BB49Ad39c9</t>
  </si>
  <si>
    <t>Duffyside</t>
  </si>
  <si>
    <t>001-780-813-4895x1843</t>
  </si>
  <si>
    <t>imathis@barrera.net</t>
  </si>
  <si>
    <t>https://www.ibarra-ruiz.info/</t>
  </si>
  <si>
    <t>Ea7A6ebbdaDAc53</t>
  </si>
  <si>
    <t>Good, Cantu and Cunningham</t>
  </si>
  <si>
    <t>Sergiohaven</t>
  </si>
  <si>
    <t>(225)258-2241</t>
  </si>
  <si>
    <t>+1-274-496-3398x7470</t>
  </si>
  <si>
    <t>wardjade@howell.com</t>
  </si>
  <si>
    <t>A3aff892cFb6AC1</t>
  </si>
  <si>
    <t>Jennings PLC</t>
  </si>
  <si>
    <t>New Chasetown</t>
  </si>
  <si>
    <t>001-907-271-7657x79526</t>
  </si>
  <si>
    <t>907-747-5709</t>
  </si>
  <si>
    <t>uboyd@burton.com</t>
  </si>
  <si>
    <t>http://www.downs.com/</t>
  </si>
  <si>
    <t>DfBC4dFEdA8f477</t>
  </si>
  <si>
    <t>Barajas-Shea</t>
  </si>
  <si>
    <t>South Dan</t>
  </si>
  <si>
    <t>(661)344-6549x81756</t>
  </si>
  <si>
    <t>810-875-3596x79093</t>
  </si>
  <si>
    <t>annette45@moon-gallagher.com</t>
  </si>
  <si>
    <t>http://kirby-brady.com/</t>
  </si>
  <si>
    <t>6233e247F5ABd6B</t>
  </si>
  <si>
    <t>Meadows Ltd</t>
  </si>
  <si>
    <t>(208)091-1358x39522</t>
  </si>
  <si>
    <t>fterry@fernandez-mccullough.info</t>
  </si>
  <si>
    <t>b080f9aa3ABdBFE</t>
  </si>
  <si>
    <t>North Kelli</t>
  </si>
  <si>
    <t>(114)099-9944</t>
  </si>
  <si>
    <t>katrinalamb@mendoza.info</t>
  </si>
  <si>
    <t>http://sims.net/</t>
  </si>
  <si>
    <t>Bc02eA6FaCF7a1A</t>
  </si>
  <si>
    <t>Harrison-Short</t>
  </si>
  <si>
    <t>961.337.1211</t>
  </si>
  <si>
    <t>(909)638-7551x6806</t>
  </si>
  <si>
    <t>osbornewillie@becker.com</t>
  </si>
  <si>
    <t>http://www.zavala.com/</t>
  </si>
  <si>
    <t>c49aAEc99b4FDCb</t>
  </si>
  <si>
    <t>Guerra, Wolfe and Macias</t>
  </si>
  <si>
    <t>+1-351-373-2103x21393</t>
  </si>
  <si>
    <t>sean09@gregory-frazier.com</t>
  </si>
  <si>
    <t>610f3FAFBEd6F7a</t>
  </si>
  <si>
    <t>Conner-Lynch</t>
  </si>
  <si>
    <t>001-143-493-4059x73808</t>
  </si>
  <si>
    <t>(356)245-9283</t>
  </si>
  <si>
    <t>haley46@gomez-house.info</t>
  </si>
  <si>
    <t>http://www.gallegos-contreras.com/</t>
  </si>
  <si>
    <t>FaD7BcB59a69F04</t>
  </si>
  <si>
    <t>Martinez-Casey</t>
  </si>
  <si>
    <t>Dillonview</t>
  </si>
  <si>
    <t>091.366.5461</t>
  </si>
  <si>
    <t>drewknight@mckenzie.net</t>
  </si>
  <si>
    <t>https://silva-gates.com/</t>
  </si>
  <si>
    <t>0C74ff1be483b1a</t>
  </si>
  <si>
    <t>Osborne-Camacho</t>
  </si>
  <si>
    <t>Chavezbury</t>
  </si>
  <si>
    <t>714-811-3757x91728</t>
  </si>
  <si>
    <t>808.364.9337x5818</t>
  </si>
  <si>
    <t>becky31@esparza.net</t>
  </si>
  <si>
    <t>https://cooley.com/</t>
  </si>
  <si>
    <t>578bff300a7Db6B</t>
  </si>
  <si>
    <t>Allen Ltd</t>
  </si>
  <si>
    <t>Port Melanie</t>
  </si>
  <si>
    <t>+1-469-898-4348x20145</t>
  </si>
  <si>
    <t>+1-500-120-3500x041</t>
  </si>
  <si>
    <t>randolphpaula@richards.com</t>
  </si>
  <si>
    <t>850B5cb615e3eFF</t>
  </si>
  <si>
    <t>Dean, Wheeler and Lang</t>
  </si>
  <si>
    <t>Mandyland</t>
  </si>
  <si>
    <t>020-696-3530x3788</t>
  </si>
  <si>
    <t>971-326-3331x2287</t>
  </si>
  <si>
    <t>glendachoi@pugh.com</t>
  </si>
  <si>
    <t>http://www.thornton.com/</t>
  </si>
  <si>
    <t>CA35Ba6BDE3ef18</t>
  </si>
  <si>
    <t>Lin, Barrera and Ortega</t>
  </si>
  <si>
    <t>234-165-0180x95290</t>
  </si>
  <si>
    <t>+1-219-914-9872x10004</t>
  </si>
  <si>
    <t>uvelazquez@pratt.biz</t>
  </si>
  <si>
    <t>https://www.moon-bolton.org/</t>
  </si>
  <si>
    <t>3B18C7c824cf3BD</t>
  </si>
  <si>
    <t>Boyer PLC</t>
  </si>
  <si>
    <t>(331)208-0488</t>
  </si>
  <si>
    <t>+1-138-941-5182x320</t>
  </si>
  <si>
    <t>shahnicolas@dunn.com</t>
  </si>
  <si>
    <t>http://www.ibarra-kramer.com/</t>
  </si>
  <si>
    <t>9342eaC1F12a7b3</t>
  </si>
  <si>
    <t>Woodard PLC</t>
  </si>
  <si>
    <t>North Renee</t>
  </si>
  <si>
    <t>+1-887-293-2791x8914</t>
  </si>
  <si>
    <t>611-592-8457x1342</t>
  </si>
  <si>
    <t>stokestheodore@ramirez-benitez.com</t>
  </si>
  <si>
    <t>https://www.hutchinson.com/</t>
  </si>
  <si>
    <t>C86D50Bb68A3F60</t>
  </si>
  <si>
    <t>Watkinston</t>
  </si>
  <si>
    <t>032.620.9353</t>
  </si>
  <si>
    <t>001-919-038-6681</t>
  </si>
  <si>
    <t>lorrainemclean@lane.com</t>
  </si>
  <si>
    <t>https://braun.info/</t>
  </si>
  <si>
    <t>6C65495Fc344b7e</t>
  </si>
  <si>
    <t>Compton, Case and Cain</t>
  </si>
  <si>
    <t>South Timland</t>
  </si>
  <si>
    <t>486-780-3696x275</t>
  </si>
  <si>
    <t>567.944.5553</t>
  </si>
  <si>
    <t>rodney44@chase-frank.com</t>
  </si>
  <si>
    <t>https://shannon.info/</t>
  </si>
  <si>
    <t>3b0B5103EB8e5dF</t>
  </si>
  <si>
    <t>Washington-Ibarra</t>
  </si>
  <si>
    <t>New Shawnmouth</t>
  </si>
  <si>
    <t>001-305-222-2750</t>
  </si>
  <si>
    <t>277-128-6594x461</t>
  </si>
  <si>
    <t>ogalvan@perkins.com</t>
  </si>
  <si>
    <t>E81AADA7AFFD3a0</t>
  </si>
  <si>
    <t>Webster, Ross and Cherry</t>
  </si>
  <si>
    <t>Noblestad</t>
  </si>
  <si>
    <t>744-219-9442</t>
  </si>
  <si>
    <t>583-288-0000</t>
  </si>
  <si>
    <t>tamiunderwood@rios.com</t>
  </si>
  <si>
    <t>http://www.wiley.com/</t>
  </si>
  <si>
    <t>27BA6ccF0BD9233</t>
  </si>
  <si>
    <t>Bonilla and Sons</t>
  </si>
  <si>
    <t>Patelborough</t>
  </si>
  <si>
    <t>001-922-835-4371x63464</t>
  </si>
  <si>
    <t>(117)307-4642</t>
  </si>
  <si>
    <t>sergio33@hicks-cantrell.com</t>
  </si>
  <si>
    <t>https://peters.com/</t>
  </si>
  <si>
    <t>5b01BC6F1bDED52</t>
  </si>
  <si>
    <t>Lee Group</t>
  </si>
  <si>
    <t>Woodshaven</t>
  </si>
  <si>
    <t>243-087-3730x7253</t>
  </si>
  <si>
    <t>(204)131-1065</t>
  </si>
  <si>
    <t>jack19@davidson.com</t>
  </si>
  <si>
    <t>http://www.alexander-pearson.org/</t>
  </si>
  <si>
    <t>fA6f2A6b1bc2c0B</t>
  </si>
  <si>
    <t>Mays-Murray</t>
  </si>
  <si>
    <t>Rangelview</t>
  </si>
  <si>
    <t>+1-534-128-9357x931</t>
  </si>
  <si>
    <t>arianarichards@vargas-bartlett.com</t>
  </si>
  <si>
    <t>http://www.fox.info/</t>
  </si>
  <si>
    <t>7F2f762eaafE03D</t>
  </si>
  <si>
    <t>Kristabury</t>
  </si>
  <si>
    <t>(508)055-1774</t>
  </si>
  <si>
    <t>(197)676-7251</t>
  </si>
  <si>
    <t>cantumarilyn@stephenson.com</t>
  </si>
  <si>
    <t>https://www.trevino.com/</t>
  </si>
  <si>
    <t>e39ec5E5Ad26C8d</t>
  </si>
  <si>
    <t>Valentine, Church and Richardson</t>
  </si>
  <si>
    <t>859-867-1167x507</t>
  </si>
  <si>
    <t>laurendorsey@patel-mclaughlin.com</t>
  </si>
  <si>
    <t>http://whitehead.com/</t>
  </si>
  <si>
    <t>bB3c9f8F73377A5</t>
  </si>
  <si>
    <t>East Tylerton</t>
  </si>
  <si>
    <t>(484)268-5930</t>
  </si>
  <si>
    <t>621-128-0859</t>
  </si>
  <si>
    <t>vgreen@collins.info</t>
  </si>
  <si>
    <t>https://www.bishop-floyd.com/</t>
  </si>
  <si>
    <t>6DFB7ad3Db875e5</t>
  </si>
  <si>
    <t>Luna, Wilkins and Blake</t>
  </si>
  <si>
    <t>Vaughnmouth</t>
  </si>
  <si>
    <t>001-239-937-3667x319</t>
  </si>
  <si>
    <t>frederickmaria@king-burke.com</t>
  </si>
  <si>
    <t>http://kaiser.org/</t>
  </si>
  <si>
    <t>ccEd03246F8efF1</t>
  </si>
  <si>
    <t>Simmons PLC</t>
  </si>
  <si>
    <t>Port Morgan</t>
  </si>
  <si>
    <t>522-050-5801x35272</t>
  </si>
  <si>
    <t>+1-917-110-7491x6178</t>
  </si>
  <si>
    <t>cassandra80@wiley.net</t>
  </si>
  <si>
    <t>http://www.phelps-quinn.com/</t>
  </si>
  <si>
    <t>0fACd6DcC08cDAC</t>
  </si>
  <si>
    <t>(139)136-7647x015</t>
  </si>
  <si>
    <t>darrensummers@donovan.biz</t>
  </si>
  <si>
    <t>Bd8cD6A4407738f</t>
  </si>
  <si>
    <t>Weeks, Nixon and Hogan</t>
  </si>
  <si>
    <t>South Tracy</t>
  </si>
  <si>
    <t>+1-913-451-7239x5900</t>
  </si>
  <si>
    <t>304.831.8246</t>
  </si>
  <si>
    <t>penningtonloretta@riddle.com</t>
  </si>
  <si>
    <t>http://www.paul-dickerson.com/</t>
  </si>
  <si>
    <t>910dF5c39bf23cD</t>
  </si>
  <si>
    <t>Jordanbury</t>
  </si>
  <si>
    <t>968.338.6452x3032</t>
  </si>
  <si>
    <t>stacyellison@pace-poole.org</t>
  </si>
  <si>
    <t>http://www.bullock.biz/</t>
  </si>
  <si>
    <t>CcbFDA3E4e4EdBe</t>
  </si>
  <si>
    <t>Mcmillan Group</t>
  </si>
  <si>
    <t>Lake Carlburgh</t>
  </si>
  <si>
    <t>001-340-240-9645x08986</t>
  </si>
  <si>
    <t>551-319-3923x406</t>
  </si>
  <si>
    <t>hbarron@mccarty.com</t>
  </si>
  <si>
    <t>https://www.hodge.com/</t>
  </si>
  <si>
    <t>72c2A14eC9d33a7</t>
  </si>
  <si>
    <t>Cobb-Glover</t>
  </si>
  <si>
    <t>Port Noahberg</t>
  </si>
  <si>
    <t>807-926-0168x5420</t>
  </si>
  <si>
    <t>357-847-1606x1374</t>
  </si>
  <si>
    <t>stuarttyrone@knight.com</t>
  </si>
  <si>
    <t>http://cross-ortiz.com/</t>
  </si>
  <si>
    <t>bc1dECFf4Cd82fB</t>
  </si>
  <si>
    <t>Frank LLC</t>
  </si>
  <si>
    <t>Everetthaven</t>
  </si>
  <si>
    <t>031-471-9197</t>
  </si>
  <si>
    <t>778-016-7439x5123</t>
  </si>
  <si>
    <t>nrichmond@mayo.com</t>
  </si>
  <si>
    <t>http://singleton-roy.com/</t>
  </si>
  <si>
    <t>6df1fB89Dc83DF0</t>
  </si>
  <si>
    <t>Marshall-Kaufman</t>
  </si>
  <si>
    <t>South Eduardo</t>
  </si>
  <si>
    <t>(571)454-3788x68448</t>
  </si>
  <si>
    <t>001-852-281-1858x693</t>
  </si>
  <si>
    <t>lwang@ford-lang.info</t>
  </si>
  <si>
    <t>http://www.velasquez-diaz.com/</t>
  </si>
  <si>
    <t>5Ffc1d1A7177cBd</t>
  </si>
  <si>
    <t>Hobbs, Bartlett and Harmon</t>
  </si>
  <si>
    <t>South Marcview</t>
  </si>
  <si>
    <t>306.059.6320x729</t>
  </si>
  <si>
    <t>377-631-7023x86821</t>
  </si>
  <si>
    <t>fhuang@crawford-avila.com</t>
  </si>
  <si>
    <t>http://gentry-york.info/</t>
  </si>
  <si>
    <t>0c3e46aEAcBdbFE</t>
  </si>
  <si>
    <t>Bass, Hebert and Mcfarland</t>
  </si>
  <si>
    <t>Nataliebury</t>
  </si>
  <si>
    <t>001-631-221-7158x596</t>
  </si>
  <si>
    <t>+1-237-338-2571x7137</t>
  </si>
  <si>
    <t>keith42@acosta-wolfe.biz</t>
  </si>
  <si>
    <t>fd2cEEB0A2DAca5</t>
  </si>
  <si>
    <t>Vaughan-Luna</t>
  </si>
  <si>
    <t>South Terry</t>
  </si>
  <si>
    <t>+1-244-071-9879x65702</t>
  </si>
  <si>
    <t>017-512-9102</t>
  </si>
  <si>
    <t>padillaalec@dean-rose.com</t>
  </si>
  <si>
    <t>https://www.vaughan-heath.com/</t>
  </si>
  <si>
    <t>CE7a979fba79b49</t>
  </si>
  <si>
    <t>Dickson, Wall and Acosta</t>
  </si>
  <si>
    <t>West Marciaville</t>
  </si>
  <si>
    <t>(557)067-2738x387</t>
  </si>
  <si>
    <t>(326)306-5251</t>
  </si>
  <si>
    <t>tonya48@johns-valentine.com</t>
  </si>
  <si>
    <t>http://www.cline-bradshaw.net/</t>
  </si>
  <si>
    <t>abCE9Bc91ce5Fb3</t>
  </si>
  <si>
    <t>Archer, Strong and Richard</t>
  </si>
  <si>
    <t>West Charlotte</t>
  </si>
  <si>
    <t>940.427.7392x7452</t>
  </si>
  <si>
    <t>davilaariana@shields-wiley.net</t>
  </si>
  <si>
    <t>https://www.eaton-hogan.com/</t>
  </si>
  <si>
    <t>53CBD79229381df</t>
  </si>
  <si>
    <t>Irwin-Mcpherson</t>
  </si>
  <si>
    <t>South Jodymouth</t>
  </si>
  <si>
    <t>001-497-309-7032x043</t>
  </si>
  <si>
    <t>001-382-174-3393</t>
  </si>
  <si>
    <t>livingstonjonathan@wiley.biz</t>
  </si>
  <si>
    <t>https://mills.biz/</t>
  </si>
  <si>
    <t>0bD9741FFebab13</t>
  </si>
  <si>
    <t>Maddox-Mccann</t>
  </si>
  <si>
    <t>001-925-497-5965</t>
  </si>
  <si>
    <t>+1-033-676-4379x620</t>
  </si>
  <si>
    <t>madison57@rubio-holden.biz</t>
  </si>
  <si>
    <t>http://estrada.biz/</t>
  </si>
  <si>
    <t>a26711e5794EAdb</t>
  </si>
  <si>
    <t>Gutierrez, Cruz and Freeman</t>
  </si>
  <si>
    <t>Lauraberg</t>
  </si>
  <si>
    <t>975-393-0290x83245</t>
  </si>
  <si>
    <t>(304)406-9697x3947</t>
  </si>
  <si>
    <t>kara47@mcclain.net</t>
  </si>
  <si>
    <t>http://www.mathews.biz/</t>
  </si>
  <si>
    <t>E2cD6c1C328e61B</t>
  </si>
  <si>
    <t>Ritter-Holt</t>
  </si>
  <si>
    <t>Port Michaelamouth</t>
  </si>
  <si>
    <t>(229)736-5499x814</t>
  </si>
  <si>
    <t>001-463-169-5637x306</t>
  </si>
  <si>
    <t>lisacalderon@pittman.com</t>
  </si>
  <si>
    <t>https://galloway-jackson.org/</t>
  </si>
  <si>
    <t>9Bd0A0ccF14BE5c</t>
  </si>
  <si>
    <t>Ortega-Graham</t>
  </si>
  <si>
    <t>Smallland</t>
  </si>
  <si>
    <t>+1-410-291-8441x1285</t>
  </si>
  <si>
    <t>454-804-5543x34601</t>
  </si>
  <si>
    <t>travisrivers@singh-hobbs.net</t>
  </si>
  <si>
    <t>http://abbott-dunn.com/</t>
  </si>
  <si>
    <t>77e0a1AC3CE8F75</t>
  </si>
  <si>
    <t>Carlson Group</t>
  </si>
  <si>
    <t>Mckenziemouth</t>
  </si>
  <si>
    <t>374.634.7388</t>
  </si>
  <si>
    <t>849-334-3089</t>
  </si>
  <si>
    <t>freemankayla@williams.com</t>
  </si>
  <si>
    <t>0dcC6dAACc869B7</t>
  </si>
  <si>
    <t>Knox, Berry and Fuller</t>
  </si>
  <si>
    <t>Roweland</t>
  </si>
  <si>
    <t>001-353-927-4056x87809</t>
  </si>
  <si>
    <t>wendy99@boone.com</t>
  </si>
  <si>
    <t>http://www.mason-johnston.com/</t>
  </si>
  <si>
    <t>ee6A9dd49c6B7B9</t>
  </si>
  <si>
    <t>Stark-Spencer</t>
  </si>
  <si>
    <t>Whitakerstad</t>
  </si>
  <si>
    <t>+1-960-964-2072x602</t>
  </si>
  <si>
    <t>(432)462-1189</t>
  </si>
  <si>
    <t>judypollard@nielsen.com</t>
  </si>
  <si>
    <t>https://www.carrillo.org/</t>
  </si>
  <si>
    <t>4366Ff34deF58f3</t>
  </si>
  <si>
    <t>Higgins-Hoffman</t>
  </si>
  <si>
    <t>376-743-6879</t>
  </si>
  <si>
    <t>001-580-232-4145x207</t>
  </si>
  <si>
    <t>bradleymiller@monroe.info</t>
  </si>
  <si>
    <t>http://www.burke.net/</t>
  </si>
  <si>
    <t>0a7Ea8D5AB5BB0F</t>
  </si>
  <si>
    <t>South Yvonnestad</t>
  </si>
  <si>
    <t>(705)435-0872</t>
  </si>
  <si>
    <t>001-006-464-7189</t>
  </si>
  <si>
    <t>gbarrett@hamilton-bush.net</t>
  </si>
  <si>
    <t>http://www.sandoval-rodgers.com/</t>
  </si>
  <si>
    <t>a88bD7bEEcE67eB</t>
  </si>
  <si>
    <t>Wilcox-Ramirez</t>
  </si>
  <si>
    <t>Lake Alfred</t>
  </si>
  <si>
    <t>403-291-8598</t>
  </si>
  <si>
    <t>302.914.7707x9582</t>
  </si>
  <si>
    <t>ethanduke@sims.com</t>
  </si>
  <si>
    <t>http://merritt.biz/</t>
  </si>
  <si>
    <t>3FA568FCbfF04f5</t>
  </si>
  <si>
    <t>Boone-Rowe</t>
  </si>
  <si>
    <t>Lake Sherriberg</t>
  </si>
  <si>
    <t>233.069.6749</t>
  </si>
  <si>
    <t>+1-864-718-6409x5623</t>
  </si>
  <si>
    <t>alyssa83@rich.com</t>
  </si>
  <si>
    <t>http://gallagher.com/</t>
  </si>
  <si>
    <t>fe8aBD23AD863eB</t>
  </si>
  <si>
    <t>Miles Ltd</t>
  </si>
  <si>
    <t>Rebekahtown</t>
  </si>
  <si>
    <t>099.671.2570x16105</t>
  </si>
  <si>
    <t>kclay@nielsen-gray.biz</t>
  </si>
  <si>
    <t>https://www.brock.org/</t>
  </si>
  <si>
    <t>aB1e33EBe4Fb7ed</t>
  </si>
  <si>
    <t>Lang-Alexander</t>
  </si>
  <si>
    <t>West Philipland</t>
  </si>
  <si>
    <t>498.129.7550x047</t>
  </si>
  <si>
    <t>980-443-6703</t>
  </si>
  <si>
    <t>knapptammy@everett.org</t>
  </si>
  <si>
    <t>http://cabrera.info/</t>
  </si>
  <si>
    <t>C16C83188B1EcfC</t>
  </si>
  <si>
    <t>Flowers</t>
  </si>
  <si>
    <t>Moses, Ashley and Kelley</t>
  </si>
  <si>
    <t>Jessebury</t>
  </si>
  <si>
    <t>140.744.4506x472</t>
  </si>
  <si>
    <t>chungcasey@pratt-glass.com</t>
  </si>
  <si>
    <t>https://www.bennett.com/</t>
  </si>
  <si>
    <t>DBc9bBe760Fe1eF</t>
  </si>
  <si>
    <t>Mills, Gray and Conley</t>
  </si>
  <si>
    <t>Port Courtney</t>
  </si>
  <si>
    <t>+1-178-931-2861x9429</t>
  </si>
  <si>
    <t>dianesimpson@patton-allison.com</t>
  </si>
  <si>
    <t>http://salinas-zuniga.com/</t>
  </si>
  <si>
    <t>47Ea2Ce23A5fcA7</t>
  </si>
  <si>
    <t>Tran Ltd</t>
  </si>
  <si>
    <t>Port Paul</t>
  </si>
  <si>
    <t>(816)928-5793x555</t>
  </si>
  <si>
    <t>(700)596-7080x558</t>
  </si>
  <si>
    <t>wigginskristie@tyler.org</t>
  </si>
  <si>
    <t>http://wyatt-davenport.com/</t>
  </si>
  <si>
    <t>C6Ce3EcD2Ab0fee</t>
  </si>
  <si>
    <t>Fox</t>
  </si>
  <si>
    <t>Copeland, Barnett and Sims</t>
  </si>
  <si>
    <t>062.511.8768x80106</t>
  </si>
  <si>
    <t>392-515-8326x66377</t>
  </si>
  <si>
    <t>xbyrd@freeman.org</t>
  </si>
  <si>
    <t>https://spence.com/</t>
  </si>
  <si>
    <t>5eA5225D9ccAca1</t>
  </si>
  <si>
    <t>Ritter Group</t>
  </si>
  <si>
    <t>001-078-276-8961x9578</t>
  </si>
  <si>
    <t>uvalenzuela@chung.com</t>
  </si>
  <si>
    <t>http://hutchinson-hudson.org/</t>
  </si>
  <si>
    <t>7FE2bDC4a7d25AF</t>
  </si>
  <si>
    <t>Landry-Cross</t>
  </si>
  <si>
    <t>West Selenafurt</t>
  </si>
  <si>
    <t>+1-797-536-7823x4448</t>
  </si>
  <si>
    <t>654.741.0759</t>
  </si>
  <si>
    <t>everettisabel@rangel.com</t>
  </si>
  <si>
    <t>http://richards.com/</t>
  </si>
  <si>
    <t>EeFB6FF8ACdcB9d</t>
  </si>
  <si>
    <t>Dean Ltd</t>
  </si>
  <si>
    <t>North Jillianshire</t>
  </si>
  <si>
    <t>001-161-649-4107x75737</t>
  </si>
  <si>
    <t>124.493.6241x9477</t>
  </si>
  <si>
    <t>dmooney@joyce.com</t>
  </si>
  <si>
    <t>6DBFC6C4F0AB0B1</t>
  </si>
  <si>
    <t>Daniels, Hickman and Duke</t>
  </si>
  <si>
    <t>001-708-693-1075x108</t>
  </si>
  <si>
    <t>001-667-527-8509x365</t>
  </si>
  <si>
    <t>psolis@adams.com</t>
  </si>
  <si>
    <t>9dBF4524Fb95bcA</t>
  </si>
  <si>
    <t>Claytonport</t>
  </si>
  <si>
    <t>(277)213-7616x89807</t>
  </si>
  <si>
    <t>001-906-465-5387</t>
  </si>
  <si>
    <t>luismahoney@dennis.com</t>
  </si>
  <si>
    <t>http://www.beck.com/</t>
  </si>
  <si>
    <t>6aedC180fD7b6Eb</t>
  </si>
  <si>
    <t>Cuevas Inc</t>
  </si>
  <si>
    <t>Hartshire</t>
  </si>
  <si>
    <t>001-310-123-5233x4699</t>
  </si>
  <si>
    <t>379.602.0331x645</t>
  </si>
  <si>
    <t>sandra64@fox-harmon.org</t>
  </si>
  <si>
    <t>http://chapman-maynard.com/</t>
  </si>
  <si>
    <t>92B309e4dDdc4A9</t>
  </si>
  <si>
    <t>West-Jennings</t>
  </si>
  <si>
    <t>New Steveborough</t>
  </si>
  <si>
    <t>+1-420-810-4359x84293</t>
  </si>
  <si>
    <t>+1-030-505-6139x40100</t>
  </si>
  <si>
    <t>kmorrison@costa-ellis.com</t>
  </si>
  <si>
    <t>https://www.howard.biz/</t>
  </si>
  <si>
    <t>DC1f66eF7dFE39C</t>
  </si>
  <si>
    <t>Mccall, Cantu and Burke</t>
  </si>
  <si>
    <t>001-420-686-6508x61412</t>
  </si>
  <si>
    <t>139.143.1581x48643</t>
  </si>
  <si>
    <t>bob74@hart.net</t>
  </si>
  <si>
    <t>http://davenport.info/</t>
  </si>
  <si>
    <t>660D2B16f85dCAe</t>
  </si>
  <si>
    <t>Vaughan Group</t>
  </si>
  <si>
    <t>(409)218-0392x3525</t>
  </si>
  <si>
    <t>494.388.9026x934</t>
  </si>
  <si>
    <t>dbird@robles-palmer.com</t>
  </si>
  <si>
    <t>https://osborne.biz/</t>
  </si>
  <si>
    <t>Cd59F2dFBAd382f</t>
  </si>
  <si>
    <t>Lamb PLC</t>
  </si>
  <si>
    <t>Hornmouth</t>
  </si>
  <si>
    <t>946-294-6443x3594</t>
  </si>
  <si>
    <t>326-479-0224</t>
  </si>
  <si>
    <t>jeanette88@walters.com</t>
  </si>
  <si>
    <t>http://www.poole.com/</t>
  </si>
  <si>
    <t>8b09D387cfcA249</t>
  </si>
  <si>
    <t>Chen-Thomas</t>
  </si>
  <si>
    <t>Gatesside</t>
  </si>
  <si>
    <t>(417)390-6854x3623</t>
  </si>
  <si>
    <t>508.297.9994x106</t>
  </si>
  <si>
    <t>bonnieguzman@booker.com</t>
  </si>
  <si>
    <t>https://www.woodward-archer.info/</t>
  </si>
  <si>
    <t>C54a77E0dFBcCB9</t>
  </si>
  <si>
    <t>Wheeler LLC</t>
  </si>
  <si>
    <t>Port Lance</t>
  </si>
  <si>
    <t>692.047.1650x90600</t>
  </si>
  <si>
    <t>001-836-416-8043x59621</t>
  </si>
  <si>
    <t>annacarson@herring.com</t>
  </si>
  <si>
    <t>http://baxter-cordova.com/</t>
  </si>
  <si>
    <t>Fc4F1beddAb81EF</t>
  </si>
  <si>
    <t>Spencer Group</t>
  </si>
  <si>
    <t>New Tami</t>
  </si>
  <si>
    <t>212.348.6751</t>
  </si>
  <si>
    <t>walter41@sullivan-leon.com</t>
  </si>
  <si>
    <t>http://www.barnes.net/</t>
  </si>
  <si>
    <t>Aab2cCE3dA4489B</t>
  </si>
  <si>
    <t>Swanson PLC</t>
  </si>
  <si>
    <t>Port Amyburgh</t>
  </si>
  <si>
    <t>+1-865-251-5710x45002</t>
  </si>
  <si>
    <t>(633)448-0205</t>
  </si>
  <si>
    <t>powerscindy@chan.biz</t>
  </si>
  <si>
    <t>https://buchanan.com/</t>
  </si>
  <si>
    <t>Cb1adf8F4D77aDf</t>
  </si>
  <si>
    <t>Gray-Walls</t>
  </si>
  <si>
    <t>868-979-0906x68940</t>
  </si>
  <si>
    <t>(711)497-8794x665</t>
  </si>
  <si>
    <t>zshepard@french.com</t>
  </si>
  <si>
    <t>http://bender-tapia.com/</t>
  </si>
  <si>
    <t>9a0fD1AB15852ab</t>
  </si>
  <si>
    <t>Rogers Group</t>
  </si>
  <si>
    <t>West Alexandriamouth</t>
  </si>
  <si>
    <t>714.342.6502x130</t>
  </si>
  <si>
    <t>145-923-3699x826</t>
  </si>
  <si>
    <t>joyhess@hancock.com</t>
  </si>
  <si>
    <t>https://www.kirk-durham.com/</t>
  </si>
  <si>
    <t>19BbF2B0cc4A3f3</t>
  </si>
  <si>
    <t>Williefort</t>
  </si>
  <si>
    <t>001-995-850-5072x574</t>
  </si>
  <si>
    <t>(070)677-9919x8198</t>
  </si>
  <si>
    <t>louismalone@black.com</t>
  </si>
  <si>
    <t>http://www.lester.com/</t>
  </si>
  <si>
    <t>3AFe816AAc6beD0</t>
  </si>
  <si>
    <t>Weiss, Gaines and Little</t>
  </si>
  <si>
    <t>Marisaberg</t>
  </si>
  <si>
    <t>(692)333-4684x7351</t>
  </si>
  <si>
    <t>+1-499-854-6950x47787</t>
  </si>
  <si>
    <t>michaela78@frost-campos.com</t>
  </si>
  <si>
    <t>http://www.solis.biz/</t>
  </si>
  <si>
    <t>0d49c581BaeDaf5</t>
  </si>
  <si>
    <t>Nash-Duffy</t>
  </si>
  <si>
    <t>025-971-8561</t>
  </si>
  <si>
    <t>mwallace@mckee.net</t>
  </si>
  <si>
    <t>ceeF7BC6bABaFBC</t>
  </si>
  <si>
    <t>+1-060-231-9197x7789</t>
  </si>
  <si>
    <t>980.156.3803</t>
  </si>
  <si>
    <t>christopherwise@wallace.com</t>
  </si>
  <si>
    <t>https://www.mullen.biz/</t>
  </si>
  <si>
    <t>eDBe8ceFF4cd853</t>
  </si>
  <si>
    <t>Vincent-Hanson</t>
  </si>
  <si>
    <t>North Miguelville</t>
  </si>
  <si>
    <t>001-031-100-9057x119</t>
  </si>
  <si>
    <t>greggcontreras@hunt-stevenson.net</t>
  </si>
  <si>
    <t>http://anthony.net/</t>
  </si>
  <si>
    <t>bD6157314Fe60FF</t>
  </si>
  <si>
    <t>Leach, Cross and Douglas</t>
  </si>
  <si>
    <t>East Leemouth</t>
  </si>
  <si>
    <t>633-226-5643x4922</t>
  </si>
  <si>
    <t>shelbypennington@holt-winters.com</t>
  </si>
  <si>
    <t>D21C7CcFD2fce41</t>
  </si>
  <si>
    <t>Shields-Meadows</t>
  </si>
  <si>
    <t>Priceland</t>
  </si>
  <si>
    <t>001-229-510-5743</t>
  </si>
  <si>
    <t>653-737-1332</t>
  </si>
  <si>
    <t>oalvarado@mooney.com</t>
  </si>
  <si>
    <t>https://www.santiago.biz/</t>
  </si>
  <si>
    <t>28222e5eF08907A</t>
  </si>
  <si>
    <t>Watkins-Mathews</t>
  </si>
  <si>
    <t>001-184-488-0831x41687</t>
  </si>
  <si>
    <t>347.336.1982x72951</t>
  </si>
  <si>
    <t>agould@joyce.info</t>
  </si>
  <si>
    <t>https://whitney.biz/</t>
  </si>
  <si>
    <t>bE90AcEBfa4CCEc</t>
  </si>
  <si>
    <t>Cannon, Franklin and Swanson</t>
  </si>
  <si>
    <t>Morrisonmouth</t>
  </si>
  <si>
    <t>103-305-7355x300</t>
  </si>
  <si>
    <t>922-111-4372</t>
  </si>
  <si>
    <t>stricklandeugene@villarreal.com</t>
  </si>
  <si>
    <t>http://ellison.com/</t>
  </si>
  <si>
    <t>29299b7dcc5F2Df</t>
  </si>
  <si>
    <t>Weaver, Church and Dorsey</t>
  </si>
  <si>
    <t>New Priscillaton</t>
  </si>
  <si>
    <t>(114)405-3146x8121</t>
  </si>
  <si>
    <t>fernando52@sampson.info</t>
  </si>
  <si>
    <t>https://edwards.net/</t>
  </si>
  <si>
    <t>8eb7148232CE4FE</t>
  </si>
  <si>
    <t>Gibson, Cantu and Fuentes</t>
  </si>
  <si>
    <t>(741)619-2706x8521</t>
  </si>
  <si>
    <t>acostabreanna@cooley.com</t>
  </si>
  <si>
    <t>https://www.dodson-lynn.info/</t>
  </si>
  <si>
    <t>fbFCe3bEf074Ac1</t>
  </si>
  <si>
    <t>Shields-Ball</t>
  </si>
  <si>
    <t>Juliefurt</t>
  </si>
  <si>
    <t>161-501-0848x12007</t>
  </si>
  <si>
    <t>096-587-3193x699</t>
  </si>
  <si>
    <t>brandon00@soto.com</t>
  </si>
  <si>
    <t>http://www.rice.org/</t>
  </si>
  <si>
    <t>DdDcEabdE9f9587</t>
  </si>
  <si>
    <t>Conrad PLC</t>
  </si>
  <si>
    <t>Christineton</t>
  </si>
  <si>
    <t>+1-780-845-0989x996</t>
  </si>
  <si>
    <t>001-988-124-0214x265</t>
  </si>
  <si>
    <t>washingtonclaudia@mcgee.net</t>
  </si>
  <si>
    <t>https://www.esparza.biz/</t>
  </si>
  <si>
    <t>75BAb44deF68C0d</t>
  </si>
  <si>
    <t>Gibson PLC</t>
  </si>
  <si>
    <t>518.249.1014x108</t>
  </si>
  <si>
    <t>604-913-9977x706</t>
  </si>
  <si>
    <t>susan23@griffin-willis.com</t>
  </si>
  <si>
    <t>https://www.savage-bolton.org/</t>
  </si>
  <si>
    <t>dEb38F5b228AE0e</t>
  </si>
  <si>
    <t>Schultz LLC</t>
  </si>
  <si>
    <t>Allentown</t>
  </si>
  <si>
    <t>195-025-3450x55916</t>
  </si>
  <si>
    <t>(350)879-5821x8095</t>
  </si>
  <si>
    <t>clarkegrace@lynn.com</t>
  </si>
  <si>
    <t>547e66205f945EC</t>
  </si>
  <si>
    <t>Chandler and Sons</t>
  </si>
  <si>
    <t>Hectormouth</t>
  </si>
  <si>
    <t>930-174-8807x5670</t>
  </si>
  <si>
    <t>998.070.0681</t>
  </si>
  <si>
    <t>greernorma@gregory-pearson.info</t>
  </si>
  <si>
    <t>http://walsh.com/</t>
  </si>
  <si>
    <t>a3aCDdFA3fbCe1c</t>
  </si>
  <si>
    <t>Frazier, Russell and Bridges</t>
  </si>
  <si>
    <t>East Jimmymouth</t>
  </si>
  <si>
    <t>+1-893-467-7354x41283</t>
  </si>
  <si>
    <t>146.330.2439x19960</t>
  </si>
  <si>
    <t>fhammond@huynh.com</t>
  </si>
  <si>
    <t>AcD2C1Ab1C08d1A</t>
  </si>
  <si>
    <t>Chaney Group</t>
  </si>
  <si>
    <t>West Aliciaberg</t>
  </si>
  <si>
    <t>121-443-8943x245</t>
  </si>
  <si>
    <t>(646)245-5569x49815</t>
  </si>
  <si>
    <t>jholloway@stokes.biz</t>
  </si>
  <si>
    <t>http://duke.com/</t>
  </si>
  <si>
    <t>bF3E6c1B3ACfbcb</t>
  </si>
  <si>
    <t>Newton Ltd</t>
  </si>
  <si>
    <t>East Mindyport</t>
  </si>
  <si>
    <t>001-567-460-6343x910</t>
  </si>
  <si>
    <t>512-984-3600x0583</t>
  </si>
  <si>
    <t>stanleyhudson@spence.net</t>
  </si>
  <si>
    <t>https://www.beard.org/</t>
  </si>
  <si>
    <t>9A52c5D19F0DDaf</t>
  </si>
  <si>
    <t>Robertson-Strickland</t>
  </si>
  <si>
    <t>Coreyton</t>
  </si>
  <si>
    <t>(841)976-6248</t>
  </si>
  <si>
    <t>jacquelinehogan@sanders.com</t>
  </si>
  <si>
    <t>https://hawkins.com/</t>
  </si>
  <si>
    <t>bcCfbcB4d7E6e6c</t>
  </si>
  <si>
    <t>Brandt-Floyd</t>
  </si>
  <si>
    <t>Bergerfurt</t>
  </si>
  <si>
    <t>(419)557-9424x1562</t>
  </si>
  <si>
    <t>bradymassey@edwards.org</t>
  </si>
  <si>
    <t>http://www.parker.net/</t>
  </si>
  <si>
    <t>0A1cBEefCC25F45</t>
  </si>
  <si>
    <t>Stanleyland</t>
  </si>
  <si>
    <t>001-772-403-1252x048</t>
  </si>
  <si>
    <t>liuchristy@alvarez.info</t>
  </si>
  <si>
    <t>http://caldwell.com/</t>
  </si>
  <si>
    <t>3aaE3FdeE15878F</t>
  </si>
  <si>
    <t>Dillon, Henson and Herring</t>
  </si>
  <si>
    <t>North Gina</t>
  </si>
  <si>
    <t>(613)297-2142</t>
  </si>
  <si>
    <t>256-048-2595x744</t>
  </si>
  <si>
    <t>murphyamy@tyler.biz</t>
  </si>
  <si>
    <t>https://www.silva.net/</t>
  </si>
  <si>
    <t>9bB8eC5BF8d309e</t>
  </si>
  <si>
    <t>Dorsey-Kelley</t>
  </si>
  <si>
    <t>Port Annaside</t>
  </si>
  <si>
    <t>138-428-8532</t>
  </si>
  <si>
    <t>535-214-1109x6296</t>
  </si>
  <si>
    <t>cody84@watts.org</t>
  </si>
  <si>
    <t>http://daniels-barrera.com/</t>
  </si>
  <si>
    <t>69c0Abbba9c1CFC</t>
  </si>
  <si>
    <t>Avila-Barrera</t>
  </si>
  <si>
    <t>Jesseton</t>
  </si>
  <si>
    <t>(098)116-4019x187</t>
  </si>
  <si>
    <t>+1-631-034-4825x362</t>
  </si>
  <si>
    <t>evelyn37@shah.com</t>
  </si>
  <si>
    <t>fEDE736fa595485</t>
  </si>
  <si>
    <t>Conway, Trevino and Chang</t>
  </si>
  <si>
    <t>Julieton</t>
  </si>
  <si>
    <t>(656)258-3354x881</t>
  </si>
  <si>
    <t>(420)427-3082x69268</t>
  </si>
  <si>
    <t>annettegordon@bradford-fitzgerald.com</t>
  </si>
  <si>
    <t>https://www.stafford.net/</t>
  </si>
  <si>
    <t>dc8173cF2e793Dc</t>
  </si>
  <si>
    <t>Macias, Spence and Osborn</t>
  </si>
  <si>
    <t>Wallfurt</t>
  </si>
  <si>
    <t>(209)657-6519x04728</t>
  </si>
  <si>
    <t>+1-293-330-6397x3620</t>
  </si>
  <si>
    <t>janet08@casey-watson.com</t>
  </si>
  <si>
    <t>f58CA7f0603F4a2</t>
  </si>
  <si>
    <t>Norman Ltd</t>
  </si>
  <si>
    <t>Port Alice</t>
  </si>
  <si>
    <t>282-566-2323x5362</t>
  </si>
  <si>
    <t>(144)469-4475x06174</t>
  </si>
  <si>
    <t>mark56@vincent.com</t>
  </si>
  <si>
    <t>http://avery-black.info/</t>
  </si>
  <si>
    <t>9F47753B78Abdee</t>
  </si>
  <si>
    <t>Tran LLC</t>
  </si>
  <si>
    <t>New Alexfort</t>
  </si>
  <si>
    <t>403-880-1464x38205</t>
  </si>
  <si>
    <t>201-305-1245x26870</t>
  </si>
  <si>
    <t>sonya88@pace.com</t>
  </si>
  <si>
    <t>https://www.lynn-sweeney.com/</t>
  </si>
  <si>
    <t>08d66aDFB76fD38</t>
  </si>
  <si>
    <t>Hickman, Mora and Blevins</t>
  </si>
  <si>
    <t>549-338-7586</t>
  </si>
  <si>
    <t>123.609.7943x661</t>
  </si>
  <si>
    <t>glassjorge@knox-mendoza.info</t>
  </si>
  <si>
    <t>https://www.berger.com/</t>
  </si>
  <si>
    <t>3C577cf9153Ab1E</t>
  </si>
  <si>
    <t>Zamora-Macdonald</t>
  </si>
  <si>
    <t>North Virginia</t>
  </si>
  <si>
    <t>249-211-7480x4082</t>
  </si>
  <si>
    <t>+1-353-023-4814x24877</t>
  </si>
  <si>
    <t>joanne48@todd.info</t>
  </si>
  <si>
    <t>http://boyd-shepard.com/</t>
  </si>
  <si>
    <t>62C55BeCc40CFcB</t>
  </si>
  <si>
    <t>Mistyfurt</t>
  </si>
  <si>
    <t>001-640-301-5218x2804</t>
  </si>
  <si>
    <t>hwebster@sharp-stuart.com</t>
  </si>
  <si>
    <t>https://bernard.com/</t>
  </si>
  <si>
    <t>FB06767cA80E975</t>
  </si>
  <si>
    <t>Thomas-Underwood</t>
  </si>
  <si>
    <t>South Tinaland</t>
  </si>
  <si>
    <t>001-434-070-5507x1100</t>
  </si>
  <si>
    <t>(216)886-7411x16373</t>
  </si>
  <si>
    <t>bill28@petersen.biz</t>
  </si>
  <si>
    <t>https://www.trujillo-pittman.com/</t>
  </si>
  <si>
    <t>9dBCDfaFf795ba2</t>
  </si>
  <si>
    <t>Adkins and Sons</t>
  </si>
  <si>
    <t>Lake Jaredstad</t>
  </si>
  <si>
    <t>(578)532-3458</t>
  </si>
  <si>
    <t>747.175.0815x870</t>
  </si>
  <si>
    <t>henry04@ramirez.com</t>
  </si>
  <si>
    <t>http://www.conway.com/</t>
  </si>
  <si>
    <t>7B1DBFaBc06d2E7</t>
  </si>
  <si>
    <t>Fischer, Melton and Riggs</t>
  </si>
  <si>
    <t>West Shelby</t>
  </si>
  <si>
    <t>253-966-2943x74221</t>
  </si>
  <si>
    <t>326.076.7803x98642</t>
  </si>
  <si>
    <t>gregoryashley@donovan.com</t>
  </si>
  <si>
    <t>e80b20D62C0020A</t>
  </si>
  <si>
    <t>Ibarra, Fitzgerald and Stuart</t>
  </si>
  <si>
    <t>Russellmouth</t>
  </si>
  <si>
    <t>222-216-4096x69898</t>
  </si>
  <si>
    <t>hancockbrenda@pena-barron.com</t>
  </si>
  <si>
    <t>https://burch.com/</t>
  </si>
  <si>
    <t>3FBe337a3A4EBfd</t>
  </si>
  <si>
    <t>Kramer-Stuart</t>
  </si>
  <si>
    <t>Kelseyside</t>
  </si>
  <si>
    <t>+1-527-366-8460x563</t>
  </si>
  <si>
    <t>(057)838-8194x00543</t>
  </si>
  <si>
    <t>connor72@wu.biz</t>
  </si>
  <si>
    <t>Dc8B9Df5f8cEF9a</t>
  </si>
  <si>
    <t>Archer-Case</t>
  </si>
  <si>
    <t>Kleinmouth</t>
  </si>
  <si>
    <t>001-146-935-3394x50953</t>
  </si>
  <si>
    <t>675.683.9547</t>
  </si>
  <si>
    <t>andreshuang@sweeney.com</t>
  </si>
  <si>
    <t>https://www.jones.com/</t>
  </si>
  <si>
    <t>0DCf7B1b8dAaE94</t>
  </si>
  <si>
    <t>Arellano-Vaughn</t>
  </si>
  <si>
    <t>Port Mistyport</t>
  </si>
  <si>
    <t>001-167-855-6949x65836</t>
  </si>
  <si>
    <t>001-011-329-2043x90323</t>
  </si>
  <si>
    <t>francokent@dixon.com</t>
  </si>
  <si>
    <t>http://lopez.biz/</t>
  </si>
  <si>
    <t>EE637cf10F9EE6e</t>
  </si>
  <si>
    <t>Saunders, Montoya and Walton</t>
  </si>
  <si>
    <t>Rileyton</t>
  </si>
  <si>
    <t>001-839-805-0313</t>
  </si>
  <si>
    <t>maxwellspencer@cortez.com</t>
  </si>
  <si>
    <t>https://gutierrez.com/</t>
  </si>
  <si>
    <t>0eCE6Bb48eef0fA</t>
  </si>
  <si>
    <t>South Gail</t>
  </si>
  <si>
    <t>+1-346-094-5139x23120</t>
  </si>
  <si>
    <t>001-690-924-3120x012</t>
  </si>
  <si>
    <t>nicolas50@trevino.org</t>
  </si>
  <si>
    <t>https://stout.com/</t>
  </si>
  <si>
    <t>7c7E31cCEDb8ac5</t>
  </si>
  <si>
    <t>Bauer-Wise</t>
  </si>
  <si>
    <t>(331)205-1481x6267</t>
  </si>
  <si>
    <t>dtrevino@hogan.com</t>
  </si>
  <si>
    <t>http://warren.biz/</t>
  </si>
  <si>
    <t>6f9D7EeFbDDc0d1</t>
  </si>
  <si>
    <t>Levy-Oliver</t>
  </si>
  <si>
    <t>East Kathy</t>
  </si>
  <si>
    <t>145-183-3283x771</t>
  </si>
  <si>
    <t>152-669-3193x69380</t>
  </si>
  <si>
    <t>peggy64@walsh-andrews.com</t>
  </si>
  <si>
    <t>https://stein.com/</t>
  </si>
  <si>
    <t>8Eed1CFcE915277</t>
  </si>
  <si>
    <t>Stone Group</t>
  </si>
  <si>
    <t>West Kellymouth</t>
  </si>
  <si>
    <t>530-405-6674</t>
  </si>
  <si>
    <t>+1-819-611-8467x359</t>
  </si>
  <si>
    <t>bperez@ray.com</t>
  </si>
  <si>
    <t>https://www.cooper.com/</t>
  </si>
  <si>
    <t>5C9d23EEfcF05F3</t>
  </si>
  <si>
    <t>Stafford, Gibbs and Stanton</t>
  </si>
  <si>
    <t>(670)763-8888</t>
  </si>
  <si>
    <t>vaughnjade@oliver-petty.net</t>
  </si>
  <si>
    <t>https://www.carr.net/</t>
  </si>
  <si>
    <t>D8dE8123ca5ECe6</t>
  </si>
  <si>
    <t>Schultz, Escobar and Lynn</t>
  </si>
  <si>
    <t>Port Henry</t>
  </si>
  <si>
    <t>+1-202-647-3152x26348</t>
  </si>
  <si>
    <t>712-172-9076x2300</t>
  </si>
  <si>
    <t>spearsjillian@barrera-bass.biz</t>
  </si>
  <si>
    <t>http://www.huerta-bullock.com/</t>
  </si>
  <si>
    <t>4bb7da595370acF</t>
  </si>
  <si>
    <t>Figueroa-Finley</t>
  </si>
  <si>
    <t>North Lawrence</t>
  </si>
  <si>
    <t>001-676-546-9252x8454</t>
  </si>
  <si>
    <t>001-055-817-8171x0182</t>
  </si>
  <si>
    <t>kellishaw@valenzuela-trujillo.com</t>
  </si>
  <si>
    <t>http://www.santiago-rios.info/</t>
  </si>
  <si>
    <t>8AB0b7Df15BC4DF</t>
  </si>
  <si>
    <t>Davidson-Jordan</t>
  </si>
  <si>
    <t>Jackiehaven</t>
  </si>
  <si>
    <t>(411)351-6848</t>
  </si>
  <si>
    <t>809.865.1077</t>
  </si>
  <si>
    <t>phamsydney@ellison.com</t>
  </si>
  <si>
    <t>4F3e3c1ff2fa56D</t>
  </si>
  <si>
    <t>Gregory-Mckee</t>
  </si>
  <si>
    <t>North Kevinberg</t>
  </si>
  <si>
    <t>175-603-3323x6815</t>
  </si>
  <si>
    <t>+1-225-907-9009x0922</t>
  </si>
  <si>
    <t>jeff75@mccann-preston.com</t>
  </si>
  <si>
    <t>aE0CaFc86dadc22</t>
  </si>
  <si>
    <t>Mathewsshire</t>
  </si>
  <si>
    <t>+1-007-438-1718x73136</t>
  </si>
  <si>
    <t>799-521-3236</t>
  </si>
  <si>
    <t>chebert@pope-rollins.net</t>
  </si>
  <si>
    <t>https://dalton.biz/</t>
  </si>
  <si>
    <t>dF9d4f3132Fc785</t>
  </si>
  <si>
    <t>Garner LLC</t>
  </si>
  <si>
    <t>Michaelville</t>
  </si>
  <si>
    <t>+1-904-437-5714x64398</t>
  </si>
  <si>
    <t>701.538.2883x363</t>
  </si>
  <si>
    <t>fredericksamantha@nixon.org</t>
  </si>
  <si>
    <t>Cb1cCdB8cc0C6CA</t>
  </si>
  <si>
    <t>Mosley, Johnson and Weeks</t>
  </si>
  <si>
    <t>Bradyfort</t>
  </si>
  <si>
    <t>001-729-803-3682x91674</t>
  </si>
  <si>
    <t>161.996.0536</t>
  </si>
  <si>
    <t>rsummers@paul.org</t>
  </si>
  <si>
    <t>http://peck.biz/</t>
  </si>
  <si>
    <t>A335cB00aDecAEA</t>
  </si>
  <si>
    <t>Dickerson, Mahoney and Rocha</t>
  </si>
  <si>
    <t>North Evelyn</t>
  </si>
  <si>
    <t>193-803-1603x747</t>
  </si>
  <si>
    <t>shaunadams@brewer.biz</t>
  </si>
  <si>
    <t>http://www.barajas.com/</t>
  </si>
  <si>
    <t>0c1b53bcFF5603c</t>
  </si>
  <si>
    <t>Rojas, Peterson and Black</t>
  </si>
  <si>
    <t>Dixonburgh</t>
  </si>
  <si>
    <t>388-818-5741x888</t>
  </si>
  <si>
    <t>(652)198-6609x403</t>
  </si>
  <si>
    <t>mooreronnie@singleton.com</t>
  </si>
  <si>
    <t>dE41969812496bA</t>
  </si>
  <si>
    <t>Sanchez Ltd</t>
  </si>
  <si>
    <t>West Cody</t>
  </si>
  <si>
    <t>925.567.5175x24226</t>
  </si>
  <si>
    <t>ovalentine@schmidt.com</t>
  </si>
  <si>
    <t>c9CcAF9FC94Dc07</t>
  </si>
  <si>
    <t>Larson and Sons</t>
  </si>
  <si>
    <t>New Donaldberg</t>
  </si>
  <si>
    <t>001-056-906-5658x514</t>
  </si>
  <si>
    <t>881.517.8397x852</t>
  </si>
  <si>
    <t>alexwong@castro.com</t>
  </si>
  <si>
    <t>http://rollins.com/</t>
  </si>
  <si>
    <t>de8C165dcEBbdFc</t>
  </si>
  <si>
    <t>Carter Ltd</t>
  </si>
  <si>
    <t>+1-525-546-0010x717</t>
  </si>
  <si>
    <t>438.083.9940</t>
  </si>
  <si>
    <t>jorge10@maddox.biz</t>
  </si>
  <si>
    <t>https://johnston-johnson.com/</t>
  </si>
  <si>
    <t>ab405Bb4fccAd89</t>
  </si>
  <si>
    <t>Hamilton, Wheeler and Navarro</t>
  </si>
  <si>
    <t>Grantfort</t>
  </si>
  <si>
    <t>120-343-4348x788</t>
  </si>
  <si>
    <t>(213)425-9954x6175</t>
  </si>
  <si>
    <t>hvincent@butler-pena.info</t>
  </si>
  <si>
    <t>https://charles-rhodes.com/</t>
  </si>
  <si>
    <t>9699fEa7feB322d</t>
  </si>
  <si>
    <t>Allison, Norris and Roberson</t>
  </si>
  <si>
    <t>South Alexandraton</t>
  </si>
  <si>
    <t>647.789.1274</t>
  </si>
  <si>
    <t>001-668-574-4783x89943</t>
  </si>
  <si>
    <t>donnadyer@bullock.info</t>
  </si>
  <si>
    <t>https://johns.com/</t>
  </si>
  <si>
    <t>961cFe3BBa7eFbE</t>
  </si>
  <si>
    <t>Lake Jacobmouth</t>
  </si>
  <si>
    <t>961-336-9313x0559</t>
  </si>
  <si>
    <t>(454)802-1525</t>
  </si>
  <si>
    <t>bryansharp@ferguson.com</t>
  </si>
  <si>
    <t>http://www.peterson-grant.com/</t>
  </si>
  <si>
    <t>469B3Cc69dAd2BA</t>
  </si>
  <si>
    <t>Valenzuela, Curtis and Norman</t>
  </si>
  <si>
    <t>Noahport</t>
  </si>
  <si>
    <t>(655)232-3065</t>
  </si>
  <si>
    <t>001-684-966-8635x00018</t>
  </si>
  <si>
    <t>mirandasimon@landry.biz</t>
  </si>
  <si>
    <t>https://weaver.net/</t>
  </si>
  <si>
    <t>b1aF5479A44e168</t>
  </si>
  <si>
    <t>Novak-Steele</t>
  </si>
  <si>
    <t>South Zoebury</t>
  </si>
  <si>
    <t>001-175-218-2438x214</t>
  </si>
  <si>
    <t>(127)874-8343</t>
  </si>
  <si>
    <t>snowjim@murphy.net</t>
  </si>
  <si>
    <t>Db49f1563f0eDdC</t>
  </si>
  <si>
    <t>Serrano, Mcmillan and Hicks</t>
  </si>
  <si>
    <t>Farmerfurt</t>
  </si>
  <si>
    <t>001-243-868-0472x011</t>
  </si>
  <si>
    <t>048.223.9864</t>
  </si>
  <si>
    <t>anita21@leon.com</t>
  </si>
  <si>
    <t>http://www.hinton-holmes.org/</t>
  </si>
  <si>
    <t>b2AcD3fF071C6cb</t>
  </si>
  <si>
    <t>Normanborough</t>
  </si>
  <si>
    <t>001-142-185-2595</t>
  </si>
  <si>
    <t>(767)898-5137x7028</t>
  </si>
  <si>
    <t>galvanandrea@hester-rojas.org</t>
  </si>
  <si>
    <t>https://pearson.com/</t>
  </si>
  <si>
    <t>a19f7e350abECff</t>
  </si>
  <si>
    <t>Wilcox Ltd</t>
  </si>
  <si>
    <t>Lisaside</t>
  </si>
  <si>
    <t>687-171-7144x6493</t>
  </si>
  <si>
    <t>mdixon@bates.com</t>
  </si>
  <si>
    <t>https://www.benton.com/</t>
  </si>
  <si>
    <t>75578FB58Dcfe6E</t>
  </si>
  <si>
    <t>Port Erinville</t>
  </si>
  <si>
    <t>001-429-525-8997x7292</t>
  </si>
  <si>
    <t>156.138.8305</t>
  </si>
  <si>
    <t>bethany89@hartman.com</t>
  </si>
  <si>
    <t>https://evans.com/</t>
  </si>
  <si>
    <t>2ef46d7F8c9CA75</t>
  </si>
  <si>
    <t>Prince, Rasmussen and Dudley</t>
  </si>
  <si>
    <t>New Darrell</t>
  </si>
  <si>
    <t>001-588-853-6112</t>
  </si>
  <si>
    <t>(630)138-7039x81310</t>
  </si>
  <si>
    <t>jermainemorris@sheppard.com</t>
  </si>
  <si>
    <t>CF1C6b51A58C0aD</t>
  </si>
  <si>
    <t>Kaufman, Baker and Mendez</t>
  </si>
  <si>
    <t>001-230-845-1088x5381</t>
  </si>
  <si>
    <t>gavinfinley@bauer.com</t>
  </si>
  <si>
    <t>https://www.chang-cook.info/</t>
  </si>
  <si>
    <t>c9fcEe4acE76E14</t>
  </si>
  <si>
    <t>Ware Ltd</t>
  </si>
  <si>
    <t>Chavezland</t>
  </si>
  <si>
    <t>152.277.8766</t>
  </si>
  <si>
    <t>001-180-716-4168</t>
  </si>
  <si>
    <t>qsmith@newton.com</t>
  </si>
  <si>
    <t>http://mclaughlin-meyers.com/</t>
  </si>
  <si>
    <t>2E7b22f7456f1aE</t>
  </si>
  <si>
    <t>Calderon, Beck and Lindsey</t>
  </si>
  <si>
    <t>Alexview</t>
  </si>
  <si>
    <t>(156)077-1338x82255</t>
  </si>
  <si>
    <t>829.767.3184x6253</t>
  </si>
  <si>
    <t>ychoi@carpenter.org</t>
  </si>
  <si>
    <t>http://www.nichols.com/</t>
  </si>
  <si>
    <t>485Ac2b777e5F7F</t>
  </si>
  <si>
    <t>Alvarado Inc</t>
  </si>
  <si>
    <t>Mikeside</t>
  </si>
  <si>
    <t>+1-714-331-2724x4280</t>
  </si>
  <si>
    <t>701-255-9339</t>
  </si>
  <si>
    <t>dhebert@chambers.com</t>
  </si>
  <si>
    <t>http://carter-harding.com/</t>
  </si>
  <si>
    <t>09CC9EbAF60F26E</t>
  </si>
  <si>
    <t>Shea, Benitez and Davies</t>
  </si>
  <si>
    <t>Kristinmouth</t>
  </si>
  <si>
    <t>+1-562-662-8749x2482</t>
  </si>
  <si>
    <t>794.137.2690</t>
  </si>
  <si>
    <t>umeza@mcbride.net</t>
  </si>
  <si>
    <t>https://www.schroeder-valencia.com/</t>
  </si>
  <si>
    <t>558AbCB4eebee40</t>
  </si>
  <si>
    <t>Haney-Howell</t>
  </si>
  <si>
    <t>Michaelaview</t>
  </si>
  <si>
    <t>403.791.2311x740</t>
  </si>
  <si>
    <t>001-163-040-3583x6457</t>
  </si>
  <si>
    <t>destiny69@ali-vega.com</t>
  </si>
  <si>
    <t>https://snyder.net/</t>
  </si>
  <si>
    <t>8cc8C8AD1E5BDa9</t>
  </si>
  <si>
    <t>Knapp Group</t>
  </si>
  <si>
    <t>+1-706-399-8385x541</t>
  </si>
  <si>
    <t>hardingsamantha@hobbs.com</t>
  </si>
  <si>
    <t>b98867CF24E4085</t>
  </si>
  <si>
    <t>Nguyen, Travis and Clark</t>
  </si>
  <si>
    <t>East Shawn</t>
  </si>
  <si>
    <t>673.200.6865x9166</t>
  </si>
  <si>
    <t>434-121-4007x1125</t>
  </si>
  <si>
    <t>iyates@colon.info</t>
  </si>
  <si>
    <t>https://lowe-clay.com/</t>
  </si>
  <si>
    <t>6DfCf0BBFA5AF2A</t>
  </si>
  <si>
    <t>Cannon, Levy and Pittman</t>
  </si>
  <si>
    <t>Weberfurt</t>
  </si>
  <si>
    <t>862.600.5924x44611</t>
  </si>
  <si>
    <t>(052)060-8341x85340</t>
  </si>
  <si>
    <t>kroach@walton.biz</t>
  </si>
  <si>
    <t>http://mcdaniel.info/</t>
  </si>
  <si>
    <t>eD9BaB908ba2a3b</t>
  </si>
  <si>
    <t>Sullivan, Rhodes and Walls</t>
  </si>
  <si>
    <t>Andersonmouth</t>
  </si>
  <si>
    <t>074-906-2040x7211</t>
  </si>
  <si>
    <t>554-652-2500x36897</t>
  </si>
  <si>
    <t>vanessa53@spears.org</t>
  </si>
  <si>
    <t>eEe61564A0ab18C</t>
  </si>
  <si>
    <t>Cortez-Mcintyre</t>
  </si>
  <si>
    <t>001-669-630-9244x21229</t>
  </si>
  <si>
    <t>707.977.1656</t>
  </si>
  <si>
    <t>marc30@webb-watson.net</t>
  </si>
  <si>
    <t>https://ware.com/</t>
  </si>
  <si>
    <t>18E9Bd8b3B5aA89</t>
  </si>
  <si>
    <t>330-494-9986x098</t>
  </si>
  <si>
    <t>268.927.2331x612</t>
  </si>
  <si>
    <t>grossnorman@li-cox.com</t>
  </si>
  <si>
    <t>https://horton.info/</t>
  </si>
  <si>
    <t>477cD146B239Ff0</t>
  </si>
  <si>
    <t>East Beckyland</t>
  </si>
  <si>
    <t>023-619-7456x4466</t>
  </si>
  <si>
    <t>031-155-8551</t>
  </si>
  <si>
    <t>evelyn61@calderon.com</t>
  </si>
  <si>
    <t>http://mendoza.org/</t>
  </si>
  <si>
    <t>d3a6c01F6E695a6</t>
  </si>
  <si>
    <t>Spencer-Buchanan</t>
  </si>
  <si>
    <t>Stacyport</t>
  </si>
  <si>
    <t>625-643-0309x6458</t>
  </si>
  <si>
    <t>(172)632-4350x204</t>
  </si>
  <si>
    <t>gonzalesroberto@johnson.com</t>
  </si>
  <si>
    <t>https://www.walker.com/</t>
  </si>
  <si>
    <t>fB6CF51BBe93581</t>
  </si>
  <si>
    <t>Gibbs LLC</t>
  </si>
  <si>
    <t>Bonnieburgh</t>
  </si>
  <si>
    <t>754-800-2044x1732</t>
  </si>
  <si>
    <t>(707)308-7814</t>
  </si>
  <si>
    <t>kentpatton@potts.net</t>
  </si>
  <si>
    <t>https://www.lester.org/</t>
  </si>
  <si>
    <t>7ef0FA7Ac14df95</t>
  </si>
  <si>
    <t>Sanders Group</t>
  </si>
  <si>
    <t>Dakotaside</t>
  </si>
  <si>
    <t>199-358-7192</t>
  </si>
  <si>
    <t>(287)838-3345</t>
  </si>
  <si>
    <t>vaughnwalter@mercer.info</t>
  </si>
  <si>
    <t>https://good.biz/</t>
  </si>
  <si>
    <t>DEf3f7De3Ca3Eb8</t>
  </si>
  <si>
    <t>Stevenson Ltd</t>
  </si>
  <si>
    <t>Zimmermanmouth</t>
  </si>
  <si>
    <t>001-320-745-1787x2420</t>
  </si>
  <si>
    <t>281.419.5720</t>
  </si>
  <si>
    <t>lindalindsey@vang.com</t>
  </si>
  <si>
    <t>d43b01c8C8cccB4</t>
  </si>
  <si>
    <t>Camacho-Brennan</t>
  </si>
  <si>
    <t>Danielleland</t>
  </si>
  <si>
    <t>(902)053-8436x474</t>
  </si>
  <si>
    <t>(723)014-4526</t>
  </si>
  <si>
    <t>chelseaharris@wells-villa.biz</t>
  </si>
  <si>
    <t>http://houston-maldonado.biz/</t>
  </si>
  <si>
    <t>ECfF5D7331DcF95</t>
  </si>
  <si>
    <t>Vincent PLC</t>
  </si>
  <si>
    <t>Orrville</t>
  </si>
  <si>
    <t>001-899-245-0700x0012</t>
  </si>
  <si>
    <t>trogers@murray.org</t>
  </si>
  <si>
    <t>http://www.obrien.com/</t>
  </si>
  <si>
    <t>AB48f4f55d93e9c</t>
  </si>
  <si>
    <t>Gonzalez-Henson</t>
  </si>
  <si>
    <t>West Todd</t>
  </si>
  <si>
    <t>+1-525-971-2588x134</t>
  </si>
  <si>
    <t>(424)474-1002x67962</t>
  </si>
  <si>
    <t>drewsilva@potter-andrade.com</t>
  </si>
  <si>
    <t>http://www.kirby.info/</t>
  </si>
  <si>
    <t>4cb9D11EFCD696D</t>
  </si>
  <si>
    <t>Atkins-Zamora</t>
  </si>
  <si>
    <t>New Ricky</t>
  </si>
  <si>
    <t>001-287-712-2670x73729</t>
  </si>
  <si>
    <t>antoniovargas@franco.com</t>
  </si>
  <si>
    <t>http://nolan.com/</t>
  </si>
  <si>
    <t>9eF9f441eA9FD8c</t>
  </si>
  <si>
    <t>Reynolds Ltd</t>
  </si>
  <si>
    <t>North Kristenton</t>
  </si>
  <si>
    <t>976.083.8808</t>
  </si>
  <si>
    <t>+1-980-880-7444x88942</t>
  </si>
  <si>
    <t>eugene10@henson.com</t>
  </si>
  <si>
    <t>https://www.montgomery.info/</t>
  </si>
  <si>
    <t>911CefB52A576FD</t>
  </si>
  <si>
    <t>Bridges-Mclean</t>
  </si>
  <si>
    <t>West Reginaldville</t>
  </si>
  <si>
    <t>065-439-0404</t>
  </si>
  <si>
    <t>328.913.0264</t>
  </si>
  <si>
    <t>sallyalvarez@mcintyre.org</t>
  </si>
  <si>
    <t>https://www.osborn-conway.info/</t>
  </si>
  <si>
    <t>9F4971EFb502c27</t>
  </si>
  <si>
    <t>Belindaview</t>
  </si>
  <si>
    <t>001-516-947-2216x1645</t>
  </si>
  <si>
    <t>001-492-514-4137</t>
  </si>
  <si>
    <t>awinters@lara.com</t>
  </si>
  <si>
    <t>https://www.phelps-powers.org/</t>
  </si>
  <si>
    <t>D7bda827AaCD36f</t>
  </si>
  <si>
    <t>Rios, Todd and Compton</t>
  </si>
  <si>
    <t>Spencerburgh</t>
  </si>
  <si>
    <t>104.865.5667x7032</t>
  </si>
  <si>
    <t>bergmarcus@goodwin-houston.biz</t>
  </si>
  <si>
    <t>https://cook-ryan.com/</t>
  </si>
  <si>
    <t>1b96d5A19E93B90</t>
  </si>
  <si>
    <t>Mckinney Inc</t>
  </si>
  <si>
    <t>Frankhaven</t>
  </si>
  <si>
    <t>869.481.6199</t>
  </si>
  <si>
    <t>636-085-8257x7159</t>
  </si>
  <si>
    <t>baldwinkenneth@preston-mclaughlin.com</t>
  </si>
  <si>
    <t>60ab0ee3E4F6714</t>
  </si>
  <si>
    <t>Vaughan, Krause and Wilkerson</t>
  </si>
  <si>
    <t>Singletonmouth</t>
  </si>
  <si>
    <t>001-249-250-1870x026</t>
  </si>
  <si>
    <t>lynnhopkins@ramsey-matthews.net</t>
  </si>
  <si>
    <t>http://khan-weber.com/</t>
  </si>
  <si>
    <t>Ad9FAaCB57D6a1c</t>
  </si>
  <si>
    <t>Norris-Olson</t>
  </si>
  <si>
    <t>South Adriennefort</t>
  </si>
  <si>
    <t>796-477-4506x9339</t>
  </si>
  <si>
    <t>(190)943-0787x40225</t>
  </si>
  <si>
    <t>lance78@walters-bradley.com</t>
  </si>
  <si>
    <t>cf492E1eF7Cab9D</t>
  </si>
  <si>
    <t>Stout-Hanson</t>
  </si>
  <si>
    <t>New Austinview</t>
  </si>
  <si>
    <t>+1-728-566-2148x3585</t>
  </si>
  <si>
    <t>+1-371-811-5720x2038</t>
  </si>
  <si>
    <t>uhopkins@castillo.com</t>
  </si>
  <si>
    <t>http://www.todd-weaver.com/</t>
  </si>
  <si>
    <t>82CbdB72C2b3CE8</t>
  </si>
  <si>
    <t>Curry-Freeman</t>
  </si>
  <si>
    <t>Cainshire</t>
  </si>
  <si>
    <t>001-940-108-9844x681</t>
  </si>
  <si>
    <t>earlmcgee@cox.biz</t>
  </si>
  <si>
    <t>https://blevins-miller.com/</t>
  </si>
  <si>
    <t>bf0FFeF25fdEC2f</t>
  </si>
  <si>
    <t>Key, Briggs and Wolf</t>
  </si>
  <si>
    <t>North Dawn</t>
  </si>
  <si>
    <t>+1-115-517-1796x8799</t>
  </si>
  <si>
    <t>808-924-9849x7767</t>
  </si>
  <si>
    <t>dalecarroll@coleman.com</t>
  </si>
  <si>
    <t>https://waller.com/</t>
  </si>
  <si>
    <t>0E9ab150E92Bd2d</t>
  </si>
  <si>
    <t>187.115.4219x672</t>
  </si>
  <si>
    <t>001-505-014-4820x158</t>
  </si>
  <si>
    <t>dorisfrank@carpenter.net</t>
  </si>
  <si>
    <t>https://www.drake-lucero.com/</t>
  </si>
  <si>
    <t>e2b607f76FC4bEb</t>
  </si>
  <si>
    <t>Haas, Li and Bond</t>
  </si>
  <si>
    <t>Lake Cassie</t>
  </si>
  <si>
    <t>627-049-2595</t>
  </si>
  <si>
    <t>659-068-7342</t>
  </si>
  <si>
    <t>katelynhorne@gross.com</t>
  </si>
  <si>
    <t>http://long-hayden.info/</t>
  </si>
  <si>
    <t>dDa4f64EbabfcC5</t>
  </si>
  <si>
    <t>Ray, Munoz and Tyler</t>
  </si>
  <si>
    <t>642.930.2530</t>
  </si>
  <si>
    <t>(868)563-2219</t>
  </si>
  <si>
    <t>xharding@baxter.com</t>
  </si>
  <si>
    <t>https://howell.info/</t>
  </si>
  <si>
    <t>0dC692E6fAE9c60</t>
  </si>
  <si>
    <t>Fritz Ltd</t>
  </si>
  <si>
    <t>Yangland</t>
  </si>
  <si>
    <t>942.397.7062x513</t>
  </si>
  <si>
    <t>(415)997-7421</t>
  </si>
  <si>
    <t>ruth88@baird.net</t>
  </si>
  <si>
    <t>http://benjamin-conner.com/</t>
  </si>
  <si>
    <t>a3B38aD7ceF9c26</t>
  </si>
  <si>
    <t>Michael, Mccann and Mayo</t>
  </si>
  <si>
    <t>Hufffurt</t>
  </si>
  <si>
    <t>657.467.6122x85402</t>
  </si>
  <si>
    <t>304-095-4260</t>
  </si>
  <si>
    <t>nrasmussen@cantrell.info</t>
  </si>
  <si>
    <t>http://davenport-vargas.org/</t>
  </si>
  <si>
    <t>51eDcd67bAcaF0B</t>
  </si>
  <si>
    <t>Reed-Mcclain</t>
  </si>
  <si>
    <t>Bryanside</t>
  </si>
  <si>
    <t>202-099-2517x45176</t>
  </si>
  <si>
    <t>warddennis@alvarado.com</t>
  </si>
  <si>
    <t>http://cox.biz/</t>
  </si>
  <si>
    <t>faCeA5236C6d6F0</t>
  </si>
  <si>
    <t>Zuniga, Sexton and Richards</t>
  </si>
  <si>
    <t>New Ashleyshire</t>
  </si>
  <si>
    <t>(709)862-4510x7824</t>
  </si>
  <si>
    <t>(624)073-3471x70719</t>
  </si>
  <si>
    <t>suekey@cole.org</t>
  </si>
  <si>
    <t>https://tucker-donaldson.org/</t>
  </si>
  <si>
    <t>382CEDeF9d0E007</t>
  </si>
  <si>
    <t>New Tom</t>
  </si>
  <si>
    <t>867-634-0191x15265</t>
  </si>
  <si>
    <t>616-357-7304x116</t>
  </si>
  <si>
    <t>stacy75@berry.com</t>
  </si>
  <si>
    <t>https://www.byrd.net/</t>
  </si>
  <si>
    <t>e144acaeAC1CAac</t>
  </si>
  <si>
    <t>Hughes-Riley</t>
  </si>
  <si>
    <t>001-558-882-8195x4006</t>
  </si>
  <si>
    <t>164-433-1760</t>
  </si>
  <si>
    <t>mpowell@moreno-villa.com</t>
  </si>
  <si>
    <t>http://bradley.com/</t>
  </si>
  <si>
    <t>DfB1240Ee8Feb3E</t>
  </si>
  <si>
    <t>Nguyen-Archer</t>
  </si>
  <si>
    <t>Townsendmouth</t>
  </si>
  <si>
    <t>+1-996-645-6021x01612</t>
  </si>
  <si>
    <t>001-183-946-5528x972</t>
  </si>
  <si>
    <t>kyliejames@oneill-cooper.com</t>
  </si>
  <si>
    <t>https://valdez-brewer.org/</t>
  </si>
  <si>
    <t>72B1162eACA0dCB</t>
  </si>
  <si>
    <t>Lake Ruth</t>
  </si>
  <si>
    <t>772.508.6285x72574</t>
  </si>
  <si>
    <t>066-749-9222x975</t>
  </si>
  <si>
    <t>epage@rowland.net</t>
  </si>
  <si>
    <t>http://herrera-peters.com/</t>
  </si>
  <si>
    <t>EBbeCfC9728B5D1</t>
  </si>
  <si>
    <t>Garza-Thornton</t>
  </si>
  <si>
    <t>Blackwellborough</t>
  </si>
  <si>
    <t>477-927-2164x815</t>
  </si>
  <si>
    <t>243-501-5771x97648</t>
  </si>
  <si>
    <t>dorothy78@hood.net</t>
  </si>
  <si>
    <t>https://wyatt-mcdaniel.com/</t>
  </si>
  <si>
    <t>2C7eF6a798DdBCd</t>
  </si>
  <si>
    <t>Ibarra Ltd</t>
  </si>
  <si>
    <t>Washingtonview</t>
  </si>
  <si>
    <t>670-415-5101x1057</t>
  </si>
  <si>
    <t>001-384-880-7808</t>
  </si>
  <si>
    <t>hhammond@stafford.biz</t>
  </si>
  <si>
    <t>http://johnson.com/</t>
  </si>
  <si>
    <t>ADeb500f05dB4aF</t>
  </si>
  <si>
    <t>Dawson-Mclaughlin</t>
  </si>
  <si>
    <t>Damonburgh</t>
  </si>
  <si>
    <t>(657)360-1489x828</t>
  </si>
  <si>
    <t>+1-873-325-1431x5706</t>
  </si>
  <si>
    <t>tanner38@marsh-little.net</t>
  </si>
  <si>
    <t>https://waters-dodson.info/</t>
  </si>
  <si>
    <t>6baB4aA113eB446</t>
  </si>
  <si>
    <t>Riggs, Contreras and Allen</t>
  </si>
  <si>
    <t>275.069.6731</t>
  </si>
  <si>
    <t>779.885.2413x25416</t>
  </si>
  <si>
    <t>dominic75@may.com</t>
  </si>
  <si>
    <t>http://www.avila.com/</t>
  </si>
  <si>
    <t>1dDAdaD79586b17</t>
  </si>
  <si>
    <t>Gordon-Hopkins</t>
  </si>
  <si>
    <t>South Desiree</t>
  </si>
  <si>
    <t>001-615-314-3507x3405</t>
  </si>
  <si>
    <t>shelbylara@brady.com</t>
  </si>
  <si>
    <t>http://conrad.net/</t>
  </si>
  <si>
    <t>3991Cf25eBc54bd</t>
  </si>
  <si>
    <t>Norton-Dudley</t>
  </si>
  <si>
    <t>Kentside</t>
  </si>
  <si>
    <t>001-779-112-8126x6111</t>
  </si>
  <si>
    <t>(612)843-2304</t>
  </si>
  <si>
    <t>hansengene@meyers-hatfield.biz</t>
  </si>
  <si>
    <t>http://mendoza-velazquez.com/</t>
  </si>
  <si>
    <t>50f7D8E02dfB621</t>
  </si>
  <si>
    <t>Novak-Long</t>
  </si>
  <si>
    <t>Byrdburgh</t>
  </si>
  <si>
    <t>329-543-1121</t>
  </si>
  <si>
    <t>+1-942-902-4458x281</t>
  </si>
  <si>
    <t>lekellie@christensen-lam.org</t>
  </si>
  <si>
    <t>http://www.cooper.biz/</t>
  </si>
  <si>
    <t>deE92660652c196</t>
  </si>
  <si>
    <t>North Terry</t>
  </si>
  <si>
    <t>432-895-1524x9036</t>
  </si>
  <si>
    <t>018-715-6957x07315</t>
  </si>
  <si>
    <t>sergio51@stewart.org</t>
  </si>
  <si>
    <t>34BBCFD8A10AC3f</t>
  </si>
  <si>
    <t>Aimeechester</t>
  </si>
  <si>
    <t>179-469-2275x4570</t>
  </si>
  <si>
    <t>664-616-4980x549</t>
  </si>
  <si>
    <t>astein@mckinney.com</t>
  </si>
  <si>
    <t>https://ingram-morrison.com/</t>
  </si>
  <si>
    <t>9Ea679de7eE92bC</t>
  </si>
  <si>
    <t>Oconnell-Dyer</t>
  </si>
  <si>
    <t>North Chelsea</t>
  </si>
  <si>
    <t>001-776-526-6951x541</t>
  </si>
  <si>
    <t>007.465.9578x9224</t>
  </si>
  <si>
    <t>mackenziebeck@haley.com</t>
  </si>
  <si>
    <t>https://page.com/</t>
  </si>
  <si>
    <t>fc9AFCc51BfEb04</t>
  </si>
  <si>
    <t>Sanford, Gallegos and Casey</t>
  </si>
  <si>
    <t>Lake Tristan</t>
  </si>
  <si>
    <t>(415)335-2966x6505</t>
  </si>
  <si>
    <t>(611)617-6637x156</t>
  </si>
  <si>
    <t>steveosborne@hoover.com</t>
  </si>
  <si>
    <t>http://vincent-molina.com/</t>
  </si>
  <si>
    <t>DBda8B4a9e5c64B</t>
  </si>
  <si>
    <t>Murray-Dillon</t>
  </si>
  <si>
    <t>Callahanhaven</t>
  </si>
  <si>
    <t>001-396-767-6898x82477</t>
  </si>
  <si>
    <t>bryankrueger@walters.net</t>
  </si>
  <si>
    <t>dfB583F38c289Cc</t>
  </si>
  <si>
    <t>Farmer-Moses</t>
  </si>
  <si>
    <t>Copelandport</t>
  </si>
  <si>
    <t>001-188-066-5156x4861</t>
  </si>
  <si>
    <t>wilkinssylvia@mercer-page.com</t>
  </si>
  <si>
    <t>https://mcgrath-suarez.biz/</t>
  </si>
  <si>
    <t>bca9CCD7EFCD24D</t>
  </si>
  <si>
    <t>Glass-Byrd</t>
  </si>
  <si>
    <t>Port Alyssahaven</t>
  </si>
  <si>
    <t>+1-590-083-0350x455</t>
  </si>
  <si>
    <t>avaughan@johnson-bean.com</t>
  </si>
  <si>
    <t>0898bBEE69e748D</t>
  </si>
  <si>
    <t>Choi, Guerrero and Hahn</t>
  </si>
  <si>
    <t>West Hunterview</t>
  </si>
  <si>
    <t>001-962-305-6575</t>
  </si>
  <si>
    <t>rileyjuarez@greer.com</t>
  </si>
  <si>
    <t>14FdbB2f76B1bFb</t>
  </si>
  <si>
    <t>Mcguire</t>
  </si>
  <si>
    <t>Reid-Gomez</t>
  </si>
  <si>
    <t>(272)329-9482x2911</t>
  </si>
  <si>
    <t>727.864.5945</t>
  </si>
  <si>
    <t>dhayden@ortiz.com</t>
  </si>
  <si>
    <t>http://good.info/</t>
  </si>
  <si>
    <t>d8BE2fA1d0D0803</t>
  </si>
  <si>
    <t>Valenzuela-Webb</t>
  </si>
  <si>
    <t>Cardenasshire</t>
  </si>
  <si>
    <t>672-744-4061</t>
  </si>
  <si>
    <t>(182)478-4741x22299</t>
  </si>
  <si>
    <t>cynthiahouse@mata-parsons.com</t>
  </si>
  <si>
    <t>http://horn.net/</t>
  </si>
  <si>
    <t>bFF1EEC33DF8e8F</t>
  </si>
  <si>
    <t>Powers, Lucas and Hatfield</t>
  </si>
  <si>
    <t>East Valerie</t>
  </si>
  <si>
    <t>001-806-019-2469x106</t>
  </si>
  <si>
    <t>498-579-6948</t>
  </si>
  <si>
    <t>hkaiser@medina.com</t>
  </si>
  <si>
    <t>http://pennington-carrillo.com/</t>
  </si>
  <si>
    <t>BfC3A5DBBaEe2F4</t>
  </si>
  <si>
    <t>Walton, Hunt and Lindsey</t>
  </si>
  <si>
    <t>West Sydney</t>
  </si>
  <si>
    <t>010.579.3755x74333</t>
  </si>
  <si>
    <t>327.029.7951</t>
  </si>
  <si>
    <t>xtownsend@hoffman.com</t>
  </si>
  <si>
    <t>http://www.russo-craig.com/</t>
  </si>
  <si>
    <t>6CAAED96178Ee6e</t>
  </si>
  <si>
    <t>Davies-Byrd</t>
  </si>
  <si>
    <t>Saundersfurt</t>
  </si>
  <si>
    <t>145-733-3548</t>
  </si>
  <si>
    <t>091.308.6895</t>
  </si>
  <si>
    <t>tracey24@sullivan.com</t>
  </si>
  <si>
    <t>http://www.noble.biz/</t>
  </si>
  <si>
    <t>A0b5552DC97CBbe</t>
  </si>
  <si>
    <t>Lam Group</t>
  </si>
  <si>
    <t>West Barbara</t>
  </si>
  <si>
    <t>164.636.6584x868</t>
  </si>
  <si>
    <t>+1-372-029-6123x8560</t>
  </si>
  <si>
    <t>vaughanmarilyn@hamilton.biz</t>
  </si>
  <si>
    <t>http://www.kramer.com/</t>
  </si>
  <si>
    <t>0Dff6c27C8049C4</t>
  </si>
  <si>
    <t>Bowman-Bowen</t>
  </si>
  <si>
    <t>South Edgarberg</t>
  </si>
  <si>
    <t>948.512.2454x11348</t>
  </si>
  <si>
    <t>001-472-421-9145x827</t>
  </si>
  <si>
    <t>damon10@clarke.com</t>
  </si>
  <si>
    <t>http://www.santos.biz/</t>
  </si>
  <si>
    <t>4decC30EA744Ef4</t>
  </si>
  <si>
    <t>Barry-Rocha</t>
  </si>
  <si>
    <t>East Clayton</t>
  </si>
  <si>
    <t>+1-383-805-5431x703</t>
  </si>
  <si>
    <t>965-462-5394x58219</t>
  </si>
  <si>
    <t>yuwarren@rush-ellison.com</t>
  </si>
  <si>
    <t>http://www.maxwell.com/</t>
  </si>
  <si>
    <t>aa33eC810F514FC</t>
  </si>
  <si>
    <t>Haas-Dudley</t>
  </si>
  <si>
    <t>Port Marie</t>
  </si>
  <si>
    <t>001-034-154-9497</t>
  </si>
  <si>
    <t>309.718.3964x3048</t>
  </si>
  <si>
    <t>goldendonna@castillo.com</t>
  </si>
  <si>
    <t>https://stark.org/</t>
  </si>
  <si>
    <t>8bFE9aaDFdbfB59</t>
  </si>
  <si>
    <t>Odonnell, Knight and Wu</t>
  </si>
  <si>
    <t>South Mathewside</t>
  </si>
  <si>
    <t>(304)133-2020x2431</t>
  </si>
  <si>
    <t>883.746.2369</t>
  </si>
  <si>
    <t>kaylee52@sloan-huang.info</t>
  </si>
  <si>
    <t>http://www.bennett-roy.com/</t>
  </si>
  <si>
    <t>a5D5C99e386F35A</t>
  </si>
  <si>
    <t>Castaneda</t>
  </si>
  <si>
    <t>North Katrina</t>
  </si>
  <si>
    <t>001-574-492-6274x26376</t>
  </si>
  <si>
    <t>814.675.7519</t>
  </si>
  <si>
    <t>miranda52@goodwin.net</t>
  </si>
  <si>
    <t>http://www.herrera.org/</t>
  </si>
  <si>
    <t>bA9f39Bd9eEDDc3</t>
  </si>
  <si>
    <t>Gonzalez, Pittman and Sampson</t>
  </si>
  <si>
    <t>Stefanieshire</t>
  </si>
  <si>
    <t>840.683.0632</t>
  </si>
  <si>
    <t>(409)504-4920</t>
  </si>
  <si>
    <t>mckenzietara@bryant.com</t>
  </si>
  <si>
    <t>http://dunn.biz/</t>
  </si>
  <si>
    <t>a2F1Eb5B4518167</t>
  </si>
  <si>
    <t>Huber, Collier and Martin</t>
  </si>
  <si>
    <t>North Terrence</t>
  </si>
  <si>
    <t>978.125.7335x45676</t>
  </si>
  <si>
    <t>751-163-5135x21219</t>
  </si>
  <si>
    <t>xbarker@dennis.com</t>
  </si>
  <si>
    <t>http://odonnell-parker.com/</t>
  </si>
  <si>
    <t>3BFbbC76C4a892a</t>
  </si>
  <si>
    <t>Webster, Barrett and Ferrell</t>
  </si>
  <si>
    <t>North Ronnie</t>
  </si>
  <si>
    <t>(706)401-3801</t>
  </si>
  <si>
    <t>patty05@watts-chambers.com</t>
  </si>
  <si>
    <t>7a59b369F4535bc</t>
  </si>
  <si>
    <t>Solis-Parker</t>
  </si>
  <si>
    <t>Port Tina</t>
  </si>
  <si>
    <t>791.522.8205x4739</t>
  </si>
  <si>
    <t>(664)252-8539x542</t>
  </si>
  <si>
    <t>whanna@lyons.info</t>
  </si>
  <si>
    <t>http://www.barrera-khan.com/</t>
  </si>
  <si>
    <t>DfB2D1Cf9CbacFb</t>
  </si>
  <si>
    <t>Mcdanielport</t>
  </si>
  <si>
    <t>383.451.6078</t>
  </si>
  <si>
    <t>(258)252-9252x899</t>
  </si>
  <si>
    <t>stewartleonard@joyce-warren.org</t>
  </si>
  <si>
    <t>http://mays.com/</t>
  </si>
  <si>
    <t>fFFdCB72ac1eBaF</t>
  </si>
  <si>
    <t>Cuevas Group</t>
  </si>
  <si>
    <t>New Sherri</t>
  </si>
  <si>
    <t>sotomanuel@schneider.com</t>
  </si>
  <si>
    <t>https://www.arroyo.info/</t>
  </si>
  <si>
    <t>E7bC4D3C1632cb0</t>
  </si>
  <si>
    <t>Ryantown</t>
  </si>
  <si>
    <t>001-944-542-5368x63077</t>
  </si>
  <si>
    <t>685-443-5583x8550</t>
  </si>
  <si>
    <t>zmaxwell@cruz.com</t>
  </si>
  <si>
    <t>https://gibson.com/</t>
  </si>
  <si>
    <t>Fde7de59Ca284F9</t>
  </si>
  <si>
    <t>Morton, Jordan and Mccullough</t>
  </si>
  <si>
    <t>Lake Adrian</t>
  </si>
  <si>
    <t>(709)256-4367x18544</t>
  </si>
  <si>
    <t>(242)457-4814x32968</t>
  </si>
  <si>
    <t>uharrell@meza-dudley.com</t>
  </si>
  <si>
    <t>http://case.com/</t>
  </si>
  <si>
    <t>46aAB0bCB176ef5</t>
  </si>
  <si>
    <t>Lopez, Suarez and Archer</t>
  </si>
  <si>
    <t>Lesterstad</t>
  </si>
  <si>
    <t>(816)487-2910</t>
  </si>
  <si>
    <t>(012)593-1940x600</t>
  </si>
  <si>
    <t>jonesdoris@weber.com</t>
  </si>
  <si>
    <t>http://leonard-stanton.com/</t>
  </si>
  <si>
    <t>46E4bCa4717cf12</t>
  </si>
  <si>
    <t>Bowen, Whitney and Cunningham</t>
  </si>
  <si>
    <t>Gloverhaven</t>
  </si>
  <si>
    <t>474.350.9740x91212</t>
  </si>
  <si>
    <t>001-682-724-6284</t>
  </si>
  <si>
    <t>christine17@cross.info</t>
  </si>
  <si>
    <t>https://www.shea.net/</t>
  </si>
  <si>
    <t>F5683A50E4fdbF4</t>
  </si>
  <si>
    <t>Wolfe, Pratt and Knapp</t>
  </si>
  <si>
    <t>Brittanymouth</t>
  </si>
  <si>
    <t>+1-095-178-4420x467</t>
  </si>
  <si>
    <t>alan94@hanson.com</t>
  </si>
  <si>
    <t>DeDDD3e5e9D3a66</t>
  </si>
  <si>
    <t>Mcintosh-Buckley</t>
  </si>
  <si>
    <t>001-119-248-4493x277</t>
  </si>
  <si>
    <t>+1-238-476-2411x59499</t>
  </si>
  <si>
    <t>roystuart@garza.com</t>
  </si>
  <si>
    <t>https://stuart-galloway.com/</t>
  </si>
  <si>
    <t>F074FAE6D695bCA</t>
  </si>
  <si>
    <t>055.572.4263x219</t>
  </si>
  <si>
    <t>323-453-4922x0394</t>
  </si>
  <si>
    <t>elainekennedy@price.info</t>
  </si>
  <si>
    <t>https://hensley.net/</t>
  </si>
  <si>
    <t>E6CCae24c3dB6EB</t>
  </si>
  <si>
    <t>Wood Ltd</t>
  </si>
  <si>
    <t>Calebmouth</t>
  </si>
  <si>
    <t>+1-768-860-1254x85813</t>
  </si>
  <si>
    <t>+1-450-093-6625x65914</t>
  </si>
  <si>
    <t>angelparker@trujillo-rollins.com</t>
  </si>
  <si>
    <t>http://hayes-haney.info/</t>
  </si>
  <si>
    <t>AadCEfAA52EAfdc</t>
  </si>
  <si>
    <t>Day, Arias and Washington</t>
  </si>
  <si>
    <t>Lake Laurie</t>
  </si>
  <si>
    <t>+1-910-900-7825x08202</t>
  </si>
  <si>
    <t>001-063-900-7836x6641</t>
  </si>
  <si>
    <t>eduardo28@villegas.info</t>
  </si>
  <si>
    <t>https://williamson.com/</t>
  </si>
  <si>
    <t>16e30af2efbd892</t>
  </si>
  <si>
    <t>Kimborough</t>
  </si>
  <si>
    <t>+1-838-474-6768x6751</t>
  </si>
  <si>
    <t>789.948.2000x10108</t>
  </si>
  <si>
    <t>inorris@crane.com</t>
  </si>
  <si>
    <t>https://www.floyd.com/</t>
  </si>
  <si>
    <t>7fddda3cf7AeDFC</t>
  </si>
  <si>
    <t>Mcpherson Group</t>
  </si>
  <si>
    <t>East Rossmouth</t>
  </si>
  <si>
    <t>257.714.7910x724</t>
  </si>
  <si>
    <t>390.740.9042</t>
  </si>
  <si>
    <t>maynardroberta@wagner-conley.org</t>
  </si>
  <si>
    <t>aEedc73C6FcC16F</t>
  </si>
  <si>
    <t>Horton Ltd</t>
  </si>
  <si>
    <t>Johnsonbury</t>
  </si>
  <si>
    <t>487.510.8216x61385</t>
  </si>
  <si>
    <t>iavery@myers-flynn.com</t>
  </si>
  <si>
    <t>https://soto.info/</t>
  </si>
  <si>
    <t>B8Ff0fBdE4A969F</t>
  </si>
  <si>
    <t>West Karla</t>
  </si>
  <si>
    <t>938-894-4370x10805</t>
  </si>
  <si>
    <t>755.276.6587x278</t>
  </si>
  <si>
    <t>dorseyrhonda@pacheco-holland.com</t>
  </si>
  <si>
    <t>BeB75D98261CFE9</t>
  </si>
  <si>
    <t>Graves-Vaughan</t>
  </si>
  <si>
    <t>Liuborough</t>
  </si>
  <si>
    <t>+1-341-876-2824x2122</t>
  </si>
  <si>
    <t>(975)476-1003x6771</t>
  </si>
  <si>
    <t>alanpayne@wilkins-goodwin.com</t>
  </si>
  <si>
    <t>http://love.biz/</t>
  </si>
  <si>
    <t>Ae477E4DE4242Ae</t>
  </si>
  <si>
    <t>Lang, Cardenas and Paul</t>
  </si>
  <si>
    <t>Lake Kelsey</t>
  </si>
  <si>
    <t>353-801-3661</t>
  </si>
  <si>
    <t>363.408.0962x18161</t>
  </si>
  <si>
    <t>jacobsontammy@glenn.net</t>
  </si>
  <si>
    <t>https://leonard.net/</t>
  </si>
  <si>
    <t>15Fc31775Fb614A</t>
  </si>
  <si>
    <t>Browning-Gibson</t>
  </si>
  <si>
    <t>Marthafort</t>
  </si>
  <si>
    <t>(556)934-9267</t>
  </si>
  <si>
    <t>+1-322-219-5806x00975</t>
  </si>
  <si>
    <t>blakecole@sellers-herrera.org</t>
  </si>
  <si>
    <t>f6ebaafaA5e23BB</t>
  </si>
  <si>
    <t>Meadows, Koch and Baker</t>
  </si>
  <si>
    <t>West Kevin</t>
  </si>
  <si>
    <t>325.994.8061</t>
  </si>
  <si>
    <t>camerondawn@huffman.com</t>
  </si>
  <si>
    <t>http://peck.info/</t>
  </si>
  <si>
    <t>D894CeaA225BdF0</t>
  </si>
  <si>
    <t>Lucero-Ryan</t>
  </si>
  <si>
    <t>Kimberlyview</t>
  </si>
  <si>
    <t>001-514-679-4175</t>
  </si>
  <si>
    <t>(652)980-5569</t>
  </si>
  <si>
    <t>wayne07@frank.com</t>
  </si>
  <si>
    <t>bE00d844431Eee3</t>
  </si>
  <si>
    <t>Schwartz, Beck and Carr</t>
  </si>
  <si>
    <t>Carrollchester</t>
  </si>
  <si>
    <t>545-882-5871</t>
  </si>
  <si>
    <t>861-342-8132x85593</t>
  </si>
  <si>
    <t>bill74@jarvis-dunn.com</t>
  </si>
  <si>
    <t>http://cooke-horton.com/</t>
  </si>
  <si>
    <t>4AeFCbBCda5D851</t>
  </si>
  <si>
    <t>Silva, Paul and Navarro</t>
  </si>
  <si>
    <t>North Kristiefort</t>
  </si>
  <si>
    <t>+1-569-441-0956x3555</t>
  </si>
  <si>
    <t>randyvalencia@thornton-mcintosh.com</t>
  </si>
  <si>
    <t>A0BFCD290BB9Ffc</t>
  </si>
  <si>
    <t>Hicks, Hunt and Fuentes</t>
  </si>
  <si>
    <t>Kelleyberg</t>
  </si>
  <si>
    <t>763-794-0913x5540</t>
  </si>
  <si>
    <t>652.420.4168x747</t>
  </si>
  <si>
    <t>mathewrogers@little.com</t>
  </si>
  <si>
    <t>http://www.erickson.com/</t>
  </si>
  <si>
    <t>b5C0eCab93ff0Be</t>
  </si>
  <si>
    <t>Burton PLC</t>
  </si>
  <si>
    <t>Alejandroland</t>
  </si>
  <si>
    <t>655.231.9348</t>
  </si>
  <si>
    <t>(369)605-6772</t>
  </si>
  <si>
    <t>nmccormick@mcclure.net</t>
  </si>
  <si>
    <t>https://odonnell-cherry.net/</t>
  </si>
  <si>
    <t>Df846a01c2cDE6b</t>
  </si>
  <si>
    <t>Pearson-Larson</t>
  </si>
  <si>
    <t>Dustinside</t>
  </si>
  <si>
    <t>875.063.7891x205</t>
  </si>
  <si>
    <t>(555)527-5938x6038</t>
  </si>
  <si>
    <t>lynnduke@cox.com</t>
  </si>
  <si>
    <t>9Def2718aBdEf65</t>
  </si>
  <si>
    <t>Patel PLC</t>
  </si>
  <si>
    <t>001-730-951-2270</t>
  </si>
  <si>
    <t>(277)313-4791x684</t>
  </si>
  <si>
    <t>xyoder@mckee.com</t>
  </si>
  <si>
    <t>http://www.friedman-campos.com/</t>
  </si>
  <si>
    <t>A61A72AdEfFa1d0</t>
  </si>
  <si>
    <t>Estrada Group</t>
  </si>
  <si>
    <t>223-335-9416x9790</t>
  </si>
  <si>
    <t>117-026-6029</t>
  </si>
  <si>
    <t>christina49@holder.net</t>
  </si>
  <si>
    <t>http://www.delacruz-hooper.com/</t>
  </si>
  <si>
    <t>4bCA062e7863a11</t>
  </si>
  <si>
    <t>Miranda-Cunningham</t>
  </si>
  <si>
    <t>Veronicahaven</t>
  </si>
  <si>
    <t>(081)198-8907x566</t>
  </si>
  <si>
    <t>(503)026-3612x834</t>
  </si>
  <si>
    <t>phyllis30@mcknight.com</t>
  </si>
  <si>
    <t>5a691bb92C4bB9d</t>
  </si>
  <si>
    <t>Alvarado-Costa</t>
  </si>
  <si>
    <t>Maureenfurt</t>
  </si>
  <si>
    <t>201-589-3576x01434</t>
  </si>
  <si>
    <t>(139)069-0856</t>
  </si>
  <si>
    <t>wolfesarah@mayer.com</t>
  </si>
  <si>
    <t>http://huang.net/</t>
  </si>
  <si>
    <t>7f9C9E79fC2EC4C</t>
  </si>
  <si>
    <t>Wilkins, Beasley and Keller</t>
  </si>
  <si>
    <t>Port Isaiah</t>
  </si>
  <si>
    <t>001-676-490-1595</t>
  </si>
  <si>
    <t>+1-397-228-7947x113</t>
  </si>
  <si>
    <t>preeves@noble-schaefer.com</t>
  </si>
  <si>
    <t>http://www.vincent.net/</t>
  </si>
  <si>
    <t>D1E4FCE0DCdAeCe</t>
  </si>
  <si>
    <t>Gilbert-Chung</t>
  </si>
  <si>
    <t>+1-193-279-4229x47473</t>
  </si>
  <si>
    <t>591-306-5342</t>
  </si>
  <si>
    <t>hudsonkrystal@hernandez.com</t>
  </si>
  <si>
    <t>https://bender-reynolds.com/</t>
  </si>
  <si>
    <t>6931B4824A554eF</t>
  </si>
  <si>
    <t>Leach-Griffith</t>
  </si>
  <si>
    <t>West Toni</t>
  </si>
  <si>
    <t>781-410-0982x611</t>
  </si>
  <si>
    <t>001-901-061-7982x8181</t>
  </si>
  <si>
    <t>annettecervantes@jennings.biz</t>
  </si>
  <si>
    <t>http://www.leach-mays.info/</t>
  </si>
  <si>
    <t>b52B9003Cf493D0</t>
  </si>
  <si>
    <t>Andrews Ltd</t>
  </si>
  <si>
    <t>Joannamouth</t>
  </si>
  <si>
    <t>628-113-0516x92684</t>
  </si>
  <si>
    <t>302.480.9289</t>
  </si>
  <si>
    <t>nathan18@hayes-bradford.com</t>
  </si>
  <si>
    <t>http://holland-walter.net/</t>
  </si>
  <si>
    <t>aC3E4d6Ceedca2b</t>
  </si>
  <si>
    <t>Madden-Livingston</t>
  </si>
  <si>
    <t>West Raymondmouth</t>
  </si>
  <si>
    <t>004-455-0074x784</t>
  </si>
  <si>
    <t>(930)341-7583</t>
  </si>
  <si>
    <t>villareginald@taylor.com</t>
  </si>
  <si>
    <t>c2B4aCe2a0b2F3C</t>
  </si>
  <si>
    <t>Oliverbury</t>
  </si>
  <si>
    <t>805-359-1808</t>
  </si>
  <si>
    <t>001-054-788-3116x5619</t>
  </si>
  <si>
    <t>richsamantha@adkins.com</t>
  </si>
  <si>
    <t>https://www.page.com/</t>
  </si>
  <si>
    <t>DECfDCC65BbbAda</t>
  </si>
  <si>
    <t>Cole-Randolph</t>
  </si>
  <si>
    <t>(734)558-1033x96722</t>
  </si>
  <si>
    <t>543.865.6813x9270</t>
  </si>
  <si>
    <t>glenda74@oconnell-gates.org</t>
  </si>
  <si>
    <t>http://www.grimes-sheppard.com/</t>
  </si>
  <si>
    <t>a433F932De19CEd</t>
  </si>
  <si>
    <t>Lake Sean</t>
  </si>
  <si>
    <t>(758)968-4532</t>
  </si>
  <si>
    <t>690.959.8769x3507</t>
  </si>
  <si>
    <t>suzanne82@leonard-faulkner.info</t>
  </si>
  <si>
    <t>http://schneider.com/</t>
  </si>
  <si>
    <t>bCa8C6E1FBaeB5E</t>
  </si>
  <si>
    <t>South Rebekahfort</t>
  </si>
  <si>
    <t>+1-252-540-3864x364</t>
  </si>
  <si>
    <t>603.319.5916</t>
  </si>
  <si>
    <t>rtanner@mullen-wright.com</t>
  </si>
  <si>
    <t>https://conway-christian.biz/</t>
  </si>
  <si>
    <t>EE80FfDDe9fb722</t>
  </si>
  <si>
    <t>Bailey, Sanders and Haley</t>
  </si>
  <si>
    <t>Port Antonioshire</t>
  </si>
  <si>
    <t>792-238-8526</t>
  </si>
  <si>
    <t>360-976-9787x92393</t>
  </si>
  <si>
    <t>isabella56@shepherd-wade.com</t>
  </si>
  <si>
    <t>http://www.shaw-ayers.com/</t>
  </si>
  <si>
    <t>CC2AFFbA268acbd</t>
  </si>
  <si>
    <t>Black, Schmidt and Hooper</t>
  </si>
  <si>
    <t>New Yolandamouth</t>
  </si>
  <si>
    <t>+1-780-084-0887x985</t>
  </si>
  <si>
    <t>001-702-180-1507x32876</t>
  </si>
  <si>
    <t>geraldsullivan@mcdaniel.net</t>
  </si>
  <si>
    <t>https://scott.net/</t>
  </si>
  <si>
    <t>6B303c4fd80Abe2</t>
  </si>
  <si>
    <t>Hardin-Hogan</t>
  </si>
  <si>
    <t>933.021.9202x32213</t>
  </si>
  <si>
    <t>(469)855-1610</t>
  </si>
  <si>
    <t>wgriffith@suarez-hinton.com</t>
  </si>
  <si>
    <t>http://valentine-grant.biz/</t>
  </si>
  <si>
    <t>026c176BdDB9Df0</t>
  </si>
  <si>
    <t>Lake Gabriellemouth</t>
  </si>
  <si>
    <t>754.241.2180x662</t>
  </si>
  <si>
    <t>(540)429-8758x026</t>
  </si>
  <si>
    <t>amccall@jones.com</t>
  </si>
  <si>
    <t>https://www.hanna.com/</t>
  </si>
  <si>
    <t>8ac762eCBFdddC1</t>
  </si>
  <si>
    <t>Blanchard-Graham</t>
  </si>
  <si>
    <t>Port Evan</t>
  </si>
  <si>
    <t>(905)631-0655</t>
  </si>
  <si>
    <t>001-253-574-2480x542</t>
  </si>
  <si>
    <t>hansenjorge@daugherty.com</t>
  </si>
  <si>
    <t>http://stephens.com/</t>
  </si>
  <si>
    <t>F5679f328DD6c68</t>
  </si>
  <si>
    <t>Gonzalez-Flowers</t>
  </si>
  <si>
    <t>New Norman</t>
  </si>
  <si>
    <t>646-568-2263x5298</t>
  </si>
  <si>
    <t>843-746-1283x152</t>
  </si>
  <si>
    <t>wrightjeanne@cortez-moore.com</t>
  </si>
  <si>
    <t>87bFb2e9d6d0A3d</t>
  </si>
  <si>
    <t>Glenn-Parrish</t>
  </si>
  <si>
    <t>Shortmouth</t>
  </si>
  <si>
    <t>222.879.3008</t>
  </si>
  <si>
    <t>001-668-633-1870x3253</t>
  </si>
  <si>
    <t>mackkerri@mclaughlin-taylor.biz</t>
  </si>
  <si>
    <t>9aE76C4FAfdc245</t>
  </si>
  <si>
    <t>Noahstad</t>
  </si>
  <si>
    <t>402-271-8142x836</t>
  </si>
  <si>
    <t>qhopkins@thompson-jefferson.com</t>
  </si>
  <si>
    <t>http://www.warren.com/</t>
  </si>
  <si>
    <t>D8BEFBDBC2f37B1</t>
  </si>
  <si>
    <t>Newton-Aguirre</t>
  </si>
  <si>
    <t>+1-583-584-5528x07142</t>
  </si>
  <si>
    <t>001-568-514-0368x227</t>
  </si>
  <si>
    <t>blake59@edwards.com</t>
  </si>
  <si>
    <t>http://www.barrett.info/</t>
  </si>
  <si>
    <t>115A1478fDDD78F</t>
  </si>
  <si>
    <t>Donovan</t>
  </si>
  <si>
    <t>Sutton-Ritter</t>
  </si>
  <si>
    <t>Dillonport</t>
  </si>
  <si>
    <t>+1-606-119-0564x68328</t>
  </si>
  <si>
    <t>+1-128-831-9489x03917</t>
  </si>
  <si>
    <t>pstanton@coffey-rush.com</t>
  </si>
  <si>
    <t>https://www.freeman-maddox.com/</t>
  </si>
  <si>
    <t>16EC8f9dDB0C78D</t>
  </si>
  <si>
    <t>Lawrence Inc</t>
  </si>
  <si>
    <t>South Miguelton</t>
  </si>
  <si>
    <t>777-209-6849</t>
  </si>
  <si>
    <t>224-347-4040x13459</t>
  </si>
  <si>
    <t>pottsvernon@raymond-duarte.info</t>
  </si>
  <si>
    <t>d4E778CcE3db760</t>
  </si>
  <si>
    <t>Wells-Wang</t>
  </si>
  <si>
    <t>Rhondaberg</t>
  </si>
  <si>
    <t>001-124-338-6874x3126</t>
  </si>
  <si>
    <t>847.558.4782x74368</t>
  </si>
  <si>
    <t>karamahoney@stone.info</t>
  </si>
  <si>
    <t>f177BD3D5d111b8</t>
  </si>
  <si>
    <t>Shepherd-Winters</t>
  </si>
  <si>
    <t>Brentfurt</t>
  </si>
  <si>
    <t>001-155-015-7988x1612</t>
  </si>
  <si>
    <t>+1-203-506-1981x292</t>
  </si>
  <si>
    <t>rollinsdarin@tucker.com</t>
  </si>
  <si>
    <t>http://moses-hooper.com/</t>
  </si>
  <si>
    <t>1ffFe2FE453b087</t>
  </si>
  <si>
    <t>Barron-Horn</t>
  </si>
  <si>
    <t>New Herbert</t>
  </si>
  <si>
    <t>(598)095-7950</t>
  </si>
  <si>
    <t>274-773-2172x9716</t>
  </si>
  <si>
    <t>hunterraymond@nunez-reid.com</t>
  </si>
  <si>
    <t>E9fbc4E7D57E61E</t>
  </si>
  <si>
    <t>Rivas-Arias</t>
  </si>
  <si>
    <t>Graytown</t>
  </si>
  <si>
    <t>+1-944-231-8118x85897</t>
  </si>
  <si>
    <t>423-066-7880x399</t>
  </si>
  <si>
    <t>jenny70@lin.com</t>
  </si>
  <si>
    <t>https://macias.info/</t>
  </si>
  <si>
    <t>6e347fACd4C6fab</t>
  </si>
  <si>
    <t>James, Gilbert and Mack</t>
  </si>
  <si>
    <t>Alfredborough</t>
  </si>
  <si>
    <t>516-423-5187</t>
  </si>
  <si>
    <t>629-305-2051</t>
  </si>
  <si>
    <t>haileygarner@garcia.com</t>
  </si>
  <si>
    <t>http://lowery-bush.com/</t>
  </si>
  <si>
    <t>5f2B7d61805be50</t>
  </si>
  <si>
    <t>Becker-Choi</t>
  </si>
  <si>
    <t>New Jacquelineburgh</t>
  </si>
  <si>
    <t>(171)246-3070x931</t>
  </si>
  <si>
    <t>907-118-8025x77964</t>
  </si>
  <si>
    <t>espinozazachary@castro.org</t>
  </si>
  <si>
    <t>https://www.carpenter-russo.biz/</t>
  </si>
  <si>
    <t>c976E3C8FE9eaB0</t>
  </si>
  <si>
    <t>Rush, Nelson and Everett</t>
  </si>
  <si>
    <t>Theodoreport</t>
  </si>
  <si>
    <t>139-638-4508x826</t>
  </si>
  <si>
    <t>daviesshawna@richardson-andrews.com</t>
  </si>
  <si>
    <t>http://harmon-ramsey.com/</t>
  </si>
  <si>
    <t>0C75aBDa4b34Eec</t>
  </si>
  <si>
    <t>Burch-Estrada</t>
  </si>
  <si>
    <t>Tonyburgh</t>
  </si>
  <si>
    <t>+1-440-988-3588x9500</t>
  </si>
  <si>
    <t>tmorris@donaldson.net</t>
  </si>
  <si>
    <t>https://www.gonzales.com/</t>
  </si>
  <si>
    <t>80cC8672047DD96</t>
  </si>
  <si>
    <t>Li Ltd</t>
  </si>
  <si>
    <t>Jasminburgh</t>
  </si>
  <si>
    <t>001-112-799-4411x5742</t>
  </si>
  <si>
    <t>(424)446-0643</t>
  </si>
  <si>
    <t>amber71@trevino-atkins.net</t>
  </si>
  <si>
    <t>http://benson.com/</t>
  </si>
  <si>
    <t>e5BbA364CB51FE2</t>
  </si>
  <si>
    <t>Gutierrez, Waters and Wade</t>
  </si>
  <si>
    <t>Lake Nicolas</t>
  </si>
  <si>
    <t>354-966-5127x777</t>
  </si>
  <si>
    <t>dillon87@eaton-acevedo.biz</t>
  </si>
  <si>
    <t>http://www.anderson.com/</t>
  </si>
  <si>
    <t>C82D3788D5B5bf8</t>
  </si>
  <si>
    <t>Maddox-Kirk</t>
  </si>
  <si>
    <t>Jerryshire</t>
  </si>
  <si>
    <t>001-226-961-4488x7007</t>
  </si>
  <si>
    <t>collin14@hart.com</t>
  </si>
  <si>
    <t>Fe7ADB29ccdf24d</t>
  </si>
  <si>
    <t>Rubio, Strong and Bowen</t>
  </si>
  <si>
    <t>Katrinaside</t>
  </si>
  <si>
    <t>713-235-6054</t>
  </si>
  <si>
    <t>645.246.5330</t>
  </si>
  <si>
    <t>robyngregory@rhodes.net</t>
  </si>
  <si>
    <t>http://waters.org/</t>
  </si>
  <si>
    <t>48BBdabeEfB7AD5</t>
  </si>
  <si>
    <t>Daniels-Crosby</t>
  </si>
  <si>
    <t>West Garyhaven</t>
  </si>
  <si>
    <t>079-049-5781x084</t>
  </si>
  <si>
    <t>mark17@sanchez.biz</t>
  </si>
  <si>
    <t>https://charles.org/</t>
  </si>
  <si>
    <t>ba9a40bb85e441b</t>
  </si>
  <si>
    <t>Connorstad</t>
  </si>
  <si>
    <t>+1-133-745-3620x865</t>
  </si>
  <si>
    <t>+1-100-695-6345x17893</t>
  </si>
  <si>
    <t>fullerbrandy@petersen-mcmillan.biz</t>
  </si>
  <si>
    <t>75EFE8120ab5C7b</t>
  </si>
  <si>
    <t>Boyd-Hebert</t>
  </si>
  <si>
    <t>Lake Patricia</t>
  </si>
  <si>
    <t>001-635-092-0285x31841</t>
  </si>
  <si>
    <t>ycurry@peck.com</t>
  </si>
  <si>
    <t>http://zavala-watts.org/</t>
  </si>
  <si>
    <t>4Fc2AE0D62a61aB</t>
  </si>
  <si>
    <t>South Kaitlinview</t>
  </si>
  <si>
    <t>+1-874-931-8666x26485</t>
  </si>
  <si>
    <t>475.558.4079x495</t>
  </si>
  <si>
    <t>harrycarey@mccarty.com</t>
  </si>
  <si>
    <t>http://dominguez.com/</t>
  </si>
  <si>
    <t>AdA0849C8837844</t>
  </si>
  <si>
    <t>Carroll Inc</t>
  </si>
  <si>
    <t>Codyfort</t>
  </si>
  <si>
    <t>190-887-0535</t>
  </si>
  <si>
    <t>glenn11@beard.com</t>
  </si>
  <si>
    <t>https://roberts.org/</t>
  </si>
  <si>
    <t>A8eaFd42A0CDfaB</t>
  </si>
  <si>
    <t>Pittman, Dickson and Ramsey</t>
  </si>
  <si>
    <t>718.800.1616x43730</t>
  </si>
  <si>
    <t>meghanwhitney@wilkins.com</t>
  </si>
  <si>
    <t>https://robertson.com/</t>
  </si>
  <si>
    <t>dC7Af1b1BA34302</t>
  </si>
  <si>
    <t>Nichols-Rogers</t>
  </si>
  <si>
    <t>East Gabrielleside</t>
  </si>
  <si>
    <t>monroemax@lee-munoz.biz</t>
  </si>
  <si>
    <t>https://www.clayton-price.com/</t>
  </si>
  <si>
    <t>ED8eCEc7C236d2f</t>
  </si>
  <si>
    <t>Whitney LLC</t>
  </si>
  <si>
    <t>North Caitlin</t>
  </si>
  <si>
    <t>001-264-235-1187x81651</t>
  </si>
  <si>
    <t>+1-100-045-8840x2196</t>
  </si>
  <si>
    <t>pachecojenna@adkins.biz</t>
  </si>
  <si>
    <t>http://bennett.com/</t>
  </si>
  <si>
    <t>13f5dFbc6063b06</t>
  </si>
  <si>
    <t>Mathis-Burton</t>
  </si>
  <si>
    <t>Hunterhaven</t>
  </si>
  <si>
    <t>363.197.6452x3284</t>
  </si>
  <si>
    <t>001-261-068-8914</t>
  </si>
  <si>
    <t>criley@colon.biz</t>
  </si>
  <si>
    <t>http://norman.com/</t>
  </si>
  <si>
    <t>fCDecCAAf3c0b17</t>
  </si>
  <si>
    <t>Chase, Washington and Mora</t>
  </si>
  <si>
    <t>634.317.6429x452</t>
  </si>
  <si>
    <t>cole55@drake.com</t>
  </si>
  <si>
    <t>https://tyler.info/</t>
  </si>
  <si>
    <t>5Ebc4d6E605A329</t>
  </si>
  <si>
    <t>Salazar-Lamb</t>
  </si>
  <si>
    <t>New Ethan</t>
  </si>
  <si>
    <t>322.301.9253</t>
  </si>
  <si>
    <t>+1-027-257-7119x313</t>
  </si>
  <si>
    <t>jeanchavez@knight.net</t>
  </si>
  <si>
    <t>http://www.costa-kim.com/</t>
  </si>
  <si>
    <t>fb1F714EFBff0cA</t>
  </si>
  <si>
    <t>Browning-Fletcher</t>
  </si>
  <si>
    <t>001-673-264-0198x51464</t>
  </si>
  <si>
    <t>dominguezkatherine@hensley.biz</t>
  </si>
  <si>
    <t>fE1dc2AaB7c84Bf</t>
  </si>
  <si>
    <t>Love, Ewing and Underwood</t>
  </si>
  <si>
    <t>East Danielleshire</t>
  </si>
  <si>
    <t>001-976-879-4910</t>
  </si>
  <si>
    <t>834.061.3517x13725</t>
  </si>
  <si>
    <t>davidsonmaurice@luna-ali.com</t>
  </si>
  <si>
    <t>https://miranda.com/</t>
  </si>
  <si>
    <t>BD4584A18f406A8</t>
  </si>
  <si>
    <t>Buckley Inc</t>
  </si>
  <si>
    <t>Stefanieland</t>
  </si>
  <si>
    <t>919.847.9348</t>
  </si>
  <si>
    <t>(599)415-2231x97158</t>
  </si>
  <si>
    <t>sueboyle@jenkins.com</t>
  </si>
  <si>
    <t>https://www.rice.info/</t>
  </si>
  <si>
    <t>c32cFf1a13d1Df2</t>
  </si>
  <si>
    <t>Conrad-Perkins</t>
  </si>
  <si>
    <t>Jefferyview</t>
  </si>
  <si>
    <t>+1-169-603-4318x67543</t>
  </si>
  <si>
    <t>729-097-6427x7140</t>
  </si>
  <si>
    <t>lrobles@fox.com</t>
  </si>
  <si>
    <t>http://underwood-mckenzie.com/</t>
  </si>
  <si>
    <t>eF41DcC56c4E96E</t>
  </si>
  <si>
    <t>Stanley-Good</t>
  </si>
  <si>
    <t>Markshaven</t>
  </si>
  <si>
    <t>(761)376-9572</t>
  </si>
  <si>
    <t>pamela02@gibson.com</t>
  </si>
  <si>
    <t>http://www.morris.biz/</t>
  </si>
  <si>
    <t>23B6b53e4533122</t>
  </si>
  <si>
    <t>Juarez-Clayton</t>
  </si>
  <si>
    <t>South Kyleton</t>
  </si>
  <si>
    <t>898-115-5975</t>
  </si>
  <si>
    <t>+1-436-034-0166x974</t>
  </si>
  <si>
    <t>kreese@cherry.com</t>
  </si>
  <si>
    <t>895D6Db16EDFa07</t>
  </si>
  <si>
    <t>Barr PLC</t>
  </si>
  <si>
    <t>New Tracieburgh</t>
  </si>
  <si>
    <t>923.654.0069</t>
  </si>
  <si>
    <t>920.167.5070</t>
  </si>
  <si>
    <t>bartonwyatt@hernandez.biz</t>
  </si>
  <si>
    <t>5cFFde2c204F3dc</t>
  </si>
  <si>
    <t>Mullen LLC</t>
  </si>
  <si>
    <t>Zunigamouth</t>
  </si>
  <si>
    <t>878-972-3110x9952</t>
  </si>
  <si>
    <t>001-891-826-5756x5881</t>
  </si>
  <si>
    <t>blackaudrey@nash.org</t>
  </si>
  <si>
    <t>https://www.callahan.biz/</t>
  </si>
  <si>
    <t>bcd6D1c06caC16B</t>
  </si>
  <si>
    <t>Vangshire</t>
  </si>
  <si>
    <t>493-775-2867x6957</t>
  </si>
  <si>
    <t>(017)519-4071x285</t>
  </si>
  <si>
    <t>autumn55@schaefer.net</t>
  </si>
  <si>
    <t>https://www.blake-bray.com/</t>
  </si>
  <si>
    <t>8C45ed8c32fee9b</t>
  </si>
  <si>
    <t>Nguyen, Richard and Zuniga</t>
  </si>
  <si>
    <t>New Frederickburgh</t>
  </si>
  <si>
    <t>201.217.8801x9892</t>
  </si>
  <si>
    <t>chase81@beasley-gibson.com</t>
  </si>
  <si>
    <t>http://walton-walls.biz/</t>
  </si>
  <si>
    <t>dFb9ECdafbF55fF</t>
  </si>
  <si>
    <t>Good and Sons</t>
  </si>
  <si>
    <t>Pamelafort</t>
  </si>
  <si>
    <t>412-836-9934x494</t>
  </si>
  <si>
    <t>(947)271-6763</t>
  </si>
  <si>
    <t>wburke@greene-curtis.com</t>
  </si>
  <si>
    <t>https://www.barr.org/</t>
  </si>
  <si>
    <t>AdAeBE8abE9daeF</t>
  </si>
  <si>
    <t>Bauer-Pugh</t>
  </si>
  <si>
    <t>New Samanthachester</t>
  </si>
  <si>
    <t>031-516-7403x343</t>
  </si>
  <si>
    <t>001-495-564-1413</t>
  </si>
  <si>
    <t>ehuber@kirk.info</t>
  </si>
  <si>
    <t>6dEaFd8DfF7AEBd</t>
  </si>
  <si>
    <t>Fernandez, Cisneros and Davies</t>
  </si>
  <si>
    <t>Yuport</t>
  </si>
  <si>
    <t>377.043.5728</t>
  </si>
  <si>
    <t>693-673-8509</t>
  </si>
  <si>
    <t>ggarza@mclean-petersen.net</t>
  </si>
  <si>
    <t>https://www.pham-gates.biz/</t>
  </si>
  <si>
    <t>Cff2136b64Ccb3F</t>
  </si>
  <si>
    <t>Cooley PLC</t>
  </si>
  <si>
    <t>Keithborough</t>
  </si>
  <si>
    <t>001-928-106-5776</t>
  </si>
  <si>
    <t>001-998-609-9829</t>
  </si>
  <si>
    <t>bcastaneda@flowers.com</t>
  </si>
  <si>
    <t>http://www.fox.com/</t>
  </si>
  <si>
    <t>4aAC1e4D3d9A92C</t>
  </si>
  <si>
    <t>Foster-Curry</t>
  </si>
  <si>
    <t>Thomasview</t>
  </si>
  <si>
    <t>+1-174-148-7952x7700</t>
  </si>
  <si>
    <t>770-424-2941x77239</t>
  </si>
  <si>
    <t>uhoffman@ferguson-mcclure.com</t>
  </si>
  <si>
    <t>https://gonzales.com/</t>
  </si>
  <si>
    <t>048B21bB4E5BC9b</t>
  </si>
  <si>
    <t>Mccoy-Wheeler</t>
  </si>
  <si>
    <t>Breannaborough</t>
  </si>
  <si>
    <t>945.860.2420x5819</t>
  </si>
  <si>
    <t>(875)960-3336x05798</t>
  </si>
  <si>
    <t>shawnblair@murphy.com</t>
  </si>
  <si>
    <t>https://www.edwards-molina.com/</t>
  </si>
  <si>
    <t>6aF49EC7Ca9d6c7</t>
  </si>
  <si>
    <t>Conway-Glass</t>
  </si>
  <si>
    <t>West Joe</t>
  </si>
  <si>
    <t>+1-042-899-8839x06372</t>
  </si>
  <si>
    <t>(141)315-9777</t>
  </si>
  <si>
    <t>caitlinpage@frye.info</t>
  </si>
  <si>
    <t>http://www.foley-moran.com/</t>
  </si>
  <si>
    <t>2a2A249d72d40c4</t>
  </si>
  <si>
    <t>Sweeney PLC</t>
  </si>
  <si>
    <t>North Wyatt</t>
  </si>
  <si>
    <t>001-038-207-1287</t>
  </si>
  <si>
    <t>(228)879-0579</t>
  </si>
  <si>
    <t>uspence@franklin-lopez.com</t>
  </si>
  <si>
    <t>https://www.sheppard.net/</t>
  </si>
  <si>
    <t>9DC7CFBaf0bf30c</t>
  </si>
  <si>
    <t>Ramos, Ho and Alexander</t>
  </si>
  <si>
    <t>West Curtis</t>
  </si>
  <si>
    <t>360-117-6011x15273</t>
  </si>
  <si>
    <t>(812)881-2711</t>
  </si>
  <si>
    <t>autumn22@turner.com</t>
  </si>
  <si>
    <t>https://caldwell.net/</t>
  </si>
  <si>
    <t>20De1e87BFD55C8</t>
  </si>
  <si>
    <t>Adams, Baird and Osborn</t>
  </si>
  <si>
    <t>Port Blaketown</t>
  </si>
  <si>
    <t>229-212-1862</t>
  </si>
  <si>
    <t>001-069-298-7666</t>
  </si>
  <si>
    <t>wparrish@cisneros-mason.biz</t>
  </si>
  <si>
    <t>https://mcdonald.com/</t>
  </si>
  <si>
    <t>dA5BC0C9B62B40c</t>
  </si>
  <si>
    <t>Haynes PLC</t>
  </si>
  <si>
    <t>Fernandotown</t>
  </si>
  <si>
    <t>(325)080-3401x1834</t>
  </si>
  <si>
    <t>benjamincarol@olson.info</t>
  </si>
  <si>
    <t>4Ff0c4681DD1fC9</t>
  </si>
  <si>
    <t>Joseph Inc</t>
  </si>
  <si>
    <t>West Jonathonland</t>
  </si>
  <si>
    <t>994-324-9290x8047</t>
  </si>
  <si>
    <t>821.952.2659x8728</t>
  </si>
  <si>
    <t>vaughancollin@lester-lucas.com</t>
  </si>
  <si>
    <t>https://knight.net/</t>
  </si>
  <si>
    <t>AACa6B7562DA780</t>
  </si>
  <si>
    <t>Mcfarland Inc</t>
  </si>
  <si>
    <t>Buckville</t>
  </si>
  <si>
    <t>001-989-335-8076x824</t>
  </si>
  <si>
    <t>(466)917-6492</t>
  </si>
  <si>
    <t>meagan71@gutierrez.org</t>
  </si>
  <si>
    <t>https://joseph-gordon.com/</t>
  </si>
  <si>
    <t>5fa0CaCa6dd9D8e</t>
  </si>
  <si>
    <t>Christian-Clark</t>
  </si>
  <si>
    <t>Port Herbertberg</t>
  </si>
  <si>
    <t>136-316-0457</t>
  </si>
  <si>
    <t>227.818.2292</t>
  </si>
  <si>
    <t>flam@rodgers-farrell.biz</t>
  </si>
  <si>
    <t>http://wilkinson-irwin.info/</t>
  </si>
  <si>
    <t>a62Cc9baE159fB1</t>
  </si>
  <si>
    <t>Weiss LLC</t>
  </si>
  <si>
    <t>Lake Juan</t>
  </si>
  <si>
    <t>+1-042-511-2228x9911</t>
  </si>
  <si>
    <t>carolynsantiago@crawford.com</t>
  </si>
  <si>
    <t>https://olson.com/</t>
  </si>
  <si>
    <t>A0d0Faa9cAa754C</t>
  </si>
  <si>
    <t>Oneal Inc</t>
  </si>
  <si>
    <t>Lake Jeremiah</t>
  </si>
  <si>
    <t>+1-942-770-8497x57825</t>
  </si>
  <si>
    <t>569.848.2511</t>
  </si>
  <si>
    <t>willismia@bradford.com</t>
  </si>
  <si>
    <t>http://www.bell.com/</t>
  </si>
  <si>
    <t>5235360eEC7aCc4</t>
  </si>
  <si>
    <t>Gilbert-Moran</t>
  </si>
  <si>
    <t>West Troyland</t>
  </si>
  <si>
    <t>001-931-719-5752</t>
  </si>
  <si>
    <t>290-253-8027x68150</t>
  </si>
  <si>
    <t>ostephens@cohen.com</t>
  </si>
  <si>
    <t>78eBE01AbcdE4bC</t>
  </si>
  <si>
    <t>Lake Nina</t>
  </si>
  <si>
    <t>001-986-808-8850x3298</t>
  </si>
  <si>
    <t>193.282.0773x653</t>
  </si>
  <si>
    <t>greg71@kramer.org</t>
  </si>
  <si>
    <t>Fd48683cC1c7f45</t>
  </si>
  <si>
    <t>Baird Inc</t>
  </si>
  <si>
    <t>South Diamondville</t>
  </si>
  <si>
    <t>491.915.6303x638</t>
  </si>
  <si>
    <t>001-430-460-8857x96134</t>
  </si>
  <si>
    <t>laurenraymond@lozano.com</t>
  </si>
  <si>
    <t>bE81c6D3aa8eFED</t>
  </si>
  <si>
    <t>Landry-Leon</t>
  </si>
  <si>
    <t>Waynebury</t>
  </si>
  <si>
    <t>(905)154-6988</t>
  </si>
  <si>
    <t>536-494-7285x89004</t>
  </si>
  <si>
    <t>costaalec@fernandez.info</t>
  </si>
  <si>
    <t>http://www.maxwell-collier.org/</t>
  </si>
  <si>
    <t>8c16D1cee97F4bd</t>
  </si>
  <si>
    <t>Newton, Stewart and Maxwell</t>
  </si>
  <si>
    <t>Allisonberg</t>
  </si>
  <si>
    <t>+1-691-439-5069x7634</t>
  </si>
  <si>
    <t>katiemendez@gaines.com</t>
  </si>
  <si>
    <t>https://www.patrick-rose.com/</t>
  </si>
  <si>
    <t>980196D28cE27Ab</t>
  </si>
  <si>
    <t>Wiggins-Shah</t>
  </si>
  <si>
    <t>Alberttown</t>
  </si>
  <si>
    <t>hector38@frey.org</t>
  </si>
  <si>
    <t>http://gay-weber.org/</t>
  </si>
  <si>
    <t>C0bB49b13054Cc9</t>
  </si>
  <si>
    <t>Zimmerman Inc</t>
  </si>
  <si>
    <t>Beanburgh</t>
  </si>
  <si>
    <t>001-162-189-1956x90984</t>
  </si>
  <si>
    <t>margaretblake@shepard.net</t>
  </si>
  <si>
    <t>http://hampton.com/</t>
  </si>
  <si>
    <t>0Dc6fe9BAd4FE36</t>
  </si>
  <si>
    <t>Johnnymouth</t>
  </si>
  <si>
    <t>987.134.8688x2077</t>
  </si>
  <si>
    <t>upadilla@freeman.com</t>
  </si>
  <si>
    <t>https://boone.com/</t>
  </si>
  <si>
    <t>c820E8f9142dac9</t>
  </si>
  <si>
    <t>Cummings, Lopez and Marshall</t>
  </si>
  <si>
    <t>Lake Kiara</t>
  </si>
  <si>
    <t>937-272-6016</t>
  </si>
  <si>
    <t>019.139.8679</t>
  </si>
  <si>
    <t>edgar68@sims-doyle.com</t>
  </si>
  <si>
    <t>https://marsh.org/</t>
  </si>
  <si>
    <t>FAc5F649eE64ed8</t>
  </si>
  <si>
    <t>Swanson and Sons</t>
  </si>
  <si>
    <t>Lake Mitchell</t>
  </si>
  <si>
    <t>679-235-6572</t>
  </si>
  <si>
    <t>(900)387-2121</t>
  </si>
  <si>
    <t>barkersara@schaefer.com</t>
  </si>
  <si>
    <t>https://baldwin-dickson.com/</t>
  </si>
  <si>
    <t>9b70DDbA0fa6Def</t>
  </si>
  <si>
    <t>(172)215-1305x32180</t>
  </si>
  <si>
    <t>vickifranklin@kennedy-stephenson.info</t>
  </si>
  <si>
    <t>https://wilkinson.com/</t>
  </si>
  <si>
    <t>8df0bc36DdEd85B</t>
  </si>
  <si>
    <t>Oneal-Cohen</t>
  </si>
  <si>
    <t>Burnsland</t>
  </si>
  <si>
    <t>(138)958-9282x703</t>
  </si>
  <si>
    <t>+1-782-139-6618x1151</t>
  </si>
  <si>
    <t>uhurley@graham.com</t>
  </si>
  <si>
    <t>https://www.higgins.org/</t>
  </si>
  <si>
    <t>7EF2D48BB07438C</t>
  </si>
  <si>
    <t>Yu, Hodges and Vaughn</t>
  </si>
  <si>
    <t>232.585.0830x497</t>
  </si>
  <si>
    <t>+1-290-297-6278x6425</t>
  </si>
  <si>
    <t>shaun72@daniel-bowman.com</t>
  </si>
  <si>
    <t>3F6db5cab1AD62c</t>
  </si>
  <si>
    <t>Compton-Valdez</t>
  </si>
  <si>
    <t>Martinezport</t>
  </si>
  <si>
    <t>001-965-361-3446</t>
  </si>
  <si>
    <t>661.632.0153x719</t>
  </si>
  <si>
    <t>dmcdaniel@elliott-frederick.com</t>
  </si>
  <si>
    <t>https://krause-stein.com/</t>
  </si>
  <si>
    <t>cF63cdB95700EC6</t>
  </si>
  <si>
    <t>Contreras, Sanders and Wood</t>
  </si>
  <si>
    <t>Fletcherside</t>
  </si>
  <si>
    <t>382.627.3736x21873</t>
  </si>
  <si>
    <t>(020)759-1358x19875</t>
  </si>
  <si>
    <t>levimorton@kirby.com</t>
  </si>
  <si>
    <t>http://blake-hart.com/</t>
  </si>
  <si>
    <t>77Cf33c6Afe1bFc</t>
  </si>
  <si>
    <t>Arias-Dixon</t>
  </si>
  <si>
    <t>Solomonfort</t>
  </si>
  <si>
    <t>001-135-763-7078</t>
  </si>
  <si>
    <t>899.978.3591</t>
  </si>
  <si>
    <t>sarahpark@schultz.com</t>
  </si>
  <si>
    <t>https://www.campbell.net/</t>
  </si>
  <si>
    <t>da447C19eD3E9F0</t>
  </si>
  <si>
    <t>Abbott, Everett and Davidson</t>
  </si>
  <si>
    <t>East Brent</t>
  </si>
  <si>
    <t>496-086-5405x3272</t>
  </si>
  <si>
    <t>ashleeeverett@hampton.org</t>
  </si>
  <si>
    <t>https://www.calderon.com/</t>
  </si>
  <si>
    <t>a8fb6bcF8bFf51a</t>
  </si>
  <si>
    <t>Gardner, Hendricks and Ferrell</t>
  </si>
  <si>
    <t>Castrotown</t>
  </si>
  <si>
    <t>001-889-787-6501x37470</t>
  </si>
  <si>
    <t>+1-212-040-5219x290</t>
  </si>
  <si>
    <t>angel77@hahn-drake.com</t>
  </si>
  <si>
    <t>6F2bB1D3c9cb075</t>
  </si>
  <si>
    <t>Carney Inc</t>
  </si>
  <si>
    <t>143-468-4947</t>
  </si>
  <si>
    <t>+1-571-415-5490x0558</t>
  </si>
  <si>
    <t>gabrielmcmahon@mayer.com</t>
  </si>
  <si>
    <t>http://leon.biz/</t>
  </si>
  <si>
    <t>D67eFF776C2Fb5a</t>
  </si>
  <si>
    <t>Norman, Huang and Mann</t>
  </si>
  <si>
    <t>Stefaniemouth</t>
  </si>
  <si>
    <t>129-610-1207x7439</t>
  </si>
  <si>
    <t>mcfarlandbrendan@malone.com</t>
  </si>
  <si>
    <t>https://chase-copeland.biz/</t>
  </si>
  <si>
    <t>ed5bCdCC9b7FbAD</t>
  </si>
  <si>
    <t>Schroeder, Mathis and Sampson</t>
  </si>
  <si>
    <t>Lake Jocelyntown</t>
  </si>
  <si>
    <t>025.733.1521x473</t>
  </si>
  <si>
    <t>(316)117-4028x154</t>
  </si>
  <si>
    <t>everetttroy@brady.com</t>
  </si>
  <si>
    <t>http://peters.info/</t>
  </si>
  <si>
    <t>6FC032EA06AA72C</t>
  </si>
  <si>
    <t>Lin-Gill</t>
  </si>
  <si>
    <t>Virginiastad</t>
  </si>
  <si>
    <t>(762)827-7364x6340</t>
  </si>
  <si>
    <t>richarddickerson@crosby-lawrence.com</t>
  </si>
  <si>
    <t>http://www.davidson-powers.biz/</t>
  </si>
  <si>
    <t>e0d18068dEA9ACb</t>
  </si>
  <si>
    <t>Harrison-Molina</t>
  </si>
  <si>
    <t>North Chelseaview</t>
  </si>
  <si>
    <t>+1-380-078-2593x940</t>
  </si>
  <si>
    <t>274.538.8052</t>
  </si>
  <si>
    <t>connerkelsey@austin-king.com</t>
  </si>
  <si>
    <t>https://villarreal.biz/</t>
  </si>
  <si>
    <t>9cf7d8446Aa6D80</t>
  </si>
  <si>
    <t>Massey-Conway</t>
  </si>
  <si>
    <t>West Tomfurt</t>
  </si>
  <si>
    <t>(871)421-2690</t>
  </si>
  <si>
    <t>264-762-0538x7812</t>
  </si>
  <si>
    <t>daniel65@luna.com</t>
  </si>
  <si>
    <t>http://knox-richard.com/</t>
  </si>
  <si>
    <t>d6bfe8F2Cd1d3DE</t>
  </si>
  <si>
    <t>Mack, Reyes and Wagner</t>
  </si>
  <si>
    <t>Lake Spencerland</t>
  </si>
  <si>
    <t>965.421.5696x3591</t>
  </si>
  <si>
    <t>mccormickbarry@downs-kennedy.com</t>
  </si>
  <si>
    <t>http://www.floyd.com/</t>
  </si>
  <si>
    <t>caBc788e17DeBAe</t>
  </si>
  <si>
    <t>Day Inc</t>
  </si>
  <si>
    <t>Lake Alexaland</t>
  </si>
  <si>
    <t>001-485-916-9460x0223</t>
  </si>
  <si>
    <t>931.443.6398x5895</t>
  </si>
  <si>
    <t>ldunlap@washington-mckenzie.com</t>
  </si>
  <si>
    <t>http://parks.com/</t>
  </si>
  <si>
    <t>1EdA3EDBf4f35bE</t>
  </si>
  <si>
    <t>Chen-Yates</t>
  </si>
  <si>
    <t>Lake Mark</t>
  </si>
  <si>
    <t>001-595-399-8161x27132</t>
  </si>
  <si>
    <t>+1-837-785-6998x540</t>
  </si>
  <si>
    <t>kflores@powell-whitaker.com</t>
  </si>
  <si>
    <t>https://www.garrett.biz/</t>
  </si>
  <si>
    <t>6D0f349ba77A173</t>
  </si>
  <si>
    <t>Chavez, Hancock and Nielsen</t>
  </si>
  <si>
    <t>South Markborough</t>
  </si>
  <si>
    <t>+1-118-202-5280x5653</t>
  </si>
  <si>
    <t>(330)990-8483</t>
  </si>
  <si>
    <t>crystal02@aguirre-ryan.com</t>
  </si>
  <si>
    <t>https://myers-mitchell.com/</t>
  </si>
  <si>
    <t>F21fFE44D5Fa5A0</t>
  </si>
  <si>
    <t>Jessicafurt</t>
  </si>
  <si>
    <t>001-812-651-9751x1806</t>
  </si>
  <si>
    <t>zhanggordon@holmes-briggs.biz</t>
  </si>
  <si>
    <t>https://anthony-mann.com/</t>
  </si>
  <si>
    <t>8C338Ec7aFDD175</t>
  </si>
  <si>
    <t>001-636-041-5758x198</t>
  </si>
  <si>
    <t>279.471.7278x445</t>
  </si>
  <si>
    <t>jeromeestrada@ayers-mcclure.com</t>
  </si>
  <si>
    <t>0C6Bce4E5a22882</t>
  </si>
  <si>
    <t>Ruiz, Compton and Mcdaniel</t>
  </si>
  <si>
    <t>South Bianca</t>
  </si>
  <si>
    <t>823-176-5428x79975</t>
  </si>
  <si>
    <t>+1-304-400-0507x8861</t>
  </si>
  <si>
    <t>heathbrandi@key.org</t>
  </si>
  <si>
    <t>http://www.ramsey-mccann.net/</t>
  </si>
  <si>
    <t>F7839cc423b91C1</t>
  </si>
  <si>
    <t>Lake Stevenfurt</t>
  </si>
  <si>
    <t>279.595.3393x83136</t>
  </si>
  <si>
    <t>545.129.1003x54924</t>
  </si>
  <si>
    <t>vasquezsylvia@doyle-herman.com</t>
  </si>
  <si>
    <t>https://weaver.org/</t>
  </si>
  <si>
    <t>CBe2AA6Be84De1a</t>
  </si>
  <si>
    <t>Riley, Vaughan and Mueller</t>
  </si>
  <si>
    <t>Lake Melissa</t>
  </si>
  <si>
    <t>001-410-708-6960</t>
  </si>
  <si>
    <t>christopher82@may.info</t>
  </si>
  <si>
    <t>https://www.davis.com/</t>
  </si>
  <si>
    <t>cEa23AFD8fBEF3A</t>
  </si>
  <si>
    <t>Lowe-Gallegos</t>
  </si>
  <si>
    <t>Jarvisstad</t>
  </si>
  <si>
    <t>123-927-3449</t>
  </si>
  <si>
    <t>356-041-7600x329</t>
  </si>
  <si>
    <t>shearodney@kirk-holden.com</t>
  </si>
  <si>
    <t>4Da30e84965430E</t>
  </si>
  <si>
    <t>Ewing-Dickson</t>
  </si>
  <si>
    <t>Lake Margarettown</t>
  </si>
  <si>
    <t>154.909.9706</t>
  </si>
  <si>
    <t>734.652.6583x042</t>
  </si>
  <si>
    <t>kelliemcbride@solis-small.com</t>
  </si>
  <si>
    <t>https://www.randall-schneider.com/</t>
  </si>
  <si>
    <t>9a00E62352Ec874</t>
  </si>
  <si>
    <t>South Shirleychester</t>
  </si>
  <si>
    <t>327-846-4136x247</t>
  </si>
  <si>
    <t>001-627-861-9612</t>
  </si>
  <si>
    <t>teresa89@robbins.biz</t>
  </si>
  <si>
    <t>9D233AF69A78C8B</t>
  </si>
  <si>
    <t>Zuniga, Nelson and Andersen</t>
  </si>
  <si>
    <t>Port Bridget</t>
  </si>
  <si>
    <t>(029)964-7780x35355</t>
  </si>
  <si>
    <t>049-427-7713</t>
  </si>
  <si>
    <t>eduardo02@vargas-fox.com</t>
  </si>
  <si>
    <t>https://www.cervantes.info/</t>
  </si>
  <si>
    <t>c0C7e5A4C769766</t>
  </si>
  <si>
    <t>922.690.1716</t>
  </si>
  <si>
    <t>francisco29@allen.com</t>
  </si>
  <si>
    <t>http://www.schwartz.org/</t>
  </si>
  <si>
    <t>6AEc0f8D0d5fcec</t>
  </si>
  <si>
    <t>Castillo-Ryan</t>
  </si>
  <si>
    <t>Lake Shirley</t>
  </si>
  <si>
    <t>001-879-828-5193</t>
  </si>
  <si>
    <t>bpeck@allison-roman.com</t>
  </si>
  <si>
    <t>https://ramirez.info/</t>
  </si>
  <si>
    <t>Ee0A10B69EAEBB1</t>
  </si>
  <si>
    <t>Pena, Lin and Barrett</t>
  </si>
  <si>
    <t>North Xavierfort</t>
  </si>
  <si>
    <t>001-543-969-0587x343</t>
  </si>
  <si>
    <t>084-590-7198</t>
  </si>
  <si>
    <t>rlawrence@hess-boyer.com</t>
  </si>
  <si>
    <t>http://www.ellis.com/</t>
  </si>
  <si>
    <t>c31288Ca04429b5</t>
  </si>
  <si>
    <t>Butler, Wheeler and Schultz</t>
  </si>
  <si>
    <t>077-710-5858</t>
  </si>
  <si>
    <t>mikewilliamson@cardenas-davidson.com</t>
  </si>
  <si>
    <t>http://fernandez.com/</t>
  </si>
  <si>
    <t>080D6E03aAd45BB</t>
  </si>
  <si>
    <t>Russell-Burns</t>
  </si>
  <si>
    <t>Lake Randallshire</t>
  </si>
  <si>
    <t>001-211-072-8998x83905</t>
  </si>
  <si>
    <t>+1-094-777-0081x62910</t>
  </si>
  <si>
    <t>xashley@hood.com</t>
  </si>
  <si>
    <t>8E1662DA103AF57</t>
  </si>
  <si>
    <t>Mckenzieville</t>
  </si>
  <si>
    <t>001-858-268-9484x6183</t>
  </si>
  <si>
    <t>+1-564-306-6833x618</t>
  </si>
  <si>
    <t>dillon17@lawrence.com</t>
  </si>
  <si>
    <t>http://cooley-vance.biz/</t>
  </si>
  <si>
    <t>5Fc578F2e8fCa63</t>
  </si>
  <si>
    <t>Johnston-Thornton</t>
  </si>
  <si>
    <t>Lake Mauriceton</t>
  </si>
  <si>
    <t>998-660-6771x51928</t>
  </si>
  <si>
    <t>985.346.7136</t>
  </si>
  <si>
    <t>pamshaffer@bruce.info</t>
  </si>
  <si>
    <t>https://www.stevenson-glenn.com/</t>
  </si>
  <si>
    <t>1E33eFE1d43E523</t>
  </si>
  <si>
    <t>(683)458-2737x503</t>
  </si>
  <si>
    <t>ralphsawyer@donaldson.com</t>
  </si>
  <si>
    <t>https://www.tanner-meyers.com/</t>
  </si>
  <si>
    <t>cDfED45AbC51c95</t>
  </si>
  <si>
    <t>Marshall, Barry and French</t>
  </si>
  <si>
    <t>Diamondberg</t>
  </si>
  <si>
    <t>001-900-283-6448x0267</t>
  </si>
  <si>
    <t>931.096.3032x21862</t>
  </si>
  <si>
    <t>grossantonio@cross-li.biz</t>
  </si>
  <si>
    <t>https://www.castaneda-zamora.com/</t>
  </si>
  <si>
    <t>F86f7d49dbC8e1F</t>
  </si>
  <si>
    <t>Perkins-Rowe</t>
  </si>
  <si>
    <t>Mcdonaldville</t>
  </si>
  <si>
    <t>710-293-2822</t>
  </si>
  <si>
    <t>(345)125-9175</t>
  </si>
  <si>
    <t>fryesamantha@golden.net</t>
  </si>
  <si>
    <t>http://www.mayer.net/</t>
  </si>
  <si>
    <t>Dd8DB1F83CFF926</t>
  </si>
  <si>
    <t>Jackson-Rocha</t>
  </si>
  <si>
    <t>Tylershire</t>
  </si>
  <si>
    <t>697.406.3414x06077</t>
  </si>
  <si>
    <t>079.654.9560</t>
  </si>
  <si>
    <t>jenkinsalfred@michael.com</t>
  </si>
  <si>
    <t>http://tyler.org/</t>
  </si>
  <si>
    <t>fb586506aCBC8b1</t>
  </si>
  <si>
    <t>Arias, Holloway and Bauer</t>
  </si>
  <si>
    <t>Port Clarenceshire</t>
  </si>
  <si>
    <t>+1-962-881-0296x05204</t>
  </si>
  <si>
    <t>+1-871-798-6050x0501</t>
  </si>
  <si>
    <t>rbell@holmes.org</t>
  </si>
  <si>
    <t>https://maddox-thomas.net/</t>
  </si>
  <si>
    <t>CD9CFBb7D42f172</t>
  </si>
  <si>
    <t>Brewer, Gould and Brewer</t>
  </si>
  <si>
    <t>Terrancemouth</t>
  </si>
  <si>
    <t>358-535-8467x62670</t>
  </si>
  <si>
    <t>(085)287-6392</t>
  </si>
  <si>
    <t>igarrison@carpenter.com</t>
  </si>
  <si>
    <t>ebaAa48B8e9F6Eb</t>
  </si>
  <si>
    <t>Blanchard Inc</t>
  </si>
  <si>
    <t>Port Christina</t>
  </si>
  <si>
    <t>001-292-275-0778x5391</t>
  </si>
  <si>
    <t>(398)760-6403x088</t>
  </si>
  <si>
    <t>briggsnichole@alvarado.net</t>
  </si>
  <si>
    <t>https://www.ferrell.org/</t>
  </si>
  <si>
    <t>a54Ccdf893A10eA</t>
  </si>
  <si>
    <t>Gibson-Salinas</t>
  </si>
  <si>
    <t>(378)466-4147x7865</t>
  </si>
  <si>
    <t>372-745-6798</t>
  </si>
  <si>
    <t>amanda77@price.biz</t>
  </si>
  <si>
    <t>https://www.owen-roberson.com/</t>
  </si>
  <si>
    <t>27EEb3C0e63F643</t>
  </si>
  <si>
    <t>Pollard, Mills and Lin</t>
  </si>
  <si>
    <t>New Curtis</t>
  </si>
  <si>
    <t>(033)810-5474</t>
  </si>
  <si>
    <t>011-584-5186x20357</t>
  </si>
  <si>
    <t>collin46@chase-peters.com</t>
  </si>
  <si>
    <t>https://rojas-rojas.net/</t>
  </si>
  <si>
    <t>d5A7dcaEdc44FC3</t>
  </si>
  <si>
    <t>Small, Farrell and Charles</t>
  </si>
  <si>
    <t>East Kayleeside</t>
  </si>
  <si>
    <t>001-215-743-1911</t>
  </si>
  <si>
    <t>066-180-7684x485</t>
  </si>
  <si>
    <t>linda51@chaney-holmes.com</t>
  </si>
  <si>
    <t>http://www.aguilar.com/</t>
  </si>
  <si>
    <t>f5E359A51AF6848</t>
  </si>
  <si>
    <t>Stokes-Wu</t>
  </si>
  <si>
    <t>Port Jeffreytown</t>
  </si>
  <si>
    <t>(853)182-6190x70008</t>
  </si>
  <si>
    <t>511.917.3005x32663</t>
  </si>
  <si>
    <t>rutharroyo@spears-lloyd.com</t>
  </si>
  <si>
    <t>http://ross-foley.com/</t>
  </si>
  <si>
    <t>9da5AeE2646eB34</t>
  </si>
  <si>
    <t>Arroyo PLC</t>
  </si>
  <si>
    <t>Ninatown</t>
  </si>
  <si>
    <t>lee82@ferguson.info</t>
  </si>
  <si>
    <t>90D853A55e68d3e</t>
  </si>
  <si>
    <t>Sims, Hardy and Esparza</t>
  </si>
  <si>
    <t>Clairehaven</t>
  </si>
  <si>
    <t>559.551.0348x515</t>
  </si>
  <si>
    <t>isaacmercer@kelley.com</t>
  </si>
  <si>
    <t>http://www.douglas.com/</t>
  </si>
  <si>
    <t>43ee97dcdcEf7C3</t>
  </si>
  <si>
    <t>Ochoa Group</t>
  </si>
  <si>
    <t>303.246.9509x724</t>
  </si>
  <si>
    <t>carolineperry@jackson.org</t>
  </si>
  <si>
    <t>http://singh.com/</t>
  </si>
  <si>
    <t>eacDB369CAbc5b9</t>
  </si>
  <si>
    <t>Conner-Martinez</t>
  </si>
  <si>
    <t>Rachelstad</t>
  </si>
  <si>
    <t>418-049-0238x8780</t>
  </si>
  <si>
    <t>307-377-5904</t>
  </si>
  <si>
    <t>cathygonzales@rodriguez.com</t>
  </si>
  <si>
    <t>http://vasquez-hampton.com/</t>
  </si>
  <si>
    <t>7Cc9BD021b2F3eB</t>
  </si>
  <si>
    <t>Harrell LLC</t>
  </si>
  <si>
    <t>Riosfort</t>
  </si>
  <si>
    <t>644-377-0958</t>
  </si>
  <si>
    <t>+1-391-431-1535x196</t>
  </si>
  <si>
    <t>zamorapreston@shaffer-garza.com</t>
  </si>
  <si>
    <t>bEE7450DEeAbF4E</t>
  </si>
  <si>
    <t>Carey, Donovan and Carlson</t>
  </si>
  <si>
    <t>New Robertberg</t>
  </si>
  <si>
    <t>378.908.5676x61959</t>
  </si>
  <si>
    <t>(503)493-1276x071</t>
  </si>
  <si>
    <t>suttonlonnie@callahan-stein.com</t>
  </si>
  <si>
    <t>https://castro-cruz.com/</t>
  </si>
  <si>
    <t>A2e039EEb89a9eb</t>
  </si>
  <si>
    <t>Ponce, Singh and Riggs</t>
  </si>
  <si>
    <t>Kristichester</t>
  </si>
  <si>
    <t>(481)271-8815</t>
  </si>
  <si>
    <t>001-864-478-4193</t>
  </si>
  <si>
    <t>emcgee@lee.org</t>
  </si>
  <si>
    <t>https://york.net/</t>
  </si>
  <si>
    <t>31ab71788D43Adc</t>
  </si>
  <si>
    <t>Schaefer-Barnes</t>
  </si>
  <si>
    <t>West Shaun</t>
  </si>
  <si>
    <t>001-548-541-5116x4452</t>
  </si>
  <si>
    <t>+1-919-821-4524x0064</t>
  </si>
  <si>
    <t>chooper@huffman-braun.com</t>
  </si>
  <si>
    <t>http://riddle-cuevas.com/</t>
  </si>
  <si>
    <t>4f3Dff09a16e3Bd</t>
  </si>
  <si>
    <t>Wu-Ayala</t>
  </si>
  <si>
    <t>Lake Jaredchester</t>
  </si>
  <si>
    <t>049.776.1594x838</t>
  </si>
  <si>
    <t>001-696-811-3950x83728</t>
  </si>
  <si>
    <t>schwartzlisa@grimes-lamb.net</t>
  </si>
  <si>
    <t>http://bennett-hurley.com/</t>
  </si>
  <si>
    <t>5D59AB3879BFBcE</t>
  </si>
  <si>
    <t>Esparza and Sons</t>
  </si>
  <si>
    <t>Frankport</t>
  </si>
  <si>
    <t>(105)432-8851</t>
  </si>
  <si>
    <t>012.644.7889x2046</t>
  </si>
  <si>
    <t>mia79@parks-ramos.info</t>
  </si>
  <si>
    <t>ceEB71CaeaFFEAA</t>
  </si>
  <si>
    <t>Gonzales, Peck and Rivera</t>
  </si>
  <si>
    <t>East Hollychester</t>
  </si>
  <si>
    <t>001-445-161-8250x50433</t>
  </si>
  <si>
    <t>001-138-942-4159x51415</t>
  </si>
  <si>
    <t>sandy19@hunter.net</t>
  </si>
  <si>
    <t>https://dodson-macias.com/</t>
  </si>
  <si>
    <t>dBC92Cde4BbFDbe</t>
  </si>
  <si>
    <t>Pena Group</t>
  </si>
  <si>
    <t>Manningborough</t>
  </si>
  <si>
    <t>(424)921-1635x431</t>
  </si>
  <si>
    <t>julian34@leblanc.org</t>
  </si>
  <si>
    <t>https://www.gardner.com/</t>
  </si>
  <si>
    <t>059e4fccDe20e8d</t>
  </si>
  <si>
    <t>Ochoa PLC</t>
  </si>
  <si>
    <t>Natashaville</t>
  </si>
  <si>
    <t>401.702.0903x15570</t>
  </si>
  <si>
    <t>030-737-6213x33648</t>
  </si>
  <si>
    <t>andre97@robbins.org</t>
  </si>
  <si>
    <t>https://alexander.com/</t>
  </si>
  <si>
    <t>BF6AaBE141d74B4</t>
  </si>
  <si>
    <t>Parks-Mcpherson</t>
  </si>
  <si>
    <t>Darinfurt</t>
  </si>
  <si>
    <t>003-721-0376</t>
  </si>
  <si>
    <t>026-150-3103</t>
  </si>
  <si>
    <t>kempalexander@finley-allison.org</t>
  </si>
  <si>
    <t>http://www.reese.info/</t>
  </si>
  <si>
    <t>2aaeCCc007f43c5</t>
  </si>
  <si>
    <t>Pennington, Kirk and Rasmussen</t>
  </si>
  <si>
    <t>Jonesland</t>
  </si>
  <si>
    <t>+1-759-876-1302x57722</t>
  </si>
  <si>
    <t>001-647-109-9023x377</t>
  </si>
  <si>
    <t>blanchardearl@butler.info</t>
  </si>
  <si>
    <t>https://www.rivas.com/</t>
  </si>
  <si>
    <t>58AFDbCfcE0DCde</t>
  </si>
  <si>
    <t>Fitzpatrick-Bishop</t>
  </si>
  <si>
    <t>Sheppardburgh</t>
  </si>
  <si>
    <t>001-166-638-8215x333</t>
  </si>
  <si>
    <t>gamblehenry@fuller.com</t>
  </si>
  <si>
    <t>https://reeves-miranda.net/</t>
  </si>
  <si>
    <t>3DEB531aacaC7D6</t>
  </si>
  <si>
    <t>Goodman and Sons</t>
  </si>
  <si>
    <t>001-426-774-7979x40606</t>
  </si>
  <si>
    <t>177-421-9320</t>
  </si>
  <si>
    <t>anamccullough@crawford.com</t>
  </si>
  <si>
    <t>https://www.steele.info/</t>
  </si>
  <si>
    <t>0Fbb27D0AD0e5eF</t>
  </si>
  <si>
    <t>Dodson-Wise</t>
  </si>
  <si>
    <t>Lake Connie</t>
  </si>
  <si>
    <t>074.161.9308x4485</t>
  </si>
  <si>
    <t>656.174.2741x01999</t>
  </si>
  <si>
    <t>kristie36@nielsen.info</t>
  </si>
  <si>
    <t>http://morrow.biz/</t>
  </si>
  <si>
    <t>bAbE37B88abC6b8</t>
  </si>
  <si>
    <t>Ortega, Pope and Sharp</t>
  </si>
  <si>
    <t>006-534-7294</t>
  </si>
  <si>
    <t>+1-360-404-8379x235</t>
  </si>
  <si>
    <t>browningdave@thompson.biz</t>
  </si>
  <si>
    <t>45805DdafF1aa9F</t>
  </si>
  <si>
    <t>Bradford-Rodgers</t>
  </si>
  <si>
    <t>East Guymouth</t>
  </si>
  <si>
    <t>001-671-346-8933x11142</t>
  </si>
  <si>
    <t>(806)674-3070x892</t>
  </si>
  <si>
    <t>sburnett@evans-kline.com</t>
  </si>
  <si>
    <t>http://holland-turner.biz/</t>
  </si>
  <si>
    <t>a74daede1EcA1F4</t>
  </si>
  <si>
    <t>Andreburgh</t>
  </si>
  <si>
    <t>321.655.4027x5925</t>
  </si>
  <si>
    <t>001-905-477-2070x500</t>
  </si>
  <si>
    <t>aryan@shelton.biz</t>
  </si>
  <si>
    <t>https://burton-farmer.com/</t>
  </si>
  <si>
    <t>28f46aC1AF64E01</t>
  </si>
  <si>
    <t>Bernard, Carroll and Taylor</t>
  </si>
  <si>
    <t>North Erica</t>
  </si>
  <si>
    <t>+1-560-198-6524x0077</t>
  </si>
  <si>
    <t>655.091.3372x89495</t>
  </si>
  <si>
    <t>roberto60@mata.com</t>
  </si>
  <si>
    <t>https://www.harrington-barton.net/</t>
  </si>
  <si>
    <t>D5bD3Bab8F151f7</t>
  </si>
  <si>
    <t>Bean-Mullen</t>
  </si>
  <si>
    <t>642-065-8798x213</t>
  </si>
  <si>
    <t>(795)938-9142x73453</t>
  </si>
  <si>
    <t>qcox@conley.biz</t>
  </si>
  <si>
    <t>http://www.burgess-chang.com/</t>
  </si>
  <si>
    <t>1AAD87F6bcecd0c</t>
  </si>
  <si>
    <t>Esparza-Boyer</t>
  </si>
  <si>
    <t>Johnbury</t>
  </si>
  <si>
    <t>252.209.4812x8954</t>
  </si>
  <si>
    <t>sonia72@hamilton.info</t>
  </si>
  <si>
    <t>dd6fc2216aE3cc9</t>
  </si>
  <si>
    <t>Donaldchester</t>
  </si>
  <si>
    <t>212-658-3367x088</t>
  </si>
  <si>
    <t>272.715.9788</t>
  </si>
  <si>
    <t>serranotasha@watson.com</t>
  </si>
  <si>
    <t>https://hopkins-yates.com/</t>
  </si>
  <si>
    <t>DAb6E975e60f4C4</t>
  </si>
  <si>
    <t>Livingston, Morales and Glenn</t>
  </si>
  <si>
    <t>+1-095-472-7116x540</t>
  </si>
  <si>
    <t>981.967.2410</t>
  </si>
  <si>
    <t>cristiantownsend@rhodes.info</t>
  </si>
  <si>
    <t>http://www.hamilton-arias.com/</t>
  </si>
  <si>
    <t>d4f5CAB9d31aFbd</t>
  </si>
  <si>
    <t>Carlson-Hickman</t>
  </si>
  <si>
    <t>331.567.7816x7213</t>
  </si>
  <si>
    <t>bradley28@morrow-shannon.com</t>
  </si>
  <si>
    <t>https://www.kane-sosa.com/</t>
  </si>
  <si>
    <t>2dE43AbcE4aEA0E</t>
  </si>
  <si>
    <t>Kirk-Gross</t>
  </si>
  <si>
    <t>Robinton</t>
  </si>
  <si>
    <t>001-479-056-0416</t>
  </si>
  <si>
    <t>952.434.3319x737</t>
  </si>
  <si>
    <t>ymoody@caldwell.com</t>
  </si>
  <si>
    <t>https://carrillo.com/</t>
  </si>
  <si>
    <t>4E3eCe63fdfA6dd</t>
  </si>
  <si>
    <t>Mcintosh-Powers</t>
  </si>
  <si>
    <t>Marvinport</t>
  </si>
  <si>
    <t>001-434-912-8550x7945</t>
  </si>
  <si>
    <t>885.794.6967x237</t>
  </si>
  <si>
    <t>xduarte@franco.net</t>
  </si>
  <si>
    <t>http://www.maddox.net/</t>
  </si>
  <si>
    <t>8B395e4dDfD45EF</t>
  </si>
  <si>
    <t>Walton PLC</t>
  </si>
  <si>
    <t>Claudiaton</t>
  </si>
  <si>
    <t>001-545-336-9892x066</t>
  </si>
  <si>
    <t>001-862-983-6538x466</t>
  </si>
  <si>
    <t>connie18@sandoval-pope.com</t>
  </si>
  <si>
    <t>https://nunez-brennan.com/</t>
  </si>
  <si>
    <t>cE95fb2B1814EE0</t>
  </si>
  <si>
    <t>Pitts-Pugh</t>
  </si>
  <si>
    <t>Lanefort</t>
  </si>
  <si>
    <t>078.273.3618</t>
  </si>
  <si>
    <t>rogerbullock@galloway.info</t>
  </si>
  <si>
    <t>http://mcmillan.org/</t>
  </si>
  <si>
    <t>B91C97bf7EA52Db</t>
  </si>
  <si>
    <t>Gay-Hendrix</t>
  </si>
  <si>
    <t>Kaitlinborough</t>
  </si>
  <si>
    <t>(007)769-4144x96722</t>
  </si>
  <si>
    <t>(247)323-2881x0513</t>
  </si>
  <si>
    <t>campbellglen@baxter-gonzales.biz</t>
  </si>
  <si>
    <t>https://www.kelly.biz/</t>
  </si>
  <si>
    <t>788B10C4e9aaDEC</t>
  </si>
  <si>
    <t>Pace, Brock and Chapman</t>
  </si>
  <si>
    <t>(542)772-6467x83972</t>
  </si>
  <si>
    <t>sheryljensen@huff.info</t>
  </si>
  <si>
    <t>5bcD12cf1A055C2</t>
  </si>
  <si>
    <t>Avery, Weiss and Vazquez</t>
  </si>
  <si>
    <t>East Scott</t>
  </si>
  <si>
    <t>059-010-6905x823</t>
  </si>
  <si>
    <t>442-507-6131</t>
  </si>
  <si>
    <t>osullivan@vaughan.biz</t>
  </si>
  <si>
    <t>https://www.mcfarland.org/</t>
  </si>
  <si>
    <t>07a0251Cff0A6Bb</t>
  </si>
  <si>
    <t>Burnett Ltd</t>
  </si>
  <si>
    <t>Port Hollystad</t>
  </si>
  <si>
    <t>505-469-2224x227</t>
  </si>
  <si>
    <t>xmora@barron.net</t>
  </si>
  <si>
    <t>9435533CD1aEAA8</t>
  </si>
  <si>
    <t>Craig Ltd</t>
  </si>
  <si>
    <t>Ryanstad</t>
  </si>
  <si>
    <t>(036)827-1178x7553</t>
  </si>
  <si>
    <t>585-286-6119</t>
  </si>
  <si>
    <t>daryl84@briggs.com</t>
  </si>
  <si>
    <t>http://www.walsh-hunter.com/</t>
  </si>
  <si>
    <t>4cc3fAFE2fdCa84</t>
  </si>
  <si>
    <t>Downs-Anthony</t>
  </si>
  <si>
    <t>Port Joymouth</t>
  </si>
  <si>
    <t>643.613.9692x446</t>
  </si>
  <si>
    <t>158.334.8230</t>
  </si>
  <si>
    <t>sproctor@gaines.com</t>
  </si>
  <si>
    <t>http://www.nash.biz/</t>
  </si>
  <si>
    <t>F2f5a0036C063cC</t>
  </si>
  <si>
    <t>Lowe-Griffith</t>
  </si>
  <si>
    <t>Kristinville</t>
  </si>
  <si>
    <t>001-433-681-3844x0318</t>
  </si>
  <si>
    <t>+1-283-255-9746x00247</t>
  </si>
  <si>
    <t>olsondean@solis-glenn.com</t>
  </si>
  <si>
    <t>http://martinez.org/</t>
  </si>
  <si>
    <t>F4EC5D3eB51Aba1</t>
  </si>
  <si>
    <t>Heath, Hicks and Madden</t>
  </si>
  <si>
    <t>128-835-7266x15739</t>
  </si>
  <si>
    <t>159-520-1045x547</t>
  </si>
  <si>
    <t>cameron54@brennan-greene.org</t>
  </si>
  <si>
    <t>http://www.randolph.org/</t>
  </si>
  <si>
    <t>Ec6254ac556A463</t>
  </si>
  <si>
    <t>Miranda, Moody and White</t>
  </si>
  <si>
    <t>Arielfort</t>
  </si>
  <si>
    <t>394-459-6809x044</t>
  </si>
  <si>
    <t>(300)919-9925</t>
  </si>
  <si>
    <t>joanmeyers@dickerson.com</t>
  </si>
  <si>
    <t>F2Deca309F8E1cd</t>
  </si>
  <si>
    <t>Townsend, Walsh and Sloan</t>
  </si>
  <si>
    <t>Maciasstad</t>
  </si>
  <si>
    <t>969.107.4039</t>
  </si>
  <si>
    <t>949.285.2046x842</t>
  </si>
  <si>
    <t>meganrobinson@tucker.com</t>
  </si>
  <si>
    <t>https://blair.net/</t>
  </si>
  <si>
    <t>A5dbB802e1a7fb5</t>
  </si>
  <si>
    <t>Campbell, Mcintyre and Duke</t>
  </si>
  <si>
    <t>(951)168-4372x48214</t>
  </si>
  <si>
    <t>723.166.1075</t>
  </si>
  <si>
    <t>copelandalicia@woodard.com</t>
  </si>
  <si>
    <t>http://solis-cantu.com/</t>
  </si>
  <si>
    <t>6cECa992bEbaAe3</t>
  </si>
  <si>
    <t>Valentine LLC</t>
  </si>
  <si>
    <t>Port Sarafurt</t>
  </si>
  <si>
    <t>001-972-229-3143</t>
  </si>
  <si>
    <t>252-179-2938</t>
  </si>
  <si>
    <t>reneecampos@nielsen-reese.com</t>
  </si>
  <si>
    <t>http://glenn.info/</t>
  </si>
  <si>
    <t>AcEaBbC6f554d0d</t>
  </si>
  <si>
    <t>Shepard, Russell and Villa</t>
  </si>
  <si>
    <t>Shawnaburgh</t>
  </si>
  <si>
    <t>666.728.9792x579</t>
  </si>
  <si>
    <t>ikrueger@stevens.com</t>
  </si>
  <si>
    <t>http://www.whitehead-church.com/</t>
  </si>
  <si>
    <t>99DAdCbCa1479c7</t>
  </si>
  <si>
    <t>Kerr-Mccarthy</t>
  </si>
  <si>
    <t>Connerfurt</t>
  </si>
  <si>
    <t>001-141-642-8049x7345</t>
  </si>
  <si>
    <t>891-825-5983</t>
  </si>
  <si>
    <t>rick15@doyle-garcia.org</t>
  </si>
  <si>
    <t>6aAb0Cabe3A02a8</t>
  </si>
  <si>
    <t>Mayer, Mcmillan and Mckinney</t>
  </si>
  <si>
    <t>645-211-3099x9799</t>
  </si>
  <si>
    <t>792-103-1784</t>
  </si>
  <si>
    <t>paigeobrien@bryant.com</t>
  </si>
  <si>
    <t>http://aguilar.org/</t>
  </si>
  <si>
    <t>B186a9a25BEAEC0</t>
  </si>
  <si>
    <t>Oconnor-Costa</t>
  </si>
  <si>
    <t>South Bobbyland</t>
  </si>
  <si>
    <t>(753)676-2050</t>
  </si>
  <si>
    <t>(425)037-7838x045</t>
  </si>
  <si>
    <t>taylorross@preston.info</t>
  </si>
  <si>
    <t>https://www.wiggins.com/</t>
  </si>
  <si>
    <t>eF7e87D9C72E18F</t>
  </si>
  <si>
    <t>Branch-Stafford</t>
  </si>
  <si>
    <t>001-360-593-0598</t>
  </si>
  <si>
    <t>vangrachael@rocha.com</t>
  </si>
  <si>
    <t>https://orozco.org/</t>
  </si>
  <si>
    <t>E6E45eBf1c0CdE3</t>
  </si>
  <si>
    <t>Guerrero-Combs</t>
  </si>
  <si>
    <t>Estradaside</t>
  </si>
  <si>
    <t>877.392.9112</t>
  </si>
  <si>
    <t>rodgerspeter@arias-graham.com</t>
  </si>
  <si>
    <t>http://www.french.com/</t>
  </si>
  <si>
    <t>05E54aB466A8Fb1</t>
  </si>
  <si>
    <t>Stewart, Middleton and Ramos</t>
  </si>
  <si>
    <t>Tracymouth</t>
  </si>
  <si>
    <t>001-581-991-8739x200</t>
  </si>
  <si>
    <t>(444)046-2441</t>
  </si>
  <si>
    <t>mary83@escobar.com</t>
  </si>
  <si>
    <t>http://johns-heath.com/</t>
  </si>
  <si>
    <t>Fbf89bACC9D82a4</t>
  </si>
  <si>
    <t>Clayton-Page</t>
  </si>
  <si>
    <t>East Cameronfort</t>
  </si>
  <si>
    <t>075.098.0124x8399</t>
  </si>
  <si>
    <t>+1-717-292-1322x57840</t>
  </si>
  <si>
    <t>johnmartin@calderon.org</t>
  </si>
  <si>
    <t>AD78D41BD65C7bc</t>
  </si>
  <si>
    <t>Olsen Ltd</t>
  </si>
  <si>
    <t>North Marilyn</t>
  </si>
  <si>
    <t>697-472-0519</t>
  </si>
  <si>
    <t>eddie95@gardner.net</t>
  </si>
  <si>
    <t>http://www.strong.com/</t>
  </si>
  <si>
    <t>84828Ab23aFecB7</t>
  </si>
  <si>
    <t>Trevino, Wong and Farmer</t>
  </si>
  <si>
    <t>West Audrey</t>
  </si>
  <si>
    <t>836.623.6633x624</t>
  </si>
  <si>
    <t>591.815.9308x7929</t>
  </si>
  <si>
    <t>cesarparsons@barr-hughes.com</t>
  </si>
  <si>
    <t>e1bc8dfACAD5Abc</t>
  </si>
  <si>
    <t>Best-Thompson</t>
  </si>
  <si>
    <t>Rachelborough</t>
  </si>
  <si>
    <t>001-854-447-3498x2544</t>
  </si>
  <si>
    <t>863.066.0668x22891</t>
  </si>
  <si>
    <t>peter16@wu.com</t>
  </si>
  <si>
    <t>http://hogan.net/</t>
  </si>
  <si>
    <t>AcACf64C8D04c7c</t>
  </si>
  <si>
    <t>West and Sons</t>
  </si>
  <si>
    <t>Daviesland</t>
  </si>
  <si>
    <t>714-729-6342x2108</t>
  </si>
  <si>
    <t>001-961-464-7868x29069</t>
  </si>
  <si>
    <t>qjenkins@copeland.com</t>
  </si>
  <si>
    <t>1FfeEeE3cCE7ccC</t>
  </si>
  <si>
    <t>Harris LLC</t>
  </si>
  <si>
    <t>New Holly</t>
  </si>
  <si>
    <t>003-893-4550</t>
  </si>
  <si>
    <t>119.316.3873</t>
  </si>
  <si>
    <t>hendrixkirk@kaiser-barrera.com</t>
  </si>
  <si>
    <t>https://schultz.com/</t>
  </si>
  <si>
    <t>cE0a9F2ba934afa</t>
  </si>
  <si>
    <t>New Kirk</t>
  </si>
  <si>
    <t>417.066.5417</t>
  </si>
  <si>
    <t>jramirez@bird-sutton.info</t>
  </si>
  <si>
    <t>https://cohen-coleman.org/</t>
  </si>
  <si>
    <t>54F7F47a2FF89a7</t>
  </si>
  <si>
    <t>Harding-Swanson</t>
  </si>
  <si>
    <t>(643)924-4289x2825</t>
  </si>
  <si>
    <t>+1-085-415-2657x1368</t>
  </si>
  <si>
    <t>jillian31@jenkins-whitehead.com</t>
  </si>
  <si>
    <t>https://www.hickman-beck.com/</t>
  </si>
  <si>
    <t>752aAcFA53DCc3E</t>
  </si>
  <si>
    <t>South John</t>
  </si>
  <si>
    <t>001-388-815-1756x0088</t>
  </si>
  <si>
    <t>(278)384-5233x412</t>
  </si>
  <si>
    <t>lbarber@copeland-ingram.com</t>
  </si>
  <si>
    <t>368aB1fdA3d02dd</t>
  </si>
  <si>
    <t>Bray-Cline</t>
  </si>
  <si>
    <t>Port Susanside</t>
  </si>
  <si>
    <t>101.681.5669x98634</t>
  </si>
  <si>
    <t>001-244-699-1422x3382</t>
  </si>
  <si>
    <t>plopez@noble.com</t>
  </si>
  <si>
    <t>https://villegas.com/</t>
  </si>
  <si>
    <t>bfea3c1f5C1fAf0</t>
  </si>
  <si>
    <t>Pacheco and Sons</t>
  </si>
  <si>
    <t>Bradleymouth</t>
  </si>
  <si>
    <t>001-396-511-6694x3974</t>
  </si>
  <si>
    <t>001-489-983-1625x8286</t>
  </si>
  <si>
    <t>erik39@waller.biz</t>
  </si>
  <si>
    <t>http://petersen.com/</t>
  </si>
  <si>
    <t>2BD7b374D8b7Fa0</t>
  </si>
  <si>
    <t>Lin-Sampson</t>
  </si>
  <si>
    <t>778-773-2903x80282</t>
  </si>
  <si>
    <t>zcarter@meyer-mckinney.net</t>
  </si>
  <si>
    <t>https://wells.org/</t>
  </si>
  <si>
    <t>2cAA5152Ee6A6a5</t>
  </si>
  <si>
    <t>Bright-Mcdaniel</t>
  </si>
  <si>
    <t>Moralesland</t>
  </si>
  <si>
    <t>001-308-477-7007</t>
  </si>
  <si>
    <t>(783)920-6340</t>
  </si>
  <si>
    <t>craig63@wells.net</t>
  </si>
  <si>
    <t>http://www.hartman-lloyd.com/</t>
  </si>
  <si>
    <t>8E975D89df2B5d5</t>
  </si>
  <si>
    <t>West Tiffany</t>
  </si>
  <si>
    <t>129-101-8493x03492</t>
  </si>
  <si>
    <t>001-533-872-1334</t>
  </si>
  <si>
    <t>christieatkins@goodwin.com</t>
  </si>
  <si>
    <t>http://www.clay-tanner.info/</t>
  </si>
  <si>
    <t>65b46e79ccD48de</t>
  </si>
  <si>
    <t>Becker, Oconnell and Aguilar</t>
  </si>
  <si>
    <t>Leachborough</t>
  </si>
  <si>
    <t>001-909-990-0940</t>
  </si>
  <si>
    <t>petersengwendolyn@walters.com</t>
  </si>
  <si>
    <t>http://mejia-howe.com/</t>
  </si>
  <si>
    <t>F1Bcfaf0FffACaE</t>
  </si>
  <si>
    <t>Yoder</t>
  </si>
  <si>
    <t>Brewer and Sons</t>
  </si>
  <si>
    <t>Claytonfort</t>
  </si>
  <si>
    <t>717.882.1925x93248</t>
  </si>
  <si>
    <t>723-335-1762x158</t>
  </si>
  <si>
    <t>april61@arroyo.com</t>
  </si>
  <si>
    <t>http://miller-wilkerson.com/</t>
  </si>
  <si>
    <t>48553D4dd081a54</t>
  </si>
  <si>
    <t>Howe, Baldwin and Summers</t>
  </si>
  <si>
    <t>Sheriton</t>
  </si>
  <si>
    <t>001-085-373-3573</t>
  </si>
  <si>
    <t>990-351-5658</t>
  </si>
  <si>
    <t>joycecaldwell@maxwell-delgado.com</t>
  </si>
  <si>
    <t>http://www.krueger.biz/</t>
  </si>
  <si>
    <t>67f68E6E6193c84</t>
  </si>
  <si>
    <t>Sampson-Summers</t>
  </si>
  <si>
    <t>South Hector</t>
  </si>
  <si>
    <t>646-114-9951</t>
  </si>
  <si>
    <t>+1-306-086-2819x0375</t>
  </si>
  <si>
    <t>williamsricardo@glenn.com</t>
  </si>
  <si>
    <t>7D7a59ca27eeb06</t>
  </si>
  <si>
    <t>Baldwin Inc</t>
  </si>
  <si>
    <t>Thompsonhaven</t>
  </si>
  <si>
    <t>164.445.0996</t>
  </si>
  <si>
    <t>001-026-498-7819</t>
  </si>
  <si>
    <t>arthurcruz@rogers.com</t>
  </si>
  <si>
    <t>9BEcDe3EA3d5631</t>
  </si>
  <si>
    <t>Key-Haas</t>
  </si>
  <si>
    <t>Nicholsbury</t>
  </si>
  <si>
    <t>654-036-5042x00021</t>
  </si>
  <si>
    <t>875-647-1684x826</t>
  </si>
  <si>
    <t>montgomerycolin@cox.com</t>
  </si>
  <si>
    <t>https://watson.net/</t>
  </si>
  <si>
    <t>3fDD8Cf1DaFcE3F</t>
  </si>
  <si>
    <t>Murray-Horton</t>
  </si>
  <si>
    <t>001-008-694-9207</t>
  </si>
  <si>
    <t>+1-530-387-1677x330</t>
  </si>
  <si>
    <t>mcguirelouis@tapia-logan.com</t>
  </si>
  <si>
    <t>http://www.daniel.com/</t>
  </si>
  <si>
    <t>9eBD2acaCEb7b96</t>
  </si>
  <si>
    <t>Small-Lucero</t>
  </si>
  <si>
    <t>West Bryceport</t>
  </si>
  <si>
    <t>977-920-0578</t>
  </si>
  <si>
    <t>590-505-3466x53710</t>
  </si>
  <si>
    <t>wrightkaitlyn@blanchard.info</t>
  </si>
  <si>
    <t>D2dB5beeeff9f96</t>
  </si>
  <si>
    <t>Chavezstad</t>
  </si>
  <si>
    <t>(263)732-3049</t>
  </si>
  <si>
    <t>899-273-6063x5426</t>
  </si>
  <si>
    <t>nicole33@suarez.info</t>
  </si>
  <si>
    <t>https://ingram-lutz.org/</t>
  </si>
  <si>
    <t>A87ADB9f283fBBC</t>
  </si>
  <si>
    <t>North Carlmouth</t>
  </si>
  <si>
    <t>(354)535-0766x42008</t>
  </si>
  <si>
    <t>chobbs@richmond.biz</t>
  </si>
  <si>
    <t>https://www.ramsey.org/</t>
  </si>
  <si>
    <t>aaD58cfa3C75eA6</t>
  </si>
  <si>
    <t>Moore, Tanner and Rasmussen</t>
  </si>
  <si>
    <t>South Sabrina</t>
  </si>
  <si>
    <t>+1-675-450-3658x823</t>
  </si>
  <si>
    <t>169-658-3009x168</t>
  </si>
  <si>
    <t>lee13@parks.org</t>
  </si>
  <si>
    <t>http://www.goodman-stanton.com/</t>
  </si>
  <si>
    <t>2173FAecEAfff3F</t>
  </si>
  <si>
    <t>Dianechester</t>
  </si>
  <si>
    <t>001-675-516-2026</t>
  </si>
  <si>
    <t>santoskirsten@villarreal.com</t>
  </si>
  <si>
    <t>bd894A23A2455EB</t>
  </si>
  <si>
    <t>East Elijah</t>
  </si>
  <si>
    <t>217.844.0295x89860</t>
  </si>
  <si>
    <t>ashleyavery@fleming-erickson.com</t>
  </si>
  <si>
    <t>http://www.saunders.com/</t>
  </si>
  <si>
    <t>bC9AFF2A6aC9dB5</t>
  </si>
  <si>
    <t>Barber, Lin and Vasquez</t>
  </si>
  <si>
    <t>Aguilarfort</t>
  </si>
  <si>
    <t>749.536.4500x9039</t>
  </si>
  <si>
    <t>001-052-123-0804x53582</t>
  </si>
  <si>
    <t>hross@lynch-swanson.com</t>
  </si>
  <si>
    <t>00Ba3F0aC1bDbaE</t>
  </si>
  <si>
    <t>Livingston Inc</t>
  </si>
  <si>
    <t>South Danielfort</t>
  </si>
  <si>
    <t>001-006-772-8187x398</t>
  </si>
  <si>
    <t>182-230-0952x903</t>
  </si>
  <si>
    <t>ana02@tanner.org</t>
  </si>
  <si>
    <t>https://www.barnett.info/</t>
  </si>
  <si>
    <t>Ec5Db1e82E09edB</t>
  </si>
  <si>
    <t>Hutchinson-Buchanan</t>
  </si>
  <si>
    <t>North Jim</t>
  </si>
  <si>
    <t>296-935-5166</t>
  </si>
  <si>
    <t>517-289-8836</t>
  </si>
  <si>
    <t>gbowers@black.com</t>
  </si>
  <si>
    <t>http://prince.com/</t>
  </si>
  <si>
    <t>BecceDbbF40f1aB</t>
  </si>
  <si>
    <t>Huber-Riddle</t>
  </si>
  <si>
    <t>Timview</t>
  </si>
  <si>
    <t>001-303-253-5791x04771</t>
  </si>
  <si>
    <t>858-893-6348x4525</t>
  </si>
  <si>
    <t>sheenabradley@mendoza.com</t>
  </si>
  <si>
    <t>https://www.yu-rodriguez.net/</t>
  </si>
  <si>
    <t>d5A99Eb3AC6F6ca</t>
  </si>
  <si>
    <t>Barr, Mcgee and Archer</t>
  </si>
  <si>
    <t>Lake Cesarburgh</t>
  </si>
  <si>
    <t>424.665.2177x40509</t>
  </si>
  <si>
    <t>(442)095-8222x98019</t>
  </si>
  <si>
    <t>lozanoisabella@little.com</t>
  </si>
  <si>
    <t>http://www.hatfield-golden.org/</t>
  </si>
  <si>
    <t>1ef11BfBaF0d2D0</t>
  </si>
  <si>
    <t>Blair, Watson and Newton</t>
  </si>
  <si>
    <t>Lake Karlshire</t>
  </si>
  <si>
    <t>001-366-733-3066x1097</t>
  </si>
  <si>
    <t>857.524.1575x984</t>
  </si>
  <si>
    <t>howejulie@ortega.com</t>
  </si>
  <si>
    <t>https://adams.net/</t>
  </si>
  <si>
    <t>4AD96Fc4557BbfA</t>
  </si>
  <si>
    <t>Hodges, Pope and Myers</t>
  </si>
  <si>
    <t>Barberside</t>
  </si>
  <si>
    <t>(115)296-5403x9592</t>
  </si>
  <si>
    <t>+1-737-539-1217x2942</t>
  </si>
  <si>
    <t>rickey24@caldwell.com</t>
  </si>
  <si>
    <t>http://www.willis.biz/</t>
  </si>
  <si>
    <t>a99e0D7beEb41A0</t>
  </si>
  <si>
    <t>Daniel, Paul and Ferrell</t>
  </si>
  <si>
    <t>West Loritown</t>
  </si>
  <si>
    <t>001-429-647-7042x5700</t>
  </si>
  <si>
    <t>zoe13@levine-hebert.com</t>
  </si>
  <si>
    <t>https://www.shields-bryan.com/</t>
  </si>
  <si>
    <t>DEdB10454953F9B</t>
  </si>
  <si>
    <t>Weiss, Lowe and Myers</t>
  </si>
  <si>
    <t>New Robertshire</t>
  </si>
  <si>
    <t>(418)814-1588</t>
  </si>
  <si>
    <t>001-560-636-9101x973</t>
  </si>
  <si>
    <t>jane26@riddle.biz</t>
  </si>
  <si>
    <t>http://www.little.com/</t>
  </si>
  <si>
    <t>dCD0c4EBF6B6D8E</t>
  </si>
  <si>
    <t>Blake and Sons</t>
  </si>
  <si>
    <t>West Heidi</t>
  </si>
  <si>
    <t>(833)375-4737x64533</t>
  </si>
  <si>
    <t>(613)634-6936</t>
  </si>
  <si>
    <t>toneal@brennan.org</t>
  </si>
  <si>
    <t>D8A0AfA17Faf039</t>
  </si>
  <si>
    <t>Nunez-Wyatt</t>
  </si>
  <si>
    <t>Yvettefort</t>
  </si>
  <si>
    <t>629.379.6334</t>
  </si>
  <si>
    <t>467.335.1167</t>
  </si>
  <si>
    <t>sophiavillarreal@fletcher.biz</t>
  </si>
  <si>
    <t>A6ad35DADECf47d</t>
  </si>
  <si>
    <t>Hinton-Carpenter</t>
  </si>
  <si>
    <t>South Sheena</t>
  </si>
  <si>
    <t>616.431.7352x4023</t>
  </si>
  <si>
    <t>001-786-213-4921x3290</t>
  </si>
  <si>
    <t>katie37@romero-mcdaniel.com</t>
  </si>
  <si>
    <t>https://www.fleming.com/</t>
  </si>
  <si>
    <t>2Db0AaFa22F73Ff</t>
  </si>
  <si>
    <t>Vance-Schaefer</t>
  </si>
  <si>
    <t>Lake Andrew</t>
  </si>
  <si>
    <t>001-558-197-3607</t>
  </si>
  <si>
    <t>008.347.3877x20921</t>
  </si>
  <si>
    <t>aimee09@davies-edwards.net</t>
  </si>
  <si>
    <t>https://pierce.org/</t>
  </si>
  <si>
    <t>AE98f1BE147e71A</t>
  </si>
  <si>
    <t>Cox-Carrillo</t>
  </si>
  <si>
    <t>North Eduardotown</t>
  </si>
  <si>
    <t>+1-696-276-4146x32966</t>
  </si>
  <si>
    <t>devin36@lambert.com</t>
  </si>
  <si>
    <t>http://www.wilkerson.info/</t>
  </si>
  <si>
    <t>5BB2B9FeeF3D78B</t>
  </si>
  <si>
    <t>Horne-Short</t>
  </si>
  <si>
    <t>West Alyssa</t>
  </si>
  <si>
    <t>(258)202-4388x177</t>
  </si>
  <si>
    <t>+1-049-532-2557x9251</t>
  </si>
  <si>
    <t>jodi38@bishop.com</t>
  </si>
  <si>
    <t>https://lloyd-beard.net/</t>
  </si>
  <si>
    <t>b5CdCc5dfB1821f</t>
  </si>
  <si>
    <t>Newman-Richardson</t>
  </si>
  <si>
    <t>North Faith</t>
  </si>
  <si>
    <t>001-390-043-9251</t>
  </si>
  <si>
    <t>001-433-047-5520</t>
  </si>
  <si>
    <t>murillostephanie@whitaker-griffith.com</t>
  </si>
  <si>
    <t>https://www.woods-freeman.com/</t>
  </si>
  <si>
    <t>9Ce4818Bffd8FBA</t>
  </si>
  <si>
    <t>Skinner-Mercado</t>
  </si>
  <si>
    <t>Marilynburgh</t>
  </si>
  <si>
    <t>+1-977-770-8479x42503</t>
  </si>
  <si>
    <t>lmedina@bird.info</t>
  </si>
  <si>
    <t>https://farrell.org/</t>
  </si>
  <si>
    <t>c473aBAaaBBbB26</t>
  </si>
  <si>
    <t>Ware Inc</t>
  </si>
  <si>
    <t>Livingstontown</t>
  </si>
  <si>
    <t>712-148-9607x48422</t>
  </si>
  <si>
    <t>735.880.6544</t>
  </si>
  <si>
    <t>ekeller@manning.info</t>
  </si>
  <si>
    <t>http://wiggins-baldwin.biz/</t>
  </si>
  <si>
    <t>6C67c3A7Dd262Fb</t>
  </si>
  <si>
    <t>Hancockland</t>
  </si>
  <si>
    <t>149-278-1845x166</t>
  </si>
  <si>
    <t>943-039-6463</t>
  </si>
  <si>
    <t>bradley78@lawson-torres.com</t>
  </si>
  <si>
    <t>4ecFeab0eaBD8eB</t>
  </si>
  <si>
    <t>Graham, Pennington and Salinas</t>
  </si>
  <si>
    <t>Lake Alanbury</t>
  </si>
  <si>
    <t>565-501-9317x04752</t>
  </si>
  <si>
    <t>kfox@goodwin-frye.com</t>
  </si>
  <si>
    <t>https://odonnell.biz/</t>
  </si>
  <si>
    <t>9BDca2Fca26EDf0</t>
  </si>
  <si>
    <t>Rhodes, Howell and Perkins</t>
  </si>
  <si>
    <t>North Dianatown</t>
  </si>
  <si>
    <t>533.952.7323</t>
  </si>
  <si>
    <t>kchristian@hamilton.com</t>
  </si>
  <si>
    <t>https://herman.com/</t>
  </si>
  <si>
    <t>DFD2F6Cb1e6F78B</t>
  </si>
  <si>
    <t>Montgomery, Foley and Oneill</t>
  </si>
  <si>
    <t>North Anita</t>
  </si>
  <si>
    <t>943.931.9475</t>
  </si>
  <si>
    <t>+1-256-389-7639x732</t>
  </si>
  <si>
    <t>emathis@huerta.info</t>
  </si>
  <si>
    <t>http://www.carpenter-liu.com/</t>
  </si>
  <si>
    <t>af9E08B0dDe8216</t>
  </si>
  <si>
    <t>Orozco-Hebert</t>
  </si>
  <si>
    <t>Jefferytown</t>
  </si>
  <si>
    <t>001-835-668-1766x550</t>
  </si>
  <si>
    <t>001-834-882-8713x507</t>
  </si>
  <si>
    <t>blankenshipdonna@beck-barron.com</t>
  </si>
  <si>
    <t>http://meadows.org/</t>
  </si>
  <si>
    <t>923911DB7eE2dd9</t>
  </si>
  <si>
    <t>Pennington, Frost and Arroyo</t>
  </si>
  <si>
    <t>033.917.3047x7708</t>
  </si>
  <si>
    <t>(175)321-8077x536</t>
  </si>
  <si>
    <t>john58@sampson.com</t>
  </si>
  <si>
    <t>https://meyer.com/</t>
  </si>
  <si>
    <t>73B9332DFa56A53</t>
  </si>
  <si>
    <t>House, Cherry and Villarreal</t>
  </si>
  <si>
    <t>East Beverly</t>
  </si>
  <si>
    <t>057.025.8945x209</t>
  </si>
  <si>
    <t>589-302-6922x0375</t>
  </si>
  <si>
    <t>nicholsmarc@anthony-anderson.com</t>
  </si>
  <si>
    <t>https://www.tucker-case.com/</t>
  </si>
  <si>
    <t>C52Fcf0ACaAD08C</t>
  </si>
  <si>
    <t>Baker-Ramirez</t>
  </si>
  <si>
    <t>001-813-451-9197x455</t>
  </si>
  <si>
    <t>(202)636-9824x223</t>
  </si>
  <si>
    <t>russellbriggs@guerra-mullen.info</t>
  </si>
  <si>
    <t>http://www.holland-casey.info/</t>
  </si>
  <si>
    <t>6eF162be6ccee88</t>
  </si>
  <si>
    <t>South Bridget</t>
  </si>
  <si>
    <t>+1-723-888-4965x332</t>
  </si>
  <si>
    <t>(972)219-6869x35157</t>
  </si>
  <si>
    <t>lesteralex@villegas.biz</t>
  </si>
  <si>
    <t>https://vazquez.com/</t>
  </si>
  <si>
    <t>2eAD1E1Dbb2baeD</t>
  </si>
  <si>
    <t>Hanson, Gould and Oconnor</t>
  </si>
  <si>
    <t>Sharonside</t>
  </si>
  <si>
    <t>(134)407-7090x6721</t>
  </si>
  <si>
    <t>001-751-917-0213x70119</t>
  </si>
  <si>
    <t>guerrabonnie@duran-leonard.info</t>
  </si>
  <si>
    <t>http://www.spears.com/</t>
  </si>
  <si>
    <t>5546c08f8E23d8c</t>
  </si>
  <si>
    <t>Lam-Lin</t>
  </si>
  <si>
    <t>(926)764-9929</t>
  </si>
  <si>
    <t>(509)727-4215x375</t>
  </si>
  <si>
    <t>bkerr@barry-bender.org</t>
  </si>
  <si>
    <t>https://www.watts.org/</t>
  </si>
  <si>
    <t>F506aff4D8D38B0</t>
  </si>
  <si>
    <t>Snyder-Huber</t>
  </si>
  <si>
    <t>Gordonhaven</t>
  </si>
  <si>
    <t>+1-070-675-7939x50644</t>
  </si>
  <si>
    <t>326.671.9817x835</t>
  </si>
  <si>
    <t>trangel@washington-swanson.com</t>
  </si>
  <si>
    <t>http://bridges-peters.com/</t>
  </si>
  <si>
    <t>87adbD94A9Da358</t>
  </si>
  <si>
    <t>Crawford and Sons</t>
  </si>
  <si>
    <t>South Emmaport</t>
  </si>
  <si>
    <t>929-420-4261x96336</t>
  </si>
  <si>
    <t>863.059.2922x60640</t>
  </si>
  <si>
    <t>hlin@espinoza.com</t>
  </si>
  <si>
    <t>http://solomon.net/</t>
  </si>
  <si>
    <t>3E6a5a626eeb149</t>
  </si>
  <si>
    <t>Frederick, Brock and Kim</t>
  </si>
  <si>
    <t>West Elijah</t>
  </si>
  <si>
    <t>855.943.4820</t>
  </si>
  <si>
    <t>tphillips@carrillo.info</t>
  </si>
  <si>
    <t>5efd0a56B12400F</t>
  </si>
  <si>
    <t>Doyle Group</t>
  </si>
  <si>
    <t>East Ralph</t>
  </si>
  <si>
    <t>(283)610-9285</t>
  </si>
  <si>
    <t>826.527.6968</t>
  </si>
  <si>
    <t>jayshields@campbell.org</t>
  </si>
  <si>
    <t>http://www.dorsey.com/</t>
  </si>
  <si>
    <t>cda00Eb8A5D74CF</t>
  </si>
  <si>
    <t>Pugh-Smith</t>
  </si>
  <si>
    <t>East Sandrafurt</t>
  </si>
  <si>
    <t>853-031-4433</t>
  </si>
  <si>
    <t>001-518-892-0633x0286</t>
  </si>
  <si>
    <t>alicia63@peck.com</t>
  </si>
  <si>
    <t>https://www.hancock-jacobs.info/</t>
  </si>
  <si>
    <t>86d47d9E2dCA0EB</t>
  </si>
  <si>
    <t>Reyes-Hensley</t>
  </si>
  <si>
    <t>Luisbury</t>
  </si>
  <si>
    <t>+1-608-354-4406x638</t>
  </si>
  <si>
    <t>281.167.3549</t>
  </si>
  <si>
    <t>ebonydorsey@dominguez.com</t>
  </si>
  <si>
    <t>790E89DFCA2748D</t>
  </si>
  <si>
    <t>Pope-Singh</t>
  </si>
  <si>
    <t>Ellenstad</t>
  </si>
  <si>
    <t>001-828-081-4931</t>
  </si>
  <si>
    <t>001-301-579-9947x3457</t>
  </si>
  <si>
    <t>blancharddamon@hoover.com</t>
  </si>
  <si>
    <t>https://www.booker-everett.biz/</t>
  </si>
  <si>
    <t>d1C9Ac510126AE5</t>
  </si>
  <si>
    <t>Barnes, Roman and Benjamin</t>
  </si>
  <si>
    <t>Hickmanfort</t>
  </si>
  <si>
    <t>332.072.8323x8464</t>
  </si>
  <si>
    <t>(290)081-3408</t>
  </si>
  <si>
    <t>patrickalec@clements.com</t>
  </si>
  <si>
    <t>http://osborn.info/</t>
  </si>
  <si>
    <t>1A62Beadc43eA17</t>
  </si>
  <si>
    <t>Chandler Inc</t>
  </si>
  <si>
    <t>Shelbyshire</t>
  </si>
  <si>
    <t>(561)910-9633x4131</t>
  </si>
  <si>
    <t>493-281-5926x6476</t>
  </si>
  <si>
    <t>cassandra48@barker.com</t>
  </si>
  <si>
    <t>F185dEdb1318fE2</t>
  </si>
  <si>
    <t>Hutchinson-Mcguire</t>
  </si>
  <si>
    <t>North Katelyn</t>
  </si>
  <si>
    <t>+1-908-821-1930x8634</t>
  </si>
  <si>
    <t>545.420.9653x9565</t>
  </si>
  <si>
    <t>gsullivan@brown.com</t>
  </si>
  <si>
    <t>http://bernard-mathis.info/</t>
  </si>
  <si>
    <t>AFebeb9aE5A5e30</t>
  </si>
  <si>
    <t>Atkinson, Robbins and Sawyer</t>
  </si>
  <si>
    <t>West Alex</t>
  </si>
  <si>
    <t>227.135.3572x3259</t>
  </si>
  <si>
    <t>+1-992-838-1296x444</t>
  </si>
  <si>
    <t>nortongloria@knox-dudley.biz</t>
  </si>
  <si>
    <t>https://chen-kelly.net/</t>
  </si>
  <si>
    <t>31bE437Cb756CF5</t>
  </si>
  <si>
    <t>Vance, Rice and Kim</t>
  </si>
  <si>
    <t>Kurtberg</t>
  </si>
  <si>
    <t>697-549-8712x532</t>
  </si>
  <si>
    <t>216.940.9409</t>
  </si>
  <si>
    <t>lucaspratt@pennington.com</t>
  </si>
  <si>
    <t>bd2FCeDCa54DA5a</t>
  </si>
  <si>
    <t>Poole-Bowen</t>
  </si>
  <si>
    <t>East Betty</t>
  </si>
  <si>
    <t>001-836-852-1579x270</t>
  </si>
  <si>
    <t>kathleenjames@wilson.org</t>
  </si>
  <si>
    <t>https://www.rivera-maynard.com/</t>
  </si>
  <si>
    <t>2a9cf6838Feb31D</t>
  </si>
  <si>
    <t>Graham-Peck</t>
  </si>
  <si>
    <t>Kellieshire</t>
  </si>
  <si>
    <t>918-006-1839x56604</t>
  </si>
  <si>
    <t>994-075-7641</t>
  </si>
  <si>
    <t>warrenparsons@moran-phelps.com</t>
  </si>
  <si>
    <t>http://www.morales.info/</t>
  </si>
  <si>
    <t>70cb6F327dDaEf2</t>
  </si>
  <si>
    <t>Cortez-Rowland</t>
  </si>
  <si>
    <t>Jayside</t>
  </si>
  <si>
    <t>853.282.5522x183</t>
  </si>
  <si>
    <t>511-103-3692</t>
  </si>
  <si>
    <t>isabellowe@marsh.com</t>
  </si>
  <si>
    <t>https://maldonado.biz/</t>
  </si>
  <si>
    <t>b9f4a16ABe2A7FA</t>
  </si>
  <si>
    <t>Herman-Chaney</t>
  </si>
  <si>
    <t>+1-698-650-2882x8572</t>
  </si>
  <si>
    <t>vmontoya@mathews.com</t>
  </si>
  <si>
    <t>http://leblanc-cox.com/</t>
  </si>
  <si>
    <t>68e933358B2Daf6</t>
  </si>
  <si>
    <t>Rowe-Hanson</t>
  </si>
  <si>
    <t>Catherinefort</t>
  </si>
  <si>
    <t>001-896-651-6477x44130</t>
  </si>
  <si>
    <t>(475)925-4284</t>
  </si>
  <si>
    <t>wallssamuel@hansen.info</t>
  </si>
  <si>
    <t>https://www.klein-colon.com/</t>
  </si>
  <si>
    <t>bba04Afc10F5FF3</t>
  </si>
  <si>
    <t>Sanford and Sons</t>
  </si>
  <si>
    <t>South Meredith</t>
  </si>
  <si>
    <t>+1-327-112-7784x970</t>
  </si>
  <si>
    <t>lukecuevas@conrad-patrick.com</t>
  </si>
  <si>
    <t>3b623F0DC819b00</t>
  </si>
  <si>
    <t>Gregory-Farley</t>
  </si>
  <si>
    <t>Rhondachester</t>
  </si>
  <si>
    <t>971-847-7386x69379</t>
  </si>
  <si>
    <t>ksanford@acevedo-crosby.com</t>
  </si>
  <si>
    <t>1fA48C98aaa5A69</t>
  </si>
  <si>
    <t>Barron, Blake and Haynes</t>
  </si>
  <si>
    <t>Port Makayla</t>
  </si>
  <si>
    <t>(278)349-1438</t>
  </si>
  <si>
    <t>+1-742-057-6408x62305</t>
  </si>
  <si>
    <t>luisblevins@stokes.com</t>
  </si>
  <si>
    <t>https://pittman.org/</t>
  </si>
  <si>
    <t>E39FDdaeaD2cBa2</t>
  </si>
  <si>
    <t>Colon, Travis and Willis</t>
  </si>
  <si>
    <t>+1-485-578-3500x7973</t>
  </si>
  <si>
    <t>001-509-056-3169x8851</t>
  </si>
  <si>
    <t>bradwolf@cook.org</t>
  </si>
  <si>
    <t>https://morales.net/</t>
  </si>
  <si>
    <t>C6bFB6789FA3da4</t>
  </si>
  <si>
    <t>Pugh, Le and Gordon</t>
  </si>
  <si>
    <t>Duffyview</t>
  </si>
  <si>
    <t>436-829-6249x77093</t>
  </si>
  <si>
    <t>001-611-080-3753</t>
  </si>
  <si>
    <t>owatson@herring-chen.info</t>
  </si>
  <si>
    <t>http://www.velasquez-tate.com/</t>
  </si>
  <si>
    <t>BaEfBAd2DAf54F1</t>
  </si>
  <si>
    <t>Pruitt-Osborne</t>
  </si>
  <si>
    <t>Haydenberg</t>
  </si>
  <si>
    <t>(843)278-3452x86514</t>
  </si>
  <si>
    <t>244-990-7712</t>
  </si>
  <si>
    <t>dmarshall@mcdowell.info</t>
  </si>
  <si>
    <t>4EB9289FED9EDB8</t>
  </si>
  <si>
    <t>Ray-Watkins</t>
  </si>
  <si>
    <t>Krystalmouth</t>
  </si>
  <si>
    <t>+1-105-801-8968x97559</t>
  </si>
  <si>
    <t>andresdiaz@reid.com</t>
  </si>
  <si>
    <t>http://kaufman.com/</t>
  </si>
  <si>
    <t>d1ADCcb76E52Eb2</t>
  </si>
  <si>
    <t>Bowers, Ferrell and Tate</t>
  </si>
  <si>
    <t>New Jesus</t>
  </si>
  <si>
    <t>404.987.0689x4899</t>
  </si>
  <si>
    <t>363-429-1563x8448</t>
  </si>
  <si>
    <t>alisonholder@jacobson-copeland.com</t>
  </si>
  <si>
    <t>http://www.mckenzie-wilkinson.com/</t>
  </si>
  <si>
    <t>a92c4aAF687AAb4</t>
  </si>
  <si>
    <t>Collins-Olson</t>
  </si>
  <si>
    <t>Jeffreymouth</t>
  </si>
  <si>
    <t>(229)535-9121x2245</t>
  </si>
  <si>
    <t>900-080-6672</t>
  </si>
  <si>
    <t>jensenalec@mcdaniel.com</t>
  </si>
  <si>
    <t>https://jensen-peterson.com/</t>
  </si>
  <si>
    <t>d491CFa1E0CCa63</t>
  </si>
  <si>
    <t>Rodriguez, Tanner and Buchanan</t>
  </si>
  <si>
    <t>North Kelseyborough</t>
  </si>
  <si>
    <t>(929)901-4011x195</t>
  </si>
  <si>
    <t>(012)127-3984</t>
  </si>
  <si>
    <t>nbrennan@beck.com</t>
  </si>
  <si>
    <t>f455E6ed59cfb57</t>
  </si>
  <si>
    <t>Strong-Ali</t>
  </si>
  <si>
    <t>Vegaside</t>
  </si>
  <si>
    <t>854.283.6866</t>
  </si>
  <si>
    <t>(231)085-5511</t>
  </si>
  <si>
    <t>curtisgregory@sweeney-lam.info</t>
  </si>
  <si>
    <t>909AdCeaf0db5c0</t>
  </si>
  <si>
    <t>Chang-Woods</t>
  </si>
  <si>
    <t>Rayland</t>
  </si>
  <si>
    <t>001-918-370-5334x57956</t>
  </si>
  <si>
    <t>889-854-9766x841</t>
  </si>
  <si>
    <t>alexander05@rubio.org</t>
  </si>
  <si>
    <t>http://escobar.biz/</t>
  </si>
  <si>
    <t>52Bf9CE2C4A5dB9</t>
  </si>
  <si>
    <t>Mcmahon-Clarke</t>
  </si>
  <si>
    <t>Mckayshire</t>
  </si>
  <si>
    <t>749-376-9560</t>
  </si>
  <si>
    <t>jermaine11@fritz-boyer.biz</t>
  </si>
  <si>
    <t>http://marshall-castro.org/</t>
  </si>
  <si>
    <t>D06C1E2ee9Da8FD</t>
  </si>
  <si>
    <t>Gay, Hardin and Andrade</t>
  </si>
  <si>
    <t>West Arianahaven</t>
  </si>
  <si>
    <t>+1-325-434-6592x8428</t>
  </si>
  <si>
    <t>(920)569-4593</t>
  </si>
  <si>
    <t>mcgrathbetty@perkins.net</t>
  </si>
  <si>
    <t>http://www.zamora-gutierrez.com/</t>
  </si>
  <si>
    <t>7eDeE5dBFEaBD9C</t>
  </si>
  <si>
    <t>Wyatt-Walter</t>
  </si>
  <si>
    <t>Orozcoshire</t>
  </si>
  <si>
    <t>(905)027-3698x19725</t>
  </si>
  <si>
    <t>001-341-012-5973x197</t>
  </si>
  <si>
    <t>staffordsavannah@jarvis.org</t>
  </si>
  <si>
    <t>http://www.rojas-reeves.biz/</t>
  </si>
  <si>
    <t>EE7cAADe30a08fC</t>
  </si>
  <si>
    <t>Hardin-Robinson</t>
  </si>
  <si>
    <t>Parkville</t>
  </si>
  <si>
    <t>(661)492-8639x570</t>
  </si>
  <si>
    <t>tategerald@odonnell-david.org</t>
  </si>
  <si>
    <t>35522CB3aa1a15e</t>
  </si>
  <si>
    <t>Pineda, Rice and Cuevas</t>
  </si>
  <si>
    <t>West Patrickport</t>
  </si>
  <si>
    <t>971.743.5961x4812</t>
  </si>
  <si>
    <t>192-966-2252x48357</t>
  </si>
  <si>
    <t>brianbooker@mack.com</t>
  </si>
  <si>
    <t>cEabE1E527AFf60</t>
  </si>
  <si>
    <t>Patel-Downs</t>
  </si>
  <si>
    <t>New Charleneview</t>
  </si>
  <si>
    <t>(011)225-4096</t>
  </si>
  <si>
    <t>620-958-9558x457</t>
  </si>
  <si>
    <t>summer39@villa.com</t>
  </si>
  <si>
    <t>https://shepherd.biz/</t>
  </si>
  <si>
    <t>45f41DDBec36DA5</t>
  </si>
  <si>
    <t>Roberts-Sparks</t>
  </si>
  <si>
    <t>Lake Alyssa</t>
  </si>
  <si>
    <t>+1-052-316-4407x4450</t>
  </si>
  <si>
    <t>077-729-9272</t>
  </si>
  <si>
    <t>bholmes@richard-stone.com</t>
  </si>
  <si>
    <t>http://www.stanton.com/</t>
  </si>
  <si>
    <t>0C3Ca2E7dbF6ec8</t>
  </si>
  <si>
    <t>Lowe-Mcguire</t>
  </si>
  <si>
    <t>South Micheal</t>
  </si>
  <si>
    <t>157.655.7466x527</t>
  </si>
  <si>
    <t>001-796-513-1771x1628</t>
  </si>
  <si>
    <t>ray06@frey.com</t>
  </si>
  <si>
    <t>https://www.guerrero-thompson.biz/</t>
  </si>
  <si>
    <t>3d5f76da4B5cdCd</t>
  </si>
  <si>
    <t>Reed-Bullock</t>
  </si>
  <si>
    <t>Jimmyport</t>
  </si>
  <si>
    <t>001-447-768-3121x6884</t>
  </si>
  <si>
    <t>(954)944-3294</t>
  </si>
  <si>
    <t>jimbowers@hamilton.com</t>
  </si>
  <si>
    <t>F1a81bEa658b3Fd</t>
  </si>
  <si>
    <t>Strickland-Cowan</t>
  </si>
  <si>
    <t>West Robertofort</t>
  </si>
  <si>
    <t>693-632-4461</t>
  </si>
  <si>
    <t>048.731.7781</t>
  </si>
  <si>
    <t>greg79@peck.info</t>
  </si>
  <si>
    <t>https://www.mcintosh.net/</t>
  </si>
  <si>
    <t>C39aAd76abA1059</t>
  </si>
  <si>
    <t>Larsen-Lin</t>
  </si>
  <si>
    <t>North Wyattstad</t>
  </si>
  <si>
    <t>298-610-2753x70511</t>
  </si>
  <si>
    <t>bailey04@pennington.biz</t>
  </si>
  <si>
    <t>https://downs-delacruz.com/</t>
  </si>
  <si>
    <t>A8bAc6D2fFbecE5</t>
  </si>
  <si>
    <t>Black-Banks</t>
  </si>
  <si>
    <t>Wandafort</t>
  </si>
  <si>
    <t>936.949.4517</t>
  </si>
  <si>
    <t>(533)966-3023x91590</t>
  </si>
  <si>
    <t>singhsonia@chan.com</t>
  </si>
  <si>
    <t>https://reed.biz/</t>
  </si>
  <si>
    <t>280ccddE4302CbD</t>
  </si>
  <si>
    <t>Velazquez-Walker</t>
  </si>
  <si>
    <t>Goodmanhaven</t>
  </si>
  <si>
    <t>028-041-1457x5362</t>
  </si>
  <si>
    <t>150.470.5889x3676</t>
  </si>
  <si>
    <t>coxbobby@brady.net</t>
  </si>
  <si>
    <t>http://www.clay.com/</t>
  </si>
  <si>
    <t>3Bc7c07439054AC</t>
  </si>
  <si>
    <t>Jennings Group</t>
  </si>
  <si>
    <t>Paulton</t>
  </si>
  <si>
    <t>(180)818-9854x65763</t>
  </si>
  <si>
    <t>425.859.0592x6023</t>
  </si>
  <si>
    <t>mccallclaire@howard.biz</t>
  </si>
  <si>
    <t>http://www.vasquez-hall.com/</t>
  </si>
  <si>
    <t>C3b3b2AA7e33368</t>
  </si>
  <si>
    <t>Wilkinson, Cain and Ortiz</t>
  </si>
  <si>
    <t>East Ashlee</t>
  </si>
  <si>
    <t>001-111-203-3610x594</t>
  </si>
  <si>
    <t>(937)966-8862x1750</t>
  </si>
  <si>
    <t>deborah23@mooney.com</t>
  </si>
  <si>
    <t>http://www.duke.com/</t>
  </si>
  <si>
    <t>4811c7f081ca2c7</t>
  </si>
  <si>
    <t>Huff Group</t>
  </si>
  <si>
    <t>East Sierra</t>
  </si>
  <si>
    <t>526.824.7637x114</t>
  </si>
  <si>
    <t>rossmarsh@carrillo-beard.info</t>
  </si>
  <si>
    <t>https://bowen-parker.org/</t>
  </si>
  <si>
    <t>06CEd2F28a10F43</t>
  </si>
  <si>
    <t>Hogan, Griffith and Jefferson</t>
  </si>
  <si>
    <t>001-413-693-7164x4942</t>
  </si>
  <si>
    <t>543-511-0335</t>
  </si>
  <si>
    <t>crojas@wolf-pittman.com</t>
  </si>
  <si>
    <t>http://stone.com/</t>
  </si>
  <si>
    <t>4376FAe442ABb98</t>
  </si>
  <si>
    <t>Rodriguez LLC</t>
  </si>
  <si>
    <t>001-271-193-5436x283</t>
  </si>
  <si>
    <t>840.722.9479x3079</t>
  </si>
  <si>
    <t>lucas25@randolph.com</t>
  </si>
  <si>
    <t>http://duffy.net/</t>
  </si>
  <si>
    <t>cAC1f9E3Da18F01</t>
  </si>
  <si>
    <t>Gonzalez LLC</t>
  </si>
  <si>
    <t>West Katrinaside</t>
  </si>
  <si>
    <t>(966)629-8719x01676</t>
  </si>
  <si>
    <t>owatkins@atkins-atkins.com</t>
  </si>
  <si>
    <t>https://brock.net/</t>
  </si>
  <si>
    <t>Dcd5A1e4c214330</t>
  </si>
  <si>
    <t>Bond, Hatfield and Riley</t>
  </si>
  <si>
    <t>North Jessicaland</t>
  </si>
  <si>
    <t>001-593-505-4694x266</t>
  </si>
  <si>
    <t>+1-845-879-4934x153</t>
  </si>
  <si>
    <t>gallagherchase@chang.com</t>
  </si>
  <si>
    <t>https://www.giles.com/</t>
  </si>
  <si>
    <t>2E9C41E8Fca20f1</t>
  </si>
  <si>
    <t>Galloway LLC</t>
  </si>
  <si>
    <t>Lake Kevinville</t>
  </si>
  <si>
    <t>001-705-659-9976x1354</t>
  </si>
  <si>
    <t>589-785-1340</t>
  </si>
  <si>
    <t>baxtergabriella@richmond.com</t>
  </si>
  <si>
    <t>http://pena.biz/</t>
  </si>
  <si>
    <t>3F1FB948eD0CDf1</t>
  </si>
  <si>
    <t>Armstrong-Barron</t>
  </si>
  <si>
    <t>Esparzaland</t>
  </si>
  <si>
    <t>(824)082-0761</t>
  </si>
  <si>
    <t>001-167-496-1102x7813</t>
  </si>
  <si>
    <t>sball@bonilla-parker.info</t>
  </si>
  <si>
    <t>https://www.sutton.net/</t>
  </si>
  <si>
    <t>88D004c1473d9b9</t>
  </si>
  <si>
    <t>Singh, Burch and Stout</t>
  </si>
  <si>
    <t>Arellanoshire</t>
  </si>
  <si>
    <t>(243)095-5375x34276</t>
  </si>
  <si>
    <t>(788)878-9330x5543</t>
  </si>
  <si>
    <t>leon24@ayers.com</t>
  </si>
  <si>
    <t>http://www.gibson.com/</t>
  </si>
  <si>
    <t>b4adBfEcdfEAf5d</t>
  </si>
  <si>
    <t>Brady-Greer</t>
  </si>
  <si>
    <t>001-607-399-7620x7347</t>
  </si>
  <si>
    <t>168.864.1137x7570</t>
  </si>
  <si>
    <t>smartin@manning-mccormick.com</t>
  </si>
  <si>
    <t>http://walters.biz/</t>
  </si>
  <si>
    <t>846eFdCc7dC3da4</t>
  </si>
  <si>
    <t>Henderson</t>
  </si>
  <si>
    <t>Salinas, Kline and Austin</t>
  </si>
  <si>
    <t>West Carly</t>
  </si>
  <si>
    <t>001-333-398-0191x263</t>
  </si>
  <si>
    <t>(967)236-5311x13603</t>
  </si>
  <si>
    <t>spencerangie@fuentes-finley.com</t>
  </si>
  <si>
    <t>http://www.hicks.com/</t>
  </si>
  <si>
    <t>773F63b9BebE726</t>
  </si>
  <si>
    <t>Madden-Lowery</t>
  </si>
  <si>
    <t>West Kiarachester</t>
  </si>
  <si>
    <t>001-340-356-8165</t>
  </si>
  <si>
    <t>602-959-4705x5057</t>
  </si>
  <si>
    <t>ddyer@hutchinson-schneider.info</t>
  </si>
  <si>
    <t>https://huynh.biz/</t>
  </si>
  <si>
    <t>B26fA9cF14Aa65F</t>
  </si>
  <si>
    <t>Rowe-Gates</t>
  </si>
  <si>
    <t>Quinnbury</t>
  </si>
  <si>
    <t>001-021-184-4884x907</t>
  </si>
  <si>
    <t>402.848.8587x4544</t>
  </si>
  <si>
    <t>durhamsonia@acosta-sheppard.net</t>
  </si>
  <si>
    <t>https://adams.com/</t>
  </si>
  <si>
    <t>7FEFeffbdA756AB</t>
  </si>
  <si>
    <t>Velazquez-Hall</t>
  </si>
  <si>
    <t>Chandlerport</t>
  </si>
  <si>
    <t>001-161-191-1616</t>
  </si>
  <si>
    <t>(393)674-9296x79404</t>
  </si>
  <si>
    <t>garciajoanne@snow.com</t>
  </si>
  <si>
    <t>http://www.christian-chung.com/</t>
  </si>
  <si>
    <t>7056b2906ec1Ba2</t>
  </si>
  <si>
    <t>Price LLC</t>
  </si>
  <si>
    <t>Dixonfurt</t>
  </si>
  <si>
    <t>972.928.9243x9802</t>
  </si>
  <si>
    <t>752.205.4678x367</t>
  </si>
  <si>
    <t>logancollier@sellers.com</t>
  </si>
  <si>
    <t>http://www.brown.com/</t>
  </si>
  <si>
    <t>aD2Fe51F22249Bd</t>
  </si>
  <si>
    <t>Lindsey-Lawrence</t>
  </si>
  <si>
    <t>Skinnertown</t>
  </si>
  <si>
    <t>568.590.8059x14579</t>
  </si>
  <si>
    <t>(920)130-5020x3209</t>
  </si>
  <si>
    <t>levimcdonald@shah.com</t>
  </si>
  <si>
    <t>http://www.holland.com/</t>
  </si>
  <si>
    <t>AeedE93A2bf57Ab</t>
  </si>
  <si>
    <t>Johns, Mclean and Harmon</t>
  </si>
  <si>
    <t>Allisonland</t>
  </si>
  <si>
    <t>361-507-5650</t>
  </si>
  <si>
    <t>243-977-2224</t>
  </si>
  <si>
    <t>margaret18@morris-ware.com</t>
  </si>
  <si>
    <t>http://sawyer-cervantes.org/</t>
  </si>
  <si>
    <t>e43e19BF53DBeCa</t>
  </si>
  <si>
    <t>Fitzpatrick-Nelson</t>
  </si>
  <si>
    <t>Murraystad</t>
  </si>
  <si>
    <t>088.986.3323x112</t>
  </si>
  <si>
    <t>306-082-9814x424</t>
  </si>
  <si>
    <t>oroach@watson-blackwell.com</t>
  </si>
  <si>
    <t>https://wilkins-kemp.com/</t>
  </si>
  <si>
    <t>40b6054b6AF1f65</t>
  </si>
  <si>
    <t>Wiggins Ltd</t>
  </si>
  <si>
    <t>Kevinstad</t>
  </si>
  <si>
    <t>+1-017-852-9854x7783</t>
  </si>
  <si>
    <t>053-701-5277</t>
  </si>
  <si>
    <t>lynnhodges@madden.info</t>
  </si>
  <si>
    <t>http://logan.info/</t>
  </si>
  <si>
    <t>Ff7CBFcA1AA61D9</t>
  </si>
  <si>
    <t>Hanna Ltd</t>
  </si>
  <si>
    <t>Darrylton</t>
  </si>
  <si>
    <t>909.216.6611x02361</t>
  </si>
  <si>
    <t>kellylee@mcdaniel.com</t>
  </si>
  <si>
    <t>http://bernard.net/</t>
  </si>
  <si>
    <t>53cde8434CdEf4f</t>
  </si>
  <si>
    <t>Shepherd Inc</t>
  </si>
  <si>
    <t>Josephview</t>
  </si>
  <si>
    <t>(928)213-4721x34875</t>
  </si>
  <si>
    <t>(708)274-9680</t>
  </si>
  <si>
    <t>kiara01@phillips.com</t>
  </si>
  <si>
    <t>https://www.osborn.com/</t>
  </si>
  <si>
    <t>4b853BF365bFC56</t>
  </si>
  <si>
    <t>Rice, Benton and Schneider</t>
  </si>
  <si>
    <t>Rickville</t>
  </si>
  <si>
    <t>301-629-9783x9306</t>
  </si>
  <si>
    <t>brichmond@bradford.biz</t>
  </si>
  <si>
    <t>A2bEcBa8AfE367C</t>
  </si>
  <si>
    <t>Burnett-Carter</t>
  </si>
  <si>
    <t>Port Jeanborough</t>
  </si>
  <si>
    <t>001-301-426-0732</t>
  </si>
  <si>
    <t>(582)799-4979</t>
  </si>
  <si>
    <t>wyattlucero@hester.org</t>
  </si>
  <si>
    <t>http://ellis-suarez.org/</t>
  </si>
  <si>
    <t>7AbE9bAa874ee5B</t>
  </si>
  <si>
    <t>Bauer LLC</t>
  </si>
  <si>
    <t>North Sabrinaborough</t>
  </si>
  <si>
    <t>592-233-0432x58332</t>
  </si>
  <si>
    <t>ubowman@mullins.com</t>
  </si>
  <si>
    <t>http://mendez-hart.com/</t>
  </si>
  <si>
    <t>b2963C78A280FA1</t>
  </si>
  <si>
    <t>South Rickeyfurt</t>
  </si>
  <si>
    <t>+1-710-208-4619x8422</t>
  </si>
  <si>
    <t>(477)174-4360</t>
  </si>
  <si>
    <t>obarron@hays.com</t>
  </si>
  <si>
    <t>https://franco.com/</t>
  </si>
  <si>
    <t>941bD9D9A8a0aeA</t>
  </si>
  <si>
    <t>Lester-Dalton</t>
  </si>
  <si>
    <t>+1-727-448-2145x8798</t>
  </si>
  <si>
    <t>001-012-769-8794x22629</t>
  </si>
  <si>
    <t>angela24@sawyer.com</t>
  </si>
  <si>
    <t>https://www.carroll.net/</t>
  </si>
  <si>
    <t>CB31FdfAbFb64DE</t>
  </si>
  <si>
    <t>Coleman PLC</t>
  </si>
  <si>
    <t>Sparksborough</t>
  </si>
  <si>
    <t>(799)996-0165x434</t>
  </si>
  <si>
    <t>001-590-001-8568x9115</t>
  </si>
  <si>
    <t>hoodryan@brewer.com</t>
  </si>
  <si>
    <t>http://hart-pruitt.org/</t>
  </si>
  <si>
    <t>BBdA542d52Fab92</t>
  </si>
  <si>
    <t>Dennis, Morse and Elliott</t>
  </si>
  <si>
    <t>Helenstad</t>
  </si>
  <si>
    <t>007.696.3104</t>
  </si>
  <si>
    <t>staffordlogan@walker-strickland.org</t>
  </si>
  <si>
    <t>https://hatfield.biz/</t>
  </si>
  <si>
    <t>6bc485d097a249e</t>
  </si>
  <si>
    <t>Lake Tasha</t>
  </si>
  <si>
    <t>761-013-8148</t>
  </si>
  <si>
    <t>006-677-3397x52588</t>
  </si>
  <si>
    <t>carolynjenkins@fernandez.com</t>
  </si>
  <si>
    <t>https://lynn.net/</t>
  </si>
  <si>
    <t>9c1d6AE7E1bAE3b</t>
  </si>
  <si>
    <t>Evans-Lawrence</t>
  </si>
  <si>
    <t>Brandtville</t>
  </si>
  <si>
    <t>020-248-9522</t>
  </si>
  <si>
    <t>summersperry@davis.com</t>
  </si>
  <si>
    <t>http://oconnor.com/</t>
  </si>
  <si>
    <t>CC27BDb3309CCFd</t>
  </si>
  <si>
    <t>Gutierrez, Nash and Garcia</t>
  </si>
  <si>
    <t>Lucasmouth</t>
  </si>
  <si>
    <t>(595)693-4208x838</t>
  </si>
  <si>
    <t>003.541.5715</t>
  </si>
  <si>
    <t>johnathan63@dorsey-marquez.com</t>
  </si>
  <si>
    <t>http://www.hendricks-atkinson.com/</t>
  </si>
  <si>
    <t>F4ac9a739556893</t>
  </si>
  <si>
    <t>Haley-Pacheco</t>
  </si>
  <si>
    <t>(761)001-3181</t>
  </si>
  <si>
    <t>+1-411-512-0926x776</t>
  </si>
  <si>
    <t>darryl04@aguilar.com</t>
  </si>
  <si>
    <t>http://www.meyers.com/</t>
  </si>
  <si>
    <t>b52eF2B5510e9df</t>
  </si>
  <si>
    <t>Nicholson Inc</t>
  </si>
  <si>
    <t>East Albert</t>
  </si>
  <si>
    <t>(283)703-3102x48134</t>
  </si>
  <si>
    <t>(567)113-9939x31543</t>
  </si>
  <si>
    <t>samuelvillegas@merritt.com</t>
  </si>
  <si>
    <t>http://francis.net/</t>
  </si>
  <si>
    <t>C92BeD3171FDf62</t>
  </si>
  <si>
    <t>Hoffman LLC</t>
  </si>
  <si>
    <t>Casefurt</t>
  </si>
  <si>
    <t>716.183.6630</t>
  </si>
  <si>
    <t>gnolan@price-lucas.com</t>
  </si>
  <si>
    <t>cb8CdB9598A4BDb</t>
  </si>
  <si>
    <t>Owen, Dawson and Levy</t>
  </si>
  <si>
    <t>West Taylortown</t>
  </si>
  <si>
    <t>(572)978-5973x76260</t>
  </si>
  <si>
    <t>(759)299-9953x865</t>
  </si>
  <si>
    <t>rollinskarina@rich.com</t>
  </si>
  <si>
    <t>5Bf1Ac0Ba2f1D8a</t>
  </si>
  <si>
    <t>Little, Lloyd and Shepard</t>
  </si>
  <si>
    <t>New Katelyn</t>
  </si>
  <si>
    <t>120-513-2287</t>
  </si>
  <si>
    <t>(011)138-7841x2683</t>
  </si>
  <si>
    <t>dawn40@coleman-bond.net</t>
  </si>
  <si>
    <t>http://deleon.com/</t>
  </si>
  <si>
    <t>E99B6d2bc2a84CE</t>
  </si>
  <si>
    <t>Goodman-Davila</t>
  </si>
  <si>
    <t>South Martinhaven</t>
  </si>
  <si>
    <t>001-267-798-6918x300</t>
  </si>
  <si>
    <t>miranda16@carroll-carr.com</t>
  </si>
  <si>
    <t>http://www.williamson.info/</t>
  </si>
  <si>
    <t>eEeacBeD3EeAdc3</t>
  </si>
  <si>
    <t>Jackton</t>
  </si>
  <si>
    <t>(656)726-3890</t>
  </si>
  <si>
    <t>285-420-4420</t>
  </si>
  <si>
    <t>grichards@mason-sheppard.net</t>
  </si>
  <si>
    <t>http://www.murray-ballard.com/</t>
  </si>
  <si>
    <t>C9fdCfd4f9147b1</t>
  </si>
  <si>
    <t>Garcia, Watson and Vargas</t>
  </si>
  <si>
    <t>Lake Kentfort</t>
  </si>
  <si>
    <t>+1-412-178-9139x94957</t>
  </si>
  <si>
    <t>+1-219-271-4331x85034</t>
  </si>
  <si>
    <t>laura58@schwartz.com</t>
  </si>
  <si>
    <t>https://heath.biz/</t>
  </si>
  <si>
    <t>b089c72F44cffd7</t>
  </si>
  <si>
    <t>Freeman-Riggs</t>
  </si>
  <si>
    <t>New Laurenberg</t>
  </si>
  <si>
    <t>+1-547-044-8725x19874</t>
  </si>
  <si>
    <t>deckershelley@arias-ryan.com</t>
  </si>
  <si>
    <t>7d4b0cB7f1b07b0</t>
  </si>
  <si>
    <t>Russo-Hines</t>
  </si>
  <si>
    <t>South Ralphside</t>
  </si>
  <si>
    <t>412.668.0132</t>
  </si>
  <si>
    <t>amandawaters@bentley.net</t>
  </si>
  <si>
    <t>24fe86a8a98EED2</t>
  </si>
  <si>
    <t>Vang, Orozco and Contreras</t>
  </si>
  <si>
    <t>West Sandyhaven</t>
  </si>
  <si>
    <t>001-129-914-1078</t>
  </si>
  <si>
    <t>sophiaflowers@owen-joseph.com</t>
  </si>
  <si>
    <t>https://www.khan-parrish.com/</t>
  </si>
  <si>
    <t>485cb41C4af792C</t>
  </si>
  <si>
    <t>Bautista Ltd</t>
  </si>
  <si>
    <t>New Elijahport</t>
  </si>
  <si>
    <t>800.903.0807</t>
  </si>
  <si>
    <t>186-214-0822x915</t>
  </si>
  <si>
    <t>wmiddleton@winters.com</t>
  </si>
  <si>
    <t>https://www.richards.com/</t>
  </si>
  <si>
    <t>6a578afC769DDc4</t>
  </si>
  <si>
    <t>Spencer LLC</t>
  </si>
  <si>
    <t>Ericksonton</t>
  </si>
  <si>
    <t>001-168-142-6147x5329</t>
  </si>
  <si>
    <t>whitneyshelia@mccarthy-whitney.com</t>
  </si>
  <si>
    <t>https://www.archer-oneill.com/</t>
  </si>
  <si>
    <t>FF905eA354CB8d5</t>
  </si>
  <si>
    <t>Franco-Horn</t>
  </si>
  <si>
    <t>596-226-1357x04873</t>
  </si>
  <si>
    <t>749.872.1777x2982</t>
  </si>
  <si>
    <t>mcmillanautumn@nash-nunez.com</t>
  </si>
  <si>
    <t>Ca39543a15fBe1f</t>
  </si>
  <si>
    <t>Mccarty, Buchanan and Nunez</t>
  </si>
  <si>
    <t>Jacobsonville</t>
  </si>
  <si>
    <t>486-748-8458</t>
  </si>
  <si>
    <t>+1-131-445-8873x78358</t>
  </si>
  <si>
    <t>prattbruce@velez.net</t>
  </si>
  <si>
    <t>https://meadows.net/</t>
  </si>
  <si>
    <t>35434E2dAfeFfD8</t>
  </si>
  <si>
    <t>Armstrong PLC</t>
  </si>
  <si>
    <t>Marilynberg</t>
  </si>
  <si>
    <t>(089)947-8072x9892</t>
  </si>
  <si>
    <t>141.739.8003</t>
  </si>
  <si>
    <t>gabrielarivera@lucas-alvarado.com</t>
  </si>
  <si>
    <t>e40FDBc2F4a009C</t>
  </si>
  <si>
    <t>Alvarado Group</t>
  </si>
  <si>
    <t>West Thomasburgh</t>
  </si>
  <si>
    <t>001-235-196-7139</t>
  </si>
  <si>
    <t>813.560.9994</t>
  </si>
  <si>
    <t>xkrueger@chandler.com</t>
  </si>
  <si>
    <t>FEfC56aEeFD575d</t>
  </si>
  <si>
    <t>Mullen PLC</t>
  </si>
  <si>
    <t>Lake Marissamouth</t>
  </si>
  <si>
    <t>534.998.5416</t>
  </si>
  <si>
    <t>frobles@rhodes-gamble.com</t>
  </si>
  <si>
    <t>http://hanson.com/</t>
  </si>
  <si>
    <t>EDC2853F4044a5A</t>
  </si>
  <si>
    <t>Church Inc</t>
  </si>
  <si>
    <t>Mccartyhaven</t>
  </si>
  <si>
    <t>577.255.0722</t>
  </si>
  <si>
    <t>(010)334-8822x637</t>
  </si>
  <si>
    <t>patricia58@berry.com</t>
  </si>
  <si>
    <t>https://www.olson.com/</t>
  </si>
  <si>
    <t>ccfef3Ba9CDc44a</t>
  </si>
  <si>
    <t>Shaw, Long and Perry</t>
  </si>
  <si>
    <t>Osbornechester</t>
  </si>
  <si>
    <t>855-366-0889x3343</t>
  </si>
  <si>
    <t>lisabarber@webster.com</t>
  </si>
  <si>
    <t>https://www.welch-cooley.com/</t>
  </si>
  <si>
    <t>E3F17cB68a26fb1</t>
  </si>
  <si>
    <t>Pierce, Herrera and Lozano</t>
  </si>
  <si>
    <t>South Luis</t>
  </si>
  <si>
    <t>001-562-627-2928</t>
  </si>
  <si>
    <t>katelyngordon@decker-reed.info</t>
  </si>
  <si>
    <t>http://lang-dennis.com/</t>
  </si>
  <si>
    <t>f5Ac0dF01cA4cDA</t>
  </si>
  <si>
    <t>Bush, Humphrey and Dillon</t>
  </si>
  <si>
    <t>782-838-3701</t>
  </si>
  <si>
    <t>(385)657-3482x68980</t>
  </si>
  <si>
    <t>kathleenfowler@holloway.biz</t>
  </si>
  <si>
    <t>Bcc2aB11725a6aD</t>
  </si>
  <si>
    <t>Ramos PLC</t>
  </si>
  <si>
    <t>Lake Grantbury</t>
  </si>
  <si>
    <t>584-206-7618x3144</t>
  </si>
  <si>
    <t>williamsnicolas@vaughan.com</t>
  </si>
  <si>
    <t>3c1ef3bbF22CC3D</t>
  </si>
  <si>
    <t>Marshall and Sons</t>
  </si>
  <si>
    <t>Herreraberg</t>
  </si>
  <si>
    <t>(683)045-8687x99613</t>
  </si>
  <si>
    <t>(770)206-0159x4153</t>
  </si>
  <si>
    <t>perkinslatoya@golden-mcdowell.biz</t>
  </si>
  <si>
    <t>https://mclaughlin.info/</t>
  </si>
  <si>
    <t>9DAde3E31ef84A1</t>
  </si>
  <si>
    <t>Miles LLC</t>
  </si>
  <si>
    <t>257.154.4479x1851</t>
  </si>
  <si>
    <t>mckenzie01@wiggins.com</t>
  </si>
  <si>
    <t>11d171cC26b7CeE</t>
  </si>
  <si>
    <t>Rose-Graves</t>
  </si>
  <si>
    <t>+1-054-273-4822x456</t>
  </si>
  <si>
    <t>654-994-3222</t>
  </si>
  <si>
    <t>meghan21@ramirez.com</t>
  </si>
  <si>
    <t>074a3b0bAbAa47d</t>
  </si>
  <si>
    <t>Parsons-Ramsey</t>
  </si>
  <si>
    <t>Calvinfurt</t>
  </si>
  <si>
    <t>001-041-245-7904x9083</t>
  </si>
  <si>
    <t>dmiranda@suarez-waller.net</t>
  </si>
  <si>
    <t>http://www.patton.com/</t>
  </si>
  <si>
    <t>0D1d34f47a5BC8a</t>
  </si>
  <si>
    <t>Clark-Herring</t>
  </si>
  <si>
    <t>South Gilbert</t>
  </si>
  <si>
    <t>+1-170-713-9393x261</t>
  </si>
  <si>
    <t>294-122-6004x8891</t>
  </si>
  <si>
    <t>aimeedougherty@berg-huynh.com</t>
  </si>
  <si>
    <t>http://www.hanna.com/</t>
  </si>
  <si>
    <t>62591BdCf896dE5</t>
  </si>
  <si>
    <t>Gibbs Inc</t>
  </si>
  <si>
    <t>Malikland</t>
  </si>
  <si>
    <t>629-233-4454x25483</t>
  </si>
  <si>
    <t>bryanmeredith@sawyer.org</t>
  </si>
  <si>
    <t>http://pope-baxter.biz/</t>
  </si>
  <si>
    <t>4C8C625eF7Bf3DC</t>
  </si>
  <si>
    <t>Palmer LLC</t>
  </si>
  <si>
    <t>Miguelport</t>
  </si>
  <si>
    <t>469-388-2609x33355</t>
  </si>
  <si>
    <t>668.500.1681x9582</t>
  </si>
  <si>
    <t>carla88@mcdonald-glass.com</t>
  </si>
  <si>
    <t>http://daniels-salas.com/</t>
  </si>
  <si>
    <t>5d817Aba4f31b6E</t>
  </si>
  <si>
    <t>Shepard Ltd</t>
  </si>
  <si>
    <t>Arthurbury</t>
  </si>
  <si>
    <t>588-399-3523x03858</t>
  </si>
  <si>
    <t>107.301.7121</t>
  </si>
  <si>
    <t>stanleypayne@bowen-guerrero.com</t>
  </si>
  <si>
    <t>http://www.preston-short.com/</t>
  </si>
  <si>
    <t>aDaC144099cBa08</t>
  </si>
  <si>
    <t>Potts LLC</t>
  </si>
  <si>
    <t>West Matthew</t>
  </si>
  <si>
    <t>(160)629-4825x2752</t>
  </si>
  <si>
    <t>832.964.1446x49489</t>
  </si>
  <si>
    <t>fernandomontes@giles-stafford.info</t>
  </si>
  <si>
    <t>https://www.rowe.org/</t>
  </si>
  <si>
    <t>adbaCE5acb5ccDc</t>
  </si>
  <si>
    <t>Zamora, Casey and Gonzales</t>
  </si>
  <si>
    <t>Daveshire</t>
  </si>
  <si>
    <t>(846)851-4053</t>
  </si>
  <si>
    <t>ruizkristy@frye-huber.com</t>
  </si>
  <si>
    <t>https://www.atkins.com/</t>
  </si>
  <si>
    <t>35e6738d8b72d6B</t>
  </si>
  <si>
    <t>Parks, Moreno and Wright</t>
  </si>
  <si>
    <t>231.506.7479x077</t>
  </si>
  <si>
    <t>melendezanne@buchanan-gates.com</t>
  </si>
  <si>
    <t>https://bradshaw.org/</t>
  </si>
  <si>
    <t>0d36A1739B6B148</t>
  </si>
  <si>
    <t>Andersen, Bradshaw and Coleman</t>
  </si>
  <si>
    <t>Williamland</t>
  </si>
  <si>
    <t>+1-110-399-0304x6469</t>
  </si>
  <si>
    <t>anewton@burke.info</t>
  </si>
  <si>
    <t>https://hooper-moody.com/</t>
  </si>
  <si>
    <t>D42D9D73bcc6236</t>
  </si>
  <si>
    <t>White-Vazquez</t>
  </si>
  <si>
    <t>Lake Sydneyville</t>
  </si>
  <si>
    <t>620-291-3514x9265</t>
  </si>
  <si>
    <t>andres23@hartman-adkins.info</t>
  </si>
  <si>
    <t>https://www.kerr.net/</t>
  </si>
  <si>
    <t>2bD048ACaDca22c</t>
  </si>
  <si>
    <t>Ramseybury</t>
  </si>
  <si>
    <t>023-642-4171x14971</t>
  </si>
  <si>
    <t>122-875-7981x8960</t>
  </si>
  <si>
    <t>alexandra32@austin.biz</t>
  </si>
  <si>
    <t>https://weber-kennedy.info/</t>
  </si>
  <si>
    <t>dE57F9BeEd9BB37</t>
  </si>
  <si>
    <t>Welch, Sweeney and Sparks</t>
  </si>
  <si>
    <t>North David</t>
  </si>
  <si>
    <t>990.374.0187</t>
  </si>
  <si>
    <t>(257)114-7262</t>
  </si>
  <si>
    <t>jacobsonmike@irwin.com</t>
  </si>
  <si>
    <t>http://www.webster-mcclain.info/</t>
  </si>
  <si>
    <t>D3Ad7c5856dbEfd</t>
  </si>
  <si>
    <t>Arnold PLC</t>
  </si>
  <si>
    <t>East Erik</t>
  </si>
  <si>
    <t>(050)579-3402</t>
  </si>
  <si>
    <t>800.156.9570</t>
  </si>
  <si>
    <t>christensenmackenzie@gay-zhang.com</t>
  </si>
  <si>
    <t>http://hebert-mercer.info/</t>
  </si>
  <si>
    <t>A5f31BFf9AaF3ED</t>
  </si>
  <si>
    <t>Mclaughlin-Copeland</t>
  </si>
  <si>
    <t>New Pamela</t>
  </si>
  <si>
    <t>005-311-4973x26930</t>
  </si>
  <si>
    <t>238-283-7720</t>
  </si>
  <si>
    <t>dillon76@vance-gonzalez.com</t>
  </si>
  <si>
    <t>http://www.jarvis.com/</t>
  </si>
  <si>
    <t>dfdAacd49a646CF</t>
  </si>
  <si>
    <t>Schmidt-Galvan</t>
  </si>
  <si>
    <t>Shaunfort</t>
  </si>
  <si>
    <t>(056)036-3993</t>
  </si>
  <si>
    <t>terricameron@obrien.com</t>
  </si>
  <si>
    <t>http://www.greer-sweeney.com/</t>
  </si>
  <si>
    <t>7a619E93F0cA947</t>
  </si>
  <si>
    <t>Vega, Carroll and Bell</t>
  </si>
  <si>
    <t>East Michelle</t>
  </si>
  <si>
    <t>+1-301-236-6777x1811</t>
  </si>
  <si>
    <t>753.267.0061x585</t>
  </si>
  <si>
    <t>georgehayley@freeman-freeman.org</t>
  </si>
  <si>
    <t>https://www.crane-hamilton.net/</t>
  </si>
  <si>
    <t>325fb3F3CdA64b7</t>
  </si>
  <si>
    <t>Branch-Holmes</t>
  </si>
  <si>
    <t>Jesusmouth</t>
  </si>
  <si>
    <t>890.373.5845</t>
  </si>
  <si>
    <t>craig49@marshall.net</t>
  </si>
  <si>
    <t>https://vance.net/</t>
  </si>
  <si>
    <t>055A0EDa34c8Dec</t>
  </si>
  <si>
    <t>Hatfield-Collins</t>
  </si>
  <si>
    <t>857.650.1466</t>
  </si>
  <si>
    <t>622.571.8737</t>
  </si>
  <si>
    <t>breanna24@house-mcconnell.com</t>
  </si>
  <si>
    <t>http://www.oconnor.com/</t>
  </si>
  <si>
    <t>F4EcE1A45d9F8a7</t>
  </si>
  <si>
    <t>Holloway-Calhoun</t>
  </si>
  <si>
    <t>Deborahstad</t>
  </si>
  <si>
    <t>001-063-160-5412x537</t>
  </si>
  <si>
    <t>(604)961-4328x489</t>
  </si>
  <si>
    <t>payneneil@patton-bond.info</t>
  </si>
  <si>
    <t>https://www.carson-hooper.com/</t>
  </si>
  <si>
    <t>2eC63FaDdFaF7dd</t>
  </si>
  <si>
    <t>Leblanc-Morales</t>
  </si>
  <si>
    <t>Lake Julian</t>
  </si>
  <si>
    <t>001-546-513-0586x9465</t>
  </si>
  <si>
    <t>155-853-3438x003</t>
  </si>
  <si>
    <t>amanda21@hayes.com</t>
  </si>
  <si>
    <t>https://www.duran.org/</t>
  </si>
  <si>
    <t>7F4cA4bC877ffEE</t>
  </si>
  <si>
    <t>Nash, Dougherty and Gallegos</t>
  </si>
  <si>
    <t>Haileymouth</t>
  </si>
  <si>
    <t>574.808.9283</t>
  </si>
  <si>
    <t>111-390-0972x95526</t>
  </si>
  <si>
    <t>hwaters@murillo.com</t>
  </si>
  <si>
    <t>https://www.foley.com/</t>
  </si>
  <si>
    <t>37Cb3Ea3dcaD886</t>
  </si>
  <si>
    <t>Calderon and Sons</t>
  </si>
  <si>
    <t>Port Madeline</t>
  </si>
  <si>
    <t>405.444.7509</t>
  </si>
  <si>
    <t>226.067.5517x3522</t>
  </si>
  <si>
    <t>albert40@haynes.org</t>
  </si>
  <si>
    <t>http://carroll.com/</t>
  </si>
  <si>
    <t>4a8cbcCEc29fdC3</t>
  </si>
  <si>
    <t>Williamson PLC</t>
  </si>
  <si>
    <t>North Ricardo</t>
  </si>
  <si>
    <t>001-304-534-6511x702</t>
  </si>
  <si>
    <t>001-596-556-8598x199</t>
  </si>
  <si>
    <t>wisecharlotte@petersen-arroyo.org</t>
  </si>
  <si>
    <t>https://gardner.com/</t>
  </si>
  <si>
    <t>1e33f11f2B00BFC</t>
  </si>
  <si>
    <t>Wilkerson-Freeman</t>
  </si>
  <si>
    <t>Maxton</t>
  </si>
  <si>
    <t>+1-585-228-2951x55964</t>
  </si>
  <si>
    <t>(986)092-3211x252</t>
  </si>
  <si>
    <t>owright@schaefer.com</t>
  </si>
  <si>
    <t>70F2d86fD499DD3</t>
  </si>
  <si>
    <t>Rowland-Macias</t>
  </si>
  <si>
    <t>Lake Shaun</t>
  </si>
  <si>
    <t>971-846-8719x3323</t>
  </si>
  <si>
    <t>001-700-367-3481x027</t>
  </si>
  <si>
    <t>moranalfred@bullock.biz</t>
  </si>
  <si>
    <t>https://www.michael-booth.com/</t>
  </si>
  <si>
    <t>16befE399C172DE</t>
  </si>
  <si>
    <t>Bentley-Zuniga</t>
  </si>
  <si>
    <t>New Calebmouth</t>
  </si>
  <si>
    <t>001-536-761-8712x3376</t>
  </si>
  <si>
    <t>xavierdecker@woodard.info</t>
  </si>
  <si>
    <t>a90cC02fAD6f876</t>
  </si>
  <si>
    <t>Donaldson, Michael and Montes</t>
  </si>
  <si>
    <t>South Claudia</t>
  </si>
  <si>
    <t>001-061-307-3815</t>
  </si>
  <si>
    <t>801-854-3037</t>
  </si>
  <si>
    <t>fblackwell@werner.info</t>
  </si>
  <si>
    <t>http://www.rosario.net/</t>
  </si>
  <si>
    <t>5cBEdEe2A12AccE</t>
  </si>
  <si>
    <t>Alexandriabury</t>
  </si>
  <si>
    <t>684.171.1119x692</t>
  </si>
  <si>
    <t>523.175.2979x58552</t>
  </si>
  <si>
    <t>ohoward@roth.com</t>
  </si>
  <si>
    <t>http://lawrence-guzman.com/</t>
  </si>
  <si>
    <t>fD5F2aeC9dD00bF</t>
  </si>
  <si>
    <t>Soto-Ferrell</t>
  </si>
  <si>
    <t>North Grace</t>
  </si>
  <si>
    <t>(392)796-7776</t>
  </si>
  <si>
    <t>sherischaefer@mosley.info</t>
  </si>
  <si>
    <t>http://www.graves.com/</t>
  </si>
  <si>
    <t>10E5cd5a792BFbD</t>
  </si>
  <si>
    <t>Copeland-Little</t>
  </si>
  <si>
    <t>Adriennefort</t>
  </si>
  <si>
    <t>(546)680-6837x197</t>
  </si>
  <si>
    <t>296.346.4906x5006</t>
  </si>
  <si>
    <t>camachoamanda@singh.org</t>
  </si>
  <si>
    <t>https://www.fox-mccarthy.com/</t>
  </si>
  <si>
    <t>cF69E415A7aACea</t>
  </si>
  <si>
    <t>Knight, Mora and Barrera</t>
  </si>
  <si>
    <t>New Victoriaport</t>
  </si>
  <si>
    <t>645-039-5402x265</t>
  </si>
  <si>
    <t>(995)935-8539x1007</t>
  </si>
  <si>
    <t>kentward@hooper-wong.com</t>
  </si>
  <si>
    <t>https://www.jordan-rubio.biz/</t>
  </si>
  <si>
    <t>7Ad7a3eB29216A1</t>
  </si>
  <si>
    <t>Little Ltd</t>
  </si>
  <si>
    <t>North Destiny</t>
  </si>
  <si>
    <t>815-471-7619x463</t>
  </si>
  <si>
    <t>(502)534-8449x3569</t>
  </si>
  <si>
    <t>pattonnina@bradshaw-krause.com</t>
  </si>
  <si>
    <t>http://nash.biz/</t>
  </si>
  <si>
    <t>8F8CaD61FECcB19</t>
  </si>
  <si>
    <t>Bruce, Hart and Bautista</t>
  </si>
  <si>
    <t>Alejandrofort</t>
  </si>
  <si>
    <t>(135)475-9034x9214</t>
  </si>
  <si>
    <t>198-416-8413x57135</t>
  </si>
  <si>
    <t>teresacharles@ewing.org</t>
  </si>
  <si>
    <t>C0D9cBcB2A4c5Ad</t>
  </si>
  <si>
    <t>Hansen-Kirk</t>
  </si>
  <si>
    <t>Robertsfort</t>
  </si>
  <si>
    <t>891-644-7342</t>
  </si>
  <si>
    <t>277.690.7769x232</t>
  </si>
  <si>
    <t>murillochristian@butler.net</t>
  </si>
  <si>
    <t>A29d72e1F8ce487</t>
  </si>
  <si>
    <t>West Alisha</t>
  </si>
  <si>
    <t>+1-759-696-8536x2729</t>
  </si>
  <si>
    <t>968.702.9599</t>
  </si>
  <si>
    <t>eugenecrawford@jackson.biz</t>
  </si>
  <si>
    <t>http://carroll-tapia.net/</t>
  </si>
  <si>
    <t>149D9deeb0C4c7E</t>
  </si>
  <si>
    <t>Bradford, Buck and Mcguire</t>
  </si>
  <si>
    <t>North Jillland</t>
  </si>
  <si>
    <t>(808)323-8081x84538</t>
  </si>
  <si>
    <t>(234)629-8730</t>
  </si>
  <si>
    <t>tammy35@hoffman.org</t>
  </si>
  <si>
    <t>http://www.tapia.info/</t>
  </si>
  <si>
    <t>a9B478dAb98e1D4</t>
  </si>
  <si>
    <t>Chavez-Braun</t>
  </si>
  <si>
    <t>West Tony</t>
  </si>
  <si>
    <t>+1-146-816-6927x73022</t>
  </si>
  <si>
    <t>riley32@stevens-harding.info</t>
  </si>
  <si>
    <t>http://lynn.info/</t>
  </si>
  <si>
    <t>A900ACEb4E7fA94</t>
  </si>
  <si>
    <t>Allisonstad</t>
  </si>
  <si>
    <t>286-465-4384x8859</t>
  </si>
  <si>
    <t>(730)039-4756</t>
  </si>
  <si>
    <t>btownsend@hall.net</t>
  </si>
  <si>
    <t>http://www.owen.info/</t>
  </si>
  <si>
    <t>72E107A1Fd5C8C4</t>
  </si>
  <si>
    <t>Cross, Case and Silva</t>
  </si>
  <si>
    <t>Ayalafort</t>
  </si>
  <si>
    <t>001-325-719-7766</t>
  </si>
  <si>
    <t>001-907-932-2839x6303</t>
  </si>
  <si>
    <t>jesus68@clayton.com</t>
  </si>
  <si>
    <t>https://www.cardenas.com/</t>
  </si>
  <si>
    <t>a17Fc98B86Db6F5</t>
  </si>
  <si>
    <t>Bray PLC</t>
  </si>
  <si>
    <t>Bryanchester</t>
  </si>
  <si>
    <t>(946)071-0993x860</t>
  </si>
  <si>
    <t>(422)580-9394</t>
  </si>
  <si>
    <t>schwartzjessica@quinn-mayo.com</t>
  </si>
  <si>
    <t>https://terry.net/</t>
  </si>
  <si>
    <t>A3eCbfde03704fc</t>
  </si>
  <si>
    <t>Hampton-Craig</t>
  </si>
  <si>
    <t>West Blakeville</t>
  </si>
  <si>
    <t>700.760.1260x32215</t>
  </si>
  <si>
    <t>derrick89@turner.com</t>
  </si>
  <si>
    <t>https://nelson.biz/</t>
  </si>
  <si>
    <t>0D4b7E6Adc3c85A</t>
  </si>
  <si>
    <t>Wood, Carroll and Melton</t>
  </si>
  <si>
    <t>331.842.1411x54381</t>
  </si>
  <si>
    <t>(321)546-8045x228</t>
  </si>
  <si>
    <t>livicki@frey.org</t>
  </si>
  <si>
    <t>http://walter.net/</t>
  </si>
  <si>
    <t>2D9FD3aC63Fb117</t>
  </si>
  <si>
    <t>Santana PLC</t>
  </si>
  <si>
    <t>Owenstad</t>
  </si>
  <si>
    <t>(362)073-5714</t>
  </si>
  <si>
    <t>(567)279-4241</t>
  </si>
  <si>
    <t>bartletttim@glenn.info</t>
  </si>
  <si>
    <t>https://clay.com/</t>
  </si>
  <si>
    <t>F6E06EAeE7EB7e9</t>
  </si>
  <si>
    <t>Gambleton</t>
  </si>
  <si>
    <t>102-622-9129</t>
  </si>
  <si>
    <t>(249)673-7896</t>
  </si>
  <si>
    <t>deborah67@galloway-pittman.org</t>
  </si>
  <si>
    <t>https://www.pham.net/</t>
  </si>
  <si>
    <t>d6EDc0fAb14bD73</t>
  </si>
  <si>
    <t>Oneill LLC</t>
  </si>
  <si>
    <t>Graceborough</t>
  </si>
  <si>
    <t>+1-758-846-3094x3903</t>
  </si>
  <si>
    <t>440.646.4647</t>
  </si>
  <si>
    <t>brad60@valdez-bishop.com</t>
  </si>
  <si>
    <t>http://www.malone.com/</t>
  </si>
  <si>
    <t>6858723eCE9F8b0</t>
  </si>
  <si>
    <t>Lamb Inc</t>
  </si>
  <si>
    <t>Kempburgh</t>
  </si>
  <si>
    <t>(776)730-1191</t>
  </si>
  <si>
    <t>(608)370-6897x27246</t>
  </si>
  <si>
    <t>connor45@wilcox-mccarthy.org</t>
  </si>
  <si>
    <t>http://cruz.biz/</t>
  </si>
  <si>
    <t>3afF6b5bcdE5ECF</t>
  </si>
  <si>
    <t>Webb Ltd</t>
  </si>
  <si>
    <t>North Noahfort</t>
  </si>
  <si>
    <t>041.102.0888x430</t>
  </si>
  <si>
    <t>(059)090-1792</t>
  </si>
  <si>
    <t>brianna78@parrish-mccann.biz</t>
  </si>
  <si>
    <t>https://brock-burgess.net/</t>
  </si>
  <si>
    <t>Eb1ECA136b5aB5E</t>
  </si>
  <si>
    <t>Good, Singh and Downs</t>
  </si>
  <si>
    <t>Lake Makayla</t>
  </si>
  <si>
    <t>+1-491-362-4263x656</t>
  </si>
  <si>
    <t>shelly51@tucker-sherman.net</t>
  </si>
  <si>
    <t>https://pena.com/</t>
  </si>
  <si>
    <t>BAA4B9B03b4fBec</t>
  </si>
  <si>
    <t>Molina-Munoz</t>
  </si>
  <si>
    <t>Helenland</t>
  </si>
  <si>
    <t>(716)435-1599</t>
  </si>
  <si>
    <t>599.192.4682x99017</t>
  </si>
  <si>
    <t>breannachan@hays-chaney.org</t>
  </si>
  <si>
    <t>http://bradshaw.org/</t>
  </si>
  <si>
    <t>cfDB96C0EaD9550</t>
  </si>
  <si>
    <t>Blackwell-Dennis</t>
  </si>
  <si>
    <t>Balltown</t>
  </si>
  <si>
    <t>001-379-361-8902x7493</t>
  </si>
  <si>
    <t>+1-840-218-7459x8742</t>
  </si>
  <si>
    <t>wanda09@yang.net</t>
  </si>
  <si>
    <t>http://www.trujillo.com/</t>
  </si>
  <si>
    <t>21966cA0E820bdb</t>
  </si>
  <si>
    <t>Hess, Robertson and Brown</t>
  </si>
  <si>
    <t>North Franciscoberg</t>
  </si>
  <si>
    <t>355-328-2884</t>
  </si>
  <si>
    <t>(813)083-8518</t>
  </si>
  <si>
    <t>jill90@murphy.com</t>
  </si>
  <si>
    <t>https://coffey.com/</t>
  </si>
  <si>
    <t>cAFc3986d90A0E3</t>
  </si>
  <si>
    <t>Mcgee LLC</t>
  </si>
  <si>
    <t>East Jasminemouth</t>
  </si>
  <si>
    <t>507-567-4308x45745</t>
  </si>
  <si>
    <t>stevebrowning@meza.com</t>
  </si>
  <si>
    <t>http://garrison.net/</t>
  </si>
  <si>
    <t>5fcECFab34da3f8</t>
  </si>
  <si>
    <t>Moss-Golden</t>
  </si>
  <si>
    <t>Odonnelltown</t>
  </si>
  <si>
    <t>700.745.5553x96349</t>
  </si>
  <si>
    <t>059.534.8112</t>
  </si>
  <si>
    <t>wperry@deleon-morris.com</t>
  </si>
  <si>
    <t>https://www.white-herman.com/</t>
  </si>
  <si>
    <t>BACf84F3ab8Ba7e</t>
  </si>
  <si>
    <t>Rivers, Donovan and Franklin</t>
  </si>
  <si>
    <t>Soniamouth</t>
  </si>
  <si>
    <t>332-249-1088</t>
  </si>
  <si>
    <t>553-464-2568</t>
  </si>
  <si>
    <t>kendra71@shelton-roberson.biz</t>
  </si>
  <si>
    <t>https://esparza.com/</t>
  </si>
  <si>
    <t>0F0f20CF7DF6c11</t>
  </si>
  <si>
    <t>Arnold, Odonnell and Miranda</t>
  </si>
  <si>
    <t>West Stuartmouth</t>
  </si>
  <si>
    <t>972.277.0999</t>
  </si>
  <si>
    <t>priscillazavala@gallagher.biz</t>
  </si>
  <si>
    <t>https://www.gallegos.com/</t>
  </si>
  <si>
    <t>93B335EFF5Fbce8</t>
  </si>
  <si>
    <t>Lloyd-Clayton</t>
  </si>
  <si>
    <t>Lake Mariastad</t>
  </si>
  <si>
    <t>493.083.5993x7039</t>
  </si>
  <si>
    <t>+1-062-481-8503x10449</t>
  </si>
  <si>
    <t>xdudley@olson.com</t>
  </si>
  <si>
    <t>917FddC72648eFf</t>
  </si>
  <si>
    <t>Thomas-Fernandez</t>
  </si>
  <si>
    <t>Ramirezfurt</t>
  </si>
  <si>
    <t>647-099-2086</t>
  </si>
  <si>
    <t>(981)042-1251x372</t>
  </si>
  <si>
    <t>qspears@best.net</t>
  </si>
  <si>
    <t>https://www.hardy-blevins.org/</t>
  </si>
  <si>
    <t>727739891bfeb9a</t>
  </si>
  <si>
    <t>Berg, Gould and Morris</t>
  </si>
  <si>
    <t>153.047.2971x220</t>
  </si>
  <si>
    <t>(270)966-6630</t>
  </si>
  <si>
    <t>bergdanielle@stout.com</t>
  </si>
  <si>
    <t>http://www.perry.org/</t>
  </si>
  <si>
    <t>4e0dfc5E765fB91</t>
  </si>
  <si>
    <t>Moss PLC</t>
  </si>
  <si>
    <t>East Erikton</t>
  </si>
  <si>
    <t>010-070-4052</t>
  </si>
  <si>
    <t>749.995.3287</t>
  </si>
  <si>
    <t>jo60@novak-gutierrez.com</t>
  </si>
  <si>
    <t>6C9c59C9c4CffDC</t>
  </si>
  <si>
    <t>New Philip</t>
  </si>
  <si>
    <t>534-857-5285x0167</t>
  </si>
  <si>
    <t>173.866.6431x96642</t>
  </si>
  <si>
    <t>suttonhector@welch.com</t>
  </si>
  <si>
    <t>http://www.gallegos.com/</t>
  </si>
  <si>
    <t>cdA81DEC2AF90e5</t>
  </si>
  <si>
    <t>Proctor and Sons</t>
  </si>
  <si>
    <t>West Bruce</t>
  </si>
  <si>
    <t>(172)827-2424x90043</t>
  </si>
  <si>
    <t>(226)484-0986</t>
  </si>
  <si>
    <t>ngay@anderson.com</t>
  </si>
  <si>
    <t>https://www.tucker-walker.info/</t>
  </si>
  <si>
    <t>3Df50f93B1504f9</t>
  </si>
  <si>
    <t>Kaiser</t>
  </si>
  <si>
    <t>Flynn, Moyer and Charles</t>
  </si>
  <si>
    <t>West Donnachester</t>
  </si>
  <si>
    <t>751.366.2396x8678</t>
  </si>
  <si>
    <t>064-238-9158x899</t>
  </si>
  <si>
    <t>daleyu@donaldson.biz</t>
  </si>
  <si>
    <t>http://short-riddle.com/</t>
  </si>
  <si>
    <t>56F92b0F800dAd2</t>
  </si>
  <si>
    <t>Atkinson-Lopez</t>
  </si>
  <si>
    <t>New Catherineport</t>
  </si>
  <si>
    <t>(490)234-7277</t>
  </si>
  <si>
    <t>001-595-128-5666x24849</t>
  </si>
  <si>
    <t>dustinreed@hines-stafford.org</t>
  </si>
  <si>
    <t>https://www.mccarthy-duke.org/</t>
  </si>
  <si>
    <t>E2AB3Ed36Af8625</t>
  </si>
  <si>
    <t>Newman Ltd</t>
  </si>
  <si>
    <t>314.696.3951</t>
  </si>
  <si>
    <t>+1-023-265-3660x8478</t>
  </si>
  <si>
    <t>hbryan@tanner.com</t>
  </si>
  <si>
    <t>https://www.bernard.org/</t>
  </si>
  <si>
    <t>Acdac3A1Dd8831a</t>
  </si>
  <si>
    <t>Cheyenneton</t>
  </si>
  <si>
    <t>+1-779-554-8082x01804</t>
  </si>
  <si>
    <t>(640)474-1656x9918</t>
  </si>
  <si>
    <t>travisreginald@ochoa.info</t>
  </si>
  <si>
    <t>https://cline-salinas.org/</t>
  </si>
  <si>
    <t>6d87D66eaFfA752</t>
  </si>
  <si>
    <t>Gilmore Inc</t>
  </si>
  <si>
    <t>Lake Howard</t>
  </si>
  <si>
    <t>399-084-6228</t>
  </si>
  <si>
    <t>(555)514-4058x881</t>
  </si>
  <si>
    <t>mdonovan@herman.com</t>
  </si>
  <si>
    <t>http://dunlap-berry.com/</t>
  </si>
  <si>
    <t>efDEeFAf05Cec10</t>
  </si>
  <si>
    <t>402.454.3460</t>
  </si>
  <si>
    <t>451.421.6697x151</t>
  </si>
  <si>
    <t>jennyoconnor@castro.com</t>
  </si>
  <si>
    <t>http://odonnell.com/</t>
  </si>
  <si>
    <t>787C51a2Ed12Faf</t>
  </si>
  <si>
    <t>Atkins-Hart</t>
  </si>
  <si>
    <t>Teresaborough</t>
  </si>
  <si>
    <t>(917)393-6075x82638</t>
  </si>
  <si>
    <t>292-271-8232</t>
  </si>
  <si>
    <t>buckearl@underwood-valdez.com</t>
  </si>
  <si>
    <t>http://barrett.org/</t>
  </si>
  <si>
    <t>aAC287d15f531C0</t>
  </si>
  <si>
    <t>Mclean-Stout</t>
  </si>
  <si>
    <t>Kentburgh</t>
  </si>
  <si>
    <t>376-024-1899x0663</t>
  </si>
  <si>
    <t>001-047-231-4317x468</t>
  </si>
  <si>
    <t>deannablanchard@madden.info</t>
  </si>
  <si>
    <t>http://mora.com/</t>
  </si>
  <si>
    <t>CdE711D9D2a15Cb</t>
  </si>
  <si>
    <t>Baird, Butler and Avila</t>
  </si>
  <si>
    <t>Raymondport</t>
  </si>
  <si>
    <t>636-733-3119</t>
  </si>
  <si>
    <t>+1-503-521-5649x6719</t>
  </si>
  <si>
    <t>gcastillo@valentine.com</t>
  </si>
  <si>
    <t>https://www.roth.com/</t>
  </si>
  <si>
    <t>4EbDcCBAfd5bBDF</t>
  </si>
  <si>
    <t>Gilmore, Costa and Pham</t>
  </si>
  <si>
    <t>Tanyaview</t>
  </si>
  <si>
    <t>946.775.7259x697</t>
  </si>
  <si>
    <t>001-582-182-5971x29965</t>
  </si>
  <si>
    <t>suzanne81@bush-kane.com</t>
  </si>
  <si>
    <t>2E9bc79E9eBB59C</t>
  </si>
  <si>
    <t>Pham and Sons</t>
  </si>
  <si>
    <t>North Dean</t>
  </si>
  <si>
    <t>(093)569-5972x15724</t>
  </si>
  <si>
    <t>688.340.3749x8239</t>
  </si>
  <si>
    <t>tonya77@macdonald.net</t>
  </si>
  <si>
    <t>http://www.gibbs.biz/</t>
  </si>
  <si>
    <t>5CAcd0C791beA22</t>
  </si>
  <si>
    <t>Beck Group</t>
  </si>
  <si>
    <t>Katherinehaven</t>
  </si>
  <si>
    <t>432.187.2488x95417</t>
  </si>
  <si>
    <t>876.056.3905x4722</t>
  </si>
  <si>
    <t>latoya13@fuller-rasmussen.com</t>
  </si>
  <si>
    <t>http://hernandez.org/</t>
  </si>
  <si>
    <t>500aec857FFc945</t>
  </si>
  <si>
    <t>Port Katrina</t>
  </si>
  <si>
    <t>925.348.2300</t>
  </si>
  <si>
    <t>qbarr@landry.biz</t>
  </si>
  <si>
    <t>https://www.humphrey.com/</t>
  </si>
  <si>
    <t>7dBbE5Fe53DD9D2</t>
  </si>
  <si>
    <t>Rich LLC</t>
  </si>
  <si>
    <t>West Oscarchester</t>
  </si>
  <si>
    <t>001-600-457-2788</t>
  </si>
  <si>
    <t>(819)815-0306x59513</t>
  </si>
  <si>
    <t>mortonterrance@graham-foley.biz</t>
  </si>
  <si>
    <t>36e3BD707F9BD01</t>
  </si>
  <si>
    <t>Key Ltd</t>
  </si>
  <si>
    <t>East Sylviamouth</t>
  </si>
  <si>
    <t>726.688.6973x2863</t>
  </si>
  <si>
    <t>001-335-196-4822x50535</t>
  </si>
  <si>
    <t>daniel23@middleton.info</t>
  </si>
  <si>
    <t>https://www.ford-finley.com/</t>
  </si>
  <si>
    <t>40CDdF3bAAAE4fE</t>
  </si>
  <si>
    <t>Lewis-Hawkins</t>
  </si>
  <si>
    <t>Deannahaven</t>
  </si>
  <si>
    <t>+1-149-359-2309x99905</t>
  </si>
  <si>
    <t>stephensonkent@sharp.com</t>
  </si>
  <si>
    <t>http://wiley-barr.com/</t>
  </si>
  <si>
    <t>cdf4fFD9BdC952a</t>
  </si>
  <si>
    <t>Blanchard, Price and Mckee</t>
  </si>
  <si>
    <t>Port Maurice</t>
  </si>
  <si>
    <t>779.167.6682x493</t>
  </si>
  <si>
    <t>124-527-2457x9926</t>
  </si>
  <si>
    <t>parker65@beltran-barrett.com</t>
  </si>
  <si>
    <t>c5d9D760E8bB92D</t>
  </si>
  <si>
    <t>East Collinton</t>
  </si>
  <si>
    <t>(837)378-9117x177</t>
  </si>
  <si>
    <t>(102)543-5725x900</t>
  </si>
  <si>
    <t>deborah91@bartlett.com</t>
  </si>
  <si>
    <t>http://www.frost.com/</t>
  </si>
  <si>
    <t>A3A86d38eae98AD</t>
  </si>
  <si>
    <t>Olsen, Hopkins and Mann</t>
  </si>
  <si>
    <t>Ramseystad</t>
  </si>
  <si>
    <t>(708)821-7711x2977</t>
  </si>
  <si>
    <t>401-052-0271</t>
  </si>
  <si>
    <t>gabriela26@strong.com</t>
  </si>
  <si>
    <t>B450cFFDae6291B</t>
  </si>
  <si>
    <t>Hudson-Flores</t>
  </si>
  <si>
    <t>622.582.2297</t>
  </si>
  <si>
    <t>(559)218-7209</t>
  </si>
  <si>
    <t>mikerowe@jarvis.com</t>
  </si>
  <si>
    <t>http://wilson-barton.com/</t>
  </si>
  <si>
    <t>F3D4b4B8fEa3ad4</t>
  </si>
  <si>
    <t>South Destinymouth</t>
  </si>
  <si>
    <t>464-311-4296</t>
  </si>
  <si>
    <t>001-775-052-5536</t>
  </si>
  <si>
    <t>leonardbrady@hawkins-hill.com</t>
  </si>
  <si>
    <t>https://hess.biz/</t>
  </si>
  <si>
    <t>1EF98D8f597a6EB</t>
  </si>
  <si>
    <t>Hodges, Wang and Wiggins</t>
  </si>
  <si>
    <t>Kaylabury</t>
  </si>
  <si>
    <t>001-702-800-8528</t>
  </si>
  <si>
    <t>001-764-196-7590x926</t>
  </si>
  <si>
    <t>toni89@briggs-harmon.info</t>
  </si>
  <si>
    <t>1dA5F3BaFa13fEE</t>
  </si>
  <si>
    <t>Small LLC</t>
  </si>
  <si>
    <t>Downsburgh</t>
  </si>
  <si>
    <t>(689)759-3057</t>
  </si>
  <si>
    <t>832.627.8274</t>
  </si>
  <si>
    <t>theodore73@cannon.com</t>
  </si>
  <si>
    <t>http://trujillo-joseph.com/</t>
  </si>
  <si>
    <t>A1953df32D2D6Fd</t>
  </si>
  <si>
    <t>Mullen-Weiss</t>
  </si>
  <si>
    <t>Lake Omarfurt</t>
  </si>
  <si>
    <t>(895)804-2930x76806</t>
  </si>
  <si>
    <t>brandymerritt@holder.com</t>
  </si>
  <si>
    <t>https://love.org/</t>
  </si>
  <si>
    <t>dEECf5ee84cFe16</t>
  </si>
  <si>
    <t>Johnson-Carson</t>
  </si>
  <si>
    <t>East Diamondburgh</t>
  </si>
  <si>
    <t>567.131.1897x75593</t>
  </si>
  <si>
    <t>nortoncrystal@levy.com</t>
  </si>
  <si>
    <t>http://terrell.com/</t>
  </si>
  <si>
    <t>aAb3A336A1ffCCd</t>
  </si>
  <si>
    <t>Harmon, Underwood and Levy</t>
  </si>
  <si>
    <t>South Glenn</t>
  </si>
  <si>
    <t>001-398-979-4673x91531</t>
  </si>
  <si>
    <t>(599)058-8080x429</t>
  </si>
  <si>
    <t>jane18@jones.com</t>
  </si>
  <si>
    <t>https://www.garcia.info/</t>
  </si>
  <si>
    <t>74ddFAeC48D92eB</t>
  </si>
  <si>
    <t>Garza, Riddle and Donovan</t>
  </si>
  <si>
    <t>Newtonchester</t>
  </si>
  <si>
    <t>001-290-101-3143x5656</t>
  </si>
  <si>
    <t>sgrant@phelps-willis.com</t>
  </si>
  <si>
    <t>http://goodwin-castro.com/</t>
  </si>
  <si>
    <t>1D1F1D7F2A1e9A3</t>
  </si>
  <si>
    <t>Gates-Ferguson</t>
  </si>
  <si>
    <t>Sergiobury</t>
  </si>
  <si>
    <t>(787)957-6415x2043</t>
  </si>
  <si>
    <t>458.511.6507</t>
  </si>
  <si>
    <t>berrysydney@young.biz</t>
  </si>
  <si>
    <t>07BB05bC419cA26</t>
  </si>
  <si>
    <t>Clay Inc</t>
  </si>
  <si>
    <t>East Shelly</t>
  </si>
  <si>
    <t>+1-146-457-2837x920</t>
  </si>
  <si>
    <t>001-705-200-6878x383</t>
  </si>
  <si>
    <t>hamptonkiara@patrick-mccarty.net</t>
  </si>
  <si>
    <t>http://moyer.info/</t>
  </si>
  <si>
    <t>06aF3Ee76B1E9bB</t>
  </si>
  <si>
    <t>Brown LLC</t>
  </si>
  <si>
    <t>Port Brooke</t>
  </si>
  <si>
    <t>+1-872-544-4001x8131</t>
  </si>
  <si>
    <t>(293)814-1929</t>
  </si>
  <si>
    <t>xferguson@holmes.com</t>
  </si>
  <si>
    <t>4dc206C9088521b</t>
  </si>
  <si>
    <t>Chavez, Glover and Novak</t>
  </si>
  <si>
    <t>(273)647-7071</t>
  </si>
  <si>
    <t>954.350.2722</t>
  </si>
  <si>
    <t>fuentesyvette@howard.com</t>
  </si>
  <si>
    <t>https://www.le-holt.org/</t>
  </si>
  <si>
    <t>DFCF6D7a9fAF7Ed</t>
  </si>
  <si>
    <t>Nichols, Moon and Merritt</t>
  </si>
  <si>
    <t>South Bethanytown</t>
  </si>
  <si>
    <t>001-442-776-7614x1889</t>
  </si>
  <si>
    <t>(213)937-3336</t>
  </si>
  <si>
    <t>pvilla@campbell.com</t>
  </si>
  <si>
    <t>http://dodson-dalton.com/</t>
  </si>
  <si>
    <t>2D1AfB6fc2ee4Ac</t>
  </si>
  <si>
    <t>Roberson-Kerr</t>
  </si>
  <si>
    <t>001-402-433-2246x092</t>
  </si>
  <si>
    <t>001-265-649-1339x231</t>
  </si>
  <si>
    <t>arnoldcandice@ruiz.net</t>
  </si>
  <si>
    <t>http://www.holloway-guerra.com/</t>
  </si>
  <si>
    <t>D4ecdFDd409C26B</t>
  </si>
  <si>
    <t>Chavez Inc</t>
  </si>
  <si>
    <t>North Warren</t>
  </si>
  <si>
    <t>(509)555-2020</t>
  </si>
  <si>
    <t>+1-010-857-0494x973</t>
  </si>
  <si>
    <t>wongkurt@velez.org</t>
  </si>
  <si>
    <t>https://www.stephenson-sawyer.net/</t>
  </si>
  <si>
    <t>EbAcd8Fbc4Cb53d</t>
  </si>
  <si>
    <t>Boyer-Sloan</t>
  </si>
  <si>
    <t>Port Warrenstad</t>
  </si>
  <si>
    <t>(857)195-1983x159</t>
  </si>
  <si>
    <t>qcastaneda@keller.com</t>
  </si>
  <si>
    <t>aEdFcA1C1E34CaD</t>
  </si>
  <si>
    <t>Waller-Manning</t>
  </si>
  <si>
    <t>West Dustin</t>
  </si>
  <si>
    <t>gallegosolivia@pittman-gould.com</t>
  </si>
  <si>
    <t>http://www.nolan.com/</t>
  </si>
  <si>
    <t>42eAF89915dD6C9</t>
  </si>
  <si>
    <t>Austin-Wilkins</t>
  </si>
  <si>
    <t>009.876.8912x29513</t>
  </si>
  <si>
    <t>921-793-7636x0041</t>
  </si>
  <si>
    <t>hooverdebbie@hess.com</t>
  </si>
  <si>
    <t>http://www.rogers.com/</t>
  </si>
  <si>
    <t>AAce776FcAA884A</t>
  </si>
  <si>
    <t>Preston, Manning and Oneill</t>
  </si>
  <si>
    <t>001-751-296-6029x483</t>
  </si>
  <si>
    <t>121-326-8429x99608</t>
  </si>
  <si>
    <t>maynardbrooke@thornton.com</t>
  </si>
  <si>
    <t>DABAda975a4D5AF</t>
  </si>
  <si>
    <t>Bean, Hampton and Zavala</t>
  </si>
  <si>
    <t>East Phyllis</t>
  </si>
  <si>
    <t>248.178.8333x02796</t>
  </si>
  <si>
    <t>(751)685-6753</t>
  </si>
  <si>
    <t>pellis@hawkins.com</t>
  </si>
  <si>
    <t>http://compton.com/</t>
  </si>
  <si>
    <t>8eB1d42Efc0101E</t>
  </si>
  <si>
    <t>Stafford-Parrish</t>
  </si>
  <si>
    <t>New Mitchellfort</t>
  </si>
  <si>
    <t>374-455-7678</t>
  </si>
  <si>
    <t>806.325.0333x62067</t>
  </si>
  <si>
    <t>aaron60@bond.com</t>
  </si>
  <si>
    <t>https://mejia.org/</t>
  </si>
  <si>
    <t>C4f6aCE11C89eb9</t>
  </si>
  <si>
    <t>Lyons and Sons</t>
  </si>
  <si>
    <t>North Angelchester</t>
  </si>
  <si>
    <t>(168)726-5516x795</t>
  </si>
  <si>
    <t>947-064-5988</t>
  </si>
  <si>
    <t>simpsonevelyn@moran.com</t>
  </si>
  <si>
    <t>http://nguyen.com/</t>
  </si>
  <si>
    <t>8ECaBEA66C97EA3</t>
  </si>
  <si>
    <t>Henry-Cisneros</t>
  </si>
  <si>
    <t>Lake Joseph</t>
  </si>
  <si>
    <t>197.216.0576</t>
  </si>
  <si>
    <t>+1-491-786-5035x49641</t>
  </si>
  <si>
    <t>carolynrice@maynard.com</t>
  </si>
  <si>
    <t>https://floyd.org/</t>
  </si>
  <si>
    <t>0A3b2f5F057B9FD</t>
  </si>
  <si>
    <t>Bailey Ltd</t>
  </si>
  <si>
    <t>Lake Jesusville</t>
  </si>
  <si>
    <t>(285)504-4426</t>
  </si>
  <si>
    <t>001-104-343-3432x981</t>
  </si>
  <si>
    <t>andrewsherman@davis.com</t>
  </si>
  <si>
    <t>http://www.hartman.com/</t>
  </si>
  <si>
    <t>Ad79e23EE8ba1b7</t>
  </si>
  <si>
    <t>Downs, Lynch and Tran</t>
  </si>
  <si>
    <t>North Margaret</t>
  </si>
  <si>
    <t>335-821-0963x6467</t>
  </si>
  <si>
    <t>carlybryant@hendrix.com</t>
  </si>
  <si>
    <t>http://www.vega.net/</t>
  </si>
  <si>
    <t>4dE7bbE525E23BD</t>
  </si>
  <si>
    <t>Bray-Luna</t>
  </si>
  <si>
    <t>New Bridgetland</t>
  </si>
  <si>
    <t>541.943.9626</t>
  </si>
  <si>
    <t>001-466-111-5610x25426</t>
  </si>
  <si>
    <t>jbenson@escobar-hogan.info</t>
  </si>
  <si>
    <t>https://www.barker-orozco.com/</t>
  </si>
  <si>
    <t>eD30cdb4C0cac13</t>
  </si>
  <si>
    <t>Long, Odonnell and Zavala</t>
  </si>
  <si>
    <t>Lake Loretta</t>
  </si>
  <si>
    <t>313-376-7621x8994</t>
  </si>
  <si>
    <t>134.526.0827x7896</t>
  </si>
  <si>
    <t>bruce08@parrish.info</t>
  </si>
  <si>
    <t>bfCeb2d822693df</t>
  </si>
  <si>
    <t>Montgomery, David and Lamb</t>
  </si>
  <si>
    <t>Rowlandstad</t>
  </si>
  <si>
    <t>001-693-588-1141x6905</t>
  </si>
  <si>
    <t>126-233-0814</t>
  </si>
  <si>
    <t>maxwellmarc@archer.net</t>
  </si>
  <si>
    <t>https://www.reed.net/</t>
  </si>
  <si>
    <t>feCbBEcbFDfEFde</t>
  </si>
  <si>
    <t>Perez-Hardy</t>
  </si>
  <si>
    <t>001-778-462-8511</t>
  </si>
  <si>
    <t>865-490-7424x356</t>
  </si>
  <si>
    <t>haleypayne@lambert.biz</t>
  </si>
  <si>
    <t>http://jarvis.net/</t>
  </si>
  <si>
    <t>9Ca55ECdFAC6Be7</t>
  </si>
  <si>
    <t>Suarez, Bryan and Lamb</t>
  </si>
  <si>
    <t>Clarkshire</t>
  </si>
  <si>
    <t>(557)681-7518</t>
  </si>
  <si>
    <t>+1-036-799-4987x30959</t>
  </si>
  <si>
    <t>patricia11@campbell-baxter.net</t>
  </si>
  <si>
    <t>DfC8eBfb7f8Dcd5</t>
  </si>
  <si>
    <t>Cherry, Estes and Moses</t>
  </si>
  <si>
    <t>Bautistaland</t>
  </si>
  <si>
    <t>947.267.0753x54513</t>
  </si>
  <si>
    <t>mccarthyholly@krueger-welch.com</t>
  </si>
  <si>
    <t>https://avery.com/</t>
  </si>
  <si>
    <t>7e9F377152eDF2b</t>
  </si>
  <si>
    <t>Davidshire</t>
  </si>
  <si>
    <t>846.170.6896</t>
  </si>
  <si>
    <t>001-201-333-2906x2958</t>
  </si>
  <si>
    <t>andradetim@allen.org</t>
  </si>
  <si>
    <t>http://www.valentine-buchanan.com/</t>
  </si>
  <si>
    <t>31B85ac07e16e28</t>
  </si>
  <si>
    <t>New Jennaport</t>
  </si>
  <si>
    <t>792-233-6016</t>
  </si>
  <si>
    <t>twilkerson@villarreal.com</t>
  </si>
  <si>
    <t>http://www.austin.info/</t>
  </si>
  <si>
    <t>dF0605faEB0de63</t>
  </si>
  <si>
    <t>Mcclure, Douglas and Mahoney</t>
  </si>
  <si>
    <t>New Terry</t>
  </si>
  <si>
    <t>001-371-510-1101x99221</t>
  </si>
  <si>
    <t>+1-017-740-0491x61480</t>
  </si>
  <si>
    <t>kiara84@carpenter-greene.com</t>
  </si>
  <si>
    <t>https://www.henson-hogan.org/</t>
  </si>
  <si>
    <t>63Dff8b8eAB0BC6</t>
  </si>
  <si>
    <t>New Lonnieville</t>
  </si>
  <si>
    <t>401.222.0429x4189</t>
  </si>
  <si>
    <t>073-705-2158x5471</t>
  </si>
  <si>
    <t>bergmelanie@lawrence.com</t>
  </si>
  <si>
    <t>http://www.shepard.net/</t>
  </si>
  <si>
    <t>52FF9d80ee8a4a5</t>
  </si>
  <si>
    <t>Waters Inc</t>
  </si>
  <si>
    <t>Moodymouth</t>
  </si>
  <si>
    <t>479.398.2123</t>
  </si>
  <si>
    <t>(148)899-4545x24869</t>
  </si>
  <si>
    <t>bobfarmer@houston.info</t>
  </si>
  <si>
    <t>https://richmond-blake.com/</t>
  </si>
  <si>
    <t>dFDFc9B902B4BFb</t>
  </si>
  <si>
    <t>Solis Ltd</t>
  </si>
  <si>
    <t>Staceyton</t>
  </si>
  <si>
    <t>976.284.2284x91952</t>
  </si>
  <si>
    <t>(682)033-1107x1745</t>
  </si>
  <si>
    <t>sloanryan@decker.com</t>
  </si>
  <si>
    <t>http://www.walsh-schwartz.com/</t>
  </si>
  <si>
    <t>c4fb76EC1FaDAc2</t>
  </si>
  <si>
    <t>Rice Group</t>
  </si>
  <si>
    <t>New Daltonside</t>
  </si>
  <si>
    <t>575.678.2940</t>
  </si>
  <si>
    <t>+1-744-627-9529x8957</t>
  </si>
  <si>
    <t>ralph79@li-gordon.com</t>
  </si>
  <si>
    <t>http://www.diaz.biz/</t>
  </si>
  <si>
    <t>acA3bB8C8B02ecC</t>
  </si>
  <si>
    <t>Roman and Sons</t>
  </si>
  <si>
    <t>West Billyshire</t>
  </si>
  <si>
    <t>617.408.3840x663</t>
  </si>
  <si>
    <t>(829)033-3796x34947</t>
  </si>
  <si>
    <t>maynardsamantha@esparza-chapman.com</t>
  </si>
  <si>
    <t>http://pratt.com/</t>
  </si>
  <si>
    <t>Df0ae9CebcDf828</t>
  </si>
  <si>
    <t>Gates-Avila</t>
  </si>
  <si>
    <t>Laurenfurt</t>
  </si>
  <si>
    <t>(751)822-2153</t>
  </si>
  <si>
    <t>(271)575-7443</t>
  </si>
  <si>
    <t>christensenalisha@long.com</t>
  </si>
  <si>
    <t>http://www.horton-boone.com/</t>
  </si>
  <si>
    <t>7a7de0A6AF47cc7</t>
  </si>
  <si>
    <t>North Samuelshire</t>
  </si>
  <si>
    <t>+1-119-772-8316x07490</t>
  </si>
  <si>
    <t>(821)252-9527x62170</t>
  </si>
  <si>
    <t>steve98@henson.com</t>
  </si>
  <si>
    <t>https://mckay-cooke.com/</t>
  </si>
  <si>
    <t>Ea3D9cee9Aa56Fa</t>
  </si>
  <si>
    <t>Hess-Parker</t>
  </si>
  <si>
    <t>Atkinsonmouth</t>
  </si>
  <si>
    <t>001-537-964-0581x15971</t>
  </si>
  <si>
    <t>050-130-1063x4601</t>
  </si>
  <si>
    <t>madeline28@holder-conner.com</t>
  </si>
  <si>
    <t>http://www.walls-daugherty.com/</t>
  </si>
  <si>
    <t>DaB6e166432CbF2</t>
  </si>
  <si>
    <t>Alvarez-Marshall</t>
  </si>
  <si>
    <t>908-231-8124x3692</t>
  </si>
  <si>
    <t>001-035-745-3117</t>
  </si>
  <si>
    <t>shawcaleb@huber.net</t>
  </si>
  <si>
    <t>6913dfE4BB9A2Cf</t>
  </si>
  <si>
    <t>Hayes-Sharp</t>
  </si>
  <si>
    <t>182-169-0643</t>
  </si>
  <si>
    <t>894-262-7896x7900</t>
  </si>
  <si>
    <t>daniel66@york.net</t>
  </si>
  <si>
    <t>5EFecD4Ffdfe83B</t>
  </si>
  <si>
    <t>Frank, Cooper and Fisher</t>
  </si>
  <si>
    <t>Meghanmouth</t>
  </si>
  <si>
    <t>848-883-4894x699</t>
  </si>
  <si>
    <t>(066)198-7738x3268</t>
  </si>
  <si>
    <t>uramos@dalton-mullen.org</t>
  </si>
  <si>
    <t>https://www.ashley.info/</t>
  </si>
  <si>
    <t>CEf8C3D6868E9Cd</t>
  </si>
  <si>
    <t>Campbell, Rivas and Chan</t>
  </si>
  <si>
    <t>Angelport</t>
  </si>
  <si>
    <t>001-936-078-1003x82806</t>
  </si>
  <si>
    <t>(639)838-3001x7353</t>
  </si>
  <si>
    <t>davidsondebra@irwin-brady.org</t>
  </si>
  <si>
    <t>http://bates.org/</t>
  </si>
  <si>
    <t>7AEcb5Dfd54DDb2</t>
  </si>
  <si>
    <t>Petty-Pineda</t>
  </si>
  <si>
    <t>New Walterborough</t>
  </si>
  <si>
    <t>(810)399-9022</t>
  </si>
  <si>
    <t>rcobb@shelton.com</t>
  </si>
  <si>
    <t>https://www.moss-parrish.com/</t>
  </si>
  <si>
    <t>0D7EED0fe233832</t>
  </si>
  <si>
    <t>North Dylan</t>
  </si>
  <si>
    <t>(207)566-6619</t>
  </si>
  <si>
    <t>001-566-521-2020x11058</t>
  </si>
  <si>
    <t>hollygonzales@leach-parrish.com</t>
  </si>
  <si>
    <t>AeC147A9f936A31</t>
  </si>
  <si>
    <t>Christensen-Combs</t>
  </si>
  <si>
    <t>Rowlandport</t>
  </si>
  <si>
    <t>361-003-6410x806</t>
  </si>
  <si>
    <t>657.765.2395x0409</t>
  </si>
  <si>
    <t>xmathis@hughes.com</t>
  </si>
  <si>
    <t>8CeaB2697903D9A</t>
  </si>
  <si>
    <t>001-449-923-2348x61639</t>
  </si>
  <si>
    <t>lindsayholt@durham-turner.com</t>
  </si>
  <si>
    <t>Cf119AA28EddAaa</t>
  </si>
  <si>
    <t>Lake Shellymouth</t>
  </si>
  <si>
    <t>606.175.8654</t>
  </si>
  <si>
    <t>646.259.9978</t>
  </si>
  <si>
    <t>marioporter@jordan-oconnor.com</t>
  </si>
  <si>
    <t>1b2ADA1EBbaaa2F</t>
  </si>
  <si>
    <t>Salinas and Sons</t>
  </si>
  <si>
    <t>South Cliffordbury</t>
  </si>
  <si>
    <t>922.729.3515</t>
  </si>
  <si>
    <t>(975)310-7454</t>
  </si>
  <si>
    <t>alejandro48@graham.info</t>
  </si>
  <si>
    <t>http://willis-brooks.info/</t>
  </si>
  <si>
    <t>Df7B7a403cbECeE</t>
  </si>
  <si>
    <t>Bush Group</t>
  </si>
  <si>
    <t>Higginshaven</t>
  </si>
  <si>
    <t>(303)203-1900x3767</t>
  </si>
  <si>
    <t>148.303.1875x5630</t>
  </si>
  <si>
    <t>gregoryortega@schmitt-randolph.com</t>
  </si>
  <si>
    <t>Db9cddeed6Ae99b</t>
  </si>
  <si>
    <t>Powell, Kerr and Love</t>
  </si>
  <si>
    <t>East Colleen</t>
  </si>
  <si>
    <t>832-117-2605</t>
  </si>
  <si>
    <t>upotts@mayer.biz</t>
  </si>
  <si>
    <t>https://cowan.com/</t>
  </si>
  <si>
    <t>dB6eb374e03FA48</t>
  </si>
  <si>
    <t>Martin Ltd</t>
  </si>
  <si>
    <t>Cantrellmouth</t>
  </si>
  <si>
    <t>(031)419-3733</t>
  </si>
  <si>
    <t>+1-895-989-6270x79902</t>
  </si>
  <si>
    <t>brenda94@pearson.com</t>
  </si>
  <si>
    <t>http://house-lopez.com/</t>
  </si>
  <si>
    <t>cEF3C4e03b4d98B</t>
  </si>
  <si>
    <t>Haley, Spencer and Small</t>
  </si>
  <si>
    <t>Goodview</t>
  </si>
  <si>
    <t>(019)700-6574x2793</t>
  </si>
  <si>
    <t>(822)253-3589x2520</t>
  </si>
  <si>
    <t>shahtabitha@duke.com</t>
  </si>
  <si>
    <t>http://www.macias-coleman.com/</t>
  </si>
  <si>
    <t>deEfc43CaB3bB49</t>
  </si>
  <si>
    <t>Hays Group</t>
  </si>
  <si>
    <t>Whitakerland</t>
  </si>
  <si>
    <t>(599)960-0048x42784</t>
  </si>
  <si>
    <t>493-174-4405</t>
  </si>
  <si>
    <t>jasminebrennan@cochran.info</t>
  </si>
  <si>
    <t>http://www.white-sharp.net/</t>
  </si>
  <si>
    <t>936A734A50fCeBA</t>
  </si>
  <si>
    <t>Cochran, Vasquez and Roberts</t>
  </si>
  <si>
    <t>Port Paige</t>
  </si>
  <si>
    <t>844-216-9929x62759</t>
  </si>
  <si>
    <t>001-848-212-5020x387</t>
  </si>
  <si>
    <t>yclements@bentley-spence.com</t>
  </si>
  <si>
    <t>https://www.werner.info/</t>
  </si>
  <si>
    <t>FE7E7fDb64CFb85</t>
  </si>
  <si>
    <t>Oconnell, Ingram and Higgins</t>
  </si>
  <si>
    <t>New William</t>
  </si>
  <si>
    <t>001-650-863-6115x22914</t>
  </si>
  <si>
    <t>263-932-9436</t>
  </si>
  <si>
    <t>rpeck@mccormick.com</t>
  </si>
  <si>
    <t>http://www.nixon-hodges.com/</t>
  </si>
  <si>
    <t>757c5420e96dd59</t>
  </si>
  <si>
    <t>Sheppard, Mccormick and Cortez</t>
  </si>
  <si>
    <t>Port Austin</t>
  </si>
  <si>
    <t>001-424-076-7760x0918</t>
  </si>
  <si>
    <t>(503)926-1142</t>
  </si>
  <si>
    <t>dana89@gregory-little.biz</t>
  </si>
  <si>
    <t>http://frederick-mckay.com/</t>
  </si>
  <si>
    <t>6E201EF8FC26Edd</t>
  </si>
  <si>
    <t>Blanchard-Potts</t>
  </si>
  <si>
    <t>Jeremiahmouth</t>
  </si>
  <si>
    <t>001-703-210-2314x9326</t>
  </si>
  <si>
    <t>001-217-482-9123x88170</t>
  </si>
  <si>
    <t>dwallace@cummings.org</t>
  </si>
  <si>
    <t>dfdE53340FB82aa</t>
  </si>
  <si>
    <t>Randall LLC</t>
  </si>
  <si>
    <t>Monicamouth</t>
  </si>
  <si>
    <t>323-088-5226x588</t>
  </si>
  <si>
    <t>414.796.9219x068</t>
  </si>
  <si>
    <t>hilljoshua@winters.com</t>
  </si>
  <si>
    <t>http://sparks.com/</t>
  </si>
  <si>
    <t>076bb3DeD6Bbffc</t>
  </si>
  <si>
    <t>Parks-Monroe</t>
  </si>
  <si>
    <t>North Haileyfort</t>
  </si>
  <si>
    <t>(307)535-2299x1978</t>
  </si>
  <si>
    <t>422-650-1676x142</t>
  </si>
  <si>
    <t>fcompton@valenzuela.biz</t>
  </si>
  <si>
    <t>https://www.cantrell.com/</t>
  </si>
  <si>
    <t>C1bDECDF855C8d6</t>
  </si>
  <si>
    <t>House and Sons</t>
  </si>
  <si>
    <t>Darrellland</t>
  </si>
  <si>
    <t>573.093.4281x741</t>
  </si>
  <si>
    <t>+1-104-933-5919x4821</t>
  </si>
  <si>
    <t>juliebuchanan@duran.net</t>
  </si>
  <si>
    <t>https://dean-shah.com/</t>
  </si>
  <si>
    <t>3FdFa713B9AF4Ea</t>
  </si>
  <si>
    <t>Kerr, Riggs and Stone</t>
  </si>
  <si>
    <t>North Lonnieport</t>
  </si>
  <si>
    <t>001-844-781-0565x2178</t>
  </si>
  <si>
    <t>664-731-7066</t>
  </si>
  <si>
    <t>garycarr@shea.com</t>
  </si>
  <si>
    <t>http://mccullough.com/</t>
  </si>
  <si>
    <t>9B6d4BCbF8B43E2</t>
  </si>
  <si>
    <t>Williams Inc</t>
  </si>
  <si>
    <t>522.205.4731</t>
  </si>
  <si>
    <t>+1-276-416-1838x655</t>
  </si>
  <si>
    <t>eaustin@mullins.biz</t>
  </si>
  <si>
    <t>97Ebb2dc23cba6a</t>
  </si>
  <si>
    <t>Hardin, Larsen and Nguyen</t>
  </si>
  <si>
    <t>Santosborough</t>
  </si>
  <si>
    <t>350.187.6109x92678</t>
  </si>
  <si>
    <t>802-064-9816</t>
  </si>
  <si>
    <t>ifarrell@hale.com</t>
  </si>
  <si>
    <t>http://www.ho-huffman.info/</t>
  </si>
  <si>
    <t>6cD04e6FeD9bE9D</t>
  </si>
  <si>
    <t>Nicholson, Cordova and Steele</t>
  </si>
  <si>
    <t>Austinville</t>
  </si>
  <si>
    <t>767-800-5897x243</t>
  </si>
  <si>
    <t>001-698-604-5236x6421</t>
  </si>
  <si>
    <t>oliviawaller@kane.info</t>
  </si>
  <si>
    <t>http://osborn.com/</t>
  </si>
  <si>
    <t>77ECeDc4ECFE3e7</t>
  </si>
  <si>
    <t>Hays, Shaw and Perkins</t>
  </si>
  <si>
    <t>South Theresachester</t>
  </si>
  <si>
    <t>085-270-5158x82630</t>
  </si>
  <si>
    <t>001-752-467-4977x15704</t>
  </si>
  <si>
    <t>xbarr@shelton.com</t>
  </si>
  <si>
    <t>http://www.mayer-wu.com/</t>
  </si>
  <si>
    <t>FbCd0bF57B266Bb</t>
  </si>
  <si>
    <t>Norton, Velasquez and Ponce</t>
  </si>
  <si>
    <t>West Jaclyn</t>
  </si>
  <si>
    <t>133.387.8310</t>
  </si>
  <si>
    <t>001-335-832-5021x8398</t>
  </si>
  <si>
    <t>lesterjacqueline@leonard-deleon.net</t>
  </si>
  <si>
    <t>http://www.irwin-zimmerman.com/</t>
  </si>
  <si>
    <t>BB2aFD2460CF50D</t>
  </si>
  <si>
    <t>Richardson Ltd</t>
  </si>
  <si>
    <t>South Bradleyborough</t>
  </si>
  <si>
    <t>(584)550-1190x7438</t>
  </si>
  <si>
    <t>155.671.5260x65310</t>
  </si>
  <si>
    <t>jennahouse@collier.org</t>
  </si>
  <si>
    <t>Ee3fE66eb3aff9D</t>
  </si>
  <si>
    <t>Michelechester</t>
  </si>
  <si>
    <t>013.270.6637</t>
  </si>
  <si>
    <t>804-360-6578x7222</t>
  </si>
  <si>
    <t>amy67@roberts.com</t>
  </si>
  <si>
    <t>https://www.skinner-may.com/</t>
  </si>
  <si>
    <t>a0DbDaABEA840Fa</t>
  </si>
  <si>
    <t>North Mindy</t>
  </si>
  <si>
    <t>+1-563-860-3193x4246</t>
  </si>
  <si>
    <t>(693)576-0957</t>
  </si>
  <si>
    <t>thomascarrie@robbins-rollins.com</t>
  </si>
  <si>
    <t>http://www.hahn-blake.info/</t>
  </si>
  <si>
    <t>94aD202ac9e08D2</t>
  </si>
  <si>
    <t>North Douglas</t>
  </si>
  <si>
    <t>517-772-4102x89273</t>
  </si>
  <si>
    <t>ray84@chapman.com</t>
  </si>
  <si>
    <t>http://www.bernard.com/</t>
  </si>
  <si>
    <t>Db65bC4bF2d88DE</t>
  </si>
  <si>
    <t>Randolph, Sweeney and Peck</t>
  </si>
  <si>
    <t>590.689.2256</t>
  </si>
  <si>
    <t>580.202.2754x734</t>
  </si>
  <si>
    <t>carlhuang@mejia.info</t>
  </si>
  <si>
    <t>http://www.mcconnell-ball.com/</t>
  </si>
  <si>
    <t>f4C0f2DBFbDfeBE</t>
  </si>
  <si>
    <t>Richardsberg</t>
  </si>
  <si>
    <t>(856)331-1559x60430</t>
  </si>
  <si>
    <t>ronaldbrady@merritt.com</t>
  </si>
  <si>
    <t>http://www.becker-burnett.com/</t>
  </si>
  <si>
    <t>64d1a85d2A3efBC</t>
  </si>
  <si>
    <t>Porter-Harrison</t>
  </si>
  <si>
    <t>Port Caseyburgh</t>
  </si>
  <si>
    <t>497-601-4038</t>
  </si>
  <si>
    <t>162-766-7794</t>
  </si>
  <si>
    <t>greertricia@hendricks.com</t>
  </si>
  <si>
    <t>http://howe.info/</t>
  </si>
  <si>
    <t>FC7Fc11c2195998</t>
  </si>
  <si>
    <t>Tucker-Russo</t>
  </si>
  <si>
    <t>Hobbsberg</t>
  </si>
  <si>
    <t>138.919.5321x31662</t>
  </si>
  <si>
    <t>+1-497-116-8185x5820</t>
  </si>
  <si>
    <t>nathaniel38@burgess.info</t>
  </si>
  <si>
    <t>https://www.leach-pham.net/</t>
  </si>
  <si>
    <t>EA89DCCebBEefB2</t>
  </si>
  <si>
    <t>Arnold, Rhodes and Chase</t>
  </si>
  <si>
    <t>New Alexis</t>
  </si>
  <si>
    <t>(277)614-8658x68137</t>
  </si>
  <si>
    <t>731-194-3588</t>
  </si>
  <si>
    <t>ucallahan@whitehead.biz</t>
  </si>
  <si>
    <t>https://good.net/</t>
  </si>
  <si>
    <t>8AFDf96d19dCd5d</t>
  </si>
  <si>
    <t>Chaney, Mcfarland and Castillo</t>
  </si>
  <si>
    <t>South Vanessa</t>
  </si>
  <si>
    <t>519-574-9729</t>
  </si>
  <si>
    <t>721.359.0463x7028</t>
  </si>
  <si>
    <t>shelly06@chavez-humphrey.info</t>
  </si>
  <si>
    <t>AacfDF795bFAC0f</t>
  </si>
  <si>
    <t>Vaughn Ltd</t>
  </si>
  <si>
    <t>Freyville</t>
  </si>
  <si>
    <t>+1-557-089-7966x56454</t>
  </si>
  <si>
    <t>446.483.5460x6395</t>
  </si>
  <si>
    <t>dzamora@mayer.biz</t>
  </si>
  <si>
    <t>https://garner-andrews.com/</t>
  </si>
  <si>
    <t>2eec34b9bB2cB5E</t>
  </si>
  <si>
    <t>Leach, Benson and Pitts</t>
  </si>
  <si>
    <t>Schaeferville</t>
  </si>
  <si>
    <t>843.274.8825x0181</t>
  </si>
  <si>
    <t>jo68@ochoa.com</t>
  </si>
  <si>
    <t>http://strong-rosales.com/</t>
  </si>
  <si>
    <t>0Caf9BCC43e6Aff</t>
  </si>
  <si>
    <t>Gross, Burnett and Weiss</t>
  </si>
  <si>
    <t>867-833-1410</t>
  </si>
  <si>
    <t>+1-698-773-6880x37480</t>
  </si>
  <si>
    <t>tuckerjoanna@schmitt.biz</t>
  </si>
  <si>
    <t>01AbCb7ea1FA2Ad</t>
  </si>
  <si>
    <t>Whitehead PLC</t>
  </si>
  <si>
    <t>(139)650-9349x81978</t>
  </si>
  <si>
    <t>+1-382-043-3180x81705</t>
  </si>
  <si>
    <t>chelsea51@petty.net</t>
  </si>
  <si>
    <t>https://willis.com/</t>
  </si>
  <si>
    <t>ffce5F9eaCCba01</t>
  </si>
  <si>
    <t>Roberts Ltd</t>
  </si>
  <si>
    <t>Meghanville</t>
  </si>
  <si>
    <t>(785)729-9645x25020</t>
  </si>
  <si>
    <t>hoopertommy@joyce-powell.com</t>
  </si>
  <si>
    <t>http://www.hensley.org/</t>
  </si>
  <si>
    <t>c4bB4d80a45B3bC</t>
  </si>
  <si>
    <t>Robbins-Harvey</t>
  </si>
  <si>
    <t>Port Sabrinatown</t>
  </si>
  <si>
    <t>+1-253-612-1270x813</t>
  </si>
  <si>
    <t>+1-268-764-6135x020</t>
  </si>
  <si>
    <t>humphreyjodi@riddle-wiggins.com</t>
  </si>
  <si>
    <t>D4D055e7D51Ad8B</t>
  </si>
  <si>
    <t>Marquez, Faulkner and Barron</t>
  </si>
  <si>
    <t>North Yolandaside</t>
  </si>
  <si>
    <t>cochrantracy@wu.net</t>
  </si>
  <si>
    <t>https://www.duffy.biz/</t>
  </si>
  <si>
    <t>944dF00cbD511f6</t>
  </si>
  <si>
    <t>Graves Inc</t>
  </si>
  <si>
    <t>Conwayview</t>
  </si>
  <si>
    <t>001-308-209-5784x774</t>
  </si>
  <si>
    <t>+1-425-870-0427x191</t>
  </si>
  <si>
    <t>rgallegos@cain-brooks.net</t>
  </si>
  <si>
    <t>https://bolton.net/</t>
  </si>
  <si>
    <t>BdBBE23cbE34aAE</t>
  </si>
  <si>
    <t>North Corey</t>
  </si>
  <si>
    <t>371-229-8009</t>
  </si>
  <si>
    <t>409-456-1500</t>
  </si>
  <si>
    <t>bernardmelissa@bruce.info</t>
  </si>
  <si>
    <t>https://morales.biz/</t>
  </si>
  <si>
    <t>BCbB100AB438e1e</t>
  </si>
  <si>
    <t>Bautista, Beck and Chavez</t>
  </si>
  <si>
    <t>New Brian</t>
  </si>
  <si>
    <t>(286)265-2443x734</t>
  </si>
  <si>
    <t>101.010.5680</t>
  </si>
  <si>
    <t>turnerbeth@reilly-jenkins.com</t>
  </si>
  <si>
    <t>http://www.ruiz.biz/</t>
  </si>
  <si>
    <t>66bf5d7eB8c4aAB</t>
  </si>
  <si>
    <t>Middleton Inc</t>
  </si>
  <si>
    <t>East Faithstad</t>
  </si>
  <si>
    <t>001-654-813-3403x63505</t>
  </si>
  <si>
    <t>(711)286-2150</t>
  </si>
  <si>
    <t>cheyenneconley@harding.com</t>
  </si>
  <si>
    <t>http://www.lewis-dillon.info/</t>
  </si>
  <si>
    <t>3A07e8De138d1aD</t>
  </si>
  <si>
    <t>Richmond-Owens</t>
  </si>
  <si>
    <t>Jordanport</t>
  </si>
  <si>
    <t>932.180.5749x1651</t>
  </si>
  <si>
    <t>035-130-0860x498</t>
  </si>
  <si>
    <t>hunterlynch@sexton.info</t>
  </si>
  <si>
    <t>https://www.lee-beck.com/</t>
  </si>
  <si>
    <t>a9D37eB293B7fBC</t>
  </si>
  <si>
    <t>Reeves, Duffy and Santiago</t>
  </si>
  <si>
    <t>South Jaredtown</t>
  </si>
  <si>
    <t>684.461.8519</t>
  </si>
  <si>
    <t>954.008.2684x4434</t>
  </si>
  <si>
    <t>kaitlinestes@rhodes-shaffer.net</t>
  </si>
  <si>
    <t>http://www.peck.org/</t>
  </si>
  <si>
    <t>7c4243040FAb3d4</t>
  </si>
  <si>
    <t>Barron-Pearson</t>
  </si>
  <si>
    <t>730.878.2218x0690</t>
  </si>
  <si>
    <t>+1-738-612-4997x868</t>
  </si>
  <si>
    <t>xstafford@chambers.com</t>
  </si>
  <si>
    <t>http://www.bray.info/</t>
  </si>
  <si>
    <t>55E1718272aC049</t>
  </si>
  <si>
    <t>Davidson Group</t>
  </si>
  <si>
    <t>(043)795-7842</t>
  </si>
  <si>
    <t>254.665.9770x40021</t>
  </si>
  <si>
    <t>ahendrix@winters-ramos.com</t>
  </si>
  <si>
    <t>http://hendrix-fletcher.net/</t>
  </si>
  <si>
    <t>9D4bE5a541DE155</t>
  </si>
  <si>
    <t>Barrett, Ryan and Duffy</t>
  </si>
  <si>
    <t>Lake Casey</t>
  </si>
  <si>
    <t>236.146.3716x973</t>
  </si>
  <si>
    <t>001-242-668-3982x9471</t>
  </si>
  <si>
    <t>bryce95@black-harris.com</t>
  </si>
  <si>
    <t>https://www.skinner-grimes.biz/</t>
  </si>
  <si>
    <t>EefFa0D5AC7BBfb</t>
  </si>
  <si>
    <t>Watkins, Williams and Faulkner</t>
  </si>
  <si>
    <t>Dylanfort</t>
  </si>
  <si>
    <t>(380)959-5283x56382</t>
  </si>
  <si>
    <t>531.241.6421x259</t>
  </si>
  <si>
    <t>karl16@cain.net</t>
  </si>
  <si>
    <t>https://www.lowery.biz/</t>
  </si>
  <si>
    <t>3CaD177f2B4335e</t>
  </si>
  <si>
    <t>West Bob</t>
  </si>
  <si>
    <t>234-014-2045x79138</t>
  </si>
  <si>
    <t>(773)686-1215</t>
  </si>
  <si>
    <t>tasha28@branch-dorsey.biz</t>
  </si>
  <si>
    <t>https://bell.info/</t>
  </si>
  <si>
    <t>52556aBD1E6a6Ac</t>
  </si>
  <si>
    <t>Wilkins, Jennings and Bradshaw</t>
  </si>
  <si>
    <t>New Douglas</t>
  </si>
  <si>
    <t>(043)091-9485x53722</t>
  </si>
  <si>
    <t>nicolas75@kemp.com</t>
  </si>
  <si>
    <t>a7d0EC4e58d4f96</t>
  </si>
  <si>
    <t>Duarte, Best and Dickson</t>
  </si>
  <si>
    <t>Kennethville</t>
  </si>
  <si>
    <t>001-181-585-8750</t>
  </si>
  <si>
    <t>(500)554-8381x11926</t>
  </si>
  <si>
    <t>kreese@barker.biz</t>
  </si>
  <si>
    <t>https://www.frey.biz/</t>
  </si>
  <si>
    <t>5bC414D7cEab2ed</t>
  </si>
  <si>
    <t>Archer Inc</t>
  </si>
  <si>
    <t>New Joseburgh</t>
  </si>
  <si>
    <t>+1-127-950-0257x85014</t>
  </si>
  <si>
    <t>(362)397-9321x4204</t>
  </si>
  <si>
    <t>carlos55@soto.com</t>
  </si>
  <si>
    <t>http://reeves-crawford.com/</t>
  </si>
  <si>
    <t>9e45fd6A5Ca0E8f</t>
  </si>
  <si>
    <t>House, Cowan and Chambers</t>
  </si>
  <si>
    <t>Marshallburgh</t>
  </si>
  <si>
    <t>(030)321-6692x440</t>
  </si>
  <si>
    <t>151.839.9913</t>
  </si>
  <si>
    <t>joanglass@taylor.com</t>
  </si>
  <si>
    <t>https://sawyer-gordon.net/</t>
  </si>
  <si>
    <t>8D6e62B960eb3E5</t>
  </si>
  <si>
    <t>Randall-Hogan</t>
  </si>
  <si>
    <t>Eugeneshire</t>
  </si>
  <si>
    <t>+1-942-610-8769x16692</t>
  </si>
  <si>
    <t>027-655-8278</t>
  </si>
  <si>
    <t>janet51@weeks.com</t>
  </si>
  <si>
    <t>5e9bB94dAA30C1f</t>
  </si>
  <si>
    <t>Frye Group</t>
  </si>
  <si>
    <t>South Donaldmouth</t>
  </si>
  <si>
    <t>428.422.8669</t>
  </si>
  <si>
    <t>880-793-5055x0630</t>
  </si>
  <si>
    <t>tanya55@lucero.com</t>
  </si>
  <si>
    <t>http://cooper.com/</t>
  </si>
  <si>
    <t>26A7Fd7976F26b1</t>
  </si>
  <si>
    <t>Wu Group</t>
  </si>
  <si>
    <t>Torreston</t>
  </si>
  <si>
    <t>001-684-202-9241x1204</t>
  </si>
  <si>
    <t>001-302-068-0326x323</t>
  </si>
  <si>
    <t>pkim@sexton-zimmerman.com</t>
  </si>
  <si>
    <t>http://www.perez.com/</t>
  </si>
  <si>
    <t>12A0ffbCfC9D54A</t>
  </si>
  <si>
    <t>Newton-Dennis</t>
  </si>
  <si>
    <t>Morenoborough</t>
  </si>
  <si>
    <t>001-591-482-3212x08020</t>
  </si>
  <si>
    <t>001-875-757-2991x624</t>
  </si>
  <si>
    <t>guerreronina@diaz.com</t>
  </si>
  <si>
    <t>http://barrera.info/</t>
  </si>
  <si>
    <t>fabcc7BEE2dfDfd</t>
  </si>
  <si>
    <t>Sweeney-Wright</t>
  </si>
  <si>
    <t>Cameronchester</t>
  </si>
  <si>
    <t>013-061-1425</t>
  </si>
  <si>
    <t>andrea32@sanchez-michael.com</t>
  </si>
  <si>
    <t>https://mayer.net/</t>
  </si>
  <si>
    <t>66EE3788a20e1f7</t>
  </si>
  <si>
    <t>Mckee-Anderson</t>
  </si>
  <si>
    <t>Nicoleside</t>
  </si>
  <si>
    <t>007.511.3746x345</t>
  </si>
  <si>
    <t>+1-825-973-9771x3984</t>
  </si>
  <si>
    <t>zunigajoan@wilkerson-hendrix.com</t>
  </si>
  <si>
    <t>http://www.erickson-rollins.org/</t>
  </si>
  <si>
    <t>8611dCB2Dce80ad</t>
  </si>
  <si>
    <t>Lake Marciashire</t>
  </si>
  <si>
    <t>079.424.6951x34200</t>
  </si>
  <si>
    <t>(696)654-5355x56726</t>
  </si>
  <si>
    <t>sheilagonzales@logan-meadows.com</t>
  </si>
  <si>
    <t>http://www.bryant.com/</t>
  </si>
  <si>
    <t>3a18072Fc0bEfBC</t>
  </si>
  <si>
    <t>Sanchez, Glover and Ali</t>
  </si>
  <si>
    <t>644.514.3029x529</t>
  </si>
  <si>
    <t>348-194-6255</t>
  </si>
  <si>
    <t>mathisnancy@melendez.net</t>
  </si>
  <si>
    <t>e9BB57b71Eb743a</t>
  </si>
  <si>
    <t>Reyes Inc</t>
  </si>
  <si>
    <t>New Warrenland</t>
  </si>
  <si>
    <t>(387)223-3969x4662</t>
  </si>
  <si>
    <t>705.627.1880</t>
  </si>
  <si>
    <t>randallstefanie@reyes.info</t>
  </si>
  <si>
    <t>http://quinn.net/</t>
  </si>
  <si>
    <t>e7e6A9FDCb07A37</t>
  </si>
  <si>
    <t>Rich Ltd</t>
  </si>
  <si>
    <t>Lake Peggyville</t>
  </si>
  <si>
    <t>(080)514-5333x434</t>
  </si>
  <si>
    <t>+1-163-679-7757x799</t>
  </si>
  <si>
    <t>caroline10@turner.com</t>
  </si>
  <si>
    <t>http://stewart-sparks.com/</t>
  </si>
  <si>
    <t>DCAA56c14Daf152</t>
  </si>
  <si>
    <t>Kirk-Duncan</t>
  </si>
  <si>
    <t>North Billy</t>
  </si>
  <si>
    <t>810.675.1012x2432</t>
  </si>
  <si>
    <t>001-485-421-7957</t>
  </si>
  <si>
    <t>anastrong@stevenson-davidson.com</t>
  </si>
  <si>
    <t>https://munoz-phillips.biz/</t>
  </si>
  <si>
    <t>e0510d8AfBE0e2C</t>
  </si>
  <si>
    <t>Calderon LLC</t>
  </si>
  <si>
    <t>New Kimchester</t>
  </si>
  <si>
    <t>(890)744-2764</t>
  </si>
  <si>
    <t>848.683.5632</t>
  </si>
  <si>
    <t>aayers@warren-burch.info</t>
  </si>
  <si>
    <t>https://www.harvey.net/</t>
  </si>
  <si>
    <t>D3b3Dff17C304eF</t>
  </si>
  <si>
    <t>Contreras-Koch</t>
  </si>
  <si>
    <t>West Andres</t>
  </si>
  <si>
    <t>278-116-1078x10094</t>
  </si>
  <si>
    <t>746-200-7703</t>
  </si>
  <si>
    <t>lgriffin@frye-graham.info</t>
  </si>
  <si>
    <t>BFdFBFe9B2D0F48</t>
  </si>
  <si>
    <t>Hayden Ltd</t>
  </si>
  <si>
    <t>Melindafurt</t>
  </si>
  <si>
    <t>001-130-013-7576x6230</t>
  </si>
  <si>
    <t>955-366-7437x4549</t>
  </si>
  <si>
    <t>vmaddox@porter.com</t>
  </si>
  <si>
    <t>https://burns.info/</t>
  </si>
  <si>
    <t>Bca2d5CeeF19eaa</t>
  </si>
  <si>
    <t>Katieton</t>
  </si>
  <si>
    <t>145.495.3899x313</t>
  </si>
  <si>
    <t>001-055-930-1041x3084</t>
  </si>
  <si>
    <t>buckleyjames@gallagher-scott.biz</t>
  </si>
  <si>
    <t>https://www.scott.net/</t>
  </si>
  <si>
    <t>2D5E1ee98d4EfDe</t>
  </si>
  <si>
    <t>Foster, Huber and Torres</t>
  </si>
  <si>
    <t>(748)934-3172</t>
  </si>
  <si>
    <t>penamikayla@vega-chambers.biz</t>
  </si>
  <si>
    <t>http://www.charles.com/</t>
  </si>
  <si>
    <t>C9dAB363AD3Fabe</t>
  </si>
  <si>
    <t>Chaney, Hatfield and Rodgers</t>
  </si>
  <si>
    <t>Lake Priscilla</t>
  </si>
  <si>
    <t>001-120-616-7144x31841</t>
  </si>
  <si>
    <t>001-458-872-0400x6180</t>
  </si>
  <si>
    <t>trevor38@buckley.com</t>
  </si>
  <si>
    <t>aD305A14D9f676b</t>
  </si>
  <si>
    <t>Weiss-Medina</t>
  </si>
  <si>
    <t>Jeanettehaven</t>
  </si>
  <si>
    <t>294-071-8361x65833</t>
  </si>
  <si>
    <t>brucedonovan@torres.com</t>
  </si>
  <si>
    <t>http://brandt.com/</t>
  </si>
  <si>
    <t>aB6077DdABFbBAd</t>
  </si>
  <si>
    <t>Stevenson-Stevens</t>
  </si>
  <si>
    <t>Loweryfurt</t>
  </si>
  <si>
    <t>739.132.0779</t>
  </si>
  <si>
    <t>437-784-8255</t>
  </si>
  <si>
    <t>armstrongmarvin@valenzuela-waters.com</t>
  </si>
  <si>
    <t>https://thomas-gallagher.org/</t>
  </si>
  <si>
    <t>a450b2C2aA15B6F</t>
  </si>
  <si>
    <t>Arias, Silva and Hicks</t>
  </si>
  <si>
    <t>Stuartstad</t>
  </si>
  <si>
    <t>949-808-6406</t>
  </si>
  <si>
    <t>487.550.2617x45190</t>
  </si>
  <si>
    <t>sjohns@cantrell.com</t>
  </si>
  <si>
    <t>https://www.valenzuela.biz/</t>
  </si>
  <si>
    <t>e3aB1caf3f3a26f</t>
  </si>
  <si>
    <t>Phelps, Bates and Curtis</t>
  </si>
  <si>
    <t>Mauricechester</t>
  </si>
  <si>
    <t>374-817-4124x898</t>
  </si>
  <si>
    <t>001.329.1739x115</t>
  </si>
  <si>
    <t>camposbradley@stafford.com</t>
  </si>
  <si>
    <t>https://www.le.info/</t>
  </si>
  <si>
    <t>FF6daEa6ca4EA3d</t>
  </si>
  <si>
    <t>Villa Ltd</t>
  </si>
  <si>
    <t>645-037-5269</t>
  </si>
  <si>
    <t>507-803-9608x567</t>
  </si>
  <si>
    <t>kristaerickson@lucas.com</t>
  </si>
  <si>
    <t>https://griffith.com/</t>
  </si>
  <si>
    <t>AD255C1B4dbfaFa</t>
  </si>
  <si>
    <t>Huffman, Mcmahon and Liu</t>
  </si>
  <si>
    <t>Marcusfurt</t>
  </si>
  <si>
    <t>001-609-991-2003x153</t>
  </si>
  <si>
    <t>001-077-469-5885</t>
  </si>
  <si>
    <t>stephanie00@dickerson.net</t>
  </si>
  <si>
    <t>https://www.burch.com/</t>
  </si>
  <si>
    <t>37DCa71E2C49dad</t>
  </si>
  <si>
    <t>Duncan, Collins and White</t>
  </si>
  <si>
    <t>Robynshire</t>
  </si>
  <si>
    <t>364.972.7058x8378</t>
  </si>
  <si>
    <t>442-441-1933</t>
  </si>
  <si>
    <t>christine05@lopez-blair.info</t>
  </si>
  <si>
    <t>https://www.cunningham-padilla.com/</t>
  </si>
  <si>
    <t>f7cD5c6a57e5ADF</t>
  </si>
  <si>
    <t>Pierce and Sons</t>
  </si>
  <si>
    <t>Ericborough</t>
  </si>
  <si>
    <t>490-215-6670x0768</t>
  </si>
  <si>
    <t>001-370-480-9473x242</t>
  </si>
  <si>
    <t>tammy11@krueger.com</t>
  </si>
  <si>
    <t>http://www.richard-conway.org/</t>
  </si>
  <si>
    <t>03E38E0CC224EeF</t>
  </si>
  <si>
    <t>Clarke and Sons</t>
  </si>
  <si>
    <t>North Josephchester</t>
  </si>
  <si>
    <t>001-380-562-1235x79891</t>
  </si>
  <si>
    <t>(902)871-2810</t>
  </si>
  <si>
    <t>shari32@bryant-noble.com</t>
  </si>
  <si>
    <t>http://ryan-rich.com/</t>
  </si>
  <si>
    <t>f6dEdeeDa2Bf8e5</t>
  </si>
  <si>
    <t>Graham, Chen and Moreno</t>
  </si>
  <si>
    <t>West Neil</t>
  </si>
  <si>
    <t>(277)866-3064</t>
  </si>
  <si>
    <t>(603)003-5119x327</t>
  </si>
  <si>
    <t>christian01@aguilar.info</t>
  </si>
  <si>
    <t>http://www.gibson-riley.com/</t>
  </si>
  <si>
    <t>fEC7be95D19Dff1</t>
  </si>
  <si>
    <t>Casey, Chen and Cohen</t>
  </si>
  <si>
    <t>Sanfordbury</t>
  </si>
  <si>
    <t>970.717.1234</t>
  </si>
  <si>
    <t>conniewu@erickson.org</t>
  </si>
  <si>
    <t>http://www.frost.biz/</t>
  </si>
  <si>
    <t>f5F8CAFa0D8eFc9</t>
  </si>
  <si>
    <t>Sheilafort</t>
  </si>
  <si>
    <t>369-099-3833x385</t>
  </si>
  <si>
    <t>001-311-050-2840x1727</t>
  </si>
  <si>
    <t>costapaula@mayo.com</t>
  </si>
  <si>
    <t>https://buckley-acosta.com/</t>
  </si>
  <si>
    <t>1c79391B0ADfBF5</t>
  </si>
  <si>
    <t>Lawson, Murillo and Cain</t>
  </si>
  <si>
    <t>Tapiaburgh</t>
  </si>
  <si>
    <t>+1-482-899-4477x102</t>
  </si>
  <si>
    <t>+1-856-410-8104x92060</t>
  </si>
  <si>
    <t>melinda81@goodman.com</t>
  </si>
  <si>
    <t>http://brandt-doyle.com/</t>
  </si>
  <si>
    <t>09Ec145B716b8fd</t>
  </si>
  <si>
    <t>Ochoa Inc</t>
  </si>
  <si>
    <t>North Jasonland</t>
  </si>
  <si>
    <t>001-548-547-5511x0181</t>
  </si>
  <si>
    <t>995.117.0463x9829</t>
  </si>
  <si>
    <t>kristi29@bishop.biz</t>
  </si>
  <si>
    <t>http://stevens.biz/</t>
  </si>
  <si>
    <t>3C7d2094b3cb3B6</t>
  </si>
  <si>
    <t>Trujillo-Dillon</t>
  </si>
  <si>
    <t>Valdezton</t>
  </si>
  <si>
    <t>001-786-830-5916</t>
  </si>
  <si>
    <t>(897)109-9005x84695</t>
  </si>
  <si>
    <t>butlertracy@stokes.biz</t>
  </si>
  <si>
    <t>https://www.hancock-sherman.com/</t>
  </si>
  <si>
    <t>0F116b0fA9632cB</t>
  </si>
  <si>
    <t>Tran-Anthony</t>
  </si>
  <si>
    <t>West Theresachester</t>
  </si>
  <si>
    <t>601-927-4898x85682</t>
  </si>
  <si>
    <t>+1-604-991-4692x43657</t>
  </si>
  <si>
    <t>nathaniel16@downs.com</t>
  </si>
  <si>
    <t>http://www.webster.com/</t>
  </si>
  <si>
    <t>ccb2dDE4f91BD75</t>
  </si>
  <si>
    <t>Davenport-Palmer</t>
  </si>
  <si>
    <t>Walterburgh</t>
  </si>
  <si>
    <t>901-510-0842</t>
  </si>
  <si>
    <t>+1-169-101-7020x79770</t>
  </si>
  <si>
    <t>carly57@perkins.com</t>
  </si>
  <si>
    <t>Eac59eEa3FC3DB9</t>
  </si>
  <si>
    <t>Rojas-Ortega</t>
  </si>
  <si>
    <t>Antoniofort</t>
  </si>
  <si>
    <t>565.594.9099</t>
  </si>
  <si>
    <t>+1-065-356-3045x18591</t>
  </si>
  <si>
    <t>tracey81@liu-lindsey.com</t>
  </si>
  <si>
    <t>D7aA69D152EFBaC</t>
  </si>
  <si>
    <t>Acosta, Khan and Young</t>
  </si>
  <si>
    <t>Mayoburgh</t>
  </si>
  <si>
    <t>066.982.3956x210</t>
  </si>
  <si>
    <t>998.429.4145x18272</t>
  </si>
  <si>
    <t>danielle96@leach.com</t>
  </si>
  <si>
    <t>6F25db33c48CcE8</t>
  </si>
  <si>
    <t>Smith, Dudley and Berger</t>
  </si>
  <si>
    <t>Haydenville</t>
  </si>
  <si>
    <t>291.672.9240</t>
  </si>
  <si>
    <t>106-089-0525</t>
  </si>
  <si>
    <t>pacebrenda@farmer-cardenas.net</t>
  </si>
  <si>
    <t>https://cummings.com/</t>
  </si>
  <si>
    <t>296B990ca2C40a9</t>
  </si>
  <si>
    <t>Sweeney-Pierce</t>
  </si>
  <si>
    <t>Lloydberg</t>
  </si>
  <si>
    <t>001-970-699-5536</t>
  </si>
  <si>
    <t>(599)787-2152</t>
  </si>
  <si>
    <t>barberdevin@bass.com</t>
  </si>
  <si>
    <t>http://holden-herman.com/</t>
  </si>
  <si>
    <t>75b6e8F85128EbC</t>
  </si>
  <si>
    <t>Coffey and Sons</t>
  </si>
  <si>
    <t>Carneyborough</t>
  </si>
  <si>
    <t>001-104-682-1003x2035</t>
  </si>
  <si>
    <t>camposrachel@savage-gaines.com</t>
  </si>
  <si>
    <t>http://www.ballard-knox.org/</t>
  </si>
  <si>
    <t>80aCa0df5D0AAA6</t>
  </si>
  <si>
    <t>Oliver-Logan</t>
  </si>
  <si>
    <t>South Brenda</t>
  </si>
  <si>
    <t>001-649-855-7747x9029</t>
  </si>
  <si>
    <t>820.636.6722</t>
  </si>
  <si>
    <t>herbert84@pollard.com</t>
  </si>
  <si>
    <t>https://watson.com/</t>
  </si>
  <si>
    <t>A3d3B2Ffea9946d</t>
  </si>
  <si>
    <t>Clark, Crane and Hanna</t>
  </si>
  <si>
    <t>North Christinaland</t>
  </si>
  <si>
    <t>734-151-3999x70972</t>
  </si>
  <si>
    <t>001-099-343-6167</t>
  </si>
  <si>
    <t>shellyconner@jefferson-lowe.com</t>
  </si>
  <si>
    <t>https://lin.com/</t>
  </si>
  <si>
    <t>91Fd8555d9fEd73</t>
  </si>
  <si>
    <t>Dickerson LLC</t>
  </si>
  <si>
    <t>Warnerfort</t>
  </si>
  <si>
    <t>001-241-981-6381x285</t>
  </si>
  <si>
    <t>+1-293-324-4253x07449</t>
  </si>
  <si>
    <t>rodriguezpaige@hooper.com</t>
  </si>
  <si>
    <t>http://faulkner.org/</t>
  </si>
  <si>
    <t>ff8f77B7BDEEF11</t>
  </si>
  <si>
    <t>Graham, Anderson and Waller</t>
  </si>
  <si>
    <t>South Chelseyville</t>
  </si>
  <si>
    <t>101-884-2079x856</t>
  </si>
  <si>
    <t>177-052-6881</t>
  </si>
  <si>
    <t>cfernandez@patel.org</t>
  </si>
  <si>
    <t>61b84BAE6c645AA</t>
  </si>
  <si>
    <t>Martinez-Beck</t>
  </si>
  <si>
    <t>225-498-1955</t>
  </si>
  <si>
    <t>001-507-471-9784x951</t>
  </si>
  <si>
    <t>nsimon@mccullough.org</t>
  </si>
  <si>
    <t>http://arroyo.com/</t>
  </si>
  <si>
    <t>22FDb2Bacf1dd1E</t>
  </si>
  <si>
    <t>Rowland-Mcdaniel</t>
  </si>
  <si>
    <t>Ianfort</t>
  </si>
  <si>
    <t>(621)392-4337x346</t>
  </si>
  <si>
    <t>965-565-0800</t>
  </si>
  <si>
    <t>jbuchanan@coleman.biz</t>
  </si>
  <si>
    <t>https://www.floyd-moore.com/</t>
  </si>
  <si>
    <t>18BCCF79057DfE6</t>
  </si>
  <si>
    <t>Terrell PLC</t>
  </si>
  <si>
    <t>Hooverfort</t>
  </si>
  <si>
    <t>320.869.5504x404</t>
  </si>
  <si>
    <t>alex96@harris-bonilla.com</t>
  </si>
  <si>
    <t>http://www.khan.info/</t>
  </si>
  <si>
    <t>CBfdD9f1e70AC78</t>
  </si>
  <si>
    <t>Port Gina</t>
  </si>
  <si>
    <t>438.434.7616x397</t>
  </si>
  <si>
    <t>+1-395-376-6671x6083</t>
  </si>
  <si>
    <t>ajohnson@moyer.com</t>
  </si>
  <si>
    <t>http://davila.com/</t>
  </si>
  <si>
    <t>11aEbC58DD8FBba</t>
  </si>
  <si>
    <t>Mack, Berry and Khan</t>
  </si>
  <si>
    <t>East Brooke</t>
  </si>
  <si>
    <t>912-187-3949</t>
  </si>
  <si>
    <t>(625)521-7293</t>
  </si>
  <si>
    <t>colton36@roberson.com</t>
  </si>
  <si>
    <t>https://skinner.com/</t>
  </si>
  <si>
    <t>5Fece6694B192e8</t>
  </si>
  <si>
    <t>Bolton Inc</t>
  </si>
  <si>
    <t>Port Tracey</t>
  </si>
  <si>
    <t>264-623-7629</t>
  </si>
  <si>
    <t>+1-852-236-0166x070</t>
  </si>
  <si>
    <t>penningtonphillip@stafford.net</t>
  </si>
  <si>
    <t>https://fischer-craig.com/</t>
  </si>
  <si>
    <t>ED27Cf17C8eEA96</t>
  </si>
  <si>
    <t>Vaughn, Hays and Gross</t>
  </si>
  <si>
    <t>Audreyport</t>
  </si>
  <si>
    <t>001-077-665-7570x108</t>
  </si>
  <si>
    <t>771-112-5156</t>
  </si>
  <si>
    <t>jshelton@barajas.com</t>
  </si>
  <si>
    <t>https://osborne-edwards.com/</t>
  </si>
  <si>
    <t>0eb2454e99Efdfe</t>
  </si>
  <si>
    <t>001-493-688-7804x39398</t>
  </si>
  <si>
    <t>001-103-466-4389x89823</t>
  </si>
  <si>
    <t>harriskathleen@salazar.org</t>
  </si>
  <si>
    <t>http://www.baker-henry.com/</t>
  </si>
  <si>
    <t>bE2bAedbfCee3f3</t>
  </si>
  <si>
    <t>Galloway-Mckee</t>
  </si>
  <si>
    <t>Lake Nathanielhaven</t>
  </si>
  <si>
    <t>(192)272-2222</t>
  </si>
  <si>
    <t>746.547.6654</t>
  </si>
  <si>
    <t>dukemeghan@merritt.com</t>
  </si>
  <si>
    <t>deaF923d8cAEAdc</t>
  </si>
  <si>
    <t>Bassburgh</t>
  </si>
  <si>
    <t>001-014-400-6303x4149</t>
  </si>
  <si>
    <t>681.389.0492</t>
  </si>
  <si>
    <t>tracipowers@fowler-burke.com</t>
  </si>
  <si>
    <t>https://david.com/</t>
  </si>
  <si>
    <t>FFbfa8DB1636c95</t>
  </si>
  <si>
    <t>Curry-Reeves</t>
  </si>
  <si>
    <t>East Eugene</t>
  </si>
  <si>
    <t>001-256-235-2398x858</t>
  </si>
  <si>
    <t>662.996.8911x18688</t>
  </si>
  <si>
    <t>ehorn@beltran.com</t>
  </si>
  <si>
    <t>https://copeland.com/</t>
  </si>
  <si>
    <t>fDC137dec49cC67</t>
  </si>
  <si>
    <t>Cisneros Inc</t>
  </si>
  <si>
    <t>Clintonburgh</t>
  </si>
  <si>
    <t>726.668.5763</t>
  </si>
  <si>
    <t>001-677-940-0801x155</t>
  </si>
  <si>
    <t>daughertymaureen@french-hines.com</t>
  </si>
  <si>
    <t>http://key.biz/</t>
  </si>
  <si>
    <t>C174C7bCEE4d7A2</t>
  </si>
  <si>
    <t>Petty-Bowers</t>
  </si>
  <si>
    <t>Bradleyport</t>
  </si>
  <si>
    <t>(425)998-5788x138</t>
  </si>
  <si>
    <t>530.599.3034</t>
  </si>
  <si>
    <t>margaret53@ross.com</t>
  </si>
  <si>
    <t>https://lang.com/</t>
  </si>
  <si>
    <t>43aFcFD8FAc9b8e</t>
  </si>
  <si>
    <t>Padillabury</t>
  </si>
  <si>
    <t>614-992-5870x81426</t>
  </si>
  <si>
    <t>(935)399-9201x953</t>
  </si>
  <si>
    <t>francis80@olson-boyd.com</t>
  </si>
  <si>
    <t>https://www.khan-valencia.com/</t>
  </si>
  <si>
    <t>fd38eDF1a5c07Ea</t>
  </si>
  <si>
    <t>Pierce, Carpenter and Short</t>
  </si>
  <si>
    <t>Shermanside</t>
  </si>
  <si>
    <t>001-272-106-4236</t>
  </si>
  <si>
    <t>+1-071-523-4520x457</t>
  </si>
  <si>
    <t>sconway@mcintosh.com</t>
  </si>
  <si>
    <t>http://www.higgins.biz/</t>
  </si>
  <si>
    <t>5A4EadC70D8Fdde</t>
  </si>
  <si>
    <t>Tate Inc</t>
  </si>
  <si>
    <t>Alfredton</t>
  </si>
  <si>
    <t>+1-322-835-1061x70149</t>
  </si>
  <si>
    <t>762-992-5992</t>
  </si>
  <si>
    <t>hannahelliott@hanna.com</t>
  </si>
  <si>
    <t>https://harvey.com/</t>
  </si>
  <si>
    <t>Ff4174BCF03a8d0</t>
  </si>
  <si>
    <t>Ritter, Kramer and Chang</t>
  </si>
  <si>
    <t>Kirbyport</t>
  </si>
  <si>
    <t>001-739-621-9488x03901</t>
  </si>
  <si>
    <t>cameronruth@ellison.info</t>
  </si>
  <si>
    <t>https://foster-dunn.com/</t>
  </si>
  <si>
    <t>0C5E7Ef62F79ec6</t>
  </si>
  <si>
    <t>Mcknight-Kim</t>
  </si>
  <si>
    <t>West Daryl</t>
  </si>
  <si>
    <t>767-042-1281x101</t>
  </si>
  <si>
    <t>(985)922-6247x088</t>
  </si>
  <si>
    <t>bautistamatthew@moreno.com</t>
  </si>
  <si>
    <t>458fcE2f51143df</t>
  </si>
  <si>
    <t>(224)752-8584</t>
  </si>
  <si>
    <t>279.351.6005x5307</t>
  </si>
  <si>
    <t>lanejill@roach.com</t>
  </si>
  <si>
    <t>90A0f1E4Fc0CDff</t>
  </si>
  <si>
    <t>Le Group</t>
  </si>
  <si>
    <t>Walltown</t>
  </si>
  <si>
    <t>+1-787-621-3809x6465</t>
  </si>
  <si>
    <t>(698)729-9753x13382</t>
  </si>
  <si>
    <t>adriana01@mack.info</t>
  </si>
  <si>
    <t>https://jefferson.com/</t>
  </si>
  <si>
    <t>e50f0b9BB9Bea59</t>
  </si>
  <si>
    <t>Freeman, Hancock and Hendricks</t>
  </si>
  <si>
    <t>North Lorraine</t>
  </si>
  <si>
    <t>(539)402-1934x9360</t>
  </si>
  <si>
    <t>594-622-2104x513</t>
  </si>
  <si>
    <t>ebrewer@valencia.info</t>
  </si>
  <si>
    <t>https://www.gordon.com/</t>
  </si>
  <si>
    <t>c0faDfd4cb01781</t>
  </si>
  <si>
    <t>Walterfurt</t>
  </si>
  <si>
    <t>103.202.0031x739</t>
  </si>
  <si>
    <t>001-870-938-8376x5050</t>
  </si>
  <si>
    <t>wernermiranda@lara.com</t>
  </si>
  <si>
    <t>https://trujillo-porter.com/</t>
  </si>
  <si>
    <t>BCCcB54d5d55d5A</t>
  </si>
  <si>
    <t>Mclean Inc</t>
  </si>
  <si>
    <t>(003)725-4694x90894</t>
  </si>
  <si>
    <t>lucaslonnie@kim.com</t>
  </si>
  <si>
    <t>05f5e8C38afaADa</t>
  </si>
  <si>
    <t>Le-Herrera</t>
  </si>
  <si>
    <t>North Marissaport</t>
  </si>
  <si>
    <t>001-492-070-8996</t>
  </si>
  <si>
    <t>345-503-3304x523</t>
  </si>
  <si>
    <t>jwallace@archer-ewing.net</t>
  </si>
  <si>
    <t>http://allen.com/</t>
  </si>
  <si>
    <t>d39c0E1e69aa26f</t>
  </si>
  <si>
    <t>Hutchinson-Mcclain</t>
  </si>
  <si>
    <t>Lake Kayla</t>
  </si>
  <si>
    <t>001-023-751-4242x4482</t>
  </si>
  <si>
    <t>+1-910-353-9187x2370</t>
  </si>
  <si>
    <t>laurieosborn@andersen.com</t>
  </si>
  <si>
    <t>http://www.bryan-wiggins.com/</t>
  </si>
  <si>
    <t>35Ce298A0d4Bf21</t>
  </si>
  <si>
    <t>Carroll-Dougherty</t>
  </si>
  <si>
    <t>North Joel</t>
  </si>
  <si>
    <t>+1-611-243-9495x06645</t>
  </si>
  <si>
    <t>001-656-704-6946x03904</t>
  </si>
  <si>
    <t>meredithmalone@buck.com</t>
  </si>
  <si>
    <t>e20Cc5CBBb348a1</t>
  </si>
  <si>
    <t>Ortega, Bean and Navarro</t>
  </si>
  <si>
    <t>Juliaside</t>
  </si>
  <si>
    <t>756.630.5249</t>
  </si>
  <si>
    <t>661-496-9244</t>
  </si>
  <si>
    <t>rothvalerie@estrada-mckenzie.com</t>
  </si>
  <si>
    <t>B9beF8c3eCE69d7</t>
  </si>
  <si>
    <t>Murillo-Zhang</t>
  </si>
  <si>
    <t>Hubermouth</t>
  </si>
  <si>
    <t>(216)715-5309</t>
  </si>
  <si>
    <t>187-369-3620x5117</t>
  </si>
  <si>
    <t>dblack@stafford.com</t>
  </si>
  <si>
    <t>https://blake-yoder.com/</t>
  </si>
  <si>
    <t>25ebe8E58f8D78C</t>
  </si>
  <si>
    <t>Baxter, Hutchinson and Sexton</t>
  </si>
  <si>
    <t>Perezport</t>
  </si>
  <si>
    <t>788-897-8039</t>
  </si>
  <si>
    <t>+1-454-501-2142x7196</t>
  </si>
  <si>
    <t>zjames@hatfield.net</t>
  </si>
  <si>
    <t>https://booker-meyers.net/</t>
  </si>
  <si>
    <t>efECf2DaAb8d529</t>
  </si>
  <si>
    <t>Clay-Cameron</t>
  </si>
  <si>
    <t>(729)292-4078x93748</t>
  </si>
  <si>
    <t>gilbertmoses@cole.org</t>
  </si>
  <si>
    <t>https://www.mejia-nixon.com/</t>
  </si>
  <si>
    <t>cD4f552CeAbd0ab</t>
  </si>
  <si>
    <t>Diaz-Morse</t>
  </si>
  <si>
    <t>Sheppardbury</t>
  </si>
  <si>
    <t>141.721.3451x6195</t>
  </si>
  <si>
    <t>+1-321-031-7622x85490</t>
  </si>
  <si>
    <t>syates@bell-conway.info</t>
  </si>
  <si>
    <t>https://guerra-phillips.com/</t>
  </si>
  <si>
    <t>7acfAf33a78ABe3</t>
  </si>
  <si>
    <t>Buck Ltd</t>
  </si>
  <si>
    <t>Lake Victoriaborough</t>
  </si>
  <si>
    <t>654-835-8153</t>
  </si>
  <si>
    <t>+1-847-845-9834x947</t>
  </si>
  <si>
    <t>ravenday@nash.com</t>
  </si>
  <si>
    <t>http://www.osborne.com/</t>
  </si>
  <si>
    <t>5D29aB907d93eB7</t>
  </si>
  <si>
    <t>Aguirre-Villa</t>
  </si>
  <si>
    <t>Pachecomouth</t>
  </si>
  <si>
    <t>+1-353-821-1293x795</t>
  </si>
  <si>
    <t>goodwinanthony@kim.org</t>
  </si>
  <si>
    <t>A6Dd3dB5bA44D3e</t>
  </si>
  <si>
    <t>Foley, Cortez and Durham</t>
  </si>
  <si>
    <t>001-545-162-9350x33238</t>
  </si>
  <si>
    <t>316-806-7075x645</t>
  </si>
  <si>
    <t>wwatts@dalton.com</t>
  </si>
  <si>
    <t>http://www.mcpherson-fischer.biz/</t>
  </si>
  <si>
    <t>cEdC6f6E93Ef381</t>
  </si>
  <si>
    <t>Casey Group</t>
  </si>
  <si>
    <t>South Lonnieside</t>
  </si>
  <si>
    <t>(999)611-7551x6916</t>
  </si>
  <si>
    <t>(690)145-4591x26126</t>
  </si>
  <si>
    <t>xshepard@stevenson.com</t>
  </si>
  <si>
    <t>http://www.fischer.org/</t>
  </si>
  <si>
    <t>2D3E32aAd0Fe9B3</t>
  </si>
  <si>
    <t>David-Meyers</t>
  </si>
  <si>
    <t>Bookerhaven</t>
  </si>
  <si>
    <t>001-487-695-6074x7232</t>
  </si>
  <si>
    <t>987.233.0362x2008</t>
  </si>
  <si>
    <t>brady02@horton.biz</t>
  </si>
  <si>
    <t>https://wiley.org/</t>
  </si>
  <si>
    <t>cC9Eb16B53F2C39</t>
  </si>
  <si>
    <t>Wilkinson, Townsend and Castillo</t>
  </si>
  <si>
    <t>Hineshaven</t>
  </si>
  <si>
    <t>+1-323-999-0434x85422</t>
  </si>
  <si>
    <t>terryzhang@duncan.com</t>
  </si>
  <si>
    <t>https://www.ware-barber.com/</t>
  </si>
  <si>
    <t>86FA0fD9De71AB3</t>
  </si>
  <si>
    <t>Bryant Ltd</t>
  </si>
  <si>
    <t>West Dorisfurt</t>
  </si>
  <si>
    <t>(353)245-7413x92755</t>
  </si>
  <si>
    <t>woodardisaac@conner-randall.com</t>
  </si>
  <si>
    <t>http://www.alvarez-guerra.com/</t>
  </si>
  <si>
    <t>86CF2C279FAD21f</t>
  </si>
  <si>
    <t>Fletcher-Huerta</t>
  </si>
  <si>
    <t>North Vernon</t>
  </si>
  <si>
    <t>001-812-819-1919</t>
  </si>
  <si>
    <t>286-541-8147</t>
  </si>
  <si>
    <t>martinezpaige@hurst-hammond.com</t>
  </si>
  <si>
    <t>http://gross.net/</t>
  </si>
  <si>
    <t>f354263bF5CBC5C</t>
  </si>
  <si>
    <t>Estes-Massey</t>
  </si>
  <si>
    <t>+1-129-943-6368x8608</t>
  </si>
  <si>
    <t>001-575-734-4868</t>
  </si>
  <si>
    <t>evelyn50@lee.info</t>
  </si>
  <si>
    <t>http://www.raymond.com/</t>
  </si>
  <si>
    <t>bA85ddBFDfEaE56</t>
  </si>
  <si>
    <t>+1-886-638-6340x6219</t>
  </si>
  <si>
    <t>porterjorge@powers.com</t>
  </si>
  <si>
    <t>https://www.huber.com/</t>
  </si>
  <si>
    <t>58B2fbB0A2BF7dd</t>
  </si>
  <si>
    <t>Lester-Vaughn</t>
  </si>
  <si>
    <t>Guystad</t>
  </si>
  <si>
    <t>+1-199-051-2091x328</t>
  </si>
  <si>
    <t>033-785-3826</t>
  </si>
  <si>
    <t>charlene15@stein-huff.com</t>
  </si>
  <si>
    <t>https://hanna-mercado.com/</t>
  </si>
  <si>
    <t>3Eb0AC11aa46D1b</t>
  </si>
  <si>
    <t>Clark, Hanson and Knox</t>
  </si>
  <si>
    <t>721.252.4428</t>
  </si>
  <si>
    <t>+1-165-350-9471x492</t>
  </si>
  <si>
    <t>mbonilla@bradshaw.com</t>
  </si>
  <si>
    <t>https://www.oconnor-bean.org/</t>
  </si>
  <si>
    <t>ad4eDE7e56F8c26</t>
  </si>
  <si>
    <t>Reese, Roy and Case</t>
  </si>
  <si>
    <t>Moniqueberg</t>
  </si>
  <si>
    <t>700.874.6730</t>
  </si>
  <si>
    <t>houselucas@cooley.net</t>
  </si>
  <si>
    <t>https://frazier.info/</t>
  </si>
  <si>
    <t>E8Ba6f97E486C45</t>
  </si>
  <si>
    <t>Mcbride, Thompson and Fletcher</t>
  </si>
  <si>
    <t>Flemingberg</t>
  </si>
  <si>
    <t>(189)831-3031x46272</t>
  </si>
  <si>
    <t>+1-699-760-6387x67744</t>
  </si>
  <si>
    <t>cheath@bowers.biz</t>
  </si>
  <si>
    <t>DbDbC7b1cCFc6Ee</t>
  </si>
  <si>
    <t>Bautista Inc</t>
  </si>
  <si>
    <t>(020)706-2972</t>
  </si>
  <si>
    <t>463-435-8421</t>
  </si>
  <si>
    <t>hartangela@ochoa-kramer.com</t>
  </si>
  <si>
    <t>http://perez.info/</t>
  </si>
  <si>
    <t>CFAA88B6034ADa0</t>
  </si>
  <si>
    <t>Newman LLC</t>
  </si>
  <si>
    <t>Snowtown</t>
  </si>
  <si>
    <t>667-857-5434x17475</t>
  </si>
  <si>
    <t>515.674.0725</t>
  </si>
  <si>
    <t>christianerickson@chavez.com</t>
  </si>
  <si>
    <t>A6DBe3b2c59edcF</t>
  </si>
  <si>
    <t>Elliott, Hester and Duran</t>
  </si>
  <si>
    <t>715.305.9624x2348</t>
  </si>
  <si>
    <t>snownatalie@spencer.biz</t>
  </si>
  <si>
    <t>C80E830468D5b10</t>
  </si>
  <si>
    <t>Gonzalez-Moyer</t>
  </si>
  <si>
    <t>East Jack</t>
  </si>
  <si>
    <t>093-170-2040x65333</t>
  </si>
  <si>
    <t>beverlyortega@mercado.info</t>
  </si>
  <si>
    <t>http://www.yu-stevens.com/</t>
  </si>
  <si>
    <t>f1DEcBE80e6d1C2</t>
  </si>
  <si>
    <t>Bean, Clay and Finley</t>
  </si>
  <si>
    <t>Molinamouth</t>
  </si>
  <si>
    <t>+1-282-684-8402x4846</t>
  </si>
  <si>
    <t>+1-794-340-8944x005</t>
  </si>
  <si>
    <t>kaitlynreeves@knox.com</t>
  </si>
  <si>
    <t>http://www.ramos.com/</t>
  </si>
  <si>
    <t>dEA1EeBCC2dEDce</t>
  </si>
  <si>
    <t>Mckee PLC</t>
  </si>
  <si>
    <t>Lake Keithshire</t>
  </si>
  <si>
    <t>777.559.4856x821</t>
  </si>
  <si>
    <t>531.836.8691</t>
  </si>
  <si>
    <t>valerie18@estrada-tran.info</t>
  </si>
  <si>
    <t>https://www.stuart.com/</t>
  </si>
  <si>
    <t>b4c7436Ca75Ec8A</t>
  </si>
  <si>
    <t>Stephens, Gilmore and Kaufman</t>
  </si>
  <si>
    <t>Feliciaburgh</t>
  </si>
  <si>
    <t>(753)889-7093x915</t>
  </si>
  <si>
    <t>001-967-701-0821</t>
  </si>
  <si>
    <t>rosestrickland@delacruz.info</t>
  </si>
  <si>
    <t>A6279AfD61CdEEd</t>
  </si>
  <si>
    <t>Daniel, Thornton and Beck</t>
  </si>
  <si>
    <t>Loveton</t>
  </si>
  <si>
    <t>626-028-0250x016</t>
  </si>
  <si>
    <t>(202)139-3775x417</t>
  </si>
  <si>
    <t>maria69@dunn.com</t>
  </si>
  <si>
    <t>https://www.barrera.info/</t>
  </si>
  <si>
    <t>dB9f0CDE30628DE</t>
  </si>
  <si>
    <t>Morseport</t>
  </si>
  <si>
    <t>636.466.0262</t>
  </si>
  <si>
    <t>498.078.8081x43224</t>
  </si>
  <si>
    <t>faith08@bray-riddle.org</t>
  </si>
  <si>
    <t>https://www.mitchell.biz/</t>
  </si>
  <si>
    <t>E93d3BA519EBAF1</t>
  </si>
  <si>
    <t>Harvey Group</t>
  </si>
  <si>
    <t>South Alison</t>
  </si>
  <si>
    <t>001-075-331-0341</t>
  </si>
  <si>
    <t>samanthahubbard@branch-cline.biz</t>
  </si>
  <si>
    <t>https://potts.com/</t>
  </si>
  <si>
    <t>a7E40d6D4CDdeB7</t>
  </si>
  <si>
    <t>Brock Inc</t>
  </si>
  <si>
    <t>Kelliehaven</t>
  </si>
  <si>
    <t>730-369-0015x622</t>
  </si>
  <si>
    <t>001-902-805-5954x887</t>
  </si>
  <si>
    <t>greersierra@kane.com</t>
  </si>
  <si>
    <t>http://fowler.com/</t>
  </si>
  <si>
    <t>C23fa7cd44131e3</t>
  </si>
  <si>
    <t>Zamora-Marshall</t>
  </si>
  <si>
    <t>Gregborough</t>
  </si>
  <si>
    <t>778.930.8391x4957</t>
  </si>
  <si>
    <t>bushmarvin@finley-abbott.com</t>
  </si>
  <si>
    <t>http://lopez.com/</t>
  </si>
  <si>
    <t>9370FfBbE0Eb03e</t>
  </si>
  <si>
    <t>Padilla Ltd</t>
  </si>
  <si>
    <t>+1-818-041-8162x50349</t>
  </si>
  <si>
    <t>derrick36@hanson.com</t>
  </si>
  <si>
    <t>https://www.weiss-oneal.net/</t>
  </si>
  <si>
    <t>D64EdFC9Abbc88e</t>
  </si>
  <si>
    <t>Adams, Webster and James</t>
  </si>
  <si>
    <t>Tranfort</t>
  </si>
  <si>
    <t>989-242-0599</t>
  </si>
  <si>
    <t>001-695-757-9014x95646</t>
  </si>
  <si>
    <t>tomshaffer@mathis-davis.com</t>
  </si>
  <si>
    <t>D25EADB4A2cFCD9</t>
  </si>
  <si>
    <t>Erickson-Sanchez</t>
  </si>
  <si>
    <t>Lake Christine</t>
  </si>
  <si>
    <t>543.703.4380x43785</t>
  </si>
  <si>
    <t>001-001-142-4991x32374</t>
  </si>
  <si>
    <t>crosspatrick@nunez-chung.net</t>
  </si>
  <si>
    <t>http://www.clayton.com/</t>
  </si>
  <si>
    <t>9d27Df2ce61bAd3</t>
  </si>
  <si>
    <t>Caldwell Ltd</t>
  </si>
  <si>
    <t>West Jochester</t>
  </si>
  <si>
    <t>001-787-242-6787x87777</t>
  </si>
  <si>
    <t>001-231-770-9815x611</t>
  </si>
  <si>
    <t>iballard@ortiz.org</t>
  </si>
  <si>
    <t>https://may-collier.com/</t>
  </si>
  <si>
    <t>E9C8790fD0dD6DC</t>
  </si>
  <si>
    <t>Silva-Barnes</t>
  </si>
  <si>
    <t>Franklinville</t>
  </si>
  <si>
    <t>001-021-023-7986</t>
  </si>
  <si>
    <t>381-553-4337</t>
  </si>
  <si>
    <t>wgreer@mckenzie.info</t>
  </si>
  <si>
    <t>E90Ccf6C1b24D79</t>
  </si>
  <si>
    <t>West Sherryborough</t>
  </si>
  <si>
    <t>+1-004-406-5441x8461</t>
  </si>
  <si>
    <t>629-505-8894x521</t>
  </si>
  <si>
    <t>suzanne47@booth-poole.com</t>
  </si>
  <si>
    <t>https://nolan-sanchez.info/</t>
  </si>
  <si>
    <t>eE718cdA1CCaA91</t>
  </si>
  <si>
    <t>Barberstad</t>
  </si>
  <si>
    <t>360.797.7453x7457</t>
  </si>
  <si>
    <t>mcclurejoel@hubbard-lawson.info</t>
  </si>
  <si>
    <t>EfD5E4564BD3e05</t>
  </si>
  <si>
    <t>Mcdonald PLC</t>
  </si>
  <si>
    <t>Hannahtown</t>
  </si>
  <si>
    <t>+1-409-881-4377x0481</t>
  </si>
  <si>
    <t>001-294-598-3459x292</t>
  </si>
  <si>
    <t>ipearson@pugh.com</t>
  </si>
  <si>
    <t>Ca038DdcB3B3c5f</t>
  </si>
  <si>
    <t>Maddox Inc</t>
  </si>
  <si>
    <t>South Darryl</t>
  </si>
  <si>
    <t>(000)447-8524</t>
  </si>
  <si>
    <t>955.698.3100x5767</t>
  </si>
  <si>
    <t>comptonandre@jefferson.biz</t>
  </si>
  <si>
    <t>0F6D71A8f66f4B8</t>
  </si>
  <si>
    <t>Ortiz, Silva and Wilson</t>
  </si>
  <si>
    <t>South Tanyaborough</t>
  </si>
  <si>
    <t>349.236.9677x583</t>
  </si>
  <si>
    <t>001-288-501-4553x387</t>
  </si>
  <si>
    <t>beasleyvalerie@bond-barry.net</t>
  </si>
  <si>
    <t>https://www.fernandez.com/</t>
  </si>
  <si>
    <t>233D0C19b0eC933</t>
  </si>
  <si>
    <t>Brady-Harding</t>
  </si>
  <si>
    <t>Lake Courtney</t>
  </si>
  <si>
    <t>(541)236-5365x773</t>
  </si>
  <si>
    <t>scarson@baldwin-estrada.com</t>
  </si>
  <si>
    <t>https://www.zimmerman.com/</t>
  </si>
  <si>
    <t>edED0Ab5Ab59eaf</t>
  </si>
  <si>
    <t>Rodriguez-Oliver</t>
  </si>
  <si>
    <t>907.576.5980</t>
  </si>
  <si>
    <t>+1-096-479-7358x00652</t>
  </si>
  <si>
    <t>kimwiggins@douglas-marks.com</t>
  </si>
  <si>
    <t>https://www.kirk.com/</t>
  </si>
  <si>
    <t>dbE33A72dd94FC4</t>
  </si>
  <si>
    <t>Petty LLC</t>
  </si>
  <si>
    <t>Rangelhaven</t>
  </si>
  <si>
    <t>634.417.5688x4983</t>
  </si>
  <si>
    <t>584-123-1121</t>
  </si>
  <si>
    <t>troywall@bonilla.com</t>
  </si>
  <si>
    <t>83756137Bba4A42</t>
  </si>
  <si>
    <t>Crane and Sons</t>
  </si>
  <si>
    <t>Rachelbury</t>
  </si>
  <si>
    <t>+1-547-208-1278x24175</t>
  </si>
  <si>
    <t>162-511-6942x64165</t>
  </si>
  <si>
    <t>bbates@newman.info</t>
  </si>
  <si>
    <t>f8fA3DF5A7b1D0a</t>
  </si>
  <si>
    <t>Woods Inc</t>
  </si>
  <si>
    <t>South Michelleview</t>
  </si>
  <si>
    <t>+1-108-978-9762x7439</t>
  </si>
  <si>
    <t>+1-100-740-1259x707</t>
  </si>
  <si>
    <t>erik72@nguyen-pena.net</t>
  </si>
  <si>
    <t>bc2Ec6d0D50Cb6E</t>
  </si>
  <si>
    <t>Boyle, Li and Watson</t>
  </si>
  <si>
    <t>Lake Robertchester</t>
  </si>
  <si>
    <t>(351)120-2655</t>
  </si>
  <si>
    <t>671.506.1812</t>
  </si>
  <si>
    <t>ernestcarlson@madden.biz</t>
  </si>
  <si>
    <t>http://pruitt.info/</t>
  </si>
  <si>
    <t>12Fe7Cfb5BB942F</t>
  </si>
  <si>
    <t>Hubbardside</t>
  </si>
  <si>
    <t>017.556.3622x27187</t>
  </si>
  <si>
    <t>mason34@jones.com</t>
  </si>
  <si>
    <t>https://www.harper-valenzuela.net/</t>
  </si>
  <si>
    <t>20Ed3D3d2AA7dc1</t>
  </si>
  <si>
    <t>Tomburgh</t>
  </si>
  <si>
    <t>946.871.2756</t>
  </si>
  <si>
    <t>melissabrewer@wolf-rice.com</t>
  </si>
  <si>
    <t>http://www.long.com/</t>
  </si>
  <si>
    <t>77cF6E1DCA1dBCB</t>
  </si>
  <si>
    <t>James-Brooks</t>
  </si>
  <si>
    <t>+1-742-919-4800x973</t>
  </si>
  <si>
    <t>(718)570-0006x2284</t>
  </si>
  <si>
    <t>wilkinsondwayne@singh.com</t>
  </si>
  <si>
    <t>http://www.ali-herman.net/</t>
  </si>
  <si>
    <t>f2784eBaAfdEf1d</t>
  </si>
  <si>
    <t>Hayes-Gardner</t>
  </si>
  <si>
    <t>Byrdview</t>
  </si>
  <si>
    <t>018-679-0954x0239</t>
  </si>
  <si>
    <t>zsampson@barron.org</t>
  </si>
  <si>
    <t>http://leonard.biz/</t>
  </si>
  <si>
    <t>E4fbA87cB10828c</t>
  </si>
  <si>
    <t>Duffy-Fuller</t>
  </si>
  <si>
    <t>Port Tylerburgh</t>
  </si>
  <si>
    <t>986.886.7584x9792</t>
  </si>
  <si>
    <t>+1-867-316-7874x419</t>
  </si>
  <si>
    <t>brookehorn@kaiser.info</t>
  </si>
  <si>
    <t>http://dickson-calderon.com/</t>
  </si>
  <si>
    <t>4aB3CAeE3C27Bfc</t>
  </si>
  <si>
    <t>West Jeannemouth</t>
  </si>
  <si>
    <t>(534)885-7802x849</t>
  </si>
  <si>
    <t>gzamora@joyce.com</t>
  </si>
  <si>
    <t>fC0B4005EC5ACD4</t>
  </si>
  <si>
    <t>Mcfarland, Larsen and Pena</t>
  </si>
  <si>
    <t>Toniville</t>
  </si>
  <si>
    <t>001-450-928-7928x06328</t>
  </si>
  <si>
    <t>(502)858-5696x43649</t>
  </si>
  <si>
    <t>huberlee@rice.net</t>
  </si>
  <si>
    <t>ED25dffeb77d20c</t>
  </si>
  <si>
    <t>Mathis LLC</t>
  </si>
  <si>
    <t>North Alexis</t>
  </si>
  <si>
    <t>230.144.3636x016</t>
  </si>
  <si>
    <t>priscillarogers@wagner.com</t>
  </si>
  <si>
    <t>http://www.williamson.com/</t>
  </si>
  <si>
    <t>Dc1bdf9664Df609</t>
  </si>
  <si>
    <t>King-Rios</t>
  </si>
  <si>
    <t>East Ebonyborough</t>
  </si>
  <si>
    <t>059.264.6112</t>
  </si>
  <si>
    <t>kbuck@sullivan-stewart.net</t>
  </si>
  <si>
    <t>http://massey.net/</t>
  </si>
  <si>
    <t>9E8DFa13c3e5bA3</t>
  </si>
  <si>
    <t>Powell-Hester</t>
  </si>
  <si>
    <t>Lake Alex</t>
  </si>
  <si>
    <t>001-818-223-5046x191</t>
  </si>
  <si>
    <t>james94@warner-peterson.net</t>
  </si>
  <si>
    <t>http://www.wilkins.com/</t>
  </si>
  <si>
    <t>d5BBAD2AdabB8dC</t>
  </si>
  <si>
    <t>Barajas, Smith and Michael</t>
  </si>
  <si>
    <t>North Samuel</t>
  </si>
  <si>
    <t>670-559-0127</t>
  </si>
  <si>
    <t>084-651-3746x961</t>
  </si>
  <si>
    <t>bernardwallace@irwin-underwood.com</t>
  </si>
  <si>
    <t>http://elliott-madden.info/</t>
  </si>
  <si>
    <t>c6f69FEe91451BC</t>
  </si>
  <si>
    <t>Prestonberg</t>
  </si>
  <si>
    <t>(872)603-5072</t>
  </si>
  <si>
    <t>395.285.5030x247</t>
  </si>
  <si>
    <t>eduardo65@gilmore.biz</t>
  </si>
  <si>
    <t>https://www.gregory.com/</t>
  </si>
  <si>
    <t>61Cb08E7F99C1A3</t>
  </si>
  <si>
    <t>Cameron, Bolton and Crane</t>
  </si>
  <si>
    <t>210.369.9372x187</t>
  </si>
  <si>
    <t>+1-541-306-3180x06908</t>
  </si>
  <si>
    <t>billsilva@beasley.com</t>
  </si>
  <si>
    <t>http://www.watson.org/</t>
  </si>
  <si>
    <t>68a17341d8242d4</t>
  </si>
  <si>
    <t>Faulkner-Boyer</t>
  </si>
  <si>
    <t>Billymouth</t>
  </si>
  <si>
    <t>(442)960-3423x8782</t>
  </si>
  <si>
    <t>001-790-654-0861</t>
  </si>
  <si>
    <t>brentedwards@riley-craig.com</t>
  </si>
  <si>
    <t>http://www.bullock.com/</t>
  </si>
  <si>
    <t>B3FDa96bCc8D8DD</t>
  </si>
  <si>
    <t>Manning, Shea and Chang</t>
  </si>
  <si>
    <t>West Juan</t>
  </si>
  <si>
    <t>509.852.9123</t>
  </si>
  <si>
    <t>+1-691-915-4333x8451</t>
  </si>
  <si>
    <t>madelineleon@norman.org</t>
  </si>
  <si>
    <t>https://cummings-greer.net/</t>
  </si>
  <si>
    <t>9e787efb97980CC</t>
  </si>
  <si>
    <t>Owen-Weiss</t>
  </si>
  <si>
    <t>New Julian</t>
  </si>
  <si>
    <t>937-562-5373</t>
  </si>
  <si>
    <t>701.148.2260x27445</t>
  </si>
  <si>
    <t>bushkatrina@cordova.com</t>
  </si>
  <si>
    <t>http://www.carroll.com/</t>
  </si>
  <si>
    <t>FE8c45FfEc68eFe</t>
  </si>
  <si>
    <t>Cainbury</t>
  </si>
  <si>
    <t>387-698-3137x67904</t>
  </si>
  <si>
    <t>cantrellhayley@salazar-mclaughlin.com</t>
  </si>
  <si>
    <t>f90ccb1CAFAd075</t>
  </si>
  <si>
    <t>Bowman, Orr and Thomas</t>
  </si>
  <si>
    <t>Davidchester</t>
  </si>
  <si>
    <t>799.629.6422x50315</t>
  </si>
  <si>
    <t>(385)391-7293</t>
  </si>
  <si>
    <t>tmelton@newman.com</t>
  </si>
  <si>
    <t>c00E78BA78Ade7A</t>
  </si>
  <si>
    <t>Vasquezfort</t>
  </si>
  <si>
    <t>521-209-3743</t>
  </si>
  <si>
    <t>652.119.4974x69809</t>
  </si>
  <si>
    <t>harrellcaroline@cortez-espinoza.com</t>
  </si>
  <si>
    <t>4c4aC3cEC9dC42f</t>
  </si>
  <si>
    <t>Rasmussen, Castillo and Rich</t>
  </si>
  <si>
    <t>Lyonsside</t>
  </si>
  <si>
    <t>200-163-6105</t>
  </si>
  <si>
    <t>anna36@osborne.com</t>
  </si>
  <si>
    <t>http://whitney-gibson.com/</t>
  </si>
  <si>
    <t>04Daf5dc38672AC</t>
  </si>
  <si>
    <t>Conway, Elliott and Tate</t>
  </si>
  <si>
    <t>Sheppardview</t>
  </si>
  <si>
    <t>001-101-710-1157x7462</t>
  </si>
  <si>
    <t>500.023.2929x5169</t>
  </si>
  <si>
    <t>kristinagordon@hartman-merritt.com</t>
  </si>
  <si>
    <t>http://vaughan.net/</t>
  </si>
  <si>
    <t>D65A031AFdf6b6f</t>
  </si>
  <si>
    <t>Clay, Church and House</t>
  </si>
  <si>
    <t>Lake Frankchester</t>
  </si>
  <si>
    <t>001-883-975-3168</t>
  </si>
  <si>
    <t>152.434.2299x447</t>
  </si>
  <si>
    <t>zbeck@bruce.net</t>
  </si>
  <si>
    <t>http://www.avila-baker.com/</t>
  </si>
  <si>
    <t>36FA5DAD1Dd3C8d</t>
  </si>
  <si>
    <t>Romero Inc</t>
  </si>
  <si>
    <t>South Jenniferstad</t>
  </si>
  <si>
    <t>+1-940-044-9397x0828</t>
  </si>
  <si>
    <t>001-095-244-3120x866</t>
  </si>
  <si>
    <t>derrickpace@warner.info</t>
  </si>
  <si>
    <t>https://pruitt.com/</t>
  </si>
  <si>
    <t>f7600Ead94829B5</t>
  </si>
  <si>
    <t>Atkins Inc</t>
  </si>
  <si>
    <t>Port Roberto</t>
  </si>
  <si>
    <t>179-263-1660x396</t>
  </si>
  <si>
    <t>001-939-329-1868x4880</t>
  </si>
  <si>
    <t>bradshawisaac@singh-marks.com</t>
  </si>
  <si>
    <t>http://mendoza.biz/</t>
  </si>
  <si>
    <t>374c11F0c3204Bf</t>
  </si>
  <si>
    <t>Floyd-Little</t>
  </si>
  <si>
    <t>South Kristen</t>
  </si>
  <si>
    <t>+1-533-672-4377x32688</t>
  </si>
  <si>
    <t>+1-142-039-2853x306</t>
  </si>
  <si>
    <t>weberbeverly@forbes-brennan.com</t>
  </si>
  <si>
    <t>f9Da46dDaF2FccC</t>
  </si>
  <si>
    <t>Colliertown</t>
  </si>
  <si>
    <t>001-251-341-7476x1026</t>
  </si>
  <si>
    <t>415.058.0950</t>
  </si>
  <si>
    <t>gabrielleroach@li.org</t>
  </si>
  <si>
    <t>5f66369BcfBDf9b</t>
  </si>
  <si>
    <t>Shepard-Brewer</t>
  </si>
  <si>
    <t>Anthonymouth</t>
  </si>
  <si>
    <t>(793)241-4932x4853</t>
  </si>
  <si>
    <t>112.991.1892</t>
  </si>
  <si>
    <t>calvinsims@holder.com</t>
  </si>
  <si>
    <t>http://www.ballard.biz/</t>
  </si>
  <si>
    <t>4B0aAad6e0fCfB6</t>
  </si>
  <si>
    <t>Burnett PLC</t>
  </si>
  <si>
    <t>Lake Virginiafort</t>
  </si>
  <si>
    <t>001-052-330-1635x856</t>
  </si>
  <si>
    <t>+1-329-284-9401x9550</t>
  </si>
  <si>
    <t>sueschwartz@french-beasley.com</t>
  </si>
  <si>
    <t>http://www.coleman-weeks.net/</t>
  </si>
  <si>
    <t>C1e2f27674cB9e3</t>
  </si>
  <si>
    <t>Cowan-Rivera</t>
  </si>
  <si>
    <t>Aliceville</t>
  </si>
  <si>
    <t>001-186-311-9296x6384</t>
  </si>
  <si>
    <t>274.441.2656x53685</t>
  </si>
  <si>
    <t>hollowaydrew@mora-morrow.info</t>
  </si>
  <si>
    <t>http://www.travis.info/</t>
  </si>
  <si>
    <t>99eE091c0093dAf</t>
  </si>
  <si>
    <t>Dudley, Myers and Murphy</t>
  </si>
  <si>
    <t>North Soniaberg</t>
  </si>
  <si>
    <t>(533)305-8072x76915</t>
  </si>
  <si>
    <t>995.190.8305x6870</t>
  </si>
  <si>
    <t>jackie37@cruz.com</t>
  </si>
  <si>
    <t>https://rice.com/</t>
  </si>
  <si>
    <t>6ccBc0dFCF2C416</t>
  </si>
  <si>
    <t>Crosby-Cross</t>
  </si>
  <si>
    <t>West Darrell</t>
  </si>
  <si>
    <t>001-507-394-7248x1522</t>
  </si>
  <si>
    <t>001-376-963-2276x669</t>
  </si>
  <si>
    <t>valenciacalvin@maddox.com</t>
  </si>
  <si>
    <t>https://www.harris-marshall.com/</t>
  </si>
  <si>
    <t>EDfD98FAfB35b98</t>
  </si>
  <si>
    <t>Barnes, Robinson and Lowe</t>
  </si>
  <si>
    <t>South Jeffery</t>
  </si>
  <si>
    <t>852.786.0044</t>
  </si>
  <si>
    <t>glovervirginia@moran.org</t>
  </si>
  <si>
    <t>http://www.glover.org/</t>
  </si>
  <si>
    <t>7DBe6dAe341aD5e</t>
  </si>
  <si>
    <t>Gates, Jones and Stewart</t>
  </si>
  <si>
    <t>001-804-093-1304x473</t>
  </si>
  <si>
    <t>(124)146-7116</t>
  </si>
  <si>
    <t>ohuff@bryan-spencer.com</t>
  </si>
  <si>
    <t>6Edb373FCC9dD0F</t>
  </si>
  <si>
    <t>Hamilton, Skinner and Crosby</t>
  </si>
  <si>
    <t>South Vickie</t>
  </si>
  <si>
    <t>+1-991-855-6339x32259</t>
  </si>
  <si>
    <t>(071)563-5538x9811</t>
  </si>
  <si>
    <t>kristen99@herman.com</t>
  </si>
  <si>
    <t>d630adD9A2Bce6b</t>
  </si>
  <si>
    <t>Sweeney and Sons</t>
  </si>
  <si>
    <t>Hesterside</t>
  </si>
  <si>
    <t>+1-212-448-9273x681</t>
  </si>
  <si>
    <t>001-790-495-5422x237</t>
  </si>
  <si>
    <t>natalieryan@lawrence.com</t>
  </si>
  <si>
    <t>https://www.kerr-craig.com/</t>
  </si>
  <si>
    <t>Baae4dA0Adb7BfB</t>
  </si>
  <si>
    <t>Gonzalez, Parrish and Vang</t>
  </si>
  <si>
    <t>Contrerastown</t>
  </si>
  <si>
    <t>001-131-040-9125</t>
  </si>
  <si>
    <t>(695)754-1809x779</t>
  </si>
  <si>
    <t>savannahshannon@wells.com</t>
  </si>
  <si>
    <t>http://www.martinez.net/</t>
  </si>
  <si>
    <t>E2E1d8f5b4Db626</t>
  </si>
  <si>
    <t>Molina-Cameron</t>
  </si>
  <si>
    <t>Wongland</t>
  </si>
  <si>
    <t>585.937.5798x8911</t>
  </si>
  <si>
    <t>001-097-427-3609</t>
  </si>
  <si>
    <t>sramirez@allison.com</t>
  </si>
  <si>
    <t>8ed8fc5a8aAfc7a</t>
  </si>
  <si>
    <t>Tapia-Pace</t>
  </si>
  <si>
    <t>Lake Meganside</t>
  </si>
  <si>
    <t>(312)175-3304x3350</t>
  </si>
  <si>
    <t>+1-944-121-8449x871</t>
  </si>
  <si>
    <t>mckinneychristy@duncan.com</t>
  </si>
  <si>
    <t>http://www.medina-bradley.com/</t>
  </si>
  <si>
    <t>EC5DD5e4C70d6Fe</t>
  </si>
  <si>
    <t>West Erikaside</t>
  </si>
  <si>
    <t>039.143.2402</t>
  </si>
  <si>
    <t>979-524-2577x4040</t>
  </si>
  <si>
    <t>johnstonconnie@mccormick.com</t>
  </si>
  <si>
    <t>https://www.drake.com/</t>
  </si>
  <si>
    <t>d70a2EC8dF04bD1</t>
  </si>
  <si>
    <t>Mitchell, Ho and Johnson</t>
  </si>
  <si>
    <t>Lake Gabrielfurt</t>
  </si>
  <si>
    <t>952.931.9767</t>
  </si>
  <si>
    <t>(991)908-1467</t>
  </si>
  <si>
    <t>hbaxter@montes.com</t>
  </si>
  <si>
    <t>http://warner-good.com/</t>
  </si>
  <si>
    <t>265C7aeFb7845Ce</t>
  </si>
  <si>
    <t>Massey-Huff</t>
  </si>
  <si>
    <t>(227)046-6625x0536</t>
  </si>
  <si>
    <t>davidblake@delgado.com</t>
  </si>
  <si>
    <t>https://trevino.info/</t>
  </si>
  <si>
    <t>86FC4E3087C3eD7</t>
  </si>
  <si>
    <t>Francis, Paul and Avery</t>
  </si>
  <si>
    <t>Anahaven</t>
  </si>
  <si>
    <t>(321)655-5671x37772</t>
  </si>
  <si>
    <t>898-657-8110x81307</t>
  </si>
  <si>
    <t>haileycherry@allen-cobb.com</t>
  </si>
  <si>
    <t>https://www.house-banks.com/</t>
  </si>
  <si>
    <t>5aF9ed3b66B0DFF</t>
  </si>
  <si>
    <t>Hardin-Melendez</t>
  </si>
  <si>
    <t>New Franklin</t>
  </si>
  <si>
    <t>771.344.4116</t>
  </si>
  <si>
    <t>001-129-960-4938x146</t>
  </si>
  <si>
    <t>phillip33@owen.com</t>
  </si>
  <si>
    <t>https://sutton.com/</t>
  </si>
  <si>
    <t>216911fECD44D61</t>
  </si>
  <si>
    <t>Hodge, Finley and Pacheco</t>
  </si>
  <si>
    <t>West Pamelaport</t>
  </si>
  <si>
    <t>551.476.6477x2168</t>
  </si>
  <si>
    <t>shafferbrett@holmes.com</t>
  </si>
  <si>
    <t>https://newton-russell.com/</t>
  </si>
  <si>
    <t>A41AdEE5bfAd5E7</t>
  </si>
  <si>
    <t>Diaz, Calhoun and Moran</t>
  </si>
  <si>
    <t>+1-383-554-5260x452</t>
  </si>
  <si>
    <t>+1-583-229-6070x494</t>
  </si>
  <si>
    <t>whitneylucas@dean.info</t>
  </si>
  <si>
    <t>https://knight.com/</t>
  </si>
  <si>
    <t>6Ec9CDC2E22dbC9</t>
  </si>
  <si>
    <t>Horton-Pruitt</t>
  </si>
  <si>
    <t>New Peggyside</t>
  </si>
  <si>
    <t>500.857.6318x88838</t>
  </si>
  <si>
    <t>089.963.2568</t>
  </si>
  <si>
    <t>hailey78@holloway.net</t>
  </si>
  <si>
    <t>https://marsh.biz/</t>
  </si>
  <si>
    <t>1BCFFFB972a1AEE</t>
  </si>
  <si>
    <t>Simpson-Boyer</t>
  </si>
  <si>
    <t>New Brendanmouth</t>
  </si>
  <si>
    <t>001-852-580-4013x5902</t>
  </si>
  <si>
    <t>546.259.4716</t>
  </si>
  <si>
    <t>rfuentes@koch.org</t>
  </si>
  <si>
    <t>https://www.ramirez.info/</t>
  </si>
  <si>
    <t>04A8283cd52CCE3</t>
  </si>
  <si>
    <t>Nielsen, Pratt and Middleton</t>
  </si>
  <si>
    <t>Austinshire</t>
  </si>
  <si>
    <t>(914)543-0070x59296</t>
  </si>
  <si>
    <t>haleydesiree@frye.net</t>
  </si>
  <si>
    <t>http://www.phelps.info/</t>
  </si>
  <si>
    <t>3143ab48A6A6f3f</t>
  </si>
  <si>
    <t>Dudley and Sons</t>
  </si>
  <si>
    <t>East Jessemouth</t>
  </si>
  <si>
    <t>001-382-793-0649x879</t>
  </si>
  <si>
    <t>079.002.1443x338</t>
  </si>
  <si>
    <t>juliabutler@todd.net</t>
  </si>
  <si>
    <t>6D7eA0D64EfdDaB</t>
  </si>
  <si>
    <t>Houston, Hurley and Odom</t>
  </si>
  <si>
    <t>Ashleeshire</t>
  </si>
  <si>
    <t>052.476.7170</t>
  </si>
  <si>
    <t>(172)381-7270x1439</t>
  </si>
  <si>
    <t>leslie52@potts.com</t>
  </si>
  <si>
    <t>http://olsen-mooney.net/</t>
  </si>
  <si>
    <t>9AC6b5C752Fa2cD</t>
  </si>
  <si>
    <t>Chapman-Arellano</t>
  </si>
  <si>
    <t>Lake Brendamouth</t>
  </si>
  <si>
    <t>001-625-123-7582</t>
  </si>
  <si>
    <t>224.500.5929x961</t>
  </si>
  <si>
    <t>skidd@graves-floyd.com</t>
  </si>
  <si>
    <t>http://www.franco-hatfield.com/</t>
  </si>
  <si>
    <t>A9aBbA57AF55c4c</t>
  </si>
  <si>
    <t>Crane-Wilkerson</t>
  </si>
  <si>
    <t>Lake Martin</t>
  </si>
  <si>
    <t>608.366.4980</t>
  </si>
  <si>
    <t>301-160-9334x51469</t>
  </si>
  <si>
    <t>wigginskerry@lucero.com</t>
  </si>
  <si>
    <t>http://www.curry.com/</t>
  </si>
  <si>
    <t>fE3ba31E6bAbe92</t>
  </si>
  <si>
    <t>Mccarthy-Parks</t>
  </si>
  <si>
    <t>North Kellie</t>
  </si>
  <si>
    <t>622.135.3723</t>
  </si>
  <si>
    <t>511-686-2067</t>
  </si>
  <si>
    <t>nguyenstuart@hale-vargas.info</t>
  </si>
  <si>
    <t>https://simon-lyons.com/</t>
  </si>
  <si>
    <t>a18febEDd0d210b</t>
  </si>
  <si>
    <t>Ochoa-Pierce</t>
  </si>
  <si>
    <t>Jimmyshire</t>
  </si>
  <si>
    <t>(490)524-4831</t>
  </si>
  <si>
    <t>(131)646-0362x738</t>
  </si>
  <si>
    <t>hinesjoanne@mata-spears.org</t>
  </si>
  <si>
    <t>968eaaF635127C2</t>
  </si>
  <si>
    <t>Mckinney-Odom</t>
  </si>
  <si>
    <t>Dannyside</t>
  </si>
  <si>
    <t>001-296-967-2533</t>
  </si>
  <si>
    <t>396-032-5446</t>
  </si>
  <si>
    <t>hcarrillo@rush-lozano.com</t>
  </si>
  <si>
    <t>https://vang.com/</t>
  </si>
  <si>
    <t>BCAB40FE65fE3AD</t>
  </si>
  <si>
    <t>Singh, Velazquez and Mooney</t>
  </si>
  <si>
    <t>Farmerberg</t>
  </si>
  <si>
    <t>596.770.5777x8632</t>
  </si>
  <si>
    <t>(030)096-0051</t>
  </si>
  <si>
    <t>wcampos@murphy.com</t>
  </si>
  <si>
    <t>B6bdB2dEB14314e</t>
  </si>
  <si>
    <t>Riggs, Blevins and Ingram</t>
  </si>
  <si>
    <t>South Joannaburgh</t>
  </si>
  <si>
    <t>553-496-1686</t>
  </si>
  <si>
    <t>001-998-346-9650</t>
  </si>
  <si>
    <t>chelseydurham@archer.info</t>
  </si>
  <si>
    <t>777ECEe5Bdd83cc</t>
  </si>
  <si>
    <t>Dillon and Sons</t>
  </si>
  <si>
    <t>West Fred</t>
  </si>
  <si>
    <t>+1-477-355-4936x36844</t>
  </si>
  <si>
    <t>006-050-8989</t>
  </si>
  <si>
    <t>phodges@drake.info</t>
  </si>
  <si>
    <t>https://beard.info/</t>
  </si>
  <si>
    <t>4952743C4CD37fE</t>
  </si>
  <si>
    <t>Santos-Fritz</t>
  </si>
  <si>
    <t>626-999-6625x2081</t>
  </si>
  <si>
    <t>(821)987-6388</t>
  </si>
  <si>
    <t>mcdowelljoe@mckee-francis.biz</t>
  </si>
  <si>
    <t>https://www.ballard.com/</t>
  </si>
  <si>
    <t>4ed105Ed3E2eE2E</t>
  </si>
  <si>
    <t>Solis-Kemp</t>
  </si>
  <si>
    <t>Lake Kerry</t>
  </si>
  <si>
    <t>377-365-4340x626</t>
  </si>
  <si>
    <t>zfitzgerald@ortega.com</t>
  </si>
  <si>
    <t>https://mcknight-casey.com/</t>
  </si>
  <si>
    <t>dbE0e71b44cA42A</t>
  </si>
  <si>
    <t>Dodson, Russell and Sims</t>
  </si>
  <si>
    <t>West Rickytown</t>
  </si>
  <si>
    <t>546-334-1092</t>
  </si>
  <si>
    <t>wforbes@harrington-herring.biz</t>
  </si>
  <si>
    <t>https://robbins.biz/</t>
  </si>
  <si>
    <t>85C1f8A63f061d0</t>
  </si>
  <si>
    <t>Harvey-Rich</t>
  </si>
  <si>
    <t>West Jessicashire</t>
  </si>
  <si>
    <t>(086)957-9769</t>
  </si>
  <si>
    <t>(068)354-4875</t>
  </si>
  <si>
    <t>chungjesus@scott.biz</t>
  </si>
  <si>
    <t>https://www.noble.biz/</t>
  </si>
  <si>
    <t>65a6EE10A077aD7</t>
  </si>
  <si>
    <t>Rush, Summers and Morgan</t>
  </si>
  <si>
    <t>866.669.1155</t>
  </si>
  <si>
    <t>733-682-0440</t>
  </si>
  <si>
    <t>herringjasmine@price-hansen.com</t>
  </si>
  <si>
    <t>f11Cda20dBF5F3b</t>
  </si>
  <si>
    <t>Bass Group</t>
  </si>
  <si>
    <t>Lake Donna</t>
  </si>
  <si>
    <t>(383)002-6697</t>
  </si>
  <si>
    <t>001-650-103-6215x171</t>
  </si>
  <si>
    <t>earlmora@farley-barry.com</t>
  </si>
  <si>
    <t>AaA1c4aB0ffFDeA</t>
  </si>
  <si>
    <t>Copeland Group</t>
  </si>
  <si>
    <t>Jeromeview</t>
  </si>
  <si>
    <t>995.629.7685</t>
  </si>
  <si>
    <t>(255)860-6798x733</t>
  </si>
  <si>
    <t>bryanmelanie@chambers.com</t>
  </si>
  <si>
    <t>https://pugh-griffith.net/</t>
  </si>
  <si>
    <t>77623CfAFF3F6Aa</t>
  </si>
  <si>
    <t>Benton, Love and Rogers</t>
  </si>
  <si>
    <t>Mccallville</t>
  </si>
  <si>
    <t>554.289.9321x047</t>
  </si>
  <si>
    <t>718-951-1346x07028</t>
  </si>
  <si>
    <t>bpeck@valdez.biz</t>
  </si>
  <si>
    <t>5bC6960fD8ca2FF</t>
  </si>
  <si>
    <t>Kirk-Winters</t>
  </si>
  <si>
    <t>995-985-4774</t>
  </si>
  <si>
    <t>dominicholloway@wilkinson.com</t>
  </si>
  <si>
    <t>http://flynn-wright.com/</t>
  </si>
  <si>
    <t>1BbbBaD7BBeFbb5</t>
  </si>
  <si>
    <t>Case, Krueger and Madden</t>
  </si>
  <si>
    <t>Port Melissa</t>
  </si>
  <si>
    <t>(117)734-0832x6143</t>
  </si>
  <si>
    <t>valenciajoseph@harrell.net</t>
  </si>
  <si>
    <t>https://hansen.com/</t>
  </si>
  <si>
    <t>65aED9Ddab41022</t>
  </si>
  <si>
    <t>Port Kimmouth</t>
  </si>
  <si>
    <t>001-526-220-1490x6353</t>
  </si>
  <si>
    <t>322.146.3702</t>
  </si>
  <si>
    <t>ncurtis@mccarthy-frye.net</t>
  </si>
  <si>
    <t>http://www.vaughan.biz/</t>
  </si>
  <si>
    <t>A7D6E4EBB69e0fB</t>
  </si>
  <si>
    <t>Hester, Best and Short</t>
  </si>
  <si>
    <t>Glenton</t>
  </si>
  <si>
    <t>(308)569-6779x589</t>
  </si>
  <si>
    <t>kanegary@malone-horne.net</t>
  </si>
  <si>
    <t>http://www.meyer.info/</t>
  </si>
  <si>
    <t>fb1AFBcFcBEaFa2</t>
  </si>
  <si>
    <t>Bailey, Leblanc and Fox</t>
  </si>
  <si>
    <t>South Robertburgh</t>
  </si>
  <si>
    <t>+1-034-322-0845x403</t>
  </si>
  <si>
    <t>rollinsyvette@roman.com</t>
  </si>
  <si>
    <t>http://www.hansen-mckenzie.net/</t>
  </si>
  <si>
    <t>5Bc8fB47C0Df32c</t>
  </si>
  <si>
    <t>Cooper, Dominguez and Solis</t>
  </si>
  <si>
    <t>869.414.3289x584</t>
  </si>
  <si>
    <t>902.475.3637x0452</t>
  </si>
  <si>
    <t>mccartywanda@bird-best.net</t>
  </si>
  <si>
    <t>http://walker-parrish.biz/</t>
  </si>
  <si>
    <t>dA88e289aF0c5C7</t>
  </si>
  <si>
    <t>Waller and Sons</t>
  </si>
  <si>
    <t>(556)800-0097x95228</t>
  </si>
  <si>
    <t>001-811-260-3564x922</t>
  </si>
  <si>
    <t>andresferguson@herman.net</t>
  </si>
  <si>
    <t>http://www.wheeler.info/</t>
  </si>
  <si>
    <t>f2D8A8c56DC14F3</t>
  </si>
  <si>
    <t>Hunt and Sons</t>
  </si>
  <si>
    <t>Malikton</t>
  </si>
  <si>
    <t>001-349-255-2457</t>
  </si>
  <si>
    <t>522-179-4237x89945</t>
  </si>
  <si>
    <t>sgoodman@kerr-knox.net</t>
  </si>
  <si>
    <t>https://www.dickson.net/</t>
  </si>
  <si>
    <t>baa2B8DaD0720Fa</t>
  </si>
  <si>
    <t>Beltran, Riggs and Franco</t>
  </si>
  <si>
    <t>275.794.3202</t>
  </si>
  <si>
    <t>aschmitt@collins.com</t>
  </si>
  <si>
    <t>http://www.wheeler.biz/</t>
  </si>
  <si>
    <t>B99C38a8cCb3D7e</t>
  </si>
  <si>
    <t>Hess, French and Deleon</t>
  </si>
  <si>
    <t>North Anthonyside</t>
  </si>
  <si>
    <t>(507)763-3346x490</t>
  </si>
  <si>
    <t>436.694.7314x54992</t>
  </si>
  <si>
    <t>betty09@ramos.com</t>
  </si>
  <si>
    <t>https://nunez.net/</t>
  </si>
  <si>
    <t>8Ab6EaF6ddFaCCD</t>
  </si>
  <si>
    <t>Walters and Sons</t>
  </si>
  <si>
    <t>Warnerland</t>
  </si>
  <si>
    <t>blogan@blair.com</t>
  </si>
  <si>
    <t>https://www.blankenship.net/</t>
  </si>
  <si>
    <t>f05CDA4ECF5D5E1</t>
  </si>
  <si>
    <t>Cameron PLC</t>
  </si>
  <si>
    <t>Port Zachary</t>
  </si>
  <si>
    <t>(577)298-3395</t>
  </si>
  <si>
    <t>118-742-2073x250</t>
  </si>
  <si>
    <t>evelyn54@miles.com</t>
  </si>
  <si>
    <t>B0bD09ae0bc91CB</t>
  </si>
  <si>
    <t>Roman, Rubio and Hendricks</t>
  </si>
  <si>
    <t>Lake Alexa</t>
  </si>
  <si>
    <t>+1-797-885-5135x22361</t>
  </si>
  <si>
    <t>wendymcintosh@eaton-lang.com</t>
  </si>
  <si>
    <t>80A2005f3FeEeac</t>
  </si>
  <si>
    <t>Blanchard, Hernandez and Lawrence</t>
  </si>
  <si>
    <t>Collinmouth</t>
  </si>
  <si>
    <t>(678)327-2767x18036</t>
  </si>
  <si>
    <t>001-011-275-6858x6719</t>
  </si>
  <si>
    <t>dean58@boone-cunningham.com</t>
  </si>
  <si>
    <t>BE0E1c7FD8d54D9</t>
  </si>
  <si>
    <t>Nixon-Walters</t>
  </si>
  <si>
    <t>West Charleneburgh</t>
  </si>
  <si>
    <t>815-225-4166x1872</t>
  </si>
  <si>
    <t>lauragriffin@dennis.info</t>
  </si>
  <si>
    <t>http://www.henry-gomez.com/</t>
  </si>
  <si>
    <t>58faedaBfa73C82</t>
  </si>
  <si>
    <t>Allen, Cameron and Cowan</t>
  </si>
  <si>
    <t>East Trevorview</t>
  </si>
  <si>
    <t>302.216.9885</t>
  </si>
  <si>
    <t>(478)891-2253</t>
  </si>
  <si>
    <t>vadams@hays.org</t>
  </si>
  <si>
    <t>https://www.sandoval-velazquez.biz/</t>
  </si>
  <si>
    <t>c1507112b25cEc2</t>
  </si>
  <si>
    <t>Bullock LLC</t>
  </si>
  <si>
    <t>New Dianeville</t>
  </si>
  <si>
    <t>(632)073-9601x757</t>
  </si>
  <si>
    <t>316-199-1863</t>
  </si>
  <si>
    <t>sergio85@webster.com</t>
  </si>
  <si>
    <t>57C1B015Fb5DEdc</t>
  </si>
  <si>
    <t>Roberts Inc</t>
  </si>
  <si>
    <t>West Claudiaton</t>
  </si>
  <si>
    <t>742.117.1116x63934</t>
  </si>
  <si>
    <t>jeremiahlewis@davidson.biz</t>
  </si>
  <si>
    <t>a28CF6b0FfAAe26</t>
  </si>
  <si>
    <t>Macdonald-Bishop</t>
  </si>
  <si>
    <t>Willisview</t>
  </si>
  <si>
    <t>(000)627-6460</t>
  </si>
  <si>
    <t>ebonypineda@huynh.com</t>
  </si>
  <si>
    <t>http://www.duran-hickman.com/</t>
  </si>
  <si>
    <t>Ade79715d026bb6</t>
  </si>
  <si>
    <t>Little Inc</t>
  </si>
  <si>
    <t>North Gloriatown</t>
  </si>
  <si>
    <t>709.771.2453</t>
  </si>
  <si>
    <t>001-373-917-8230x09810</t>
  </si>
  <si>
    <t>larsonbrett@rose-gibbs.com</t>
  </si>
  <si>
    <t>https://mcconnell.com/</t>
  </si>
  <si>
    <t>4846e02E3b55C29</t>
  </si>
  <si>
    <t>Yoder, Kemp and Price</t>
  </si>
  <si>
    <t>Port Rickeyborough</t>
  </si>
  <si>
    <t>451-032-3491</t>
  </si>
  <si>
    <t>(744)437-8613</t>
  </si>
  <si>
    <t>natashahaney@armstrong.info</t>
  </si>
  <si>
    <t>30cFbF2cdeA99EF</t>
  </si>
  <si>
    <t>Rasmussen, Daniels and Rogers</t>
  </si>
  <si>
    <t>New Gilbert</t>
  </si>
  <si>
    <t>704-665-7790x8983</t>
  </si>
  <si>
    <t>dawn45@burke.com</t>
  </si>
  <si>
    <t>https://boyle-browning.com/</t>
  </si>
  <si>
    <t>4Bdd980E9ad5D17</t>
  </si>
  <si>
    <t>Rollins-Washington</t>
  </si>
  <si>
    <t>Lambburgh</t>
  </si>
  <si>
    <t>(000)940-2384x19250</t>
  </si>
  <si>
    <t>allison67@gonzalez.biz</t>
  </si>
  <si>
    <t>http://blevins-george.com/</t>
  </si>
  <si>
    <t>f5A1eFEc7AE5d5e</t>
  </si>
  <si>
    <t>Benson, Duarte and Norton</t>
  </si>
  <si>
    <t>South Katie</t>
  </si>
  <si>
    <t>001-711-223-7565x7867</t>
  </si>
  <si>
    <t>(146)359-7249x641</t>
  </si>
  <si>
    <t>latoyabeck@ritter.com</t>
  </si>
  <si>
    <t>http://lambert-ellis.net/</t>
  </si>
  <si>
    <t>D7a2a8bA28eD9d4</t>
  </si>
  <si>
    <t>Winters-Nichols</t>
  </si>
  <si>
    <t>Glendaberg</t>
  </si>
  <si>
    <t>(678)645-3658x839</t>
  </si>
  <si>
    <t>(097)791-8520x616</t>
  </si>
  <si>
    <t>krubio@wise-cruz.com</t>
  </si>
  <si>
    <t>1DA67cc7379B24d</t>
  </si>
  <si>
    <t>Lake Reginaldton</t>
  </si>
  <si>
    <t>001-140-360-1618x1370</t>
  </si>
  <si>
    <t>joycepreston@black-warner.com</t>
  </si>
  <si>
    <t>http://valencia-horton.biz/</t>
  </si>
  <si>
    <t>796aefD7c70afB0</t>
  </si>
  <si>
    <t>Stevenson, Hawkins and Davidson</t>
  </si>
  <si>
    <t>Port Ronald</t>
  </si>
  <si>
    <t>001-291-218-1573x511</t>
  </si>
  <si>
    <t>504.439.5574x43515</t>
  </si>
  <si>
    <t>ohubbard@deleon-christian.biz</t>
  </si>
  <si>
    <t>http://arellano.com/</t>
  </si>
  <si>
    <t>fBc35eb78753CE0</t>
  </si>
  <si>
    <t>Levy, Richards and Hobbs</t>
  </si>
  <si>
    <t>Adamsburgh</t>
  </si>
  <si>
    <t>+1-977-667-0475x3677</t>
  </si>
  <si>
    <t>534.909.8880x07203</t>
  </si>
  <si>
    <t>krystalmckee@noble.com</t>
  </si>
  <si>
    <t>http://www.martinez.info/</t>
  </si>
  <si>
    <t>94cBBcACcafe18A</t>
  </si>
  <si>
    <t>Duran, Dennis and Henson</t>
  </si>
  <si>
    <t>Alexisberg</t>
  </si>
  <si>
    <t>593.066.6419x0837</t>
  </si>
  <si>
    <t>(495)879-0555x923</t>
  </si>
  <si>
    <t>sally81@herring.biz</t>
  </si>
  <si>
    <t>https://santiago-west.net/</t>
  </si>
  <si>
    <t>2Cc95CEB154eFDC</t>
  </si>
  <si>
    <t>Solis, Gentry and Cobb</t>
  </si>
  <si>
    <t>Josefort</t>
  </si>
  <si>
    <t>+1-647-651-2281x43900</t>
  </si>
  <si>
    <t>+1-335-023-5874x0556</t>
  </si>
  <si>
    <t>alvin68@trujillo-goodwin.com</t>
  </si>
  <si>
    <t>EEFFadD6a7715de</t>
  </si>
  <si>
    <t>Gaines and Sons</t>
  </si>
  <si>
    <t>New Ronaldberg</t>
  </si>
  <si>
    <t>001-263-428-4287x56687</t>
  </si>
  <si>
    <t>245-948-7845x82875</t>
  </si>
  <si>
    <t>sara14@crane.org</t>
  </si>
  <si>
    <t>ED78De47E0Bd354</t>
  </si>
  <si>
    <t>Snyder-Horn</t>
  </si>
  <si>
    <t>Bowershaven</t>
  </si>
  <si>
    <t>827-538-5264x51861</t>
  </si>
  <si>
    <t>768-050-5004</t>
  </si>
  <si>
    <t>neilduffy@oliver.com</t>
  </si>
  <si>
    <t>https://fernandez.org/</t>
  </si>
  <si>
    <t>d67cccCa4BCd65e</t>
  </si>
  <si>
    <t>Payne Ltd</t>
  </si>
  <si>
    <t>Port Kellieborough</t>
  </si>
  <si>
    <t>+1-032-376-1172x9603</t>
  </si>
  <si>
    <t>989.174.3926</t>
  </si>
  <si>
    <t>meltonjared@cherry-fields.com</t>
  </si>
  <si>
    <t>http://atkinson.com/</t>
  </si>
  <si>
    <t>A53DBf81c16599C</t>
  </si>
  <si>
    <t>Aguirre Ltd</t>
  </si>
  <si>
    <t>Vernonshire</t>
  </si>
  <si>
    <t>981-333-7079x0926</t>
  </si>
  <si>
    <t>dalton49@stark.com</t>
  </si>
  <si>
    <t>http://decker.org/</t>
  </si>
  <si>
    <t>E7D4bAfcf539AEc</t>
  </si>
  <si>
    <t>Blake Ltd</t>
  </si>
  <si>
    <t>Booneview</t>
  </si>
  <si>
    <t>001-772-835-0248x228</t>
  </si>
  <si>
    <t>706-880-2507x543</t>
  </si>
  <si>
    <t>johnsonrandall@gaines.org</t>
  </si>
  <si>
    <t>https://www.chan-trujillo.com/</t>
  </si>
  <si>
    <t>f7BDdB36bA829dA</t>
  </si>
  <si>
    <t>Moses, Guzman and Harvey</t>
  </si>
  <si>
    <t>Kiddchester</t>
  </si>
  <si>
    <t>666-688-9844</t>
  </si>
  <si>
    <t>001-365-538-1550x222</t>
  </si>
  <si>
    <t>dcardenas@tanner-rush.biz</t>
  </si>
  <si>
    <t>http://morrison.com/</t>
  </si>
  <si>
    <t>7be6Ca03aBA44aB</t>
  </si>
  <si>
    <t>Larsen, Hines and Finley</t>
  </si>
  <si>
    <t>Snydermouth</t>
  </si>
  <si>
    <t>(425)637-8032x75045</t>
  </si>
  <si>
    <t>+1-566-206-4382x05993</t>
  </si>
  <si>
    <t>toniboyer@vance-james.com</t>
  </si>
  <si>
    <t>http://frank.info/</t>
  </si>
  <si>
    <t>d1dbAE8d0e9FbA0</t>
  </si>
  <si>
    <t>Vance-Hart</t>
  </si>
  <si>
    <t>Harryville</t>
  </si>
  <si>
    <t>(566)628-8053x97612</t>
  </si>
  <si>
    <t>lutzbrandi@mcpherson.com</t>
  </si>
  <si>
    <t>https://lindsey.net/</t>
  </si>
  <si>
    <t>BC2Cb7beCea1c4C</t>
  </si>
  <si>
    <t>Wade, Coleman and Mercado</t>
  </si>
  <si>
    <t>Bernardtown</t>
  </si>
  <si>
    <t>240.482.4361x046</t>
  </si>
  <si>
    <t>001-028-571-0488x72435</t>
  </si>
  <si>
    <t>mitchellstuart@manning.org</t>
  </si>
  <si>
    <t>http://pierce-young.com/</t>
  </si>
  <si>
    <t>EdaD8a6A5ec1eeb</t>
  </si>
  <si>
    <t>Mitchell Ltd</t>
  </si>
  <si>
    <t>East Lorraine</t>
  </si>
  <si>
    <t>001-565-785-2455x345</t>
  </si>
  <si>
    <t>+1-302-617-4416x651</t>
  </si>
  <si>
    <t>omckenzie@coleman.org</t>
  </si>
  <si>
    <t>BF4da4732349D6A</t>
  </si>
  <si>
    <t>Cheyenneville</t>
  </si>
  <si>
    <t>719-371-4963x3424</t>
  </si>
  <si>
    <t>(918)574-2352</t>
  </si>
  <si>
    <t>pwu@roman.com</t>
  </si>
  <si>
    <t>http://www.parrish.biz/</t>
  </si>
  <si>
    <t>7abBE6A996BEacd</t>
  </si>
  <si>
    <t>Callahan, Cuevas and Mcintosh</t>
  </si>
  <si>
    <t>North Breanna</t>
  </si>
  <si>
    <t>(385)234-1824x07091</t>
  </si>
  <si>
    <t>(351)703-9937x8945</t>
  </si>
  <si>
    <t>arthurbell@henry.net</t>
  </si>
  <si>
    <t>https://marshall.com/</t>
  </si>
  <si>
    <t>ccdeE8EBFaD872D</t>
  </si>
  <si>
    <t>Stevens Inc</t>
  </si>
  <si>
    <t>Steventon</t>
  </si>
  <si>
    <t>(835)769-9706</t>
  </si>
  <si>
    <t>(697)463-3120</t>
  </si>
  <si>
    <t>manueldowns@dodson-wilkerson.com</t>
  </si>
  <si>
    <t>http://ryan.org/</t>
  </si>
  <si>
    <t>Fe33bB02d4E69d7</t>
  </si>
  <si>
    <t>Stephenson-Massey</t>
  </si>
  <si>
    <t>Tannerburgh</t>
  </si>
  <si>
    <t>590.203.6201</t>
  </si>
  <si>
    <t>225.695.1980x1242</t>
  </si>
  <si>
    <t>castromarc@spencer.com</t>
  </si>
  <si>
    <t>https://peterson.com/</t>
  </si>
  <si>
    <t>D9fDCfe8Cff348D</t>
  </si>
  <si>
    <t>Ali, Baker and Rodriguez</t>
  </si>
  <si>
    <t>East Luis</t>
  </si>
  <si>
    <t>(207)219-0625x500</t>
  </si>
  <si>
    <t>hmcfarland@wolfe.com</t>
  </si>
  <si>
    <t>a4Be3A89f99E12E</t>
  </si>
  <si>
    <t>East Sethport</t>
  </si>
  <si>
    <t>vsimmons@garrett.com</t>
  </si>
  <si>
    <t>https://lucero-moran.org/</t>
  </si>
  <si>
    <t>15aCEa7A1429dbB</t>
  </si>
  <si>
    <t>Jorgeville</t>
  </si>
  <si>
    <t>001-490-286-3089x440</t>
  </si>
  <si>
    <t>+1-699-439-5730x049</t>
  </si>
  <si>
    <t>ibauer@nguyen.com</t>
  </si>
  <si>
    <t>http://www.salazar.com/</t>
  </si>
  <si>
    <t>1D1B7e9A0c8c79b</t>
  </si>
  <si>
    <t>Dean, Archer and Frazier</t>
  </si>
  <si>
    <t>Fuentesport</t>
  </si>
  <si>
    <t>(542)481-1537</t>
  </si>
  <si>
    <t>277.035.6162</t>
  </si>
  <si>
    <t>warevernon@george.com</t>
  </si>
  <si>
    <t>http://fuller.com/</t>
  </si>
  <si>
    <t>cbE53dCBAD7DCd4</t>
  </si>
  <si>
    <t>Horn-Riggs</t>
  </si>
  <si>
    <t>Bradystad</t>
  </si>
  <si>
    <t>(822)937-3685x31944</t>
  </si>
  <si>
    <t>+1-950-467-7849x6514</t>
  </si>
  <si>
    <t>hsingleton@sanders.org</t>
  </si>
  <si>
    <t>A976D0fe6C4c4ec</t>
  </si>
  <si>
    <t>Tommyborough</t>
  </si>
  <si>
    <t>855.592.2004x9865</t>
  </si>
  <si>
    <t>+1-698-198-6426x66973</t>
  </si>
  <si>
    <t>faulknerkellie@chandler.com</t>
  </si>
  <si>
    <t>Ee009e805Fdcaa2</t>
  </si>
  <si>
    <t>Rodriguez-Potter</t>
  </si>
  <si>
    <t>(421)741-5351</t>
  </si>
  <si>
    <t>grogers@livingston.com</t>
  </si>
  <si>
    <t>http://www.gilmore.biz/</t>
  </si>
  <si>
    <t>D3fF8Ceca64e613</t>
  </si>
  <si>
    <t>Barron, Kline and Barry</t>
  </si>
  <si>
    <t>Conwayfort</t>
  </si>
  <si>
    <t>(096)830-4044</t>
  </si>
  <si>
    <t>(153)327-3620x7473</t>
  </si>
  <si>
    <t>chardy@strong.com</t>
  </si>
  <si>
    <t>http://irwin-singleton.net/</t>
  </si>
  <si>
    <t>6c6cb3EA73bccDB</t>
  </si>
  <si>
    <t>Mora-Saunders</t>
  </si>
  <si>
    <t>West Glennburgh</t>
  </si>
  <si>
    <t>616-005-4136</t>
  </si>
  <si>
    <t>469-022-5157x21080</t>
  </si>
  <si>
    <t>pamchoi@meyer.com</t>
  </si>
  <si>
    <t>http://www.oneill.net/</t>
  </si>
  <si>
    <t>1Cc705Efc19c52f</t>
  </si>
  <si>
    <t>Andrade, Kidd and Rasmussen</t>
  </si>
  <si>
    <t>New Cynthia</t>
  </si>
  <si>
    <t>(853)107-6370x53034</t>
  </si>
  <si>
    <t>(508)243-3126</t>
  </si>
  <si>
    <t>foxbeth@castaneda.net</t>
  </si>
  <si>
    <t>https://rush.com/</t>
  </si>
  <si>
    <t>da97EAeCD6FCe2d</t>
  </si>
  <si>
    <t>Hays PLC</t>
  </si>
  <si>
    <t>New Nicholebury</t>
  </si>
  <si>
    <t>144-106-0641</t>
  </si>
  <si>
    <t>+1-592-742-1038x772</t>
  </si>
  <si>
    <t>chelseymurphy@malone-bentley.com</t>
  </si>
  <si>
    <t>http://www.castillo-powers.com/</t>
  </si>
  <si>
    <t>f4aa4431A92e6C6</t>
  </si>
  <si>
    <t>Velez, Gonzalez and Ward</t>
  </si>
  <si>
    <t>Judyton</t>
  </si>
  <si>
    <t>001-920-744-4691x856</t>
  </si>
  <si>
    <t>863.797.3566x6758</t>
  </si>
  <si>
    <t>shannonroberta@eaton.biz</t>
  </si>
  <si>
    <t>http://www.stuart.com/</t>
  </si>
  <si>
    <t>A06cA577d09F084</t>
  </si>
  <si>
    <t>Stevenson, Wilkerson and Hunter</t>
  </si>
  <si>
    <t>Guzmanburgh</t>
  </si>
  <si>
    <t>(924)976-4958x333</t>
  </si>
  <si>
    <t>001-554-992-2328x157</t>
  </si>
  <si>
    <t>wwarren@kidd.com</t>
  </si>
  <si>
    <t>https://www.taylor-alexander.biz/</t>
  </si>
  <si>
    <t>37deC3815ed60b0</t>
  </si>
  <si>
    <t>Frederick-Baker</t>
  </si>
  <si>
    <t>Lake Juliemouth</t>
  </si>
  <si>
    <t>001-317-950-6893x346</t>
  </si>
  <si>
    <t>552-312-9142</t>
  </si>
  <si>
    <t>powersmelissa@barrett-hays.com</t>
  </si>
  <si>
    <t>http://www.perkins.com/</t>
  </si>
  <si>
    <t>55aEDeD91Ed4Ed9</t>
  </si>
  <si>
    <t>Eaton-Decker</t>
  </si>
  <si>
    <t>East Theodore</t>
  </si>
  <si>
    <t>(374)713-2461x102</t>
  </si>
  <si>
    <t>+1-149-842-5717x7207</t>
  </si>
  <si>
    <t>crawforddanielle@garner.com</t>
  </si>
  <si>
    <t>65c1bbfeD1a0031</t>
  </si>
  <si>
    <t>Rodgers Inc</t>
  </si>
  <si>
    <t>North Marilynstad</t>
  </si>
  <si>
    <t>576.614.1299x13645</t>
  </si>
  <si>
    <t>christyhuffman@osborn.biz</t>
  </si>
  <si>
    <t>https://hines-jones.net/</t>
  </si>
  <si>
    <t>5e4500A6D8f7e1F</t>
  </si>
  <si>
    <t>Fleming-Mclean</t>
  </si>
  <si>
    <t>South Hunter</t>
  </si>
  <si>
    <t>747.970.2386</t>
  </si>
  <si>
    <t>969.292.2500x581</t>
  </si>
  <si>
    <t>malik18@hancock.info</t>
  </si>
  <si>
    <t>https://pruitt.net/</t>
  </si>
  <si>
    <t>8BE4b27cc3C1a5b</t>
  </si>
  <si>
    <t>Duke-Holder</t>
  </si>
  <si>
    <t>428-195-4452x9681</t>
  </si>
  <si>
    <t>281-287-0409</t>
  </si>
  <si>
    <t>rickey03@alexander-tate.com</t>
  </si>
  <si>
    <t>http://rios.org/</t>
  </si>
  <si>
    <t>4a2BFaA8A0dd4C6</t>
  </si>
  <si>
    <t>Dickerson-Keith</t>
  </si>
  <si>
    <t>New Janebury</t>
  </si>
  <si>
    <t>(323)083-1218x40080</t>
  </si>
  <si>
    <t>leah19@mcfarland.com</t>
  </si>
  <si>
    <t>https://compton-pittman.net/</t>
  </si>
  <si>
    <t>d46fb5EAD1CEDe0</t>
  </si>
  <si>
    <t>Pugh Group</t>
  </si>
  <si>
    <t>Kelliview</t>
  </si>
  <si>
    <t>001-600-804-1569x47975</t>
  </si>
  <si>
    <t>578.725.1434</t>
  </si>
  <si>
    <t>nhumphrey@walters.com</t>
  </si>
  <si>
    <t>http://moreno-benton.com/</t>
  </si>
  <si>
    <t>E65dfB345A26Ea8</t>
  </si>
  <si>
    <t>Barrett-Berg</t>
  </si>
  <si>
    <t>Colonmouth</t>
  </si>
  <si>
    <t>489-080-9304x2773</t>
  </si>
  <si>
    <t>(805)326-1599x72114</t>
  </si>
  <si>
    <t>natalieellis@russell-simpson.com</t>
  </si>
  <si>
    <t>https://www.christensen.com/</t>
  </si>
  <si>
    <t>3b25Da395caBCBd</t>
  </si>
  <si>
    <t>Cobb-Dodson</t>
  </si>
  <si>
    <t>East Melvinside</t>
  </si>
  <si>
    <t>+1-968-128-9590x93234</t>
  </si>
  <si>
    <t>(771)617-6374x042</t>
  </si>
  <si>
    <t>ggeorge@price-murillo.net</t>
  </si>
  <si>
    <t>https://www.whitehead-rivera.biz/</t>
  </si>
  <si>
    <t>4D8Bbc3f79e2cB1</t>
  </si>
  <si>
    <t>Ferguson, Brock and Patel</t>
  </si>
  <si>
    <t>Chungberg</t>
  </si>
  <si>
    <t>001-355-443-3539x157</t>
  </si>
  <si>
    <t>067.171.4242</t>
  </si>
  <si>
    <t>kaylacallahan@oconnell.com</t>
  </si>
  <si>
    <t>http://www.hammond.com/</t>
  </si>
  <si>
    <t>D8C9aDC2F60ce44</t>
  </si>
  <si>
    <t>Shaffer, Benjamin and Lee</t>
  </si>
  <si>
    <t>Hickmanmouth</t>
  </si>
  <si>
    <t>+1-694-634-4983x746</t>
  </si>
  <si>
    <t>697.499.7275</t>
  </si>
  <si>
    <t>llang@blevins.com</t>
  </si>
  <si>
    <t>http://carr.info/</t>
  </si>
  <si>
    <t>dfCa94D5f068C65</t>
  </si>
  <si>
    <t>Bernard-Wallace</t>
  </si>
  <si>
    <t>Lake Damon</t>
  </si>
  <si>
    <t>423-373-5561x89173</t>
  </si>
  <si>
    <t>575.314.7351x94998</t>
  </si>
  <si>
    <t>mercadogeorge@allen.com</t>
  </si>
  <si>
    <t>https://www.silva.com/</t>
  </si>
  <si>
    <t>73Ad6f9Cbe021D3</t>
  </si>
  <si>
    <t>Callahan, Blake and Fuentes</t>
  </si>
  <si>
    <t>Jeanland</t>
  </si>
  <si>
    <t>001-444-313-6363x50164</t>
  </si>
  <si>
    <t>001-938-075-9287</t>
  </si>
  <si>
    <t>ehampton@huerta.org</t>
  </si>
  <si>
    <t>https://mitchell.biz/</t>
  </si>
  <si>
    <t>BE07beFa2Beb91a</t>
  </si>
  <si>
    <t>Mcintyre PLC</t>
  </si>
  <si>
    <t>East Peggy</t>
  </si>
  <si>
    <t>+1-469-371-3427x7610</t>
  </si>
  <si>
    <t>888.173.4359</t>
  </si>
  <si>
    <t>matthewbuckley@briggs.biz</t>
  </si>
  <si>
    <t>AaFaaEa36c0bf6A</t>
  </si>
  <si>
    <t>Roth PLC</t>
  </si>
  <si>
    <t>North Dorothychester</t>
  </si>
  <si>
    <t>(949)819-0937</t>
  </si>
  <si>
    <t>(753)709-5680x080</t>
  </si>
  <si>
    <t>aaron18@larsen.net</t>
  </si>
  <si>
    <t>2edD358FAC2153D</t>
  </si>
  <si>
    <t>South Dylanberg</t>
  </si>
  <si>
    <t>(190)605-9342</t>
  </si>
  <si>
    <t>919.676.3762x5265</t>
  </si>
  <si>
    <t>diana07@roman.com</t>
  </si>
  <si>
    <t>https://wagner-shepard.net/</t>
  </si>
  <si>
    <t>4C74EC67512c9aD</t>
  </si>
  <si>
    <t>Doyle-Harper</t>
  </si>
  <si>
    <t>West Dorisview</t>
  </si>
  <si>
    <t>738.766.0093x4085</t>
  </si>
  <si>
    <t>+1-281-311-2178x9414</t>
  </si>
  <si>
    <t>angelashea@parrish.info</t>
  </si>
  <si>
    <t>http://www.sloan.com/</t>
  </si>
  <si>
    <t>1EaFc50DDB290ED</t>
  </si>
  <si>
    <t>Todd-Burton</t>
  </si>
  <si>
    <t>New Julie</t>
  </si>
  <si>
    <t>730.772.0090</t>
  </si>
  <si>
    <t>754.344.6868x052</t>
  </si>
  <si>
    <t>grahambrady@bradley-cline.com</t>
  </si>
  <si>
    <t>4a9A0ea1cE7e0ed</t>
  </si>
  <si>
    <t>Cuevas, Mckee and Washington</t>
  </si>
  <si>
    <t>001-697-897-7082</t>
  </si>
  <si>
    <t>phyllis65@cunningham.com</t>
  </si>
  <si>
    <t>http://www.carey.com/</t>
  </si>
  <si>
    <t>66E95eA94Ec95F9</t>
  </si>
  <si>
    <t>Villa-Mckenzie</t>
  </si>
  <si>
    <t>South Juan</t>
  </si>
  <si>
    <t>832.894.4691x362</t>
  </si>
  <si>
    <t>001-597-702-3226x35787</t>
  </si>
  <si>
    <t>ltanner@valdez.com</t>
  </si>
  <si>
    <t>http://www.gutierrez.info/</t>
  </si>
  <si>
    <t>eb246EBCd3a99de</t>
  </si>
  <si>
    <t>New Judy</t>
  </si>
  <si>
    <t>001-544-249-4861</t>
  </si>
  <si>
    <t>001-832-898-3387x9895</t>
  </si>
  <si>
    <t>ibarrarickey@atkins.com</t>
  </si>
  <si>
    <t>http://shaffer-mayer.net/</t>
  </si>
  <si>
    <t>6afCD0fEBa8cdF3</t>
  </si>
  <si>
    <t>Matthews and Sons</t>
  </si>
  <si>
    <t>Port Nathanside</t>
  </si>
  <si>
    <t>(019)792-9458x82070</t>
  </si>
  <si>
    <t>maxwell79@dorsey-gregory.com</t>
  </si>
  <si>
    <t>https://www.hickman-pena.com/</t>
  </si>
  <si>
    <t>aD6f31e9Fcfed2a</t>
  </si>
  <si>
    <t>Ball-Torres</t>
  </si>
  <si>
    <t>Dunnmouth</t>
  </si>
  <si>
    <t>373.524.4064x8002</t>
  </si>
  <si>
    <t>001-284-112-2711x68790</t>
  </si>
  <si>
    <t>medinagavin@alexander.com</t>
  </si>
  <si>
    <t>https://www.bonilla.net/</t>
  </si>
  <si>
    <t>c6049BfA0AF2888</t>
  </si>
  <si>
    <t>King-Yoder</t>
  </si>
  <si>
    <t>West Tonimouth</t>
  </si>
  <si>
    <t>761.117.3563x0122</t>
  </si>
  <si>
    <t>001-986-430-3259x793</t>
  </si>
  <si>
    <t>rparks@galloway.info</t>
  </si>
  <si>
    <t>https://www.benson-ewing.com/</t>
  </si>
  <si>
    <t>C4cfE95C33f12EE</t>
  </si>
  <si>
    <t>Rubio-Soto</t>
  </si>
  <si>
    <t>Acevedoberg</t>
  </si>
  <si>
    <t>072.361.7936x2866</t>
  </si>
  <si>
    <t>prichardson@carson.info</t>
  </si>
  <si>
    <t>Ce24Bc9Ded4b17A</t>
  </si>
  <si>
    <t>Fields, Deleon and Davis</t>
  </si>
  <si>
    <t>Frankfurt</t>
  </si>
  <si>
    <t>104-719-7916x1695</t>
  </si>
  <si>
    <t>calebvelasquez@dennis-mathews.com</t>
  </si>
  <si>
    <t>https://www.cherry-ryan.com/</t>
  </si>
  <si>
    <t>8D33e78eCAB45c1</t>
  </si>
  <si>
    <t>Sampson-Henry</t>
  </si>
  <si>
    <t>Stacyview</t>
  </si>
  <si>
    <t>963.600.8160</t>
  </si>
  <si>
    <t>+1-536-526-9020x1068</t>
  </si>
  <si>
    <t>miguel69@petersen-odom.com</t>
  </si>
  <si>
    <t>http://jones.org/</t>
  </si>
  <si>
    <t>F1Ca8d02B50CDfE</t>
  </si>
  <si>
    <t>Harmon-Sloan</t>
  </si>
  <si>
    <t>Lake Kristaview</t>
  </si>
  <si>
    <t>+1-783-125-8650x1535</t>
  </si>
  <si>
    <t>glen92@petersen-burke.com</t>
  </si>
  <si>
    <t>ca5bFb08B3eB36F</t>
  </si>
  <si>
    <t>Roberson Inc</t>
  </si>
  <si>
    <t>West Jeantown</t>
  </si>
  <si>
    <t>036.637.4411</t>
  </si>
  <si>
    <t>terranceramos@vang-gray.com</t>
  </si>
  <si>
    <t>https://kirby.com/</t>
  </si>
  <si>
    <t>dFAFc907f1aeC3b</t>
  </si>
  <si>
    <t>Moyer, Dean and Wang</t>
  </si>
  <si>
    <t>Timothybury</t>
  </si>
  <si>
    <t>(182)717-3493x91523</t>
  </si>
  <si>
    <t>(653)996-9600</t>
  </si>
  <si>
    <t>santosjody@vazquez.com</t>
  </si>
  <si>
    <t>https://anderson-mcpherson.com/</t>
  </si>
  <si>
    <t>c71Fd3CcCC3Cb0f</t>
  </si>
  <si>
    <t>Cowan, Scott and Burns</t>
  </si>
  <si>
    <t>475.519.1558x383</t>
  </si>
  <si>
    <t>(784)581-1280x158</t>
  </si>
  <si>
    <t>daisylawson@murillo-vasquez.biz</t>
  </si>
  <si>
    <t>http://www.richardson.com/</t>
  </si>
  <si>
    <t>f41e42cD2F27EBA</t>
  </si>
  <si>
    <t>Escobar Inc</t>
  </si>
  <si>
    <t>South Rickstad</t>
  </si>
  <si>
    <t>510-683-8211x6018</t>
  </si>
  <si>
    <t>+1-323-292-3260x15194</t>
  </si>
  <si>
    <t>terrence35@decker-hughes.net</t>
  </si>
  <si>
    <t>http://www.petty.info/</t>
  </si>
  <si>
    <t>385Cc6cb875D8cC</t>
  </si>
  <si>
    <t>Deleon, Harvey and Beasley</t>
  </si>
  <si>
    <t>Malonehaven</t>
  </si>
  <si>
    <t>485.047.1364</t>
  </si>
  <si>
    <t>sherribarrera@lin.biz</t>
  </si>
  <si>
    <t>http://www.lam-bright.com/</t>
  </si>
  <si>
    <t>bCAC97727C145d1</t>
  </si>
  <si>
    <t>Pham-Valencia</t>
  </si>
  <si>
    <t>Grimesborough</t>
  </si>
  <si>
    <t>166-006-0264x6742</t>
  </si>
  <si>
    <t>(139)816-4968x2957</t>
  </si>
  <si>
    <t>mccarthyselena@everett.com</t>
  </si>
  <si>
    <t>http://www.merritt-valentine.info/</t>
  </si>
  <si>
    <t>5EbFF009b32311a</t>
  </si>
  <si>
    <t>Daniel, George and Vargas</t>
  </si>
  <si>
    <t>North Francis</t>
  </si>
  <si>
    <t>071-595-7224x328</t>
  </si>
  <si>
    <t>(506)360-0270x1306</t>
  </si>
  <si>
    <t>kgeorge@guerra.org</t>
  </si>
  <si>
    <t>https://www.cherry-yang.com/</t>
  </si>
  <si>
    <t>EE8Bea2AB724aBA</t>
  </si>
  <si>
    <t>Schwartz-Guerrero</t>
  </si>
  <si>
    <t>Lake Saramouth</t>
  </si>
  <si>
    <t>920.229.4457</t>
  </si>
  <si>
    <t>001-074-252-5330x74157</t>
  </si>
  <si>
    <t>gary30@gardner.com</t>
  </si>
  <si>
    <t>https://harrison-fowler.net/</t>
  </si>
  <si>
    <t>6eEAd5890dF3ec5</t>
  </si>
  <si>
    <t>(097)236-3138</t>
  </si>
  <si>
    <t>372-180-4005x8887</t>
  </si>
  <si>
    <t>fhodges@browning-hahn.com</t>
  </si>
  <si>
    <t>http://www.downs-franklin.com/</t>
  </si>
  <si>
    <t>e6A4f84435EBCbB</t>
  </si>
  <si>
    <t>Campos, Williamson and Morton</t>
  </si>
  <si>
    <t>West Lanceborough</t>
  </si>
  <si>
    <t>001-901-028-0025x4695</t>
  </si>
  <si>
    <t>250-294-5785</t>
  </si>
  <si>
    <t>tarajames@hendrix.com</t>
  </si>
  <si>
    <t>https://bradford-gallagher.info/</t>
  </si>
  <si>
    <t>fd7fa9EbB33D9BB</t>
  </si>
  <si>
    <t>Rasmussenside</t>
  </si>
  <si>
    <t>001-895-763-2709x890</t>
  </si>
  <si>
    <t>001-008-299-9244x0238</t>
  </si>
  <si>
    <t>victor51@dougherty.com</t>
  </si>
  <si>
    <t>https://frank.biz/</t>
  </si>
  <si>
    <t>B9515B4Ed7cEa0f</t>
  </si>
  <si>
    <t>Holder, Compton and Flynn</t>
  </si>
  <si>
    <t>New Raymond</t>
  </si>
  <si>
    <t>995.240.7384x301</t>
  </si>
  <si>
    <t>001-301-278-5189x849</t>
  </si>
  <si>
    <t>brent04@ware-leonard.org</t>
  </si>
  <si>
    <t>http://hampton.info/</t>
  </si>
  <si>
    <t>B341Ccc1FE19b79</t>
  </si>
  <si>
    <t>Bryant-Olson</t>
  </si>
  <si>
    <t>586-956-0848</t>
  </si>
  <si>
    <t>lori15@cochran.com</t>
  </si>
  <si>
    <t>http://pena-bullock.com/</t>
  </si>
  <si>
    <t>F03a082765A3aA4</t>
  </si>
  <si>
    <t>Haleyport</t>
  </si>
  <si>
    <t>001-375-650-7957x2873</t>
  </si>
  <si>
    <t>001-181-781-6945x79077</t>
  </si>
  <si>
    <t>alvaradojenny@stein.com</t>
  </si>
  <si>
    <t>https://montes-montgomery.com/</t>
  </si>
  <si>
    <t>4c7E5FbCEBA96bD</t>
  </si>
  <si>
    <t>Mckee Ltd</t>
  </si>
  <si>
    <t>216.862.2924x44350</t>
  </si>
  <si>
    <t>431.551.5108x80001</t>
  </si>
  <si>
    <t>abentley@hendrix.com</t>
  </si>
  <si>
    <t>https://www.kim-reilly.info/</t>
  </si>
  <si>
    <t>aefCBd26Fc3E9Fb</t>
  </si>
  <si>
    <t>Morris-Floyd</t>
  </si>
  <si>
    <t>001-111-164-3967</t>
  </si>
  <si>
    <t>(475)102-3490x866</t>
  </si>
  <si>
    <t>fdavis@dickerson.com</t>
  </si>
  <si>
    <t>https://odonnell.com/</t>
  </si>
  <si>
    <t>8759A65B1E17F23</t>
  </si>
  <si>
    <t>Kline-Duke</t>
  </si>
  <si>
    <t>New Veronicaburgh</t>
  </si>
  <si>
    <t>+1-787-508-8115x41048</t>
  </si>
  <si>
    <t>759.250.4432x28133</t>
  </si>
  <si>
    <t>mallory14@lang.biz</t>
  </si>
  <si>
    <t>http://mcmillan.com/</t>
  </si>
  <si>
    <t>c00B7286C0Ee99d</t>
  </si>
  <si>
    <t>Shea-Bush</t>
  </si>
  <si>
    <t>(803)074-2374x9631</t>
  </si>
  <si>
    <t>001-441-257-0884</t>
  </si>
  <si>
    <t>garrett61@gonzalez-welch.com</t>
  </si>
  <si>
    <t>https://www.schmitt.net/</t>
  </si>
  <si>
    <t>aBcaaa9B6Fe122D</t>
  </si>
  <si>
    <t>Glover, Wyatt and Shaw</t>
  </si>
  <si>
    <t>Brooksburgh</t>
  </si>
  <si>
    <t>124.257.8120</t>
  </si>
  <si>
    <t>(296)790-0002</t>
  </si>
  <si>
    <t>pollardamy@parker.com</t>
  </si>
  <si>
    <t>https://lindsey-spencer.com/</t>
  </si>
  <si>
    <t>dede2FAD5FE4Abe</t>
  </si>
  <si>
    <t>Riddle-Mejia</t>
  </si>
  <si>
    <t>Rubenborough</t>
  </si>
  <si>
    <t>920.518.2671x0279</t>
  </si>
  <si>
    <t>christinetravis@goodwin.org</t>
  </si>
  <si>
    <t>https://woodard.com/</t>
  </si>
  <si>
    <t>5b2987DADEDCEcc</t>
  </si>
  <si>
    <t>Lawrence, Case and Stone</t>
  </si>
  <si>
    <t>New Markland</t>
  </si>
  <si>
    <t>+1-323-593-5733x474</t>
  </si>
  <si>
    <t>sherryhubbard@lyons-bruce.com</t>
  </si>
  <si>
    <t>http://www.navarro.com/</t>
  </si>
  <si>
    <t>AAFEf71DDFCf0ce</t>
  </si>
  <si>
    <t>Crane-Bruce</t>
  </si>
  <si>
    <t>West Vincentton</t>
  </si>
  <si>
    <t>001-425-008-9825x41046</t>
  </si>
  <si>
    <t>+1-308-374-6828x70814</t>
  </si>
  <si>
    <t>tyler98@garrett.com</t>
  </si>
  <si>
    <t>fBdC1999Bcfd0ab</t>
  </si>
  <si>
    <t>Valencia, Lynn and Weiss</t>
  </si>
  <si>
    <t>Macdonaldborough</t>
  </si>
  <si>
    <t>730-857-7256</t>
  </si>
  <si>
    <t>229-855-0265x52499</t>
  </si>
  <si>
    <t>herbertsteele@reed.org</t>
  </si>
  <si>
    <t>http://www.montoya-escobar.com/</t>
  </si>
  <si>
    <t>f6EA5b66C33fdFb</t>
  </si>
  <si>
    <t>Tate LLC</t>
  </si>
  <si>
    <t>Weekston</t>
  </si>
  <si>
    <t>001-392-454-7116x761</t>
  </si>
  <si>
    <t>(821)316-9307</t>
  </si>
  <si>
    <t>cgalloway@johnston.net</t>
  </si>
  <si>
    <t>https://mooney.com/</t>
  </si>
  <si>
    <t>8C22EBC2100D1AB</t>
  </si>
  <si>
    <t>Levy-Oneal</t>
  </si>
  <si>
    <t>Lanefurt</t>
  </si>
  <si>
    <t>(175)896-8255x1995</t>
  </si>
  <si>
    <t>416-988-4394x66037</t>
  </si>
  <si>
    <t>sjordan@obrien-wolf.org</t>
  </si>
  <si>
    <t>http://boone-salinas.com/</t>
  </si>
  <si>
    <t>f7CE6FC4CB63ddc</t>
  </si>
  <si>
    <t>Gibson, Benson and Kramer</t>
  </si>
  <si>
    <t>Alejandrafort</t>
  </si>
  <si>
    <t>754.014.4296</t>
  </si>
  <si>
    <t>janetabbott@potter.net</t>
  </si>
  <si>
    <t>3aE736eebEC66d1</t>
  </si>
  <si>
    <t>Mccullough-Dean</t>
  </si>
  <si>
    <t>Quinnfurt</t>
  </si>
  <si>
    <t>042.839.7938</t>
  </si>
  <si>
    <t>(612)170-6561x40803</t>
  </si>
  <si>
    <t>wandamcconnell@hines-cole.com</t>
  </si>
  <si>
    <t>https://www.rivera-trujillo.org/</t>
  </si>
  <si>
    <t>dc44D67B1bE4182</t>
  </si>
  <si>
    <t>North Colleen</t>
  </si>
  <si>
    <t>001-365-155-4893x20142</t>
  </si>
  <si>
    <t>039-848-4556x18073</t>
  </si>
  <si>
    <t>madelineharris@shah.com</t>
  </si>
  <si>
    <t>http://mayo-nelson.com/</t>
  </si>
  <si>
    <t>b5A44D3f02995E4</t>
  </si>
  <si>
    <t>Villarreal, Conway and Mcintosh</t>
  </si>
  <si>
    <t>West Leslie</t>
  </si>
  <si>
    <t>662.422.3607x885</t>
  </si>
  <si>
    <t>561.221.7326x77980</t>
  </si>
  <si>
    <t>melvin61@curry-benton.com</t>
  </si>
  <si>
    <t>https://www.baker.com/</t>
  </si>
  <si>
    <t>a9BA2bB0debDD4c</t>
  </si>
  <si>
    <t>Meza-Rangel</t>
  </si>
  <si>
    <t>+1-278-671-4085x5711</t>
  </si>
  <si>
    <t>001-432-688-2892</t>
  </si>
  <si>
    <t>molinaallen@parker-crawford.com</t>
  </si>
  <si>
    <t>4dab12b90f2Bb9b</t>
  </si>
  <si>
    <t>Case LLC</t>
  </si>
  <si>
    <t>Haysfort</t>
  </si>
  <si>
    <t>001-083-549-4306x46164</t>
  </si>
  <si>
    <t>599-048-7905</t>
  </si>
  <si>
    <t>nrosario@mcintosh.net</t>
  </si>
  <si>
    <t>https://www.mosley.com/</t>
  </si>
  <si>
    <t>7aC902B9BB093fC</t>
  </si>
  <si>
    <t>Allison-Ayers</t>
  </si>
  <si>
    <t>North Carriefurt</t>
  </si>
  <si>
    <t>527-316-8814x2978</t>
  </si>
  <si>
    <t>+1-792-080-1537x278</t>
  </si>
  <si>
    <t>edwinjennings@rush.biz</t>
  </si>
  <si>
    <t>https://www.woodard.com/</t>
  </si>
  <si>
    <t>B62FfC93D6103c0</t>
  </si>
  <si>
    <t>Rich-Dunn</t>
  </si>
  <si>
    <t>Port Tamiton</t>
  </si>
  <si>
    <t>+1-460-240-0628x5502</t>
  </si>
  <si>
    <t>(592)973-8830x842</t>
  </si>
  <si>
    <t>gallegostim@barrett.com</t>
  </si>
  <si>
    <t>9B61aAfD6fb6594</t>
  </si>
  <si>
    <t>Cohen PLC</t>
  </si>
  <si>
    <t>West Joshuamouth</t>
  </si>
  <si>
    <t>(033)422-2165x5846</t>
  </si>
  <si>
    <t>(513)811-1948</t>
  </si>
  <si>
    <t>jpark@luna.biz</t>
  </si>
  <si>
    <t>https://www.phelps.com/</t>
  </si>
  <si>
    <t>b40Ab47Ae0dCEc9</t>
  </si>
  <si>
    <t>Bennett-Clark</t>
  </si>
  <si>
    <t>Boonefurt</t>
  </si>
  <si>
    <t>649-255-8311x245</t>
  </si>
  <si>
    <t>+1-634-927-7887x6236</t>
  </si>
  <si>
    <t>nicolas82@logan.biz</t>
  </si>
  <si>
    <t>https://butler.biz/</t>
  </si>
  <si>
    <t>0dD33e46C7bE769</t>
  </si>
  <si>
    <t>Atkins, Austin and Wiley</t>
  </si>
  <si>
    <t>Tomtown</t>
  </si>
  <si>
    <t>001-926-089-1322x021</t>
  </si>
  <si>
    <t>yrobbins@macdonald.com</t>
  </si>
  <si>
    <t>https://www.yu.info/</t>
  </si>
  <si>
    <t>7d83c9362c7ADfA</t>
  </si>
  <si>
    <t>Compton, Johnston and Morgan</t>
  </si>
  <si>
    <t>Billyland</t>
  </si>
  <si>
    <t>001-069-787-9975x715</t>
  </si>
  <si>
    <t>162-926-1607x80553</t>
  </si>
  <si>
    <t>kari72@castillo.com</t>
  </si>
  <si>
    <t>bcE70d90B1a37af</t>
  </si>
  <si>
    <t>Stephens-Wells</t>
  </si>
  <si>
    <t>Oliverborough</t>
  </si>
  <si>
    <t>waynechoi@morgan-vasquez.org</t>
  </si>
  <si>
    <t>http://www.glass.com/</t>
  </si>
  <si>
    <t>e921CB5e5ccB0fe</t>
  </si>
  <si>
    <t>Bartlettside</t>
  </si>
  <si>
    <t>(231)198-5870x6531</t>
  </si>
  <si>
    <t>001-430-580-4999x516</t>
  </si>
  <si>
    <t>cynthiablack@walter.com</t>
  </si>
  <si>
    <t>fAB97e675E327F3</t>
  </si>
  <si>
    <t>Butler, Perez and Christian</t>
  </si>
  <si>
    <t>Lake Danburgh</t>
  </si>
  <si>
    <t>253.805.6031x67014</t>
  </si>
  <si>
    <t>schristian@frey.org</t>
  </si>
  <si>
    <t>https://hicks.net/</t>
  </si>
  <si>
    <t>D5e42F529c3770F</t>
  </si>
  <si>
    <t>Gregory, Macdonald and Hooper</t>
  </si>
  <si>
    <t>New Danielmouth</t>
  </si>
  <si>
    <t>001-242-818-3969</t>
  </si>
  <si>
    <t>362-547-0950</t>
  </si>
  <si>
    <t>hmckenzie@michael.org</t>
  </si>
  <si>
    <t>E10BC6F3d4eFef6</t>
  </si>
  <si>
    <t>Orr-Forbes</t>
  </si>
  <si>
    <t>Brownville</t>
  </si>
  <si>
    <t>001-023-187-7192x8271</t>
  </si>
  <si>
    <t>(066)052-5579x0468</t>
  </si>
  <si>
    <t>lmunoz@cook-rubio.com</t>
  </si>
  <si>
    <t>http://woodard-ellison.com/</t>
  </si>
  <si>
    <t>7dAE66D8A754Ab7</t>
  </si>
  <si>
    <t>Phelpsshire</t>
  </si>
  <si>
    <t>(321)544-1130x529</t>
  </si>
  <si>
    <t>001-492-879-6613x3719</t>
  </si>
  <si>
    <t>wcannon@cameron.com</t>
  </si>
  <si>
    <t>https://www.larson.org/</t>
  </si>
  <si>
    <t>b626132938FdEd8</t>
  </si>
  <si>
    <t>Black-Benton</t>
  </si>
  <si>
    <t>North Gilbertfort</t>
  </si>
  <si>
    <t>(547)876-6696</t>
  </si>
  <si>
    <t>043-541-5676x902</t>
  </si>
  <si>
    <t>victoria46@gonzales.com</t>
  </si>
  <si>
    <t>87E8bcaa763C106</t>
  </si>
  <si>
    <t>Kane, Mercer and Mccall</t>
  </si>
  <si>
    <t>Lake Shelleyside</t>
  </si>
  <si>
    <t>991-190-3160x31545</t>
  </si>
  <si>
    <t>585-904-4791</t>
  </si>
  <si>
    <t>carly75@cordova.com</t>
  </si>
  <si>
    <t>https://ortiz.com/</t>
  </si>
  <si>
    <t>EB17C81D8f6Bd2A</t>
  </si>
  <si>
    <t>Clarkeland</t>
  </si>
  <si>
    <t>001-916-762-5840x0452</t>
  </si>
  <si>
    <t>729-813-7120x36717</t>
  </si>
  <si>
    <t>bryantnancy@stafford.info</t>
  </si>
  <si>
    <t>https://gates.info/</t>
  </si>
  <si>
    <t>eEbD7deF89c5C24</t>
  </si>
  <si>
    <t>Marks-Strickland</t>
  </si>
  <si>
    <t>Port Derrick</t>
  </si>
  <si>
    <t>(622)911-7651</t>
  </si>
  <si>
    <t>normariddle@case.com</t>
  </si>
  <si>
    <t>http://davila.net/</t>
  </si>
  <si>
    <t>080a1101E4D8908</t>
  </si>
  <si>
    <t>Nixon Ltd</t>
  </si>
  <si>
    <t>Gordonfurt</t>
  </si>
  <si>
    <t>347-801-4787x441</t>
  </si>
  <si>
    <t>047-917-8490</t>
  </si>
  <si>
    <t>jaimeortiz@curtis.info</t>
  </si>
  <si>
    <t>B7b6EffBEbA2C4d</t>
  </si>
  <si>
    <t>Glenn, Rasmussen and Franklin</t>
  </si>
  <si>
    <t>Port Kerri</t>
  </si>
  <si>
    <t>369-983-8007</t>
  </si>
  <si>
    <t>001-839-864-7710x333</t>
  </si>
  <si>
    <t>reneedecker@calhoun-kaufman.com</t>
  </si>
  <si>
    <t>2B428a0Bba5f7Ba</t>
  </si>
  <si>
    <t>Frederick-Wilson</t>
  </si>
  <si>
    <t>Allisonshire</t>
  </si>
  <si>
    <t>216.260.2785x4256</t>
  </si>
  <si>
    <t>gnavarro@estrada-norris.biz</t>
  </si>
  <si>
    <t>cBB3985e3BbBBC2</t>
  </si>
  <si>
    <t>Patton Group</t>
  </si>
  <si>
    <t>Eddieport</t>
  </si>
  <si>
    <t>529.168.1088x5103</t>
  </si>
  <si>
    <t>glennwalsh@cunningham-reyes.org</t>
  </si>
  <si>
    <t>http://duncan-price.com/</t>
  </si>
  <si>
    <t>81c60de7e3732Bc</t>
  </si>
  <si>
    <t>Mercer, Moon and Kaiser</t>
  </si>
  <si>
    <t>Cassandraland</t>
  </si>
  <si>
    <t>448-821-5930x9623</t>
  </si>
  <si>
    <t>+1-923-096-2857x3830</t>
  </si>
  <si>
    <t>matthewacevedo@mcfarland.info</t>
  </si>
  <si>
    <t>http://www.lowe-richardson.com/</t>
  </si>
  <si>
    <t>5BE08FA6E9fcc8e</t>
  </si>
  <si>
    <t>Weber Inc</t>
  </si>
  <si>
    <t>bob68@atkins-schneider.com</t>
  </si>
  <si>
    <t>https://hill.com/</t>
  </si>
  <si>
    <t>AeEaeDc36fAa1BC</t>
  </si>
  <si>
    <t>Rowe Ltd</t>
  </si>
  <si>
    <t>Karenton</t>
  </si>
  <si>
    <t>653-114-8608</t>
  </si>
  <si>
    <t>(103)292-6514x7370</t>
  </si>
  <si>
    <t>jose41@mora.com</t>
  </si>
  <si>
    <t>61Def6a01D0371b</t>
  </si>
  <si>
    <t>Henry-Le</t>
  </si>
  <si>
    <t>North Teresaport</t>
  </si>
  <si>
    <t>001-405-242-9720</t>
  </si>
  <si>
    <t>833-009-5398</t>
  </si>
  <si>
    <t>frankrobin@trevino.com</t>
  </si>
  <si>
    <t>https://hobbs-rosales.com/</t>
  </si>
  <si>
    <t>Da330Ee0cADB43C</t>
  </si>
  <si>
    <t>Osborne PLC</t>
  </si>
  <si>
    <t>676.269.6711</t>
  </si>
  <si>
    <t>(181)336-1467</t>
  </si>
  <si>
    <t>maria04@buckley-keller.biz</t>
  </si>
  <si>
    <t>https://mcmillan.com/</t>
  </si>
  <si>
    <t>aCB4C0ADb2fFb45</t>
  </si>
  <si>
    <t>Wiley-Mcbride</t>
  </si>
  <si>
    <t>425.277.1467x09023</t>
  </si>
  <si>
    <t>+1-791-086-5682x9227</t>
  </si>
  <si>
    <t>bphillips@lamb-escobar.com</t>
  </si>
  <si>
    <t>http://www.casey.net/</t>
  </si>
  <si>
    <t>a8f99f638c810a5</t>
  </si>
  <si>
    <t>Dalton, Edwards and Banks</t>
  </si>
  <si>
    <t>South Matthewfort</t>
  </si>
  <si>
    <t>906-758-5313</t>
  </si>
  <si>
    <t>(573)416-3224</t>
  </si>
  <si>
    <t>uarcher@pugh.info</t>
  </si>
  <si>
    <t>http://becker.com/</t>
  </si>
  <si>
    <t>Cd1Ecacaf6976d5</t>
  </si>
  <si>
    <t>Tate-Mooney</t>
  </si>
  <si>
    <t>Tristanland</t>
  </si>
  <si>
    <t>001-847-925-1594x9655</t>
  </si>
  <si>
    <t>307-422-3807x02295</t>
  </si>
  <si>
    <t>tommyshelton@potts.org</t>
  </si>
  <si>
    <t>https://nielsen.biz/</t>
  </si>
  <si>
    <t>fF36d9FeEf6f876</t>
  </si>
  <si>
    <t>+1-338-997-6048x52664</t>
  </si>
  <si>
    <t>353.993.8509</t>
  </si>
  <si>
    <t>bergsamantha@bridges.net</t>
  </si>
  <si>
    <t>http://juarez-merritt.com/</t>
  </si>
  <si>
    <t>d8E4FD8671e30DA</t>
  </si>
  <si>
    <t>Port Ginastad</t>
  </si>
  <si>
    <t>(805)141-9630x0664</t>
  </si>
  <si>
    <t>+1-957-282-5262x542</t>
  </si>
  <si>
    <t>alvaradoadam@mosley-maddox.info</t>
  </si>
  <si>
    <t>https://www.glover-sherman.com/</t>
  </si>
  <si>
    <t>8d0a2aEAB2Bc1dd</t>
  </si>
  <si>
    <t>Ponce-Dickerson</t>
  </si>
  <si>
    <t>Hollowayside</t>
  </si>
  <si>
    <t>001-652-863-0103x79324</t>
  </si>
  <si>
    <t>(945)240-8288</t>
  </si>
  <si>
    <t>xsteele@nunez.com</t>
  </si>
  <si>
    <t>http://www.raymond-bradford.com/</t>
  </si>
  <si>
    <t>2BE4Df474A726EA</t>
  </si>
  <si>
    <t>Kennedy Group</t>
  </si>
  <si>
    <t>South Sonyamouth</t>
  </si>
  <si>
    <t>001-765-698-1005x1887</t>
  </si>
  <si>
    <t>001-591-717-3315</t>
  </si>
  <si>
    <t>hurstseth@figueroa.com</t>
  </si>
  <si>
    <t>95299c08e6C0a9D</t>
  </si>
  <si>
    <t>Bray-Small</t>
  </si>
  <si>
    <t>(711)940-7991</t>
  </si>
  <si>
    <t>+1-003-005-2217x25865</t>
  </si>
  <si>
    <t>santosnathaniel@glover-patel.com</t>
  </si>
  <si>
    <t>853538c4466BbB3</t>
  </si>
  <si>
    <t>Ruiz, Mccarty and Schneider</t>
  </si>
  <si>
    <t>Kentview</t>
  </si>
  <si>
    <t>001-604-508-4709</t>
  </si>
  <si>
    <t>001-596-149-3411x0287</t>
  </si>
  <si>
    <t>annette61@moreno-khan.com</t>
  </si>
  <si>
    <t>http://www.mccarty-sanford.org/</t>
  </si>
  <si>
    <t>7dDD2eBAAFdc8cE</t>
  </si>
  <si>
    <t>Marshall LLC</t>
  </si>
  <si>
    <t>Randallmouth</t>
  </si>
  <si>
    <t>710.217.5270</t>
  </si>
  <si>
    <t>+1-126-465-1335x8799</t>
  </si>
  <si>
    <t>shane41@hooper.biz</t>
  </si>
  <si>
    <t>http://diaz.info/</t>
  </si>
  <si>
    <t>5EA8ba9662fFa3c</t>
  </si>
  <si>
    <t>Rowe, Delgado and Rubio</t>
  </si>
  <si>
    <t>North Roberta</t>
  </si>
  <si>
    <t>(822)248-6863x46877</t>
  </si>
  <si>
    <t>mayodamon@barr.info</t>
  </si>
  <si>
    <t>http://roman-robbins.com/</t>
  </si>
  <si>
    <t>6b05EA2b0D4Bba4</t>
  </si>
  <si>
    <t>Allison-Cohen</t>
  </si>
  <si>
    <t>South Arthurborough</t>
  </si>
  <si>
    <t>354-856-1248</t>
  </si>
  <si>
    <t>(655)838-1244</t>
  </si>
  <si>
    <t>alex54@colon.com</t>
  </si>
  <si>
    <t>https://mendez.net/</t>
  </si>
  <si>
    <t>E0DCaD3fFEB09A9</t>
  </si>
  <si>
    <t>Calhoun and Sons</t>
  </si>
  <si>
    <t>Michellebury</t>
  </si>
  <si>
    <t>+1-677-054-5112x0002</t>
  </si>
  <si>
    <t>267-373-0840</t>
  </si>
  <si>
    <t>andreszavala@castro.com</t>
  </si>
  <si>
    <t>http://garner-baldwin.org/</t>
  </si>
  <si>
    <t>0fcf2dCE9B6c455</t>
  </si>
  <si>
    <t>Villarreal Group</t>
  </si>
  <si>
    <t>Lake Oscarfurt</t>
  </si>
  <si>
    <t>(190)724-8940</t>
  </si>
  <si>
    <t>416-911-4976</t>
  </si>
  <si>
    <t>ybailey@white-wolf.com</t>
  </si>
  <si>
    <t>https://www.wolf.biz/</t>
  </si>
  <si>
    <t>ee74dfB9deBC9bd</t>
  </si>
  <si>
    <t>Cummings, Watson and Hill</t>
  </si>
  <si>
    <t>Brownton</t>
  </si>
  <si>
    <t>001-310-049-0906</t>
  </si>
  <si>
    <t>boylemicheal@morrison.com</t>
  </si>
  <si>
    <t>http://davies.com/</t>
  </si>
  <si>
    <t>B5a4DF53afbd3FE</t>
  </si>
  <si>
    <t>Maynard, Knight and Peck</t>
  </si>
  <si>
    <t>+1-661-232-0029x60054</t>
  </si>
  <si>
    <t>325-056-4964x8428</t>
  </si>
  <si>
    <t>mitchelljoseph@cohen.com</t>
  </si>
  <si>
    <t>https://www.howard.org/</t>
  </si>
  <si>
    <t>EeDF7F5EFD15f7A</t>
  </si>
  <si>
    <t>Hatfield-Bowman</t>
  </si>
  <si>
    <t>290.642.5436x7796</t>
  </si>
  <si>
    <t>001-898-473-1189x92995</t>
  </si>
  <si>
    <t>ucarson@rivers.com</t>
  </si>
  <si>
    <t>https://www.murillo.org/</t>
  </si>
  <si>
    <t>48F1A4Bd49abfA4</t>
  </si>
  <si>
    <t>Serrano LLC</t>
  </si>
  <si>
    <t>Marissafort</t>
  </si>
  <si>
    <t>001-641-666-6477</t>
  </si>
  <si>
    <t>+1-889-738-7201x48913</t>
  </si>
  <si>
    <t>ykane@carpenter-grimes.com</t>
  </si>
  <si>
    <t>a5b4D563dcddAEa</t>
  </si>
  <si>
    <t>Walton, Frost and Hunter</t>
  </si>
  <si>
    <t>Johnathanchester</t>
  </si>
  <si>
    <t>927.933.9786</t>
  </si>
  <si>
    <t>+1-045-632-6607x733</t>
  </si>
  <si>
    <t>rickholt@pena.com</t>
  </si>
  <si>
    <t>https://www.carlson-moreno.biz/</t>
  </si>
  <si>
    <t>DC47c79b3FF93C4</t>
  </si>
  <si>
    <t>Sosa-Sanchez</t>
  </si>
  <si>
    <t>Lindseymouth</t>
  </si>
  <si>
    <t>001-193-513-3293x3951</t>
  </si>
  <si>
    <t>ryan80@fox.com</t>
  </si>
  <si>
    <t>http://www.copeland.com/</t>
  </si>
  <si>
    <t>efE94dAB1adF0AA</t>
  </si>
  <si>
    <t>Arroyo, Rowland and Goodman</t>
  </si>
  <si>
    <t>Jordanside</t>
  </si>
  <si>
    <t>842.793.7114x4518</t>
  </si>
  <si>
    <t>881.738.6419x1539</t>
  </si>
  <si>
    <t>crice@mora.com</t>
  </si>
  <si>
    <t>https://www.cooley.com/</t>
  </si>
  <si>
    <t>011Fd5CFcf9A05f</t>
  </si>
  <si>
    <t>Hodges, Kaufman and Logan</t>
  </si>
  <si>
    <t>Josephfort</t>
  </si>
  <si>
    <t>286.221.8420x034</t>
  </si>
  <si>
    <t>(670)257-2699x6905</t>
  </si>
  <si>
    <t>javiermarsh@porter.com</t>
  </si>
  <si>
    <t>56CBAE374fF1Fe2</t>
  </si>
  <si>
    <t>Benitez, Kim and Harvey</t>
  </si>
  <si>
    <t>East Eileenview</t>
  </si>
  <si>
    <t>001-961-776-3313x384</t>
  </si>
  <si>
    <t>(679)572-7705x9537</t>
  </si>
  <si>
    <t>tpham@downs.com</t>
  </si>
  <si>
    <t>http://bullock.net/</t>
  </si>
  <si>
    <t>04d5b4aa097ED87</t>
  </si>
  <si>
    <t>Montes, Bird and Ellis</t>
  </si>
  <si>
    <t>New Kimberlyside</t>
  </si>
  <si>
    <t>837.754.5092</t>
  </si>
  <si>
    <t>breese@frank.com</t>
  </si>
  <si>
    <t>c1204d27800378B</t>
  </si>
  <si>
    <t>Marquez Inc</t>
  </si>
  <si>
    <t>Shermanhaven</t>
  </si>
  <si>
    <t>094.596.6730x681</t>
  </si>
  <si>
    <t>+1-753-052-5092x21382</t>
  </si>
  <si>
    <t>vcarson@nelson-schmidt.com</t>
  </si>
  <si>
    <t>http://tanner.net/</t>
  </si>
  <si>
    <t>f0DAF3e0CCD0f1C</t>
  </si>
  <si>
    <t>Cuevas Ltd</t>
  </si>
  <si>
    <t>East Jerome</t>
  </si>
  <si>
    <t>+1-301-827-0954x2343</t>
  </si>
  <si>
    <t>cruzcory@romero.com</t>
  </si>
  <si>
    <t>d40c9828C71Ba14</t>
  </si>
  <si>
    <t>Acevedo Inc</t>
  </si>
  <si>
    <t>Stevenberg</t>
  </si>
  <si>
    <t>+1-940-136-4477x5736</t>
  </si>
  <si>
    <t>(829)242-3932x852</t>
  </si>
  <si>
    <t>dmolina@daniel-galloway.info</t>
  </si>
  <si>
    <t>http://www.mccall.net/</t>
  </si>
  <si>
    <t>dD48fEb68fAf9BA</t>
  </si>
  <si>
    <t>Dennis-Pena</t>
  </si>
  <si>
    <t>Mcleantown</t>
  </si>
  <si>
    <t>+1-118-938-8437x06247</t>
  </si>
  <si>
    <t>yvette29@santana-solomon.com</t>
  </si>
  <si>
    <t>http://jefferson.org/</t>
  </si>
  <si>
    <t>2c8b0b037Fc6b43</t>
  </si>
  <si>
    <t>Hanna-Short</t>
  </si>
  <si>
    <t>Lake Veronicatown</t>
  </si>
  <si>
    <t>226-137-1386x41879</t>
  </si>
  <si>
    <t>(864)120-1596</t>
  </si>
  <si>
    <t>jerryberg@velez.com</t>
  </si>
  <si>
    <t>http://www.morrow.com/</t>
  </si>
  <si>
    <t>dB5776CbACAB33D</t>
  </si>
  <si>
    <t>Torres, Mcfarland and Matthews</t>
  </si>
  <si>
    <t>New Stanley</t>
  </si>
  <si>
    <t>+1-220-769-5873x39162</t>
  </si>
  <si>
    <t>nicolasmelton@bowers.info</t>
  </si>
  <si>
    <t>https://www.vega-mcgrath.com/</t>
  </si>
  <si>
    <t>16e0CbCdFcaB8D2</t>
  </si>
  <si>
    <t>Porter Ltd</t>
  </si>
  <si>
    <t>East Heatherton</t>
  </si>
  <si>
    <t>900.754.1904</t>
  </si>
  <si>
    <t>001-603-127-1683</t>
  </si>
  <si>
    <t>fbender@steele.com</t>
  </si>
  <si>
    <t>dAccaA95A27293c</t>
  </si>
  <si>
    <t>Potter, Potter and Meza</t>
  </si>
  <si>
    <t>South Kylie</t>
  </si>
  <si>
    <t>998.274.4472x1843</t>
  </si>
  <si>
    <t>001-722-866-7241</t>
  </si>
  <si>
    <t>lromero@drake.com</t>
  </si>
  <si>
    <t>http://www.flores-cummings.com/</t>
  </si>
  <si>
    <t>AFC3f9aFEb7f2BE</t>
  </si>
  <si>
    <t>Maldonado, Brewer and Hobbs</t>
  </si>
  <si>
    <t>Lake Katrinabury</t>
  </si>
  <si>
    <t>960-435-4529x48015</t>
  </si>
  <si>
    <t>(610)016-9894</t>
  </si>
  <si>
    <t>sheliaruiz@simpson-anthony.info</t>
  </si>
  <si>
    <t>http://mcbride-munoz.com/</t>
  </si>
  <si>
    <t>ed2B4beDCD098ba</t>
  </si>
  <si>
    <t>Price Ltd</t>
  </si>
  <si>
    <t>Katiestad</t>
  </si>
  <si>
    <t>007-005-6213x2785</t>
  </si>
  <si>
    <t>elijahcasey@butler-elliott.org</t>
  </si>
  <si>
    <t>http://www.reid.com/</t>
  </si>
  <si>
    <t>Bdc130908DeafC1</t>
  </si>
  <si>
    <t>Simpson, Stuart and Rosario</t>
  </si>
  <si>
    <t>037-252-7105x0107</t>
  </si>
  <si>
    <t>claudiawoodard@warner.com</t>
  </si>
  <si>
    <t>eAF3e0D500E11BC</t>
  </si>
  <si>
    <t>Warner-Moreno</t>
  </si>
  <si>
    <t>Mirandaburgh</t>
  </si>
  <si>
    <t>(916)783-4149</t>
  </si>
  <si>
    <t>001-179-161-9291</t>
  </si>
  <si>
    <t>wallacefernando@olsen.biz</t>
  </si>
  <si>
    <t>http://eaton.net/</t>
  </si>
  <si>
    <t>ab50DA0C7C7a33c</t>
  </si>
  <si>
    <t>Page-Crane</t>
  </si>
  <si>
    <t>East Candice</t>
  </si>
  <si>
    <t>078.055.0781x19260</t>
  </si>
  <si>
    <t>268-510-7254x035</t>
  </si>
  <si>
    <t>millerwarren@richmond.com</t>
  </si>
  <si>
    <t>http://blevins.com/</t>
  </si>
  <si>
    <t>8944cedf6e311B2</t>
  </si>
  <si>
    <t>Cook, Barajas and Duncan</t>
  </si>
  <si>
    <t>Hickmanhaven</t>
  </si>
  <si>
    <t>(012)307-7238</t>
  </si>
  <si>
    <t>001-570-180-8920x7841</t>
  </si>
  <si>
    <t>clinebridget@velez-rivera.com</t>
  </si>
  <si>
    <t>cCffAC2beBC5adF</t>
  </si>
  <si>
    <t>Trujillo, Sanford and Reynolds</t>
  </si>
  <si>
    <t>Raymondville</t>
  </si>
  <si>
    <t>323-329-8940x08589</t>
  </si>
  <si>
    <t>001-547-551-2019x19363</t>
  </si>
  <si>
    <t>snowjake@hoffman.net</t>
  </si>
  <si>
    <t>http://www.duncan-anderson.com/</t>
  </si>
  <si>
    <t>966de4D2371AfB0</t>
  </si>
  <si>
    <t>Adkins Inc</t>
  </si>
  <si>
    <t>Port Ray</t>
  </si>
  <si>
    <t>+1-145-060-8136x572</t>
  </si>
  <si>
    <t>chenmelissa@shannon-chavez.com</t>
  </si>
  <si>
    <t>E00A87b6bDE631b</t>
  </si>
  <si>
    <t>Guzman, English and Saunders</t>
  </si>
  <si>
    <t>195-029-4497</t>
  </si>
  <si>
    <t>alishali@larsen.net</t>
  </si>
  <si>
    <t>http://www.chan.net/</t>
  </si>
  <si>
    <t>09aC4D0ec877e3B</t>
  </si>
  <si>
    <t>Giles, Mckinney and Fuentes</t>
  </si>
  <si>
    <t>New Brett</t>
  </si>
  <si>
    <t>001-361-152-7082x5276</t>
  </si>
  <si>
    <t>(512)494-0953x9823</t>
  </si>
  <si>
    <t>lpowers@barnes.info</t>
  </si>
  <si>
    <t>http://walters.info/</t>
  </si>
  <si>
    <t>A3AeeAeaFfCcFeA</t>
  </si>
  <si>
    <t>Holloway-Atkins</t>
  </si>
  <si>
    <t>Vegaton</t>
  </si>
  <si>
    <t>+1-472-130-9806x9500</t>
  </si>
  <si>
    <t>martin75@vega.com</t>
  </si>
  <si>
    <t>http://mullins.com/</t>
  </si>
  <si>
    <t>A7e177F7a1E823b</t>
  </si>
  <si>
    <t>Pitts, Jarvis and Gillespie</t>
  </si>
  <si>
    <t>Port Rogerville</t>
  </si>
  <si>
    <t>(278)807-0382x03991</t>
  </si>
  <si>
    <t>(440)191-8284x8157</t>
  </si>
  <si>
    <t>faithbarrett@richardson.com</t>
  </si>
  <si>
    <t>http://www.maynard-bradford.info/</t>
  </si>
  <si>
    <t>4fFB9298c0cFfdB</t>
  </si>
  <si>
    <t>Victorshire</t>
  </si>
  <si>
    <t>453.388.7203</t>
  </si>
  <si>
    <t>daltonadrian@blackwell.info</t>
  </si>
  <si>
    <t>a1Adf3271aBdd04</t>
  </si>
  <si>
    <t>Sexton-Lowery</t>
  </si>
  <si>
    <t>+1-098-458-8627x2541</t>
  </si>
  <si>
    <t>whiteheadtaylor@grant-olsen.com</t>
  </si>
  <si>
    <t>https://santana.biz/</t>
  </si>
  <si>
    <t>DCA0bE4346ef397</t>
  </si>
  <si>
    <t>Ward-Buckley</t>
  </si>
  <si>
    <t>(067)479-9607</t>
  </si>
  <si>
    <t>514-727-7809x0410</t>
  </si>
  <si>
    <t>andre08@norton-pruitt.com</t>
  </si>
  <si>
    <t>http://nguyen-bright.com/</t>
  </si>
  <si>
    <t>feeDB184c9bebEe</t>
  </si>
  <si>
    <t>Rocha-Fleming</t>
  </si>
  <si>
    <t>Terrychester</t>
  </si>
  <si>
    <t>900.798.5869x3194</t>
  </si>
  <si>
    <t>752.240.5614</t>
  </si>
  <si>
    <t>patrickwall@shea.com</t>
  </si>
  <si>
    <t>http://luna.com/</t>
  </si>
  <si>
    <t>D7ffdaBD6d1E492</t>
  </si>
  <si>
    <t>Conley, Bolton and Lucas</t>
  </si>
  <si>
    <t>Gilbertstad</t>
  </si>
  <si>
    <t>181-662-5793</t>
  </si>
  <si>
    <t>844-432-6174x4741</t>
  </si>
  <si>
    <t>whitney04@peters-brewer.com</t>
  </si>
  <si>
    <t>http://www.mcintosh.com/</t>
  </si>
  <si>
    <t>F9745b186d16B0f</t>
  </si>
  <si>
    <t>Walls, Santana and Mcintosh</t>
  </si>
  <si>
    <t>135-434-2966x481</t>
  </si>
  <si>
    <t>kelleyerika@riley.biz</t>
  </si>
  <si>
    <t>https://www.mccullough-hanna.com/</t>
  </si>
  <si>
    <t>8ea18A462e6b4ED</t>
  </si>
  <si>
    <t>Sexton, Howell and Mcgee</t>
  </si>
  <si>
    <t>Wolfechester</t>
  </si>
  <si>
    <t>001-290-172-0104x623</t>
  </si>
  <si>
    <t>(954)193-6871x7217</t>
  </si>
  <si>
    <t>erincombs@haley-hubbard.net</t>
  </si>
  <si>
    <t>https://www.trujillo-porter.net/</t>
  </si>
  <si>
    <t>Fe9fDBdaDdFAeA2</t>
  </si>
  <si>
    <t>Ibarra, Mercer and Tyler</t>
  </si>
  <si>
    <t>South Francismouth</t>
  </si>
  <si>
    <t>140.450.4364</t>
  </si>
  <si>
    <t>549-485-4985x333</t>
  </si>
  <si>
    <t>victor89@strong-barber.com</t>
  </si>
  <si>
    <t>https://shaw.com/</t>
  </si>
  <si>
    <t>90292E2d00E5f6e</t>
  </si>
  <si>
    <t>Stevens, Taylor and Dorsey</t>
  </si>
  <si>
    <t>(392)017-7098x044</t>
  </si>
  <si>
    <t>(128)782-9113</t>
  </si>
  <si>
    <t>grant32@taylor.com</t>
  </si>
  <si>
    <t>https://heath.com/</t>
  </si>
  <si>
    <t>CcdbFd741aC2e62</t>
  </si>
  <si>
    <t>Freeman Group</t>
  </si>
  <si>
    <t>West Joycechester</t>
  </si>
  <si>
    <t>879.403.8346x81473</t>
  </si>
  <si>
    <t>297-634-9083x3404</t>
  </si>
  <si>
    <t>charles18@turner-rubio.com</t>
  </si>
  <si>
    <t>42a21A18031AbdD</t>
  </si>
  <si>
    <t>Holt Inc</t>
  </si>
  <si>
    <t>Hatfieldbury</t>
  </si>
  <si>
    <t>834-945-0971</t>
  </si>
  <si>
    <t>hayden09@cook.biz</t>
  </si>
  <si>
    <t>bAEcc6F19079Cb2</t>
  </si>
  <si>
    <t>Rogers, Estrada and Vazquez</t>
  </si>
  <si>
    <t>Geoffreyport</t>
  </si>
  <si>
    <t>(589)257-8573</t>
  </si>
  <si>
    <t>516.169.6765x80847</t>
  </si>
  <si>
    <t>gregory52@colon.com</t>
  </si>
  <si>
    <t>https://schmitt.com/</t>
  </si>
  <si>
    <t>aFC5f9cBCcAa3AC</t>
  </si>
  <si>
    <t>Glover-Peters</t>
  </si>
  <si>
    <t>+1-400-227-3634x2041</t>
  </si>
  <si>
    <t>joel31@shepard.net</t>
  </si>
  <si>
    <t>https://hamilton-clements.com/</t>
  </si>
  <si>
    <t>363B5210b1dDeCe</t>
  </si>
  <si>
    <t>Morgan, Macdonald and Byrd</t>
  </si>
  <si>
    <t>232.090.8664x80963</t>
  </si>
  <si>
    <t>carmenfrancis@ward-meza.net</t>
  </si>
  <si>
    <t>https://hays.org/</t>
  </si>
  <si>
    <t>aD7a9cde9bA7Af5</t>
  </si>
  <si>
    <t>Mullen-Raymond</t>
  </si>
  <si>
    <t>West Jeffview</t>
  </si>
  <si>
    <t>(166)090-7435x9352</t>
  </si>
  <si>
    <t>(733)032-7715</t>
  </si>
  <si>
    <t>carla18@gonzalez.info</t>
  </si>
  <si>
    <t>http://www.carrillo.info/</t>
  </si>
  <si>
    <t>eec4a2FDAF1acac</t>
  </si>
  <si>
    <t>Daugherty, Morris and Cline</t>
  </si>
  <si>
    <t>Ellisbury</t>
  </si>
  <si>
    <t>+1-259-717-4441x553</t>
  </si>
  <si>
    <t>leonfox@haas.com</t>
  </si>
  <si>
    <t>https://higgins.com/</t>
  </si>
  <si>
    <t>0929F53A08faE52</t>
  </si>
  <si>
    <t>Leonard-Hunt</t>
  </si>
  <si>
    <t>Bobtown</t>
  </si>
  <si>
    <t>+1-302-340-3595x5894</t>
  </si>
  <si>
    <t>(824)151-9119x448</t>
  </si>
  <si>
    <t>isaiah58@burke.com</t>
  </si>
  <si>
    <t>https://hanson-wiley.com/</t>
  </si>
  <si>
    <t>d775FF99778369d</t>
  </si>
  <si>
    <t>Mckay-Moore</t>
  </si>
  <si>
    <t>615-963-3116</t>
  </si>
  <si>
    <t>jsimmons@stokes-avery.info</t>
  </si>
  <si>
    <t>http://reed.info/</t>
  </si>
  <si>
    <t>14D38c2Ddce1015</t>
  </si>
  <si>
    <t>718-575-7707x598</t>
  </si>
  <si>
    <t>435-030-2970</t>
  </si>
  <si>
    <t>riverslauren@hall.com</t>
  </si>
  <si>
    <t>0d067dbEd7A39eA</t>
  </si>
  <si>
    <t>Mathews and Sons</t>
  </si>
  <si>
    <t>West Collinborough</t>
  </si>
  <si>
    <t>640.751.1560x4523</t>
  </si>
  <si>
    <t>vward@chandler.com</t>
  </si>
  <si>
    <t>http://www.phelps-lowery.info/</t>
  </si>
  <si>
    <t>bFe73752eCFfCD7</t>
  </si>
  <si>
    <t>Lutz, Hunt and Roberts</t>
  </si>
  <si>
    <t>Selenaton</t>
  </si>
  <si>
    <t>683-066-3295x668</t>
  </si>
  <si>
    <t>(058)598-5306</t>
  </si>
  <si>
    <t>phernandez@yates-fischer.com</t>
  </si>
  <si>
    <t>ea43D10489F80DA</t>
  </si>
  <si>
    <t>684.709.6435</t>
  </si>
  <si>
    <t>edwardvaughan@payne.net</t>
  </si>
  <si>
    <t>https://rollins.com/</t>
  </si>
  <si>
    <t>9210eb9ACf637C1</t>
  </si>
  <si>
    <t>Patrick, Poole and Hull</t>
  </si>
  <si>
    <t>Higginsview</t>
  </si>
  <si>
    <t>001-611-334-4348</t>
  </si>
  <si>
    <t>mollyduffy@dalton-prince.biz</t>
  </si>
  <si>
    <t>http://fletcher-wilcox.com/</t>
  </si>
  <si>
    <t>F9c1B6BfadA0eF8</t>
  </si>
  <si>
    <t>Beck, Price and Rasmussen</t>
  </si>
  <si>
    <t>Kingmouth</t>
  </si>
  <si>
    <t>053-001-3462x337</t>
  </si>
  <si>
    <t>269-488-3497x4822</t>
  </si>
  <si>
    <t>wwillis@mcclure.net</t>
  </si>
  <si>
    <t>http://poole-cline.com/</t>
  </si>
  <si>
    <t>1fDC2A0dFbAADb5</t>
  </si>
  <si>
    <t>Bean-Hinton</t>
  </si>
  <si>
    <t>Makaylabury</t>
  </si>
  <si>
    <t>(375)605-9942</t>
  </si>
  <si>
    <t>309-279-7870x14180</t>
  </si>
  <si>
    <t>kaylareilly@robbins.net</t>
  </si>
  <si>
    <t>http://www.barron-ho.org/</t>
  </si>
  <si>
    <t>Bf5fdadB6eB53bf</t>
  </si>
  <si>
    <t>Huff-Mendoza</t>
  </si>
  <si>
    <t>South Elainebury</t>
  </si>
  <si>
    <t>(702)183-1440</t>
  </si>
  <si>
    <t>palmerkurt@yu.info</t>
  </si>
  <si>
    <t>52860F8FF6EDC10</t>
  </si>
  <si>
    <t>Mcneil, Page and Huber</t>
  </si>
  <si>
    <t>East Sarahmouth</t>
  </si>
  <si>
    <t>(167)325-4980</t>
  </si>
  <si>
    <t>breannasaunders@hull.biz</t>
  </si>
  <si>
    <t>1dfBCfbbab0B7f7</t>
  </si>
  <si>
    <t>Carey-Acevedo</t>
  </si>
  <si>
    <t>Wesleytown</t>
  </si>
  <si>
    <t>(076)600-9054x77352</t>
  </si>
  <si>
    <t>651-649-7033</t>
  </si>
  <si>
    <t>alishablevins@bell.com</t>
  </si>
  <si>
    <t>https://www.benson.net/</t>
  </si>
  <si>
    <t>21Ed1a10B18fcAf</t>
  </si>
  <si>
    <t>Love Ltd</t>
  </si>
  <si>
    <t>East Kristopherhaven</t>
  </si>
  <si>
    <t>+1-867-177-0293x4866</t>
  </si>
  <si>
    <t>954.116.7610</t>
  </si>
  <si>
    <t>fred52@mitchell.net</t>
  </si>
  <si>
    <t>https://www.aguirre.com/</t>
  </si>
  <si>
    <t>4BED16854D39FaB</t>
  </si>
  <si>
    <t>Koch-Flores</t>
  </si>
  <si>
    <t>West Normahaven</t>
  </si>
  <si>
    <t>753-607-7391x6154</t>
  </si>
  <si>
    <t>bevans@scott.com</t>
  </si>
  <si>
    <t>http://brooks.com/</t>
  </si>
  <si>
    <t>cc22dDCc0163cB2</t>
  </si>
  <si>
    <t>Cline, Velasquez and Mcpherson</t>
  </si>
  <si>
    <t>Cindyshire</t>
  </si>
  <si>
    <t>(436)650-1546x379</t>
  </si>
  <si>
    <t>705.283.3294</t>
  </si>
  <si>
    <t>hectoroliver@norman.com</t>
  </si>
  <si>
    <t>479Fbf73d78f24F</t>
  </si>
  <si>
    <t>Gomez, Higgins and Short</t>
  </si>
  <si>
    <t>(682)702-0132x079</t>
  </si>
  <si>
    <t>294-780-9182</t>
  </si>
  <si>
    <t>arose@noble.biz</t>
  </si>
  <si>
    <t>https://www.collins.net/</t>
  </si>
  <si>
    <t>54Be82FddFdACB1</t>
  </si>
  <si>
    <t>Morrow, Sellers and Foster</t>
  </si>
  <si>
    <t>South Darren</t>
  </si>
  <si>
    <t>+1-937-832-0469x8399</t>
  </si>
  <si>
    <t>666-291-1850x94830</t>
  </si>
  <si>
    <t>bowersglenda@cowan-koch.com</t>
  </si>
  <si>
    <t>https://www.landry.net/</t>
  </si>
  <si>
    <t>51f787dBbddd8fD</t>
  </si>
  <si>
    <t>Howard LLC</t>
  </si>
  <si>
    <t>West Pam</t>
  </si>
  <si>
    <t>(482)230-8599x83276</t>
  </si>
  <si>
    <t>475-836-2860</t>
  </si>
  <si>
    <t>pam66@fowler.com</t>
  </si>
  <si>
    <t>D59a60fC6fAeAd5</t>
  </si>
  <si>
    <t>Ferguson and Sons</t>
  </si>
  <si>
    <t>Weaverton</t>
  </si>
  <si>
    <t>541-901-7619</t>
  </si>
  <si>
    <t>001-102-760-4585x9469</t>
  </si>
  <si>
    <t>wflowers@king.com</t>
  </si>
  <si>
    <t>https://anthony-nguyen.com/</t>
  </si>
  <si>
    <t>6F3cf4e089eFa47</t>
  </si>
  <si>
    <t>Fischer-Reeves</t>
  </si>
  <si>
    <t>Roachhaven</t>
  </si>
  <si>
    <t>001-553-112-2277x52162</t>
  </si>
  <si>
    <t>(335)184-7267x29084</t>
  </si>
  <si>
    <t>cbaird@gardner.com</t>
  </si>
  <si>
    <t>http://www.jimenez.org/</t>
  </si>
  <si>
    <t>B71708bD45E5F9b</t>
  </si>
  <si>
    <t>Bates, Rodgers and Robbins</t>
  </si>
  <si>
    <t>Cantrellville</t>
  </si>
  <si>
    <t>(964)998-4331</t>
  </si>
  <si>
    <t>(645)342-9468x71032</t>
  </si>
  <si>
    <t>bbriggs@vaughn.com</t>
  </si>
  <si>
    <t>https://odonnell-hutchinson.com/</t>
  </si>
  <si>
    <t>71aF6caA22164fD</t>
  </si>
  <si>
    <t>Jacobson, Lam and Trujillo</t>
  </si>
  <si>
    <t>South Christiestad</t>
  </si>
  <si>
    <t>(381)999-2056</t>
  </si>
  <si>
    <t>lambcaroline@martinez.info</t>
  </si>
  <si>
    <t>https://www.lane.com/</t>
  </si>
  <si>
    <t>deC5f91ce4d0F1E</t>
  </si>
  <si>
    <t>Ellison, Diaz and Singh</t>
  </si>
  <si>
    <t>Lake Luismouth</t>
  </si>
  <si>
    <t>001-702-053-4577x775</t>
  </si>
  <si>
    <t>001-389-139-6024x3251</t>
  </si>
  <si>
    <t>richard96@herman.com</t>
  </si>
  <si>
    <t>http://burton.com/</t>
  </si>
  <si>
    <t>f2ECF9ad19EceEA</t>
  </si>
  <si>
    <t>Roberson, Ponce and Gamble</t>
  </si>
  <si>
    <t>Gainesshire</t>
  </si>
  <si>
    <t>068-926-5178x234</t>
  </si>
  <si>
    <t>(303)877-8239x76705</t>
  </si>
  <si>
    <t>lmichael@lawrence.org</t>
  </si>
  <si>
    <t>http://www.walter.net/</t>
  </si>
  <si>
    <t>10ABa5ef6Fc48E8</t>
  </si>
  <si>
    <t>Bishop-Love</t>
  </si>
  <si>
    <t>Lydiabury</t>
  </si>
  <si>
    <t>(837)069-1719x5138</t>
  </si>
  <si>
    <t>(773)202-9010x732</t>
  </si>
  <si>
    <t>langfrancis@edwards.net</t>
  </si>
  <si>
    <t>dC0A96048bc8F6a</t>
  </si>
  <si>
    <t>Bowen Ltd</t>
  </si>
  <si>
    <t>South Albertchester</t>
  </si>
  <si>
    <t>887.024.0829x06693</t>
  </si>
  <si>
    <t>767.742.8018</t>
  </si>
  <si>
    <t>chapmanzoe@porter-cooke.com</t>
  </si>
  <si>
    <t>http://www.nichols-jimenez.info/</t>
  </si>
  <si>
    <t>75Cea3D9bacC1B6</t>
  </si>
  <si>
    <t>Pineda Ltd</t>
  </si>
  <si>
    <t>laurie38@aguirre-mcmillan.org</t>
  </si>
  <si>
    <t>https://cox.com/</t>
  </si>
  <si>
    <t>c2f5Ff96cf38bCD</t>
  </si>
  <si>
    <t>Weiss Inc</t>
  </si>
  <si>
    <t>Feliciaton</t>
  </si>
  <si>
    <t>750.824.1753x76996</t>
  </si>
  <si>
    <t>colleen09@holland-harrell.com</t>
  </si>
  <si>
    <t>http://reed.com/</t>
  </si>
  <si>
    <t>C402ed3fBcdc97F</t>
  </si>
  <si>
    <t>Gross-Preston</t>
  </si>
  <si>
    <t>North Andreville</t>
  </si>
  <si>
    <t>(635)429-2989</t>
  </si>
  <si>
    <t>noahspears@rubio.com</t>
  </si>
  <si>
    <t>http://www.cardenas-meadows.com/</t>
  </si>
  <si>
    <t>34a85DCEA1F4792</t>
  </si>
  <si>
    <t>Shah, Wilkins and Bean</t>
  </si>
  <si>
    <t>Proctorport</t>
  </si>
  <si>
    <t>kparks@chung.org</t>
  </si>
  <si>
    <t>AADB6e12E29F6FA</t>
  </si>
  <si>
    <t>Moses Group</t>
  </si>
  <si>
    <t>Brittanyton</t>
  </si>
  <si>
    <t>408.654.9599x351</t>
  </si>
  <si>
    <t>001-631-105-9299x931</t>
  </si>
  <si>
    <t>annettedonaldson@rojas.com</t>
  </si>
  <si>
    <t>https://mann.com/</t>
  </si>
  <si>
    <t>31B68C3A8c8c3Bb</t>
  </si>
  <si>
    <t>Rivera-Rivera</t>
  </si>
  <si>
    <t>New Normaland</t>
  </si>
  <si>
    <t>001-751-614-9145x35749</t>
  </si>
  <si>
    <t>304-445-3680</t>
  </si>
  <si>
    <t>jacob41@pierce-cruz.com</t>
  </si>
  <si>
    <t>http://www.johnston.com/</t>
  </si>
  <si>
    <t>0CD4DdF92bEA98C</t>
  </si>
  <si>
    <t>Massey Inc</t>
  </si>
  <si>
    <t>North Darryltown</t>
  </si>
  <si>
    <t>001-202-091-9405x83621</t>
  </si>
  <si>
    <t>kristinalvarado@merritt.com</t>
  </si>
  <si>
    <t>9A7BCcfa837a79B</t>
  </si>
  <si>
    <t>Levine, Bautista and Mercado</t>
  </si>
  <si>
    <t>New Tina</t>
  </si>
  <si>
    <t>001-972-796-7158x16142</t>
  </si>
  <si>
    <t>550-154-4275x488</t>
  </si>
  <si>
    <t>tpaul@stafford-roy.org</t>
  </si>
  <si>
    <t>da83EB51FaCBC8B</t>
  </si>
  <si>
    <t>Ayers, Zuniga and Lee</t>
  </si>
  <si>
    <t>Rowlandside</t>
  </si>
  <si>
    <t>860.813.2730x9964</t>
  </si>
  <si>
    <t>022.001.0617x272</t>
  </si>
  <si>
    <t>nicholasbradley@lutz-roman.net</t>
  </si>
  <si>
    <t>http://costa.com/</t>
  </si>
  <si>
    <t>Ac50d57aB2bCbD5</t>
  </si>
  <si>
    <t>Callahan Group</t>
  </si>
  <si>
    <t>South Isaacfurt</t>
  </si>
  <si>
    <t>114.153.3688x64124</t>
  </si>
  <si>
    <t>(508)034-5914</t>
  </si>
  <si>
    <t>kristamoss@shepherd.com</t>
  </si>
  <si>
    <t>http://sexton.com/</t>
  </si>
  <si>
    <t>2A7321Cc6E3db6C</t>
  </si>
  <si>
    <t>Kelliechester</t>
  </si>
  <si>
    <t>(621)381-9490x603</t>
  </si>
  <si>
    <t>+1-497-080-9656x14224</t>
  </si>
  <si>
    <t>icook@lynch.com</t>
  </si>
  <si>
    <t>c43cA8F92eaaFFF</t>
  </si>
  <si>
    <t>Spence-Velez</t>
  </si>
  <si>
    <t>Port Cristianberg</t>
  </si>
  <si>
    <t>(450)252-5085</t>
  </si>
  <si>
    <t>286-403-1999</t>
  </si>
  <si>
    <t>wilcoxsheena@figueroa.net</t>
  </si>
  <si>
    <t>https://www.pace.biz/</t>
  </si>
  <si>
    <t>18ccA3f39E22bA2</t>
  </si>
  <si>
    <t>Sheppard, Levine and Barker</t>
  </si>
  <si>
    <t>Gibbschester</t>
  </si>
  <si>
    <t>148.717.0719x846</t>
  </si>
  <si>
    <t>+1-267-400-1864x605</t>
  </si>
  <si>
    <t>derekchavez@blankenship.biz</t>
  </si>
  <si>
    <t>http://www.gamble.org/</t>
  </si>
  <si>
    <t>f7c78D1a44a16f1</t>
  </si>
  <si>
    <t>Osborn, Mcgee and Austin</t>
  </si>
  <si>
    <t>Port Bryce</t>
  </si>
  <si>
    <t>001-277-847-0116</t>
  </si>
  <si>
    <t>(264)666-9745x598</t>
  </si>
  <si>
    <t>zwelch@gutierrez.info</t>
  </si>
  <si>
    <t>http://duke.net/</t>
  </si>
  <si>
    <t>dDfBAE72E41Bb91</t>
  </si>
  <si>
    <t>Cortez, Fuller and Harmon</t>
  </si>
  <si>
    <t>Mandyberg</t>
  </si>
  <si>
    <t>166.537.1349</t>
  </si>
  <si>
    <t>173.699.2772x817</t>
  </si>
  <si>
    <t>wyork@davila.net</t>
  </si>
  <si>
    <t>https://bishop-hale.com/</t>
  </si>
  <si>
    <t>8d9AfDF5d4B5ed5</t>
  </si>
  <si>
    <t>Browning, Becker and Meyers</t>
  </si>
  <si>
    <t>902.666.8908x060</t>
  </si>
  <si>
    <t>(397)779-8873x954</t>
  </si>
  <si>
    <t>johnskaren@parks.org</t>
  </si>
  <si>
    <t>http://nelson.com/</t>
  </si>
  <si>
    <t>Da1ad9A4F7AF6c6</t>
  </si>
  <si>
    <t>Cox-Shepherd</t>
  </si>
  <si>
    <t>Bonnieview</t>
  </si>
  <si>
    <t>(193)065-2728x320</t>
  </si>
  <si>
    <t>001-784-256-1124x8941</t>
  </si>
  <si>
    <t>vangross@wolfe-mccarty.com</t>
  </si>
  <si>
    <t>D92F916b0bFd54c</t>
  </si>
  <si>
    <t>Marks Inc</t>
  </si>
  <si>
    <t>Jasminview</t>
  </si>
  <si>
    <t>001-054-998-5508x135</t>
  </si>
  <si>
    <t>(486)453-5651x52019</t>
  </si>
  <si>
    <t>blevinschelsea@lynch-gross.com</t>
  </si>
  <si>
    <t>https://www.kaiser-neal.biz/</t>
  </si>
  <si>
    <t>4f6CEBf93ccFBBF</t>
  </si>
  <si>
    <t>Hoover-Beck</t>
  </si>
  <si>
    <t>Flowersside</t>
  </si>
  <si>
    <t>+1-410-233-2010x07601</t>
  </si>
  <si>
    <t>317-262-5097</t>
  </si>
  <si>
    <t>kowen@potter-stephenson.info</t>
  </si>
  <si>
    <t>a4492c442DcCE5b</t>
  </si>
  <si>
    <t>Salinas, Rivera and Hebert</t>
  </si>
  <si>
    <t>New Joy</t>
  </si>
  <si>
    <t>433-825-3326x8001</t>
  </si>
  <si>
    <t>(814)016-1201x964</t>
  </si>
  <si>
    <t>amarshall@horn.com</t>
  </si>
  <si>
    <t>http://www.mccall-chang.org/</t>
  </si>
  <si>
    <t>61BE16F85cBF99e</t>
  </si>
  <si>
    <t>Wells Group</t>
  </si>
  <si>
    <t>Breannafurt</t>
  </si>
  <si>
    <t>380-673-4235x616</t>
  </si>
  <si>
    <t>475-729-6078x01099</t>
  </si>
  <si>
    <t>clairemooney@rasmussen.com</t>
  </si>
  <si>
    <t>https://rhodes.com/</t>
  </si>
  <si>
    <t>decAB0399a52DeF</t>
  </si>
  <si>
    <t>Ramsey Group</t>
  </si>
  <si>
    <t>Jeffersonborough</t>
  </si>
  <si>
    <t>383.820.3967x3625</t>
  </si>
  <si>
    <t>(307)666-7945</t>
  </si>
  <si>
    <t>perezjenny@rowland.biz</t>
  </si>
  <si>
    <t>https://www.villarreal.com/</t>
  </si>
  <si>
    <t>26BFaaCDD60B411</t>
  </si>
  <si>
    <t>Arroyo and Sons</t>
  </si>
  <si>
    <t>West Rachel</t>
  </si>
  <si>
    <t>(224)419-6660x6970</t>
  </si>
  <si>
    <t>001-082-392-4409</t>
  </si>
  <si>
    <t>michellekline@escobar-leach.com</t>
  </si>
  <si>
    <t>http://allen-wolf.com/</t>
  </si>
  <si>
    <t>4bC44DDBd45D087</t>
  </si>
  <si>
    <t>Leach, Delgado and Noble</t>
  </si>
  <si>
    <t>North Grantberg</t>
  </si>
  <si>
    <t>182.076.8713</t>
  </si>
  <si>
    <t>(195)834-1150x199</t>
  </si>
  <si>
    <t>dyork@page-mcpherson.info</t>
  </si>
  <si>
    <t>http://www.pennington.org/</t>
  </si>
  <si>
    <t>6CEB79F8Be7fecd</t>
  </si>
  <si>
    <t>Nash-Davidson</t>
  </si>
  <si>
    <t>Kennedychester</t>
  </si>
  <si>
    <t>(992)726-3158x4575</t>
  </si>
  <si>
    <t>789-995-9708</t>
  </si>
  <si>
    <t>summer27@gilmore.com</t>
  </si>
  <si>
    <t>ebC4De12FAde3Ad</t>
  </si>
  <si>
    <t>Bentley, Mckee and Ford</t>
  </si>
  <si>
    <t>Olivialand</t>
  </si>
  <si>
    <t>001-536-548-7402</t>
  </si>
  <si>
    <t>(427)121-8236x93734</t>
  </si>
  <si>
    <t>mark60@beasley.org</t>
  </si>
  <si>
    <t>http://barrett-downs.com/</t>
  </si>
  <si>
    <t>DA4d2afc3e5c831</t>
  </si>
  <si>
    <t>Burke Group</t>
  </si>
  <si>
    <t>Kimland</t>
  </si>
  <si>
    <t>001-103-754-3644</t>
  </si>
  <si>
    <t>+1-420-375-0229x3051</t>
  </si>
  <si>
    <t>allisonscott@colon.com</t>
  </si>
  <si>
    <t>https://shepard-waller.com/</t>
  </si>
  <si>
    <t>e2Fd0fA55580b60</t>
  </si>
  <si>
    <t>Craig-Bright</t>
  </si>
  <si>
    <t>Port Anne</t>
  </si>
  <si>
    <t>(231)631-0649x6953</t>
  </si>
  <si>
    <t>579.732.8626x3233</t>
  </si>
  <si>
    <t>vicki87@ramsey.biz</t>
  </si>
  <si>
    <t>9DFcfF30f9B915e</t>
  </si>
  <si>
    <t>Spence, Lara and Mora</t>
  </si>
  <si>
    <t>East Randychester</t>
  </si>
  <si>
    <t>593-726-1189</t>
  </si>
  <si>
    <t>+1-501-091-3478x261</t>
  </si>
  <si>
    <t>fleach@stevens.com</t>
  </si>
  <si>
    <t>http://kramer.com/</t>
  </si>
  <si>
    <t>C4B93d4ec054aFe</t>
  </si>
  <si>
    <t>Shepard and Sons</t>
  </si>
  <si>
    <t>+1-065-671-4577x3102</t>
  </si>
  <si>
    <t>(337)255-7645x9391</t>
  </si>
  <si>
    <t>christie74@martinez.net</t>
  </si>
  <si>
    <t>https://jennings-villarreal.org/</t>
  </si>
  <si>
    <t>9D41e5C65BbD2E0</t>
  </si>
  <si>
    <t>Daniel Group</t>
  </si>
  <si>
    <t>913-793-8266x34203</t>
  </si>
  <si>
    <t>001-851-525-4757x293</t>
  </si>
  <si>
    <t>joanhurst@morgan.info</t>
  </si>
  <si>
    <t>http://deleon.info/</t>
  </si>
  <si>
    <t>43fEa0e8ad281a1</t>
  </si>
  <si>
    <t>Navarro-Nixon</t>
  </si>
  <si>
    <t>(670)374-5978x699</t>
  </si>
  <si>
    <t>001-004-631-6313x7274</t>
  </si>
  <si>
    <t>daisychen@terry.com</t>
  </si>
  <si>
    <t>http://www.roman.com/</t>
  </si>
  <si>
    <t>c3EeEd28dB06e84</t>
  </si>
  <si>
    <t>Dariusberg</t>
  </si>
  <si>
    <t>787-941-1436x180</t>
  </si>
  <si>
    <t>audrey11@koch.com</t>
  </si>
  <si>
    <t>7aCdbE1F5d99Be6</t>
  </si>
  <si>
    <t>Cruz-Martin</t>
  </si>
  <si>
    <t>Bettystad</t>
  </si>
  <si>
    <t>(038)620-2282</t>
  </si>
  <si>
    <t>001-576-379-0271x67975</t>
  </si>
  <si>
    <t>calvin21@gomez-avery.com</t>
  </si>
  <si>
    <t>http://wyatt.org/</t>
  </si>
  <si>
    <t>c506877ba40bA2c</t>
  </si>
  <si>
    <t>Lester, Ochoa and Payne</t>
  </si>
  <si>
    <t>West Jennashire</t>
  </si>
  <si>
    <t>016-428-3804</t>
  </si>
  <si>
    <t>483.639.4711x48724</t>
  </si>
  <si>
    <t>trevorhawkins@reynolds.net</t>
  </si>
  <si>
    <t>https://www.michael-hale.net/</t>
  </si>
  <si>
    <t>03AAB9c31E13E18</t>
  </si>
  <si>
    <t>Keith, Gentry and Kidd</t>
  </si>
  <si>
    <t>East Latoya</t>
  </si>
  <si>
    <t>179.965.5903x66240</t>
  </si>
  <si>
    <t>090-353-1697x1424</t>
  </si>
  <si>
    <t>ariel27@stout.com</t>
  </si>
  <si>
    <t>https://sweeney.net/</t>
  </si>
  <si>
    <t>eDc1236b33B5A6e</t>
  </si>
  <si>
    <t>Dudley Inc</t>
  </si>
  <si>
    <t>South Marilynview</t>
  </si>
  <si>
    <t>026.779.2356x17201</t>
  </si>
  <si>
    <t>(454)213-9709x74365</t>
  </si>
  <si>
    <t>adamprince@middleton.com</t>
  </si>
  <si>
    <t>https://richmond-sampson.com/</t>
  </si>
  <si>
    <t>4296df0C13e2BCE</t>
  </si>
  <si>
    <t>Meza, Fuller and Pittman</t>
  </si>
  <si>
    <t>East Kylieberg</t>
  </si>
  <si>
    <t>370.358.0435x3681</t>
  </si>
  <si>
    <t>(274)458-3751x16579</t>
  </si>
  <si>
    <t>jriley@fitzpatrick.net</t>
  </si>
  <si>
    <t>http://munoz.com/</t>
  </si>
  <si>
    <t>23DBb47113CD889</t>
  </si>
  <si>
    <t>Carson Inc</t>
  </si>
  <si>
    <t>Rickeyfort</t>
  </si>
  <si>
    <t>001-754-645-7357x557</t>
  </si>
  <si>
    <t>dwayne99@hogan-carter.net</t>
  </si>
  <si>
    <t>http://www.bird.com/</t>
  </si>
  <si>
    <t>c7ffD76b4733FE2</t>
  </si>
  <si>
    <t>Henson, Barry and Malone</t>
  </si>
  <si>
    <t>Destinyside</t>
  </si>
  <si>
    <t>(484)107-1458</t>
  </si>
  <si>
    <t>226-045-5485x48898</t>
  </si>
  <si>
    <t>zimmermanshirley@medina-zhang.org</t>
  </si>
  <si>
    <t>b19bCAF021ecE2C</t>
  </si>
  <si>
    <t>Abbott, Sampson and Huynh</t>
  </si>
  <si>
    <t>Brendanland</t>
  </si>
  <si>
    <t>751-762-9417x80561</t>
  </si>
  <si>
    <t>(557)201-2638x9992</t>
  </si>
  <si>
    <t>shelley60@ryan-rosario.com</t>
  </si>
  <si>
    <t>http://www.santana.com/</t>
  </si>
  <si>
    <t>7d52bd7FDf7bA0E</t>
  </si>
  <si>
    <t>Finley, Crawford and Cobb</t>
  </si>
  <si>
    <t>Shahfurt</t>
  </si>
  <si>
    <t>001-127-209-3760x840</t>
  </si>
  <si>
    <t>gcrawford@avila.org</t>
  </si>
  <si>
    <t>DA5Cf694eeF22Bf</t>
  </si>
  <si>
    <t>Clark-Fernandez</t>
  </si>
  <si>
    <t>Stephensonberg</t>
  </si>
  <si>
    <t>001-465-598-1456x2712</t>
  </si>
  <si>
    <t>001-517-681-7179x20005</t>
  </si>
  <si>
    <t>jenna20@chambers.org</t>
  </si>
  <si>
    <t>http://jensen-cardenas.com/</t>
  </si>
  <si>
    <t>98F4ee7BABb2D6d</t>
  </si>
  <si>
    <t>Mays, Hale and Frye</t>
  </si>
  <si>
    <t>Lake Kendra</t>
  </si>
  <si>
    <t>670-703-5686x209</t>
  </si>
  <si>
    <t>763-501-8099x162</t>
  </si>
  <si>
    <t>riceisabel@rivera.net</t>
  </si>
  <si>
    <t>https://www.sellers-lawrence.com/</t>
  </si>
  <si>
    <t>72B914acAFeaa00</t>
  </si>
  <si>
    <t>Vang, Schaefer and Wolf</t>
  </si>
  <si>
    <t>Petersonstad</t>
  </si>
  <si>
    <t>851-016-1308x558</t>
  </si>
  <si>
    <t>042-389-9530</t>
  </si>
  <si>
    <t>xleon@ewing.com</t>
  </si>
  <si>
    <t>http://www.pineda-garrison.info/</t>
  </si>
  <si>
    <t>8d8Ec265ba4BBDC</t>
  </si>
  <si>
    <t>Cook PLC</t>
  </si>
  <si>
    <t>New Antoniochester</t>
  </si>
  <si>
    <t>(830)506-2373x15662</t>
  </si>
  <si>
    <t>(382)010-8280x7467</t>
  </si>
  <si>
    <t>isharp@lee.com</t>
  </si>
  <si>
    <t>d2c342dc4F3cFbD</t>
  </si>
  <si>
    <t>Sexton, Goodman and Lam</t>
  </si>
  <si>
    <t>Port Biancaborough</t>
  </si>
  <si>
    <t>825.926.4035x52998</t>
  </si>
  <si>
    <t>odonnellselena@meadows.com</t>
  </si>
  <si>
    <t>http://potts.com/</t>
  </si>
  <si>
    <t>89b29bAb5c1aa2f</t>
  </si>
  <si>
    <t>Burnett, Leblanc and Keller</t>
  </si>
  <si>
    <t>North Zacharymouth</t>
  </si>
  <si>
    <t>001-385-508-1034</t>
  </si>
  <si>
    <t>+1-812-965-2652x503</t>
  </si>
  <si>
    <t>toni01@beltran.com</t>
  </si>
  <si>
    <t>https://booker.com/</t>
  </si>
  <si>
    <t>e9afebccEFCdDc3</t>
  </si>
  <si>
    <t>Pollard, Michael and Powell</t>
  </si>
  <si>
    <t>Port Gavinville</t>
  </si>
  <si>
    <t>001-177-689-2075x4203</t>
  </si>
  <si>
    <t>174.951.0383x2871</t>
  </si>
  <si>
    <t>yvettewalters@arias.net</t>
  </si>
  <si>
    <t>http://www.wilkinson.com/</t>
  </si>
  <si>
    <t>72EdD664d0cb4d6</t>
  </si>
  <si>
    <t>French and Sons</t>
  </si>
  <si>
    <t>(067)562-2025</t>
  </si>
  <si>
    <t>+1-837-407-7159x941</t>
  </si>
  <si>
    <t>ashlee96@mccormick.com</t>
  </si>
  <si>
    <t>4B58cDF6137BBfC</t>
  </si>
  <si>
    <t>Walker LLC</t>
  </si>
  <si>
    <t>Lake Kurt</t>
  </si>
  <si>
    <t>+1-291-840-7811x973</t>
  </si>
  <si>
    <t>shawnmccann@ayala.org</t>
  </si>
  <si>
    <t>https://www.briggs.biz/</t>
  </si>
  <si>
    <t>9e2fA9CF143e8A0</t>
  </si>
  <si>
    <t>Vaughan PLC</t>
  </si>
  <si>
    <t>Mullinsville</t>
  </si>
  <si>
    <t>(642)352-4206</t>
  </si>
  <si>
    <t>145.947.0052</t>
  </si>
  <si>
    <t>mejiajon@jefferson.net</t>
  </si>
  <si>
    <t>https://www.hebert-taylor.biz/</t>
  </si>
  <si>
    <t>Bff26846aE2ceab</t>
  </si>
  <si>
    <t>Stanton, Paul and Cameron</t>
  </si>
  <si>
    <t>West Terry</t>
  </si>
  <si>
    <t>001-737-137-4822x228</t>
  </si>
  <si>
    <t>petersenterrence@charles.com</t>
  </si>
  <si>
    <t>https://meza-macdonald.com/</t>
  </si>
  <si>
    <t>F66039D6ED29dEa</t>
  </si>
  <si>
    <t>Wilkerson, Dunn and Carey</t>
  </si>
  <si>
    <t>Chungtown</t>
  </si>
  <si>
    <t>082.855.3128x71163</t>
  </si>
  <si>
    <t>001-207-404-4780x67685</t>
  </si>
  <si>
    <t>bonnie77@anderson.org</t>
  </si>
  <si>
    <t>http://www.rice-brooks.org/</t>
  </si>
  <si>
    <t>CF15AC9d290FB2c</t>
  </si>
  <si>
    <t>Mills-Casey</t>
  </si>
  <si>
    <t>Leviport</t>
  </si>
  <si>
    <t>001-331-082-6797</t>
  </si>
  <si>
    <t>701-251-6391x7403</t>
  </si>
  <si>
    <t>priscilla54@mclaughlin.com</t>
  </si>
  <si>
    <t>7e15Fe803feCEFB</t>
  </si>
  <si>
    <t>Jesuschester</t>
  </si>
  <si>
    <t>(275)896-6813x56899</t>
  </si>
  <si>
    <t>(461)194-3624x492</t>
  </si>
  <si>
    <t>arianahayes@stein.com</t>
  </si>
  <si>
    <t>https://cain-spence.biz/</t>
  </si>
  <si>
    <t>AEef48aDeebF90A</t>
  </si>
  <si>
    <t>Salas-Roy</t>
  </si>
  <si>
    <t>Lake Markshire</t>
  </si>
  <si>
    <t>(745)661-4042</t>
  </si>
  <si>
    <t>jean15@lam.com</t>
  </si>
  <si>
    <t>https://www.arellano-finley.com/</t>
  </si>
  <si>
    <t>bA17Dc8eDcfF1eE</t>
  </si>
  <si>
    <t>Pineda Group</t>
  </si>
  <si>
    <t>Lake Audreyview</t>
  </si>
  <si>
    <t>287-652-3479x73903</t>
  </si>
  <si>
    <t>+1-552-557-4607x8945</t>
  </si>
  <si>
    <t>jzimmerman@morse.com</t>
  </si>
  <si>
    <t>https://proctor.com/</t>
  </si>
  <si>
    <t>69e0dF73110fbFb</t>
  </si>
  <si>
    <t>Feliciamouth</t>
  </si>
  <si>
    <t>+1-725-675-0546x5847</t>
  </si>
  <si>
    <t>001-307-206-8166x65444</t>
  </si>
  <si>
    <t>hannahpalmer@molina.net</t>
  </si>
  <si>
    <t>http://schwartz.biz/</t>
  </si>
  <si>
    <t>BedfbB8AEADF1D5</t>
  </si>
  <si>
    <t>Black Ltd</t>
  </si>
  <si>
    <t>New Veronicaside</t>
  </si>
  <si>
    <t>485.570.2703</t>
  </si>
  <si>
    <t>951-656-8620x96343</t>
  </si>
  <si>
    <t>zachary01@anderson-forbes.com</t>
  </si>
  <si>
    <t>https://www.everett.com/</t>
  </si>
  <si>
    <t>A0ae6C4182FaDbA</t>
  </si>
  <si>
    <t>Krueger, Holt and Dawson</t>
  </si>
  <si>
    <t>606.819.3447x624</t>
  </si>
  <si>
    <t>(645)180-8613x20901</t>
  </si>
  <si>
    <t>elliottrose@lindsey.com</t>
  </si>
  <si>
    <t>https://torres.org/</t>
  </si>
  <si>
    <t>87A2cCA5453e8B5</t>
  </si>
  <si>
    <t>Ayala-Solomon</t>
  </si>
  <si>
    <t>Mossborough</t>
  </si>
  <si>
    <t>+1-715-129-3040x18155</t>
  </si>
  <si>
    <t>715.465.8079x47766</t>
  </si>
  <si>
    <t>fkidd@medina.org</t>
  </si>
  <si>
    <t>https://hoover.com/</t>
  </si>
  <si>
    <t>fE3defBFAfEaa69</t>
  </si>
  <si>
    <t>Galvan-Phillips</t>
  </si>
  <si>
    <t>North Evelynshire</t>
  </si>
  <si>
    <t>037-792-1649x3723</t>
  </si>
  <si>
    <t>001-916-100-5569</t>
  </si>
  <si>
    <t>lisa11@olsen-daugherty.com</t>
  </si>
  <si>
    <t>http://velez-mann.com/</t>
  </si>
  <si>
    <t>DCe8F3b47d47693</t>
  </si>
  <si>
    <t>Villa-Rangel</t>
  </si>
  <si>
    <t>Benjaminburgh</t>
  </si>
  <si>
    <t>(656)696-1669x7617</t>
  </si>
  <si>
    <t>+1-853-557-1014x18653</t>
  </si>
  <si>
    <t>gsilva@quinn.biz</t>
  </si>
  <si>
    <t>https://www.griffin.com/</t>
  </si>
  <si>
    <t>6b612C90DfF1BaB</t>
  </si>
  <si>
    <t>Cox, Macdonald and Pineda</t>
  </si>
  <si>
    <t>+1-995-411-2041x86598</t>
  </si>
  <si>
    <t>derrickbeltran@harrington-gill.biz</t>
  </si>
  <si>
    <t>http://www.church-hendricks.com/</t>
  </si>
  <si>
    <t>9815FedB24BdaDB</t>
  </si>
  <si>
    <t>Thornton-Elliott</t>
  </si>
  <si>
    <t>North Roberto</t>
  </si>
  <si>
    <t>(752)908-2977x070</t>
  </si>
  <si>
    <t>922-181-1704</t>
  </si>
  <si>
    <t>claire53@everett.com</t>
  </si>
  <si>
    <t>http://hahn.com/</t>
  </si>
  <si>
    <t>63595a0c00d9cd8</t>
  </si>
  <si>
    <t>Bolton-Hendricks</t>
  </si>
  <si>
    <t>North Joanstad</t>
  </si>
  <si>
    <t>285-335-1315x27728</t>
  </si>
  <si>
    <t>(456)602-1394x3014</t>
  </si>
  <si>
    <t>kmckee@norman.com</t>
  </si>
  <si>
    <t>http://www.reese-chandler.net/</t>
  </si>
  <si>
    <t>B0f84A20c7c0dc9</t>
  </si>
  <si>
    <t>Masseymouth</t>
  </si>
  <si>
    <t>363.096.8064</t>
  </si>
  <si>
    <t>duarteoscar@nunez.com</t>
  </si>
  <si>
    <t>f9D6e9069d6a17c</t>
  </si>
  <si>
    <t>(156)784-2167x806</t>
  </si>
  <si>
    <t>001-787-959-1394x80579</t>
  </si>
  <si>
    <t>stanley30@mcfarland.com</t>
  </si>
  <si>
    <t>https://morton-townsend.org/</t>
  </si>
  <si>
    <t>b0f8AfD88089ad0</t>
  </si>
  <si>
    <t>Jacquelineshire</t>
  </si>
  <si>
    <t>(126)224-1085x90218</t>
  </si>
  <si>
    <t>862.579.3063x83879</t>
  </si>
  <si>
    <t>dbender@simpson.com</t>
  </si>
  <si>
    <t>http://kelley.com/</t>
  </si>
  <si>
    <t>0FCc35fFecfC168</t>
  </si>
  <si>
    <t>Flowers, Reynolds and Baxter</t>
  </si>
  <si>
    <t>Port Shane</t>
  </si>
  <si>
    <t>245-781-6649</t>
  </si>
  <si>
    <t>154.548.6653</t>
  </si>
  <si>
    <t>joshuamathews@bruce.com</t>
  </si>
  <si>
    <t>https://www.hudson.com/</t>
  </si>
  <si>
    <t>cAfa5f1A9df0a3b</t>
  </si>
  <si>
    <t>Glenn-Eaton</t>
  </si>
  <si>
    <t>Alexandrafurt</t>
  </si>
  <si>
    <t>488-680-3896x98811</t>
  </si>
  <si>
    <t>001-153-079-5411x34528</t>
  </si>
  <si>
    <t>elizabethcrosby@mays-owens.com</t>
  </si>
  <si>
    <t>https://www.carlson.biz/</t>
  </si>
  <si>
    <t>ec786A3A7879A48</t>
  </si>
  <si>
    <t>Hicks-Small</t>
  </si>
  <si>
    <t>South Phyllisside</t>
  </si>
  <si>
    <t>(095)032-6123x38177</t>
  </si>
  <si>
    <t>181-698-7579</t>
  </si>
  <si>
    <t>arianasandoval@shea-atkinson.info</t>
  </si>
  <si>
    <t>Acd3Cbfb0f1F9d4</t>
  </si>
  <si>
    <t>Tucker Group</t>
  </si>
  <si>
    <t>Sethborough</t>
  </si>
  <si>
    <t>+1-112-701-7709x3992</t>
  </si>
  <si>
    <t>tamara88@valentine.biz</t>
  </si>
  <si>
    <t>AE7d02ec579ace4</t>
  </si>
  <si>
    <t>Byrd-Irwin</t>
  </si>
  <si>
    <t>South Cassandrafort</t>
  </si>
  <si>
    <t>+1-964-192-9926x78222</t>
  </si>
  <si>
    <t>(804)283-4680x89321</t>
  </si>
  <si>
    <t>hurstsean@wade-preston.com</t>
  </si>
  <si>
    <t>http://www.murphy-sweeney.com/</t>
  </si>
  <si>
    <t>FdFE0dfF3C3eC33</t>
  </si>
  <si>
    <t>Rosales and Sons</t>
  </si>
  <si>
    <t>Glenstad</t>
  </si>
  <si>
    <t>131.983.9899x411</t>
  </si>
  <si>
    <t>(015)345-8661</t>
  </si>
  <si>
    <t>jbeltran@simon.com</t>
  </si>
  <si>
    <t>9C775CbF2Ba0A92</t>
  </si>
  <si>
    <t>Shariview</t>
  </si>
  <si>
    <t>183.720.6362</t>
  </si>
  <si>
    <t>+1-790-683-1015x3828</t>
  </si>
  <si>
    <t>mathew31@steele.com</t>
  </si>
  <si>
    <t>BF71CCFa5FD9e50</t>
  </si>
  <si>
    <t>Kerr Inc</t>
  </si>
  <si>
    <t>Andresborough</t>
  </si>
  <si>
    <t>319-889-9659</t>
  </si>
  <si>
    <t>+1-190-797-8864x0765</t>
  </si>
  <si>
    <t>dominguezholly@paul.com</t>
  </si>
  <si>
    <t>fB63ACeDA5635A5</t>
  </si>
  <si>
    <t>Montes-Lutz</t>
  </si>
  <si>
    <t>New Kerristad</t>
  </si>
  <si>
    <t>041.904.4071</t>
  </si>
  <si>
    <t>(027)139-9377x9251</t>
  </si>
  <si>
    <t>douglas08@cameron.info</t>
  </si>
  <si>
    <t>2d70c20FF2DCFe0</t>
  </si>
  <si>
    <t>Moran-Farrell</t>
  </si>
  <si>
    <t>West Mike</t>
  </si>
  <si>
    <t>001-768-908-5887x414</t>
  </si>
  <si>
    <t>236.486.7225</t>
  </si>
  <si>
    <t>rivasjames@kelley.com</t>
  </si>
  <si>
    <t>dbA5ce60ddC23BE</t>
  </si>
  <si>
    <t>Espinoza, Shah and Blanchard</t>
  </si>
  <si>
    <t>+1-230-595-4542x607</t>
  </si>
  <si>
    <t>helenrasmussen@klein-manning.com</t>
  </si>
  <si>
    <t>http://www.butler.info/</t>
  </si>
  <si>
    <t>1AacD8d00BB4d0C</t>
  </si>
  <si>
    <t>Ray-Cantrell</t>
  </si>
  <si>
    <t>001-799-619-4368</t>
  </si>
  <si>
    <t>+1-058-743-7829x24010</t>
  </si>
  <si>
    <t>jeremyspence@frazier-skinner.biz</t>
  </si>
  <si>
    <t>http://www.lindsey-glover.com/</t>
  </si>
  <si>
    <t>59EED312CCA35F5</t>
  </si>
  <si>
    <t>Mccoy, Wang and Moss</t>
  </si>
  <si>
    <t>001-088-260-1755x78482</t>
  </si>
  <si>
    <t>iturner@shields.com</t>
  </si>
  <si>
    <t>http://www.price.net/</t>
  </si>
  <si>
    <t>6EF41fba31bfe2B</t>
  </si>
  <si>
    <t>Clements, Rasmussen and Edwards</t>
  </si>
  <si>
    <t>Port Erinstad</t>
  </si>
  <si>
    <t>(989)762-0965</t>
  </si>
  <si>
    <t>pscott@oneal-riley.org</t>
  </si>
  <si>
    <t>http://www.mata-doyle.com/</t>
  </si>
  <si>
    <t>FBCB1D2BA326bBB</t>
  </si>
  <si>
    <t>Manning-Velasquez</t>
  </si>
  <si>
    <t>West Caitlin</t>
  </si>
  <si>
    <t>(263)680-1930</t>
  </si>
  <si>
    <t>mccormickstephen@pugh.com</t>
  </si>
  <si>
    <t>http://www.randall-allen.org/</t>
  </si>
  <si>
    <t>fE1EB65C9C70c51</t>
  </si>
  <si>
    <t>Chavez PLC</t>
  </si>
  <si>
    <t>Karinafurt</t>
  </si>
  <si>
    <t>300-384-2335x06145</t>
  </si>
  <si>
    <t>(165)714-3483x5571</t>
  </si>
  <si>
    <t>hammondnoah@bruce-kelly.org</t>
  </si>
  <si>
    <t>http://bauer.org/</t>
  </si>
  <si>
    <t>6B4FA73bdc2fcFD</t>
  </si>
  <si>
    <t>Hogan LLC</t>
  </si>
  <si>
    <t>South Jillianfurt</t>
  </si>
  <si>
    <t>503-201-6797</t>
  </si>
  <si>
    <t>689.946.8609</t>
  </si>
  <si>
    <t>mmeyer@saunders.com</t>
  </si>
  <si>
    <t>https://burch.net/</t>
  </si>
  <si>
    <t>DAFfBd2aC85655D</t>
  </si>
  <si>
    <t>North Ronaldshire</t>
  </si>
  <si>
    <t>308-545-9982</t>
  </si>
  <si>
    <t>169.012.9079x6779</t>
  </si>
  <si>
    <t>morselaurie@hart.org</t>
  </si>
  <si>
    <t>ea5FEBad94BDF31</t>
  </si>
  <si>
    <t>Owens PLC</t>
  </si>
  <si>
    <t>Graceview</t>
  </si>
  <si>
    <t>(840)775-9739x4361</t>
  </si>
  <si>
    <t>758-461-5228x23538</t>
  </si>
  <si>
    <t>duffymiguel@blanchard-hebert.net</t>
  </si>
  <si>
    <t>d9aC4EefF0a36E4</t>
  </si>
  <si>
    <t>Freeman, Woods and Drake</t>
  </si>
  <si>
    <t>Cannonland</t>
  </si>
  <si>
    <t>313.864.8069</t>
  </si>
  <si>
    <t>(538)600-6306</t>
  </si>
  <si>
    <t>darrenduarte@boyer-freeman.com</t>
  </si>
  <si>
    <t>http://petty.com/</t>
  </si>
  <si>
    <t>4CAFa16DDD7CB98</t>
  </si>
  <si>
    <t>Franco, Burgess and Pena</t>
  </si>
  <si>
    <t>(442)457-6281x60521</t>
  </si>
  <si>
    <t>001-624-575-5849x269</t>
  </si>
  <si>
    <t>patricksandra@lang-bradford.com</t>
  </si>
  <si>
    <t>BBBC9D845b9cCf9</t>
  </si>
  <si>
    <t>West Rachaelborough</t>
  </si>
  <si>
    <t>(080)267-1052</t>
  </si>
  <si>
    <t>lindsay08@wilkerson.com</t>
  </si>
  <si>
    <t>https://drake.com/</t>
  </si>
  <si>
    <t>dfFE0Ad4C1D70Af</t>
  </si>
  <si>
    <t>Li-Simon</t>
  </si>
  <si>
    <t>Keyport</t>
  </si>
  <si>
    <t>(208)783-4162x65732</t>
  </si>
  <si>
    <t>434-125-7929x940</t>
  </si>
  <si>
    <t>chaseprince@copeland.info</t>
  </si>
  <si>
    <t>4e49bCa6aa7dfb2</t>
  </si>
  <si>
    <t>Lowery-Little</t>
  </si>
  <si>
    <t>645-610-3843</t>
  </si>
  <si>
    <t>aryan@humphrey.com</t>
  </si>
  <si>
    <t>3724f3906248BA6</t>
  </si>
  <si>
    <t>Cannon Group</t>
  </si>
  <si>
    <t>Lake Jon</t>
  </si>
  <si>
    <t>552.632.1812</t>
  </si>
  <si>
    <t>001-999-663-0470x92372</t>
  </si>
  <si>
    <t>cchandler@andrews.com</t>
  </si>
  <si>
    <t>http://rangel.com/</t>
  </si>
  <si>
    <t>EEBdcedE0C720b1</t>
  </si>
  <si>
    <t>Mora, Davila and Ballard</t>
  </si>
  <si>
    <t>931-540-6411x2225</t>
  </si>
  <si>
    <t>571-094-7843</t>
  </si>
  <si>
    <t>savannahdowns@hood.com</t>
  </si>
  <si>
    <t>http://www.reilly.com/</t>
  </si>
  <si>
    <t>0e3998CFeAAd3Ee</t>
  </si>
  <si>
    <t>Petersen LLC</t>
  </si>
  <si>
    <t>North Emilyshire</t>
  </si>
  <si>
    <t>122.365.1847x081</t>
  </si>
  <si>
    <t>(188)822-6022</t>
  </si>
  <si>
    <t>kristinepoole@huffman.org</t>
  </si>
  <si>
    <t>https://www.hines.org/</t>
  </si>
  <si>
    <t>f0E72DEb0BA9b8B</t>
  </si>
  <si>
    <t>Ferguson-Saunders</t>
  </si>
  <si>
    <t>+1-607-943-1043x08537</t>
  </si>
  <si>
    <t>001-662-328-3187x258</t>
  </si>
  <si>
    <t>jennifer32@pearson.net</t>
  </si>
  <si>
    <t>https://schneider-mejia.info/</t>
  </si>
  <si>
    <t>FFefCdCB4F8Bc2B</t>
  </si>
  <si>
    <t>Farley, Dunlap and Sawyer</t>
  </si>
  <si>
    <t>Penafort</t>
  </si>
  <si>
    <t>872-803-1692x21963</t>
  </si>
  <si>
    <t>(296)120-5603x019</t>
  </si>
  <si>
    <t>coreydickson@escobar.com</t>
  </si>
  <si>
    <t>http://abbott-gill.com/</t>
  </si>
  <si>
    <t>B2BefAc0fD883Ae</t>
  </si>
  <si>
    <t>Castro LLC</t>
  </si>
  <si>
    <t>Haaschester</t>
  </si>
  <si>
    <t>940-157-2185</t>
  </si>
  <si>
    <t>+1-956-419-3867x8748</t>
  </si>
  <si>
    <t>blakebruce@lozano-chandler.org</t>
  </si>
  <si>
    <t>http://www.rollins-maynard.com/</t>
  </si>
  <si>
    <t>Fd4Df2BBDD6c0Ac</t>
  </si>
  <si>
    <t>Montgomery-Kirk</t>
  </si>
  <si>
    <t>South Erica</t>
  </si>
  <si>
    <t>(468)209-9454x9145</t>
  </si>
  <si>
    <t>(544)968-1588</t>
  </si>
  <si>
    <t>juarezkirsten@morrison.com</t>
  </si>
  <si>
    <t>https://mahoney.com/</t>
  </si>
  <si>
    <t>0caDf60cC2fD25f</t>
  </si>
  <si>
    <t>Strickland LLC</t>
  </si>
  <si>
    <t>Latashaberg</t>
  </si>
  <si>
    <t>brittanygray@kidd.biz</t>
  </si>
  <si>
    <t>http://goodwin-fleming.net/</t>
  </si>
  <si>
    <t>34F05a988E1cfC6</t>
  </si>
  <si>
    <t>South Selenaside</t>
  </si>
  <si>
    <t>(402)045-4960</t>
  </si>
  <si>
    <t>(347)363-7467</t>
  </si>
  <si>
    <t>bushdarlene@ali-lowery.org</t>
  </si>
  <si>
    <t>http://fischer-harrell.com/</t>
  </si>
  <si>
    <t>81EcdBEd03Bda27</t>
  </si>
  <si>
    <t>Solomon-Mcmillan</t>
  </si>
  <si>
    <t>nblanchard@holmes-lucero.com</t>
  </si>
  <si>
    <t>https://www.benton-strong.net/</t>
  </si>
  <si>
    <t>d2433acAE69c869</t>
  </si>
  <si>
    <t>Branch LLC</t>
  </si>
  <si>
    <t>New Leon</t>
  </si>
  <si>
    <t>902.732.5466</t>
  </si>
  <si>
    <t>carlastewart@merritt-mays.info</t>
  </si>
  <si>
    <t>https://jefferson-houston.com/</t>
  </si>
  <si>
    <t>739D75F20206Ac6</t>
  </si>
  <si>
    <t>Greer, Waller and Nicholson</t>
  </si>
  <si>
    <t>North Cynthiaville</t>
  </si>
  <si>
    <t>418.143.8935</t>
  </si>
  <si>
    <t>(797)774-1576x8141</t>
  </si>
  <si>
    <t>ystafford@lutz.net</t>
  </si>
  <si>
    <t>https://johns-hernandez.com/</t>
  </si>
  <si>
    <t>443cDaA2Da0Df0B</t>
  </si>
  <si>
    <t>Cobb-Gross</t>
  </si>
  <si>
    <t>Port Kristinastad</t>
  </si>
  <si>
    <t>(509)184-5112</t>
  </si>
  <si>
    <t>637-830-4183x1806</t>
  </si>
  <si>
    <t>jackson88@crawford.com</t>
  </si>
  <si>
    <t>https://holt-tucker.com/</t>
  </si>
  <si>
    <t>7a45D52E0cD8Bc5</t>
  </si>
  <si>
    <t>990-240-7538x299</t>
  </si>
  <si>
    <t>001-125-960-9981</t>
  </si>
  <si>
    <t>rpennington@gross-norman.info</t>
  </si>
  <si>
    <t>http://www.fitzpatrick-paul.org/</t>
  </si>
  <si>
    <t>aAc24D7D5AbdBc8</t>
  </si>
  <si>
    <t>Kennedy, Lam and Reynolds</t>
  </si>
  <si>
    <t>Andrademouth</t>
  </si>
  <si>
    <t>001-990-231-3794x7129</t>
  </si>
  <si>
    <t>162-269-5850</t>
  </si>
  <si>
    <t>novakdominique@gould.com</t>
  </si>
  <si>
    <t>http://richmond-ross.biz/</t>
  </si>
  <si>
    <t>deA84F5D1aB4aFa</t>
  </si>
  <si>
    <t>Alvarez, Lee and Ali</t>
  </si>
  <si>
    <t>South Annettemouth</t>
  </si>
  <si>
    <t>(867)792-3073</t>
  </si>
  <si>
    <t>001-632-088-4008x5583</t>
  </si>
  <si>
    <t>lgibson@carpenter.com</t>
  </si>
  <si>
    <t>https://www.whitney.biz/</t>
  </si>
  <si>
    <t>24991d88D469BFC</t>
  </si>
  <si>
    <t>Barr-Sawyer</t>
  </si>
  <si>
    <t>West Autumnberg</t>
  </si>
  <si>
    <t>001-656-756-6618</t>
  </si>
  <si>
    <t>nicole66@graham-burnett.org</t>
  </si>
  <si>
    <t>55Ef2BcDaAEDCC5</t>
  </si>
  <si>
    <t>Leonport</t>
  </si>
  <si>
    <t>(431)863-8882x521</t>
  </si>
  <si>
    <t>+1-641-493-4318x05652</t>
  </si>
  <si>
    <t>roblesselena@huber-arroyo.com</t>
  </si>
  <si>
    <t>http://chan-donaldson.com/</t>
  </si>
  <si>
    <t>Afacf0b8cDA0384</t>
  </si>
  <si>
    <t>Powers Inc</t>
  </si>
  <si>
    <t>East Shawnside</t>
  </si>
  <si>
    <t>(801)350-1785x93724</t>
  </si>
  <si>
    <t>146-427-5614x165</t>
  </si>
  <si>
    <t>jackrobinson@arias.info</t>
  </si>
  <si>
    <t>http://ayers.net/</t>
  </si>
  <si>
    <t>d4Ce0a6E46CD3Ae</t>
  </si>
  <si>
    <t>Chaney, Wong and Ali</t>
  </si>
  <si>
    <t>(780)279-0323</t>
  </si>
  <si>
    <t>473-076-8414</t>
  </si>
  <si>
    <t>englishjose@oconnell.org</t>
  </si>
  <si>
    <t>https://www.cummings-montgomery.info/</t>
  </si>
  <si>
    <t>b5fceAA9bdFa8ed</t>
  </si>
  <si>
    <t>Arias Group</t>
  </si>
  <si>
    <t>Ginaborough</t>
  </si>
  <si>
    <t>(959)437-7243x658</t>
  </si>
  <si>
    <t>piercecharlotte@oliver-clayton.com</t>
  </si>
  <si>
    <t>A1FBac2dDdA8F4C</t>
  </si>
  <si>
    <t>Domingueztown</t>
  </si>
  <si>
    <t>852-554-2833</t>
  </si>
  <si>
    <t>202.645.4482</t>
  </si>
  <si>
    <t>pkline@morris-francis.org</t>
  </si>
  <si>
    <t>https://padilla.info/</t>
  </si>
  <si>
    <t>b1D5F0D054F65E8</t>
  </si>
  <si>
    <t>Bernard Group</t>
  </si>
  <si>
    <t>Chelseyville</t>
  </si>
  <si>
    <t>(820)895-5438x87752</t>
  </si>
  <si>
    <t>+1-121-169-8494x562</t>
  </si>
  <si>
    <t>zavalajaclyn@summers-trujillo.com</t>
  </si>
  <si>
    <t>http://www.lowe-hampton.com/</t>
  </si>
  <si>
    <t>3Ede0A8B4B9bDdb</t>
  </si>
  <si>
    <t>Sparks and Sons</t>
  </si>
  <si>
    <t>Port Rogermouth</t>
  </si>
  <si>
    <t>574-480-1628</t>
  </si>
  <si>
    <t>cvalenzuela@stafford.com</t>
  </si>
  <si>
    <t>https://www.chan-munoz.info/</t>
  </si>
  <si>
    <t>E520ccbAd7CB37F</t>
  </si>
  <si>
    <t>Stanton-Gray</t>
  </si>
  <si>
    <t>Vanceview</t>
  </si>
  <si>
    <t>319.562.0897x11594</t>
  </si>
  <si>
    <t>247-885-8400x187</t>
  </si>
  <si>
    <t>velezalvin@hancock.com</t>
  </si>
  <si>
    <t>http://www.mays.com/</t>
  </si>
  <si>
    <t>cfDF24BE81fE1F0</t>
  </si>
  <si>
    <t>Heath-Macias</t>
  </si>
  <si>
    <t>South Lynnburgh</t>
  </si>
  <si>
    <t>+1-934-144-7817x894</t>
  </si>
  <si>
    <t>ana45@roth.com</t>
  </si>
  <si>
    <t>https://quinn-wilkins.com/</t>
  </si>
  <si>
    <t>aF38bb62D8B04b4</t>
  </si>
  <si>
    <t>Vega-Pearson</t>
  </si>
  <si>
    <t>(854)495-4634</t>
  </si>
  <si>
    <t>401-169-5669x203</t>
  </si>
  <si>
    <t>michael64@goodman.com</t>
  </si>
  <si>
    <t>http://fischer.com/</t>
  </si>
  <si>
    <t>cDAe2508Df4Da9f</t>
  </si>
  <si>
    <t>Larsen, Moon and Burton</t>
  </si>
  <si>
    <t>North Ernest</t>
  </si>
  <si>
    <t>149-890-7192x26129</t>
  </si>
  <si>
    <t>001-182-961-5704x796</t>
  </si>
  <si>
    <t>kristy93@costa-vazquez.com</t>
  </si>
  <si>
    <t>https://www.meyers-ferguson.org/</t>
  </si>
  <si>
    <t>18BDa0cbd688df8</t>
  </si>
  <si>
    <t>Castillo-Cooper</t>
  </si>
  <si>
    <t>East Kendra</t>
  </si>
  <si>
    <t>950-643-4471x657</t>
  </si>
  <si>
    <t>(978)950-7167x734</t>
  </si>
  <si>
    <t>thompsonfelicia@gibbs.net</t>
  </si>
  <si>
    <t>https://andrews.com/</t>
  </si>
  <si>
    <t>bcE3Fbe7cfAfaFa</t>
  </si>
  <si>
    <t>North Olivia</t>
  </si>
  <si>
    <t>(279)295-1295</t>
  </si>
  <si>
    <t>001-887-559-7046</t>
  </si>
  <si>
    <t>dillon37@cruz-rosales.info</t>
  </si>
  <si>
    <t>http://acevedo.com/</t>
  </si>
  <si>
    <t>4fb1ff44b8dC5cd</t>
  </si>
  <si>
    <t>Bowen-Maldonado</t>
  </si>
  <si>
    <t>Mullenmouth</t>
  </si>
  <si>
    <t>198.338.2994</t>
  </si>
  <si>
    <t>(477)058-9400</t>
  </si>
  <si>
    <t>yyates@delacruz.net</t>
  </si>
  <si>
    <t>https://mcgee-wall.com/</t>
  </si>
  <si>
    <t>2c7B67f6C0f5c67</t>
  </si>
  <si>
    <t>Murphy-Estrada</t>
  </si>
  <si>
    <t>Rowlandchester</t>
  </si>
  <si>
    <t>001-228-286-0841</t>
  </si>
  <si>
    <t>129.893.7902x9179</t>
  </si>
  <si>
    <t>ritaanderson@cain.com</t>
  </si>
  <si>
    <t>https://www.yang.com/</t>
  </si>
  <si>
    <t>18beD7B01DaFFD1</t>
  </si>
  <si>
    <t>Moran, Hendrix and Porter</t>
  </si>
  <si>
    <t>Staceyside</t>
  </si>
  <si>
    <t>(861)422-2092</t>
  </si>
  <si>
    <t>229.540.0115x4573</t>
  </si>
  <si>
    <t>ypoole@ruiz.com</t>
  </si>
  <si>
    <t>http://terry-singleton.com/</t>
  </si>
  <si>
    <t>c85b65C3cFC5472</t>
  </si>
  <si>
    <t>Cox Inc</t>
  </si>
  <si>
    <t>018-024-1129x20775</t>
  </si>
  <si>
    <t>martinjimenez@osborne-lowery.com</t>
  </si>
  <si>
    <t>9C27Ef395A5B3Fa</t>
  </si>
  <si>
    <t>Oneal, Archer and Castro</t>
  </si>
  <si>
    <t>635.675.3935x40355</t>
  </si>
  <si>
    <t>(403)981-4358</t>
  </si>
  <si>
    <t>craigwebster@patrick.com</t>
  </si>
  <si>
    <t>http://www.velazquez.net/</t>
  </si>
  <si>
    <t>5Bcbdf9C20C3fac</t>
  </si>
  <si>
    <t>Conrad, Le and Marshall</t>
  </si>
  <si>
    <t>Andrestown</t>
  </si>
  <si>
    <t>001-217-453-0016x3559</t>
  </si>
  <si>
    <t>001-583-026-6962x094</t>
  </si>
  <si>
    <t>kurtchavez@mann.org</t>
  </si>
  <si>
    <t>210da3EeaceDb3c</t>
  </si>
  <si>
    <t>Santos, Salinas and Kennedy</t>
  </si>
  <si>
    <t>New Virginia</t>
  </si>
  <si>
    <t>413.682.9038</t>
  </si>
  <si>
    <t>georgegail@hopkins-moreno.com</t>
  </si>
  <si>
    <t>https://www.gates.org/</t>
  </si>
  <si>
    <t>B80dEC9Ae1CB6dC</t>
  </si>
  <si>
    <t>Drake-Cantu</t>
  </si>
  <si>
    <t>379-317-7415x94693</t>
  </si>
  <si>
    <t>001-740-810-0746x5497</t>
  </si>
  <si>
    <t>ybates@schneider.com</t>
  </si>
  <si>
    <t>b42d695aFA8Ebd6</t>
  </si>
  <si>
    <t>Castillo-Larson</t>
  </si>
  <si>
    <t>Helenshire</t>
  </si>
  <si>
    <t>001-051-148-2157x339</t>
  </si>
  <si>
    <t>689-084-3603x764</t>
  </si>
  <si>
    <t>shannonbenjamin@sanders-payne.com</t>
  </si>
  <si>
    <t>https://farmer.com/</t>
  </si>
  <si>
    <t>bF4e8A45B33A1fb</t>
  </si>
  <si>
    <t>Mccarthy, Chapman and Estrada</t>
  </si>
  <si>
    <t>Rickybury</t>
  </si>
  <si>
    <t>(081)008-4992x84631</t>
  </si>
  <si>
    <t>001-192-048-8872x635</t>
  </si>
  <si>
    <t>blakegillespie@ashley-mccall.com</t>
  </si>
  <si>
    <t>https://www.serrano-perez.com/</t>
  </si>
  <si>
    <t>F5d03148eb09e8C</t>
  </si>
  <si>
    <t>New Nicholas</t>
  </si>
  <si>
    <t>444.275.2143</t>
  </si>
  <si>
    <t>001-341-584-8992</t>
  </si>
  <si>
    <t>downsjorge@osborne.com</t>
  </si>
  <si>
    <t>b4f8F1D3Cb5F7cf</t>
  </si>
  <si>
    <t>Bowman, Allen and Rhodes</t>
  </si>
  <si>
    <t>North Madison</t>
  </si>
  <si>
    <t>732-028-3480x6134</t>
  </si>
  <si>
    <t>717.168.8758x3994</t>
  </si>
  <si>
    <t>staffordnatasha@shields.net</t>
  </si>
  <si>
    <t>http://www.harding.com/</t>
  </si>
  <si>
    <t>3f8a76c2CA8D3Dc</t>
  </si>
  <si>
    <t>Gould Ltd</t>
  </si>
  <si>
    <t>North Marthafort</t>
  </si>
  <si>
    <t>605-277-2028</t>
  </si>
  <si>
    <t>hamptonamanda@chavez-bender.com</t>
  </si>
  <si>
    <t>http://fischer-patton.com/</t>
  </si>
  <si>
    <t>3487A48DBCEfCfC</t>
  </si>
  <si>
    <t>Skinner, Perez and May</t>
  </si>
  <si>
    <t>Summersberg</t>
  </si>
  <si>
    <t>(192)993-8692x35970</t>
  </si>
  <si>
    <t>(461)975-4555x69272</t>
  </si>
  <si>
    <t>vincentkrause@fischer-brandt.com</t>
  </si>
  <si>
    <t>https://miles.net/</t>
  </si>
  <si>
    <t>FF406cbcD8faB53</t>
  </si>
  <si>
    <t>Holden Ltd</t>
  </si>
  <si>
    <t>West Natashaport</t>
  </si>
  <si>
    <t>194.213.6205</t>
  </si>
  <si>
    <t>000.103.3947</t>
  </si>
  <si>
    <t>qparsons@ray-flynn.com</t>
  </si>
  <si>
    <t>http://harris-ellis.com/</t>
  </si>
  <si>
    <t>476207e6dEc241F</t>
  </si>
  <si>
    <t>Ayers-Massey</t>
  </si>
  <si>
    <t>+1-253-115-8536x583</t>
  </si>
  <si>
    <t>001-864-033-3356</t>
  </si>
  <si>
    <t>fday@levine.org</t>
  </si>
  <si>
    <t>http://www.phillips-wong.org/</t>
  </si>
  <si>
    <t>9f3793d6cDae5fc</t>
  </si>
  <si>
    <t>Leon, Ayers and Baldwin</t>
  </si>
  <si>
    <t>(615)006-4199x002</t>
  </si>
  <si>
    <t>vernonturner@murphy-holt.com</t>
  </si>
  <si>
    <t>https://www.faulkner-austin.com/</t>
  </si>
  <si>
    <t>7C4dC4b1bDeFfbc</t>
  </si>
  <si>
    <t>Parrish, Fitzgerald and Gibson</t>
  </si>
  <si>
    <t>Sydneyshire</t>
  </si>
  <si>
    <t>713.169.9384x19216</t>
  </si>
  <si>
    <t>566.420.8629</t>
  </si>
  <si>
    <t>elizabeth14@zimmerman.com</t>
  </si>
  <si>
    <t>DdcCc4670bA94AB</t>
  </si>
  <si>
    <t>Mcmahon LLC</t>
  </si>
  <si>
    <t>001-586-345-5307</t>
  </si>
  <si>
    <t>153-213-9712x9252</t>
  </si>
  <si>
    <t>sarahkirby@holt.com</t>
  </si>
  <si>
    <t>https://www.welch.com/</t>
  </si>
  <si>
    <t>B5BcFFDf4D903B9</t>
  </si>
  <si>
    <t>West Gina</t>
  </si>
  <si>
    <t>(047)381-5470x7055</t>
  </si>
  <si>
    <t>601.377.1377x755</t>
  </si>
  <si>
    <t>qsantos@ortega.net</t>
  </si>
  <si>
    <t>http://kim.com/</t>
  </si>
  <si>
    <t>bCCaDdA9C688FcB</t>
  </si>
  <si>
    <t>Greer-Mata</t>
  </si>
  <si>
    <t>South Joanneton</t>
  </si>
  <si>
    <t>457-963-6670</t>
  </si>
  <si>
    <t>(652)249-9217</t>
  </si>
  <si>
    <t>ashleygates@greer.com</t>
  </si>
  <si>
    <t>https://cohen-burgess.biz/</t>
  </si>
  <si>
    <t>d9CdA8A223Bac8A</t>
  </si>
  <si>
    <t>Warner</t>
  </si>
  <si>
    <t>North Ivanport</t>
  </si>
  <si>
    <t>001-024-318-0015x65390</t>
  </si>
  <si>
    <t>audreybird@davis.com</t>
  </si>
  <si>
    <t>https://www.buckley-schroeder.com/</t>
  </si>
  <si>
    <t>f663eE36Dfa75db</t>
  </si>
  <si>
    <t>Robinson, Stephens and Martin</t>
  </si>
  <si>
    <t>South Melanie</t>
  </si>
  <si>
    <t>224-435-2080x813</t>
  </si>
  <si>
    <t>842-932-8318</t>
  </si>
  <si>
    <t>rhansen@franco.org</t>
  </si>
  <si>
    <t>BCE86dcc31E41Ac</t>
  </si>
  <si>
    <t>Mcintosh</t>
  </si>
  <si>
    <t>Middleton, Gibbs and Edwards</t>
  </si>
  <si>
    <t>Lake Natasha</t>
  </si>
  <si>
    <t>(367)683-7905</t>
  </si>
  <si>
    <t>203-434-6685x457</t>
  </si>
  <si>
    <t>diana33@barber-underwood.com</t>
  </si>
  <si>
    <t>http://shah.com/</t>
  </si>
  <si>
    <t>2f52A888d5D60dc</t>
  </si>
  <si>
    <t>Atkins, Livingston and Ware</t>
  </si>
  <si>
    <t>North Leonborough</t>
  </si>
  <si>
    <t>001-544-357-6150x690</t>
  </si>
  <si>
    <t>smatthews@bowman-holden.com</t>
  </si>
  <si>
    <t>https://barker.com/</t>
  </si>
  <si>
    <t>c76Ee68BAC6eA3E</t>
  </si>
  <si>
    <t>Medina and Sons</t>
  </si>
  <si>
    <t>Port Destiny</t>
  </si>
  <si>
    <t>129.571.7116</t>
  </si>
  <si>
    <t>632-750-1918x20812</t>
  </si>
  <si>
    <t>bethanymarquez@vega.com</t>
  </si>
  <si>
    <t>http://vazquez.com/</t>
  </si>
  <si>
    <t>5B3d4B6F6cBbA64</t>
  </si>
  <si>
    <t>Richmond-Lambert</t>
  </si>
  <si>
    <t>Krauseview</t>
  </si>
  <si>
    <t>061.832.5485x122</t>
  </si>
  <si>
    <t>sperez@suarez.com</t>
  </si>
  <si>
    <t>https://www.bender-yoder.com/</t>
  </si>
  <si>
    <t>dFf0beC1aE7b2Ce</t>
  </si>
  <si>
    <t>+1-454-508-7393x587</t>
  </si>
  <si>
    <t>001-536-830-5586x7400</t>
  </si>
  <si>
    <t>clintonnorris@griffin.biz</t>
  </si>
  <si>
    <t>http://www.bowman-dyer.com/</t>
  </si>
  <si>
    <t>E9D2EFd7E08f8E9</t>
  </si>
  <si>
    <t>Douglas, Young and Hamilton</t>
  </si>
  <si>
    <t>West Virginia</t>
  </si>
  <si>
    <t>474.650.2821x9060</t>
  </si>
  <si>
    <t>misty40@dixon-ford.net</t>
  </si>
  <si>
    <t>http://cantu.biz/</t>
  </si>
  <si>
    <t>F0DcCEdEefdcBC9</t>
  </si>
  <si>
    <t>Adkins, Sampson and Holloway</t>
  </si>
  <si>
    <t>New Lanceshire</t>
  </si>
  <si>
    <t>544-055-6222</t>
  </si>
  <si>
    <t>tbarajas@sparks-mullen.com</t>
  </si>
  <si>
    <t>https://www.sloan-keith.com/</t>
  </si>
  <si>
    <t>EDe7ec6beEaff00</t>
  </si>
  <si>
    <t>Snow, Gilmore and Cantrell</t>
  </si>
  <si>
    <t>Gilbertfurt</t>
  </si>
  <si>
    <t>393-862-9453x80024</t>
  </si>
  <si>
    <t>bobbyglover@ho.biz</t>
  </si>
  <si>
    <t>http://solis-waters.biz/</t>
  </si>
  <si>
    <t>55e6FCbf0ed876d</t>
  </si>
  <si>
    <t>Giles-Le</t>
  </si>
  <si>
    <t>Yustad</t>
  </si>
  <si>
    <t>(293)395-2865x2251</t>
  </si>
  <si>
    <t>+1-909-743-3165x993</t>
  </si>
  <si>
    <t>rhays@house.com</t>
  </si>
  <si>
    <t>https://www.melton.info/</t>
  </si>
  <si>
    <t>FecA437C8e5496d</t>
  </si>
  <si>
    <t>Taylor-Peterson</t>
  </si>
  <si>
    <t>Rivashaven</t>
  </si>
  <si>
    <t>001-846-622-6902x84539</t>
  </si>
  <si>
    <t>892-284-9892</t>
  </si>
  <si>
    <t>ian13@wolfe-livingston.net</t>
  </si>
  <si>
    <t>CdDfBead33aE32C</t>
  </si>
  <si>
    <t>Glover, Hammond and Garner</t>
  </si>
  <si>
    <t>Rojasbury</t>
  </si>
  <si>
    <t>(262)388-6312x0382</t>
  </si>
  <si>
    <t>257-364-4947x69050</t>
  </si>
  <si>
    <t>nyoung@osborn.net</t>
  </si>
  <si>
    <t>http://rivers.com/</t>
  </si>
  <si>
    <t>9Acb8bB6F39D723</t>
  </si>
  <si>
    <t>East Autumnburgh</t>
  </si>
  <si>
    <t>001-708-622-4633</t>
  </si>
  <si>
    <t>928-146-7159x148</t>
  </si>
  <si>
    <t>becky65@hess-stokes.com</t>
  </si>
  <si>
    <t>http://mccoy-rosales.com/</t>
  </si>
  <si>
    <t>A6c0BaFbd38Bdce</t>
  </si>
  <si>
    <t>Harrell, Carr and Tran</t>
  </si>
  <si>
    <t>Bettyborough</t>
  </si>
  <si>
    <t>+1-560-075-2040x02447</t>
  </si>
  <si>
    <t>(288)777-0688</t>
  </si>
  <si>
    <t>nparsons@hernandez.com</t>
  </si>
  <si>
    <t>http://diaz.org/</t>
  </si>
  <si>
    <t>Fc3f0F435f3Afc7</t>
  </si>
  <si>
    <t>Gibbs-Keller</t>
  </si>
  <si>
    <t>West Paul</t>
  </si>
  <si>
    <t>211.926.9017</t>
  </si>
  <si>
    <t>390.020.7628x341</t>
  </si>
  <si>
    <t>schaeferfranklin@rubio.com</t>
  </si>
  <si>
    <t>http://www.michael.com/</t>
  </si>
  <si>
    <t>CA4c5bDd8fB6616</t>
  </si>
  <si>
    <t>Singleton, Brennan and Salazar</t>
  </si>
  <si>
    <t>East Mandyview</t>
  </si>
  <si>
    <t>001-329-199-0440x476</t>
  </si>
  <si>
    <t>zphillips@schroeder.com</t>
  </si>
  <si>
    <t>http://www.weiss-leon.org/</t>
  </si>
  <si>
    <t>aDdbd86Ca3B910D</t>
  </si>
  <si>
    <t>Alvarado, Quinn and Mercado</t>
  </si>
  <si>
    <t>250.349.0686x32396</t>
  </si>
  <si>
    <t>(138)248-7926</t>
  </si>
  <si>
    <t>vatkinson@collier-santos.info</t>
  </si>
  <si>
    <t>C1d9a7AEDDd9637</t>
  </si>
  <si>
    <t>Bryan Group</t>
  </si>
  <si>
    <t>South Alex</t>
  </si>
  <si>
    <t>(496)028-4986x1060</t>
  </si>
  <si>
    <t>068-146-3983</t>
  </si>
  <si>
    <t>nsantos@rangel.info</t>
  </si>
  <si>
    <t>0AE6a8a0e57Fafc</t>
  </si>
  <si>
    <t>Bauer Inc</t>
  </si>
  <si>
    <t>New Xaviershire</t>
  </si>
  <si>
    <t>(651)313-6899</t>
  </si>
  <si>
    <t>(671)092-2860x3161</t>
  </si>
  <si>
    <t>bford@terrell.com</t>
  </si>
  <si>
    <t>https://www.petty-morrow.com/</t>
  </si>
  <si>
    <t>d0Cf4980dB7e9ce</t>
  </si>
  <si>
    <t>Middleton, Bowen and Herring</t>
  </si>
  <si>
    <t>Barberbury</t>
  </si>
  <si>
    <t>(228)649-9679x4756</t>
  </si>
  <si>
    <t>273-723-7044</t>
  </si>
  <si>
    <t>ryanreese@hernandez-calhoun.biz</t>
  </si>
  <si>
    <t>ffFeE0cc3b4bBb1</t>
  </si>
  <si>
    <t>Vaughn-Dickerson</t>
  </si>
  <si>
    <t>West Gregorytown</t>
  </si>
  <si>
    <t>611.123.5791</t>
  </si>
  <si>
    <t>wwalker@mcdonald.com</t>
  </si>
  <si>
    <t>BffFFed20cb0fD1</t>
  </si>
  <si>
    <t>Cantu-Wolf</t>
  </si>
  <si>
    <t>Brandyton</t>
  </si>
  <si>
    <t>+1-667-747-3352x909</t>
  </si>
  <si>
    <t>(341)085-3724</t>
  </si>
  <si>
    <t>lori84@mcgee-weber.net</t>
  </si>
  <si>
    <t>http://michael.com/</t>
  </si>
  <si>
    <t>475ADa35d24eaC6</t>
  </si>
  <si>
    <t>Singleton-Johns</t>
  </si>
  <si>
    <t>Meredithside</t>
  </si>
  <si>
    <t>+1-213-831-5401x075</t>
  </si>
  <si>
    <t>+1-023-896-4091x0733</t>
  </si>
  <si>
    <t>chaneynatasha@burnett-preston.com</t>
  </si>
  <si>
    <t>E4cAaBEe2c91cc8</t>
  </si>
  <si>
    <t>Coreyberg</t>
  </si>
  <si>
    <t>(242)993-8122x53797</t>
  </si>
  <si>
    <t>ivan16@nichols-bennett.com</t>
  </si>
  <si>
    <t>dA1edadCCE4CB8e</t>
  </si>
  <si>
    <t>Townsend, Compton and Goodwin</t>
  </si>
  <si>
    <t>North Alvinmouth</t>
  </si>
  <si>
    <t>828.617.2884x66695</t>
  </si>
  <si>
    <t>(456)682-6363</t>
  </si>
  <si>
    <t>zbridges@floyd.com</t>
  </si>
  <si>
    <t>http://malone-silva.com/</t>
  </si>
  <si>
    <t>F9Ca2c184437d03</t>
  </si>
  <si>
    <t>Crosby PLC</t>
  </si>
  <si>
    <t>Skinnerburgh</t>
  </si>
  <si>
    <t>001-456-243-8798x75376</t>
  </si>
  <si>
    <t>mhays@peterson-hull.com</t>
  </si>
  <si>
    <t>http://www.bates.com/</t>
  </si>
  <si>
    <t>ed7cf6Ac7cEfDDe</t>
  </si>
  <si>
    <t>West Mikeborough</t>
  </si>
  <si>
    <t>(796)329-3007x958</t>
  </si>
  <si>
    <t>634-445-3652x9612</t>
  </si>
  <si>
    <t>travisayers@rojas.com</t>
  </si>
  <si>
    <t>https://avery-woods.com/</t>
  </si>
  <si>
    <t>96DD165F4Cf0E9C</t>
  </si>
  <si>
    <t>Sheppard, Goodman and Knapp</t>
  </si>
  <si>
    <t>Lake Nathaniel</t>
  </si>
  <si>
    <t>001-776-530-9334x1130</t>
  </si>
  <si>
    <t>whitneyjonathan@gillespie-mcknight.com</t>
  </si>
  <si>
    <t>https://www.alvarez-cooke.com/</t>
  </si>
  <si>
    <t>edCbEc43f18cEbC</t>
  </si>
  <si>
    <t>Lake Karla</t>
  </si>
  <si>
    <t>524.157.9472x6644</t>
  </si>
  <si>
    <t>tracey71@lynch.com</t>
  </si>
  <si>
    <t>https://ortega-olsen.org/</t>
  </si>
  <si>
    <t>b47DF82DfcAd5db</t>
  </si>
  <si>
    <t>South Lacey</t>
  </si>
  <si>
    <t>872.965.7485x4994</t>
  </si>
  <si>
    <t>379-267-2334x4952</t>
  </si>
  <si>
    <t>lsherman@bean.com</t>
  </si>
  <si>
    <t>https://www.hays.org/</t>
  </si>
  <si>
    <t>3F389fdde74aaAB</t>
  </si>
  <si>
    <t>Strong and Sons</t>
  </si>
  <si>
    <t>Wangfort</t>
  </si>
  <si>
    <t>(156)793-6917x4940</t>
  </si>
  <si>
    <t>742.192.0076x7446</t>
  </si>
  <si>
    <t>bradsolomon@bryan.org</t>
  </si>
  <si>
    <t>https://www.charles-gordon.info/</t>
  </si>
  <si>
    <t>0F84a7Bda5645af</t>
  </si>
  <si>
    <t>Duran-Trujillo</t>
  </si>
  <si>
    <t>East Christina</t>
  </si>
  <si>
    <t>707.132.5606x11444</t>
  </si>
  <si>
    <t>(061)561-1413</t>
  </si>
  <si>
    <t>zrosales@brennan-velazquez.info</t>
  </si>
  <si>
    <t>http://www.sexton.info/</t>
  </si>
  <si>
    <t>E6C47b74D34BfE3</t>
  </si>
  <si>
    <t>Fowler-Obrien</t>
  </si>
  <si>
    <t>West Sarahton</t>
  </si>
  <si>
    <t>(318)242-9807x7403</t>
  </si>
  <si>
    <t>dlucas@carson.biz</t>
  </si>
  <si>
    <t>c1b42F0Df4E14e4</t>
  </si>
  <si>
    <t>Duran, Marshall and Moreno</t>
  </si>
  <si>
    <t>Ellisfurt</t>
  </si>
  <si>
    <t>923.529.7130x5310</t>
  </si>
  <si>
    <t>(781)777-0184x9308</t>
  </si>
  <si>
    <t>shane87@mcbride-moore.com</t>
  </si>
  <si>
    <t>https://www.guerra-lucas.com/</t>
  </si>
  <si>
    <t>CdD1f122Bf4bA5a</t>
  </si>
  <si>
    <t>Rasmussen-Ingram</t>
  </si>
  <si>
    <t>727-956-1923x2621</t>
  </si>
  <si>
    <t>464-323-9618x682</t>
  </si>
  <si>
    <t>shane24@cantu.com</t>
  </si>
  <si>
    <t>http://bennett-edwards.biz/</t>
  </si>
  <si>
    <t>1Bfc41A31d0aF6E</t>
  </si>
  <si>
    <t>Church, Koch and Harrington</t>
  </si>
  <si>
    <t>Marcfort</t>
  </si>
  <si>
    <t>697.664.7663x58593</t>
  </si>
  <si>
    <t>824-510-3065x298</t>
  </si>
  <si>
    <t>adamskarla@frazier.net</t>
  </si>
  <si>
    <t>https://adams-hansen.net/</t>
  </si>
  <si>
    <t>E829eca0E1cB1bD</t>
  </si>
  <si>
    <t>Macias Group</t>
  </si>
  <si>
    <t>Esparzafurt</t>
  </si>
  <si>
    <t>092-912-6671</t>
  </si>
  <si>
    <t>+1-205-809-9827x5973</t>
  </si>
  <si>
    <t>douglas74@mcneil.info</t>
  </si>
  <si>
    <t>http://kane.net/</t>
  </si>
  <si>
    <t>760ec91Cf5bd84b</t>
  </si>
  <si>
    <t>Hoover, Irwin and Houston</t>
  </si>
  <si>
    <t>Lake Robert</t>
  </si>
  <si>
    <t>439-899-1307x4955</t>
  </si>
  <si>
    <t>lucas33@vega-mcintosh.com</t>
  </si>
  <si>
    <t>http://www.russell.info/</t>
  </si>
  <si>
    <t>4eeF6290293BeB0</t>
  </si>
  <si>
    <t>Cochran Inc</t>
  </si>
  <si>
    <t>Brucechester</t>
  </si>
  <si>
    <t>+1-532-920-9935x990</t>
  </si>
  <si>
    <t>001-019-016-5195x9460</t>
  </si>
  <si>
    <t>qpatrick@robertson.com</t>
  </si>
  <si>
    <t>http://mclean-bruce.com/</t>
  </si>
  <si>
    <t>6618Cf94dEDdC37</t>
  </si>
  <si>
    <t>Moss, Case and Camacho</t>
  </si>
  <si>
    <t>Bernardstad</t>
  </si>
  <si>
    <t>071-621-4097</t>
  </si>
  <si>
    <t>353.944.7625x510</t>
  </si>
  <si>
    <t>tinasuarez@charles.com</t>
  </si>
  <si>
    <t>https://www.tyler.info/</t>
  </si>
  <si>
    <t>8ea1450e01bb7D9</t>
  </si>
  <si>
    <t>Dean-Love</t>
  </si>
  <si>
    <t>Brandtburgh</t>
  </si>
  <si>
    <t>323.638.5423</t>
  </si>
  <si>
    <t>dmercado@byrd.biz</t>
  </si>
  <si>
    <t>https://www.burke-esparza.com/</t>
  </si>
  <si>
    <t>19EE920b5514dD6</t>
  </si>
  <si>
    <t>Wyatt-Mendoza</t>
  </si>
  <si>
    <t>West Dalton</t>
  </si>
  <si>
    <t>327-464-8511x77153</t>
  </si>
  <si>
    <t>claire01@stevens.com</t>
  </si>
  <si>
    <t>3ffA651B6e94dad</t>
  </si>
  <si>
    <t>Page Ltd</t>
  </si>
  <si>
    <t>Jonathanmouth</t>
  </si>
  <si>
    <t>(485)968-8146</t>
  </si>
  <si>
    <t>620-804-9870x4990</t>
  </si>
  <si>
    <t>derekdalton@richard.biz</t>
  </si>
  <si>
    <t>http://www.dougherty.com/</t>
  </si>
  <si>
    <t>30C1d7FB333c119</t>
  </si>
  <si>
    <t>Dixon, Clements and Forbes</t>
  </si>
  <si>
    <t>+1-488-738-0205x70007</t>
  </si>
  <si>
    <t>mario69@crawford-whitaker.com</t>
  </si>
  <si>
    <t>https://www.hinton.com/</t>
  </si>
  <si>
    <t>fbDc5F2dEfEaf2A</t>
  </si>
  <si>
    <t>Snow-Gray</t>
  </si>
  <si>
    <t>(293)527-7253x73522</t>
  </si>
  <si>
    <t>001-730-550-4013x05073</t>
  </si>
  <si>
    <t>unielsen@roth-branch.info</t>
  </si>
  <si>
    <t>https://small.info/</t>
  </si>
  <si>
    <t>e6136a710AcE824</t>
  </si>
  <si>
    <t>Guerra-Vega</t>
  </si>
  <si>
    <t>Shelleymouth</t>
  </si>
  <si>
    <t>+1-299-204-6395x6196</t>
  </si>
  <si>
    <t>ccarson@wallace-howell.com</t>
  </si>
  <si>
    <t>https://www.gray-haynes.biz/</t>
  </si>
  <si>
    <t>19A5D9Fc80c7b8b</t>
  </si>
  <si>
    <t>Finley-Bell</t>
  </si>
  <si>
    <t>South Rebekahborough</t>
  </si>
  <si>
    <t>359-218-3472</t>
  </si>
  <si>
    <t>+1-913-731-7111x90296</t>
  </si>
  <si>
    <t>michaela94@house.com</t>
  </si>
  <si>
    <t>http://www.vega-gibbs.com/</t>
  </si>
  <si>
    <t>87Ac651c9B8e8E2</t>
  </si>
  <si>
    <t>Meyers-Tapia</t>
  </si>
  <si>
    <t>Alvinside</t>
  </si>
  <si>
    <t>523-342-5112x369</t>
  </si>
  <si>
    <t>+1-170-296-8895x846</t>
  </si>
  <si>
    <t>kaitlyn53@yates.com</t>
  </si>
  <si>
    <t>http://www.glenn.com/</t>
  </si>
  <si>
    <t>eEeeBC5f877DdF5</t>
  </si>
  <si>
    <t>Larsen Inc</t>
  </si>
  <si>
    <t>Beverlyview</t>
  </si>
  <si>
    <t>805-916-5642x04643</t>
  </si>
  <si>
    <t>thomasselena@patton.com</t>
  </si>
  <si>
    <t>http://bautista-kelly.com/</t>
  </si>
  <si>
    <t>fEa501c3aCD2e9F</t>
  </si>
  <si>
    <t>Port Annton</t>
  </si>
  <si>
    <t>+1-447-809-6952x1087</t>
  </si>
  <si>
    <t>douglasbradley@roach.info</t>
  </si>
  <si>
    <t>https://www.shea.org/</t>
  </si>
  <si>
    <t>7346C2DFc1EcE72</t>
  </si>
  <si>
    <t>Abbott, Holder and Hoover</t>
  </si>
  <si>
    <t>East Michaelview</t>
  </si>
  <si>
    <t>526.236.6696</t>
  </si>
  <si>
    <t>(785)570-4978x67963</t>
  </si>
  <si>
    <t>cummingsselena@mcdonald.com</t>
  </si>
  <si>
    <t>fe9bdADcFAddcAd</t>
  </si>
  <si>
    <t>Hernandez-Caldwell</t>
  </si>
  <si>
    <t>North Cliffordborough</t>
  </si>
  <si>
    <t>142-731-6285x45762</t>
  </si>
  <si>
    <t>george99@lynch.com</t>
  </si>
  <si>
    <t>https://steele.com/</t>
  </si>
  <si>
    <t>6E2f5f6cdBBfD6E</t>
  </si>
  <si>
    <t>Evans Inc</t>
  </si>
  <si>
    <t>Ronnieshire</t>
  </si>
  <si>
    <t>924.099.7533x486</t>
  </si>
  <si>
    <t>303-112-5557</t>
  </si>
  <si>
    <t>jade57@sullivan.com</t>
  </si>
  <si>
    <t>http://www.johnson.biz/</t>
  </si>
  <si>
    <t>aBF98dFd3034AEE</t>
  </si>
  <si>
    <t>Henry-Trujillo</t>
  </si>
  <si>
    <t>East Jasmineland</t>
  </si>
  <si>
    <t>(175)855-7201x53391</t>
  </si>
  <si>
    <t>(305)395-2582x208</t>
  </si>
  <si>
    <t>wburns@chase.com</t>
  </si>
  <si>
    <t>http://pena-case.com/</t>
  </si>
  <si>
    <t>C0ca3F3cE065dCf</t>
  </si>
  <si>
    <t>Armstrong, Cox and Proctor</t>
  </si>
  <si>
    <t>Kramerland</t>
  </si>
  <si>
    <t>001-599-527-5875</t>
  </si>
  <si>
    <t>(156)686-0782</t>
  </si>
  <si>
    <t>donovankelli@kaufman.com</t>
  </si>
  <si>
    <t>F415d117DfE19e9</t>
  </si>
  <si>
    <t>Craig and Sons</t>
  </si>
  <si>
    <t>South Haley</t>
  </si>
  <si>
    <t>001-904-856-5618x255</t>
  </si>
  <si>
    <t>001-494-739-8136x93666</t>
  </si>
  <si>
    <t>margaretgallagher@novak.com</t>
  </si>
  <si>
    <t>http://carlson.org/</t>
  </si>
  <si>
    <t>CbBA6A9AA6d2b3B</t>
  </si>
  <si>
    <t>Perry Ltd</t>
  </si>
  <si>
    <t>Lake Scottstad</t>
  </si>
  <si>
    <t>531.997.2394</t>
  </si>
  <si>
    <t>714.538.9732x0960</t>
  </si>
  <si>
    <t>barnettparker@jimenez.com</t>
  </si>
  <si>
    <t>https://www.hunter-estrada.com/</t>
  </si>
  <si>
    <t>cc0ddAc3FBCE7D0</t>
  </si>
  <si>
    <t>Eduardofort</t>
  </si>
  <si>
    <t>057.797.6613</t>
  </si>
  <si>
    <t>442.938.0294x7730</t>
  </si>
  <si>
    <t>luke40@holloway.info</t>
  </si>
  <si>
    <t>https://www.riddle.com/</t>
  </si>
  <si>
    <t>8C748685c6027F5</t>
  </si>
  <si>
    <t>Macias PLC</t>
  </si>
  <si>
    <t>Port Maxville</t>
  </si>
  <si>
    <t>001-554-052-4697x25951</t>
  </si>
  <si>
    <t>001-303-609-1517</t>
  </si>
  <si>
    <t>zpham@clayton.com</t>
  </si>
  <si>
    <t>AAE10aB2CfF0C7E</t>
  </si>
  <si>
    <t>Elliott Inc</t>
  </si>
  <si>
    <t>Debbieville</t>
  </si>
  <si>
    <t>904-535-4953x683</t>
  </si>
  <si>
    <t>366.182.7676x153</t>
  </si>
  <si>
    <t>mason29@manning.net</t>
  </si>
  <si>
    <t>http://shaw-jennings.com/</t>
  </si>
  <si>
    <t>61c7dFc2fbcEa5C</t>
  </si>
  <si>
    <t>Hickman Inc</t>
  </si>
  <si>
    <t>Richardsonside</t>
  </si>
  <si>
    <t>669-928-1307</t>
  </si>
  <si>
    <t>001-472-829-8379x527</t>
  </si>
  <si>
    <t>hurstbrittany@marquez.net</t>
  </si>
  <si>
    <t>https://mahoney-taylor.org/</t>
  </si>
  <si>
    <t>7F95CBD0AbAE575</t>
  </si>
  <si>
    <t>Webster, Pace and Tucker</t>
  </si>
  <si>
    <t>Stephenstown</t>
  </si>
  <si>
    <t>+1-106-264-8005x481</t>
  </si>
  <si>
    <t>099-271-7099x45296</t>
  </si>
  <si>
    <t>iwang@bray.com</t>
  </si>
  <si>
    <t>https://www.gaines-stokes.com/</t>
  </si>
  <si>
    <t>d1aCDbfCf97c12b</t>
  </si>
  <si>
    <t>Vang-Shaw</t>
  </si>
  <si>
    <t>Tuckertown</t>
  </si>
  <si>
    <t>001-856-091-2956x52587</t>
  </si>
  <si>
    <t>606.040.0420x012</t>
  </si>
  <si>
    <t>myu@cox.com</t>
  </si>
  <si>
    <t>https://shah.com/</t>
  </si>
  <si>
    <t>3cF6a711dF78c5b</t>
  </si>
  <si>
    <t>Ferguson-Shepherd</t>
  </si>
  <si>
    <t>Mitchellchester</t>
  </si>
  <si>
    <t>001-324-805-7754x04402</t>
  </si>
  <si>
    <t>553-620-9928</t>
  </si>
  <si>
    <t>savannah50@hebert-galloway.com</t>
  </si>
  <si>
    <t>https://campbell-knox.com/</t>
  </si>
  <si>
    <t>cEfF8A6eFabb142</t>
  </si>
  <si>
    <t>Mcintosh Ltd</t>
  </si>
  <si>
    <t>Lake Alishaville</t>
  </si>
  <si>
    <t>+1-770-075-7901x097</t>
  </si>
  <si>
    <t>alicia91@mueller-wade.net</t>
  </si>
  <si>
    <t>http://www.owens-mcbride.net/</t>
  </si>
  <si>
    <t>76C2b8Ba59DD762</t>
  </si>
  <si>
    <t>Duffy, Villarreal and Berger</t>
  </si>
  <si>
    <t>Jaredside</t>
  </si>
  <si>
    <t>367-116-7421x80810</t>
  </si>
  <si>
    <t>+1-926-595-3474x8254</t>
  </si>
  <si>
    <t>hmolina@leblanc-harrington.com</t>
  </si>
  <si>
    <t>http://sharp-casey.org/</t>
  </si>
  <si>
    <t>f16D0ef136bEaeC</t>
  </si>
  <si>
    <t>New Gailberg</t>
  </si>
  <si>
    <t>001-268-674-6368</t>
  </si>
  <si>
    <t>(150)082-4425x44406</t>
  </si>
  <si>
    <t>jeff90@jensen.com</t>
  </si>
  <si>
    <t>CfFCa1A289c824b</t>
  </si>
  <si>
    <t>Boone, Robertson and Morse</t>
  </si>
  <si>
    <t>Barkerberg</t>
  </si>
  <si>
    <t>810-098-4074x823</t>
  </si>
  <si>
    <t>001-951-761-0386x7820</t>
  </si>
  <si>
    <t>stonebrittney@best.com</t>
  </si>
  <si>
    <t>http://www.shepherd.com/</t>
  </si>
  <si>
    <t>5cfCeAC1F0fc6De</t>
  </si>
  <si>
    <t>Joanfurt</t>
  </si>
  <si>
    <t>(974)186-1384x81750</t>
  </si>
  <si>
    <t>ctapia@travis.com</t>
  </si>
  <si>
    <t>http://www.maynard.com/</t>
  </si>
  <si>
    <t>4eBB0de7Bc452fB</t>
  </si>
  <si>
    <t>Gomez-Calderon</t>
  </si>
  <si>
    <t>Bakerside</t>
  </si>
  <si>
    <t>014.421.3062x745</t>
  </si>
  <si>
    <t>parker07@baker.com</t>
  </si>
  <si>
    <t>http://hood.biz/</t>
  </si>
  <si>
    <t>83b0F8CfDB1E906</t>
  </si>
  <si>
    <t>Barajas-Gonzalez</t>
  </si>
  <si>
    <t>North Allisonside</t>
  </si>
  <si>
    <t>(142)379-4118x875</t>
  </si>
  <si>
    <t>ldavidson@glass.net</t>
  </si>
  <si>
    <t>https://beck.info/</t>
  </si>
  <si>
    <t>a0FcfecCcfF0b8A</t>
  </si>
  <si>
    <t>Wood Inc</t>
  </si>
  <si>
    <t>South Ninamouth</t>
  </si>
  <si>
    <t>379-697-4994x90928</t>
  </si>
  <si>
    <t>odonnellbob@watts.net</t>
  </si>
  <si>
    <t>https://www.pearson.com/</t>
  </si>
  <si>
    <t>E8A97381Afe1EF3</t>
  </si>
  <si>
    <t>Hunt Inc</t>
  </si>
  <si>
    <t>Port Eduardo</t>
  </si>
  <si>
    <t>682-695-6846</t>
  </si>
  <si>
    <t>795.054.9612x92212</t>
  </si>
  <si>
    <t>jaredsimon@henson.info</t>
  </si>
  <si>
    <t>http://roth.com/</t>
  </si>
  <si>
    <t>fb6F888A84f87b0</t>
  </si>
  <si>
    <t>Cortez, Martin and Christensen</t>
  </si>
  <si>
    <t>170.328.3670</t>
  </si>
  <si>
    <t>jarvisalvin@bean-garcia.com</t>
  </si>
  <si>
    <t>https://www.atkinson.org/</t>
  </si>
  <si>
    <t>2BDb52292Aac5fe</t>
  </si>
  <si>
    <t>Aguilar-Blair</t>
  </si>
  <si>
    <t>Swansonville</t>
  </si>
  <si>
    <t>584-654-5737</t>
  </si>
  <si>
    <t>(620)767-2190x7400</t>
  </si>
  <si>
    <t>saralara@brady.com</t>
  </si>
  <si>
    <t>f139cFFc1B6b0AD</t>
  </si>
  <si>
    <t>Barron-Mueller</t>
  </si>
  <si>
    <t>(813)408-0152x2407</t>
  </si>
  <si>
    <t>293.617.8422x538</t>
  </si>
  <si>
    <t>dwaynemontes@frost-delgado.com</t>
  </si>
  <si>
    <t>7E827eb3763be1c</t>
  </si>
  <si>
    <t>Wu-Hanson</t>
  </si>
  <si>
    <t>Dorisside</t>
  </si>
  <si>
    <t>001-086-005-9457</t>
  </si>
  <si>
    <t>753.911.3064</t>
  </si>
  <si>
    <t>stefanie94@chung-sawyer.com</t>
  </si>
  <si>
    <t>https://prince.net/</t>
  </si>
  <si>
    <t>db3F7Bd8eA85106</t>
  </si>
  <si>
    <t>Huerta-Dillon</t>
  </si>
  <si>
    <t>North Greggbury</t>
  </si>
  <si>
    <t>+1-159-746-3842x53553</t>
  </si>
  <si>
    <t>(984)783-1446x956</t>
  </si>
  <si>
    <t>sherrygolden@beck.com</t>
  </si>
  <si>
    <t>https://www.cameron.org/</t>
  </si>
  <si>
    <t>823CF2d5B6f8a82</t>
  </si>
  <si>
    <t>Alvarez, Hardy and Boyle</t>
  </si>
  <si>
    <t>North Dalemouth</t>
  </si>
  <si>
    <t>(580)576-4772x65826</t>
  </si>
  <si>
    <t>marissa50@howell.info</t>
  </si>
  <si>
    <t>https://greer.info/</t>
  </si>
  <si>
    <t>C3Fd307ca1bAdEa</t>
  </si>
  <si>
    <t>Bird, Gamble and Mcguire</t>
  </si>
  <si>
    <t>East Maxwelltown</t>
  </si>
  <si>
    <t>(038)466-0435x48397</t>
  </si>
  <si>
    <t>926.647.4233x3279</t>
  </si>
  <si>
    <t>nancypetty@fletcher.com</t>
  </si>
  <si>
    <t>cF7F3FFD67aCC5d</t>
  </si>
  <si>
    <t>Robles, Horton and Banks</t>
  </si>
  <si>
    <t>Tammiefort</t>
  </si>
  <si>
    <t>+1-871-415-3647x629</t>
  </si>
  <si>
    <t>hickmancameron@moreno-randolph.net</t>
  </si>
  <si>
    <t>https://www.perez.com/</t>
  </si>
  <si>
    <t>10d2A0Cf5d4E6a7</t>
  </si>
  <si>
    <t>Mclean-Armstrong</t>
  </si>
  <si>
    <t>North Glennstad</t>
  </si>
  <si>
    <t>+1-419-718-3106x2737</t>
  </si>
  <si>
    <t>001-308-356-9216x74697</t>
  </si>
  <si>
    <t>toniavila@mendez-frye.org</t>
  </si>
  <si>
    <t>https://coffey-navarro.org/</t>
  </si>
  <si>
    <t>ed0CabEdA1e3B0e</t>
  </si>
  <si>
    <t>Beard-Ramirez</t>
  </si>
  <si>
    <t>Port Kristy</t>
  </si>
  <si>
    <t>398.079.6111x5438</t>
  </si>
  <si>
    <t>(321)787-3981</t>
  </si>
  <si>
    <t>pottsricardo@sutton.biz</t>
  </si>
  <si>
    <t>https://www.khan.com/</t>
  </si>
  <si>
    <t>f20Cac39a9bB582</t>
  </si>
  <si>
    <t>Carr, Parsons and Weaver</t>
  </si>
  <si>
    <t>West Sheena</t>
  </si>
  <si>
    <t>053.650.9093</t>
  </si>
  <si>
    <t>001-407-106-2390x5626</t>
  </si>
  <si>
    <t>agilbert@abbott-patrick.org</t>
  </si>
  <si>
    <t>http://rogers.com/</t>
  </si>
  <si>
    <t>025d9B97DEaB5cf</t>
  </si>
  <si>
    <t>Ruiz Inc</t>
  </si>
  <si>
    <t>Marshfort</t>
  </si>
  <si>
    <t>001-697-158-3924x915</t>
  </si>
  <si>
    <t>455.626.8086x437</t>
  </si>
  <si>
    <t>cheyenneguerra@burke.com</t>
  </si>
  <si>
    <t>b04Baaa39CaEDf7</t>
  </si>
  <si>
    <t>Tanner, Wang and Velasquez</t>
  </si>
  <si>
    <t>Lake Noahhaven</t>
  </si>
  <si>
    <t>004-442-1871</t>
  </si>
  <si>
    <t>520.145.8925x391</t>
  </si>
  <si>
    <t>khubbard@yoder.org</t>
  </si>
  <si>
    <t>https://palmer.org/</t>
  </si>
  <si>
    <t>805Ccb6ec08EFcA</t>
  </si>
  <si>
    <t>Vaughan, Glover and Shepherd</t>
  </si>
  <si>
    <t>Mejiafort</t>
  </si>
  <si>
    <t>(898)593-5264</t>
  </si>
  <si>
    <t>hwise@lowery.info</t>
  </si>
  <si>
    <t>https://www.hatfield.com/</t>
  </si>
  <si>
    <t>06Fbf62135CbBF9</t>
  </si>
  <si>
    <t>Montgomery Inc</t>
  </si>
  <si>
    <t>New Ralphfort</t>
  </si>
  <si>
    <t>001-700-209-7838x110</t>
  </si>
  <si>
    <t>(013)684-9462x43229</t>
  </si>
  <si>
    <t>edward24@fischer.biz</t>
  </si>
  <si>
    <t>https://hess.org/</t>
  </si>
  <si>
    <t>beeBADb0E7AF242</t>
  </si>
  <si>
    <t>Bell-Howe</t>
  </si>
  <si>
    <t>Margaretburgh</t>
  </si>
  <si>
    <t>687.498.7230</t>
  </si>
  <si>
    <t>171.539.8283x5364</t>
  </si>
  <si>
    <t>orrmadison@mcdaniel.net</t>
  </si>
  <si>
    <t>501528E8F110CC0</t>
  </si>
  <si>
    <t>Keith PLC</t>
  </si>
  <si>
    <t>Port Stevenville</t>
  </si>
  <si>
    <t>(053)213-1171x32403</t>
  </si>
  <si>
    <t>(708)363-4999</t>
  </si>
  <si>
    <t>micheal82@lynn.com</t>
  </si>
  <si>
    <t>http://rosario.org/</t>
  </si>
  <si>
    <t>E1cEC0f7DAD1C4e</t>
  </si>
  <si>
    <t>Stuart-Mcintyre</t>
  </si>
  <si>
    <t>Savagebury</t>
  </si>
  <si>
    <t>001-141-681-3417</t>
  </si>
  <si>
    <t>265.979.5036x7978</t>
  </si>
  <si>
    <t>norman50@duncan-browning.com</t>
  </si>
  <si>
    <t>C86bDF64EA2D51d</t>
  </si>
  <si>
    <t>Terry-Oconnell</t>
  </si>
  <si>
    <t>Larrytown</t>
  </si>
  <si>
    <t>899.261.8169</t>
  </si>
  <si>
    <t>965-795-6969x1245</t>
  </si>
  <si>
    <t>glasskaren@francis.net</t>
  </si>
  <si>
    <t>http://hayes-palmer.com/</t>
  </si>
  <si>
    <t>EBacAAA71010CD8</t>
  </si>
  <si>
    <t>Villegas, Rodgers and Andrews</t>
  </si>
  <si>
    <t>Traceyhaven</t>
  </si>
  <si>
    <t>194-080-4778</t>
  </si>
  <si>
    <t>519.239.6958x84362</t>
  </si>
  <si>
    <t>albertmullen@soto.net</t>
  </si>
  <si>
    <t>http://www.donaldson-lowe.org/</t>
  </si>
  <si>
    <t>B7Feba507CD00f5</t>
  </si>
  <si>
    <t>Walter Inc</t>
  </si>
  <si>
    <t>South Marcia</t>
  </si>
  <si>
    <t>+1-320-599-3596x442</t>
  </si>
  <si>
    <t>charlotte42@rojas.com</t>
  </si>
  <si>
    <t>https://dean.com/</t>
  </si>
  <si>
    <t>1addFe3dCaceD3a</t>
  </si>
  <si>
    <t>Marshall-Gaines</t>
  </si>
  <si>
    <t>West Chelsea</t>
  </si>
  <si>
    <t>001-672-895-9209x6742</t>
  </si>
  <si>
    <t>(814)706-2863</t>
  </si>
  <si>
    <t>henrygill@bender.com</t>
  </si>
  <si>
    <t>EECADA00218bfFd</t>
  </si>
  <si>
    <t>Hendricks-Mccarty</t>
  </si>
  <si>
    <t>Blairside</t>
  </si>
  <si>
    <t>380-567-7639x5218</t>
  </si>
  <si>
    <t>+1-323-708-9785x26352</t>
  </si>
  <si>
    <t>judith29@maddox.com</t>
  </si>
  <si>
    <t>http://www.solomon-gentry.info/</t>
  </si>
  <si>
    <t>12CC251DE0d12b4</t>
  </si>
  <si>
    <t>Brock, Jimenez and Mosley</t>
  </si>
  <si>
    <t>Bellview</t>
  </si>
  <si>
    <t>(631)503-2472x99128</t>
  </si>
  <si>
    <t>+1-438-558-1862x555</t>
  </si>
  <si>
    <t>maytanner@tanner.com</t>
  </si>
  <si>
    <t>https://bowers.net/</t>
  </si>
  <si>
    <t>C9dBA2f2e264d80</t>
  </si>
  <si>
    <t>Boyer, Bennett and Kirby</t>
  </si>
  <si>
    <t>Autumnshire</t>
  </si>
  <si>
    <t>960-570-1312x12031</t>
  </si>
  <si>
    <t>gspears@frederick.com</t>
  </si>
  <si>
    <t>http://franco.org/</t>
  </si>
  <si>
    <t>2f9F0c87EEbfBd7</t>
  </si>
  <si>
    <t>Leon-Bell</t>
  </si>
  <si>
    <t>North Andrewhaven</t>
  </si>
  <si>
    <t>+1-643-748-3369x166</t>
  </si>
  <si>
    <t>(908)142-7018</t>
  </si>
  <si>
    <t>morristravis@castro.com</t>
  </si>
  <si>
    <t>aB989e37Eba5fD7</t>
  </si>
  <si>
    <t>Pineda-Dudley</t>
  </si>
  <si>
    <t>001-309-095-3807</t>
  </si>
  <si>
    <t>(889)461-4808x1053</t>
  </si>
  <si>
    <t>ernest11@joyce-yang.com</t>
  </si>
  <si>
    <t>http://craig.info/</t>
  </si>
  <si>
    <t>a2388FE34332e3E</t>
  </si>
  <si>
    <t>375-698-8378x84098</t>
  </si>
  <si>
    <t>alisonmontgomery@lyons.biz</t>
  </si>
  <si>
    <t>http://www.khan.com/</t>
  </si>
  <si>
    <t>BC8Cbf2AeD7EF0b</t>
  </si>
  <si>
    <t>Hickman-Cross</t>
  </si>
  <si>
    <t>New Kathleentown</t>
  </si>
  <si>
    <t>(055)954-9609x77967</t>
  </si>
  <si>
    <t>564-854-6123</t>
  </si>
  <si>
    <t>zamoragabrielle@forbes-barber.net</t>
  </si>
  <si>
    <t>AE3e9B1BB54acEc</t>
  </si>
  <si>
    <t>Farrellton</t>
  </si>
  <si>
    <t>094.095.1970</t>
  </si>
  <si>
    <t>(823)990-7426x95617</t>
  </si>
  <si>
    <t>juliarichardson@welch.com</t>
  </si>
  <si>
    <t>6DBC18e5EAc8Ce0</t>
  </si>
  <si>
    <t>Sparks, Snow and Gaines</t>
  </si>
  <si>
    <t>Tammieside</t>
  </si>
  <si>
    <t>(509)852-4640</t>
  </si>
  <si>
    <t>rpacheco@blanchard.info</t>
  </si>
  <si>
    <t>http://www.moore-prince.biz/</t>
  </si>
  <si>
    <t>C6b62Ed169d0f4F</t>
  </si>
  <si>
    <t>Greene, Moon and Allen</t>
  </si>
  <si>
    <t>Duartemouth</t>
  </si>
  <si>
    <t>427-519-7457x27731</t>
  </si>
  <si>
    <t>072-969-4884x707</t>
  </si>
  <si>
    <t>alexandermorgan@conley-fischer.org</t>
  </si>
  <si>
    <t>https://www.austin.com/</t>
  </si>
  <si>
    <t>EE1cAaabcfebcFa</t>
  </si>
  <si>
    <t>Gates, Beltran and Kramer</t>
  </si>
  <si>
    <t>Yorkborough</t>
  </si>
  <si>
    <t>677.394.6870x4621</t>
  </si>
  <si>
    <t>+1-399-265-3949x598</t>
  </si>
  <si>
    <t>yangrickey@gilbert.com</t>
  </si>
  <si>
    <t>http://conner-vance.com/</t>
  </si>
  <si>
    <t>02E3e35DAc3354B</t>
  </si>
  <si>
    <t>Bartlett-Howell</t>
  </si>
  <si>
    <t>Sethhaven</t>
  </si>
  <si>
    <t>(054)909-5403x54225</t>
  </si>
  <si>
    <t>001-594-113-0858x8267</t>
  </si>
  <si>
    <t>jeffcarter@molina.biz</t>
  </si>
  <si>
    <t>http://avery-kramer.com/</t>
  </si>
  <si>
    <t>F322eAEeDeA6caC</t>
  </si>
  <si>
    <t>Armstrong and Sons</t>
  </si>
  <si>
    <t>(162)018-7142</t>
  </si>
  <si>
    <t>914.658.3788x747</t>
  </si>
  <si>
    <t>sylviamoody@farmer.info</t>
  </si>
  <si>
    <t>https://www.doyle.com/</t>
  </si>
  <si>
    <t>34382663A4AEaB5</t>
  </si>
  <si>
    <t>Jonesport</t>
  </si>
  <si>
    <t>004-624-7123</t>
  </si>
  <si>
    <t>663.234.6649x3084</t>
  </si>
  <si>
    <t>ifrazier@andrews.com</t>
  </si>
  <si>
    <t>http://meza.com/</t>
  </si>
  <si>
    <t>D6AF4BeB6eC02dc</t>
  </si>
  <si>
    <t>(816)310-0413x728</t>
  </si>
  <si>
    <t>gallowayclifford@galloway.com</t>
  </si>
  <si>
    <t>http://zimmerman-bray.com/</t>
  </si>
  <si>
    <t>e02c3911E7d7cD2</t>
  </si>
  <si>
    <t>Pugh, Simon and Hatfield</t>
  </si>
  <si>
    <t>South Mauriceton</t>
  </si>
  <si>
    <t>789.408.7831x6551</t>
  </si>
  <si>
    <t>694-766-1815</t>
  </si>
  <si>
    <t>adkinsdana@abbott.com</t>
  </si>
  <si>
    <t>https://www.jensen.com/</t>
  </si>
  <si>
    <t>f19dFaB5630ABF7</t>
  </si>
  <si>
    <t>Harmon-Roth</t>
  </si>
  <si>
    <t>West Harrytown</t>
  </si>
  <si>
    <t>910-257-6626</t>
  </si>
  <si>
    <t>001-242-442-1560</t>
  </si>
  <si>
    <t>edwin73@daniel-kane.net</t>
  </si>
  <si>
    <t>26c6Aae94EAEbB1</t>
  </si>
  <si>
    <t>Fitzgerald-Norman</t>
  </si>
  <si>
    <t>Meredithmouth</t>
  </si>
  <si>
    <t>691-673-5458x18626</t>
  </si>
  <si>
    <t>720.422.1634</t>
  </si>
  <si>
    <t>fguerra@raymond.info</t>
  </si>
  <si>
    <t>1De8a2d05cb2ab4</t>
  </si>
  <si>
    <t>Guerra, Montes and Pearson</t>
  </si>
  <si>
    <t>Bethshire</t>
  </si>
  <si>
    <t>250-017-6628x986</t>
  </si>
  <si>
    <t>337-124-6379</t>
  </si>
  <si>
    <t>glenn24@ward.net</t>
  </si>
  <si>
    <t>https://www.savage.com/</t>
  </si>
  <si>
    <t>73E32fAB8DE9c5B</t>
  </si>
  <si>
    <t>Mendez, Rasmussen and Burgess</t>
  </si>
  <si>
    <t>Glendaborough</t>
  </si>
  <si>
    <t>175.859.0736</t>
  </si>
  <si>
    <t>wolfecindy@buck.com</t>
  </si>
  <si>
    <t>http://www.hill-odonnell.com/</t>
  </si>
  <si>
    <t>22fCd7A2AD9C70b</t>
  </si>
  <si>
    <t>Lawson, Murillo and Sellers</t>
  </si>
  <si>
    <t>Bernardland</t>
  </si>
  <si>
    <t>(755)283-3944x2268</t>
  </si>
  <si>
    <t>238.854.5930</t>
  </si>
  <si>
    <t>heather30@gordon-reynolds.com</t>
  </si>
  <si>
    <t>7cF3fA9AdFcde2c</t>
  </si>
  <si>
    <t>Adkins Ltd</t>
  </si>
  <si>
    <t>East Terriland</t>
  </si>
  <si>
    <t>(958)827-1468x209</t>
  </si>
  <si>
    <t>(456)003-6382x6288</t>
  </si>
  <si>
    <t>brandon82@hernandez.com</t>
  </si>
  <si>
    <t>d6e2A2cb6BA9D9C</t>
  </si>
  <si>
    <t>Hensley-Maddox</t>
  </si>
  <si>
    <t>001-498-541-5482x5780</t>
  </si>
  <si>
    <t>+1-765-226-9719x1525</t>
  </si>
  <si>
    <t>mollywilson@hinton.biz</t>
  </si>
  <si>
    <t>https://www.graham-ryan.com/</t>
  </si>
  <si>
    <t>3495F76c8FfF9c9</t>
  </si>
  <si>
    <t>Reid-Gibbs</t>
  </si>
  <si>
    <t>South Nicoleland</t>
  </si>
  <si>
    <t>001-009-187-7301x49419</t>
  </si>
  <si>
    <t>786-740-6466x990</t>
  </si>
  <si>
    <t>timothypayne@estes-camacho.com</t>
  </si>
  <si>
    <t>https://haas.com/</t>
  </si>
  <si>
    <t>D85dAFb3f840B32</t>
  </si>
  <si>
    <t>Li-Lynch</t>
  </si>
  <si>
    <t>East Heidi</t>
  </si>
  <si>
    <t>001-860-529-2500x513</t>
  </si>
  <si>
    <t>douglassalas@dougherty.info</t>
  </si>
  <si>
    <t>http://www.turner.com/</t>
  </si>
  <si>
    <t>b9Ce9c92FdFb2eA</t>
  </si>
  <si>
    <t>Young, Swanson and Aguilar</t>
  </si>
  <si>
    <t>North Darrenville</t>
  </si>
  <si>
    <t>515-733-4945x347</t>
  </si>
  <si>
    <t>001-536-418-8455</t>
  </si>
  <si>
    <t>navarroemily@briggs-mcguire.com</t>
  </si>
  <si>
    <t>51B4D3DA40ECA1d</t>
  </si>
  <si>
    <t>Frost-Pugh</t>
  </si>
  <si>
    <t>South Parker</t>
  </si>
  <si>
    <t>(916)863-9176</t>
  </si>
  <si>
    <t>001-694-107-2267x87131</t>
  </si>
  <si>
    <t>sloanbryan@mccarthy-ortega.com</t>
  </si>
  <si>
    <t>https://juarez-patel.org/</t>
  </si>
  <si>
    <t>CcCecee5C3BbAae</t>
  </si>
  <si>
    <t>Jennings, Torres and Fry</t>
  </si>
  <si>
    <t>Charlestown</t>
  </si>
  <si>
    <t>668.181.6011</t>
  </si>
  <si>
    <t>(895)653-8222x224</t>
  </si>
  <si>
    <t>mowens@castaneda.biz</t>
  </si>
  <si>
    <t>https://atkins.biz/</t>
  </si>
  <si>
    <t>9A479F7D485ea5e</t>
  </si>
  <si>
    <t>Collier, Sanchez and Valencia</t>
  </si>
  <si>
    <t>North Paula</t>
  </si>
  <si>
    <t>001-947-085-1450x6338</t>
  </si>
  <si>
    <t>514.175.5819x863</t>
  </si>
  <si>
    <t>staffordshirley@zamora.org</t>
  </si>
  <si>
    <t>a5Cfdaf71B6c3fe</t>
  </si>
  <si>
    <t>Hendricks LLC</t>
  </si>
  <si>
    <t>Hughesfurt</t>
  </si>
  <si>
    <t>844.817.5403x29668</t>
  </si>
  <si>
    <t>387-815-9829</t>
  </si>
  <si>
    <t>wongeddie@wallace.biz</t>
  </si>
  <si>
    <t>https://norris-melton.com/</t>
  </si>
  <si>
    <t>5ab036db472aB64</t>
  </si>
  <si>
    <t>Aguirre-Hill</t>
  </si>
  <si>
    <t>Lanechester</t>
  </si>
  <si>
    <t>183-821-8581x855</t>
  </si>
  <si>
    <t>001-947-416-8656x4227</t>
  </si>
  <si>
    <t>meaganmcclure@carlson.com</t>
  </si>
  <si>
    <t>https://www.dickerson.net/</t>
  </si>
  <si>
    <t>BfA4101829aF6F2</t>
  </si>
  <si>
    <t>Haney-Klein</t>
  </si>
  <si>
    <t>Barajasville</t>
  </si>
  <si>
    <t>397.237.5023x50488</t>
  </si>
  <si>
    <t>481-921-8043x27743</t>
  </si>
  <si>
    <t>piercekayla@bowen.com</t>
  </si>
  <si>
    <t>http://ferrell-schneider.biz/</t>
  </si>
  <si>
    <t>5baFCDCA40d5f45</t>
  </si>
  <si>
    <t>Barber, Wells and Compton</t>
  </si>
  <si>
    <t>Davenportfort</t>
  </si>
  <si>
    <t>668.714.7697</t>
  </si>
  <si>
    <t>001-999-978-2999</t>
  </si>
  <si>
    <t>briggsclayton@flores.com</t>
  </si>
  <si>
    <t>http://caldwell.org/</t>
  </si>
  <si>
    <t>CbBc4C1ed7Ae6F6</t>
  </si>
  <si>
    <t>Cameron Group</t>
  </si>
  <si>
    <t>Dannyport</t>
  </si>
  <si>
    <t>001-754-730-6777x2479</t>
  </si>
  <si>
    <t>+1-326-332-9874x468</t>
  </si>
  <si>
    <t>angelingram@snow.org</t>
  </si>
  <si>
    <t>http://andrade.com/</t>
  </si>
  <si>
    <t>A39b2DBd0CDBacB</t>
  </si>
  <si>
    <t>Cain Inc</t>
  </si>
  <si>
    <t>Velazquezbury</t>
  </si>
  <si>
    <t>+1-945-158-4594x8528</t>
  </si>
  <si>
    <t>(082)682-1059</t>
  </si>
  <si>
    <t>bobkirk@greene.com</t>
  </si>
  <si>
    <t>https://www.avery.org/</t>
  </si>
  <si>
    <t>02952bafBECf8ba</t>
  </si>
  <si>
    <t>Rodriguez, Ortiz and Calhoun</t>
  </si>
  <si>
    <t>North Curtis</t>
  </si>
  <si>
    <t>001-947-841-6456x8400</t>
  </si>
  <si>
    <t>(868)835-4921x0600</t>
  </si>
  <si>
    <t>ymiller@floyd-roman.com</t>
  </si>
  <si>
    <t>Ee3ebbc2B0EAE15</t>
  </si>
  <si>
    <t>New Rebeccaland</t>
  </si>
  <si>
    <t>547.660.1202x498</t>
  </si>
  <si>
    <t>001-397-383-7290</t>
  </si>
  <si>
    <t>stokesjoel@ryan.biz</t>
  </si>
  <si>
    <t>https://www.deleon.net/</t>
  </si>
  <si>
    <t>eFa1Fcac802AB58</t>
  </si>
  <si>
    <t>Kramerchester</t>
  </si>
  <si>
    <t>234-823-5024x4575</t>
  </si>
  <si>
    <t>(257)727-7725x7886</t>
  </si>
  <si>
    <t>tmaxwell@mosley.net</t>
  </si>
  <si>
    <t>8cC6CD209d9ff55</t>
  </si>
  <si>
    <t>Potts, Levine and Ballard</t>
  </si>
  <si>
    <t>Gilesborough</t>
  </si>
  <si>
    <t>388-354-6528x498</t>
  </si>
  <si>
    <t>754-225-4273</t>
  </si>
  <si>
    <t>bonnieneal@henderson.com</t>
  </si>
  <si>
    <t>https://brooks.org/</t>
  </si>
  <si>
    <t>C56dE21C712eF10</t>
  </si>
  <si>
    <t>Miles-Salas</t>
  </si>
  <si>
    <t>Wilkinsontown</t>
  </si>
  <si>
    <t>+1-813-823-9295x86008</t>
  </si>
  <si>
    <t>906-735-2235x93834</t>
  </si>
  <si>
    <t>fmccann@ford.com</t>
  </si>
  <si>
    <t>fc4D66918AB0a4A</t>
  </si>
  <si>
    <t>Alvarez, Velazquez and Bolton</t>
  </si>
  <si>
    <t>Lake Marilynshire</t>
  </si>
  <si>
    <t>(532)804-3450x49985</t>
  </si>
  <si>
    <t>+1-061-155-0818x96477</t>
  </si>
  <si>
    <t>alex47@mckinney.com</t>
  </si>
  <si>
    <t>https://www.conrad-johns.net/</t>
  </si>
  <si>
    <t>bd5d0273EcAcaE8</t>
  </si>
  <si>
    <t>George-Cordova</t>
  </si>
  <si>
    <t>Dylanbury</t>
  </si>
  <si>
    <t>825.866.6665</t>
  </si>
  <si>
    <t>(665)039-0527x84883</t>
  </si>
  <si>
    <t>lgreene@kerr.org</t>
  </si>
  <si>
    <t>http://reyes.org/</t>
  </si>
  <si>
    <t>FfDfEcc5FFFdA95</t>
  </si>
  <si>
    <t>Wall, Walter and Page</t>
  </si>
  <si>
    <t>Port Joel</t>
  </si>
  <si>
    <t>001-089-129-6082x036</t>
  </si>
  <si>
    <t>+1-547-924-6453x2022</t>
  </si>
  <si>
    <t>melanie55@kelley.biz</t>
  </si>
  <si>
    <t>https://www.escobar.com/</t>
  </si>
  <si>
    <t>77E31aee6FfE5AB</t>
  </si>
  <si>
    <t>Howard PLC</t>
  </si>
  <si>
    <t>Fieldsmouth</t>
  </si>
  <si>
    <t>(923)250-6226x441</t>
  </si>
  <si>
    <t>mathewford@irwin.com</t>
  </si>
  <si>
    <t>98abbfe7Fe5b20e</t>
  </si>
  <si>
    <t>Howe Group</t>
  </si>
  <si>
    <t>Gaybury</t>
  </si>
  <si>
    <t>758.120.7684</t>
  </si>
  <si>
    <t>001-991-146-7880</t>
  </si>
  <si>
    <t>carolineduran@singleton-ho.info</t>
  </si>
  <si>
    <t>http://www.vega.com/</t>
  </si>
  <si>
    <t>BDb0a052fb1D6A2</t>
  </si>
  <si>
    <t>Lynn, Andrews and Hopkins</t>
  </si>
  <si>
    <t>South Connie</t>
  </si>
  <si>
    <t>(521)349-4414</t>
  </si>
  <si>
    <t>(409)100-2043</t>
  </si>
  <si>
    <t>cameron75@montes-simmons.com</t>
  </si>
  <si>
    <t>https://www.mcgee-walsh.com/</t>
  </si>
  <si>
    <t>f63ac7B26d281e9</t>
  </si>
  <si>
    <t>Breannaburgh</t>
  </si>
  <si>
    <t>+1-238-758-8654x7828</t>
  </si>
  <si>
    <t>119-940-3839</t>
  </si>
  <si>
    <t>jknight@hudson.net</t>
  </si>
  <si>
    <t>http://www.howell-joseph.biz/</t>
  </si>
  <si>
    <t>9AA4c0bbAeEadf2</t>
  </si>
  <si>
    <t>Edwardport</t>
  </si>
  <si>
    <t>+1-482-413-7046x7213</t>
  </si>
  <si>
    <t>lmcintyre@alexander.org</t>
  </si>
  <si>
    <t>http://frost-aguirre.net/</t>
  </si>
  <si>
    <t>8C3F3fE7AEbEa0D</t>
  </si>
  <si>
    <t>Blackwell Inc</t>
  </si>
  <si>
    <t>Nunezfort</t>
  </si>
  <si>
    <t>467-832-8678x641</t>
  </si>
  <si>
    <t>+1-014-144-1030x4105</t>
  </si>
  <si>
    <t>qavery@vincent.com</t>
  </si>
  <si>
    <t>https://www.bradshaw.org/</t>
  </si>
  <si>
    <t>4262Dcdc013a0c2</t>
  </si>
  <si>
    <t>Hurst, Patterson and Cooper</t>
  </si>
  <si>
    <t>Johnsonchester</t>
  </si>
  <si>
    <t>(258)559-7396</t>
  </si>
  <si>
    <t>+1-866-068-0718x945</t>
  </si>
  <si>
    <t>sbranch@welch-santana.net</t>
  </si>
  <si>
    <t>http://brandt-andrade.biz/</t>
  </si>
  <si>
    <t>a099Ffe1bc2ADda</t>
  </si>
  <si>
    <t>Rubio-Beck</t>
  </si>
  <si>
    <t>Lake Noah</t>
  </si>
  <si>
    <t>(036)692-3356x75342</t>
  </si>
  <si>
    <t>001-835-451-8694x975</t>
  </si>
  <si>
    <t>rebeccasutton@olsen.com</t>
  </si>
  <si>
    <t>http://montoya-gillespie.biz/</t>
  </si>
  <si>
    <t>763ED2e150f8aCC</t>
  </si>
  <si>
    <t>Dickson-Owens</t>
  </si>
  <si>
    <t>North Shariland</t>
  </si>
  <si>
    <t>662-739-0422</t>
  </si>
  <si>
    <t>686-024-5911x1062</t>
  </si>
  <si>
    <t>francisco09@frank-mcdowell.com</t>
  </si>
  <si>
    <t>https://www.jacobs.com/</t>
  </si>
  <si>
    <t>bdf56fB7bf35E9B</t>
  </si>
  <si>
    <t>Gaines Ltd</t>
  </si>
  <si>
    <t>South Robert</t>
  </si>
  <si>
    <t>764.612.4957x1933</t>
  </si>
  <si>
    <t>487-804-7145x3117</t>
  </si>
  <si>
    <t>llambert@blevins-curtis.com</t>
  </si>
  <si>
    <t>B0B76b1dc860Ff6</t>
  </si>
  <si>
    <t>Fox, Sherman and Love</t>
  </si>
  <si>
    <t>Charleneville</t>
  </si>
  <si>
    <t>001-083-395-7832</t>
  </si>
  <si>
    <t>365-254-9098</t>
  </si>
  <si>
    <t>estark@berger-villegas.com</t>
  </si>
  <si>
    <t>1eb9a595dea4aEA</t>
  </si>
  <si>
    <t>Archerborough</t>
  </si>
  <si>
    <t>851-076-5096x37877</t>
  </si>
  <si>
    <t>001-564-547-9113x7592</t>
  </si>
  <si>
    <t>darrenlewis@santiago.com</t>
  </si>
  <si>
    <t>https://www.benitez.net/</t>
  </si>
  <si>
    <t>0cD37EdED3Dff5d</t>
  </si>
  <si>
    <t>Chase-Everett</t>
  </si>
  <si>
    <t>Deanside</t>
  </si>
  <si>
    <t>(290)054-8925x4691</t>
  </si>
  <si>
    <t>001-724-256-1982x17897</t>
  </si>
  <si>
    <t>cowanariel@hutchinson.com</t>
  </si>
  <si>
    <t>14cA2aCba51FD06</t>
  </si>
  <si>
    <t>Maldonado Ltd</t>
  </si>
  <si>
    <t>Elizabethtown</t>
  </si>
  <si>
    <t>(248)740-5970x66105</t>
  </si>
  <si>
    <t>(246)972-6419x79675</t>
  </si>
  <si>
    <t>danagaines@combs-glass.org</t>
  </si>
  <si>
    <t>4CfcBf68d2AAdEf</t>
  </si>
  <si>
    <t>Kelly Group</t>
  </si>
  <si>
    <t>226.973.0402x413</t>
  </si>
  <si>
    <t>471-668-0953x9195</t>
  </si>
  <si>
    <t>greerconnor@livingston.com</t>
  </si>
  <si>
    <t>https://www.prince-beltran.com/</t>
  </si>
  <si>
    <t>5d8d6D9D50ff6dF</t>
  </si>
  <si>
    <t>Wagner Group</t>
  </si>
  <si>
    <t>Port Gabriel</t>
  </si>
  <si>
    <t>+1-288-718-4997x736</t>
  </si>
  <si>
    <t>867.043.4099</t>
  </si>
  <si>
    <t>meaganharvey@hunt.org</t>
  </si>
  <si>
    <t>http://neal.com/</t>
  </si>
  <si>
    <t>5EBEAeEAB39Fec1</t>
  </si>
  <si>
    <t>Snyder, Johnston and Long</t>
  </si>
  <si>
    <t>Dudleyton</t>
  </si>
  <si>
    <t>445-982-7269x8280</t>
  </si>
  <si>
    <t>720-548-5799</t>
  </si>
  <si>
    <t>hrojas@moreno.net</t>
  </si>
  <si>
    <t>DD0F0C7aa9eAA49</t>
  </si>
  <si>
    <t>Lowe, Fritz and Hatfield</t>
  </si>
  <si>
    <t>Lake Mckenzie</t>
  </si>
  <si>
    <t>107.771.2308</t>
  </si>
  <si>
    <t>793.288.0987</t>
  </si>
  <si>
    <t>rroberts@collins.com</t>
  </si>
  <si>
    <t>https://www.guerra.com/</t>
  </si>
  <si>
    <t>E3b1341eef400aA</t>
  </si>
  <si>
    <t>Bolton-Hale</t>
  </si>
  <si>
    <t>Dyerville</t>
  </si>
  <si>
    <t>(398)706-5415x013</t>
  </si>
  <si>
    <t>randallwesley@santana.com</t>
  </si>
  <si>
    <t>fc415E95Be291cA</t>
  </si>
  <si>
    <t>York LLC</t>
  </si>
  <si>
    <t>Lake Jacob</t>
  </si>
  <si>
    <t>+1-190-102-1796x910</t>
  </si>
  <si>
    <t>386.641.3518</t>
  </si>
  <si>
    <t>kentdarren@chen-fields.info</t>
  </si>
  <si>
    <t>http://www.roman-roth.com/</t>
  </si>
  <si>
    <t>aC3CC586cfEbF6B</t>
  </si>
  <si>
    <t>Cuevas-Boyer</t>
  </si>
  <si>
    <t>Lake Erikfort</t>
  </si>
  <si>
    <t>593.570.1320x32993</t>
  </si>
  <si>
    <t>(229)029-5391</t>
  </si>
  <si>
    <t>anthonyfischer@yoder.info</t>
  </si>
  <si>
    <t>F56a9EfD12d5fFD</t>
  </si>
  <si>
    <t>Arias, Robertson and Bruce</t>
  </si>
  <si>
    <t>Lake Bryanmouth</t>
  </si>
  <si>
    <t>+1-575-844-7186x28361</t>
  </si>
  <si>
    <t>(877)736-7893x2402</t>
  </si>
  <si>
    <t>nicole94@chambers.net</t>
  </si>
  <si>
    <t>http://www.mcguire-kramer.com/</t>
  </si>
  <si>
    <t>b5833b20B6f0FF1</t>
  </si>
  <si>
    <t>Cannon PLC</t>
  </si>
  <si>
    <t>Duaneville</t>
  </si>
  <si>
    <t>673-817-4380</t>
  </si>
  <si>
    <t>484-436-6488</t>
  </si>
  <si>
    <t>breannaburns@wright-mahoney.org</t>
  </si>
  <si>
    <t>http://www.larsen.com/</t>
  </si>
  <si>
    <t>DAeBA87Fa32A36D</t>
  </si>
  <si>
    <t>Pricemouth</t>
  </si>
  <si>
    <t>011-580-0679</t>
  </si>
  <si>
    <t>(313)806-9611</t>
  </si>
  <si>
    <t>freemanmelody@gonzalez-hunt.org</t>
  </si>
  <si>
    <t>http://www.lindsey.biz/</t>
  </si>
  <si>
    <t>711c51B9cE48f5C</t>
  </si>
  <si>
    <t>Walter-Mccall</t>
  </si>
  <si>
    <t>North Trevorhaven</t>
  </si>
  <si>
    <t>(537)001-8265</t>
  </si>
  <si>
    <t>(918)191-2486x703</t>
  </si>
  <si>
    <t>rollinsjulian@ritter.biz</t>
  </si>
  <si>
    <t>http://www.newton-durham.com/</t>
  </si>
  <si>
    <t>3C5CF71DAc453ae</t>
  </si>
  <si>
    <t>Lopez, Walls and Simmons</t>
  </si>
  <si>
    <t>Dannyborough</t>
  </si>
  <si>
    <t>251-870-8597</t>
  </si>
  <si>
    <t>001-418-039-5454x467</t>
  </si>
  <si>
    <t>julianellis@whitney-padilla.com</t>
  </si>
  <si>
    <t>DF42EfcdACF9952</t>
  </si>
  <si>
    <t>Stokes Group</t>
  </si>
  <si>
    <t>New Colebury</t>
  </si>
  <si>
    <t>920-235-9919</t>
  </si>
  <si>
    <t>001-777-288-4224</t>
  </si>
  <si>
    <t>bernardhowe@schultz.com</t>
  </si>
  <si>
    <t>A93fAAB6Fb4Ce96</t>
  </si>
  <si>
    <t>Walters Group</t>
  </si>
  <si>
    <t>Isabelton</t>
  </si>
  <si>
    <t>(084)061-7285x9369</t>
  </si>
  <si>
    <t>(625)195-1843x203</t>
  </si>
  <si>
    <t>albert92@morales.biz</t>
  </si>
  <si>
    <t>36CB19cB2Dc2278</t>
  </si>
  <si>
    <t>Sparks, Trevino and Wu</t>
  </si>
  <si>
    <t>Bradbury</t>
  </si>
  <si>
    <t>414-781-2814x9906</t>
  </si>
  <si>
    <t>kfields@faulkner.com</t>
  </si>
  <si>
    <t>http://www.george.com/</t>
  </si>
  <si>
    <t>ac0dE575ceFEcF9</t>
  </si>
  <si>
    <t>Haley, Marsh and Anderson</t>
  </si>
  <si>
    <t>North Rogerfort</t>
  </si>
  <si>
    <t>131-188-7387x494</t>
  </si>
  <si>
    <t>893.815.7424x88218</t>
  </si>
  <si>
    <t>dominic54@ochoa-harrington.com</t>
  </si>
  <si>
    <t>http://www.haas-villa.com/</t>
  </si>
  <si>
    <t>E49AE51D8b29fEA</t>
  </si>
  <si>
    <t>East Traci</t>
  </si>
  <si>
    <t>001-035-461-3753x26106</t>
  </si>
  <si>
    <t>(071)764-5576x254</t>
  </si>
  <si>
    <t>rle@cannon.biz</t>
  </si>
  <si>
    <t>http://sharp-morales.com/</t>
  </si>
  <si>
    <t>FAdFdc9CEfB33fb</t>
  </si>
  <si>
    <t>Wilson PLC</t>
  </si>
  <si>
    <t>Tonyland</t>
  </si>
  <si>
    <t>315-433-8152x064</t>
  </si>
  <si>
    <t>407.947.6108x0020</t>
  </si>
  <si>
    <t>mallory92@payne.com</t>
  </si>
  <si>
    <t>http://poole.org/</t>
  </si>
  <si>
    <t>291128A1bBDCBe5</t>
  </si>
  <si>
    <t>Brennan-Cooke</t>
  </si>
  <si>
    <t>Gordonport</t>
  </si>
  <si>
    <t>(197)423-8196x13259</t>
  </si>
  <si>
    <t>990-095-5413x691</t>
  </si>
  <si>
    <t>robynpeck@austin.com</t>
  </si>
  <si>
    <t>01958cCCe8aB8A8</t>
  </si>
  <si>
    <t>Raymond, Juarez and Werner</t>
  </si>
  <si>
    <t>+1-397-794-8374x7296</t>
  </si>
  <si>
    <t>michelle32@reese-marshall.com</t>
  </si>
  <si>
    <t>https://pena-mclean.com/</t>
  </si>
  <si>
    <t>6c925e307a5E149</t>
  </si>
  <si>
    <t>Best-Compton</t>
  </si>
  <si>
    <t>South Elaine</t>
  </si>
  <si>
    <t>(995)906-2540x998</t>
  </si>
  <si>
    <t>785.192.8557x801</t>
  </si>
  <si>
    <t>brichmond@adkins.com</t>
  </si>
  <si>
    <t>https://www.keith-allison.net/</t>
  </si>
  <si>
    <t>FbdB4CF8A3D2396</t>
  </si>
  <si>
    <t>Green, Brennan and Coleman</t>
  </si>
  <si>
    <t>+1-877-729-1574x52997</t>
  </si>
  <si>
    <t>001-920-518-7888</t>
  </si>
  <si>
    <t>kdavidson@baird-schwartz.com</t>
  </si>
  <si>
    <t>https://kelley-gill.com/</t>
  </si>
  <si>
    <t>d9EBD3Ddf4F83B3</t>
  </si>
  <si>
    <t>Dudley-Pope</t>
  </si>
  <si>
    <t>South Thomasborough</t>
  </si>
  <si>
    <t>(477)880-5488</t>
  </si>
  <si>
    <t>stevenstoni@madden-oconnor.biz</t>
  </si>
  <si>
    <t>https://miranda-gardner.info/</t>
  </si>
  <si>
    <t>C56b5c53DfF8471</t>
  </si>
  <si>
    <t>Higgins, Warren and Kemp</t>
  </si>
  <si>
    <t>West Marisa</t>
  </si>
  <si>
    <t>(555)904-9179</t>
  </si>
  <si>
    <t>001-929-188-3781x65192</t>
  </si>
  <si>
    <t>terrence99@rush-goodman.com</t>
  </si>
  <si>
    <t>https://www.lyons.org/</t>
  </si>
  <si>
    <t>6ae1ebdFf7859E6</t>
  </si>
  <si>
    <t>Ramos-Flowers</t>
  </si>
  <si>
    <t>Manuelbury</t>
  </si>
  <si>
    <t>217-540-8154x59095</t>
  </si>
  <si>
    <t>001-859-932-3190x0127</t>
  </si>
  <si>
    <t>tom09@small.info</t>
  </si>
  <si>
    <t>http://www.jacobs.com/</t>
  </si>
  <si>
    <t>39cfaAAbFcbca34</t>
  </si>
  <si>
    <t>Vazquez, Paul and Harvey</t>
  </si>
  <si>
    <t>West Chasefurt</t>
  </si>
  <si>
    <t>001-984-254-2322x62004</t>
  </si>
  <si>
    <t>(237)187-0335x272</t>
  </si>
  <si>
    <t>trevorhanna@hurley.biz</t>
  </si>
  <si>
    <t>http://www.petersen.biz/</t>
  </si>
  <si>
    <t>94a86bCc5c456D1</t>
  </si>
  <si>
    <t>Jefferson, Todd and Dougherty</t>
  </si>
  <si>
    <t>Sullivanmouth</t>
  </si>
  <si>
    <t>776-472-9494x4135</t>
  </si>
  <si>
    <t>522-221-0673</t>
  </si>
  <si>
    <t>mitchellmendez@small.com</t>
  </si>
  <si>
    <t>http://osborn-gilmore.com/</t>
  </si>
  <si>
    <t>9D9B2e5Be8847Df</t>
  </si>
  <si>
    <t>Allison, Goodman and Camacho</t>
  </si>
  <si>
    <t>067-371-5960</t>
  </si>
  <si>
    <t>rebekahlynch@gray.info</t>
  </si>
  <si>
    <t>http://www.mckinney.net/</t>
  </si>
  <si>
    <t>EF8Def0C3F5BF68</t>
  </si>
  <si>
    <t>Haas Inc</t>
  </si>
  <si>
    <t>Christyfort</t>
  </si>
  <si>
    <t>459-657-4691</t>
  </si>
  <si>
    <t>(256)308-6572x142</t>
  </si>
  <si>
    <t>jensenjeanette@reeves.com</t>
  </si>
  <si>
    <t>http://floyd-khan.org/</t>
  </si>
  <si>
    <t>c8C0DC6B1b1cbDF</t>
  </si>
  <si>
    <t>Schneider, Mcintosh and Key</t>
  </si>
  <si>
    <t>Kellerville</t>
  </si>
  <si>
    <t>001-894-357-8906x48091</t>
  </si>
  <si>
    <t>523-259-6018</t>
  </si>
  <si>
    <t>marilynsloan@duncan.com</t>
  </si>
  <si>
    <t>http://sandoval-gallegos.com/</t>
  </si>
  <si>
    <t>6d1dB53a9ad2E25</t>
  </si>
  <si>
    <t>Davidson-Barton</t>
  </si>
  <si>
    <t>001-917-302-1382</t>
  </si>
  <si>
    <t>909-189-3074</t>
  </si>
  <si>
    <t>jay67@patel.com</t>
  </si>
  <si>
    <t>FD6Fe62ed5A02f1</t>
  </si>
  <si>
    <t>Brock Ltd</t>
  </si>
  <si>
    <t>Lake Cynthia</t>
  </si>
  <si>
    <t>001-469-809-0412x62925</t>
  </si>
  <si>
    <t>warejeff@salas.com</t>
  </si>
  <si>
    <t>4bBEcA2CDCc12Ce</t>
  </si>
  <si>
    <t>Merritt-Atkins</t>
  </si>
  <si>
    <t>Desireehaven</t>
  </si>
  <si>
    <t>+1-999-107-6131x65363</t>
  </si>
  <si>
    <t>+1-061-775-9142x942</t>
  </si>
  <si>
    <t>tara21@meyers-garrison.com</t>
  </si>
  <si>
    <t>https://benson.com/</t>
  </si>
  <si>
    <t>ffAcBbd4cBBF187</t>
  </si>
  <si>
    <t>Davila, Koch and Decker</t>
  </si>
  <si>
    <t>North Paulfort</t>
  </si>
  <si>
    <t>+1-812-977-3072x02292</t>
  </si>
  <si>
    <t>(303)052-7848</t>
  </si>
  <si>
    <t>hutchinsonjessica@prince.biz</t>
  </si>
  <si>
    <t>https://freeman-hendricks.info/</t>
  </si>
  <si>
    <t>8C7B9B10C7786Cf</t>
  </si>
  <si>
    <t>Copeland, Glass and Charles</t>
  </si>
  <si>
    <t>Rubiotown</t>
  </si>
  <si>
    <t>durhammarilyn@merritt.com</t>
  </si>
  <si>
    <t>https://moran-maldonado.biz/</t>
  </si>
  <si>
    <t>9EBDc5A06dF5EAC</t>
  </si>
  <si>
    <t>Irwin Ltd</t>
  </si>
  <si>
    <t>001-243-591-3118x430</t>
  </si>
  <si>
    <t>tcowan@sutton.com</t>
  </si>
  <si>
    <t>http://www.sheppard.com/</t>
  </si>
  <si>
    <t>7Cb95D11c747Ae3</t>
  </si>
  <si>
    <t>Hooper, Wilson and Peterson</t>
  </si>
  <si>
    <t>New Natashafort</t>
  </si>
  <si>
    <t>001-160-047-9031x494</t>
  </si>
  <si>
    <t>001-171-205-4733x169</t>
  </si>
  <si>
    <t>robertaduke@case.com</t>
  </si>
  <si>
    <t>https://www.woods.com/</t>
  </si>
  <si>
    <t>811c27Cadfc7114</t>
  </si>
  <si>
    <t>Fisher, Jennings and Travis</t>
  </si>
  <si>
    <t>(116)814-8212x017</t>
  </si>
  <si>
    <t>827.477.7138x36932</t>
  </si>
  <si>
    <t>perry27@york-burch.com</t>
  </si>
  <si>
    <t>http://www.moreno.com/</t>
  </si>
  <si>
    <t>150A8E6d3E7Bc68</t>
  </si>
  <si>
    <t>Simon-Barton</t>
  </si>
  <si>
    <t>Melvinborough</t>
  </si>
  <si>
    <t>245-548-4832x22703</t>
  </si>
  <si>
    <t>(242)052-2718x269</t>
  </si>
  <si>
    <t>raymondsnow@cantrell.biz</t>
  </si>
  <si>
    <t>https://www.baker.biz/</t>
  </si>
  <si>
    <t>FDf385eFBfA3e1e</t>
  </si>
  <si>
    <t>Potter-Meadows</t>
  </si>
  <si>
    <t>149-765-7021x0721</t>
  </si>
  <si>
    <t>nallison@mcmillan.biz</t>
  </si>
  <si>
    <t>Beb14Bbee95FEFE</t>
  </si>
  <si>
    <t>Mcbride-Zavala</t>
  </si>
  <si>
    <t>Wallerton</t>
  </si>
  <si>
    <t>340-687-9715x989</t>
  </si>
  <si>
    <t>(136)687-4732x2797</t>
  </si>
  <si>
    <t>mezakristine@knox.org</t>
  </si>
  <si>
    <t>http://chen.com/</t>
  </si>
  <si>
    <t>b7D4cE5BFd3aA6C</t>
  </si>
  <si>
    <t>Quinn PLC</t>
  </si>
  <si>
    <t>Meredithland</t>
  </si>
  <si>
    <t>517.865.7525</t>
  </si>
  <si>
    <t>745.017.3346x037</t>
  </si>
  <si>
    <t>fholder@cameron.net</t>
  </si>
  <si>
    <t>bd5B96bA2EeE95F</t>
  </si>
  <si>
    <t>Meyers-Dawson</t>
  </si>
  <si>
    <t>West Ashlee</t>
  </si>
  <si>
    <t>428.936.1587</t>
  </si>
  <si>
    <t>+1-567-168-2282x32767</t>
  </si>
  <si>
    <t>april68@henry.org</t>
  </si>
  <si>
    <t>https://www.hester.biz/</t>
  </si>
  <si>
    <t>95FfbCB8c62dFa3</t>
  </si>
  <si>
    <t>Lake Billy</t>
  </si>
  <si>
    <t>001-230-074-4025x83006</t>
  </si>
  <si>
    <t>+1-880-380-7142x25999</t>
  </si>
  <si>
    <t>cowanvictor@clark-jordan.info</t>
  </si>
  <si>
    <t>https://santiago.com/</t>
  </si>
  <si>
    <t>cED6aA1cE4d19Db</t>
  </si>
  <si>
    <t>Coleman, Holder and Cunningham</t>
  </si>
  <si>
    <t>North Garrettville</t>
  </si>
  <si>
    <t>(808)680-9949x9873</t>
  </si>
  <si>
    <t>roberta24@luna-montoya.com</t>
  </si>
  <si>
    <t>https://thomas-diaz.com/</t>
  </si>
  <si>
    <t>47b3F290AD653e8</t>
  </si>
  <si>
    <t>Gaines-Stephenson</t>
  </si>
  <si>
    <t>Woodsville</t>
  </si>
  <si>
    <t>001-358-557-2875</t>
  </si>
  <si>
    <t>(946)356-2435</t>
  </si>
  <si>
    <t>kathrynburns@perkins.biz</t>
  </si>
  <si>
    <t>http://www.mccarty.com/</t>
  </si>
  <si>
    <t>C4D9DCcDf774Db5</t>
  </si>
  <si>
    <t>May, Stanton and Goodwin</t>
  </si>
  <si>
    <t>West Emma</t>
  </si>
  <si>
    <t>001-841-325-5694</t>
  </si>
  <si>
    <t>+1-102-939-9976x700</t>
  </si>
  <si>
    <t>sue20@castro.com</t>
  </si>
  <si>
    <t>http://www.macdonald-goodman.com/</t>
  </si>
  <si>
    <t>97acd1e5655a58C</t>
  </si>
  <si>
    <t>Ramsey, Wilkerson and Cooper</t>
  </si>
  <si>
    <t>North Vicki</t>
  </si>
  <si>
    <t>022.253.4820x42626</t>
  </si>
  <si>
    <t>friedmansummer@burns-chen.com</t>
  </si>
  <si>
    <t>https://www.bolton.com/</t>
  </si>
  <si>
    <t>05AFD17cdA2c018</t>
  </si>
  <si>
    <t>Browning-Jenkins</t>
  </si>
  <si>
    <t>Ayersfurt</t>
  </si>
  <si>
    <t>539-298-6571x4540</t>
  </si>
  <si>
    <t>382-738-5109x963</t>
  </si>
  <si>
    <t>mistyritter@cross.info</t>
  </si>
  <si>
    <t>https://townsend-walton.org/</t>
  </si>
  <si>
    <t>0DD78d08BBa5D6F</t>
  </si>
  <si>
    <t>Faulkner and Sons</t>
  </si>
  <si>
    <t>Micheleville</t>
  </si>
  <si>
    <t>035.234.0494</t>
  </si>
  <si>
    <t>390-544-3643x2426</t>
  </si>
  <si>
    <t>tomjarvis@calderon.com</t>
  </si>
  <si>
    <t>http://bond.com/</t>
  </si>
  <si>
    <t>DeccBc9e79228a6</t>
  </si>
  <si>
    <t>Poole, Montes and Wu</t>
  </si>
  <si>
    <t>Kellertown</t>
  </si>
  <si>
    <t>(924)262-9279x99388</t>
  </si>
  <si>
    <t>890-016-6592x00096</t>
  </si>
  <si>
    <t>darrell55@bradley-simmons.com</t>
  </si>
  <si>
    <t>http://www.shah.info/</t>
  </si>
  <si>
    <t>c0b8e6254F657B2</t>
  </si>
  <si>
    <t>Ray Inc</t>
  </si>
  <si>
    <t>Shawland</t>
  </si>
  <si>
    <t>231-385-7521x6416</t>
  </si>
  <si>
    <t>+1-363-564-9606x1648</t>
  </si>
  <si>
    <t>kelliereese@love.info</t>
  </si>
  <si>
    <t>https://stanton.com/</t>
  </si>
  <si>
    <t>dEDccd3De84931b</t>
  </si>
  <si>
    <t>Kane-Hanson</t>
  </si>
  <si>
    <t>West Stephentown</t>
  </si>
  <si>
    <t>001-689-491-8569x626</t>
  </si>
  <si>
    <t>(471)292-2878</t>
  </si>
  <si>
    <t>mcconnellshirley@beasley-caldwell.com</t>
  </si>
  <si>
    <t>http://ballard.com/</t>
  </si>
  <si>
    <t>D5Ce15306dFde9b</t>
  </si>
  <si>
    <t>Downs-Boone</t>
  </si>
  <si>
    <t>Connieview</t>
  </si>
  <si>
    <t>986.831.0613x3159</t>
  </si>
  <si>
    <t>481-095-6468x08735</t>
  </si>
  <si>
    <t>garrett72@miller.biz</t>
  </si>
  <si>
    <t>E77Db548dEB2Dac</t>
  </si>
  <si>
    <t>Richards, Baird and Keith</t>
  </si>
  <si>
    <t>927.325.7860</t>
  </si>
  <si>
    <t>+1-146-418-9576x6231</t>
  </si>
  <si>
    <t>karinablair@esparza.com</t>
  </si>
  <si>
    <t>http://zavala-henry.com/</t>
  </si>
  <si>
    <t>CB01D1BcA55341a</t>
  </si>
  <si>
    <t>Contreras, Robles and Lara</t>
  </si>
  <si>
    <t>New Kerryside</t>
  </si>
  <si>
    <t>197.041.6321</t>
  </si>
  <si>
    <t>786-256-3352</t>
  </si>
  <si>
    <t>keymelvin@morse-ramsey.net</t>
  </si>
  <si>
    <t>09dB4fA1a47f90a</t>
  </si>
  <si>
    <t>Chung PLC</t>
  </si>
  <si>
    <t>Elizabethmouth</t>
  </si>
  <si>
    <t>323-597-9163</t>
  </si>
  <si>
    <t>884.921.7945x21097</t>
  </si>
  <si>
    <t>dramsey@ramos.com</t>
  </si>
  <si>
    <t>https://fuller-krause.com/</t>
  </si>
  <si>
    <t>EceB260BfCEFC4d</t>
  </si>
  <si>
    <t>Olson, Wiggins and Nolan</t>
  </si>
  <si>
    <t>North Sheri</t>
  </si>
  <si>
    <t>+1-143-567-7361x94046</t>
  </si>
  <si>
    <t>alicegomez@mahoney.com</t>
  </si>
  <si>
    <t>http://www.sharp-marquez.net/</t>
  </si>
  <si>
    <t>415cBaD5FCECaBf</t>
  </si>
  <si>
    <t>Hartman Group</t>
  </si>
  <si>
    <t>South Kellitown</t>
  </si>
  <si>
    <t>533-155-7888</t>
  </si>
  <si>
    <t>(865)032-1734</t>
  </si>
  <si>
    <t>jenniferharmon@schultz.biz</t>
  </si>
  <si>
    <t>https://harrell.net/</t>
  </si>
  <si>
    <t>1dEc03AD36cb506</t>
  </si>
  <si>
    <t>Griffin Ltd</t>
  </si>
  <si>
    <t>South Monicaview</t>
  </si>
  <si>
    <t>341-250-5312</t>
  </si>
  <si>
    <t>(169)932-5690x585</t>
  </si>
  <si>
    <t>ocox@figueroa.com</t>
  </si>
  <si>
    <t>http://brooks-stephenson.info/</t>
  </si>
  <si>
    <t>5B8430b6B89BBfd</t>
  </si>
  <si>
    <t>Trevorfurt</t>
  </si>
  <si>
    <t>271.432.7045</t>
  </si>
  <si>
    <t>gonzalesjonathan@wyatt.net</t>
  </si>
  <si>
    <t>067404D6B83FDBa</t>
  </si>
  <si>
    <t>Boyle, Reynolds and Fowler</t>
  </si>
  <si>
    <t>Reneeside</t>
  </si>
  <si>
    <t>(822)576-6871x655</t>
  </si>
  <si>
    <t>meghanhill@huff-robertson.net</t>
  </si>
  <si>
    <t>a90f476FDf38828</t>
  </si>
  <si>
    <t>Heath-Barrera</t>
  </si>
  <si>
    <t>001-253-528-4483x6741</t>
  </si>
  <si>
    <t>290-848-4881</t>
  </si>
  <si>
    <t>reidbilly@fleming-fischer.com</t>
  </si>
  <si>
    <t>http://monroe-ali.com/</t>
  </si>
  <si>
    <t>cedFD0EfcFFcab6</t>
  </si>
  <si>
    <t>Oconnell, Willis and Cortez</t>
  </si>
  <si>
    <t>Port Fredchester</t>
  </si>
  <si>
    <t>(023)214-9747x52158</t>
  </si>
  <si>
    <t>307.970.1166</t>
  </si>
  <si>
    <t>ebonyharmon@kemp.com</t>
  </si>
  <si>
    <t>https://www.preston.biz/</t>
  </si>
  <si>
    <t>AB84fCC0f4cF0eD</t>
  </si>
  <si>
    <t>Wolf-Moore</t>
  </si>
  <si>
    <t>Lake Bailey</t>
  </si>
  <si>
    <t>044-607-0584x570</t>
  </si>
  <si>
    <t>(241)754-9299</t>
  </si>
  <si>
    <t>theresahickman@mclean.com</t>
  </si>
  <si>
    <t>eA21ec3eF72E62D</t>
  </si>
  <si>
    <t>Brooks Group</t>
  </si>
  <si>
    <t>Myerston</t>
  </si>
  <si>
    <t>001-804-469-2007x7025</t>
  </si>
  <si>
    <t>ashleycharles@blackwell.com</t>
  </si>
  <si>
    <t>d8DEeee0fDF0B72</t>
  </si>
  <si>
    <t>Hawkins, Mathews and Gregory</t>
  </si>
  <si>
    <t>East Barry</t>
  </si>
  <si>
    <t>+1-842-072-7982x5276</t>
  </si>
  <si>
    <t>001-762-562-8222x01046</t>
  </si>
  <si>
    <t>alvin35@bright-benitez.com</t>
  </si>
  <si>
    <t>0cb0ceC431291Ef</t>
  </si>
  <si>
    <t>Hunt-Acosta</t>
  </si>
  <si>
    <t>Lake Lydiabury</t>
  </si>
  <si>
    <t>835.884.1985x2582</t>
  </si>
  <si>
    <t>kylie90@berger.info</t>
  </si>
  <si>
    <t>https://www.velez-nielsen.org/</t>
  </si>
  <si>
    <t>aE59D9095B68d23</t>
  </si>
  <si>
    <t>Schroeder, Key and Meyer</t>
  </si>
  <si>
    <t>Port Chasefurt</t>
  </si>
  <si>
    <t>323-203-2274</t>
  </si>
  <si>
    <t>106.322.4581x197</t>
  </si>
  <si>
    <t>dennishaas@sparks.com</t>
  </si>
  <si>
    <t>https://www.le-massey.biz/</t>
  </si>
  <si>
    <t>0B94efF2fb312DE</t>
  </si>
  <si>
    <t>Chan Inc</t>
  </si>
  <si>
    <t>East Melinda</t>
  </si>
  <si>
    <t>(700)308-0722</t>
  </si>
  <si>
    <t>016-323-4705x4912</t>
  </si>
  <si>
    <t>hodom@oconnor-welch.com</t>
  </si>
  <si>
    <t>https://stewart.info/</t>
  </si>
  <si>
    <t>6Fb3cBf1ad12742</t>
  </si>
  <si>
    <t>Mercer, Romero and Tyler</t>
  </si>
  <si>
    <t>Port Jared</t>
  </si>
  <si>
    <t>718-019-2510x4148</t>
  </si>
  <si>
    <t>francesmartinez@tate-arias.org</t>
  </si>
  <si>
    <t>http://www.pollard.info/</t>
  </si>
  <si>
    <t>E5bfC2454F6878e</t>
  </si>
  <si>
    <t>Griffith PLC</t>
  </si>
  <si>
    <t>Mccallport</t>
  </si>
  <si>
    <t>(894)149-4310x5224</t>
  </si>
  <si>
    <t>001-922-592-8481</t>
  </si>
  <si>
    <t>abbottbrandy@sparks.net</t>
  </si>
  <si>
    <t>http://www.duke-braun.com/</t>
  </si>
  <si>
    <t>aD1aADDF08cdea9</t>
  </si>
  <si>
    <t>Harvey LLC</t>
  </si>
  <si>
    <t>New Colinside</t>
  </si>
  <si>
    <t>193.362.3151</t>
  </si>
  <si>
    <t>+1-061-428-2835x6662</t>
  </si>
  <si>
    <t>sdavidson@garrett-briggs.com</t>
  </si>
  <si>
    <t>http://www.fields.net/</t>
  </si>
  <si>
    <t>eEE595E2C3D448e</t>
  </si>
  <si>
    <t>Zhang, Carlson and Collier</t>
  </si>
  <si>
    <t>New Madison</t>
  </si>
  <si>
    <t>(495)499-9824x646</t>
  </si>
  <si>
    <t>913.404.5985x61726</t>
  </si>
  <si>
    <t>larataylor@oconnell.org</t>
  </si>
  <si>
    <t>http://chambers.biz/</t>
  </si>
  <si>
    <t>5f45710F6bebce4</t>
  </si>
  <si>
    <t>Juarez-Sheppard</t>
  </si>
  <si>
    <t>Kiaramouth</t>
  </si>
  <si>
    <t>247.914.5009</t>
  </si>
  <si>
    <t>893.962.6712x1953</t>
  </si>
  <si>
    <t>jackie14@stevenson-chaney.biz</t>
  </si>
  <si>
    <t>496d2Ca80Ff4E6c</t>
  </si>
  <si>
    <t>Ho-Harvey</t>
  </si>
  <si>
    <t>New Jade</t>
  </si>
  <si>
    <t>(170)727-0987x057</t>
  </si>
  <si>
    <t>ischwartz@blackwell.net</t>
  </si>
  <si>
    <t>https://meza.biz/</t>
  </si>
  <si>
    <t>9EaA8Bc67cfeDA2</t>
  </si>
  <si>
    <t>Savageside</t>
  </si>
  <si>
    <t>257-046-7681</t>
  </si>
  <si>
    <t>001-222-135-7105x895</t>
  </si>
  <si>
    <t>maddenlatoya@dyer-krueger.com</t>
  </si>
  <si>
    <t>http://www.sherman-curry.com/</t>
  </si>
  <si>
    <t>2f9991CfE9c2Ff2</t>
  </si>
  <si>
    <t>Ellison-Hutchinson</t>
  </si>
  <si>
    <t>Joanneport</t>
  </si>
  <si>
    <t>+1-582-086-3133x755</t>
  </si>
  <si>
    <t>(852)329-8904x65732</t>
  </si>
  <si>
    <t>wrowland@leon.biz</t>
  </si>
  <si>
    <t>https://www.hester-ellison.org/</t>
  </si>
  <si>
    <t>73A70Eecf3dF991</t>
  </si>
  <si>
    <t>Beck-Watkins</t>
  </si>
  <si>
    <t>Caitlynland</t>
  </si>
  <si>
    <t>781.606.8803</t>
  </si>
  <si>
    <t>+1-685-373-4001x53293</t>
  </si>
  <si>
    <t>doughertysally@randall.org</t>
  </si>
  <si>
    <t>8024D7CFb9C451B</t>
  </si>
  <si>
    <t>Montgomery-Woodward</t>
  </si>
  <si>
    <t>New Hayleymouth</t>
  </si>
  <si>
    <t>055-522-2979x400</t>
  </si>
  <si>
    <t>frylaurie@thornton-roman.info</t>
  </si>
  <si>
    <t>https://www.russell.com/</t>
  </si>
  <si>
    <t>8e7B7aea003B8f9</t>
  </si>
  <si>
    <t>Jarvis-Espinoza</t>
  </si>
  <si>
    <t>Rogerville</t>
  </si>
  <si>
    <t>+1-588-574-3302x87331</t>
  </si>
  <si>
    <t>744-916-7959x017</t>
  </si>
  <si>
    <t>blakezhang@pollard.info</t>
  </si>
  <si>
    <t>https://carlson-mcintosh.com/</t>
  </si>
  <si>
    <t>7Cbfa3f3b0FFde0</t>
  </si>
  <si>
    <t>Oconnor, Lynn and Kelly</t>
  </si>
  <si>
    <t>Kenthaven</t>
  </si>
  <si>
    <t>001-379-217-6685</t>
  </si>
  <si>
    <t>123-285-6203x00927</t>
  </si>
  <si>
    <t>bibarra@proctor-melendez.net</t>
  </si>
  <si>
    <t>3fe51DC0EC01aCb</t>
  </si>
  <si>
    <t>Bass-Cervantes</t>
  </si>
  <si>
    <t>South Nicoleborough</t>
  </si>
  <si>
    <t>770-441-8838</t>
  </si>
  <si>
    <t>+1-307-572-7915x7515</t>
  </si>
  <si>
    <t>becky20@bentley.com</t>
  </si>
  <si>
    <t>https://www.david.net/</t>
  </si>
  <si>
    <t>A92054Cd8b9D34e</t>
  </si>
  <si>
    <t>Reed, Phelps and Gray</t>
  </si>
  <si>
    <t>Claytonland</t>
  </si>
  <si>
    <t>+1-794-566-3044x91163</t>
  </si>
  <si>
    <t>749-385-2991x87686</t>
  </si>
  <si>
    <t>bonnie24@perkins.com</t>
  </si>
  <si>
    <t>http://www.caldwell.org/</t>
  </si>
  <si>
    <t>C9A9aB03556CAfC</t>
  </si>
  <si>
    <t>East Pedroville</t>
  </si>
  <si>
    <t>975-968-7033</t>
  </si>
  <si>
    <t>+1-702-456-1617x281</t>
  </si>
  <si>
    <t>carlcompton@sparks.net</t>
  </si>
  <si>
    <t>http://www.henderson.com/</t>
  </si>
  <si>
    <t>d96fC3DcBb6BCcA</t>
  </si>
  <si>
    <t>Barron, Ayala and Hicks</t>
  </si>
  <si>
    <t>West Fernando</t>
  </si>
  <si>
    <t>653.027.2134x2981</t>
  </si>
  <si>
    <t>742.760.3607x87914</t>
  </si>
  <si>
    <t>watkinsbreanna@eaton.org</t>
  </si>
  <si>
    <t>https://www.blankenship.com/</t>
  </si>
  <si>
    <t>e29487E9f050c6C</t>
  </si>
  <si>
    <t>Suarez-Cruz</t>
  </si>
  <si>
    <t>Erikamouth</t>
  </si>
  <si>
    <t>geraldmichael@santos.biz</t>
  </si>
  <si>
    <t>http://haney-richmond.com/</t>
  </si>
  <si>
    <t>e47Bd7BAacFbDd2</t>
  </si>
  <si>
    <t>Holt, Galloway and Gomez</t>
  </si>
  <si>
    <t>Hamiltonhaven</t>
  </si>
  <si>
    <t>111.299.2893x79264</t>
  </si>
  <si>
    <t>865.266.2414</t>
  </si>
  <si>
    <t>frostjasmin@benson.com</t>
  </si>
  <si>
    <t>http://www.hendricks.org/</t>
  </si>
  <si>
    <t>195c71b876bf11d</t>
  </si>
  <si>
    <t>Levy-Shepard</t>
  </si>
  <si>
    <t>Fritzberg</t>
  </si>
  <si>
    <t>053-757-0709</t>
  </si>
  <si>
    <t>+1-683-633-1808x662</t>
  </si>
  <si>
    <t>candicechan@salazar.biz</t>
  </si>
  <si>
    <t>http://cline.com/</t>
  </si>
  <si>
    <t>AeCEd2b0b9CD25A</t>
  </si>
  <si>
    <t>Proctor LLC</t>
  </si>
  <si>
    <t>Henryfurt</t>
  </si>
  <si>
    <t>001-466-247-8049</t>
  </si>
  <si>
    <t>allenkent@gregory.com</t>
  </si>
  <si>
    <t>http://orozco-klein.net/</t>
  </si>
  <si>
    <t>d22223aF8e2d3BC</t>
  </si>
  <si>
    <t>Padilla</t>
  </si>
  <si>
    <t>North Ebony</t>
  </si>
  <si>
    <t>(323)643-1891x2890</t>
  </si>
  <si>
    <t>(310)209-5136x747</t>
  </si>
  <si>
    <t>wilsonshari@beck.biz</t>
  </si>
  <si>
    <t>1B40A2cf45E6af2</t>
  </si>
  <si>
    <t>578.766.3997x453</t>
  </si>
  <si>
    <t>+1-514-164-3868x6259</t>
  </si>
  <si>
    <t>garzaricky@ortega.com</t>
  </si>
  <si>
    <t>E0CcAC9Ea5Ee656</t>
  </si>
  <si>
    <t>Sims-Bishop</t>
  </si>
  <si>
    <t>West Rossville</t>
  </si>
  <si>
    <t>156.510.9933x270</t>
  </si>
  <si>
    <t>238-959-9906x531</t>
  </si>
  <si>
    <t>aherman@cline.com</t>
  </si>
  <si>
    <t>https://johns.net/</t>
  </si>
  <si>
    <t>5fDf2DA29aeaE9b</t>
  </si>
  <si>
    <t>Daniels PLC</t>
  </si>
  <si>
    <t>001-495-059-6297</t>
  </si>
  <si>
    <t>016-551-5111x1936</t>
  </si>
  <si>
    <t>isabelvelasquez@cunningham.com</t>
  </si>
  <si>
    <t>https://rosario-wagner.biz/</t>
  </si>
  <si>
    <t>0F2d6F1479ed1A1</t>
  </si>
  <si>
    <t>Estrada PLC</t>
  </si>
  <si>
    <t>Mccallstad</t>
  </si>
  <si>
    <t>001-094-119-7823x37684</t>
  </si>
  <si>
    <t>omarblanchard@wood-cabrera.com</t>
  </si>
  <si>
    <t>2DEFEfcAAf640aB</t>
  </si>
  <si>
    <t>Herring, Arroyo and Ashley</t>
  </si>
  <si>
    <t>West Isabellatown</t>
  </si>
  <si>
    <t>992-775-4658x4598</t>
  </si>
  <si>
    <t>(665)303-4574x947</t>
  </si>
  <si>
    <t>kevinmullins@levine.biz</t>
  </si>
  <si>
    <t>https://www.holden.com/</t>
  </si>
  <si>
    <t>15B4dFBCFFFe863</t>
  </si>
  <si>
    <t>Lynnbury</t>
  </si>
  <si>
    <t>+1-440-680-0239x558</t>
  </si>
  <si>
    <t>968.990.8519</t>
  </si>
  <si>
    <t>holtfrank@hughes-newman.com</t>
  </si>
  <si>
    <t>http://www.duffy-estrada.com/</t>
  </si>
  <si>
    <t>4FbFAFDfF28d6b4</t>
  </si>
  <si>
    <t>Rangel-Curry</t>
  </si>
  <si>
    <t>592-549-0967x51402</t>
  </si>
  <si>
    <t>223-260-1311</t>
  </si>
  <si>
    <t>bondapril@richardson.com</t>
  </si>
  <si>
    <t>D69C3ef77AbD0eC</t>
  </si>
  <si>
    <t>Levy PLC</t>
  </si>
  <si>
    <t>Virginiahaven</t>
  </si>
  <si>
    <t>825.540.6318x10917</t>
  </si>
  <si>
    <t>001-186-903-6412x18707</t>
  </si>
  <si>
    <t>jaclyn71@wright.org</t>
  </si>
  <si>
    <t>https://www.morrison.info/</t>
  </si>
  <si>
    <t>3Ab5BAb01cCEdee</t>
  </si>
  <si>
    <t>Miller-Arroyo</t>
  </si>
  <si>
    <t>Port Helen</t>
  </si>
  <si>
    <t>+1-934-183-8889x03523</t>
  </si>
  <si>
    <t>474.782.5912x637</t>
  </si>
  <si>
    <t>oarcher@conway.com</t>
  </si>
  <si>
    <t>9B37Cdf4C52aD74</t>
  </si>
  <si>
    <t>001-609-158-9714x4692</t>
  </si>
  <si>
    <t>797.050.3105x781</t>
  </si>
  <si>
    <t>summer50@shaffer.org</t>
  </si>
  <si>
    <t>http://www.pace.com/</t>
  </si>
  <si>
    <t>Fdf7CD9Cad5FEda</t>
  </si>
  <si>
    <t>Proctor, Kline and Villanueva</t>
  </si>
  <si>
    <t>Wolfemouth</t>
  </si>
  <si>
    <t>685-554-9714x22821</t>
  </si>
  <si>
    <t>656.738.2007x98533</t>
  </si>
  <si>
    <t>latoya67@horne.org</t>
  </si>
  <si>
    <t>http://www.juarez-snyder.com/</t>
  </si>
  <si>
    <t>8d8FF8D3527828b</t>
  </si>
  <si>
    <t>Cortez-Solomon</t>
  </si>
  <si>
    <t>Erikaside</t>
  </si>
  <si>
    <t>805-281-8333x839</t>
  </si>
  <si>
    <t>609-279-2771x790</t>
  </si>
  <si>
    <t>timothy92@mullins.com</t>
  </si>
  <si>
    <t>http://orozco-gaines.com/</t>
  </si>
  <si>
    <t>1b5851b304fE8B3</t>
  </si>
  <si>
    <t>Stevens LLC</t>
  </si>
  <si>
    <t>Sparksstad</t>
  </si>
  <si>
    <t>925-780-9614</t>
  </si>
  <si>
    <t>429.785.3223</t>
  </si>
  <si>
    <t>allenhartman@cain.com</t>
  </si>
  <si>
    <t>https://decker-carson.com/</t>
  </si>
  <si>
    <t>49f0b48a8adc5B0</t>
  </si>
  <si>
    <t>Moran-Barry</t>
  </si>
  <si>
    <t>Melendezburgh</t>
  </si>
  <si>
    <t>413.554.9065x5264</t>
  </si>
  <si>
    <t>jackandrade@cunningham.com</t>
  </si>
  <si>
    <t>https://www.holland-dennis.org/</t>
  </si>
  <si>
    <t>72aDAE4eD831e48</t>
  </si>
  <si>
    <t>Webster, Hess and Clarke</t>
  </si>
  <si>
    <t>Danielchester</t>
  </si>
  <si>
    <t>001-112-654-9388x49279</t>
  </si>
  <si>
    <t>barry47@blackburn.net</t>
  </si>
  <si>
    <t>http://donaldson-frederick.com/</t>
  </si>
  <si>
    <t>Ba5d97ccb36E6B6</t>
  </si>
  <si>
    <t>Lyons LLC</t>
  </si>
  <si>
    <t>North Warrenshire</t>
  </si>
  <si>
    <t>001-565-991-9313x05394</t>
  </si>
  <si>
    <t>kerri33@gates.com</t>
  </si>
  <si>
    <t>f8a4cABdcCa4f94</t>
  </si>
  <si>
    <t>Cooper LLC</t>
  </si>
  <si>
    <t>Whiteheadtown</t>
  </si>
  <si>
    <t>001-702-634-2868x45177</t>
  </si>
  <si>
    <t>+1-797-731-3084x250</t>
  </si>
  <si>
    <t>max08@ortiz-allen.com</t>
  </si>
  <si>
    <t>http://www.patterson.com/</t>
  </si>
  <si>
    <t>f87965cFfF0DC0E</t>
  </si>
  <si>
    <t>Long, Carpenter and Cantu</t>
  </si>
  <si>
    <t>001-351-938-5703x131</t>
  </si>
  <si>
    <t>jshaw@rocha.info</t>
  </si>
  <si>
    <t>http://www.fowler.com/</t>
  </si>
  <si>
    <t>46De9F2918Eaada</t>
  </si>
  <si>
    <t>Marsh, Brock and Bernard</t>
  </si>
  <si>
    <t>Alexandriashire</t>
  </si>
  <si>
    <t>715-869-5155x6883</t>
  </si>
  <si>
    <t>(005)782-5609x51292</t>
  </si>
  <si>
    <t>chart@kim.info</t>
  </si>
  <si>
    <t>http://dawson-macdonald.com/</t>
  </si>
  <si>
    <t>D00c223EA1F72D1</t>
  </si>
  <si>
    <t>Hebert, Curry and Figueroa</t>
  </si>
  <si>
    <t>Brandonview</t>
  </si>
  <si>
    <t>+1-759-893-9156x6299</t>
  </si>
  <si>
    <t>(463)311-4013x02990</t>
  </si>
  <si>
    <t>rowejulia@simmons.info</t>
  </si>
  <si>
    <t>a785c65eeecbFDC</t>
  </si>
  <si>
    <t>Pierce-Greer</t>
  </si>
  <si>
    <t>Port Becky</t>
  </si>
  <si>
    <t>(910)716-6178</t>
  </si>
  <si>
    <t>garciaparker@nolan-stevens.net</t>
  </si>
  <si>
    <t>http://black.com/</t>
  </si>
  <si>
    <t>3fC290EeC07EF4B</t>
  </si>
  <si>
    <t>Grimes-Pollard</t>
  </si>
  <si>
    <t>Martinburgh</t>
  </si>
  <si>
    <t>001-113-287-2114x8829</t>
  </si>
  <si>
    <t>+1-850-380-6440x847</t>
  </si>
  <si>
    <t>veronica66@lawson-mack.org</t>
  </si>
  <si>
    <t>http://www.owen-johnston.com/</t>
  </si>
  <si>
    <t>6B36c6b5dCeE0Ca</t>
  </si>
  <si>
    <t>Walsh and Sons</t>
  </si>
  <si>
    <t>Port Joycefort</t>
  </si>
  <si>
    <t>119.700.7391x50051</t>
  </si>
  <si>
    <t>267.644.6361x378</t>
  </si>
  <si>
    <t>glenadams@whitaker.com</t>
  </si>
  <si>
    <t>Fd6F2FBcD6d0d47</t>
  </si>
  <si>
    <t>Walker, Blanchard and Combs</t>
  </si>
  <si>
    <t>West Leeport</t>
  </si>
  <si>
    <t>610-757-2217x04373</t>
  </si>
  <si>
    <t>(540)644-0265x96202</t>
  </si>
  <si>
    <t>qgentry@morrow.org</t>
  </si>
  <si>
    <t>https://www.hinton-hooper.biz/</t>
  </si>
  <si>
    <t>bdBa4AdEBCC4DF9</t>
  </si>
  <si>
    <t>Bullock Ltd</t>
  </si>
  <si>
    <t>Deborahport</t>
  </si>
  <si>
    <t>(083)324-5348</t>
  </si>
  <si>
    <t>+1-225-992-4528x909</t>
  </si>
  <si>
    <t>umarshall@miranda-camacho.com</t>
  </si>
  <si>
    <t>https://www.meadows.biz/</t>
  </si>
  <si>
    <t>a9F84B64d2aa4Ad</t>
  </si>
  <si>
    <t>Dalefort</t>
  </si>
  <si>
    <t>001-616-468-4871</t>
  </si>
  <si>
    <t>(384)256-7641</t>
  </si>
  <si>
    <t>sheryl48@king.com</t>
  </si>
  <si>
    <t>https://www.austin-andersen.net/</t>
  </si>
  <si>
    <t>BDA897F22d2cDa2</t>
  </si>
  <si>
    <t>Carlson PLC</t>
  </si>
  <si>
    <t>South Tannerberg</t>
  </si>
  <si>
    <t>267-186-8475</t>
  </si>
  <si>
    <t>melinda06@meyer.info</t>
  </si>
  <si>
    <t>Fab5EfEf821BbE6</t>
  </si>
  <si>
    <t>Glass, Chan and Daugherty</t>
  </si>
  <si>
    <t>852.344.2897x99870</t>
  </si>
  <si>
    <t>730-403-1843</t>
  </si>
  <si>
    <t>franklin20@cox-stokes.org</t>
  </si>
  <si>
    <t>http://phillips-figueroa.com/</t>
  </si>
  <si>
    <t>0dAEF35b5cCAa82</t>
  </si>
  <si>
    <t>Gill, Roman and Blair</t>
  </si>
  <si>
    <t>West Bradleyberg</t>
  </si>
  <si>
    <t>489-652-6564x3529</t>
  </si>
  <si>
    <t>+1-694-510-8865x85848</t>
  </si>
  <si>
    <t>jenniferleon@santos-atkinson.biz</t>
  </si>
  <si>
    <t>https://simon-hendricks.com/</t>
  </si>
  <si>
    <t>AF450C6afE69DCd</t>
  </si>
  <si>
    <t>Duffy, Moss and Best</t>
  </si>
  <si>
    <t>South Edward</t>
  </si>
  <si>
    <t>(676)617-2714x4461</t>
  </si>
  <si>
    <t>briggsjerome@vaughan.biz</t>
  </si>
  <si>
    <t>https://todd.com/</t>
  </si>
  <si>
    <t>EBEd3f98C1E1cFa</t>
  </si>
  <si>
    <t>Beck, Horne and Oneill</t>
  </si>
  <si>
    <t>New Annette</t>
  </si>
  <si>
    <t>uho@bryan-zuniga.com</t>
  </si>
  <si>
    <t>https://benjamin-webb.org/</t>
  </si>
  <si>
    <t>FE5B1180E5C8E3e</t>
  </si>
  <si>
    <t>New Brianafurt</t>
  </si>
  <si>
    <t>(068)581-4018</t>
  </si>
  <si>
    <t>001-209-124-1213x483</t>
  </si>
  <si>
    <t>jocelyn52@velez.info</t>
  </si>
  <si>
    <t>https://www.hammond-richmond.info/</t>
  </si>
  <si>
    <t>80B0AF2E4ca1a5D</t>
  </si>
  <si>
    <t>Russo, Buckley and Lang</t>
  </si>
  <si>
    <t>513.769.7162x69405</t>
  </si>
  <si>
    <t>+1-649-400-9487x7267</t>
  </si>
  <si>
    <t>meghanroy@murphy-bennett.com</t>
  </si>
  <si>
    <t>acbfDf0AFD7df4c</t>
  </si>
  <si>
    <t>Morton-Leblanc</t>
  </si>
  <si>
    <t>West Harrymouth</t>
  </si>
  <si>
    <t>(482)330-8934</t>
  </si>
  <si>
    <t>001-270-530-7646x91036</t>
  </si>
  <si>
    <t>sonyameyer@montoya-nichols.info</t>
  </si>
  <si>
    <t>https://www.mercado.org/</t>
  </si>
  <si>
    <t>4d44BEDBE8C8bAe</t>
  </si>
  <si>
    <t>Mcneilborough</t>
  </si>
  <si>
    <t>+1-937-639-7652x1822</t>
  </si>
  <si>
    <t>+1-921-613-9222x84016</t>
  </si>
  <si>
    <t>kristopherolsen@huynh.com</t>
  </si>
  <si>
    <t>https://www.cooper.org/</t>
  </si>
  <si>
    <t>f1dEE3BA4482d58</t>
  </si>
  <si>
    <t>Monroe, Olsen and Arellano</t>
  </si>
  <si>
    <t>Port Grantstad</t>
  </si>
  <si>
    <t>001-980-482-5055x3124</t>
  </si>
  <si>
    <t>(072)261-1294</t>
  </si>
  <si>
    <t>qknight@giles-eaton.com</t>
  </si>
  <si>
    <t>http://stein-liu.com/</t>
  </si>
  <si>
    <t>5A2FCfE05e1B8e8</t>
  </si>
  <si>
    <t>Wallace LLC</t>
  </si>
  <si>
    <t>West Chelseyville</t>
  </si>
  <si>
    <t>253-578-8603</t>
  </si>
  <si>
    <t>+1-082-310-1817x573</t>
  </si>
  <si>
    <t>yhatfield@shea.net</t>
  </si>
  <si>
    <t>https://bates-simmons.com/</t>
  </si>
  <si>
    <t>5F86FcFDcCCfCDf</t>
  </si>
  <si>
    <t>Cooper, Carrillo and Kim</t>
  </si>
  <si>
    <t>(006)974-3444x1024</t>
  </si>
  <si>
    <t>001-336-277-5135x6325</t>
  </si>
  <si>
    <t>prestonpace@cardenas-mckay.biz</t>
  </si>
  <si>
    <t>https://alexander-frazier.info/</t>
  </si>
  <si>
    <t>eaca8d4b8D3bcB1</t>
  </si>
  <si>
    <t>Travis PLC</t>
  </si>
  <si>
    <t>(136)560-9541x0135</t>
  </si>
  <si>
    <t>krasmussen@yu.info</t>
  </si>
  <si>
    <t>https://www.cherry.biz/</t>
  </si>
  <si>
    <t>eaaBfa86a5c3F3D</t>
  </si>
  <si>
    <t>Ferguson Ltd</t>
  </si>
  <si>
    <t>Schneiderchester</t>
  </si>
  <si>
    <t>(535)842-7173</t>
  </si>
  <si>
    <t>001-649-748-9555x8755</t>
  </si>
  <si>
    <t>dwayne08@dennis.org</t>
  </si>
  <si>
    <t>7F4A1DB0eCeA643</t>
  </si>
  <si>
    <t>New Gloria</t>
  </si>
  <si>
    <t>(300)326-6978x460</t>
  </si>
  <si>
    <t>264-899-9589x350</t>
  </si>
  <si>
    <t>hubbardsonia@bartlett.com</t>
  </si>
  <si>
    <t>01DAd2cf14AF90a</t>
  </si>
  <si>
    <t>Brennan-Johnson</t>
  </si>
  <si>
    <t>East Madelinemouth</t>
  </si>
  <si>
    <t>001-251-402-2117</t>
  </si>
  <si>
    <t>(386)427-6158</t>
  </si>
  <si>
    <t>dwatts@norman.info</t>
  </si>
  <si>
    <t>http://www.baxter.org/</t>
  </si>
  <si>
    <t>CB9F1d8b7838222</t>
  </si>
  <si>
    <t>Dudley, Hines and Barker</t>
  </si>
  <si>
    <t>South Sharon</t>
  </si>
  <si>
    <t>569.239.6634x902</t>
  </si>
  <si>
    <t>felicia48@wall.com</t>
  </si>
  <si>
    <t>https://www.morton.biz/</t>
  </si>
  <si>
    <t>6a2601B3A4f28A2</t>
  </si>
  <si>
    <t>Gibson-Santos</t>
  </si>
  <si>
    <t>North Kristieside</t>
  </si>
  <si>
    <t>(509)881-5963x191</t>
  </si>
  <si>
    <t>127.066.8689x6736</t>
  </si>
  <si>
    <t>eric18@harding.com</t>
  </si>
  <si>
    <t>ae33A6EDd1f5d39</t>
  </si>
  <si>
    <t>Gallagher, Heath and Fitzgerald</t>
  </si>
  <si>
    <t>North Thomas</t>
  </si>
  <si>
    <t>324-328-2835x1368</t>
  </si>
  <si>
    <t>008-446-8139x241</t>
  </si>
  <si>
    <t>beardpaula@kirk.com</t>
  </si>
  <si>
    <t>http://whitaker-haney.com/</t>
  </si>
  <si>
    <t>1a030C658EC6b5F</t>
  </si>
  <si>
    <t>Galvan-Rosales</t>
  </si>
  <si>
    <t>New Isabellaburgh</t>
  </si>
  <si>
    <t>001-631-149-6657</t>
  </si>
  <si>
    <t>(216)957-6215</t>
  </si>
  <si>
    <t>kingerik@yang.info</t>
  </si>
  <si>
    <t>http://www.salazar.org/</t>
  </si>
  <si>
    <t>EcdaeCb557446ab</t>
  </si>
  <si>
    <t>Zhang-Conley</t>
  </si>
  <si>
    <t>Port Alexfurt</t>
  </si>
  <si>
    <t>001-549-358-4184x84280</t>
  </si>
  <si>
    <t>044.087.9552</t>
  </si>
  <si>
    <t>steven50@cowan.com</t>
  </si>
  <si>
    <t>6b50Fd669Ee0eA1</t>
  </si>
  <si>
    <t>Cabrera, Francis and Parrish</t>
  </si>
  <si>
    <t>East Alejandrofort</t>
  </si>
  <si>
    <t>938.813.4909x42394</t>
  </si>
  <si>
    <t>001-431-415-6104x136</t>
  </si>
  <si>
    <t>sonyalyons@branch.org</t>
  </si>
  <si>
    <t>https://www.moses.com/</t>
  </si>
  <si>
    <t>0cF95ECbBEd88eD</t>
  </si>
  <si>
    <t>Higgins Group</t>
  </si>
  <si>
    <t>001-594-009-6153x58013</t>
  </si>
  <si>
    <t>+1-568-124-4659x820</t>
  </si>
  <si>
    <t>maxwellcolton@petty-zamora.com</t>
  </si>
  <si>
    <t>http://maldonado.com/</t>
  </si>
  <si>
    <t>bc10ba4Cab8b40b</t>
  </si>
  <si>
    <t>Oconnell and Sons</t>
  </si>
  <si>
    <t>Vasquezshire</t>
  </si>
  <si>
    <t>477-615-4596x99764</t>
  </si>
  <si>
    <t>scottdawn@acevedo.biz</t>
  </si>
  <si>
    <t>http://knox.info/</t>
  </si>
  <si>
    <t>dCeA2494Eb3dbBe</t>
  </si>
  <si>
    <t>Bowenberg</t>
  </si>
  <si>
    <t>+1-333-398-8573x29781</t>
  </si>
  <si>
    <t>935.168.5171x4862</t>
  </si>
  <si>
    <t>harperdarin@hart.com</t>
  </si>
  <si>
    <t>http://soto.net/</t>
  </si>
  <si>
    <t>5F18b07Efe0fEdB</t>
  </si>
  <si>
    <t>Huff, Carr and Moore</t>
  </si>
  <si>
    <t>Howardberg</t>
  </si>
  <si>
    <t>792-131-2685x51573</t>
  </si>
  <si>
    <t>(134)622-4127x2584</t>
  </si>
  <si>
    <t>felicia09@hayden.com</t>
  </si>
  <si>
    <t>https://www.mclaughlin-price.net/</t>
  </si>
  <si>
    <t>c4C6FF58ac9DA75</t>
  </si>
  <si>
    <t>Lake Kerri</t>
  </si>
  <si>
    <t>001-116-433-2743x0163</t>
  </si>
  <si>
    <t>241.376.9582x627</t>
  </si>
  <si>
    <t>maureen54@fernandez.com</t>
  </si>
  <si>
    <t>F5Efa7B36f8FB53</t>
  </si>
  <si>
    <t>Henry Group</t>
  </si>
  <si>
    <t>Lake Johnathan</t>
  </si>
  <si>
    <t>981.457.8981x29193</t>
  </si>
  <si>
    <t>arthur41@mckay.org</t>
  </si>
  <si>
    <t>https://www.ferguson-yang.net/</t>
  </si>
  <si>
    <t>d481535dce5DE3A</t>
  </si>
  <si>
    <t>+1-634-771-6071x966</t>
  </si>
  <si>
    <t>(976)483-3318</t>
  </si>
  <si>
    <t>ileblanc@swanson.com</t>
  </si>
  <si>
    <t>http://www.kim.com/</t>
  </si>
  <si>
    <t>F02CAE4aCB56bbD</t>
  </si>
  <si>
    <t>Rosario-Rocha</t>
  </si>
  <si>
    <t>001-300-853-8254</t>
  </si>
  <si>
    <t>(783)561-9268x646</t>
  </si>
  <si>
    <t>joy55@bradley.org</t>
  </si>
  <si>
    <t>5306bCcCAACA922</t>
  </si>
  <si>
    <t>Crosby, Moses and Best</t>
  </si>
  <si>
    <t>Lake Eugene</t>
  </si>
  <si>
    <t>015.049.5163x181</t>
  </si>
  <si>
    <t>679.375.6822x5661</t>
  </si>
  <si>
    <t>ernest31@moore.com</t>
  </si>
  <si>
    <t>94BeD4EdCB3A2ea</t>
  </si>
  <si>
    <t>Howard-Cantrell</t>
  </si>
  <si>
    <t>Rothside</t>
  </si>
  <si>
    <t>001-535-739-3581</t>
  </si>
  <si>
    <t>001-042-837-3802x80919</t>
  </si>
  <si>
    <t>trevorchristian@rowland.com</t>
  </si>
  <si>
    <t>E8c0e0a7C7DEF59</t>
  </si>
  <si>
    <t>Mosley-Kennedy</t>
  </si>
  <si>
    <t>South Marioview</t>
  </si>
  <si>
    <t>084-311-5017</t>
  </si>
  <si>
    <t>001-537-420-7489x740</t>
  </si>
  <si>
    <t>trevinobreanna@murphy.com</t>
  </si>
  <si>
    <t>https://www.singh.com/</t>
  </si>
  <si>
    <t>beed56F4538Cfa3</t>
  </si>
  <si>
    <t>Dodson Inc</t>
  </si>
  <si>
    <t>Lindabury</t>
  </si>
  <si>
    <t>+1-995-784-6309x404</t>
  </si>
  <si>
    <t>+1-880-341-1068x346</t>
  </si>
  <si>
    <t>mcdonaldralph@lara-conner.com</t>
  </si>
  <si>
    <t>https://daugherty.biz/</t>
  </si>
  <si>
    <t>0403AD1FfcDDee5</t>
  </si>
  <si>
    <t>South Aaronland</t>
  </si>
  <si>
    <t>+1-733-643-9100x7470</t>
  </si>
  <si>
    <t>(905)753-5341x1042</t>
  </si>
  <si>
    <t>doris78@gross.com</t>
  </si>
  <si>
    <t>http://www.burch.net/</t>
  </si>
  <si>
    <t>1A9bE5EbBfdC9b6</t>
  </si>
  <si>
    <t>Bird Ltd</t>
  </si>
  <si>
    <t>Port Bobbymouth</t>
  </si>
  <si>
    <t>001-895-793-9015</t>
  </si>
  <si>
    <t>434.563.2208</t>
  </si>
  <si>
    <t>stacy08@gentry-neal.com</t>
  </si>
  <si>
    <t>http://www.clarke.com/</t>
  </si>
  <si>
    <t>10c51C9E4AbA3c1</t>
  </si>
  <si>
    <t>Lowery-Ray</t>
  </si>
  <si>
    <t>South Marciabury</t>
  </si>
  <si>
    <t>+1-987-848-8735x7465</t>
  </si>
  <si>
    <t>001-592-534-1616x000</t>
  </si>
  <si>
    <t>cantrelldwayne@meyer-richardson.com</t>
  </si>
  <si>
    <t>https://www.singleton-woods.com/</t>
  </si>
  <si>
    <t>16a134DD444Aecc</t>
  </si>
  <si>
    <t>Kellerton</t>
  </si>
  <si>
    <t>+1-097-042-4768x505</t>
  </si>
  <si>
    <t>ibryant@becker.biz</t>
  </si>
  <si>
    <t>afcACDAae7ae7cC</t>
  </si>
  <si>
    <t>Sawyer-Acevedo</t>
  </si>
  <si>
    <t>North Terrance</t>
  </si>
  <si>
    <t>+1-954-175-5823x340</t>
  </si>
  <si>
    <t>(987)517-1030</t>
  </si>
  <si>
    <t>opalmer@cooke.net</t>
  </si>
  <si>
    <t>http://www.ray-cochran.com/</t>
  </si>
  <si>
    <t>FDc2ffd408122Cf</t>
  </si>
  <si>
    <t>Fitzpatrick-Ward</t>
  </si>
  <si>
    <t>Gabrielleburgh</t>
  </si>
  <si>
    <t>606.710.3134x07413</t>
  </si>
  <si>
    <t>727.849.7167x8291</t>
  </si>
  <si>
    <t>ktucker@peterson.com</t>
  </si>
  <si>
    <t>http://www.booker.com/</t>
  </si>
  <si>
    <t>B50A89e75687f0b</t>
  </si>
  <si>
    <t>Carroll, Hogan and Contreras</t>
  </si>
  <si>
    <t>South Margarettown</t>
  </si>
  <si>
    <t>888-605-6272</t>
  </si>
  <si>
    <t>837-635-3245x304</t>
  </si>
  <si>
    <t>villaelaine@oneill-hicks.com</t>
  </si>
  <si>
    <t>http://gates.com/</t>
  </si>
  <si>
    <t>dbe094E4757d44b</t>
  </si>
  <si>
    <t>Giles Inc</t>
  </si>
  <si>
    <t>West Jenny</t>
  </si>
  <si>
    <t>(948)866-0209x2630</t>
  </si>
  <si>
    <t>423.864.7902x01450</t>
  </si>
  <si>
    <t>hbean@wheeler.org</t>
  </si>
  <si>
    <t>http://www.cooley-lynn.biz/</t>
  </si>
  <si>
    <t>bCa8ce25bcfEE32</t>
  </si>
  <si>
    <t>Walters, Braun and Guerra</t>
  </si>
  <si>
    <t>North Suzannestad</t>
  </si>
  <si>
    <t>140-145-0174</t>
  </si>
  <si>
    <t>134-452-7645</t>
  </si>
  <si>
    <t>clintonbest@patrick-rogers.com</t>
  </si>
  <si>
    <t>Fdb37BfBBA1Fbd3</t>
  </si>
  <si>
    <t>Hardin Inc</t>
  </si>
  <si>
    <t>+1-700-989-5957x601</t>
  </si>
  <si>
    <t>(637)303-8168x5555</t>
  </si>
  <si>
    <t>jared62@pollard-grant.org</t>
  </si>
  <si>
    <t>http://www.simmons.biz/</t>
  </si>
  <si>
    <t>e69CFC352Ef07D4</t>
  </si>
  <si>
    <t>Salinas Group</t>
  </si>
  <si>
    <t>East Yvettemouth</t>
  </si>
  <si>
    <t>485-921-1451x08028</t>
  </si>
  <si>
    <t>593-263-2349</t>
  </si>
  <si>
    <t>wgalloway@berry.com</t>
  </si>
  <si>
    <t>https://www.church-ingram.info/</t>
  </si>
  <si>
    <t>abcBd0FbBcA2F4c</t>
  </si>
  <si>
    <t>Wilkerson, Anthony and Hatfield</t>
  </si>
  <si>
    <t>(337)094-5325x2413</t>
  </si>
  <si>
    <t>814-355-2494x398</t>
  </si>
  <si>
    <t>kathleen90@vaughn.com</t>
  </si>
  <si>
    <t>https://mullen.com/</t>
  </si>
  <si>
    <t>bBc670d8404F8ba</t>
  </si>
  <si>
    <t>Joseph-Ashley</t>
  </si>
  <si>
    <t>Marciafort</t>
  </si>
  <si>
    <t>834-628-0048x119</t>
  </si>
  <si>
    <t>001-564-259-3387x098</t>
  </si>
  <si>
    <t>nicolas81@maddox.com</t>
  </si>
  <si>
    <t>http://www.ward.biz/</t>
  </si>
  <si>
    <t>c3FE9fCd5D26e8E</t>
  </si>
  <si>
    <t>Olson-Parsons</t>
  </si>
  <si>
    <t>Beanberg</t>
  </si>
  <si>
    <t>395.193.8608</t>
  </si>
  <si>
    <t>phamjaime@schultz.com</t>
  </si>
  <si>
    <t>http://www.stanton-griffith.info/</t>
  </si>
  <si>
    <t>71E6AacA21eD4BF</t>
  </si>
  <si>
    <t>Sullivan and Sons</t>
  </si>
  <si>
    <t>Stewartfurt</t>
  </si>
  <si>
    <t>787-755-0943</t>
  </si>
  <si>
    <t>jsimon@cox-carpenter.net</t>
  </si>
  <si>
    <t>4cdE1c880EF03Cd</t>
  </si>
  <si>
    <t>Levine PLC</t>
  </si>
  <si>
    <t>Lake Peter</t>
  </si>
  <si>
    <t>(979)524-6033x295</t>
  </si>
  <si>
    <t>729.847.7763x452</t>
  </si>
  <si>
    <t>zoe67@arellano-stokes.com</t>
  </si>
  <si>
    <t>http://webb.info/</t>
  </si>
  <si>
    <t>BD34Ee5E186B64E</t>
  </si>
  <si>
    <t>Brewer-Mejia</t>
  </si>
  <si>
    <t>South Maxwellton</t>
  </si>
  <si>
    <t>104.435.6152x36190</t>
  </si>
  <si>
    <t>928-770-2671x2577</t>
  </si>
  <si>
    <t>linstacey@benjamin-dorsey.com</t>
  </si>
  <si>
    <t>https://english.com/</t>
  </si>
  <si>
    <t>FFAf8ebB69Eb8eE</t>
  </si>
  <si>
    <t>Levy-Ballard</t>
  </si>
  <si>
    <t>Omarside</t>
  </si>
  <si>
    <t>001-627-656-8523x126</t>
  </si>
  <si>
    <t>652-759-3727x649</t>
  </si>
  <si>
    <t>rodney41@wall-noble.biz</t>
  </si>
  <si>
    <t>https://barnett.com/</t>
  </si>
  <si>
    <t>adaFD40F0ffBbca</t>
  </si>
  <si>
    <t>Cobb-James</t>
  </si>
  <si>
    <t>146-532-7057</t>
  </si>
  <si>
    <t>garzatasha@christian.com</t>
  </si>
  <si>
    <t>http://berry-harper.com/</t>
  </si>
  <si>
    <t>A8cD1D5aFc195Db</t>
  </si>
  <si>
    <t>New Martinbury</t>
  </si>
  <si>
    <t>+1-821-978-7374x074</t>
  </si>
  <si>
    <t>259.423.4919</t>
  </si>
  <si>
    <t>christine16@houston.com</t>
  </si>
  <si>
    <t>https://vargas.org/</t>
  </si>
  <si>
    <t>9F6FAc8EEE4F4fa</t>
  </si>
  <si>
    <t>Cooley, Horton and Woodard</t>
  </si>
  <si>
    <t>South Normanview</t>
  </si>
  <si>
    <t>+1-399-447-8820x90749</t>
  </si>
  <si>
    <t>552.523.9105x59078</t>
  </si>
  <si>
    <t>stanleyomar@wolf.com</t>
  </si>
  <si>
    <t>https://blair-trevino.org/</t>
  </si>
  <si>
    <t>1a7cED1E5b8Cc1b</t>
  </si>
  <si>
    <t>Michael-Mcguire</t>
  </si>
  <si>
    <t>East Austin</t>
  </si>
  <si>
    <t>828-525-2286x453</t>
  </si>
  <si>
    <t>681-274-1259</t>
  </si>
  <si>
    <t>ediaz@pruitt.com</t>
  </si>
  <si>
    <t>https://reed-peters.net/</t>
  </si>
  <si>
    <t>A3872DfDeE7c365</t>
  </si>
  <si>
    <t>Lutz-Mcconnell</t>
  </si>
  <si>
    <t>East Lisafort</t>
  </si>
  <si>
    <t>754-525-9152x2253</t>
  </si>
  <si>
    <t>978.609.6081</t>
  </si>
  <si>
    <t>alyssa93@caldwell-burch.com</t>
  </si>
  <si>
    <t>https://frost-garrison.com/</t>
  </si>
  <si>
    <t>9eFAc686b5feCdF</t>
  </si>
  <si>
    <t>Robinson-Santiago</t>
  </si>
  <si>
    <t>West Raymondtown</t>
  </si>
  <si>
    <t>697-331-8771x135</t>
  </si>
  <si>
    <t>001-159-050-8984</t>
  </si>
  <si>
    <t>fwall@hancock.org</t>
  </si>
  <si>
    <t>http://www.richardson.org/</t>
  </si>
  <si>
    <t>B3B8f910f605401</t>
  </si>
  <si>
    <t>Kerr-Williams</t>
  </si>
  <si>
    <t>East Yolandamouth</t>
  </si>
  <si>
    <t>(352)821-9786x76120</t>
  </si>
  <si>
    <t>429.973.7318</t>
  </si>
  <si>
    <t>kristen16@spencer-oconnor.com</t>
  </si>
  <si>
    <t>aDD9391DeBdF839</t>
  </si>
  <si>
    <t>Donaldson and Sons</t>
  </si>
  <si>
    <t>Rosarioport</t>
  </si>
  <si>
    <t>(926)659-8757</t>
  </si>
  <si>
    <t>(236)764-9445x027</t>
  </si>
  <si>
    <t>danielle18@francis.com</t>
  </si>
  <si>
    <t>http://snyder.com/</t>
  </si>
  <si>
    <t>9eD86d9C8F37FFD</t>
  </si>
  <si>
    <t>Chase, Hebert and Ewing</t>
  </si>
  <si>
    <t>+1-013-887-7611x8004</t>
  </si>
  <si>
    <t>252.973.5814x107</t>
  </si>
  <si>
    <t>blaircody@wiggins.com</t>
  </si>
  <si>
    <t>http://www.lyons.com/</t>
  </si>
  <si>
    <t>d993cfBbF3b36cd</t>
  </si>
  <si>
    <t>Skinner, Fields and Chase</t>
  </si>
  <si>
    <t>Wallsville</t>
  </si>
  <si>
    <t>327.184.9150</t>
  </si>
  <si>
    <t>968-787-1366</t>
  </si>
  <si>
    <t>mfisher@krueger.com</t>
  </si>
  <si>
    <t>https://oliver-barron.info/</t>
  </si>
  <si>
    <t>D45A49A8c98eb91</t>
  </si>
  <si>
    <t>Bishop PLC</t>
  </si>
  <si>
    <t>Gregoryberg</t>
  </si>
  <si>
    <t>171.384.1426x9576</t>
  </si>
  <si>
    <t>+1-160-413-2233x2003</t>
  </si>
  <si>
    <t>tannermathews@hutchinson.org</t>
  </si>
  <si>
    <t>https://www.good.com/</t>
  </si>
  <si>
    <t>6E9cE0A1eCb6Fd5</t>
  </si>
  <si>
    <t>Boyle, English and Ramirez</t>
  </si>
  <si>
    <t>Walterfort</t>
  </si>
  <si>
    <t>116-165-3140x579</t>
  </si>
  <si>
    <t>(582)058-6623</t>
  </si>
  <si>
    <t>sherry54@velasquez-russell.com</t>
  </si>
  <si>
    <t>http://perry.com/</t>
  </si>
  <si>
    <t>4096c18Ffe12d1f</t>
  </si>
  <si>
    <t>Graceburgh</t>
  </si>
  <si>
    <t>+1-907-371-1962x6132</t>
  </si>
  <si>
    <t>347-011-0000x66073</t>
  </si>
  <si>
    <t>jillian40@patel-banks.com</t>
  </si>
  <si>
    <t>http://suarez.com/</t>
  </si>
  <si>
    <t>Aa3bB6CfbcFFADE</t>
  </si>
  <si>
    <t>Garcia, Sparks and Quinn</t>
  </si>
  <si>
    <t>001-762-430-4210x04715</t>
  </si>
  <si>
    <t>428-370-2016x271</t>
  </si>
  <si>
    <t>oscar83@sherman.com</t>
  </si>
  <si>
    <t>a895a9dfea93dD7</t>
  </si>
  <si>
    <t>Schroeder LLC</t>
  </si>
  <si>
    <t>001-629-907-7727x336</t>
  </si>
  <si>
    <t>199.675.0432x0753</t>
  </si>
  <si>
    <t>jeanettemarshall@gay-haney.info</t>
  </si>
  <si>
    <t>https://ward.com/</t>
  </si>
  <si>
    <t>1213dAff15A21A4</t>
  </si>
  <si>
    <t>Chase PLC</t>
  </si>
  <si>
    <t>Maddenborough</t>
  </si>
  <si>
    <t>227.363.7846x29913</t>
  </si>
  <si>
    <t>brandy45@everett.info</t>
  </si>
  <si>
    <t>http://www.rangel-sexton.com/</t>
  </si>
  <si>
    <t>Fa08f2adbDa958a</t>
  </si>
  <si>
    <t>Chen, Shea and King</t>
  </si>
  <si>
    <t>East Miafort</t>
  </si>
  <si>
    <t>134.270.0119x570</t>
  </si>
  <si>
    <t>852.359.1371</t>
  </si>
  <si>
    <t>pearsonalexandra@mcfarland-frye.biz</t>
  </si>
  <si>
    <t>http://hanson.info/</t>
  </si>
  <si>
    <t>128aB9ca17FCcF8</t>
  </si>
  <si>
    <t>French, Riley and Lee</t>
  </si>
  <si>
    <t>South Kellyfort</t>
  </si>
  <si>
    <t>+1-039-248-2513x8095</t>
  </si>
  <si>
    <t>001-505-600-6588x36904</t>
  </si>
  <si>
    <t>rbates@webster-mcintyre.com</t>
  </si>
  <si>
    <t>fa3E6abDDF7Ee10</t>
  </si>
  <si>
    <t>Allison, Leonard and Dixon</t>
  </si>
  <si>
    <t>South Mindyshire</t>
  </si>
  <si>
    <t>729-946-1520</t>
  </si>
  <si>
    <t>062.520.1208</t>
  </si>
  <si>
    <t>qerickson@dickson.com</t>
  </si>
  <si>
    <t>http://www.lee-hahn.com/</t>
  </si>
  <si>
    <t>48aFE66C2B48b37</t>
  </si>
  <si>
    <t>Ochoa-Stokes</t>
  </si>
  <si>
    <t>East Alexandria</t>
  </si>
  <si>
    <t>098.228.3878</t>
  </si>
  <si>
    <t>+1-005-517-4027x8693</t>
  </si>
  <si>
    <t>carolyn61@preston.net</t>
  </si>
  <si>
    <t>https://aguirre.info/</t>
  </si>
  <si>
    <t>aA9787B3AC0bcb5</t>
  </si>
  <si>
    <t>New Pennymouth</t>
  </si>
  <si>
    <t>(999)569-0601</t>
  </si>
  <si>
    <t>520.895.2679</t>
  </si>
  <si>
    <t>andrewerickson@hurst.com</t>
  </si>
  <si>
    <t>http://howe.net/</t>
  </si>
  <si>
    <t>15ffA1e0cC8cAf3</t>
  </si>
  <si>
    <t>Woodard-Salas</t>
  </si>
  <si>
    <t>East Breanna</t>
  </si>
  <si>
    <t>677.912.7740</t>
  </si>
  <si>
    <t>(459)762-2207x616</t>
  </si>
  <si>
    <t>lewisallison@fields.net</t>
  </si>
  <si>
    <t>http://www.norris.com/</t>
  </si>
  <si>
    <t>Ef73ac1AEB56F0c</t>
  </si>
  <si>
    <t>Simpson, Allen and Bennett</t>
  </si>
  <si>
    <t>172-021-1271x1525</t>
  </si>
  <si>
    <t>keith78@lynch-goodman.org</t>
  </si>
  <si>
    <t>http://www.yoder-floyd.com/</t>
  </si>
  <si>
    <t>80a6ab7D70a4eE4</t>
  </si>
  <si>
    <t>Gordon, Thomas and Dyer</t>
  </si>
  <si>
    <t>Stacieshire</t>
  </si>
  <si>
    <t>+1-064-940-3352x92364</t>
  </si>
  <si>
    <t>(311)831-2679x951</t>
  </si>
  <si>
    <t>yucole@mcintosh.biz</t>
  </si>
  <si>
    <t>C3f0Ea038d01696</t>
  </si>
  <si>
    <t>Herrera, Bruce and Erickson</t>
  </si>
  <si>
    <t>Mikemouth</t>
  </si>
  <si>
    <t>637-785-8393x5847</t>
  </si>
  <si>
    <t>001-563-078-6075x606</t>
  </si>
  <si>
    <t>jeffreylopez@vincent-mitchell.com</t>
  </si>
  <si>
    <t>b338BCaC4FF2CcF</t>
  </si>
  <si>
    <t>Wolfside</t>
  </si>
  <si>
    <t>001-794-362-5318x2499</t>
  </si>
  <si>
    <t>300.909.8314</t>
  </si>
  <si>
    <t>javierbowen@leach-ray.info</t>
  </si>
  <si>
    <t>https://www.lester.info/</t>
  </si>
  <si>
    <t>5Fe6A5796fc19c5</t>
  </si>
  <si>
    <t>Bennett, Allison and Brandt</t>
  </si>
  <si>
    <t>521-877-7221x7293</t>
  </si>
  <si>
    <t>001-332-408-6052x2867</t>
  </si>
  <si>
    <t>doughertyterry@bender.info</t>
  </si>
  <si>
    <t>http://spears-mccoy.com/</t>
  </si>
  <si>
    <t>Df897616EAbeD3d</t>
  </si>
  <si>
    <t>Soto, Proctor and Berg</t>
  </si>
  <si>
    <t>Carrilloborough</t>
  </si>
  <si>
    <t>(192)233-8039x77124</t>
  </si>
  <si>
    <t>430.613.6071x82009</t>
  </si>
  <si>
    <t>ugardner@berry.com</t>
  </si>
  <si>
    <t>https://roach.com/</t>
  </si>
  <si>
    <t>e87b3FC63CB7173</t>
  </si>
  <si>
    <t>Duncan and Sons</t>
  </si>
  <si>
    <t>South Catherineview</t>
  </si>
  <si>
    <t>457.779.8231</t>
  </si>
  <si>
    <t>(260)267-6179x514</t>
  </si>
  <si>
    <t>petersonnichole@travis-morrison.biz</t>
  </si>
  <si>
    <t>B3fFe3b49DB7cBF</t>
  </si>
  <si>
    <t>Lukebury</t>
  </si>
  <si>
    <t>+1-647-044-6168x0479</t>
  </si>
  <si>
    <t>001-957-061-7730x89182</t>
  </si>
  <si>
    <t>ritteramber@sparks-west.net</t>
  </si>
  <si>
    <t>http://harper-solis.org/</t>
  </si>
  <si>
    <t>B0d87a3B4DA501a</t>
  </si>
  <si>
    <t>Fredchester</t>
  </si>
  <si>
    <t>199.473.8253</t>
  </si>
  <si>
    <t>238.228.1480x01170</t>
  </si>
  <si>
    <t>eshields@kim-mcintyre.biz</t>
  </si>
  <si>
    <t>http://www.stanley.com/</t>
  </si>
  <si>
    <t>B0c0c19BaCD8D6B</t>
  </si>
  <si>
    <t>Bullock-Burns</t>
  </si>
  <si>
    <t>(625)451-1974</t>
  </si>
  <si>
    <t>869.842.1693x520</t>
  </si>
  <si>
    <t>nwheeler@moss.net</t>
  </si>
  <si>
    <t>https://eaton.com/</t>
  </si>
  <si>
    <t>EB796F1cc5464cc</t>
  </si>
  <si>
    <t>Cardenas PLC</t>
  </si>
  <si>
    <t>West Samanthafort</t>
  </si>
  <si>
    <t>001-953-761-1211</t>
  </si>
  <si>
    <t>001-215-181-5284</t>
  </si>
  <si>
    <t>ginaprice@gardner-ruiz.net</t>
  </si>
  <si>
    <t>http://www.house-ewing.biz/</t>
  </si>
  <si>
    <t>BecDD3D19b302a2</t>
  </si>
  <si>
    <t>Ritter, Levy and Schmitt</t>
  </si>
  <si>
    <t>West Ashley</t>
  </si>
  <si>
    <t>001-427-693-1096x76506</t>
  </si>
  <si>
    <t>720-451-3689</t>
  </si>
  <si>
    <t>alyssastanley@holden.com</t>
  </si>
  <si>
    <t>https://www.mendez-mcintyre.org/</t>
  </si>
  <si>
    <t>56a3Aa633Eb3fad</t>
  </si>
  <si>
    <t>Kramer-Sanford</t>
  </si>
  <si>
    <t>Fryeside</t>
  </si>
  <si>
    <t>392.885.4953</t>
  </si>
  <si>
    <t>231.805.5216x757</t>
  </si>
  <si>
    <t>wshea@lawson-parker.com</t>
  </si>
  <si>
    <t>3A69C4E0929fA6C</t>
  </si>
  <si>
    <t>Rush, Stone and Burton</t>
  </si>
  <si>
    <t>East Kevinburgh</t>
  </si>
  <si>
    <t>529.256.7196x9217</t>
  </si>
  <si>
    <t>202-498-2948</t>
  </si>
  <si>
    <t>thaas@chan-jones.com</t>
  </si>
  <si>
    <t>390de3b1476207E</t>
  </si>
  <si>
    <t>Reeves, Hernandez and Goodwin</t>
  </si>
  <si>
    <t>East Debra</t>
  </si>
  <si>
    <t>395-955-1702</t>
  </si>
  <si>
    <t>hinesanita@gonzalez-gill.com</t>
  </si>
  <si>
    <t>http://dudley-cunningham.com/</t>
  </si>
  <si>
    <t>B7eb7C0e1e7c35c</t>
  </si>
  <si>
    <t>Herrera-Vance</t>
  </si>
  <si>
    <t>Port Veronicaland</t>
  </si>
  <si>
    <t>478-244-3635x5750</t>
  </si>
  <si>
    <t>755.801.2843</t>
  </si>
  <si>
    <t>caroline46@stone.com</t>
  </si>
  <si>
    <t>https://nielsen-hamilton.biz/</t>
  </si>
  <si>
    <t>b2cd2E4C6621E9A</t>
  </si>
  <si>
    <t>Nash-Rowe</t>
  </si>
  <si>
    <t>South Vincentmouth</t>
  </si>
  <si>
    <t>756-246-4023x92312</t>
  </si>
  <si>
    <t>+1-546-729-0163x2367</t>
  </si>
  <si>
    <t>shanehumphrey@newton.com</t>
  </si>
  <si>
    <t>https://sexton-sandoval.com/</t>
  </si>
  <si>
    <t>0eA62bA1bB689eF</t>
  </si>
  <si>
    <t>David-Holden</t>
  </si>
  <si>
    <t>Dianeport</t>
  </si>
  <si>
    <t>136.006.3734</t>
  </si>
  <si>
    <t>(009)985-3000x4264</t>
  </si>
  <si>
    <t>daltonjulie@wolfe-figueroa.com</t>
  </si>
  <si>
    <t>https://www.rasmussen-braun.com/</t>
  </si>
  <si>
    <t>Fcd97F87Bd9d9a6</t>
  </si>
  <si>
    <t>Huffman-Lynn</t>
  </si>
  <si>
    <t>Hermanshire</t>
  </si>
  <si>
    <t>736-203-8124x4364</t>
  </si>
  <si>
    <t>gileselijah@arnold.com</t>
  </si>
  <si>
    <t>http://navarro.info/</t>
  </si>
  <si>
    <t>a4Bca3efd46afD0</t>
  </si>
  <si>
    <t>Hensley, Warren and Wolf</t>
  </si>
  <si>
    <t>Alyssaton</t>
  </si>
  <si>
    <t>gibbsdarius@stanton.net</t>
  </si>
  <si>
    <t>https://www.brady-byrd.com/</t>
  </si>
  <si>
    <t>39EaF5ac3a30efE</t>
  </si>
  <si>
    <t>Rivera, Holmes and Carey</t>
  </si>
  <si>
    <t>Kathrynside</t>
  </si>
  <si>
    <t>+1-292-874-6013x76596</t>
  </si>
  <si>
    <t>(871)032-9340x635</t>
  </si>
  <si>
    <t>xmorales@munoz.com</t>
  </si>
  <si>
    <t>5CB0De5F9dCCDff</t>
  </si>
  <si>
    <t>Orozco Inc</t>
  </si>
  <si>
    <t>006.539.0727</t>
  </si>
  <si>
    <t>(438)553-6489</t>
  </si>
  <si>
    <t>emilyschwartz@levy.com</t>
  </si>
  <si>
    <t>http://www.hernandez-rose.com/</t>
  </si>
  <si>
    <t>5Ba3a87e1F5B5B0</t>
  </si>
  <si>
    <t>Dougherty-Yates</t>
  </si>
  <si>
    <t>Carmenbury</t>
  </si>
  <si>
    <t>+1-640-524-9357x901</t>
  </si>
  <si>
    <t>632-577-9383x46705</t>
  </si>
  <si>
    <t>suarezjaclyn@cochran.com</t>
  </si>
  <si>
    <t>cf5EfBBBcF9eDcb</t>
  </si>
  <si>
    <t>Pennington Inc</t>
  </si>
  <si>
    <t>Maciasville</t>
  </si>
  <si>
    <t>+1-562-318-0154x5624</t>
  </si>
  <si>
    <t>544.070.9619x9515</t>
  </si>
  <si>
    <t>mindy57@yu.com</t>
  </si>
  <si>
    <t>https://chambers-robertson.com/</t>
  </si>
  <si>
    <t>C7Bd1a0eBFa8646</t>
  </si>
  <si>
    <t>Moore-Frye</t>
  </si>
  <si>
    <t>Bentonmouth</t>
  </si>
  <si>
    <t>651-908-4625x377</t>
  </si>
  <si>
    <t>238.426.3309x0372</t>
  </si>
  <si>
    <t>qgarrett@edwards-webb.com</t>
  </si>
  <si>
    <t>d0C6c7A3081aa4d</t>
  </si>
  <si>
    <t>Oconnor LLC</t>
  </si>
  <si>
    <t>Chelseyland</t>
  </si>
  <si>
    <t>001-508-405-2380x611</t>
  </si>
  <si>
    <t>702-432-8792x17217</t>
  </si>
  <si>
    <t>vangronald@chang.org</t>
  </si>
  <si>
    <t>http://www.moss.com/</t>
  </si>
  <si>
    <t>8fDE40996eAc589</t>
  </si>
  <si>
    <t>Odonnell, Gilbert and Galloway</t>
  </si>
  <si>
    <t>001-555-979-2140x594</t>
  </si>
  <si>
    <t>001-515-884-5539</t>
  </si>
  <si>
    <t>nfarmer@savage.com</t>
  </si>
  <si>
    <t>https://petersen-bond.biz/</t>
  </si>
  <si>
    <t>587B81dFb100315</t>
  </si>
  <si>
    <t>Prince PLC</t>
  </si>
  <si>
    <t>001-261-733-3483x6691</t>
  </si>
  <si>
    <t>+1-072-981-5540x4512</t>
  </si>
  <si>
    <t>caleb33@huerta-moss.biz</t>
  </si>
  <si>
    <t>https://www.curry-decker.com/</t>
  </si>
  <si>
    <t>faD4be183C5f4B1</t>
  </si>
  <si>
    <t>Barry, Duffy and Madden</t>
  </si>
  <si>
    <t>South Bobbyhaven</t>
  </si>
  <si>
    <t>(787)487-6630x6190</t>
  </si>
  <si>
    <t>001-166-859-3509x59486</t>
  </si>
  <si>
    <t>dan71@mcclure-salas.info</t>
  </si>
  <si>
    <t>https://www.barker.biz/</t>
  </si>
  <si>
    <t>59bDE56C1053b64</t>
  </si>
  <si>
    <t>Henson</t>
  </si>
  <si>
    <t>Glenn, Macias and Shannon</t>
  </si>
  <si>
    <t>Keithfurt</t>
  </si>
  <si>
    <t>001-833-902-2467x49521</t>
  </si>
  <si>
    <t>uhamilton@sawyer-cardenas.com</t>
  </si>
  <si>
    <t>cbA0cFC84b215d8</t>
  </si>
  <si>
    <t>Castaneda-Freeman</t>
  </si>
  <si>
    <t>001-355-850-7699x094</t>
  </si>
  <si>
    <t>001-655-522-5100</t>
  </si>
  <si>
    <t>robin38@rollins.com</t>
  </si>
  <si>
    <t>61D4878C8c8A5dA</t>
  </si>
  <si>
    <t>Rosales-Solomon</t>
  </si>
  <si>
    <t>Port Johnathan</t>
  </si>
  <si>
    <t>(579)299-1628</t>
  </si>
  <si>
    <t>001-702-188-5095x0627</t>
  </si>
  <si>
    <t>madeline97@osborn-tyler.com</t>
  </si>
  <si>
    <t>https://bass-hinton.com/</t>
  </si>
  <si>
    <t>e726c15179C9b55</t>
  </si>
  <si>
    <t>Lin, Mosley and Day</t>
  </si>
  <si>
    <t>Lake Melinda</t>
  </si>
  <si>
    <t>001-639-951-2835x81119</t>
  </si>
  <si>
    <t>748.678.4710x38369</t>
  </si>
  <si>
    <t>vbenitez@huff.org</t>
  </si>
  <si>
    <t>http://oconnor-braun.net/</t>
  </si>
  <si>
    <t>9eCACF2A95A5C28</t>
  </si>
  <si>
    <t>Robbins-Benjamin</t>
  </si>
  <si>
    <t>Jeanburgh</t>
  </si>
  <si>
    <t>190-292-5739</t>
  </si>
  <si>
    <t>802.077.1351x0629</t>
  </si>
  <si>
    <t>romantaylor@benjamin.biz</t>
  </si>
  <si>
    <t>https://www.pennington.com/</t>
  </si>
  <si>
    <t>17e4A78baDF1e4F</t>
  </si>
  <si>
    <t>Contreras, Morrison and Morrow</t>
  </si>
  <si>
    <t>310.970.4879x68012</t>
  </si>
  <si>
    <t>(121)475-5860x1951</t>
  </si>
  <si>
    <t>tracy77@english.org</t>
  </si>
  <si>
    <t>http://moon-benitez.com/</t>
  </si>
  <si>
    <t>c08d8F81d57ccAC</t>
  </si>
  <si>
    <t>Karlamouth</t>
  </si>
  <si>
    <t>+1-414-174-2290x7628</t>
  </si>
  <si>
    <t>(980)269-5927</t>
  </si>
  <si>
    <t>ppollard@cox.info</t>
  </si>
  <si>
    <t>http://mayo.com/</t>
  </si>
  <si>
    <t>C03446cc839bFEe</t>
  </si>
  <si>
    <t>Dennis-Richardson</t>
  </si>
  <si>
    <t>Bergview</t>
  </si>
  <si>
    <t>001-134-209-1820x0690</t>
  </si>
  <si>
    <t>(826)792-6625x2908</t>
  </si>
  <si>
    <t>ypotter@hobbs.com</t>
  </si>
  <si>
    <t>http://www.cline-hall.com/</t>
  </si>
  <si>
    <t>E57B53CAdDE12aa</t>
  </si>
  <si>
    <t>Hays-Powers</t>
  </si>
  <si>
    <t>001-967-140-4027x6240</t>
  </si>
  <si>
    <t>603.493.8889x47628</t>
  </si>
  <si>
    <t>apriltran@sexton-herrera.org</t>
  </si>
  <si>
    <t>2CdAa11D2f8EFea</t>
  </si>
  <si>
    <t>Rowe-Sellers</t>
  </si>
  <si>
    <t>South Matthew</t>
  </si>
  <si>
    <t>(624)393-0138x891</t>
  </si>
  <si>
    <t>303.362.9655x865</t>
  </si>
  <si>
    <t>billyowens@mcdowell.com</t>
  </si>
  <si>
    <t>https://www.sellers.org/</t>
  </si>
  <si>
    <t>5F44869BdDDBf96</t>
  </si>
  <si>
    <t>Barker Inc</t>
  </si>
  <si>
    <t>North Leonbury</t>
  </si>
  <si>
    <t>346.483.5547x1464</t>
  </si>
  <si>
    <t>(280)771-0013x405</t>
  </si>
  <si>
    <t>melissahanson@simmons-hodges.com</t>
  </si>
  <si>
    <t>http://snow.org/</t>
  </si>
  <si>
    <t>E2fd8d6dFEAD1Ce</t>
  </si>
  <si>
    <t>Perry and Sons</t>
  </si>
  <si>
    <t>Ruizview</t>
  </si>
  <si>
    <t>961.444.4234x818</t>
  </si>
  <si>
    <t>001-806-442-9010x3424</t>
  </si>
  <si>
    <t>haroldruiz@baxter.com</t>
  </si>
  <si>
    <t>http://goodman-dalton.com/</t>
  </si>
  <si>
    <t>f45e5b4d8afaf9B</t>
  </si>
  <si>
    <t>Chaney and Sons</t>
  </si>
  <si>
    <t>Changburgh</t>
  </si>
  <si>
    <t>016-205-9767x87669</t>
  </si>
  <si>
    <t>541-999-9421</t>
  </si>
  <si>
    <t>yrice@chan.com</t>
  </si>
  <si>
    <t>http://marshall.net/</t>
  </si>
  <si>
    <t>c99c594b57E321A</t>
  </si>
  <si>
    <t>Castro, Calhoun and Frey</t>
  </si>
  <si>
    <t>279-959-3973x9439</t>
  </si>
  <si>
    <t>584.372.5492x4067</t>
  </si>
  <si>
    <t>abigailhahn@boone.org</t>
  </si>
  <si>
    <t>bBa3FB624C7d5A0</t>
  </si>
  <si>
    <t>Mullen-Hodges</t>
  </si>
  <si>
    <t>Lake Joditown</t>
  </si>
  <si>
    <t>919-562-7423x1895</t>
  </si>
  <si>
    <t>+1-012-506-4252x6240</t>
  </si>
  <si>
    <t>chase32@rivers-shah.com</t>
  </si>
  <si>
    <t>2aeaEcE5a7e7d59</t>
  </si>
  <si>
    <t>Luna Group</t>
  </si>
  <si>
    <t>331.827.7748x244</t>
  </si>
  <si>
    <t>900.151.1942x118</t>
  </si>
  <si>
    <t>lhahn@johnson-chambers.info</t>
  </si>
  <si>
    <t>http://navarro-little.com/</t>
  </si>
  <si>
    <t>FACbB38ec0661F2</t>
  </si>
  <si>
    <t>Benton, Huynh and English</t>
  </si>
  <si>
    <t>New Waltertown</t>
  </si>
  <si>
    <t>601.798.1663x82257</t>
  </si>
  <si>
    <t>982.049.2044x24510</t>
  </si>
  <si>
    <t>masonchapman@richard-miller.com</t>
  </si>
  <si>
    <t>E98Fb2a913BbDfd</t>
  </si>
  <si>
    <t>Luna, Rowland and Mcintosh</t>
  </si>
  <si>
    <t>South Pennyhaven</t>
  </si>
  <si>
    <t>+1-142-621-6762x33260</t>
  </si>
  <si>
    <t>001-984-296-2599</t>
  </si>
  <si>
    <t>ginamiller@sexton-johnson.com</t>
  </si>
  <si>
    <t>https://www.yates.org/</t>
  </si>
  <si>
    <t>565a8c3436A8909</t>
  </si>
  <si>
    <t>Harper, Bailey and Santana</t>
  </si>
  <si>
    <t>West Rick</t>
  </si>
  <si>
    <t>+1-697-055-3677x1126</t>
  </si>
  <si>
    <t>+1-464-272-9225x89100</t>
  </si>
  <si>
    <t>pattyhodge@howe-dunn.com</t>
  </si>
  <si>
    <t>2fB6bC11D650b9E</t>
  </si>
  <si>
    <t>Clayton Group</t>
  </si>
  <si>
    <t>Feliciaborough</t>
  </si>
  <si>
    <t>+1-869-820-0527x42505</t>
  </si>
  <si>
    <t>marthamercer@summers-brennan.com</t>
  </si>
  <si>
    <t>http://sherman.com/</t>
  </si>
  <si>
    <t>96B48Fc66aAE0da</t>
  </si>
  <si>
    <t>Davis-Krueger</t>
  </si>
  <si>
    <t>Port Heidifurt</t>
  </si>
  <si>
    <t>+1-590-339-2155x50570</t>
  </si>
  <si>
    <t>748-706-6603</t>
  </si>
  <si>
    <t>edwin38@chen-vasquez.biz</t>
  </si>
  <si>
    <t>https://wilson.com/</t>
  </si>
  <si>
    <t>fd57BCF8fe82eaf</t>
  </si>
  <si>
    <t>Mathis Ltd</t>
  </si>
  <si>
    <t>001-293-351-1425</t>
  </si>
  <si>
    <t>196.219.5653</t>
  </si>
  <si>
    <t>tim02@gilmore-fleming.com</t>
  </si>
  <si>
    <t>http://decker-barton.com/</t>
  </si>
  <si>
    <t>9ac1F8C30C651c4</t>
  </si>
  <si>
    <t>Turner-Summers</t>
  </si>
  <si>
    <t>North Virginiatown</t>
  </si>
  <si>
    <t>+1-211-669-7970x877</t>
  </si>
  <si>
    <t>ariasmia@bonilla-payne.info</t>
  </si>
  <si>
    <t>https://gonzalez.com/</t>
  </si>
  <si>
    <t>cb20DD3eB62AdDE</t>
  </si>
  <si>
    <t>Holland-Lane</t>
  </si>
  <si>
    <t>Holmesville</t>
  </si>
  <si>
    <t>161.166.0330</t>
  </si>
  <si>
    <t>994-835-2868x78892</t>
  </si>
  <si>
    <t>kathryn44@vaughan.com</t>
  </si>
  <si>
    <t>14Bd8abd7779aec</t>
  </si>
  <si>
    <t>Calderon, Zavala and Harmon</t>
  </si>
  <si>
    <t>001-374-444-9239x847</t>
  </si>
  <si>
    <t>109-051-7004</t>
  </si>
  <si>
    <t>charlottebenitez@donovan.biz</t>
  </si>
  <si>
    <t>https://rocha.info/</t>
  </si>
  <si>
    <t>ac43B4eC675bE87</t>
  </si>
  <si>
    <t>Rojas, Hughes and Hancock</t>
  </si>
  <si>
    <t>Derekfort</t>
  </si>
  <si>
    <t>528.721.0567x046</t>
  </si>
  <si>
    <t>+1-649-118-2901x534</t>
  </si>
  <si>
    <t>vincentthornton@key.org</t>
  </si>
  <si>
    <t>https://www.hayden-farmer.com/</t>
  </si>
  <si>
    <t>2C6A30d3F9f892c</t>
  </si>
  <si>
    <t>Pugh-Sloan</t>
  </si>
  <si>
    <t>001-378-454-4274x9668</t>
  </si>
  <si>
    <t>(412)129-6273x05679</t>
  </si>
  <si>
    <t>miguel49@ferguson.com</t>
  </si>
  <si>
    <t>https://mayer.biz/</t>
  </si>
  <si>
    <t>c4FbEF712D7cFDb</t>
  </si>
  <si>
    <t>Matthews, Camacho and Holmes</t>
  </si>
  <si>
    <t>782-389-6234x4087</t>
  </si>
  <si>
    <t>+1-504-986-8337x637</t>
  </si>
  <si>
    <t>nlittle@good.com</t>
  </si>
  <si>
    <t>https://mclaughlin-fields.net/</t>
  </si>
  <si>
    <t>2CAce399B7168be</t>
  </si>
  <si>
    <t>Callahan Ltd</t>
  </si>
  <si>
    <t>005.428.8714x1665</t>
  </si>
  <si>
    <t>(156)380-7682</t>
  </si>
  <si>
    <t>birwin@dudley-phillips.com</t>
  </si>
  <si>
    <t>https://www.buchanan.net/</t>
  </si>
  <si>
    <t>83BC5c5dDFb512c</t>
  </si>
  <si>
    <t>Juarez-Eaton</t>
  </si>
  <si>
    <t>387.012.2204x387</t>
  </si>
  <si>
    <t>047-154-3706x6260</t>
  </si>
  <si>
    <t>christie55@ramsey.com</t>
  </si>
  <si>
    <t>http://shah-mcdonald.com/</t>
  </si>
  <si>
    <t>bd1393D0a137698</t>
  </si>
  <si>
    <t>Barnett, Chase and Clay</t>
  </si>
  <si>
    <t>Lake Dominicton</t>
  </si>
  <si>
    <t>(376)212-8094x149</t>
  </si>
  <si>
    <t>wmcconnell@johnson-macdonald.info</t>
  </si>
  <si>
    <t>https://www.crosby-whitehead.org/</t>
  </si>
  <si>
    <t>e1bF4771028CB13</t>
  </si>
  <si>
    <t>Carlson and Sons</t>
  </si>
  <si>
    <t>Bonnieside</t>
  </si>
  <si>
    <t>(871)437-5366</t>
  </si>
  <si>
    <t>+1-528-045-7520x5148</t>
  </si>
  <si>
    <t>gina58@wagner-gomez.com</t>
  </si>
  <si>
    <t>fB028faA71AcEA4</t>
  </si>
  <si>
    <t>Ferrell-Mcclure</t>
  </si>
  <si>
    <t>Cordovachester</t>
  </si>
  <si>
    <t>(395)778-7693x0284</t>
  </si>
  <si>
    <t>bondtoni@haley-wong.biz</t>
  </si>
  <si>
    <t>https://www.petersen.info/</t>
  </si>
  <si>
    <t>8d0e6AbD8eFe9F7</t>
  </si>
  <si>
    <t>Booth-French</t>
  </si>
  <si>
    <t>Cherylside</t>
  </si>
  <si>
    <t>(428)664-4219x2043</t>
  </si>
  <si>
    <t>001-959-432-4768x76669</t>
  </si>
  <si>
    <t>kimgolden@porter.com</t>
  </si>
  <si>
    <t>http://livingston-dillon.com/</t>
  </si>
  <si>
    <t>B9Cd4d6725CC3de</t>
  </si>
  <si>
    <t>Carr Inc</t>
  </si>
  <si>
    <t>South Cindychester</t>
  </si>
  <si>
    <t>+1-457-903-5438x0399</t>
  </si>
  <si>
    <t>(994)973-9323x893</t>
  </si>
  <si>
    <t>steinariana@kane-gonzales.com</t>
  </si>
  <si>
    <t>290D433DDc9FA44</t>
  </si>
  <si>
    <t>Oconnor-Wheeler</t>
  </si>
  <si>
    <t>West Brady</t>
  </si>
  <si>
    <t>110.483.9449x445</t>
  </si>
  <si>
    <t>140.584.2566x48428</t>
  </si>
  <si>
    <t>guy24@mullins.com</t>
  </si>
  <si>
    <t>https://www.suarez.net/</t>
  </si>
  <si>
    <t>FFC3CEF8f775799</t>
  </si>
  <si>
    <t>Heath-Pearson</t>
  </si>
  <si>
    <t>Lake Trevor</t>
  </si>
  <si>
    <t>399.826.9583x30860</t>
  </si>
  <si>
    <t>(843)973-9485</t>
  </si>
  <si>
    <t>clarkcathy@booth-barker.com</t>
  </si>
  <si>
    <t>http://norris.com/</t>
  </si>
  <si>
    <t>AB0a97Eb0acCd5b</t>
  </si>
  <si>
    <t>Sharp, Castillo and Curry</t>
  </si>
  <si>
    <t>North Savannahmouth</t>
  </si>
  <si>
    <t>+1-389-353-9715x9585</t>
  </si>
  <si>
    <t>(747)913-5076</t>
  </si>
  <si>
    <t>richmondrick@armstrong.com</t>
  </si>
  <si>
    <t>Bf3Bc19ed8deBe2</t>
  </si>
  <si>
    <t>Brandt, Torres and Stein</t>
  </si>
  <si>
    <t>South Hailey</t>
  </si>
  <si>
    <t>(879)372-8159</t>
  </si>
  <si>
    <t>(971)947-5740x619</t>
  </si>
  <si>
    <t>curtisshepard@wiggins.com</t>
  </si>
  <si>
    <t>http://www.dalton-leonard.com/</t>
  </si>
  <si>
    <t>AB0170CBB439bbA</t>
  </si>
  <si>
    <t>Castaneda-Torres</t>
  </si>
  <si>
    <t>Port Dorothymouth</t>
  </si>
  <si>
    <t>014-562-6889</t>
  </si>
  <si>
    <t>001-021-796-7430x159</t>
  </si>
  <si>
    <t>micheal76@adams.org</t>
  </si>
  <si>
    <t>http://harrell.com/</t>
  </si>
  <si>
    <t>C290F3617E6ff3b</t>
  </si>
  <si>
    <t>Alvarez, Rice and Abbott</t>
  </si>
  <si>
    <t>Yorkburgh</t>
  </si>
  <si>
    <t>(297)034-3016x625</t>
  </si>
  <si>
    <t>001-975-280-2924x1655</t>
  </si>
  <si>
    <t>elizabeth32@rose-bullock.com</t>
  </si>
  <si>
    <t>http://chapman.com/</t>
  </si>
  <si>
    <t>A631028fcDEa4fb</t>
  </si>
  <si>
    <t>Mullins, Haas and Carrillo</t>
  </si>
  <si>
    <t>Sydneyberg</t>
  </si>
  <si>
    <t>979.195.0641</t>
  </si>
  <si>
    <t>+1-273-369-5450x576</t>
  </si>
  <si>
    <t>vincentwinters@benton.com</t>
  </si>
  <si>
    <t>https://bray-spencer.com/</t>
  </si>
  <si>
    <t>7Cbe9d78AEAF0ED</t>
  </si>
  <si>
    <t>Bennett Group</t>
  </si>
  <si>
    <t>Calebview</t>
  </si>
  <si>
    <t>(449)492-4660</t>
  </si>
  <si>
    <t>+1-884-156-0401x86215</t>
  </si>
  <si>
    <t>washingtonruben@hayes-peck.com</t>
  </si>
  <si>
    <t>http://www.david.com/</t>
  </si>
  <si>
    <t>F551BAbe8F4ACcd</t>
  </si>
  <si>
    <t>Meghanburgh</t>
  </si>
  <si>
    <t>(321)894-9871x0621</t>
  </si>
  <si>
    <t>304.266.9175</t>
  </si>
  <si>
    <t>williamsonyvette@hayes-simpson.com</t>
  </si>
  <si>
    <t>https://www.kane.com/</t>
  </si>
  <si>
    <t>BEb090eEcd50deD</t>
  </si>
  <si>
    <t>Lin Inc</t>
  </si>
  <si>
    <t>New Brandon</t>
  </si>
  <si>
    <t>254.934.8712x60950</t>
  </si>
  <si>
    <t>641.001.4447x3970</t>
  </si>
  <si>
    <t>blackburnkristopher@blackburn.biz</t>
  </si>
  <si>
    <t>d4B127e66FaFeC0</t>
  </si>
  <si>
    <t>Phillips-Turner</t>
  </si>
  <si>
    <t>Lake Kellie</t>
  </si>
  <si>
    <t>633-117-0275x7339</t>
  </si>
  <si>
    <t>kurtvelazquez@koch.org</t>
  </si>
  <si>
    <t>http://www.schneider-moyer.com/</t>
  </si>
  <si>
    <t>9ecc05ceAfcFDFB</t>
  </si>
  <si>
    <t>Sweeney, Miller and Booker</t>
  </si>
  <si>
    <t>North Sallyview</t>
  </si>
  <si>
    <t>705.503.6017x8827</t>
  </si>
  <si>
    <t>sgarza@hughes-bowers.com</t>
  </si>
  <si>
    <t>https://bridges-wall.net/</t>
  </si>
  <si>
    <t>0fD4DbA8a17C6e9</t>
  </si>
  <si>
    <t>West Darin</t>
  </si>
  <si>
    <t>227-885-3262</t>
  </si>
  <si>
    <t>376-602-3911x611</t>
  </si>
  <si>
    <t>wareaaron@shaffer.com</t>
  </si>
  <si>
    <t>https://www.paul.org/</t>
  </si>
  <si>
    <t>7cFaD5Bc7B4aB7b</t>
  </si>
  <si>
    <t>Lawrence and Sons</t>
  </si>
  <si>
    <t>+1-954-487-6577x1498</t>
  </si>
  <si>
    <t>001-533-404-6864x68791</t>
  </si>
  <si>
    <t>hickmangrant@joseph.org</t>
  </si>
  <si>
    <t>http://ritter.biz/</t>
  </si>
  <si>
    <t>d9F5F1fa3AfBF59</t>
  </si>
  <si>
    <t>Rollins Inc</t>
  </si>
  <si>
    <t>Samuelland</t>
  </si>
  <si>
    <t>+1-419-654-2728x74629</t>
  </si>
  <si>
    <t>787.091.3436</t>
  </si>
  <si>
    <t>patriciamckee@peck-martinez.org</t>
  </si>
  <si>
    <t>http://www.thompson.biz/</t>
  </si>
  <si>
    <t>8c0eCe217eb83b6</t>
  </si>
  <si>
    <t>Duffy, Mitchell and Jimenez</t>
  </si>
  <si>
    <t>Bowmanhaven</t>
  </si>
  <si>
    <t>631.584.2509</t>
  </si>
  <si>
    <t>698.641.9964x674</t>
  </si>
  <si>
    <t>brianna84@blake-fowler.biz</t>
  </si>
  <si>
    <t>https://www.sanders-cherry.com/</t>
  </si>
  <si>
    <t>200B678cA01B5d5</t>
  </si>
  <si>
    <t>Reed-Whitehead</t>
  </si>
  <si>
    <t>Janiceville</t>
  </si>
  <si>
    <t>+1-549-399-7368x97225</t>
  </si>
  <si>
    <t>735.398.3245x518</t>
  </si>
  <si>
    <t>claireromero@tran.com</t>
  </si>
  <si>
    <t>C3C3a9b3B9cdB36</t>
  </si>
  <si>
    <t>Morgan, Sandoval and Irwin</t>
  </si>
  <si>
    <t>+1-841-152-7050x20247</t>
  </si>
  <si>
    <t>001-604-868-8684x345</t>
  </si>
  <si>
    <t>alisonbrady@carson.com</t>
  </si>
  <si>
    <t>http://www.calhoun.net/</t>
  </si>
  <si>
    <t>AbE2c5cbecb1EF8</t>
  </si>
  <si>
    <t>Ramirez Ltd</t>
  </si>
  <si>
    <t>West Tom</t>
  </si>
  <si>
    <t>+1-634-664-0363x70216</t>
  </si>
  <si>
    <t>001-221-870-5056x210</t>
  </si>
  <si>
    <t>alexmatthews@hudson-dougherty.net</t>
  </si>
  <si>
    <t>https://may.com/</t>
  </si>
  <si>
    <t>dD3FAF3b214dB3e</t>
  </si>
  <si>
    <t>Arellano-Shah</t>
  </si>
  <si>
    <t>North Jason</t>
  </si>
  <si>
    <t>923-445-4501x402</t>
  </si>
  <si>
    <t>175-211-7274x5539</t>
  </si>
  <si>
    <t>hinesvernon@gonzales.org</t>
  </si>
  <si>
    <t>http://www.mathis.com/</t>
  </si>
  <si>
    <t>2028eAbCcc10DBC</t>
  </si>
  <si>
    <t>Bauer-Lane</t>
  </si>
  <si>
    <t>Schmittfurt</t>
  </si>
  <si>
    <t>709.769.1540x511</t>
  </si>
  <si>
    <t>530-998-6117x9248</t>
  </si>
  <si>
    <t>holdendustin@allen.com</t>
  </si>
  <si>
    <t>F54ace91C55Fe81</t>
  </si>
  <si>
    <t>Mendoza, Cardenas and Austin</t>
  </si>
  <si>
    <t>Lake Patricktown</t>
  </si>
  <si>
    <t>+1-379-002-3615x9828</t>
  </si>
  <si>
    <t>819.257.1040x545</t>
  </si>
  <si>
    <t>mathewnorris@snyder.info</t>
  </si>
  <si>
    <t>https://www.ellis.org/</t>
  </si>
  <si>
    <t>e3BC53e714ff83A</t>
  </si>
  <si>
    <t>Gould, Vincent and Huff</t>
  </si>
  <si>
    <t>Madisonfurt</t>
  </si>
  <si>
    <t>747.853.9176x44490</t>
  </si>
  <si>
    <t>261.665.5624x991</t>
  </si>
  <si>
    <t>tamara82@khan.net</t>
  </si>
  <si>
    <t>E7e3702F2871950</t>
  </si>
  <si>
    <t>Marks, Braun and Cohen</t>
  </si>
  <si>
    <t>South Baileyshire</t>
  </si>
  <si>
    <t>001-092-286-2391x8307</t>
  </si>
  <si>
    <t>isabelcarr@chavez.org</t>
  </si>
  <si>
    <t>5Ab3bebbC6dcB3F</t>
  </si>
  <si>
    <t>Macdonald-Nixon</t>
  </si>
  <si>
    <t>North Summerview</t>
  </si>
  <si>
    <t>471.652.8729x029</t>
  </si>
  <si>
    <t>jessica55@harvey-reeves.org</t>
  </si>
  <si>
    <t>http://www.bolton.org/</t>
  </si>
  <si>
    <t>d5EdD3356cF0F9A</t>
  </si>
  <si>
    <t>Walls, Bird and Cameron</t>
  </si>
  <si>
    <t>East Darrellfurt</t>
  </si>
  <si>
    <t>(102)099-1300x05300</t>
  </si>
  <si>
    <t>001-304-751-1808x32204</t>
  </si>
  <si>
    <t>carpenterpenny@schmitt-skinner.com</t>
  </si>
  <si>
    <t>https://farley.com/</t>
  </si>
  <si>
    <t>5ECED0624DD7BE6</t>
  </si>
  <si>
    <t>Cochran-Moon</t>
  </si>
  <si>
    <t>(642)208-7661</t>
  </si>
  <si>
    <t>503-762-3605x14887</t>
  </si>
  <si>
    <t>qwilliamson@lozano.com</t>
  </si>
  <si>
    <t>https://www.barron.org/</t>
  </si>
  <si>
    <t>7527E3bA330Bf6B</t>
  </si>
  <si>
    <t>Martinez, Walker and Gould</t>
  </si>
  <si>
    <t>Newtonport</t>
  </si>
  <si>
    <t>001-886-190-8548x335</t>
  </si>
  <si>
    <t>meganmacias@doyle.net</t>
  </si>
  <si>
    <t>http://www.gill-hancock.com/</t>
  </si>
  <si>
    <t>CaCAC56bBDaF0db</t>
  </si>
  <si>
    <t>Stanton Inc</t>
  </si>
  <si>
    <t>West Aimee</t>
  </si>
  <si>
    <t>417-457-0682</t>
  </si>
  <si>
    <t>001-794-387-7852x77466</t>
  </si>
  <si>
    <t>bairdmikayla@roberson.biz</t>
  </si>
  <si>
    <t>http://valentine-burton.com/</t>
  </si>
  <si>
    <t>ea9B7dC6DD2c549</t>
  </si>
  <si>
    <t>Heath LLC</t>
  </si>
  <si>
    <t>Rodneyfurt</t>
  </si>
  <si>
    <t>+1-257-203-7392x55421</t>
  </si>
  <si>
    <t>(430)777-7871x3175</t>
  </si>
  <si>
    <t>carol21@cobb.com</t>
  </si>
  <si>
    <t>https://www.boyer.com/</t>
  </si>
  <si>
    <t>c68dceBaDa0fBEB</t>
  </si>
  <si>
    <t>Wise, Hopkins and Key</t>
  </si>
  <si>
    <t>Lake Bridgetstad</t>
  </si>
  <si>
    <t>691-412-3229</t>
  </si>
  <si>
    <t>+1-013-870-6577x526</t>
  </si>
  <si>
    <t>bradshawdeanna@jimenez.com</t>
  </si>
  <si>
    <t>fCAEd4cEBA29D26</t>
  </si>
  <si>
    <t>Buck-Schmitt</t>
  </si>
  <si>
    <t>(779)548-8896x96637</t>
  </si>
  <si>
    <t>001-784-298-8900x9430</t>
  </si>
  <si>
    <t>fjames@forbes.com</t>
  </si>
  <si>
    <t>6dEbC2815A43D78</t>
  </si>
  <si>
    <t>Gentry LLC</t>
  </si>
  <si>
    <t>West Darrellton</t>
  </si>
  <si>
    <t>665.285.0128x168</t>
  </si>
  <si>
    <t>maddenmeredith@knox.org</t>
  </si>
  <si>
    <t>http://dodson-valdez.org/</t>
  </si>
  <si>
    <t>1f7BBF50fCfE25a</t>
  </si>
  <si>
    <t>Franco, Gross and Ayala</t>
  </si>
  <si>
    <t>Mitchellberg</t>
  </si>
  <si>
    <t>001-112-477-2281</t>
  </si>
  <si>
    <t>001-669-430-3653x565</t>
  </si>
  <si>
    <t>beardandres@lee-bartlett.info</t>
  </si>
  <si>
    <t>http://avila.com/</t>
  </si>
  <si>
    <t>2e7CcAe55fB6c6c</t>
  </si>
  <si>
    <t>Waller-Terrell</t>
  </si>
  <si>
    <t>Riddlefort</t>
  </si>
  <si>
    <t>(750)781-8770</t>
  </si>
  <si>
    <t>adonovan@buckley.org</t>
  </si>
  <si>
    <t>https://dunn.com/</t>
  </si>
  <si>
    <t>FD6a3C5052c10D7</t>
  </si>
  <si>
    <t>Baker-Young</t>
  </si>
  <si>
    <t>Nataliechester</t>
  </si>
  <si>
    <t>201-434-8511x58626</t>
  </si>
  <si>
    <t>marcturner@harper-sampson.com</t>
  </si>
  <si>
    <t>36C7F6ec70BF1EA</t>
  </si>
  <si>
    <t>Hubbard-Mann</t>
  </si>
  <si>
    <t>East Georgemouth</t>
  </si>
  <si>
    <t>001-151-781-6175x041</t>
  </si>
  <si>
    <t>(474)996-2888x11400</t>
  </si>
  <si>
    <t>hillgabriela@shepard-vang.com</t>
  </si>
  <si>
    <t>https://frazier-mendoza.biz/</t>
  </si>
  <si>
    <t>374FDD8e1fA34C1</t>
  </si>
  <si>
    <t>Mercer PLC</t>
  </si>
  <si>
    <t>Lake Jorgefort</t>
  </si>
  <si>
    <t>175-571-0868x461</t>
  </si>
  <si>
    <t>(292)169-9146</t>
  </si>
  <si>
    <t>sarah41@duran.com</t>
  </si>
  <si>
    <t>https://villa.com/</t>
  </si>
  <si>
    <t>9F3D9260fE4dE0b</t>
  </si>
  <si>
    <t>Lopez-Acevedo</t>
  </si>
  <si>
    <t>643.708.9607</t>
  </si>
  <si>
    <t>001-135-858-8134x5757</t>
  </si>
  <si>
    <t>brittany29@jones-burton.com</t>
  </si>
  <si>
    <t>https://www.leblanc.info/</t>
  </si>
  <si>
    <t>6aFe67Fa630bffA</t>
  </si>
  <si>
    <t>Solomon LLC</t>
  </si>
  <si>
    <t>North Debbiechester</t>
  </si>
  <si>
    <t>545.298.4243</t>
  </si>
  <si>
    <t>001-281-077-3424x794</t>
  </si>
  <si>
    <t>chelsey96@hahn.biz</t>
  </si>
  <si>
    <t>FDA733eEc39bef2</t>
  </si>
  <si>
    <t>Carrillo-Daniel</t>
  </si>
  <si>
    <t>Port Kayleefurt</t>
  </si>
  <si>
    <t>(119)882-3338x84765</t>
  </si>
  <si>
    <t>673.121.3093x704</t>
  </si>
  <si>
    <t>ydickerson@gentry-brock.com</t>
  </si>
  <si>
    <t>http://harrison-wagner.biz/</t>
  </si>
  <si>
    <t>a2E9C0e8e8a23AB</t>
  </si>
  <si>
    <t>Maldonado, Fitzgerald and Hendricks</t>
  </si>
  <si>
    <t>Cardenasmouth</t>
  </si>
  <si>
    <t>(004)029-1431</t>
  </si>
  <si>
    <t>848-223-3075x024</t>
  </si>
  <si>
    <t>brettmarks@tate.net</t>
  </si>
  <si>
    <t>https://hayes-larsen.com/</t>
  </si>
  <si>
    <t>Af068c5BACEc77a</t>
  </si>
  <si>
    <t>Jacobs Group</t>
  </si>
  <si>
    <t>Luceromouth</t>
  </si>
  <si>
    <t>302.435.8829</t>
  </si>
  <si>
    <t>493-570-2613</t>
  </si>
  <si>
    <t>claytonstephenson@gates.com</t>
  </si>
  <si>
    <t>https://www.jennings.info/</t>
  </si>
  <si>
    <t>6EA771E9ADdDbC5</t>
  </si>
  <si>
    <t>Katiemouth</t>
  </si>
  <si>
    <t>(040)121-1334</t>
  </si>
  <si>
    <t>smccann@lawrence-george.com</t>
  </si>
  <si>
    <t>http://www.moyer-ponce.com/</t>
  </si>
  <si>
    <t>20f858Ba0d8bE40</t>
  </si>
  <si>
    <t>Mahoney Group</t>
  </si>
  <si>
    <t>Hutchinsonhaven</t>
  </si>
  <si>
    <t>686.014.7962x67969</t>
  </si>
  <si>
    <t>lydiarichards@velez.info</t>
  </si>
  <si>
    <t>http://mueller-marshall.biz/</t>
  </si>
  <si>
    <t>bdEBAb6a9c68Be4</t>
  </si>
  <si>
    <t>Shelton, Murphy and Villarreal</t>
  </si>
  <si>
    <t>Graybury</t>
  </si>
  <si>
    <t>001-811-892-2409x839</t>
  </si>
  <si>
    <t>+1-423-811-5875x54384</t>
  </si>
  <si>
    <t>alisonterrell@jenkins.com</t>
  </si>
  <si>
    <t>http://www.peterson-webb.com/</t>
  </si>
  <si>
    <t>493AeB9df6fCEE7</t>
  </si>
  <si>
    <t>Cherry, Huffman and Mathews</t>
  </si>
  <si>
    <t>North Jenna</t>
  </si>
  <si>
    <t>(782)009-9399x315</t>
  </si>
  <si>
    <t>mathisjudy@small.com</t>
  </si>
  <si>
    <t>https://sanders-odom.com/</t>
  </si>
  <si>
    <t>fCd8c13197D6a1D</t>
  </si>
  <si>
    <t>Spears, Meadows and Lam</t>
  </si>
  <si>
    <t>West Abigailburgh</t>
  </si>
  <si>
    <t>(176)537-6983</t>
  </si>
  <si>
    <t>082-628-5836x097</t>
  </si>
  <si>
    <t>evelynwebster@greer.com</t>
  </si>
  <si>
    <t>http://jarvis.info/</t>
  </si>
  <si>
    <t>B0bFECCd6BCC6C5</t>
  </si>
  <si>
    <t>Harper, Lane and Silva</t>
  </si>
  <si>
    <t>South Drewtown</t>
  </si>
  <si>
    <t>140.749.3534x888</t>
  </si>
  <si>
    <t>kanevictor@mclean-black.com</t>
  </si>
  <si>
    <t>http://mcconnell.com/</t>
  </si>
  <si>
    <t>eFd88b7DFC290D8</t>
  </si>
  <si>
    <t>Washington-Mejia</t>
  </si>
  <si>
    <t>(607)586-7753</t>
  </si>
  <si>
    <t>491-853-2516x6434</t>
  </si>
  <si>
    <t>tristancollins@donovan.com</t>
  </si>
  <si>
    <t>e84ebfADEd98b43</t>
  </si>
  <si>
    <t>Katrinamouth</t>
  </si>
  <si>
    <t>(707)447-6198</t>
  </si>
  <si>
    <t>620-086-1751</t>
  </si>
  <si>
    <t>tmckee@hobbs.net</t>
  </si>
  <si>
    <t>http://bartlett-downs.info/</t>
  </si>
  <si>
    <t>D090DDBBCB4Db7b</t>
  </si>
  <si>
    <t>Kirk, Vega and Lester</t>
  </si>
  <si>
    <t>Lake Rodneyshire</t>
  </si>
  <si>
    <t>012-471-5355</t>
  </si>
  <si>
    <t>(335)988-5230x4978</t>
  </si>
  <si>
    <t>joann09@faulkner.com</t>
  </si>
  <si>
    <t>https://www.cross-parker.info/</t>
  </si>
  <si>
    <t>bEeB4bF2C0B9A3b</t>
  </si>
  <si>
    <t>Angelland</t>
  </si>
  <si>
    <t>+1-377-268-9393x19984</t>
  </si>
  <si>
    <t>819.130.3197x390</t>
  </si>
  <si>
    <t>sarah65@preston.com</t>
  </si>
  <si>
    <t>http://www.sanford-castillo.biz/</t>
  </si>
  <si>
    <t>1AADC0EB7A17ff0</t>
  </si>
  <si>
    <t>Parrish, Greene and Valentine</t>
  </si>
  <si>
    <t>Port Stacie</t>
  </si>
  <si>
    <t>+1-145-993-7712x3125</t>
  </si>
  <si>
    <t>+1-860-105-9633x694</t>
  </si>
  <si>
    <t>kerritrujillo@brewer.com</t>
  </si>
  <si>
    <t>https://gibbs.com/</t>
  </si>
  <si>
    <t>AdC21cFC3C9521b</t>
  </si>
  <si>
    <t>Davila-Price</t>
  </si>
  <si>
    <t>001-590-868-7983</t>
  </si>
  <si>
    <t>virginiacox@compton-pineda.com</t>
  </si>
  <si>
    <t>http://peterson-blackwell.com/</t>
  </si>
  <si>
    <t>7Dc46036ec9d8F0</t>
  </si>
  <si>
    <t>Massey-Avery</t>
  </si>
  <si>
    <t>East Amberland</t>
  </si>
  <si>
    <t>(689)921-2307</t>
  </si>
  <si>
    <t>884-743-3743x44100</t>
  </si>
  <si>
    <t>robinsondestiny@wood-bolton.org</t>
  </si>
  <si>
    <t>http://callahan-sharp.biz/</t>
  </si>
  <si>
    <t>0CcF9BdE3A77D5b</t>
  </si>
  <si>
    <t>Hess-Holloway</t>
  </si>
  <si>
    <t>Port Janeberg</t>
  </si>
  <si>
    <t>566-911-9168</t>
  </si>
  <si>
    <t>707.834.6811x883</t>
  </si>
  <si>
    <t>kbridges@meadows-turner.net</t>
  </si>
  <si>
    <t>https://maddox.com/</t>
  </si>
  <si>
    <t>91f00bF306FfAfA</t>
  </si>
  <si>
    <t>Richardson PLC</t>
  </si>
  <si>
    <t>001-829-148-2793x9233</t>
  </si>
  <si>
    <t>chandlerbeth@madden.info</t>
  </si>
  <si>
    <t>http://www.ortiz.info/</t>
  </si>
  <si>
    <t>88c7Cd0aC9e8E3a</t>
  </si>
  <si>
    <t>Ramirez, Berger and Simpson</t>
  </si>
  <si>
    <t>West Haroldton</t>
  </si>
  <si>
    <t>001-562-430-5216x099</t>
  </si>
  <si>
    <t>+1-388-672-2719x7467</t>
  </si>
  <si>
    <t>mchaney@landry.net</t>
  </si>
  <si>
    <t>https://www.gill.info/</t>
  </si>
  <si>
    <t>8cc8cBE18EaaC05</t>
  </si>
  <si>
    <t>Bailey, Anderson and Porter</t>
  </si>
  <si>
    <t>Joview</t>
  </si>
  <si>
    <t>(656)891-0080x410</t>
  </si>
  <si>
    <t>001-306-014-8564x977</t>
  </si>
  <si>
    <t>sonia95@bartlett-macias.net</t>
  </si>
  <si>
    <t>https://hubbard-crawford.com/</t>
  </si>
  <si>
    <t>fCDEbc9aEF7a098</t>
  </si>
  <si>
    <t>Mckee, Mayer and Norton</t>
  </si>
  <si>
    <t>South Sonia</t>
  </si>
  <si>
    <t>434-855-6498x9122</t>
  </si>
  <si>
    <t>211.717.6695x483</t>
  </si>
  <si>
    <t>nroberson@yang.com</t>
  </si>
  <si>
    <t>https://www.fitzpatrick.com/</t>
  </si>
  <si>
    <t>f7F909A8143F0D5</t>
  </si>
  <si>
    <t>Brewer-Obrien</t>
  </si>
  <si>
    <t>Wiseville</t>
  </si>
  <si>
    <t>331-716-9416x957</t>
  </si>
  <si>
    <t>preston28@simon.net</t>
  </si>
  <si>
    <t>https://rubio-haynes.com/</t>
  </si>
  <si>
    <t>1EBeA37d789b7fa</t>
  </si>
  <si>
    <t>Clarke-Trevino</t>
  </si>
  <si>
    <t>Staceybury</t>
  </si>
  <si>
    <t>(480)412-0451x7728</t>
  </si>
  <si>
    <t>353.653.3248</t>
  </si>
  <si>
    <t>mmoon@washington.com</t>
  </si>
  <si>
    <t>https://flowers-rodgers.com/</t>
  </si>
  <si>
    <t>02Ea36f8a0a8A3A</t>
  </si>
  <si>
    <t>Davila, Gomez and Jarvis</t>
  </si>
  <si>
    <t>Port Yvettefurt</t>
  </si>
  <si>
    <t>001-887-121-9789x06672</t>
  </si>
  <si>
    <t>(959)560-2442x27504</t>
  </si>
  <si>
    <t>danielssandy@mejia.com</t>
  </si>
  <si>
    <t>https://mendez.biz/</t>
  </si>
  <si>
    <t>4ee662b0fC4B856</t>
  </si>
  <si>
    <t>Sellers-Rich</t>
  </si>
  <si>
    <t>North Dan</t>
  </si>
  <si>
    <t>+1-755-838-4960x21124</t>
  </si>
  <si>
    <t>noah45@petersen-herrera.info</t>
  </si>
  <si>
    <t>https://hensley-peterson.org/</t>
  </si>
  <si>
    <t>21b5Da71bc814aA</t>
  </si>
  <si>
    <t>Novak-Woodward</t>
  </si>
  <si>
    <t>South Leonshire</t>
  </si>
  <si>
    <t>(644)366-4492x4516</t>
  </si>
  <si>
    <t>shannon15@hull-richards.com</t>
  </si>
  <si>
    <t>http://berger.com/</t>
  </si>
  <si>
    <t>eFe7fBBAFEC50dA</t>
  </si>
  <si>
    <t>Thompson-Barber</t>
  </si>
  <si>
    <t>Port Suzannemouth</t>
  </si>
  <si>
    <t>192-294-4222x986</t>
  </si>
  <si>
    <t>natalie84@gibson-kent.biz</t>
  </si>
  <si>
    <t>http://oconnor.net/</t>
  </si>
  <si>
    <t>Fd04d0a7E2BB85D</t>
  </si>
  <si>
    <t>Love, Gardner and Price</t>
  </si>
  <si>
    <t>Port Adrienneburgh</t>
  </si>
  <si>
    <t>(397)062-2064x9327</t>
  </si>
  <si>
    <t>256-874-5810</t>
  </si>
  <si>
    <t>alec34@andersen.com</t>
  </si>
  <si>
    <t>https://chaney-wade.com/</t>
  </si>
  <si>
    <t>CbE4C5BCEFB7d82</t>
  </si>
  <si>
    <t>Dickerson-Ford</t>
  </si>
  <si>
    <t>New Kimberly</t>
  </si>
  <si>
    <t>(413)839-1888x17764</t>
  </si>
  <si>
    <t>reynoldssusan@fleming-buckley.net</t>
  </si>
  <si>
    <t>https://www.ellis-wong.com/</t>
  </si>
  <si>
    <t>cd06aCAb00eCfBe</t>
  </si>
  <si>
    <t>Cuevas-Ali</t>
  </si>
  <si>
    <t>Geoffreyfort</t>
  </si>
  <si>
    <t>001-367-204-7593</t>
  </si>
  <si>
    <t>(055)770-2604</t>
  </si>
  <si>
    <t>omardelacruz@clayton.com</t>
  </si>
  <si>
    <t>http://blanchard.com/</t>
  </si>
  <si>
    <t>3D083CCeaB3aBfd</t>
  </si>
  <si>
    <t>Baird, Flynn and Watkins</t>
  </si>
  <si>
    <t>Dicksonport</t>
  </si>
  <si>
    <t>bgarrison@alvarado-bowers.net</t>
  </si>
  <si>
    <t>A561A1Dad20de31</t>
  </si>
  <si>
    <t>Reynolds, Mullins and Stuart</t>
  </si>
  <si>
    <t>West Kristopherville</t>
  </si>
  <si>
    <t>(761)948-0969</t>
  </si>
  <si>
    <t>christieperez@long-briggs.net</t>
  </si>
  <si>
    <t>http://juarez-carney.com/</t>
  </si>
  <si>
    <t>a2f3DBd4d6143EA</t>
  </si>
  <si>
    <t>Patterson, Ayala and Lowe</t>
  </si>
  <si>
    <t>Haydenhaven</t>
  </si>
  <si>
    <t>001-029-282-8237</t>
  </si>
  <si>
    <t>+1-934-039-3677x49546</t>
  </si>
  <si>
    <t>elainecox@lowe.com</t>
  </si>
  <si>
    <t>f548deC5DcF2C13</t>
  </si>
  <si>
    <t>Lucas Ltd</t>
  </si>
  <si>
    <t>Hillfurt</t>
  </si>
  <si>
    <t>+1-299-484-2918x124</t>
  </si>
  <si>
    <t>843.889.2046</t>
  </si>
  <si>
    <t>marshdakota@norman-hebert.com</t>
  </si>
  <si>
    <t>https://www.banks-hays.com/</t>
  </si>
  <si>
    <t>50c1bAd0B750cB9</t>
  </si>
  <si>
    <t>Odom, Serrano and Gregory</t>
  </si>
  <si>
    <t>001-388-791-3939x9695</t>
  </si>
  <si>
    <t>dawnponce@jacobs.com</t>
  </si>
  <si>
    <t>https://lawrence-costa.com/</t>
  </si>
  <si>
    <t>533e78d7a02026D</t>
  </si>
  <si>
    <t>Church Group</t>
  </si>
  <si>
    <t>West Erikville</t>
  </si>
  <si>
    <t>001-804-189-6214x32790</t>
  </si>
  <si>
    <t>122.804.8582</t>
  </si>
  <si>
    <t>newing@dawson.com</t>
  </si>
  <si>
    <t>3ea82c0eDED9fAC</t>
  </si>
  <si>
    <t>Adams, Castaneda and Stevenson</t>
  </si>
  <si>
    <t>Vickimouth</t>
  </si>
  <si>
    <t>001-754-409-2316</t>
  </si>
  <si>
    <t>(591)232-7575x1339</t>
  </si>
  <si>
    <t>clarkebradley@orozco-willis.com</t>
  </si>
  <si>
    <t>http://melton.com/</t>
  </si>
  <si>
    <t>D6A8A19C3E41aDC</t>
  </si>
  <si>
    <t>Larsen, Cherry and Roy</t>
  </si>
  <si>
    <t>Kirstenport</t>
  </si>
  <si>
    <t>000.636.1916x90518</t>
  </si>
  <si>
    <t>dpadilla@levy-leonard.info</t>
  </si>
  <si>
    <t>https://braun-ward.com/</t>
  </si>
  <si>
    <t>a0A3E6e4DccD4C8</t>
  </si>
  <si>
    <t>Holder, Ford and Wallace</t>
  </si>
  <si>
    <t>North Malik</t>
  </si>
  <si>
    <t>008.483.8471</t>
  </si>
  <si>
    <t>063.731.4949</t>
  </si>
  <si>
    <t>reesejoy@barry.net</t>
  </si>
  <si>
    <t>http://stone-cortez.info/</t>
  </si>
  <si>
    <t>881e35bac03aC94</t>
  </si>
  <si>
    <t>Chang-Mcguire</t>
  </si>
  <si>
    <t>Bethmouth</t>
  </si>
  <si>
    <t>(257)822-5470</t>
  </si>
  <si>
    <t>costacassidy@dunn.info</t>
  </si>
  <si>
    <t>https://schmitt.net/</t>
  </si>
  <si>
    <t>5aB555b1DBCdfA4</t>
  </si>
  <si>
    <t>Vasquez, Rodgers and Carrillo</t>
  </si>
  <si>
    <t>Ortizberg</t>
  </si>
  <si>
    <t>001-691-165-9065</t>
  </si>
  <si>
    <t>+1-201-463-3781x457</t>
  </si>
  <si>
    <t>austinbautista@hickman-garner.com</t>
  </si>
  <si>
    <t>http://sellers-yu.com/</t>
  </si>
  <si>
    <t>B68DC9CfBCe279c</t>
  </si>
  <si>
    <t>Shaw-Burnett</t>
  </si>
  <si>
    <t>Moraside</t>
  </si>
  <si>
    <t>001-824-221-7748x61238</t>
  </si>
  <si>
    <t>657-002-7884</t>
  </si>
  <si>
    <t>tanyamalone@mccormick.net</t>
  </si>
  <si>
    <t>http://www.benson.org/</t>
  </si>
  <si>
    <t>91F08f19ECd707c</t>
  </si>
  <si>
    <t>Dyer, Armstrong and Pearson</t>
  </si>
  <si>
    <t>Thomasberg</t>
  </si>
  <si>
    <t>+1-327-045-5317x62624</t>
  </si>
  <si>
    <t>001-379-655-6782x3596</t>
  </si>
  <si>
    <t>bautistacaitlyn@wood-newman.com</t>
  </si>
  <si>
    <t>http://www.potter-patton.com/</t>
  </si>
  <si>
    <t>81aec2a9e2DD5C7</t>
  </si>
  <si>
    <t>Richards, Bullock and Steele</t>
  </si>
  <si>
    <t>Sarahfurt</t>
  </si>
  <si>
    <t>804.811.3305</t>
  </si>
  <si>
    <t>662.747.3260</t>
  </si>
  <si>
    <t>courtneyliu@vega.com</t>
  </si>
  <si>
    <t>AFfcf8CFA19F5CA</t>
  </si>
  <si>
    <t>(050)868-4564</t>
  </si>
  <si>
    <t>selenashields@hopkins-proctor.com</t>
  </si>
  <si>
    <t>http://www.perkins-reeves.net/</t>
  </si>
  <si>
    <t>43eBC5D90A693da</t>
  </si>
  <si>
    <t>Thompson-Reeves</t>
  </si>
  <si>
    <t>East Rachael</t>
  </si>
  <si>
    <t>613-767-0557x968</t>
  </si>
  <si>
    <t>001-829-947-9873x3668</t>
  </si>
  <si>
    <t>shelby99@kline.com</t>
  </si>
  <si>
    <t>http://huber.biz/</t>
  </si>
  <si>
    <t>EADd0FbFbdf62aC</t>
  </si>
  <si>
    <t>Madden, Howard and Moody</t>
  </si>
  <si>
    <t>Myersville</t>
  </si>
  <si>
    <t>+1-772-660-0095x4623</t>
  </si>
  <si>
    <t>humphreyalbert@harrell.com</t>
  </si>
  <si>
    <t>77c6CB8e031AfbF</t>
  </si>
  <si>
    <t>964.841.2758x3351</t>
  </si>
  <si>
    <t>(933)757-0346x4207</t>
  </si>
  <si>
    <t>jhaynes@salas.com</t>
  </si>
  <si>
    <t>5EC2d1C5dad0DeA</t>
  </si>
  <si>
    <t>Johnson, Cochran and Decker</t>
  </si>
  <si>
    <t>New Andrestad</t>
  </si>
  <si>
    <t>674.388.4963x2695</t>
  </si>
  <si>
    <t>(994)861-5425x1371</t>
  </si>
  <si>
    <t>mindy36@moss.com</t>
  </si>
  <si>
    <t>http://www.hubbard.info/</t>
  </si>
  <si>
    <t>f40A85B5CFDaf3E</t>
  </si>
  <si>
    <t>Benitez-Browning</t>
  </si>
  <si>
    <t>Port Dana</t>
  </si>
  <si>
    <t>(382)056-6608x881</t>
  </si>
  <si>
    <t>leonard63@romero.biz</t>
  </si>
  <si>
    <t>https://www.oneal.org/</t>
  </si>
  <si>
    <t>F4e3385238F6e43</t>
  </si>
  <si>
    <t>Blankenship and Sons</t>
  </si>
  <si>
    <t>Henryhaven</t>
  </si>
  <si>
    <t>001-064-826-4431x8978</t>
  </si>
  <si>
    <t>001-612-699-3160x27463</t>
  </si>
  <si>
    <t>leroy88@byrd-clayton.com</t>
  </si>
  <si>
    <t>67ABEC77D7D7E1E</t>
  </si>
  <si>
    <t>Pugh-Holden</t>
  </si>
  <si>
    <t>Haleychester</t>
  </si>
  <si>
    <t>068.324.2011x82140</t>
  </si>
  <si>
    <t>001-552-079-9641</t>
  </si>
  <si>
    <t>hopkinsconnie@oneal.com</t>
  </si>
  <si>
    <t>http://moyer-jordan.com/</t>
  </si>
  <si>
    <t>95c03dB35fe23BE</t>
  </si>
  <si>
    <t>Walterton</t>
  </si>
  <si>
    <t>001-280-326-6253x786</t>
  </si>
  <si>
    <t>410.556.6104x7454</t>
  </si>
  <si>
    <t>cmora@abbott.com</t>
  </si>
  <si>
    <t>8B012B7dD7A97cF</t>
  </si>
  <si>
    <t>Giles and Sons</t>
  </si>
  <si>
    <t>Hooperside</t>
  </si>
  <si>
    <t>(202)100-4149x30343</t>
  </si>
  <si>
    <t>972-691-3904x12920</t>
  </si>
  <si>
    <t>richmondcole@walters-walls.info</t>
  </si>
  <si>
    <t>63dd1a53ee67370</t>
  </si>
  <si>
    <t>Villarreal Ltd</t>
  </si>
  <si>
    <t>West Dave</t>
  </si>
  <si>
    <t>948-548-6737x545</t>
  </si>
  <si>
    <t>001-386-594-6582x4178</t>
  </si>
  <si>
    <t>gerald94@cline-juarez.com</t>
  </si>
  <si>
    <t>http://mcbride-ashley.com/</t>
  </si>
  <si>
    <t>4f44fe880bce4eE</t>
  </si>
  <si>
    <t>Ingram-Richardson</t>
  </si>
  <si>
    <t>East Javierburgh</t>
  </si>
  <si>
    <t>330-246-1481</t>
  </si>
  <si>
    <t>(606)388-0466</t>
  </si>
  <si>
    <t>tyronebaird@griffin-barrera.com</t>
  </si>
  <si>
    <t>http://www.rollins.org/</t>
  </si>
  <si>
    <t>9d870e901b752E8</t>
  </si>
  <si>
    <t>Rivera, Glover and Escobar</t>
  </si>
  <si>
    <t>Anneton</t>
  </si>
  <si>
    <t>009.561.9920x382</t>
  </si>
  <si>
    <t>+1-876-262-1470x4261</t>
  </si>
  <si>
    <t>ihouston@warren-trujillo.com</t>
  </si>
  <si>
    <t>7F46F6E259fbDde</t>
  </si>
  <si>
    <t>Cortez, Stewart and Weeks</t>
  </si>
  <si>
    <t>(578)156-5322x9588</t>
  </si>
  <si>
    <t>001-175-172-7390x99057</t>
  </si>
  <si>
    <t>sonia05@barker.info</t>
  </si>
  <si>
    <t>318C871DC39180F</t>
  </si>
  <si>
    <t>Mooney-Braun</t>
  </si>
  <si>
    <t>001-476-620-0143x943</t>
  </si>
  <si>
    <t>001-784-479-5295x4030</t>
  </si>
  <si>
    <t>englishstephanie@cole.info</t>
  </si>
  <si>
    <t>http://mercer.org/</t>
  </si>
  <si>
    <t>cE777938aDf0bB5</t>
  </si>
  <si>
    <t>Klein LLC</t>
  </si>
  <si>
    <t>Micheleberg</t>
  </si>
  <si>
    <t>(840)860-3610</t>
  </si>
  <si>
    <t>desiree18@gregory-rivas.info</t>
  </si>
  <si>
    <t>202B0AAa3CbFAbe</t>
  </si>
  <si>
    <t>Vasquez-Bernard</t>
  </si>
  <si>
    <t>North Jodibury</t>
  </si>
  <si>
    <t>+1-879-250-2708x028</t>
  </si>
  <si>
    <t>(080)797-5693x552</t>
  </si>
  <si>
    <t>zswanson@cantrell-gonzales.net</t>
  </si>
  <si>
    <t>http://maddox.com/</t>
  </si>
  <si>
    <t>7bdB2180cFADF46</t>
  </si>
  <si>
    <t>Malone-Mathis</t>
  </si>
  <si>
    <t>Perkinsport</t>
  </si>
  <si>
    <t>001-002-879-6028x6328</t>
  </si>
  <si>
    <t>+1-437-676-7377x0115</t>
  </si>
  <si>
    <t>mercedespreston@sutton.com</t>
  </si>
  <si>
    <t>http://www.colon.com/</t>
  </si>
  <si>
    <t>C3EfcED8116f39B</t>
  </si>
  <si>
    <t>Figueroa-Galloway</t>
  </si>
  <si>
    <t>Conradmouth</t>
  </si>
  <si>
    <t>(913)260-8838</t>
  </si>
  <si>
    <t>(698)478-7432</t>
  </si>
  <si>
    <t>rebekahphillips@conrad.com</t>
  </si>
  <si>
    <t>BDcF546acEC0D00</t>
  </si>
  <si>
    <t>Cardenas, Mcknight and Mitchell</t>
  </si>
  <si>
    <t>Latashabury</t>
  </si>
  <si>
    <t>001-408-376-7398x926</t>
  </si>
  <si>
    <t>(471)198-1184</t>
  </si>
  <si>
    <t>cole11@gallagher.com</t>
  </si>
  <si>
    <t>https://www.coffey-huber.com/</t>
  </si>
  <si>
    <t>6589c11dcd3c11f</t>
  </si>
  <si>
    <t>Bradshaw LLC</t>
  </si>
  <si>
    <t>Briannaview</t>
  </si>
  <si>
    <t>206.053.4469x96279</t>
  </si>
  <si>
    <t>benjaminpitts@haas.com</t>
  </si>
  <si>
    <t>https://www.jackson.com/</t>
  </si>
  <si>
    <t>DAa797522a03681</t>
  </si>
  <si>
    <t>Calderon, Villanueva and Dixon</t>
  </si>
  <si>
    <t>Port Shaneport</t>
  </si>
  <si>
    <t>001-457-755-0456x36239</t>
  </si>
  <si>
    <t>601-869-6099x97258</t>
  </si>
  <si>
    <t>vjames@mcguire.com</t>
  </si>
  <si>
    <t>http://sosa.com/</t>
  </si>
  <si>
    <t>cF9c1Cc4BfaA85e</t>
  </si>
  <si>
    <t>Mcbride LLC</t>
  </si>
  <si>
    <t>South Kirsten</t>
  </si>
  <si>
    <t>654.690.0491x89143</t>
  </si>
  <si>
    <t>caitlynguzman@farmer.com</t>
  </si>
  <si>
    <t>https://www.hogan.org/</t>
  </si>
  <si>
    <t>2D0594c3bBe028B</t>
  </si>
  <si>
    <t>Wheeler, Roy and Dillon</t>
  </si>
  <si>
    <t>East Julie</t>
  </si>
  <si>
    <t>998-838-1558x1043</t>
  </si>
  <si>
    <t>001-208-865-0866</t>
  </si>
  <si>
    <t>kbarnes@mccarty.com</t>
  </si>
  <si>
    <t>E8BB9D4dd4B7C81</t>
  </si>
  <si>
    <t>Roy LLC</t>
  </si>
  <si>
    <t>South Willie</t>
  </si>
  <si>
    <t>305-242-5406x64099</t>
  </si>
  <si>
    <t>sally53@valdez.com</t>
  </si>
  <si>
    <t>C634aa2E042eCBB</t>
  </si>
  <si>
    <t>Powers-Hartman</t>
  </si>
  <si>
    <t>Clintonfurt</t>
  </si>
  <si>
    <t>001-058-976-2993</t>
  </si>
  <si>
    <t>276.000.3656x46584</t>
  </si>
  <si>
    <t>terristeele@lowe-chen.com</t>
  </si>
  <si>
    <t>https://curry.biz/</t>
  </si>
  <si>
    <t>D0c4AD82CE491ed</t>
  </si>
  <si>
    <t>Mccullough-Eaton</t>
  </si>
  <si>
    <t>072-510-5439x866</t>
  </si>
  <si>
    <t>+1-932-054-1466x1485</t>
  </si>
  <si>
    <t>albertkramer@cameron.org</t>
  </si>
  <si>
    <t>503BbBF9c5E0276</t>
  </si>
  <si>
    <t>Guerrero-Phillips</t>
  </si>
  <si>
    <t>West Albertside</t>
  </si>
  <si>
    <t>+1-552-515-9075x923</t>
  </si>
  <si>
    <t>432.858.8918</t>
  </si>
  <si>
    <t>sallymelendez@estrada.net</t>
  </si>
  <si>
    <t>https://meyers.com/</t>
  </si>
  <si>
    <t>EFde36ceaEDAB6C</t>
  </si>
  <si>
    <t>Garza, Hines and Bright</t>
  </si>
  <si>
    <t>Courtneyfort</t>
  </si>
  <si>
    <t>001-482-073-1230x67155</t>
  </si>
  <si>
    <t>269-636-7578</t>
  </si>
  <si>
    <t>farleygabrielle@bauer.com</t>
  </si>
  <si>
    <t>http://www.terry-dixon.info/</t>
  </si>
  <si>
    <t>B2193618C90eaBE</t>
  </si>
  <si>
    <t>Ramos-Michael</t>
  </si>
  <si>
    <t>New Joyville</t>
  </si>
  <si>
    <t>+1-131-367-9790x55336</t>
  </si>
  <si>
    <t>+1-051-847-6629x04343</t>
  </si>
  <si>
    <t>tiffanymcgrath@kemp-mendoza.info</t>
  </si>
  <si>
    <t>0e36f9a5AcB10EE</t>
  </si>
  <si>
    <t>Norris LLC</t>
  </si>
  <si>
    <t>Michaelaland</t>
  </si>
  <si>
    <t>216.125.1071</t>
  </si>
  <si>
    <t>878.785.7708x719</t>
  </si>
  <si>
    <t>pconner@combs.com</t>
  </si>
  <si>
    <t>https://www.lyons-mayo.com/</t>
  </si>
  <si>
    <t>5Be4e9dAC7A2a6C</t>
  </si>
  <si>
    <t>Cain, Hart and Rasmussen</t>
  </si>
  <si>
    <t>925.679.7928</t>
  </si>
  <si>
    <t>992-979-3240x749</t>
  </si>
  <si>
    <t>ymerritt@bryant.com</t>
  </si>
  <si>
    <t>https://www.chambers-page.com/</t>
  </si>
  <si>
    <t>88881cFbE0bAb96</t>
  </si>
  <si>
    <t>Maynard-Cooke</t>
  </si>
  <si>
    <t>South Shannonburgh</t>
  </si>
  <si>
    <t>001-980-647-4181x913</t>
  </si>
  <si>
    <t>388-168-9888x278</t>
  </si>
  <si>
    <t>bailey65@dunn-carter.com</t>
  </si>
  <si>
    <t>https://www.barrett.org/</t>
  </si>
  <si>
    <t>a7519d8a0C7fF2E</t>
  </si>
  <si>
    <t>Milesshire</t>
  </si>
  <si>
    <t>(743)486-2791x052</t>
  </si>
  <si>
    <t>phillip29@rivers-rasmussen.com</t>
  </si>
  <si>
    <t>https://www.mullins-strickland.com/</t>
  </si>
  <si>
    <t>D5f17Db99bA00Cf</t>
  </si>
  <si>
    <t>Avery-Pacheco</t>
  </si>
  <si>
    <t>Hornefort</t>
  </si>
  <si>
    <t>666.686.5884</t>
  </si>
  <si>
    <t>904-792-5160</t>
  </si>
  <si>
    <t>vargasadrienne@baird-simon.org</t>
  </si>
  <si>
    <t>https://burton-bird.com/</t>
  </si>
  <si>
    <t>cD6B75f2cca273f</t>
  </si>
  <si>
    <t>Norton, Valdez and Burch</t>
  </si>
  <si>
    <t>Port Traciemouth</t>
  </si>
  <si>
    <t>068-816-5008</t>
  </si>
  <si>
    <t>(670)992-6366x14405</t>
  </si>
  <si>
    <t>rebecca30@moran-george.com</t>
  </si>
  <si>
    <t>https://meyer-blankenship.com/</t>
  </si>
  <si>
    <t>87E1A3fDfEe4813</t>
  </si>
  <si>
    <t>Hutchinson Group</t>
  </si>
  <si>
    <t>Donberg</t>
  </si>
  <si>
    <t>969-209-6592</t>
  </si>
  <si>
    <t>(387)971-2383x590</t>
  </si>
  <si>
    <t>jbarron@bradford.com</t>
  </si>
  <si>
    <t>https://mann.biz/</t>
  </si>
  <si>
    <t>5aFAadaE373EbFD</t>
  </si>
  <si>
    <t>Johnson, Byrd and Wilkerson</t>
  </si>
  <si>
    <t>Schmidtside</t>
  </si>
  <si>
    <t>(873)617-6107x8721</t>
  </si>
  <si>
    <t>150-234-8604</t>
  </si>
  <si>
    <t>landryevan@shannon.net</t>
  </si>
  <si>
    <t>AD0F1A7b11DeAa0</t>
  </si>
  <si>
    <t>Meadows, Pruitt and Powell</t>
  </si>
  <si>
    <t>Teresahaven</t>
  </si>
  <si>
    <t>533-472-0887x81797</t>
  </si>
  <si>
    <t>qstafford@vasquez.com</t>
  </si>
  <si>
    <t>http://ibarra-soto.com/</t>
  </si>
  <si>
    <t>DbCdEc4b7aa13e3</t>
  </si>
  <si>
    <t>Webb LLC</t>
  </si>
  <si>
    <t>Sweeneychester</t>
  </si>
  <si>
    <t>(716)311-5808</t>
  </si>
  <si>
    <t>(940)279-7031x73044</t>
  </si>
  <si>
    <t>gstafford@kline-shepard.com</t>
  </si>
  <si>
    <t>http://leon.com/</t>
  </si>
  <si>
    <t>497bFE60296a7C5</t>
  </si>
  <si>
    <t>Carson, Hutchinson and Hickman</t>
  </si>
  <si>
    <t>West Heidiside</t>
  </si>
  <si>
    <t>531.564.4470x949</t>
  </si>
  <si>
    <t>(205)969-0252</t>
  </si>
  <si>
    <t>pjacobs@ellison.com</t>
  </si>
  <si>
    <t>https://middleton.com/</t>
  </si>
  <si>
    <t>A598D6Aea0624B1</t>
  </si>
  <si>
    <t>Bauer, Santana and Hunter</t>
  </si>
  <si>
    <t>East Manuelton</t>
  </si>
  <si>
    <t>001-983-463-5007x799</t>
  </si>
  <si>
    <t>+1-287-435-9209x8357</t>
  </si>
  <si>
    <t>xwaters@holden.com</t>
  </si>
  <si>
    <t>https://caldwell.com/</t>
  </si>
  <si>
    <t>ad2220B7e8F9bb0</t>
  </si>
  <si>
    <t>Hunter, Dickerson and Stout</t>
  </si>
  <si>
    <t>Shahstad</t>
  </si>
  <si>
    <t>455.570.9832</t>
  </si>
  <si>
    <t>+1-461-434-2480x8950</t>
  </si>
  <si>
    <t>wdaniels@walsh.com</t>
  </si>
  <si>
    <t>0A8Ab0Fffb2835f</t>
  </si>
  <si>
    <t>Barrera LLC</t>
  </si>
  <si>
    <t>Sherylmouth</t>
  </si>
  <si>
    <t>548-343-3775x3501</t>
  </si>
  <si>
    <t>001-996-701-3133</t>
  </si>
  <si>
    <t>brendan91@shea-bond.com</t>
  </si>
  <si>
    <t>https://hardin-wilkerson.com/</t>
  </si>
  <si>
    <t>1c5DaDFbC06Ed43</t>
  </si>
  <si>
    <t>Humphrey, Bradford and Cooley</t>
  </si>
  <si>
    <t>West Sabrinaville</t>
  </si>
  <si>
    <t>764-438-7914x3609</t>
  </si>
  <si>
    <t>(674)430-4491x981</t>
  </si>
  <si>
    <t>sergiomccullough@hart.com</t>
  </si>
  <si>
    <t>659E922BDc0b2a1</t>
  </si>
  <si>
    <t>Carney and Sons</t>
  </si>
  <si>
    <t>Miatown</t>
  </si>
  <si>
    <t>(793)766-8763x525</t>
  </si>
  <si>
    <t>230-638-3215</t>
  </si>
  <si>
    <t>mossclaire@wright-wallace.biz</t>
  </si>
  <si>
    <t>http://www.bailey-holloway.com/</t>
  </si>
  <si>
    <t>aCd0BFbcf7958bd</t>
  </si>
  <si>
    <t>Dyer Group</t>
  </si>
  <si>
    <t>West Edwardland</t>
  </si>
  <si>
    <t>527.775.0393x5666</t>
  </si>
  <si>
    <t>(932)668-1664</t>
  </si>
  <si>
    <t>hollowaykristie@camacho.com</t>
  </si>
  <si>
    <t>0A3d0Bf5D2d67d6</t>
  </si>
  <si>
    <t>Horton, Curry and Chung</t>
  </si>
  <si>
    <t>Port Jackside</t>
  </si>
  <si>
    <t>631-511-5101x27245</t>
  </si>
  <si>
    <t>001-294-063-4233x0469</t>
  </si>
  <si>
    <t>ipetty@navarro-little.com</t>
  </si>
  <si>
    <t>http://rodriguez.net/</t>
  </si>
  <si>
    <t>A89Ca3f124cFc06</t>
  </si>
  <si>
    <t>Ingram, Gordon and Bauer</t>
  </si>
  <si>
    <t>East Steveberg</t>
  </si>
  <si>
    <t>001-929-905-0784x8118</t>
  </si>
  <si>
    <t>419-107-6962</t>
  </si>
  <si>
    <t>paige93@atkinson-michael.com</t>
  </si>
  <si>
    <t>49D0c593E7ffAa3</t>
  </si>
  <si>
    <t>Costa-Shea</t>
  </si>
  <si>
    <t>Lake Carlosfurt</t>
  </si>
  <si>
    <t>001-405-110-6416</t>
  </si>
  <si>
    <t>240.492.1667x799</t>
  </si>
  <si>
    <t>pruittkendra@thornton.biz</t>
  </si>
  <si>
    <t>https://www.meza.org/</t>
  </si>
  <si>
    <t>faBBE357AeDfaEC</t>
  </si>
  <si>
    <t>Morgan, Hubbard and Frank</t>
  </si>
  <si>
    <t>North Christinafurt</t>
  </si>
  <si>
    <t>351-716-7821x522</t>
  </si>
  <si>
    <t>jasmin32@wallace-hawkins.com</t>
  </si>
  <si>
    <t>http://www.sanchez-holder.net/</t>
  </si>
  <si>
    <t>DFcFcA6a4C8f4Ef</t>
  </si>
  <si>
    <t>Jenkins and Sons</t>
  </si>
  <si>
    <t>Arthurton</t>
  </si>
  <si>
    <t>057.819.2015x6701</t>
  </si>
  <si>
    <t>matthewhowell@dodson-fitzpatrick.com</t>
  </si>
  <si>
    <t>http://haas.biz/</t>
  </si>
  <si>
    <t>f2BcB41D5d1BE28</t>
  </si>
  <si>
    <t>Bruce, Harper and Shelton</t>
  </si>
  <si>
    <t>North Marcobury</t>
  </si>
  <si>
    <t>888-502-5416x717</t>
  </si>
  <si>
    <t>214-090-7087x136</t>
  </si>
  <si>
    <t>ericprice@andrade.com</t>
  </si>
  <si>
    <t>http://chambers-ashley.com/</t>
  </si>
  <si>
    <t>bDB12e007FB7ed1</t>
  </si>
  <si>
    <t>Hendricks-Barton</t>
  </si>
  <si>
    <t>Conradborough</t>
  </si>
  <si>
    <t>001-402-803-2983x9503</t>
  </si>
  <si>
    <t>+1-490-649-8701x139</t>
  </si>
  <si>
    <t>vicki28@shea.net</t>
  </si>
  <si>
    <t>BEd0ACBfb90fDAC</t>
  </si>
  <si>
    <t>Russo LLC</t>
  </si>
  <si>
    <t>Lake Ricky</t>
  </si>
  <si>
    <t>255-568-7014x00471</t>
  </si>
  <si>
    <t>137-233-2531</t>
  </si>
  <si>
    <t>swansonpeter@luna.com</t>
  </si>
  <si>
    <t>2CD6A8fd5F1aAcf</t>
  </si>
  <si>
    <t>Mcdaniel-Allen</t>
  </si>
  <si>
    <t>South Sophia</t>
  </si>
  <si>
    <t>(081)152-2488</t>
  </si>
  <si>
    <t>324-541-9916x86686</t>
  </si>
  <si>
    <t>brandon14@maxwell.com</t>
  </si>
  <si>
    <t>http://www.mata-fuller.com/</t>
  </si>
  <si>
    <t>c6A66ab99886c2B</t>
  </si>
  <si>
    <t>Gill, Everett and Beard</t>
  </si>
  <si>
    <t>Rogerstad</t>
  </si>
  <si>
    <t>740-621-2074x46964</t>
  </si>
  <si>
    <t>001-345-548-8526x654</t>
  </si>
  <si>
    <t>stephenrowe@cantrell.info</t>
  </si>
  <si>
    <t>https://herring.net/</t>
  </si>
  <si>
    <t>3B002Ca124e6a04</t>
  </si>
  <si>
    <t>Daugherty, Howell and Poole</t>
  </si>
  <si>
    <t>Port Toni</t>
  </si>
  <si>
    <t>201.050.4291x408</t>
  </si>
  <si>
    <t>(385)378-0018</t>
  </si>
  <si>
    <t>julianmorse@castaneda-juarez.net</t>
  </si>
  <si>
    <t>https://warren.com/</t>
  </si>
  <si>
    <t>CBbC6177bed56ac</t>
  </si>
  <si>
    <t>Liu, Jennings and Church</t>
  </si>
  <si>
    <t>624.499.8640</t>
  </si>
  <si>
    <t>(739)209-1733x376</t>
  </si>
  <si>
    <t>mahoneydillon@owens.com</t>
  </si>
  <si>
    <t>85a4a4b4CeAF8B3</t>
  </si>
  <si>
    <t>Golden, Ibarra and Mendez</t>
  </si>
  <si>
    <t>Kurtville</t>
  </si>
  <si>
    <t>001-676-094-1335x407</t>
  </si>
  <si>
    <t>gary95@leach-watkins.com</t>
  </si>
  <si>
    <t>E14B3b8a2f83F60</t>
  </si>
  <si>
    <t>Beltran, Stark and Wolfe</t>
  </si>
  <si>
    <t>Wolfestad</t>
  </si>
  <si>
    <t>+1-865-153-8376x6969</t>
  </si>
  <si>
    <t>001-084-335-1305x11196</t>
  </si>
  <si>
    <t>zacosta@mccall.com</t>
  </si>
  <si>
    <t>a5BAc6c81B461bB</t>
  </si>
  <si>
    <t>Cuevas and Sons</t>
  </si>
  <si>
    <t>Peckstad</t>
  </si>
  <si>
    <t>+1-888-902-4628x7731</t>
  </si>
  <si>
    <t>(755)561-4671x6817</t>
  </si>
  <si>
    <t>harryhodge@hall-owen.com</t>
  </si>
  <si>
    <t>https://www.stevens.net/</t>
  </si>
  <si>
    <t>D3bafBcbF9dcad5</t>
  </si>
  <si>
    <t>Mcpherson-Byrd</t>
  </si>
  <si>
    <t>Galvanton</t>
  </si>
  <si>
    <t>429.776.2543</t>
  </si>
  <si>
    <t>pollardjasmin@cooke.com</t>
  </si>
  <si>
    <t>3240aC3deefc4e4</t>
  </si>
  <si>
    <t>Moreno LLC</t>
  </si>
  <si>
    <t>Eatonberg</t>
  </si>
  <si>
    <t>+1-854-348-2422x127</t>
  </si>
  <si>
    <t>(287)660-3264</t>
  </si>
  <si>
    <t>gina88@cowan-howell.com</t>
  </si>
  <si>
    <t>https://www.young.com/</t>
  </si>
  <si>
    <t>8d9d844eDbb2FfF</t>
  </si>
  <si>
    <t>Murillo, Valenzuela and Decker</t>
  </si>
  <si>
    <t>Kristinaland</t>
  </si>
  <si>
    <t>942.387.2315</t>
  </si>
  <si>
    <t>(392)438-7221x631</t>
  </si>
  <si>
    <t>wilkinsondonald@chase-odom.com</t>
  </si>
  <si>
    <t>http://www.schroeder.info/</t>
  </si>
  <si>
    <t>974cc8Fd5C44eE9</t>
  </si>
  <si>
    <t>Fleming, Petty and Cohen</t>
  </si>
  <si>
    <t>Janetport</t>
  </si>
  <si>
    <t>+1-981-750-1950x56843</t>
  </si>
  <si>
    <t>+1-761-977-4122x913</t>
  </si>
  <si>
    <t>jordan64@hines-chandler.net</t>
  </si>
  <si>
    <t>1dFB22F16d11e25</t>
  </si>
  <si>
    <t>Guzman and Sons</t>
  </si>
  <si>
    <t>Nicholasside</t>
  </si>
  <si>
    <t>(150)212-0745</t>
  </si>
  <si>
    <t>(890)658-6895</t>
  </si>
  <si>
    <t>maureenblankenship@mcintyre.com</t>
  </si>
  <si>
    <t>https://www.francis.net/</t>
  </si>
  <si>
    <t>f33CCF613BD016b</t>
  </si>
  <si>
    <t>Downs-Baxter</t>
  </si>
  <si>
    <t>Ritastad</t>
  </si>
  <si>
    <t>(389)862-1831x78208</t>
  </si>
  <si>
    <t>joanna12@watson-serrano.biz</t>
  </si>
  <si>
    <t>http://www.ballard.info/</t>
  </si>
  <si>
    <t>724908850ec77dB</t>
  </si>
  <si>
    <t>Potts-Wiggins</t>
  </si>
  <si>
    <t>West Max</t>
  </si>
  <si>
    <t>001-705-601-2127x28403</t>
  </si>
  <si>
    <t>stanleyhansen@chambers.net</t>
  </si>
  <si>
    <t>http://www.decker.com/</t>
  </si>
  <si>
    <t>F7A069f4A8A1cdd</t>
  </si>
  <si>
    <t>Baxter Inc</t>
  </si>
  <si>
    <t>Shirleychester</t>
  </si>
  <si>
    <t>131-484-7916x76075</t>
  </si>
  <si>
    <t>+1-035-970-7885x19812</t>
  </si>
  <si>
    <t>strongalexandra@bowers-schroeder.com</t>
  </si>
  <si>
    <t>http://www.skinner-merritt.biz/</t>
  </si>
  <si>
    <t>c715bE241fE293e</t>
  </si>
  <si>
    <t>Quinn-Underwood</t>
  </si>
  <si>
    <t>(116)990-7376</t>
  </si>
  <si>
    <t>046-033-1949x9583</t>
  </si>
  <si>
    <t>bholloway@lin-wallace.net</t>
  </si>
  <si>
    <t>http://www.fritz.net/</t>
  </si>
  <si>
    <t>09f7c3a71F70A9f</t>
  </si>
  <si>
    <t>Richmond, Garrison and Williamson</t>
  </si>
  <si>
    <t>Port Shelia</t>
  </si>
  <si>
    <t>(356)147-3215</t>
  </si>
  <si>
    <t>001-215-095-3132x738</t>
  </si>
  <si>
    <t>chancarl@walters.com</t>
  </si>
  <si>
    <t>4Ad6e1bdCFDA8eF</t>
  </si>
  <si>
    <t>Liu, Moody and Holden</t>
  </si>
  <si>
    <t>South Calvinland</t>
  </si>
  <si>
    <t>(987)951-7845x11831</t>
  </si>
  <si>
    <t>(102)126-6688x819</t>
  </si>
  <si>
    <t>dana13@serrano-bird.com</t>
  </si>
  <si>
    <t>http://www.dyer-aguirre.biz/</t>
  </si>
  <si>
    <t>E79E6e5Db3A2eE5</t>
  </si>
  <si>
    <t>Shelton-Patton</t>
  </si>
  <si>
    <t>East Jessicaport</t>
  </si>
  <si>
    <t>621.836.5745</t>
  </si>
  <si>
    <t>+1-085-836-6688x902</t>
  </si>
  <si>
    <t>lydiachoi@fitzpatrick.biz</t>
  </si>
  <si>
    <t>ff1a40cA96beB0F</t>
  </si>
  <si>
    <t>Craig, Herrera and Benton</t>
  </si>
  <si>
    <t>North Johnathan</t>
  </si>
  <si>
    <t>699.766.2169x702</t>
  </si>
  <si>
    <t>+1-761-068-9064x31331</t>
  </si>
  <si>
    <t>egill@payne.com</t>
  </si>
  <si>
    <t>8F10BDD57dFcFd6</t>
  </si>
  <si>
    <t>Rojas-George</t>
  </si>
  <si>
    <t>Reginaldside</t>
  </si>
  <si>
    <t>129.124.4184x4604</t>
  </si>
  <si>
    <t>539.357.6392x3053</t>
  </si>
  <si>
    <t>stacie43@vaughan-hinton.net</t>
  </si>
  <si>
    <t>http://barnett.org/</t>
  </si>
  <si>
    <t>85C2dE54bF40DBF</t>
  </si>
  <si>
    <t>Cisneros, Merritt and Arnold</t>
  </si>
  <si>
    <t>Ninamouth</t>
  </si>
  <si>
    <t>(829)731-8205x30667</t>
  </si>
  <si>
    <t>(622)684-2708</t>
  </si>
  <si>
    <t>morrowdon@hutchinson.net</t>
  </si>
  <si>
    <t>http://www.mcintyre.biz/</t>
  </si>
  <si>
    <t>Cb8777AEFfad6E4</t>
  </si>
  <si>
    <t>Burnett Group</t>
  </si>
  <si>
    <t>Leebury</t>
  </si>
  <si>
    <t>073.393.4676x8887</t>
  </si>
  <si>
    <t>191.542.1452</t>
  </si>
  <si>
    <t>richmondsteven@robinson.biz</t>
  </si>
  <si>
    <t>FA05E9A4d17F6fc</t>
  </si>
  <si>
    <t>Mckay Inc</t>
  </si>
  <si>
    <t>001-509-371-7918x55768</t>
  </si>
  <si>
    <t>(827)315-2597</t>
  </si>
  <si>
    <t>fstuart@clarke-rios.com</t>
  </si>
  <si>
    <t>http://www.glenn.biz/</t>
  </si>
  <si>
    <t>7343664912a4CdC</t>
  </si>
  <si>
    <t>Rodgers, Blackburn and House</t>
  </si>
  <si>
    <t>Millsberg</t>
  </si>
  <si>
    <t>(326)193-5548</t>
  </si>
  <si>
    <t>(305)343-7390</t>
  </si>
  <si>
    <t>swashington@barnes-perkins.net</t>
  </si>
  <si>
    <t>Fcd0Ae434dbD7E7</t>
  </si>
  <si>
    <t>Mcdonald-Blake</t>
  </si>
  <si>
    <t>New Donna</t>
  </si>
  <si>
    <t>758.576.1186</t>
  </si>
  <si>
    <t>(619)685-8672x548</t>
  </si>
  <si>
    <t>reginald41@jacobson.info</t>
  </si>
  <si>
    <t>https://klein-morgan.com/</t>
  </si>
  <si>
    <t>f5c6f2bdf8d64BF</t>
  </si>
  <si>
    <t>Adams and Sons</t>
  </si>
  <si>
    <t>Goldenport</t>
  </si>
  <si>
    <t>699.483.6571x355</t>
  </si>
  <si>
    <t>310.356.9367x6095</t>
  </si>
  <si>
    <t>apearson@carson-schmitt.com</t>
  </si>
  <si>
    <t>Add5c18c6c7cAd1</t>
  </si>
  <si>
    <t>Adams, Bishop and Gentry</t>
  </si>
  <si>
    <t>Robertside</t>
  </si>
  <si>
    <t>338.005.5311x716</t>
  </si>
  <si>
    <t>001-890-428-4310</t>
  </si>
  <si>
    <t>mikayla80@mcguire.com</t>
  </si>
  <si>
    <t>http://barrera.biz/</t>
  </si>
  <si>
    <t>00DB2c9cDf7ea90</t>
  </si>
  <si>
    <t>Carroll, Johns and Dominguez</t>
  </si>
  <si>
    <t>Littleburgh</t>
  </si>
  <si>
    <t>971.202.5127x050</t>
  </si>
  <si>
    <t>231.868.2993</t>
  </si>
  <si>
    <t>leonbarton@wiley-sandoval.com</t>
  </si>
  <si>
    <t>https://delacruz-lucas.biz/</t>
  </si>
  <si>
    <t>726dCF0E593c07f</t>
  </si>
  <si>
    <t>Barrera, Kline and Shea</t>
  </si>
  <si>
    <t>Branchville</t>
  </si>
  <si>
    <t>001-167-961-5481x1609</t>
  </si>
  <si>
    <t>bobby65@pratt.com</t>
  </si>
  <si>
    <t>http://rose-vaughan.com/</t>
  </si>
  <si>
    <t>6efE2e5A94a8a4B</t>
  </si>
  <si>
    <t>Chandler-Long</t>
  </si>
  <si>
    <t>Nancyshire</t>
  </si>
  <si>
    <t>740.931.8971</t>
  </si>
  <si>
    <t>138-398-4179x5581</t>
  </si>
  <si>
    <t>mterry@fletcher-allison.com</t>
  </si>
  <si>
    <t>31C64Dc03Bb4FEf</t>
  </si>
  <si>
    <t>Bauer, Cowan and Beltran</t>
  </si>
  <si>
    <t>Jimmyview</t>
  </si>
  <si>
    <t>(074)120-2792x3249</t>
  </si>
  <si>
    <t>001-477-927-8647x44886</t>
  </si>
  <si>
    <t>hectoryoder@liu.com</t>
  </si>
  <si>
    <t>http://michael-avila.com/</t>
  </si>
  <si>
    <t>Ff76BFAEeBCE31f</t>
  </si>
  <si>
    <t>Herring-Mahoney</t>
  </si>
  <si>
    <t>North Gabriela</t>
  </si>
  <si>
    <t>001-909-367-3286x1469</t>
  </si>
  <si>
    <t>001-263-358-1751x730</t>
  </si>
  <si>
    <t>castillobrianna@gallagher.com</t>
  </si>
  <si>
    <t>https://irwin.biz/</t>
  </si>
  <si>
    <t>A1b76D766d08e97</t>
  </si>
  <si>
    <t>Underwood LLC</t>
  </si>
  <si>
    <t>Isabellaville</t>
  </si>
  <si>
    <t>+1-189-516-1899x90474</t>
  </si>
  <si>
    <t>885.089.6948</t>
  </si>
  <si>
    <t>rferguson@benton-christensen.com</t>
  </si>
  <si>
    <t>https://ray.net/</t>
  </si>
  <si>
    <t>3769A67Aea2EA29</t>
  </si>
  <si>
    <t>Hudson-Hurley</t>
  </si>
  <si>
    <t>Blakeberg</t>
  </si>
  <si>
    <t>360-771-8613</t>
  </si>
  <si>
    <t>238-722-5812</t>
  </si>
  <si>
    <t>isabella19@mayo.com</t>
  </si>
  <si>
    <t>https://black-ashley.com/</t>
  </si>
  <si>
    <t>DE5cD8ABBcaAeFa</t>
  </si>
  <si>
    <t>Madden, Frazier and Stone</t>
  </si>
  <si>
    <t>Bryantburgh</t>
  </si>
  <si>
    <t>322.017.3409x61066</t>
  </si>
  <si>
    <t>068.390.8202</t>
  </si>
  <si>
    <t>michaelamoyer@duran.info</t>
  </si>
  <si>
    <t>https://www.shaw.info/</t>
  </si>
  <si>
    <t>6817CCe5488bbee</t>
  </si>
  <si>
    <t>Wang-Spencer</t>
  </si>
  <si>
    <t>001-524-670-3579x564</t>
  </si>
  <si>
    <t>001-913-268-5077x851</t>
  </si>
  <si>
    <t>brent21@koch.org</t>
  </si>
  <si>
    <t>8Aff30cd4dd4edE</t>
  </si>
  <si>
    <t>Callahan, Wilson and Chandler</t>
  </si>
  <si>
    <t>Eddiemouth</t>
  </si>
  <si>
    <t>111-983-4084x2452</t>
  </si>
  <si>
    <t>rubenrocha@yang.info</t>
  </si>
  <si>
    <t>https://mcfarland-underwood.com/</t>
  </si>
  <si>
    <t>F9217f26fC028De</t>
  </si>
  <si>
    <t>Spears-Calderon</t>
  </si>
  <si>
    <t>South Jonathonbury</t>
  </si>
  <si>
    <t>604-067-1322x2771</t>
  </si>
  <si>
    <t>659.944.5384x175</t>
  </si>
  <si>
    <t>jeanbell@cantu-booker.com</t>
  </si>
  <si>
    <t>https://benson-gordon.com/</t>
  </si>
  <si>
    <t>BCb3f0dEBf64d1D</t>
  </si>
  <si>
    <t>Samanthamouth</t>
  </si>
  <si>
    <t>365.465.8775</t>
  </si>
  <si>
    <t>123-034-2521</t>
  </si>
  <si>
    <t>debbie85@cole.biz</t>
  </si>
  <si>
    <t>27AacEA1eBf1bEc</t>
  </si>
  <si>
    <t>Bartlett, Mendoza and Holland</t>
  </si>
  <si>
    <t>East Sergio</t>
  </si>
  <si>
    <t>+1-157-084-7432x1070</t>
  </si>
  <si>
    <t>485.246.4071</t>
  </si>
  <si>
    <t>elliottjesse@solis.com</t>
  </si>
  <si>
    <t>DdbF9F59cB1FF2a</t>
  </si>
  <si>
    <t>Roth, Murphy and Estrada</t>
  </si>
  <si>
    <t>East Josephburgh</t>
  </si>
  <si>
    <t>108.582.0557x31475</t>
  </si>
  <si>
    <t>+1-787-848-6933x10678</t>
  </si>
  <si>
    <t>victoria10@cohen.com</t>
  </si>
  <si>
    <t>bd57BaAdcc701Ec</t>
  </si>
  <si>
    <t>Blevins-Hill</t>
  </si>
  <si>
    <t>Drewview</t>
  </si>
  <si>
    <t>578.295.4229x285</t>
  </si>
  <si>
    <t>001-226-505-7732</t>
  </si>
  <si>
    <t>stewartnancy@franco-reyes.biz</t>
  </si>
  <si>
    <t>http://www.fuller.com/</t>
  </si>
  <si>
    <t>FbcFd5fCd7BDD5a</t>
  </si>
  <si>
    <t>Campos PLC</t>
  </si>
  <si>
    <t>Estesfurt</t>
  </si>
  <si>
    <t>237.638.8196</t>
  </si>
  <si>
    <t>(076)061-6520</t>
  </si>
  <si>
    <t>franklin19@ross.com</t>
  </si>
  <si>
    <t>http://durham.info/</t>
  </si>
  <si>
    <t>6f6C9a2fc5b45dA</t>
  </si>
  <si>
    <t>Dodson-Baird</t>
  </si>
  <si>
    <t>Ronnieburgh</t>
  </si>
  <si>
    <t>(644)771-8029x2158</t>
  </si>
  <si>
    <t>+1-332-581-5444x6938</t>
  </si>
  <si>
    <t>landrymario@vance.com</t>
  </si>
  <si>
    <t>http://www.schmidt.com/</t>
  </si>
  <si>
    <t>5aC42d670A481FB</t>
  </si>
  <si>
    <t>Shepard, Vega and Trevino</t>
  </si>
  <si>
    <t>Port Judymouth</t>
  </si>
  <si>
    <t>303-823-3332</t>
  </si>
  <si>
    <t>daisypoole@rhodes.com</t>
  </si>
  <si>
    <t>F67BC7DFc0F2Bee</t>
  </si>
  <si>
    <t>West Alishaberg</t>
  </si>
  <si>
    <t>(104)723-4889</t>
  </si>
  <si>
    <t>882.554.7616</t>
  </si>
  <si>
    <t>sandy36@mclean.com</t>
  </si>
  <si>
    <t>http://www.mooney.com/</t>
  </si>
  <si>
    <t>fFCCC40Ea890e61</t>
  </si>
  <si>
    <t>Soto LLC</t>
  </si>
  <si>
    <t>North Preston</t>
  </si>
  <si>
    <t>001-597-072-7981x8443</t>
  </si>
  <si>
    <t>(706)677-4047x074</t>
  </si>
  <si>
    <t>emilygaines@hoover-rich.com</t>
  </si>
  <si>
    <t>http://haney-pratt.biz/</t>
  </si>
  <si>
    <t>50Eadc900bb0a6A</t>
  </si>
  <si>
    <t>Adrianhaven</t>
  </si>
  <si>
    <t>(578)892-2301</t>
  </si>
  <si>
    <t>001-930-077-1419</t>
  </si>
  <si>
    <t>yblackburn@wilkins-travis.com</t>
  </si>
  <si>
    <t>BFe9ca8dF5648ff</t>
  </si>
  <si>
    <t>Santiago-Wang</t>
  </si>
  <si>
    <t>Mercadofurt</t>
  </si>
  <si>
    <t>+1-016-334-6653x4524</t>
  </si>
  <si>
    <t>417-480-3044x199</t>
  </si>
  <si>
    <t>enovak@thornton.com</t>
  </si>
  <si>
    <t>http://dawson.com/</t>
  </si>
  <si>
    <t>8Cb06227F6B9bD2</t>
  </si>
  <si>
    <t>Townsend Group</t>
  </si>
  <si>
    <t>Lake Destiny</t>
  </si>
  <si>
    <t>058-395-7815x5047</t>
  </si>
  <si>
    <t>117-456-3715x193</t>
  </si>
  <si>
    <t>lorrainehill@paul.info</t>
  </si>
  <si>
    <t>5a9f3f4F7837aC6</t>
  </si>
  <si>
    <t>Wall Ltd</t>
  </si>
  <si>
    <t>Obrienport</t>
  </si>
  <si>
    <t>976-829-4721</t>
  </si>
  <si>
    <t>+1-944-221-2158x585</t>
  </si>
  <si>
    <t>wkramer@mejia.net</t>
  </si>
  <si>
    <t>https://www.may-rivers.org/</t>
  </si>
  <si>
    <t>5ac476d798a9EE1</t>
  </si>
  <si>
    <t>Mills Inc</t>
  </si>
  <si>
    <t>575.089.1288</t>
  </si>
  <si>
    <t>(507)636-6186x4214</t>
  </si>
  <si>
    <t>dcrawford@cisneros-daniels.org</t>
  </si>
  <si>
    <t>http://love-chung.com/</t>
  </si>
  <si>
    <t>7C3f96cdBc97d08</t>
  </si>
  <si>
    <t>House Ltd</t>
  </si>
  <si>
    <t>Erikbury</t>
  </si>
  <si>
    <t>+1-904-876-9111x364</t>
  </si>
  <si>
    <t>182-614-6104x68434</t>
  </si>
  <si>
    <t>adrienne97@abbott-good.com</t>
  </si>
  <si>
    <t>64fDb3a8482FDc2</t>
  </si>
  <si>
    <t>Kramer-Nash</t>
  </si>
  <si>
    <t>Vasquezburgh</t>
  </si>
  <si>
    <t>(144)048-4023</t>
  </si>
  <si>
    <t>zhowell@orozco.com</t>
  </si>
  <si>
    <t>http://www.logan-rich.com/</t>
  </si>
  <si>
    <t>57E4e85AF40bBb8</t>
  </si>
  <si>
    <t>Perez, Fleming and Greene</t>
  </si>
  <si>
    <t>Kristinashire</t>
  </si>
  <si>
    <t>565-278-2725x796</t>
  </si>
  <si>
    <t>582.215.1259x07515</t>
  </si>
  <si>
    <t>mindy49@kirk.com</t>
  </si>
  <si>
    <t>http://combs-contreras.com/</t>
  </si>
  <si>
    <t>7FDE65Cbdd11a44</t>
  </si>
  <si>
    <t>Oconnell, Lowery and Hardin</t>
  </si>
  <si>
    <t>Butlertown</t>
  </si>
  <si>
    <t>(993)041-5889</t>
  </si>
  <si>
    <t>001-893-984-1838x89399</t>
  </si>
  <si>
    <t>bakerbenjamin@levy.info</t>
  </si>
  <si>
    <t>http://trujillo-hart.com/</t>
  </si>
  <si>
    <t>aeA1De2cFBC364C</t>
  </si>
  <si>
    <t>Velazquez-Lawson</t>
  </si>
  <si>
    <t>West Whitneyfort</t>
  </si>
  <si>
    <t>001-560-395-1863x3749</t>
  </si>
  <si>
    <t>raymonddestiny@banks-benitez.com</t>
  </si>
  <si>
    <t>http://benitez.com/</t>
  </si>
  <si>
    <t>c98ECFDE22d7997</t>
  </si>
  <si>
    <t>Frederick, Dennis and House</t>
  </si>
  <si>
    <t>Kerrimouth</t>
  </si>
  <si>
    <t>+1-840-111-7641x2556</t>
  </si>
  <si>
    <t>(911)365-3688</t>
  </si>
  <si>
    <t>katelyn27@sosa.com</t>
  </si>
  <si>
    <t>2Fd3d1AFE2FbeE1</t>
  </si>
  <si>
    <t>Mooney PLC</t>
  </si>
  <si>
    <t>Mcdowellmouth</t>
  </si>
  <si>
    <t>(922)213-0228x3570</t>
  </si>
  <si>
    <t>001-203-981-3343x3179</t>
  </si>
  <si>
    <t>careymargaret@logan.com</t>
  </si>
  <si>
    <t>https://www.marquez.info/</t>
  </si>
  <si>
    <t>EaF880AfB58bb2D</t>
  </si>
  <si>
    <t>Greer and Sons</t>
  </si>
  <si>
    <t>Lake Lindseyburgh</t>
  </si>
  <si>
    <t>493-459-3330x7742</t>
  </si>
  <si>
    <t>erinjoseph@tran.biz</t>
  </si>
  <si>
    <t>http://www.pope.com/</t>
  </si>
  <si>
    <t>b0DfF8eAADaA2Be</t>
  </si>
  <si>
    <t>Whitehead, Duke and Graham</t>
  </si>
  <si>
    <t>Lyonsland</t>
  </si>
  <si>
    <t>198-730-3631</t>
  </si>
  <si>
    <t>001-398-311-4514</t>
  </si>
  <si>
    <t>jaclynsnow@olsen.biz</t>
  </si>
  <si>
    <t>c4f04892ee673bE</t>
  </si>
  <si>
    <t>Mccarty, Browning and Mclaughlin</t>
  </si>
  <si>
    <t>Port Theodoremouth</t>
  </si>
  <si>
    <t>001-740-236-4310x0088</t>
  </si>
  <si>
    <t>308.514.0641x585</t>
  </si>
  <si>
    <t>marisanewman@drake.com</t>
  </si>
  <si>
    <t>https://www.phillips.com/</t>
  </si>
  <si>
    <t>4F1deABbaB7CdC2</t>
  </si>
  <si>
    <t>Hanson Ltd</t>
  </si>
  <si>
    <t>Blackburntown</t>
  </si>
  <si>
    <t>+1-289-389-5304x7147</t>
  </si>
  <si>
    <t>390.019.1646x8160</t>
  </si>
  <si>
    <t>lutzclinton@livingston.com</t>
  </si>
  <si>
    <t>https://woods-dominguez.net/</t>
  </si>
  <si>
    <t>8686ca97e587BA7</t>
  </si>
  <si>
    <t>Potter-Murphy</t>
  </si>
  <si>
    <t>Kelseyburgh</t>
  </si>
  <si>
    <t>708-746-6809</t>
  </si>
  <si>
    <t>001-798-125-6678</t>
  </si>
  <si>
    <t>victor30@solis.info</t>
  </si>
  <si>
    <t>https://www.dudley.biz/</t>
  </si>
  <si>
    <t>EED6bFf2dacAdf2</t>
  </si>
  <si>
    <t>Cervantesbury</t>
  </si>
  <si>
    <t>(946)918-0346x779</t>
  </si>
  <si>
    <t>001-139-356-7975x5166</t>
  </si>
  <si>
    <t>ericksondave@taylor-bond.com</t>
  </si>
  <si>
    <t>https://www.brewer-arroyo.com/</t>
  </si>
  <si>
    <t>b2729cce9390e94</t>
  </si>
  <si>
    <t>Wade, Stuart and Charles</t>
  </si>
  <si>
    <t>Thomasport</t>
  </si>
  <si>
    <t>140-002-3731x05445</t>
  </si>
  <si>
    <t>(486)905-4334x2619</t>
  </si>
  <si>
    <t>lsingleton@hubbard.com</t>
  </si>
  <si>
    <t>21ef8F29da31bF0</t>
  </si>
  <si>
    <t>Snyder Ltd</t>
  </si>
  <si>
    <t>New Darinfort</t>
  </si>
  <si>
    <t>(349)712-7562</t>
  </si>
  <si>
    <t>(638)693-9337x334</t>
  </si>
  <si>
    <t>sherrera@wise-warner.net</t>
  </si>
  <si>
    <t>https://howe-shields.org/</t>
  </si>
  <si>
    <t>Aef541889C939f6</t>
  </si>
  <si>
    <t>Barry Inc</t>
  </si>
  <si>
    <t>Spearstown</t>
  </si>
  <si>
    <t>135.963.5086x115</t>
  </si>
  <si>
    <t>+1-115-925-6730x6549</t>
  </si>
  <si>
    <t>jorgehess@key-fitzpatrick.org</t>
  </si>
  <si>
    <t>http://cook.org/</t>
  </si>
  <si>
    <t>AC7Eaf9cAb2E66A</t>
  </si>
  <si>
    <t>Ballard, Holden and Wang</t>
  </si>
  <si>
    <t>Lake Sydneyborough</t>
  </si>
  <si>
    <t>001-537-462-7135</t>
  </si>
  <si>
    <t>321.549.1452x4002</t>
  </si>
  <si>
    <t>saunderssue@montoya.com</t>
  </si>
  <si>
    <t>8D0bCEDAA2b6E32</t>
  </si>
  <si>
    <t>Juarez-Levine</t>
  </si>
  <si>
    <t>Daltonport</t>
  </si>
  <si>
    <t>490-388-8228x3811</t>
  </si>
  <si>
    <t>saustin@buck-jefferson.biz</t>
  </si>
  <si>
    <t>https://cannon.com/</t>
  </si>
  <si>
    <t>17A14abf3f6f2aF</t>
  </si>
  <si>
    <t>Simmons-Pierce</t>
  </si>
  <si>
    <t>Woodardland</t>
  </si>
  <si>
    <t>017-364-4186x351</t>
  </si>
  <si>
    <t>485-358-2805x609</t>
  </si>
  <si>
    <t>andresvasquez@rowe.com</t>
  </si>
  <si>
    <t>http://www.dickerson-owens.com/</t>
  </si>
  <si>
    <t>701EC3F3Aa5EA1b</t>
  </si>
  <si>
    <t>Boyer and Sons</t>
  </si>
  <si>
    <t>Port Rebeccaport</t>
  </si>
  <si>
    <t>001-981-864-7055x101</t>
  </si>
  <si>
    <t>+1-671-645-9797x29905</t>
  </si>
  <si>
    <t>clayton77@gilmore.com</t>
  </si>
  <si>
    <t>bfb8a8b41ddc8F9</t>
  </si>
  <si>
    <t>Kim-Galloway</t>
  </si>
  <si>
    <t>Barrerafort</t>
  </si>
  <si>
    <t>(915)920-8541x597</t>
  </si>
  <si>
    <t>588.004.7147x182</t>
  </si>
  <si>
    <t>shelia91@frye-arellano.org</t>
  </si>
  <si>
    <t>https://www.mathis-ayala.com/</t>
  </si>
  <si>
    <t>A8B3f3AB539AF11</t>
  </si>
  <si>
    <t>Ali-Coffey</t>
  </si>
  <si>
    <t>North Crystalfort</t>
  </si>
  <si>
    <t>288.848.5745x9536</t>
  </si>
  <si>
    <t>647-502-9617x337</t>
  </si>
  <si>
    <t>sarah35@combs-krause.com</t>
  </si>
  <si>
    <t>http://www.pollard-jefferson.net/</t>
  </si>
  <si>
    <t>F68eDCB42Bdc4BC</t>
  </si>
  <si>
    <t>Schultz, Wilson and Collins</t>
  </si>
  <si>
    <t>Cathyport</t>
  </si>
  <si>
    <t>040-734-1331x554</t>
  </si>
  <si>
    <t>001-016-768-2386x2816</t>
  </si>
  <si>
    <t>priscillali@adams.com</t>
  </si>
  <si>
    <t>c058aF48FD2Dc64</t>
  </si>
  <si>
    <t>Rodgers-Barrera</t>
  </si>
  <si>
    <t>Michealburgh</t>
  </si>
  <si>
    <t>(057)970-4674x338</t>
  </si>
  <si>
    <t>001-742-951-2930x2546</t>
  </si>
  <si>
    <t>tdickson@gay.com</t>
  </si>
  <si>
    <t>a81C9E005B089Df</t>
  </si>
  <si>
    <t>Mcdaniel-Briggs</t>
  </si>
  <si>
    <t>Derekberg</t>
  </si>
  <si>
    <t>097-147-8720x751</t>
  </si>
  <si>
    <t>carrillomckenzie@kline.info</t>
  </si>
  <si>
    <t>https://mcfarland.info/</t>
  </si>
  <si>
    <t>AFbE63b72452168</t>
  </si>
  <si>
    <t>Day, Galvan and Juarez</t>
  </si>
  <si>
    <t>West Jodi</t>
  </si>
  <si>
    <t>581.887.1294</t>
  </si>
  <si>
    <t>+1-930-790-5832x185</t>
  </si>
  <si>
    <t>kirkmoyer@deleon.info</t>
  </si>
  <si>
    <t>http://ellis-mann.com/</t>
  </si>
  <si>
    <t>c20Ad51A7EE25eb</t>
  </si>
  <si>
    <t>Bridges-Merritt</t>
  </si>
  <si>
    <t>Melendezhaven</t>
  </si>
  <si>
    <t>(314)860-7919x3018</t>
  </si>
  <si>
    <t>curtisrowland@lambert.net</t>
  </si>
  <si>
    <t>37EAd13bcB2af9E</t>
  </si>
  <si>
    <t>New Samantha</t>
  </si>
  <si>
    <t>332.640.4453x584</t>
  </si>
  <si>
    <t>(609)103-0269</t>
  </si>
  <si>
    <t>loridiaz@cook.com</t>
  </si>
  <si>
    <t>https://www.mendoza.net/</t>
  </si>
  <si>
    <t>fCFb1eE64B57c31</t>
  </si>
  <si>
    <t>Wang and Sons</t>
  </si>
  <si>
    <t>Malikchester</t>
  </si>
  <si>
    <t>293-700-9640</t>
  </si>
  <si>
    <t>001-052-569-7387</t>
  </si>
  <si>
    <t>smithfrank@benitez.net</t>
  </si>
  <si>
    <t>https://www.santos-massey.com/</t>
  </si>
  <si>
    <t>3dBfebafCB5831d</t>
  </si>
  <si>
    <t>Mathis, Dennis and Franco</t>
  </si>
  <si>
    <t>(445)620-7998x502</t>
  </si>
  <si>
    <t>(687)723-5962</t>
  </si>
  <si>
    <t>prestonjustin@mcintyre.info</t>
  </si>
  <si>
    <t>B63B9FAAAAab64e</t>
  </si>
  <si>
    <t>Mack, Harding and Combs</t>
  </si>
  <si>
    <t>Estradamouth</t>
  </si>
  <si>
    <t>346.461.7261x2102</t>
  </si>
  <si>
    <t>(565)108-1459x2196</t>
  </si>
  <si>
    <t>calvin02@morrison.net</t>
  </si>
  <si>
    <t>https://www.washington.info/</t>
  </si>
  <si>
    <t>DA362AFEB5E6491</t>
  </si>
  <si>
    <t>Fritz, Valdez and Nixon</t>
  </si>
  <si>
    <t>Stephensontown</t>
  </si>
  <si>
    <t>509-370-5178x95198</t>
  </si>
  <si>
    <t>+1-602-084-2455x0375</t>
  </si>
  <si>
    <t>bethanyweaver@vasquez.info</t>
  </si>
  <si>
    <t>http://villarreal.org/</t>
  </si>
  <si>
    <t>bA6955c70A6e7a4</t>
  </si>
  <si>
    <t>Meyer, Kemp and Gonzalez</t>
  </si>
  <si>
    <t>Harrellton</t>
  </si>
  <si>
    <t>(355)917-9942x4787</t>
  </si>
  <si>
    <t>(216)342-5589</t>
  </si>
  <si>
    <t>shawna23@patel-branch.com</t>
  </si>
  <si>
    <t>https://rice-morris.com/</t>
  </si>
  <si>
    <t>9c1Dbb91cbe3D2f</t>
  </si>
  <si>
    <t>Barry, Robles and Mcdonald</t>
  </si>
  <si>
    <t>New Mariahmouth</t>
  </si>
  <si>
    <t>145-215-2886</t>
  </si>
  <si>
    <t>001-736-959-2242</t>
  </si>
  <si>
    <t>april97@sloan-fuller.com</t>
  </si>
  <si>
    <t>Def85EffBeF0440</t>
  </si>
  <si>
    <t>Oconnor-Bowen</t>
  </si>
  <si>
    <t>Kaiserstad</t>
  </si>
  <si>
    <t>(924)974-8863x4750</t>
  </si>
  <si>
    <t>rangelclaudia@lawrence.com</t>
  </si>
  <si>
    <t>http://www.robles-santana.com/</t>
  </si>
  <si>
    <t>aCbC6B26d4382D7</t>
  </si>
  <si>
    <t>Morton, Kerr and Berry</t>
  </si>
  <si>
    <t>(841)474-5389x362</t>
  </si>
  <si>
    <t>(715)031-0115</t>
  </si>
  <si>
    <t>joshuapetersen@joyce-riggs.com</t>
  </si>
  <si>
    <t>http://morales.biz/</t>
  </si>
  <si>
    <t>30A890BEAA7C7C3</t>
  </si>
  <si>
    <t>Gomez, Fletcher and Conrad</t>
  </si>
  <si>
    <t>East Jessica</t>
  </si>
  <si>
    <t>051-800-5172</t>
  </si>
  <si>
    <t>drew86@oliver.com</t>
  </si>
  <si>
    <t>https://www.figueroa.com/</t>
  </si>
  <si>
    <t>3BE17D7a9cB9F93</t>
  </si>
  <si>
    <t>Brewer-Rollins</t>
  </si>
  <si>
    <t>East Kellie</t>
  </si>
  <si>
    <t>(733)549-8633</t>
  </si>
  <si>
    <t>001-775-574-7187</t>
  </si>
  <si>
    <t>sawyercindy@weaver.info</t>
  </si>
  <si>
    <t>http://www.reid-morgan.biz/</t>
  </si>
  <si>
    <t>21bAD5deAffd240</t>
  </si>
  <si>
    <t>Herring, Thompson and Burton</t>
  </si>
  <si>
    <t>Jillianville</t>
  </si>
  <si>
    <t>+1-238-912-7961x552</t>
  </si>
  <si>
    <t>ohampton@roberts.com</t>
  </si>
  <si>
    <t>http://www.bradley.org/</t>
  </si>
  <si>
    <t>E16A0d37Bd48A8d</t>
  </si>
  <si>
    <t>Monroe-Brooks</t>
  </si>
  <si>
    <t>Silvaville</t>
  </si>
  <si>
    <t>001-225-315-0004</t>
  </si>
  <si>
    <t>+1-698-458-5288x14194</t>
  </si>
  <si>
    <t>camachobrandi@horne.com</t>
  </si>
  <si>
    <t>https://thompson-wilson.com/</t>
  </si>
  <si>
    <t>043B0085561b767</t>
  </si>
  <si>
    <t>Chambers-Quinn</t>
  </si>
  <si>
    <t>Hayneschester</t>
  </si>
  <si>
    <t>805-676-0535</t>
  </si>
  <si>
    <t>idavies@ayala.com</t>
  </si>
  <si>
    <t>https://www.mendoza.com/</t>
  </si>
  <si>
    <t>83F0B1D11A63aEB</t>
  </si>
  <si>
    <t>Schroeder, Ramirez and Parker</t>
  </si>
  <si>
    <t>Cynthiastad</t>
  </si>
  <si>
    <t>001-443-067-2044x65930</t>
  </si>
  <si>
    <t>+1-051-015-0774x924</t>
  </si>
  <si>
    <t>mullinstyrone@henry-weber.com</t>
  </si>
  <si>
    <t>https://www.winters.com/</t>
  </si>
  <si>
    <t>dD0AFa0092C39Ba</t>
  </si>
  <si>
    <t>Morton-Swanson</t>
  </si>
  <si>
    <t>Harrisonbury</t>
  </si>
  <si>
    <t>871-651-6029</t>
  </si>
  <si>
    <t>(524)041-1404x458</t>
  </si>
  <si>
    <t>bestmarcia@carrillo-mccarty.com</t>
  </si>
  <si>
    <t>6aCaEdBbA4bFfc4</t>
  </si>
  <si>
    <t>Sullivan Ltd</t>
  </si>
  <si>
    <t>West Colleenmouth</t>
  </si>
  <si>
    <t>967-573-7667x0329</t>
  </si>
  <si>
    <t>764-411-2651x2635</t>
  </si>
  <si>
    <t>greg20@nicholson.biz</t>
  </si>
  <si>
    <t>https://strickland-mccarty.biz/</t>
  </si>
  <si>
    <t>4FfEDAb1aCCB99F</t>
  </si>
  <si>
    <t>Bradley, Fields and Choi</t>
  </si>
  <si>
    <t>Camachobury</t>
  </si>
  <si>
    <t>821-390-0091</t>
  </si>
  <si>
    <t>+1-905-586-7428x6693</t>
  </si>
  <si>
    <t>bianca29@barker-hansen.com</t>
  </si>
  <si>
    <t>http://copeland.info/</t>
  </si>
  <si>
    <t>dEbD9B1BAed0b02</t>
  </si>
  <si>
    <t>Torres-Estrada</t>
  </si>
  <si>
    <t>Aguilarshire</t>
  </si>
  <si>
    <t>084.706.1065x005</t>
  </si>
  <si>
    <t>024-091-7770</t>
  </si>
  <si>
    <t>desiree23@cole.com</t>
  </si>
  <si>
    <t>http://www.pratt.com/</t>
  </si>
  <si>
    <t>2a46be6BB5F1C4D</t>
  </si>
  <si>
    <t>Fitzgerald, Simon and Rocha</t>
  </si>
  <si>
    <t>Alejandraport</t>
  </si>
  <si>
    <t>(544)714-9849x6526</t>
  </si>
  <si>
    <t>210.716.1695x613</t>
  </si>
  <si>
    <t>jessicasingh@moreno.org</t>
  </si>
  <si>
    <t>http://www.tanner-cowan.net/</t>
  </si>
  <si>
    <t>CdFECf4FE6aFfD4</t>
  </si>
  <si>
    <t>Cannon, Riggs and Parsons</t>
  </si>
  <si>
    <t>South Kathy</t>
  </si>
  <si>
    <t>001-036-890-8672x2325</t>
  </si>
  <si>
    <t>887.653.7589</t>
  </si>
  <si>
    <t>scastro@collins.com</t>
  </si>
  <si>
    <t>http://www.rivera.com/</t>
  </si>
  <si>
    <t>606fBedaD99B8bb</t>
  </si>
  <si>
    <t>Wilson LLC</t>
  </si>
  <si>
    <t>West Calvin</t>
  </si>
  <si>
    <t>519-332-2607x56948</t>
  </si>
  <si>
    <t>749.687.7884x217</t>
  </si>
  <si>
    <t>holdercasey@park-goodwin.com</t>
  </si>
  <si>
    <t>http://boone-bell.com/</t>
  </si>
  <si>
    <t>C9bFa849Cd1DeEe</t>
  </si>
  <si>
    <t>Sweeney, Newman and Guerra</t>
  </si>
  <si>
    <t>South Bryce</t>
  </si>
  <si>
    <t>+1-545-223-7038x98874</t>
  </si>
  <si>
    <t>389.415.3502x7264</t>
  </si>
  <si>
    <t>lancemayer@webster.info</t>
  </si>
  <si>
    <t>D5d2aEf36B2f3b3</t>
  </si>
  <si>
    <t>Chase Ltd</t>
  </si>
  <si>
    <t>788-426-4348</t>
  </si>
  <si>
    <t>418.807.0458</t>
  </si>
  <si>
    <t>villagabriella@petersen.com</t>
  </si>
  <si>
    <t>https://bryant.org/</t>
  </si>
  <si>
    <t>ad4Aedd7EFDd55d</t>
  </si>
  <si>
    <t>Gonzales, Mann and Fernandez</t>
  </si>
  <si>
    <t>Timothyfort</t>
  </si>
  <si>
    <t>011.787.0580x31630</t>
  </si>
  <si>
    <t>470-046-7935</t>
  </si>
  <si>
    <t>shannon72@mahoney-stark.com</t>
  </si>
  <si>
    <t>http://cohen.net/</t>
  </si>
  <si>
    <t>bbF6b6caD8aa3e8</t>
  </si>
  <si>
    <t>Valenzuela and Sons</t>
  </si>
  <si>
    <t>Jeremyport</t>
  </si>
  <si>
    <t>098.812.6668</t>
  </si>
  <si>
    <t>rhahn@jones.net</t>
  </si>
  <si>
    <t>https://www.hogan.info/</t>
  </si>
  <si>
    <t>Bfbade7aCC44ddb</t>
  </si>
  <si>
    <t>Payne, Valenzuela and Bryant</t>
  </si>
  <si>
    <t>Kayleemouth</t>
  </si>
  <si>
    <t>445.265.9031</t>
  </si>
  <si>
    <t>+1-204-208-8839x64146</t>
  </si>
  <si>
    <t>freydon@newton.com</t>
  </si>
  <si>
    <t>http://dunlap.com/</t>
  </si>
  <si>
    <t>7d8BbfCC9D589aE</t>
  </si>
  <si>
    <t>Acosta-Marshall</t>
  </si>
  <si>
    <t>Marieland</t>
  </si>
  <si>
    <t>011-937-0083x486</t>
  </si>
  <si>
    <t>001-781-076-5363x898</t>
  </si>
  <si>
    <t>edward53@kemp.com</t>
  </si>
  <si>
    <t>6724d84547e3193</t>
  </si>
  <si>
    <t>Shaw Ltd</t>
  </si>
  <si>
    <t>East Roberta</t>
  </si>
  <si>
    <t>450-920-8949x042</t>
  </si>
  <si>
    <t>506.964.7231</t>
  </si>
  <si>
    <t>dodsonkatie@boyer.com</t>
  </si>
  <si>
    <t>http://www.barnes-rowe.com/</t>
  </si>
  <si>
    <t>992aCbc5d9eaCcb</t>
  </si>
  <si>
    <t>Schroeder-Hinton</t>
  </si>
  <si>
    <t>Genechester</t>
  </si>
  <si>
    <t>+1-365-987-5141x427</t>
  </si>
  <si>
    <t>brentparker@fisher.com</t>
  </si>
  <si>
    <t>http://cardenas-vasquez.com/</t>
  </si>
  <si>
    <t>F1c119b4E27b68B</t>
  </si>
  <si>
    <t>James-Phelps</t>
  </si>
  <si>
    <t>New Anthonymouth</t>
  </si>
  <si>
    <t>+1-821-397-5906x16426</t>
  </si>
  <si>
    <t>(483)585-5791</t>
  </si>
  <si>
    <t>rebekah14@mcdaniel.com</t>
  </si>
  <si>
    <t>https://trevino.biz/</t>
  </si>
  <si>
    <t>9B1d815c9eac9BB</t>
  </si>
  <si>
    <t>678.168.4336x3580</t>
  </si>
  <si>
    <t>marc79@dyer.net</t>
  </si>
  <si>
    <t>http://kaiser.biz/</t>
  </si>
  <si>
    <t>8FAB0F6BC07013D</t>
  </si>
  <si>
    <t>Wolf-Trevino</t>
  </si>
  <si>
    <t>East Daisyshire</t>
  </si>
  <si>
    <t>+1-170-325-8824x40793</t>
  </si>
  <si>
    <t>strongjamie@rodgers.biz</t>
  </si>
  <si>
    <t>http://snow.com/</t>
  </si>
  <si>
    <t>ab5fcAF6C108a6f</t>
  </si>
  <si>
    <t>Odom-Mejia</t>
  </si>
  <si>
    <t>North Jeffery</t>
  </si>
  <si>
    <t>872-741-9897</t>
  </si>
  <si>
    <t>(862)769-0774x99329</t>
  </si>
  <si>
    <t>nrichardson@blair.biz</t>
  </si>
  <si>
    <t>0cbb5Ac5DDBDE8d</t>
  </si>
  <si>
    <t>Arias-Stanley</t>
  </si>
  <si>
    <t>Lake Natalie</t>
  </si>
  <si>
    <t>488-233-1146x7821</t>
  </si>
  <si>
    <t>001-671-573-3842x2848</t>
  </si>
  <si>
    <t>sho@johnson.org</t>
  </si>
  <si>
    <t>94fe337cb0DdceA</t>
  </si>
  <si>
    <t>Gilbert, Webb and Franklin</t>
  </si>
  <si>
    <t>Lake Ann</t>
  </si>
  <si>
    <t>091-190-7733</t>
  </si>
  <si>
    <t>+1-975-713-5232x6021</t>
  </si>
  <si>
    <t>eblack@deleon.info</t>
  </si>
  <si>
    <t>http://www.johnston.biz/</t>
  </si>
  <si>
    <t>7Fa6aBbcB40f03e</t>
  </si>
  <si>
    <t>Kidd, Oconnell and Fitzgerald</t>
  </si>
  <si>
    <t>Makaylaton</t>
  </si>
  <si>
    <t>243.313.3600x499</t>
  </si>
  <si>
    <t>(712)382-3208x4050</t>
  </si>
  <si>
    <t>andrew70@davis.com</t>
  </si>
  <si>
    <t>https://gould.com/</t>
  </si>
  <si>
    <t>68CF36A0be8Bd1c</t>
  </si>
  <si>
    <t>Englishborough</t>
  </si>
  <si>
    <t>952-385-7893x816</t>
  </si>
  <si>
    <t>gracemoore@holden.com</t>
  </si>
  <si>
    <t>https://www.velazquez.org/</t>
  </si>
  <si>
    <t>77ed05654f4d6ae</t>
  </si>
  <si>
    <t>Cline-Sherman</t>
  </si>
  <si>
    <t>Riddlehaven</t>
  </si>
  <si>
    <t>307-401-5578x70474</t>
  </si>
  <si>
    <t>001-910-851-5899x713</t>
  </si>
  <si>
    <t>liuabigail@buck.com</t>
  </si>
  <si>
    <t>https://shannon-hensley.info/</t>
  </si>
  <si>
    <t>2Ec0E0bf2D7CCD0</t>
  </si>
  <si>
    <t>Paul Inc</t>
  </si>
  <si>
    <t>Port Richardton</t>
  </si>
  <si>
    <t>+1-427-722-4724x29221</t>
  </si>
  <si>
    <t>(450)061-5128</t>
  </si>
  <si>
    <t>odawson@hardy.info</t>
  </si>
  <si>
    <t>http://www.woodward.biz/</t>
  </si>
  <si>
    <t>bdaCc10A21Ffdab</t>
  </si>
  <si>
    <t>Keller-Gallagher</t>
  </si>
  <si>
    <t>Christieland</t>
  </si>
  <si>
    <t>+1-417-155-5387x450</t>
  </si>
  <si>
    <t>(591)111-3392</t>
  </si>
  <si>
    <t>neil42@mcdonald.com</t>
  </si>
  <si>
    <t>https://peters.biz/</t>
  </si>
  <si>
    <t>b535A2b632bbdf1</t>
  </si>
  <si>
    <t>Schmitt-Figueroa</t>
  </si>
  <si>
    <t>Lake Mindyton</t>
  </si>
  <si>
    <t>167.975.3556</t>
  </si>
  <si>
    <t>732-953-9704x2503</t>
  </si>
  <si>
    <t>sheri94@terrell.net</t>
  </si>
  <si>
    <t>https://www.rojas-watson.com/</t>
  </si>
  <si>
    <t>19Cf6505a1Cca05</t>
  </si>
  <si>
    <t>Singleton, Vaughn and Espinoza</t>
  </si>
  <si>
    <t>Batesmouth</t>
  </si>
  <si>
    <t>001-608-606-2939x01198</t>
  </si>
  <si>
    <t>lyonssheila@mcknight.com</t>
  </si>
  <si>
    <t>https://www.woodward-anthony.org/</t>
  </si>
  <si>
    <t>0aA5e9F1edda48f</t>
  </si>
  <si>
    <t>Carney LLC</t>
  </si>
  <si>
    <t>Lake Brandyberg</t>
  </si>
  <si>
    <t>038-520-5566x947</t>
  </si>
  <si>
    <t>justinmccormick@spence.info</t>
  </si>
  <si>
    <t>http://www.bradley.com/</t>
  </si>
  <si>
    <t>6d6F3fb9EdE210f</t>
  </si>
  <si>
    <t>Anthony-Mercado</t>
  </si>
  <si>
    <t>094.167.7605</t>
  </si>
  <si>
    <t>wberger@pope.com</t>
  </si>
  <si>
    <t>https://miller-burns.biz/</t>
  </si>
  <si>
    <t>81dcffffDB34C5c</t>
  </si>
  <si>
    <t>Duke, Logan and Craig</t>
  </si>
  <si>
    <t>Jillianton</t>
  </si>
  <si>
    <t>674-984-2963</t>
  </si>
  <si>
    <t>714.430.9338x4455</t>
  </si>
  <si>
    <t>kristacarey@cain.com</t>
  </si>
  <si>
    <t>E8ACEA62adD4b1f</t>
  </si>
  <si>
    <t>001-901-075-8072</t>
  </si>
  <si>
    <t>(634)849-7913</t>
  </si>
  <si>
    <t>gene24@mcclain.org</t>
  </si>
  <si>
    <t>https://www.graves-nolan.com/</t>
  </si>
  <si>
    <t>A01fAD8d8FBFdFC</t>
  </si>
  <si>
    <t>Hancock-Mcdaniel</t>
  </si>
  <si>
    <t>Petersfurt</t>
  </si>
  <si>
    <t>(589)959-4035x15581</t>
  </si>
  <si>
    <t>641-464-2986x5872</t>
  </si>
  <si>
    <t>carrieyang@glover.net</t>
  </si>
  <si>
    <t>http://norton.com/</t>
  </si>
  <si>
    <t>08758848B79B0F9</t>
  </si>
  <si>
    <t>Yang and Sons</t>
  </si>
  <si>
    <t>062-685-2032</t>
  </si>
  <si>
    <t>207.753.4163x025</t>
  </si>
  <si>
    <t>pwilkins@blankenship.com</t>
  </si>
  <si>
    <t>E9c20c939ACBF5a</t>
  </si>
  <si>
    <t>Sanford Group</t>
  </si>
  <si>
    <t>Wagnerton</t>
  </si>
  <si>
    <t>001-488-066-9530x6511</t>
  </si>
  <si>
    <t>266-465-5926</t>
  </si>
  <si>
    <t>fconway@costa.com</t>
  </si>
  <si>
    <t>http://stephens-bartlett.biz/</t>
  </si>
  <si>
    <t>8c3A244Ea2eB3f0</t>
  </si>
  <si>
    <t>West, Rubio and Dennis</t>
  </si>
  <si>
    <t>426.751.0693x460</t>
  </si>
  <si>
    <t>051-974-6621</t>
  </si>
  <si>
    <t>shepherdmartin@gould-stephenson.com</t>
  </si>
  <si>
    <t>8bEfF473c4b5C6f</t>
  </si>
  <si>
    <t>Johnson, Choi and Hinton</t>
  </si>
  <si>
    <t>Reneeburgh</t>
  </si>
  <si>
    <t>055-864-2672x243</t>
  </si>
  <si>
    <t>diamondpatterson@hardy-terrell.com</t>
  </si>
  <si>
    <t>http://www.morton.com/</t>
  </si>
  <si>
    <t>c9c569C1FE7ACbf</t>
  </si>
  <si>
    <t>Campos and Sons</t>
  </si>
  <si>
    <t>906.396.0856x04265</t>
  </si>
  <si>
    <t>478.825.5725</t>
  </si>
  <si>
    <t>jonathanedwards@kemp-werner.com</t>
  </si>
  <si>
    <t>CE70B2Bb909D00f</t>
  </si>
  <si>
    <t>Espinoza, Dodson and Mack</t>
  </si>
  <si>
    <t>Krystalstad</t>
  </si>
  <si>
    <t>006.638.3335x919</t>
  </si>
  <si>
    <t>001-346-234-1919x472</t>
  </si>
  <si>
    <t>wblevins@ashley.info</t>
  </si>
  <si>
    <t>1Ee561fc5165E4C</t>
  </si>
  <si>
    <t>Heath, Blankenship and Fuentes</t>
  </si>
  <si>
    <t>Lake Pam</t>
  </si>
  <si>
    <t>001-168-490-1965x38063</t>
  </si>
  <si>
    <t>abigailhubbard@simon.com</t>
  </si>
  <si>
    <t>http://rice.net/</t>
  </si>
  <si>
    <t>203c1b2DF2B91D0</t>
  </si>
  <si>
    <t>Hickman, Mcintyre and Hodge</t>
  </si>
  <si>
    <t>123-040-5924</t>
  </si>
  <si>
    <t>(871)241-2264x37426</t>
  </si>
  <si>
    <t>velazquezhector@dodson.com</t>
  </si>
  <si>
    <t>http://www.simpson.biz/</t>
  </si>
  <si>
    <t>ceB0803aE93E4EE</t>
  </si>
  <si>
    <t>123.044.1400</t>
  </si>
  <si>
    <t>729-214-0195</t>
  </si>
  <si>
    <t>randall44@trevino.org</t>
  </si>
  <si>
    <t>https://www.cox.com/</t>
  </si>
  <si>
    <t>10Bde21Aefb07f4</t>
  </si>
  <si>
    <t>Wade, Vasquez and Tyler</t>
  </si>
  <si>
    <t>Welchmouth</t>
  </si>
  <si>
    <t>+1-595-242-8830x0455</t>
  </si>
  <si>
    <t>xparker@neal-cisneros.com</t>
  </si>
  <si>
    <t>https://crosby.net/</t>
  </si>
  <si>
    <t>a580AEbEc6780aA</t>
  </si>
  <si>
    <t>Ward, Lin and Kim</t>
  </si>
  <si>
    <t>Leonburgh</t>
  </si>
  <si>
    <t>(055)663-8408x0494</t>
  </si>
  <si>
    <t>norrispriscilla@patrick.org</t>
  </si>
  <si>
    <t>http://www.barrera-davies.biz/</t>
  </si>
  <si>
    <t>637Ba6912CB1dBB</t>
  </si>
  <si>
    <t>Gardner, Russell and Booker</t>
  </si>
  <si>
    <t>Cristianberg</t>
  </si>
  <si>
    <t>191.735.5168x5937</t>
  </si>
  <si>
    <t>(968)931-0806x469</t>
  </si>
  <si>
    <t>jonathon25@ramsey.net</t>
  </si>
  <si>
    <t>http://nash.com/</t>
  </si>
  <si>
    <t>34F4BBC2abD4431</t>
  </si>
  <si>
    <t>Martinez-Davenport</t>
  </si>
  <si>
    <t>North Katrinafurt</t>
  </si>
  <si>
    <t>368.003.6401</t>
  </si>
  <si>
    <t>+1-556-970-1509x71207</t>
  </si>
  <si>
    <t>operry@green.org</t>
  </si>
  <si>
    <t>01f7Cb51B4aa8bE</t>
  </si>
  <si>
    <t>Matthews Group</t>
  </si>
  <si>
    <t>Barkershire</t>
  </si>
  <si>
    <t>001-870-372-3317</t>
  </si>
  <si>
    <t>645.438.8705x8457</t>
  </si>
  <si>
    <t>fskinner@boyer.info</t>
  </si>
  <si>
    <t>https://www.kidd.com/</t>
  </si>
  <si>
    <t>e815681eb913Ef5</t>
  </si>
  <si>
    <t>Briggs Inc</t>
  </si>
  <si>
    <t>Deckertown</t>
  </si>
  <si>
    <t>115-529-4046x804</t>
  </si>
  <si>
    <t>herrerajerry@yang.com</t>
  </si>
  <si>
    <t>http://washington.com/</t>
  </si>
  <si>
    <t>12FBd65eadd00E5</t>
  </si>
  <si>
    <t>Harrison Ltd</t>
  </si>
  <si>
    <t>(416)544-1619x84358</t>
  </si>
  <si>
    <t>+1-900-054-4746x95838</t>
  </si>
  <si>
    <t>jeremyswanson@cook-casey.org</t>
  </si>
  <si>
    <t>2a6fBb57d4FF166</t>
  </si>
  <si>
    <t>Shaffer, Rhodes and Romero</t>
  </si>
  <si>
    <t>Boyershire</t>
  </si>
  <si>
    <t>001-609-170-4002x14892</t>
  </si>
  <si>
    <t>001-630-714-6576x2893</t>
  </si>
  <si>
    <t>jacob28@jacobs.com</t>
  </si>
  <si>
    <t>00Ca6fC8a63f6bb</t>
  </si>
  <si>
    <t>Cameron Inc</t>
  </si>
  <si>
    <t>New Jodichester</t>
  </si>
  <si>
    <t>379.604.4146x512</t>
  </si>
  <si>
    <t>sandersjaime@benson.net</t>
  </si>
  <si>
    <t>https://tran-wall.net/</t>
  </si>
  <si>
    <t>EDd7B74cE3DED1C</t>
  </si>
  <si>
    <t>Port Victoria</t>
  </si>
  <si>
    <t>001-246-211-6088x62199</t>
  </si>
  <si>
    <t>950.267.1405x25869</t>
  </si>
  <si>
    <t>yroman@mason.info</t>
  </si>
  <si>
    <t>http://www.nicholson.com/</t>
  </si>
  <si>
    <t>1eADAAE12e3fe17</t>
  </si>
  <si>
    <t>Hernandez-Harrington</t>
  </si>
  <si>
    <t>New Craig</t>
  </si>
  <si>
    <t>889.802.5728</t>
  </si>
  <si>
    <t>michele58@grant.biz</t>
  </si>
  <si>
    <t>https://www.zavala.com/</t>
  </si>
  <si>
    <t>D58eEE41BF8e77D</t>
  </si>
  <si>
    <t>Williamson, Mcintosh and Grimes</t>
  </si>
  <si>
    <t>Rodriguezmouth</t>
  </si>
  <si>
    <t>239.350.3151</t>
  </si>
  <si>
    <t>+1-722-563-0704x857</t>
  </si>
  <si>
    <t>dchavez@mckay.org</t>
  </si>
  <si>
    <t>ebed34126980Cb7</t>
  </si>
  <si>
    <t>Nolan-Gallegos</t>
  </si>
  <si>
    <t>East Kiarahaven</t>
  </si>
  <si>
    <t>622.949.5024</t>
  </si>
  <si>
    <t>713-104-0496x891</t>
  </si>
  <si>
    <t>johnathan64@bradshaw-nelson.com</t>
  </si>
  <si>
    <t>http://quinn-may.info/</t>
  </si>
  <si>
    <t>97FD7134aA26d09</t>
  </si>
  <si>
    <t>Harmon, Benitez and Walker</t>
  </si>
  <si>
    <t>Garretttown</t>
  </si>
  <si>
    <t>(573)461-7817</t>
  </si>
  <si>
    <t>974.377.8659x630</t>
  </si>
  <si>
    <t>grantbrenda@gardner-orr.com</t>
  </si>
  <si>
    <t>https://www.reed-wang.net/</t>
  </si>
  <si>
    <t>6FeCb831b47F18C</t>
  </si>
  <si>
    <t>Horne, Hebert and Michael</t>
  </si>
  <si>
    <t>Isabeltown</t>
  </si>
  <si>
    <t>697-377-2642x41048</t>
  </si>
  <si>
    <t>frances48@hines.info</t>
  </si>
  <si>
    <t>http://manning-williamson.com/</t>
  </si>
  <si>
    <t>5D24eb6c7Ba0fBe</t>
  </si>
  <si>
    <t>Morton-Sampson</t>
  </si>
  <si>
    <t>Cynthiaside</t>
  </si>
  <si>
    <t>980.756.5889</t>
  </si>
  <si>
    <t>337.611.5560x24375</t>
  </si>
  <si>
    <t>brendaandersen@spence-galvan.com</t>
  </si>
  <si>
    <t>d5BbcEE7E4da8ae</t>
  </si>
  <si>
    <t>Thomas-Perry</t>
  </si>
  <si>
    <t>East Feliciaview</t>
  </si>
  <si>
    <t>(971)398-3742</t>
  </si>
  <si>
    <t>(918)085-6470x6678</t>
  </si>
  <si>
    <t>alexamiddleton@golden.org</t>
  </si>
  <si>
    <t>https://weiss.info/</t>
  </si>
  <si>
    <t>3CFbBfdBCc5A9dF</t>
  </si>
  <si>
    <t>Hanson, Bass and Guerrero</t>
  </si>
  <si>
    <t>Jermaineshire</t>
  </si>
  <si>
    <t>001-138-661-3646x41540</t>
  </si>
  <si>
    <t>+1-841-842-6218x34781</t>
  </si>
  <si>
    <t>craigkhan@bradshaw-macdonald.com</t>
  </si>
  <si>
    <t>http://www.wong-holland.com/</t>
  </si>
  <si>
    <t>A425ace78C9Bf03</t>
  </si>
  <si>
    <t>Morton, Cantu and Conley</t>
  </si>
  <si>
    <t>(330)649-8299x019</t>
  </si>
  <si>
    <t>704-915-7161x18640</t>
  </si>
  <si>
    <t>traciethompson@patterson.biz</t>
  </si>
  <si>
    <t>f8Fe7d62aAeB27e</t>
  </si>
  <si>
    <t>North Hayden</t>
  </si>
  <si>
    <t>(817)460-1943x557</t>
  </si>
  <si>
    <t>wmorton@wells.com</t>
  </si>
  <si>
    <t>http://www.alvarez-schneider.com/</t>
  </si>
  <si>
    <t>e1c0FB5E0dF8FeB</t>
  </si>
  <si>
    <t>Tran-Golden</t>
  </si>
  <si>
    <t>949-679-7145x85758</t>
  </si>
  <si>
    <t>001-041-745-4326x4652</t>
  </si>
  <si>
    <t>tbright@roman-rich.biz</t>
  </si>
  <si>
    <t>Ea5c0e13f25520D</t>
  </si>
  <si>
    <t>Clements, Morrison and Wright</t>
  </si>
  <si>
    <t>East Sydneymouth</t>
  </si>
  <si>
    <t>189-066-6270x893</t>
  </si>
  <si>
    <t>(555)039-3934x9581</t>
  </si>
  <si>
    <t>jackhale@lyons.com</t>
  </si>
  <si>
    <t>http://christensen.info/</t>
  </si>
  <si>
    <t>B48c0Ab1cc90fe2</t>
  </si>
  <si>
    <t>Howell, Walker and Warren</t>
  </si>
  <si>
    <t>West Debra</t>
  </si>
  <si>
    <t>+1-312-276-2577x27582</t>
  </si>
  <si>
    <t>jillholmes@barnett-mcknight.info</t>
  </si>
  <si>
    <t>BAB0Bcb6253f2dd</t>
  </si>
  <si>
    <t>Cain-Yu</t>
  </si>
  <si>
    <t>Mejiaton</t>
  </si>
  <si>
    <t>+1-000-466-1886x9604</t>
  </si>
  <si>
    <t>577.136.7759x25421</t>
  </si>
  <si>
    <t>megan30@clayton.com</t>
  </si>
  <si>
    <t>https://www.diaz-cardenas.info/</t>
  </si>
  <si>
    <t>A1E45be6F37f3e1</t>
  </si>
  <si>
    <t>York-Duran</t>
  </si>
  <si>
    <t>South Gabriellastad</t>
  </si>
  <si>
    <t>+1-397-864-4290x17232</t>
  </si>
  <si>
    <t>+1-707-993-5057x06675</t>
  </si>
  <si>
    <t>fgreene@mayo.com</t>
  </si>
  <si>
    <t>http://manning.net/</t>
  </si>
  <si>
    <t>C24E4c1C9b88E89</t>
  </si>
  <si>
    <t>Mcgrath Inc</t>
  </si>
  <si>
    <t>314.791.6200</t>
  </si>
  <si>
    <t>099-791-1348x0529</t>
  </si>
  <si>
    <t>mossmandy@davis-crane.com</t>
  </si>
  <si>
    <t>http://www.williamson-cline.com/</t>
  </si>
  <si>
    <t>483fE2AD3cFfA6A</t>
  </si>
  <si>
    <t>Haas-Ritter</t>
  </si>
  <si>
    <t>Thorntonport</t>
  </si>
  <si>
    <t>741.874.6342x57821</t>
  </si>
  <si>
    <t>643.940.2516x04648</t>
  </si>
  <si>
    <t>olawson@holt.com</t>
  </si>
  <si>
    <t>https://www.boone-cook.com/</t>
  </si>
  <si>
    <t>2D56b24f5d5dbEd</t>
  </si>
  <si>
    <t>Marshall PLC</t>
  </si>
  <si>
    <t>Drakeville</t>
  </si>
  <si>
    <t>001-995-009-3217x844</t>
  </si>
  <si>
    <t>001-453-050-7817x72243</t>
  </si>
  <si>
    <t>donnasosa@obrien-mcpherson.com</t>
  </si>
  <si>
    <t>BE0D2032F378cb0</t>
  </si>
  <si>
    <t>Guerrero Inc</t>
  </si>
  <si>
    <t>Lake Veronicaside</t>
  </si>
  <si>
    <t>883.265.4444x4503</t>
  </si>
  <si>
    <t>354.572.4001x9058</t>
  </si>
  <si>
    <t>harrymccarthy@bentley-bird.com</t>
  </si>
  <si>
    <t>https://www.church-pace.net/</t>
  </si>
  <si>
    <t>d8fEE7b3ccf5BAC</t>
  </si>
  <si>
    <t>Mclaughlin, Bush and Russo</t>
  </si>
  <si>
    <t>North Rubenside</t>
  </si>
  <si>
    <t>+1-207-361-3173x57607</t>
  </si>
  <si>
    <t>(998)041-9583</t>
  </si>
  <si>
    <t>gailmoon@randolph.com</t>
  </si>
  <si>
    <t>dAFf1fC8CcFe956</t>
  </si>
  <si>
    <t>David-Schmitt</t>
  </si>
  <si>
    <t>Baileyburgh</t>
  </si>
  <si>
    <t>514.944.7179x907</t>
  </si>
  <si>
    <t>+1-921-344-9287x047</t>
  </si>
  <si>
    <t>sgray@stanton-peters.com</t>
  </si>
  <si>
    <t>7ca1dbE1BFCd7f7</t>
  </si>
  <si>
    <t>Cervantes and Sons</t>
  </si>
  <si>
    <t>West Shelly</t>
  </si>
  <si>
    <t>001-729-285-7425</t>
  </si>
  <si>
    <t>ralph21@braun.org</t>
  </si>
  <si>
    <t>https://anderson-anthony.org/</t>
  </si>
  <si>
    <t>5BCb7e64d93aAcd</t>
  </si>
  <si>
    <t>Bray and Sons</t>
  </si>
  <si>
    <t>East Bob</t>
  </si>
  <si>
    <t>785.213.6240x17365</t>
  </si>
  <si>
    <t>001-340-786-1887</t>
  </si>
  <si>
    <t>joannenash@hurst-leon.com</t>
  </si>
  <si>
    <t>http://www.brewer.com/</t>
  </si>
  <si>
    <t>C79a97e99CD6a3f</t>
  </si>
  <si>
    <t>Barker, Paul and Walsh</t>
  </si>
  <si>
    <t>New Sherylshire</t>
  </si>
  <si>
    <t>(079)146-9140</t>
  </si>
  <si>
    <t>montgomeryclinton@shea.com</t>
  </si>
  <si>
    <t>http://www.davenport.info/</t>
  </si>
  <si>
    <t>CDB373AfDeD0DEe</t>
  </si>
  <si>
    <t>(618)316-4078</t>
  </si>
  <si>
    <t>+1-135-392-3562x347</t>
  </si>
  <si>
    <t>igriffin@small.net</t>
  </si>
  <si>
    <t>https://www.zamora.com/</t>
  </si>
  <si>
    <t>205D8B311C1E33A</t>
  </si>
  <si>
    <t>Hayes PLC</t>
  </si>
  <si>
    <t>891-953-8289x64208</t>
  </si>
  <si>
    <t>(667)430-0950</t>
  </si>
  <si>
    <t>laura05@guzman.org</t>
  </si>
  <si>
    <t>http://www.flynn-kaiser.com/</t>
  </si>
  <si>
    <t>44BFBE2aca469c0</t>
  </si>
  <si>
    <t>Murray, Byrd and Vega</t>
  </si>
  <si>
    <t>West Kentland</t>
  </si>
  <si>
    <t>290.284.3793</t>
  </si>
  <si>
    <t>(581)801-3503</t>
  </si>
  <si>
    <t>melindarobertson@dodson.info</t>
  </si>
  <si>
    <t>http://ayala-skinner.org/</t>
  </si>
  <si>
    <t>fcECDE5fE92Dcc0</t>
  </si>
  <si>
    <t>May-Dodson</t>
  </si>
  <si>
    <t>Lake Anita</t>
  </si>
  <si>
    <t>445.231.7411x93693</t>
  </si>
  <si>
    <t>(048)560-4030x171</t>
  </si>
  <si>
    <t>wharmon@mckay.info</t>
  </si>
  <si>
    <t>2C6f1dd68510C6c</t>
  </si>
  <si>
    <t>Bender-Armstrong</t>
  </si>
  <si>
    <t>West Darrylmouth</t>
  </si>
  <si>
    <t>808.762.3742</t>
  </si>
  <si>
    <t>751-875-1068</t>
  </si>
  <si>
    <t>hdouglas@hull.com</t>
  </si>
  <si>
    <t>https://moon-maldonado.info/</t>
  </si>
  <si>
    <t>EeeFa6DaAc086ea</t>
  </si>
  <si>
    <t>Patel Ltd</t>
  </si>
  <si>
    <t>Jonathonberg</t>
  </si>
  <si>
    <t>032.305.8922x70389</t>
  </si>
  <si>
    <t>462.382.1201</t>
  </si>
  <si>
    <t>jennifermiller@keller-galloway.info</t>
  </si>
  <si>
    <t>http://donaldson.com/</t>
  </si>
  <si>
    <t>c36eEcb8Cd4CC5b</t>
  </si>
  <si>
    <t>Anderson, Curry and Ruiz</t>
  </si>
  <si>
    <t>North Anthonyville</t>
  </si>
  <si>
    <t>001-006-467-6232</t>
  </si>
  <si>
    <t>356.673.7840x432</t>
  </si>
  <si>
    <t>carpenterwhitney@caldwell.com</t>
  </si>
  <si>
    <t>35a4CBB6dB1Abff</t>
  </si>
  <si>
    <t>Kelley-Riggs</t>
  </si>
  <si>
    <t>Mcguireville</t>
  </si>
  <si>
    <t>306.863.0936</t>
  </si>
  <si>
    <t>001-970-920-3141x8311</t>
  </si>
  <si>
    <t>dominiccameron@downs-boone.net</t>
  </si>
  <si>
    <t>61AF4ED6e96fCF9</t>
  </si>
  <si>
    <t>Miller-Wang</t>
  </si>
  <si>
    <t>Stevensfurt</t>
  </si>
  <si>
    <t>052-679-2374x480</t>
  </si>
  <si>
    <t>286.714.7919</t>
  </si>
  <si>
    <t>ryanmosley@brewer.com</t>
  </si>
  <si>
    <t>https://www.donovan.com/</t>
  </si>
  <si>
    <t>2eb07bD20aE016e</t>
  </si>
  <si>
    <t>Fry and Sons</t>
  </si>
  <si>
    <t>East Rebekah</t>
  </si>
  <si>
    <t>310-214-8785</t>
  </si>
  <si>
    <t>+1-541-068-3278x7456</t>
  </si>
  <si>
    <t>muellercarl@wagner.com</t>
  </si>
  <si>
    <t>http://www.mcintosh-ortiz.com/</t>
  </si>
  <si>
    <t>beDDbdf4BD0ADcc</t>
  </si>
  <si>
    <t>Bryant PLC</t>
  </si>
  <si>
    <t>Lindsayview</t>
  </si>
  <si>
    <t>(173)197-2970x388</t>
  </si>
  <si>
    <t>+1-069-376-1558x334</t>
  </si>
  <si>
    <t>john91@marshall-zhang.com</t>
  </si>
  <si>
    <t>https://santos-lutz.com/</t>
  </si>
  <si>
    <t>7A1e14FeD822df4</t>
  </si>
  <si>
    <t>Bryan LLC</t>
  </si>
  <si>
    <t>New Anita</t>
  </si>
  <si>
    <t>838.329.9665x637</t>
  </si>
  <si>
    <t>+1-392-448-7867x93569</t>
  </si>
  <si>
    <t>ogould@brown.com</t>
  </si>
  <si>
    <t>http://www.keller.com/</t>
  </si>
  <si>
    <t>9f8a8EFd7d551cc</t>
  </si>
  <si>
    <t>Ryan-Underwood</t>
  </si>
  <si>
    <t>Snyderview</t>
  </si>
  <si>
    <t>350-687-1416x49706</t>
  </si>
  <si>
    <t>huffjacqueline@cross.net</t>
  </si>
  <si>
    <t>http://www.patton-wilkins.com/</t>
  </si>
  <si>
    <t>FC3C16DACd5e3EC</t>
  </si>
  <si>
    <t>Powell, Rios and Bass</t>
  </si>
  <si>
    <t>South Theresa</t>
  </si>
  <si>
    <t>(360)866-0179x944</t>
  </si>
  <si>
    <t>855-525-9308x63682</t>
  </si>
  <si>
    <t>gregorykristi@kline-scott.com</t>
  </si>
  <si>
    <t>http://www.cordova-tucker.com/</t>
  </si>
  <si>
    <t>54757E1b01cdBeF</t>
  </si>
  <si>
    <t>Weeks, Barajas and Mack</t>
  </si>
  <si>
    <t>Lake Julianmouth</t>
  </si>
  <si>
    <t>977-216-9515</t>
  </si>
  <si>
    <t>890.583.3608x625</t>
  </si>
  <si>
    <t>chris81@nunez.biz</t>
  </si>
  <si>
    <t>https://www.hays.biz/</t>
  </si>
  <si>
    <t>D36F7eF8aBd5CbB</t>
  </si>
  <si>
    <t>Terry, Woodward and Weaver</t>
  </si>
  <si>
    <t>North Kylie</t>
  </si>
  <si>
    <t>(522)845-3975x716</t>
  </si>
  <si>
    <t>001-655-021-2632x1680</t>
  </si>
  <si>
    <t>brookebauer@chavez.info</t>
  </si>
  <si>
    <t>http://www.coffey-blankenship.com/</t>
  </si>
  <si>
    <t>07076DBd0216DC7</t>
  </si>
  <si>
    <t>Chandler, Ewing and Holt</t>
  </si>
  <si>
    <t>West Pamelamouth</t>
  </si>
  <si>
    <t>596.514.7174x56091</t>
  </si>
  <si>
    <t>alivingston@salas.com</t>
  </si>
  <si>
    <t>http://www.sanford.org/</t>
  </si>
  <si>
    <t>cE9bf90bBcd20e6</t>
  </si>
  <si>
    <t>Martinez, Brewer and Pruitt</t>
  </si>
  <si>
    <t>Hesterfort</t>
  </si>
  <si>
    <t>685-085-1020x62377</t>
  </si>
  <si>
    <t>sheliaglenn@davila.com</t>
  </si>
  <si>
    <t>07D06AAD0A0Dff7</t>
  </si>
  <si>
    <t>Rowland, Michael and Case</t>
  </si>
  <si>
    <t>Watersstad</t>
  </si>
  <si>
    <t>933-795-5466</t>
  </si>
  <si>
    <t>348.941.4547</t>
  </si>
  <si>
    <t>jeffersonselena@meyers.com</t>
  </si>
  <si>
    <t>http://harrison-maddox.net/</t>
  </si>
  <si>
    <t>5eA4d5B2Fb28BE5</t>
  </si>
  <si>
    <t>Berger, Lewis and Small</t>
  </si>
  <si>
    <t>Ryanshire</t>
  </si>
  <si>
    <t>485-735-6231</t>
  </si>
  <si>
    <t>084.269.7099</t>
  </si>
  <si>
    <t>belinda97@lopez-shaffer.net</t>
  </si>
  <si>
    <t>http://donovan.net/</t>
  </si>
  <si>
    <t>cFbdCAdcfbBA735</t>
  </si>
  <si>
    <t>Lambert-Dennis</t>
  </si>
  <si>
    <t>Lake Aimee</t>
  </si>
  <si>
    <t>001-743-228-6430x4517</t>
  </si>
  <si>
    <t>(897)826-3155x96973</t>
  </si>
  <si>
    <t>cristian03@hopkins.biz</t>
  </si>
  <si>
    <t>https://www.greene.com/</t>
  </si>
  <si>
    <t>C4CEd1A78A4fC4C</t>
  </si>
  <si>
    <t>Mckee Group</t>
  </si>
  <si>
    <t>(613)393-1542x0924</t>
  </si>
  <si>
    <t>tonywilson@nash.com</t>
  </si>
  <si>
    <t>https://harmon.com/</t>
  </si>
  <si>
    <t>8Acb14a4FBB1F42</t>
  </si>
  <si>
    <t>Jordan, Bradshaw and Barber</t>
  </si>
  <si>
    <t>South Jayhaven</t>
  </si>
  <si>
    <t>001-626-577-9248x0032</t>
  </si>
  <si>
    <t>382-920-2668x05668</t>
  </si>
  <si>
    <t>chaselarsen@holland.info</t>
  </si>
  <si>
    <t>312eCdFb2e944eE</t>
  </si>
  <si>
    <t>Ritter-Valdez</t>
  </si>
  <si>
    <t>East Coltonstad</t>
  </si>
  <si>
    <t>844.503.4785x9516</t>
  </si>
  <si>
    <t>terrencehaynes@lowe.org</t>
  </si>
  <si>
    <t>http://beck.com/</t>
  </si>
  <si>
    <t>1D250acFCcA9dB1</t>
  </si>
  <si>
    <t>Horton, Shepherd and Rosario</t>
  </si>
  <si>
    <t>New Danny</t>
  </si>
  <si>
    <t>001-043-811-9450x035</t>
  </si>
  <si>
    <t>+1-387-265-2646x079</t>
  </si>
  <si>
    <t>penny64@buchanan-sutton.com</t>
  </si>
  <si>
    <t>https://www.hebert.biz/</t>
  </si>
  <si>
    <t>Ae353b2c01Ba60a</t>
  </si>
  <si>
    <t>Beck-Raymond</t>
  </si>
  <si>
    <t>Jeanside</t>
  </si>
  <si>
    <t>(818)071-0150x788</t>
  </si>
  <si>
    <t>255-683-8307</t>
  </si>
  <si>
    <t>ethanmorton@love.com</t>
  </si>
  <si>
    <t>https://bradford.info/</t>
  </si>
  <si>
    <t>b942f7F5CB2cd8d</t>
  </si>
  <si>
    <t>Mcgrath-Graham</t>
  </si>
  <si>
    <t>Port Jeanetteborough</t>
  </si>
  <si>
    <t>(308)859-2900</t>
  </si>
  <si>
    <t>(471)239-8959</t>
  </si>
  <si>
    <t>jaclynespinoza@park-hopkins.org</t>
  </si>
  <si>
    <t>https://www.vance-cooley.net/</t>
  </si>
  <si>
    <t>EcdF6A25cAdbD64</t>
  </si>
  <si>
    <t>Carey-Morgan</t>
  </si>
  <si>
    <t>West Lori</t>
  </si>
  <si>
    <t>001-622-694-2181x120</t>
  </si>
  <si>
    <t>354.830.4221</t>
  </si>
  <si>
    <t>dwayne39@bell-stein.biz</t>
  </si>
  <si>
    <t>http://www.choi.net/</t>
  </si>
  <si>
    <t>18Eda9dD769C9df</t>
  </si>
  <si>
    <t>Mann, Miranda and Livingston</t>
  </si>
  <si>
    <t>Joshualand</t>
  </si>
  <si>
    <t>142-453-2469</t>
  </si>
  <si>
    <t>001-184-169-9541</t>
  </si>
  <si>
    <t>smithstephanie@campbell.com</t>
  </si>
  <si>
    <t>http://www.dunlap.com/</t>
  </si>
  <si>
    <t>B47C43ea6e70772</t>
  </si>
  <si>
    <t>Dodson-Proctor</t>
  </si>
  <si>
    <t>Lake Amandatown</t>
  </si>
  <si>
    <t>550.736.0226x730</t>
  </si>
  <si>
    <t>+1-160-665-7731x963</t>
  </si>
  <si>
    <t>drasmussen@hamilton.net</t>
  </si>
  <si>
    <t>https://www.juarez.com/</t>
  </si>
  <si>
    <t>6b03916FCB75C2A</t>
  </si>
  <si>
    <t>Edwards-Burgess</t>
  </si>
  <si>
    <t>Port Desiree</t>
  </si>
  <si>
    <t>+1-388-093-2322x1456</t>
  </si>
  <si>
    <t>(989)507-1758x3024</t>
  </si>
  <si>
    <t>brenda81@lambert.info</t>
  </si>
  <si>
    <t>http://www.patterson-hayden.com/</t>
  </si>
  <si>
    <t>AC8c81220eCdE45</t>
  </si>
  <si>
    <t>Mcbride, Barnes and Horton</t>
  </si>
  <si>
    <t>Derrickside</t>
  </si>
  <si>
    <t>(003)857-6952</t>
  </si>
  <si>
    <t>068.655.2359x8834</t>
  </si>
  <si>
    <t>ronaldacosta@lewis.com</t>
  </si>
  <si>
    <t>https://www.oneal.biz/</t>
  </si>
  <si>
    <t>8e1eEA85bbCac14</t>
  </si>
  <si>
    <t>Soto-Boone</t>
  </si>
  <si>
    <t>Lake Sergiofurt</t>
  </si>
  <si>
    <t>391-218-3785</t>
  </si>
  <si>
    <t>001-546-367-4824x164</t>
  </si>
  <si>
    <t>lauriequinn@schneider-byrd.com</t>
  </si>
  <si>
    <t>http://greer-singh.com/</t>
  </si>
  <si>
    <t>4EdbcFcfdEEA1bf</t>
  </si>
  <si>
    <t>Sandoval, Riley and Blair</t>
  </si>
  <si>
    <t>South Sharonshire</t>
  </si>
  <si>
    <t>+1-418-528-0742x805</t>
  </si>
  <si>
    <t>+1-362-609-1060x134</t>
  </si>
  <si>
    <t>darylhogan@morrison.com</t>
  </si>
  <si>
    <t>AfC371dcd89dbC4</t>
  </si>
  <si>
    <t>Solomon Ltd</t>
  </si>
  <si>
    <t>North Miguelhaven</t>
  </si>
  <si>
    <t>(358)896-2140</t>
  </si>
  <si>
    <t>720.671.2502</t>
  </si>
  <si>
    <t>timvelez@matthews-rhodes.com</t>
  </si>
  <si>
    <t>http://www.rivera-mcgrath.com/</t>
  </si>
  <si>
    <t>7fe2B624892Dc90</t>
  </si>
  <si>
    <t>Estes, Mendez and Owen</t>
  </si>
  <si>
    <t>Marisaborough</t>
  </si>
  <si>
    <t>352.836.6973</t>
  </si>
  <si>
    <t>202.884.5948</t>
  </si>
  <si>
    <t>vortega@mccarty.net</t>
  </si>
  <si>
    <t>f6EA2cAC3FaDdbA</t>
  </si>
  <si>
    <t>Campos, Roth and Braun</t>
  </si>
  <si>
    <t>Darylville</t>
  </si>
  <si>
    <t>597.460.9569x518</t>
  </si>
  <si>
    <t>001-546-167-2353x16077</t>
  </si>
  <si>
    <t>elaine01@williams-wood.com</t>
  </si>
  <si>
    <t>https://mcguire.info/</t>
  </si>
  <si>
    <t>8Ba4dcbcf255F1B</t>
  </si>
  <si>
    <t>Murphy, Walls and Baxter</t>
  </si>
  <si>
    <t>Mendozaberg</t>
  </si>
  <si>
    <t>125.734.7896x4632</t>
  </si>
  <si>
    <t>(323)422-3142x2870</t>
  </si>
  <si>
    <t>lpotts@blankenship.com</t>
  </si>
  <si>
    <t>AeADc4168a3a188</t>
  </si>
  <si>
    <t>Gillespie, Rogers and Conway</t>
  </si>
  <si>
    <t>+1-754-706-3743x771</t>
  </si>
  <si>
    <t>166-216-1492x829</t>
  </si>
  <si>
    <t>terricurtis@murray.biz</t>
  </si>
  <si>
    <t>http://www.glass.org/</t>
  </si>
  <si>
    <t>902fEEbCb34E4d8</t>
  </si>
  <si>
    <t>Lawrence-Mcknight</t>
  </si>
  <si>
    <t>Curtischester</t>
  </si>
  <si>
    <t>448-539-0044x038</t>
  </si>
  <si>
    <t>(589)896-8404x1837</t>
  </si>
  <si>
    <t>qherring@banks.info</t>
  </si>
  <si>
    <t>https://huff-palmer.biz/</t>
  </si>
  <si>
    <t>43872E4fFEA7Fb7</t>
  </si>
  <si>
    <t>Villarreal, Yang and Chan</t>
  </si>
  <si>
    <t>Jessicaport</t>
  </si>
  <si>
    <t>748-750-9461x909</t>
  </si>
  <si>
    <t>(005)194-6944</t>
  </si>
  <si>
    <t>kristi19@compton-malone.com</t>
  </si>
  <si>
    <t>4BC48b4e1e005Fe</t>
  </si>
  <si>
    <t>Rosales-Anthony</t>
  </si>
  <si>
    <t>Juliaborough</t>
  </si>
  <si>
    <t>453.390.4600</t>
  </si>
  <si>
    <t>504-575-0476</t>
  </si>
  <si>
    <t>vicki66@raymond.net</t>
  </si>
  <si>
    <t>https://www.paul-ayers.biz/</t>
  </si>
  <si>
    <t>f6077990DDBC0Fe</t>
  </si>
  <si>
    <t>Nunez, Phelps and Gross</t>
  </si>
  <si>
    <t>+1-240-523-8852x504</t>
  </si>
  <si>
    <t>772-693-6499</t>
  </si>
  <si>
    <t>tiffanyfrey@pierce.biz</t>
  </si>
  <si>
    <t>https://taylor.org/</t>
  </si>
  <si>
    <t>bF6FcEfC2a0D16d</t>
  </si>
  <si>
    <t>Le, Escobar and Church</t>
  </si>
  <si>
    <t>Devintown</t>
  </si>
  <si>
    <t>+1-882-387-1857x44986</t>
  </si>
  <si>
    <t>001-524-352-7738x762</t>
  </si>
  <si>
    <t>andradedarlene@nguyen.com</t>
  </si>
  <si>
    <t>https://yates.com/</t>
  </si>
  <si>
    <t>05a734fB7EbE534</t>
  </si>
  <si>
    <t>Sandoval-Caldwell</t>
  </si>
  <si>
    <t>South Rodneybury</t>
  </si>
  <si>
    <t>(639)612-9351</t>
  </si>
  <si>
    <t>001-636-538-3986x65208</t>
  </si>
  <si>
    <t>vrubio@wilcox.info</t>
  </si>
  <si>
    <t>http://www.chapman.net/</t>
  </si>
  <si>
    <t>700CB89487C83de</t>
  </si>
  <si>
    <t>Ayala, Salas and House</t>
  </si>
  <si>
    <t>Larryton</t>
  </si>
  <si>
    <t>(193)080-6358</t>
  </si>
  <si>
    <t>138.674.3533x33568</t>
  </si>
  <si>
    <t>powellalfred@francis.info</t>
  </si>
  <si>
    <t>B1e9adD62E7f8dC</t>
  </si>
  <si>
    <t>Pennington and Sons</t>
  </si>
  <si>
    <t>Rhodeshaven</t>
  </si>
  <si>
    <t>283-253-3270x9619</t>
  </si>
  <si>
    <t>653.263.9541x1809</t>
  </si>
  <si>
    <t>kathleen96@sullivan-stevens.net</t>
  </si>
  <si>
    <t>https://www.levy.com/</t>
  </si>
  <si>
    <t>cbfcF1c0BAB625f</t>
  </si>
  <si>
    <t>Mendoza-Norris</t>
  </si>
  <si>
    <t>Travisburgh</t>
  </si>
  <si>
    <t>200-986-4808</t>
  </si>
  <si>
    <t>+1-961-100-0904x0807</t>
  </si>
  <si>
    <t>hgriffith@duran.org</t>
  </si>
  <si>
    <t>http://www.castro-nixon.biz/</t>
  </si>
  <si>
    <t>20C41E2CfBe30b3</t>
  </si>
  <si>
    <t>Buchananburgh</t>
  </si>
  <si>
    <t>971.530.5187x096</t>
  </si>
  <si>
    <t>+1-590-645-4892x8687</t>
  </si>
  <si>
    <t>nvelasquez@powers.biz</t>
  </si>
  <si>
    <t>http://www.davidson.biz/</t>
  </si>
  <si>
    <t>Cb45e41b5EcDabd</t>
  </si>
  <si>
    <t>New Nina</t>
  </si>
  <si>
    <t>268-311-5781x92045</t>
  </si>
  <si>
    <t>+1-893-969-8438x82097</t>
  </si>
  <si>
    <t>wmccarthy@mann.org</t>
  </si>
  <si>
    <t>Bf7cA8C3A47EdDe</t>
  </si>
  <si>
    <t>Diaz Group</t>
  </si>
  <si>
    <t>Lake Angelaview</t>
  </si>
  <si>
    <t>(065)391-0121x4428</t>
  </si>
  <si>
    <t>zclarke@clements.net</t>
  </si>
  <si>
    <t>https://www.dodson-woodward.org/</t>
  </si>
  <si>
    <t>DEBCf7eED3fe621</t>
  </si>
  <si>
    <t>Wilkinson-Oconnor</t>
  </si>
  <si>
    <t>Huangmouth</t>
  </si>
  <si>
    <t>008-548-7862x4363</t>
  </si>
  <si>
    <t>699.115.3385</t>
  </si>
  <si>
    <t>bryanjordan@schmidt-browning.com</t>
  </si>
  <si>
    <t>https://higgins.org/</t>
  </si>
  <si>
    <t>A2Eb5DdD516FAE8</t>
  </si>
  <si>
    <t>Terry-Mayo</t>
  </si>
  <si>
    <t>South Rileychester</t>
  </si>
  <si>
    <t>(926)067-2619x2922</t>
  </si>
  <si>
    <t>+1-841-915-4878x4303</t>
  </si>
  <si>
    <t>adrienne69@ali-meza.com</t>
  </si>
  <si>
    <t>https://www.price-meza.com/</t>
  </si>
  <si>
    <t>f5dd3cD6fACA03f</t>
  </si>
  <si>
    <t>New Tracimouth</t>
  </si>
  <si>
    <t>(133)569-2914x9380</t>
  </si>
  <si>
    <t>+1-858-722-9597x75665</t>
  </si>
  <si>
    <t>bblackburn@lowery.net</t>
  </si>
  <si>
    <t>eDcDfF5e8Cf8d3D</t>
  </si>
  <si>
    <t>Parker-Bonilla</t>
  </si>
  <si>
    <t>(634)638-2635</t>
  </si>
  <si>
    <t>607-841-0573x30737</t>
  </si>
  <si>
    <t>wilkinsontasha@schneider-thomas.com</t>
  </si>
  <si>
    <t>https://meza.com/</t>
  </si>
  <si>
    <t>B6dD8a68caae1fA</t>
  </si>
  <si>
    <t>Barry, Weeks and Blevins</t>
  </si>
  <si>
    <t>001-066-520-4802</t>
  </si>
  <si>
    <t>001-553-224-7292x2598</t>
  </si>
  <si>
    <t>kathleenwilcox@trujillo.net</t>
  </si>
  <si>
    <t>https://branch.info/</t>
  </si>
  <si>
    <t>84fdf20935c4D8e</t>
  </si>
  <si>
    <t>Lucero-Parks</t>
  </si>
  <si>
    <t>Chanville</t>
  </si>
  <si>
    <t>+1-405-027-0302x666</t>
  </si>
  <si>
    <t>qmiles@baxter.info</t>
  </si>
  <si>
    <t>e9C0FEEff97DD3b</t>
  </si>
  <si>
    <t>Huerta-Hardy</t>
  </si>
  <si>
    <t>Ninaburgh</t>
  </si>
  <si>
    <t>+1-564-703-8555x106</t>
  </si>
  <si>
    <t>collinsbrianna@nielsen.com</t>
  </si>
  <si>
    <t>http://www.riddle-webster.net/</t>
  </si>
  <si>
    <t>38bfC93D5649816</t>
  </si>
  <si>
    <t>Hoffman, Robinson and Wade</t>
  </si>
  <si>
    <t>057-875-1917x1989</t>
  </si>
  <si>
    <t>951-051-2972</t>
  </si>
  <si>
    <t>katrinaharmon@rollins.com</t>
  </si>
  <si>
    <t>https://www.young-solis.com/</t>
  </si>
  <si>
    <t>FdF7F6e6D49739a</t>
  </si>
  <si>
    <t>Hodge LLC</t>
  </si>
  <si>
    <t>West Francistown</t>
  </si>
  <si>
    <t>(820)794-9460</t>
  </si>
  <si>
    <t>(472)778-2822x628</t>
  </si>
  <si>
    <t>adrienneescobar@gardner.com</t>
  </si>
  <si>
    <t>http://www.davenport-gray.com/</t>
  </si>
  <si>
    <t>aB883abf8BFD23b</t>
  </si>
  <si>
    <t>Dunlap, Hicks and Rogers</t>
  </si>
  <si>
    <t>Stewartville</t>
  </si>
  <si>
    <t>001-074-691-9670x179</t>
  </si>
  <si>
    <t>658-806-7782x0931</t>
  </si>
  <si>
    <t>rhonda66@green.com</t>
  </si>
  <si>
    <t>http://www.franco.com/</t>
  </si>
  <si>
    <t>364cEF4d6ac96dD</t>
  </si>
  <si>
    <t>Gilmore, Berg and Parrish</t>
  </si>
  <si>
    <t>Cristinaland</t>
  </si>
  <si>
    <t>048.835.2415</t>
  </si>
  <si>
    <t>974.654.5239x2142</t>
  </si>
  <si>
    <t>braunholly@sherman-santiago.com</t>
  </si>
  <si>
    <t>http://shepard.net/</t>
  </si>
  <si>
    <t>7A44c27C64Cd3e1</t>
  </si>
  <si>
    <t>Bryan-Wright</t>
  </si>
  <si>
    <t>Bethburgh</t>
  </si>
  <si>
    <t>242.583.7862x19676</t>
  </si>
  <si>
    <t>(919)776-1718x8623</t>
  </si>
  <si>
    <t>karina57@ballard-cowan.com</t>
  </si>
  <si>
    <t>f597c947aBAA2F9</t>
  </si>
  <si>
    <t>Galloway, Hancock and Davila</t>
  </si>
  <si>
    <t>Tapiaton</t>
  </si>
  <si>
    <t>+1-596-344-7702x7655</t>
  </si>
  <si>
    <t>430.404.9490</t>
  </si>
  <si>
    <t>owensbethany@mercer-browning.net</t>
  </si>
  <si>
    <t>http://www.barber.net/</t>
  </si>
  <si>
    <t>964c7DeB1aAD951</t>
  </si>
  <si>
    <t>Porter-Boyle</t>
  </si>
  <si>
    <t>West Beverly</t>
  </si>
  <si>
    <t>001-023-988-0725x41614</t>
  </si>
  <si>
    <t>937.287.6840x126</t>
  </si>
  <si>
    <t>ddudley@norton.org</t>
  </si>
  <si>
    <t>6674Ed0dA9Cb2dF</t>
  </si>
  <si>
    <t>Montoya-Petty</t>
  </si>
  <si>
    <t>(929)829-8517x75439</t>
  </si>
  <si>
    <t>274.071.1391x97002</t>
  </si>
  <si>
    <t>fbridges@waters.com</t>
  </si>
  <si>
    <t>https://barajas-tucker.org/</t>
  </si>
  <si>
    <t>f0cB36a60F549eb</t>
  </si>
  <si>
    <t>Garrison Ltd</t>
  </si>
  <si>
    <t>Juarezton</t>
  </si>
  <si>
    <t>+1-390-155-0221x328</t>
  </si>
  <si>
    <t>(020)396-5737x51931</t>
  </si>
  <si>
    <t>yeseniareese@rodriguez.com</t>
  </si>
  <si>
    <t>https://www.foster.info/</t>
  </si>
  <si>
    <t>735eD4E9Bb970Bd</t>
  </si>
  <si>
    <t>Chaneystad</t>
  </si>
  <si>
    <t>823.944.6122</t>
  </si>
  <si>
    <t>887.513.0723x189</t>
  </si>
  <si>
    <t>xmorales@flores.net</t>
  </si>
  <si>
    <t>7eeFb805E1b293a</t>
  </si>
  <si>
    <t>Ellis and Sons</t>
  </si>
  <si>
    <t>467-591-3498</t>
  </si>
  <si>
    <t>(891)144-3434x33655</t>
  </si>
  <si>
    <t>bautistajeremiah@oneill.com</t>
  </si>
  <si>
    <t>http://hartman-valentine.com/</t>
  </si>
  <si>
    <t>4c33F39aDf59BBe</t>
  </si>
  <si>
    <t>Mathews-Mann</t>
  </si>
  <si>
    <t>West Leahville</t>
  </si>
  <si>
    <t>048-670-5679x86400</t>
  </si>
  <si>
    <t>hendricksglenn@pena.com</t>
  </si>
  <si>
    <t>https://www.chapman-wu.net/</t>
  </si>
  <si>
    <t>a2aFD7BcEEC45EB</t>
  </si>
  <si>
    <t>Carter, Horne and Mcmillan</t>
  </si>
  <si>
    <t>001-011-914-6334x7620</t>
  </si>
  <si>
    <t>910-486-3220x416</t>
  </si>
  <si>
    <t>ofry@rivera-norton.com</t>
  </si>
  <si>
    <t>46Ae5DcdE05fDEE</t>
  </si>
  <si>
    <t>Drake, Harvey and Lindsey</t>
  </si>
  <si>
    <t>(658)760-6593x90757</t>
  </si>
  <si>
    <t>preynolds@bailey.com</t>
  </si>
  <si>
    <t>63fE75C9859F5bD</t>
  </si>
  <si>
    <t>Pineda-Griffith</t>
  </si>
  <si>
    <t>Nicholsburgh</t>
  </si>
  <si>
    <t>001-584-801-7804x5582</t>
  </si>
  <si>
    <t>488-126-4453x13169</t>
  </si>
  <si>
    <t>fwilkinson@patrick.com</t>
  </si>
  <si>
    <t>http://mendoza.info/</t>
  </si>
  <si>
    <t>B0D7FCFC52FECa4</t>
  </si>
  <si>
    <t>West Aliceton</t>
  </si>
  <si>
    <t>(588)496-5618x83262</t>
  </si>
  <si>
    <t>290.955.8794</t>
  </si>
  <si>
    <t>lawrenceashlee@pham.com</t>
  </si>
  <si>
    <t>http://parsons.com/</t>
  </si>
  <si>
    <t>bd421F2B3F4e7cc</t>
  </si>
  <si>
    <t>Oconnell, Price and Cowan</t>
  </si>
  <si>
    <t>188-531-3481</t>
  </si>
  <si>
    <t>gabrielaparker@montoya.net</t>
  </si>
  <si>
    <t>http://spears.com/</t>
  </si>
  <si>
    <t>c07c6ad2Af0d8D1</t>
  </si>
  <si>
    <t>Cochran Ltd</t>
  </si>
  <si>
    <t>Ballside</t>
  </si>
  <si>
    <t>552-411-7282x10995</t>
  </si>
  <si>
    <t>+1-350-028-5469x219</t>
  </si>
  <si>
    <t>bryanbeverly@atkins-cordova.com</t>
  </si>
  <si>
    <t>1e20C691daFdD9C</t>
  </si>
  <si>
    <t>Pierce PLC</t>
  </si>
  <si>
    <t>Leblancshire</t>
  </si>
  <si>
    <t>692-409-9374x3223</t>
  </si>
  <si>
    <t>448-096-2137</t>
  </si>
  <si>
    <t>njenkins@frazier.biz</t>
  </si>
  <si>
    <t>http://park.org/</t>
  </si>
  <si>
    <t>101283D2Cae7F8a</t>
  </si>
  <si>
    <t>Carey-Bradley</t>
  </si>
  <si>
    <t>East Bradley</t>
  </si>
  <si>
    <t>mckenzie00@giles.biz</t>
  </si>
  <si>
    <t>http://hartman.biz/</t>
  </si>
  <si>
    <t>4e7ddEBDe7bE2cc</t>
  </si>
  <si>
    <t>New Carloston</t>
  </si>
  <si>
    <t>+1-925-891-7882x8286</t>
  </si>
  <si>
    <t>001-904-300-1410</t>
  </si>
  <si>
    <t>sally60@velasquez.com</t>
  </si>
  <si>
    <t>https://www.long.com/</t>
  </si>
  <si>
    <t>4EDA8a0D021dd89</t>
  </si>
  <si>
    <t>Lozanoview</t>
  </si>
  <si>
    <t>001-390-833-9137</t>
  </si>
  <si>
    <t>omathis@andrade.net</t>
  </si>
  <si>
    <t>https://mclean-hughes.com/</t>
  </si>
  <si>
    <t>C19EFaF7c14DF0f</t>
  </si>
  <si>
    <t>Leon, Duarte and Pacheco</t>
  </si>
  <si>
    <t>Brendafurt</t>
  </si>
  <si>
    <t>301-920-9572</t>
  </si>
  <si>
    <t>097-865-5599</t>
  </si>
  <si>
    <t>elijahshepard@gregory-mcknight.com</t>
  </si>
  <si>
    <t>947E3b94CAeCEef</t>
  </si>
  <si>
    <t>Freyborough</t>
  </si>
  <si>
    <t>219.950.3125</t>
  </si>
  <si>
    <t>001-499-049-3288x316</t>
  </si>
  <si>
    <t>gonzalezmarco@moody-madden.org</t>
  </si>
  <si>
    <t>https://www.nunez.net/</t>
  </si>
  <si>
    <t>fA5bA0F8d4C0dEe</t>
  </si>
  <si>
    <t>White, Bradley and Byrd</t>
  </si>
  <si>
    <t>Katelynborough</t>
  </si>
  <si>
    <t>001-342-555-9782</t>
  </si>
  <si>
    <t>001-274-857-4675x6844</t>
  </si>
  <si>
    <t>rcrane@bradley-hancock.com</t>
  </si>
  <si>
    <t>http://madden-maxwell.com/</t>
  </si>
  <si>
    <t>DAD2fBCc3ce4AF2</t>
  </si>
  <si>
    <t>Noble, Valencia and Cannon</t>
  </si>
  <si>
    <t>West Marisaland</t>
  </si>
  <si>
    <t>196-737-2030x8798</t>
  </si>
  <si>
    <t>tatesheena@griffin.org</t>
  </si>
  <si>
    <t>30fc7d3Bcb9DBFE</t>
  </si>
  <si>
    <t>Avila-Horn</t>
  </si>
  <si>
    <t>(810)454-3784</t>
  </si>
  <si>
    <t>calvin55@duffy.com</t>
  </si>
  <si>
    <t>http://fernandez-keith.com/</t>
  </si>
  <si>
    <t>A5BC21eAB190AFE</t>
  </si>
  <si>
    <t>Cameron, Williamson and Price</t>
  </si>
  <si>
    <t>Haroldfurt</t>
  </si>
  <si>
    <t>+1-456-415-7502x5762</t>
  </si>
  <si>
    <t>859-412-7415</t>
  </si>
  <si>
    <t>jvilla@moody.com</t>
  </si>
  <si>
    <t>http://www.odom-carlson.info/</t>
  </si>
  <si>
    <t>D7102aaeb97bFfe</t>
  </si>
  <si>
    <t>Arellano Ltd</t>
  </si>
  <si>
    <t>Lake Adrianport</t>
  </si>
  <si>
    <t>001-113-823-9078x064</t>
  </si>
  <si>
    <t>urojas@strong.com</t>
  </si>
  <si>
    <t>https://baxter.biz/</t>
  </si>
  <si>
    <t>ea556ADC10dF0a5</t>
  </si>
  <si>
    <t>Buck LLC</t>
  </si>
  <si>
    <t>Hurleyborough</t>
  </si>
  <si>
    <t>+1-695-744-6323x735</t>
  </si>
  <si>
    <t>(957)488-4866x0104</t>
  </si>
  <si>
    <t>terrihodges@braun.com</t>
  </si>
  <si>
    <t>http://www.king.biz/</t>
  </si>
  <si>
    <t>3aC416AfeEfA6fc</t>
  </si>
  <si>
    <t>Logan LLC</t>
  </si>
  <si>
    <t>Parsonston</t>
  </si>
  <si>
    <t>+1-928-345-1304x91461</t>
  </si>
  <si>
    <t>julia20@blackburn-buckley.com</t>
  </si>
  <si>
    <t>http://www.tran.com/</t>
  </si>
  <si>
    <t>7830fDDeB2394FD</t>
  </si>
  <si>
    <t>Richards-Sosa</t>
  </si>
  <si>
    <t>Candacefurt</t>
  </si>
  <si>
    <t>467-115-8736x46087</t>
  </si>
  <si>
    <t>billysantos@dawson.net</t>
  </si>
  <si>
    <t>https://www.english-moreno.info/</t>
  </si>
  <si>
    <t>efec3aAbf0dC3cA</t>
  </si>
  <si>
    <t>Wall Group</t>
  </si>
  <si>
    <t>Lake Amber</t>
  </si>
  <si>
    <t>940-838-6567x568</t>
  </si>
  <si>
    <t>dclark@krause.com</t>
  </si>
  <si>
    <t>http://figueroa-hall.biz/</t>
  </si>
  <si>
    <t>70B7259Ef3bBD38</t>
  </si>
  <si>
    <t>Wheeler Inc</t>
  </si>
  <si>
    <t>Billytown</t>
  </si>
  <si>
    <t>(308)183-4059x2005</t>
  </si>
  <si>
    <t>502.863.8255x985</t>
  </si>
  <si>
    <t>katelyn33@haynes-conner.info</t>
  </si>
  <si>
    <t>http://little.com/</t>
  </si>
  <si>
    <t>B94E2c1610078D4</t>
  </si>
  <si>
    <t>Humphrey-Avila</t>
  </si>
  <si>
    <t>South Dalton</t>
  </si>
  <si>
    <t>+1-649-950-8796x3368</t>
  </si>
  <si>
    <t>(374)310-3046x73236</t>
  </si>
  <si>
    <t>kristen45@richard.com</t>
  </si>
  <si>
    <t>http://pope.org/</t>
  </si>
  <si>
    <t>9eecaeBE8d4c8B3</t>
  </si>
  <si>
    <t>Zhang, Schneider and Gill</t>
  </si>
  <si>
    <t>Lake Ethan</t>
  </si>
  <si>
    <t>001-018-367-5078x6102</t>
  </si>
  <si>
    <t>905.193.3574</t>
  </si>
  <si>
    <t>pamela28@yang-rowland.info</t>
  </si>
  <si>
    <t>http://www.swanson-stevens.com/</t>
  </si>
  <si>
    <t>ec7A7dFBC57799a</t>
  </si>
  <si>
    <t>Larson Group</t>
  </si>
  <si>
    <t>Port Yolandabury</t>
  </si>
  <si>
    <t>(827)898-7521x0033</t>
  </si>
  <si>
    <t>alyssa65@key.com</t>
  </si>
  <si>
    <t>CBa8ff17be0e433</t>
  </si>
  <si>
    <t>Richardson-Lutz</t>
  </si>
  <si>
    <t>New Tabithafort</t>
  </si>
  <si>
    <t>636.143.1739x11872</t>
  </si>
  <si>
    <t>(589)102-3983x7008</t>
  </si>
  <si>
    <t>kaufmaneric@olsen.com</t>
  </si>
  <si>
    <t>https://www.marshall.biz/</t>
  </si>
  <si>
    <t>57B6d3584aabffa</t>
  </si>
  <si>
    <t>Mathis, Bruce and Braun</t>
  </si>
  <si>
    <t>Kaitlinfort</t>
  </si>
  <si>
    <t>512-630-2244x29031</t>
  </si>
  <si>
    <t>(628)846-6260x7115</t>
  </si>
  <si>
    <t>stacyduncan@boyer.com</t>
  </si>
  <si>
    <t>https://www.eaton-serrano.biz/</t>
  </si>
  <si>
    <t>D75359fDf334f77</t>
  </si>
  <si>
    <t>Wright-Stevenson</t>
  </si>
  <si>
    <t>North Gabriellachester</t>
  </si>
  <si>
    <t>001-981-256-8845x4980</t>
  </si>
  <si>
    <t>001-025-509-1469x229</t>
  </si>
  <si>
    <t>alvin42@oneal-pittman.com</t>
  </si>
  <si>
    <t>https://www.norris.biz/</t>
  </si>
  <si>
    <t>dDCCcCEEb244DCB</t>
  </si>
  <si>
    <t>Mooney-Schroeder</t>
  </si>
  <si>
    <t>Port Tony</t>
  </si>
  <si>
    <t>(612)252-4788</t>
  </si>
  <si>
    <t>(274)639-5331x574</t>
  </si>
  <si>
    <t>tyronepeterson@parks.net</t>
  </si>
  <si>
    <t>https://www.lam.org/</t>
  </si>
  <si>
    <t>949AA8ccC9FEBe5</t>
  </si>
  <si>
    <t>Mckee-Sexton</t>
  </si>
  <si>
    <t>Connieside</t>
  </si>
  <si>
    <t>675-503-6675x3216</t>
  </si>
  <si>
    <t>phillipsyvonne@wiggins.net</t>
  </si>
  <si>
    <t>166dC9a56fe1239</t>
  </si>
  <si>
    <t>Gomez, Bartlett and Melton</t>
  </si>
  <si>
    <t>South Julia</t>
  </si>
  <si>
    <t>893.872.3982x307</t>
  </si>
  <si>
    <t>rivaskenneth@whitaker-blevins.com</t>
  </si>
  <si>
    <t>https://miller-cole.biz/</t>
  </si>
  <si>
    <t>5Ed1117CBBacB0f</t>
  </si>
  <si>
    <t>Wendyville</t>
  </si>
  <si>
    <t>(277)285-1864x2901</t>
  </si>
  <si>
    <t>garrettmelvin@schmidt-oconnell.info</t>
  </si>
  <si>
    <t>https://bray.com/</t>
  </si>
  <si>
    <t>BD6eAcf3766539A</t>
  </si>
  <si>
    <t>Rowland, Calderon and Davis</t>
  </si>
  <si>
    <t>North Mercedes</t>
  </si>
  <si>
    <t>081-145-4613x473</t>
  </si>
  <si>
    <t>foleyallen@chase-sellers.com</t>
  </si>
  <si>
    <t>http://www.luna.org/</t>
  </si>
  <si>
    <t>FdFD7F0C69a77ff</t>
  </si>
  <si>
    <t>Melendez, Charles and Choi</t>
  </si>
  <si>
    <t>New Shirleytown</t>
  </si>
  <si>
    <t>722.924.4386x89008</t>
  </si>
  <si>
    <t>(958)330-0453</t>
  </si>
  <si>
    <t>clinton04@jordan-hernandez.com</t>
  </si>
  <si>
    <t>http://www.adams-mitchell.com/</t>
  </si>
  <si>
    <t>edfef6DBaF4ADA2</t>
  </si>
  <si>
    <t>Kane, Solis and Becker</t>
  </si>
  <si>
    <t>North Lindsay</t>
  </si>
  <si>
    <t>140-119-1035x4211</t>
  </si>
  <si>
    <t>+1-999-149-3335x87981</t>
  </si>
  <si>
    <t>harringtonjose@cabrera-myers.com</t>
  </si>
  <si>
    <t>https://dawson.com/</t>
  </si>
  <si>
    <t>27E7c4E3aa2f845</t>
  </si>
  <si>
    <t>Mendez Inc</t>
  </si>
  <si>
    <t>Donaldsonhaven</t>
  </si>
  <si>
    <t>399.945.2464</t>
  </si>
  <si>
    <t>(483)415-1340x479</t>
  </si>
  <si>
    <t>lydia84@villanueva.com</t>
  </si>
  <si>
    <t>http://www.pitts.com/</t>
  </si>
  <si>
    <t>f0Ef1F1eFf4894d</t>
  </si>
  <si>
    <t>Yang, Walsh and Schneider</t>
  </si>
  <si>
    <t>Michelleport</t>
  </si>
  <si>
    <t>384.964.9714</t>
  </si>
  <si>
    <t>390.913.0604</t>
  </si>
  <si>
    <t>brendan71@harrell.com</t>
  </si>
  <si>
    <t>6ca6cEC1f6cDc9D</t>
  </si>
  <si>
    <t>West Crystal</t>
  </si>
  <si>
    <t>427.815.8662x2237</t>
  </si>
  <si>
    <t>jeanettehurley@camacho.org</t>
  </si>
  <si>
    <t>e6FaA0b330bb4AF</t>
  </si>
  <si>
    <t>Lucero, Wu and Mcclain</t>
  </si>
  <si>
    <t>Cherylberg</t>
  </si>
  <si>
    <t>marshallisabel@li-porter.com</t>
  </si>
  <si>
    <t>http://www.drake-nunez.com/</t>
  </si>
  <si>
    <t>e95c2e094B65Ad7</t>
  </si>
  <si>
    <t>Summers, Serrano and Best</t>
  </si>
  <si>
    <t>Dixonhaven</t>
  </si>
  <si>
    <t>(159)127-5290</t>
  </si>
  <si>
    <t>001-250-519-7716x89828</t>
  </si>
  <si>
    <t>bianca48@davenport.com</t>
  </si>
  <si>
    <t>https://baxter-black.info/</t>
  </si>
  <si>
    <t>6bA06DbacbD7eDf</t>
  </si>
  <si>
    <t>Ward Group</t>
  </si>
  <si>
    <t>West Tamarastad</t>
  </si>
  <si>
    <t>(129)222-3655x5901</t>
  </si>
  <si>
    <t>kkeith@mccann.net</t>
  </si>
  <si>
    <t>https://www.alvarez-woodward.org/</t>
  </si>
  <si>
    <t>0d0Ae9Ab985b3FB</t>
  </si>
  <si>
    <t>Dennis-Velazquez</t>
  </si>
  <si>
    <t>South Brendaburgh</t>
  </si>
  <si>
    <t>092-300-2687x3276</t>
  </si>
  <si>
    <t>udean@parker.biz</t>
  </si>
  <si>
    <t>http://banks-salazar.com/</t>
  </si>
  <si>
    <t>e04CA67fAB6193b</t>
  </si>
  <si>
    <t>Morrison Ltd</t>
  </si>
  <si>
    <t>Lake Sharimouth</t>
  </si>
  <si>
    <t>755.248.4276</t>
  </si>
  <si>
    <t>yoderkaitlyn@simon-hays.biz</t>
  </si>
  <si>
    <t>http://www.underwood.biz/</t>
  </si>
  <si>
    <t>3abB55cBE69EC5B</t>
  </si>
  <si>
    <t>Fitzgerald-Dudley</t>
  </si>
  <si>
    <t>794.255.2146x62892</t>
  </si>
  <si>
    <t>lorraine91@benton-steele.com</t>
  </si>
  <si>
    <t>https://miller.com/</t>
  </si>
  <si>
    <t>d3D9c12df65CEA4</t>
  </si>
  <si>
    <t>Rhodes-Mathews</t>
  </si>
  <si>
    <t>410-526-1374x502</t>
  </si>
  <si>
    <t>433.686.3092</t>
  </si>
  <si>
    <t>gwendolyn27@duran.org</t>
  </si>
  <si>
    <t>http://santana.org/</t>
  </si>
  <si>
    <t>d1654CCFDBc92Dd</t>
  </si>
  <si>
    <t>Mccoy, Bass and Yu</t>
  </si>
  <si>
    <t>Bobport</t>
  </si>
  <si>
    <t>001-998-926-3118x757</t>
  </si>
  <si>
    <t>(515)058-7774x906</t>
  </si>
  <si>
    <t>dustin11@stout-landry.org</t>
  </si>
  <si>
    <t>http://roberts-mcconnell.info/</t>
  </si>
  <si>
    <t>C19143aD05acEbC</t>
  </si>
  <si>
    <t>Archer, Potter and Everett</t>
  </si>
  <si>
    <t>Mcclureport</t>
  </si>
  <si>
    <t>423-360-5534x871</t>
  </si>
  <si>
    <t>608.480.8638x3592</t>
  </si>
  <si>
    <t>karimann@blake.com</t>
  </si>
  <si>
    <t>https://www.lee.net/</t>
  </si>
  <si>
    <t>d01d145cF86a08E</t>
  </si>
  <si>
    <t>Barr-Russo</t>
  </si>
  <si>
    <t>West Jennifer</t>
  </si>
  <si>
    <t>001-795-120-9211</t>
  </si>
  <si>
    <t>+1-421-853-0440x7378</t>
  </si>
  <si>
    <t>krichard@maldonado.com</t>
  </si>
  <si>
    <t>Fbe7F613ED15719</t>
  </si>
  <si>
    <t>Bruce-Barr</t>
  </si>
  <si>
    <t>Clarencebury</t>
  </si>
  <si>
    <t>001-342-835-7302</t>
  </si>
  <si>
    <t>+1-639-827-6742x1785</t>
  </si>
  <si>
    <t>eduardoestrada@peck-kelly.com</t>
  </si>
  <si>
    <t>https://www.mora.com/</t>
  </si>
  <si>
    <t>7284dE094D9E0AB</t>
  </si>
  <si>
    <t>Merrittfurt</t>
  </si>
  <si>
    <t>001-637-206-1290x94155</t>
  </si>
  <si>
    <t>132.822.1409</t>
  </si>
  <si>
    <t>theresadominguez@travis-rich.biz</t>
  </si>
  <si>
    <t>https://www.mosley.net/</t>
  </si>
  <si>
    <t>Cc37EF9858bddA5</t>
  </si>
  <si>
    <t>Hodges Ltd</t>
  </si>
  <si>
    <t>Port Gilbertmouth</t>
  </si>
  <si>
    <t>481-014-2165</t>
  </si>
  <si>
    <t>722.287.8733</t>
  </si>
  <si>
    <t>donovantony@steele.info</t>
  </si>
  <si>
    <t>https://cortez.com/</t>
  </si>
  <si>
    <t>edEfffe53c27D6D</t>
  </si>
  <si>
    <t>Contreras-Terrell</t>
  </si>
  <si>
    <t>001-299-514-4799x28450</t>
  </si>
  <si>
    <t>001-937-748-7591</t>
  </si>
  <si>
    <t>mallory97@ray-dillon.com</t>
  </si>
  <si>
    <t>http://barrett.com/</t>
  </si>
  <si>
    <t>b5e45B5BfCBCE6b</t>
  </si>
  <si>
    <t>Jennings-Duffy</t>
  </si>
  <si>
    <t>Orozcobury</t>
  </si>
  <si>
    <t>001-174-100-4853x135</t>
  </si>
  <si>
    <t>(342)597-2442x727</t>
  </si>
  <si>
    <t>lvillegas@pope.com</t>
  </si>
  <si>
    <t>https://www.walter.com/</t>
  </si>
  <si>
    <t>C5E9adEB11c956d</t>
  </si>
  <si>
    <t>George, Dean and Andersen</t>
  </si>
  <si>
    <t>001-468-075-1572x41960</t>
  </si>
  <si>
    <t>(159)819-3233x379</t>
  </si>
  <si>
    <t>hjacobson@bowman.info</t>
  </si>
  <si>
    <t>https://www.sloan-clayton.com/</t>
  </si>
  <si>
    <t>2a60A9eFd39d644</t>
  </si>
  <si>
    <t>Townsend, Glover and Shea</t>
  </si>
  <si>
    <t>Lake Jasmine</t>
  </si>
  <si>
    <t>044.182.8287x758</t>
  </si>
  <si>
    <t>holly56@macdonald-jensen.com</t>
  </si>
  <si>
    <t>https://www.kelley-massey.com/</t>
  </si>
  <si>
    <t>2249B1c2EdCABFc</t>
  </si>
  <si>
    <t>Solis, Barton and Hanna</t>
  </si>
  <si>
    <t>Hardingborough</t>
  </si>
  <si>
    <t>001-944-099-8613x071</t>
  </si>
  <si>
    <t>944-278-3348</t>
  </si>
  <si>
    <t>alvinrobbins@ray.net</t>
  </si>
  <si>
    <t>Fc797c646505EF4</t>
  </si>
  <si>
    <t>Whitehead, Sanford and Arroyo</t>
  </si>
  <si>
    <t>West Helen</t>
  </si>
  <si>
    <t>460-485-9622</t>
  </si>
  <si>
    <t>+1-443-889-1064x26735</t>
  </si>
  <si>
    <t>cathygrimes@benton.org</t>
  </si>
  <si>
    <t>https://www.wilson.com/</t>
  </si>
  <si>
    <t>DcE3Ab0EE75b9E1</t>
  </si>
  <si>
    <t>Rocha Group</t>
  </si>
  <si>
    <t>East Stephanie</t>
  </si>
  <si>
    <t>510-908-4956x46473</t>
  </si>
  <si>
    <t>+1-379-207-7768x6488</t>
  </si>
  <si>
    <t>nicholas95@mcfarland-stewart.com</t>
  </si>
  <si>
    <t>http://barnett.biz/</t>
  </si>
  <si>
    <t>fF7d098C9Da06eF</t>
  </si>
  <si>
    <t>Massey-Spencer</t>
  </si>
  <si>
    <t>(849)054-2938</t>
  </si>
  <si>
    <t>rknapp@hayes.com</t>
  </si>
  <si>
    <t>https://rivas-mccarty.com/</t>
  </si>
  <si>
    <t>Dff95FDCfD1015a</t>
  </si>
  <si>
    <t>Ward-Velasquez</t>
  </si>
  <si>
    <t>Rogersberg</t>
  </si>
  <si>
    <t>368-518-1407x9572</t>
  </si>
  <si>
    <t>524.200.6211</t>
  </si>
  <si>
    <t>vbridges@camacho-tanner.biz</t>
  </si>
  <si>
    <t>http://levine-ramsey.com/</t>
  </si>
  <si>
    <t>f9EFAC82DFeFbAB</t>
  </si>
  <si>
    <t>Jacobs, Andrade and Burton</t>
  </si>
  <si>
    <t>Port Megan</t>
  </si>
  <si>
    <t>001-719-685-9164x25826</t>
  </si>
  <si>
    <t>(246)738-8274x495</t>
  </si>
  <si>
    <t>cynthiagalloway@bonilla.com</t>
  </si>
  <si>
    <t>http://rollins-wang.com/</t>
  </si>
  <si>
    <t>e8aeB3AF70DFbFb</t>
  </si>
  <si>
    <t>Bean-Maddox</t>
  </si>
  <si>
    <t>Port Stephen</t>
  </si>
  <si>
    <t>gonzalezcaitlin@west.com</t>
  </si>
  <si>
    <t>http://www.campos.info/</t>
  </si>
  <si>
    <t>8d6B23cF6f01642</t>
  </si>
  <si>
    <t>Deniseport</t>
  </si>
  <si>
    <t>+1-018-046-8431x155</t>
  </si>
  <si>
    <t>417.279.0601x348</t>
  </si>
  <si>
    <t>ferrellanita@weeks.org</t>
  </si>
  <si>
    <t>https://duarte.net/</t>
  </si>
  <si>
    <t>c1DbDb64C5447F5</t>
  </si>
  <si>
    <t>Lake Christianport</t>
  </si>
  <si>
    <t>690.474.3421</t>
  </si>
  <si>
    <t>985.499.9109</t>
  </si>
  <si>
    <t>powellkarl@craig.com</t>
  </si>
  <si>
    <t>https://nash.org/</t>
  </si>
  <si>
    <t>8FdcaAECdDA09cA</t>
  </si>
  <si>
    <t>Barnes-Brown</t>
  </si>
  <si>
    <t>East Donside</t>
  </si>
  <si>
    <t>123.651.1333x387</t>
  </si>
  <si>
    <t>056.198.9163</t>
  </si>
  <si>
    <t>snowjanet@butler.org</t>
  </si>
  <si>
    <t>https://www.eaton.info/</t>
  </si>
  <si>
    <t>A08Fcf6F119A99A</t>
  </si>
  <si>
    <t>Wrightbury</t>
  </si>
  <si>
    <t>917.320.6416x09929</t>
  </si>
  <si>
    <t>(857)053-2062x509</t>
  </si>
  <si>
    <t>alicehumphrey@kramer-frye.net</t>
  </si>
  <si>
    <t>http://beck.biz/</t>
  </si>
  <si>
    <t>7fcC0CB80f178Db</t>
  </si>
  <si>
    <t>Vargas-Cobb</t>
  </si>
  <si>
    <t>Lake Steven</t>
  </si>
  <si>
    <t>302-918-0698</t>
  </si>
  <si>
    <t>090-965-3545</t>
  </si>
  <si>
    <t>fsellers@copeland.com</t>
  </si>
  <si>
    <t>645e58D0aBFDb34</t>
  </si>
  <si>
    <t>Lowery Inc</t>
  </si>
  <si>
    <t>North Harry</t>
  </si>
  <si>
    <t>+1-186-640-7461x79764</t>
  </si>
  <si>
    <t>166-072-3886x9401</t>
  </si>
  <si>
    <t>hayley33@bishop-riddle.com</t>
  </si>
  <si>
    <t>eD0AF70b5a6568c</t>
  </si>
  <si>
    <t>Copeland and Sons</t>
  </si>
  <si>
    <t>North Albertfurt</t>
  </si>
  <si>
    <t>421.765.5116</t>
  </si>
  <si>
    <t>+1-813-595-0892x774</t>
  </si>
  <si>
    <t>lynn66@holloway.net</t>
  </si>
  <si>
    <t>cF8c6f8D074CaCa</t>
  </si>
  <si>
    <t>Lake Leahfurt</t>
  </si>
  <si>
    <t>431.664.0930</t>
  </si>
  <si>
    <t>437.992.9240x53705</t>
  </si>
  <si>
    <t>terry65@ferguson.com</t>
  </si>
  <si>
    <t>http://www.mcmillan.org/</t>
  </si>
  <si>
    <t>8Ae20FFF8Aff418</t>
  </si>
  <si>
    <t>Koch-Cochran</t>
  </si>
  <si>
    <t>(481)556-0072</t>
  </si>
  <si>
    <t>jchurch@stanley.biz</t>
  </si>
  <si>
    <t>http://winters-sims.com/</t>
  </si>
  <si>
    <t>dffD784D1b12BEE</t>
  </si>
  <si>
    <t>Palmer-Hines</t>
  </si>
  <si>
    <t>Starkside</t>
  </si>
  <si>
    <t>001-346-805-8479</t>
  </si>
  <si>
    <t>001-688-615-8940x23939</t>
  </si>
  <si>
    <t>mollyoliver@thompson-molina.net</t>
  </si>
  <si>
    <t>https://www.lutz.net/</t>
  </si>
  <si>
    <t>cca2E284AcF90d9</t>
  </si>
  <si>
    <t>Shah, Mcpherson and Shaw</t>
  </si>
  <si>
    <t>Dylanhaven</t>
  </si>
  <si>
    <t>001-780-078-8637x7339</t>
  </si>
  <si>
    <t>692-642-8262x6092</t>
  </si>
  <si>
    <t>zcaldwell@reeves-sheppard.com</t>
  </si>
  <si>
    <t>https://www.english-flowers.net/</t>
  </si>
  <si>
    <t>f9Be6F3d2BAcc1E</t>
  </si>
  <si>
    <t>Whitaker-Brewer</t>
  </si>
  <si>
    <t>775.701.5643x92755</t>
  </si>
  <si>
    <t>130-285-7393x332</t>
  </si>
  <si>
    <t>harrellisaiah@chen-donaldson.com</t>
  </si>
  <si>
    <t>d0D80547aD45beA</t>
  </si>
  <si>
    <t>Weaver Ltd</t>
  </si>
  <si>
    <t>New Danamouth</t>
  </si>
  <si>
    <t>589-139-2372x06877</t>
  </si>
  <si>
    <t>erodriguez@mosley.info</t>
  </si>
  <si>
    <t>a8a11BD403b3c7E</t>
  </si>
  <si>
    <t>Hubbard, Choi and Sexton</t>
  </si>
  <si>
    <t>Hobbsfort</t>
  </si>
  <si>
    <t>001-413-805-6599</t>
  </si>
  <si>
    <t>(851)260-5466</t>
  </si>
  <si>
    <t>ernestwebster@paul.com</t>
  </si>
  <si>
    <t>http://www.bridges-zavala.com/</t>
  </si>
  <si>
    <t>BfaC9E4e9EbC5Da</t>
  </si>
  <si>
    <t>Forbes LLC</t>
  </si>
  <si>
    <t>Kyliefurt</t>
  </si>
  <si>
    <t>+1-641-920-1366x749</t>
  </si>
  <si>
    <t>489-905-6661x7115</t>
  </si>
  <si>
    <t>marshallelaine@drake-rasmussen.com</t>
  </si>
  <si>
    <t>http://www.crane-floyd.com/</t>
  </si>
  <si>
    <t>C856f7f93d353F7</t>
  </si>
  <si>
    <t>Watson, Mcneil and Cummings</t>
  </si>
  <si>
    <t>Kristastad</t>
  </si>
  <si>
    <t>(989)650-4294</t>
  </si>
  <si>
    <t>376.388.0467x4182</t>
  </si>
  <si>
    <t>emccarthy@buck.net</t>
  </si>
  <si>
    <t>https://newton.com/</t>
  </si>
  <si>
    <t>2aAf378Ec3bEa70</t>
  </si>
  <si>
    <t>Meyers, Walters and Santiago</t>
  </si>
  <si>
    <t>Elaineland</t>
  </si>
  <si>
    <t>(099)740-5194x1244</t>
  </si>
  <si>
    <t>051.282.9585x122</t>
  </si>
  <si>
    <t>jermaine72@hoffman.net</t>
  </si>
  <si>
    <t>http://hoffman-stanley.com/</t>
  </si>
  <si>
    <t>6DCBdB2c250b3Bd</t>
  </si>
  <si>
    <t>Mccall, Farmer and Hall</t>
  </si>
  <si>
    <t>628.809.1243x794</t>
  </si>
  <si>
    <t>+1-149-658-9334x90077</t>
  </si>
  <si>
    <t>kirsten56@shields.biz</t>
  </si>
  <si>
    <t>http://www.sampson.net/</t>
  </si>
  <si>
    <t>b00a5AF2aBcfEdF</t>
  </si>
  <si>
    <t>Turner, Huang and Kemp</t>
  </si>
  <si>
    <t>Alejandrahaven</t>
  </si>
  <si>
    <t>193.825.1497x1650</t>
  </si>
  <si>
    <t>785.133.6420x088</t>
  </si>
  <si>
    <t>rbradshaw@edwards.com</t>
  </si>
  <si>
    <t>Cf8eB8Fc16D5e63</t>
  </si>
  <si>
    <t>Chaney-Osborn</t>
  </si>
  <si>
    <t>West Devon</t>
  </si>
  <si>
    <t>+1-725-219-9535x5009</t>
  </si>
  <si>
    <t>(425)566-6461x32745</t>
  </si>
  <si>
    <t>mckenzievance@kelly.com</t>
  </si>
  <si>
    <t>https://odom.org/</t>
  </si>
  <si>
    <t>e5A4B3DCbBbED8e</t>
  </si>
  <si>
    <t>Kirk, Flores and Osborn</t>
  </si>
  <si>
    <t>North Marieton</t>
  </si>
  <si>
    <t>939-081-5246</t>
  </si>
  <si>
    <t>846.754.8987x3779</t>
  </si>
  <si>
    <t>dyerdillon@bridges.info</t>
  </si>
  <si>
    <t>http://mayo.info/</t>
  </si>
  <si>
    <t>b3c8efa4f2BDC0A</t>
  </si>
  <si>
    <t>Lozano, Bridges and Mclaughlin</t>
  </si>
  <si>
    <t>Johnnyland</t>
  </si>
  <si>
    <t>475.513.7567x838</t>
  </si>
  <si>
    <t>342.134.6257x157</t>
  </si>
  <si>
    <t>sparksshawn@haley.com</t>
  </si>
  <si>
    <t>https://norton-madden.info/</t>
  </si>
  <si>
    <t>5aDcF9C8dbAd83D</t>
  </si>
  <si>
    <t>Calhoun Inc</t>
  </si>
  <si>
    <t>West Corey</t>
  </si>
  <si>
    <t>001-950-701-2057x47608</t>
  </si>
  <si>
    <t>001-350-148-2596x493</t>
  </si>
  <si>
    <t>paula93@hodges.biz</t>
  </si>
  <si>
    <t>e83dC3E686a741b</t>
  </si>
  <si>
    <t>East Vickieton</t>
  </si>
  <si>
    <t>001-805-602-3985x0631</t>
  </si>
  <si>
    <t>jessica18@hendrix-woodward.com</t>
  </si>
  <si>
    <t>e4AF5c2D25FC332</t>
  </si>
  <si>
    <t>West Jasminmouth</t>
  </si>
  <si>
    <t>(985)745-5912x0268</t>
  </si>
  <si>
    <t>kramerguy@jones.org</t>
  </si>
  <si>
    <t>Eba494D3300fBeC</t>
  </si>
  <si>
    <t>Lindsey, Mckenzie and Brandt</t>
  </si>
  <si>
    <t>Bradleyshire</t>
  </si>
  <si>
    <t>(761)356-8355</t>
  </si>
  <si>
    <t>(230)477-9738x163</t>
  </si>
  <si>
    <t>annette07@burch-villegas.com</t>
  </si>
  <si>
    <t>http://www.molina.net/</t>
  </si>
  <si>
    <t>c22FDf5B93d3587</t>
  </si>
  <si>
    <t>Harris, Pace and Barber</t>
  </si>
  <si>
    <t>Port Terryshire</t>
  </si>
  <si>
    <t>(230)487-8197x2633</t>
  </si>
  <si>
    <t>(046)838-8762x7468</t>
  </si>
  <si>
    <t>oyu@potter.com</t>
  </si>
  <si>
    <t>http://www.shepard.com/</t>
  </si>
  <si>
    <t>41fbbaaEBdCe268</t>
  </si>
  <si>
    <t>Ellis Group</t>
  </si>
  <si>
    <t>Port Cristina</t>
  </si>
  <si>
    <t>967-823-3344x1692</t>
  </si>
  <si>
    <t>(379)875-2265x025</t>
  </si>
  <si>
    <t>vcowan@lindsey.com</t>
  </si>
  <si>
    <t>C16c2f4D253Ba05</t>
  </si>
  <si>
    <t>Duke PLC</t>
  </si>
  <si>
    <t>505.270.0988</t>
  </si>
  <si>
    <t>fredcalderon@bernard.com</t>
  </si>
  <si>
    <t>d1a8e4c3AAf49A6</t>
  </si>
  <si>
    <t>Odom, Nicholson and Esparza</t>
  </si>
  <si>
    <t>Marychester</t>
  </si>
  <si>
    <t>001-703-638-8353x4532</t>
  </si>
  <si>
    <t>975.733.2152x38178</t>
  </si>
  <si>
    <t>jmahoney@skinner.com</t>
  </si>
  <si>
    <t>https://jensen-mills.biz/</t>
  </si>
  <si>
    <t>EE6d1ebd8060ABd</t>
  </si>
  <si>
    <t>Travis-Barr</t>
  </si>
  <si>
    <t>187.193.4813x8772</t>
  </si>
  <si>
    <t>452-424-0405</t>
  </si>
  <si>
    <t>tomshah@conley-hogan.com</t>
  </si>
  <si>
    <t>https://www.lin.org/</t>
  </si>
  <si>
    <t>8CBDFfF1C1ddCE8</t>
  </si>
  <si>
    <t>Hale, Wright and Howell</t>
  </si>
  <si>
    <t>Feliciaport</t>
  </si>
  <si>
    <t>(060)115-9600x51228</t>
  </si>
  <si>
    <t>830.574.6174x0199</t>
  </si>
  <si>
    <t>brittany02@blevins.info</t>
  </si>
  <si>
    <t>http://webb-cabrera.com/</t>
  </si>
  <si>
    <t>Da00c81eFbe77Ed</t>
  </si>
  <si>
    <t>Fuentes, Ritter and Salas</t>
  </si>
  <si>
    <t>Leahchester</t>
  </si>
  <si>
    <t>001-845-179-3700x90030</t>
  </si>
  <si>
    <t>howard93@giles-clayton.net</t>
  </si>
  <si>
    <t>C4CebfA1A052CdA</t>
  </si>
  <si>
    <t>Amandabury</t>
  </si>
  <si>
    <t>001-544-247-4131x0330</t>
  </si>
  <si>
    <t>001-288-816-9754</t>
  </si>
  <si>
    <t>danhaney@dudley.com</t>
  </si>
  <si>
    <t>https://www.ibarra.biz/</t>
  </si>
  <si>
    <t>F090dcEF5D96CF9</t>
  </si>
  <si>
    <t>Savage and Sons</t>
  </si>
  <si>
    <t>Port Evanstad</t>
  </si>
  <si>
    <t>+1-519-081-6405x3006</t>
  </si>
  <si>
    <t>yhuffman@dunn.com</t>
  </si>
  <si>
    <t>https://russo-cook.com/</t>
  </si>
  <si>
    <t>B2Bd6Aadc9AcD31</t>
  </si>
  <si>
    <t>West Mackenzie</t>
  </si>
  <si>
    <t>194-972-5925</t>
  </si>
  <si>
    <t>+1-098-335-6785x05110</t>
  </si>
  <si>
    <t>howardhaley@figueroa.com</t>
  </si>
  <si>
    <t>http://weaver.com/</t>
  </si>
  <si>
    <t>9eeaAA18adeaF97</t>
  </si>
  <si>
    <t>Norton-Barajas</t>
  </si>
  <si>
    <t>South Jean</t>
  </si>
  <si>
    <t>001-799-014-1964x5682</t>
  </si>
  <si>
    <t>larahailey@key-davidson.org</t>
  </si>
  <si>
    <t>https://www.price-montes.net/</t>
  </si>
  <si>
    <t>Ff6F3DaA3af3BA8</t>
  </si>
  <si>
    <t>Mann, Romero and Chen</t>
  </si>
  <si>
    <t>South Devon</t>
  </si>
  <si>
    <t>(499)984-9141x91329</t>
  </si>
  <si>
    <t>781.854.2891x678</t>
  </si>
  <si>
    <t>whitney73@stout.biz</t>
  </si>
  <si>
    <t>F0dB00CdcE8FA3B</t>
  </si>
  <si>
    <t>Bryan, Roach and Webster</t>
  </si>
  <si>
    <t>526.913.8945x292</t>
  </si>
  <si>
    <t>+1-460-923-4295x3991</t>
  </si>
  <si>
    <t>mcintoshmonica@mora.com</t>
  </si>
  <si>
    <t>https://www.goodwin.com/</t>
  </si>
  <si>
    <t>bbB4342A6A7FcdD</t>
  </si>
  <si>
    <t>Bright-Wilkinson</t>
  </si>
  <si>
    <t>276.516.5070</t>
  </si>
  <si>
    <t>582-013-4752x31354</t>
  </si>
  <si>
    <t>petersongene@hutchinson-hale.biz</t>
  </si>
  <si>
    <t>https://gaines-ryan.com/</t>
  </si>
  <si>
    <t>D2b306b9bea24B5</t>
  </si>
  <si>
    <t>Ellison, Gordon and Nixon</t>
  </si>
  <si>
    <t>Boyerhaven</t>
  </si>
  <si>
    <t>+1-964-841-5083x99888</t>
  </si>
  <si>
    <t>001-175-443-5778x07644</t>
  </si>
  <si>
    <t>angela43@jensen.info</t>
  </si>
  <si>
    <t>https://stokes.com/</t>
  </si>
  <si>
    <t>DECAc9dfD8b2169</t>
  </si>
  <si>
    <t>Landry-Schmidt</t>
  </si>
  <si>
    <t>Hannaside</t>
  </si>
  <si>
    <t>+1-711-856-7390x0171</t>
  </si>
  <si>
    <t>(911)938-1976</t>
  </si>
  <si>
    <t>basskatrina@grimes.com</t>
  </si>
  <si>
    <t>http://www.choi.com/</t>
  </si>
  <si>
    <t>F307CAadcF9DD05</t>
  </si>
  <si>
    <t>Conway, Summers and Norman</t>
  </si>
  <si>
    <t>Lake Angela</t>
  </si>
  <si>
    <t>+1-899-624-8792x4430</t>
  </si>
  <si>
    <t>001-289-341-1788x42428</t>
  </si>
  <si>
    <t>cdrake@velazquez-deleon.com</t>
  </si>
  <si>
    <t>https://hawkins.net/</t>
  </si>
  <si>
    <t>b9F6dc01e846C96</t>
  </si>
  <si>
    <t>South Kristy</t>
  </si>
  <si>
    <t>158.535.0644x208</t>
  </si>
  <si>
    <t>allisoncobb@neal.com</t>
  </si>
  <si>
    <t>fF30DF2Ce89686C</t>
  </si>
  <si>
    <t>Thomas-Harding</t>
  </si>
  <si>
    <t>Lindsayfort</t>
  </si>
  <si>
    <t>628.816.4969</t>
  </si>
  <si>
    <t>(700)802-8563</t>
  </si>
  <si>
    <t>alecmills@villegas.com</t>
  </si>
  <si>
    <t>https://shelton.com/</t>
  </si>
  <si>
    <t>6FaeA4CAA0DaCcd</t>
  </si>
  <si>
    <t>Callahan-Oliver</t>
  </si>
  <si>
    <t>Lake Albert</t>
  </si>
  <si>
    <t>001-658-523-5740x81834</t>
  </si>
  <si>
    <t>grahamstefanie@blevins.com</t>
  </si>
  <si>
    <t>http://www.graham-roth.com/</t>
  </si>
  <si>
    <t>e1EBfFE5daDFe39</t>
  </si>
  <si>
    <t>Fuentes Group</t>
  </si>
  <si>
    <t>South Jeremyland</t>
  </si>
  <si>
    <t>(182)505-3290</t>
  </si>
  <si>
    <t>169-109-5243</t>
  </si>
  <si>
    <t>nandersen@norris.com</t>
  </si>
  <si>
    <t>f9CA62fCff320F8</t>
  </si>
  <si>
    <t>Brock Group</t>
  </si>
  <si>
    <t>Darrenchester</t>
  </si>
  <si>
    <t>(835)564-3503x832</t>
  </si>
  <si>
    <t>533.859.6985x3851</t>
  </si>
  <si>
    <t>jodylopez@arroyo.com</t>
  </si>
  <si>
    <t>dFfCE783F2D4B82</t>
  </si>
  <si>
    <t>Mcclure, Koch and Quinn</t>
  </si>
  <si>
    <t>Port Lukemouth</t>
  </si>
  <si>
    <t>778.305.1511x8996</t>
  </si>
  <si>
    <t>(133)874-6433</t>
  </si>
  <si>
    <t>adrianashort@villarreal.com</t>
  </si>
  <si>
    <t>https://frazier.net/</t>
  </si>
  <si>
    <t>4cD5e1FEc5da5EA</t>
  </si>
  <si>
    <t>Mckay-Joseph</t>
  </si>
  <si>
    <t>001-687-122-1183x8306</t>
  </si>
  <si>
    <t>276-409-4332</t>
  </si>
  <si>
    <t>manuelgallegos@ruiz.info</t>
  </si>
  <si>
    <t>FEEeaf7F576f3f8</t>
  </si>
  <si>
    <t>Burnett-Melendez</t>
  </si>
  <si>
    <t>Bondfurt</t>
  </si>
  <si>
    <t>(519)140-4581x594</t>
  </si>
  <si>
    <t>043-207-7842</t>
  </si>
  <si>
    <t>cmeza@hoover.org</t>
  </si>
  <si>
    <t>Df2F2eC0E7B8F4F</t>
  </si>
  <si>
    <t>Fernandez-Bernard</t>
  </si>
  <si>
    <t>Alvinburgh</t>
  </si>
  <si>
    <t>845.148.1904x718</t>
  </si>
  <si>
    <t>(815)563-3937</t>
  </si>
  <si>
    <t>aritter@stuart.com</t>
  </si>
  <si>
    <t>http://wiley-wheeler.com/</t>
  </si>
  <si>
    <t>F4cb549dA8a60f5</t>
  </si>
  <si>
    <t>Harrison-Jennings</t>
  </si>
  <si>
    <t>592-863-1015</t>
  </si>
  <si>
    <t>883-258-3342</t>
  </si>
  <si>
    <t>chelsey99@conway.com</t>
  </si>
  <si>
    <t>https://www.fox-mason.net/</t>
  </si>
  <si>
    <t>f0Fcfe0dB0BFdae</t>
  </si>
  <si>
    <t>Sutton-Choi</t>
  </si>
  <si>
    <t>Marioton</t>
  </si>
  <si>
    <t>001-906-473-5978x03292</t>
  </si>
  <si>
    <t>shaunhenson@parrish.com</t>
  </si>
  <si>
    <t>9fb1e77f2BfEEAC</t>
  </si>
  <si>
    <t>Casey PLC</t>
  </si>
  <si>
    <t>West Heatherview</t>
  </si>
  <si>
    <t>+1-153-182-6660x8845</t>
  </si>
  <si>
    <t>(019)579-6734x6482</t>
  </si>
  <si>
    <t>sandy56@pham.com</t>
  </si>
  <si>
    <t>B94C6A2CFeaD73D</t>
  </si>
  <si>
    <t>Hanson LLC</t>
  </si>
  <si>
    <t>Lowerystad</t>
  </si>
  <si>
    <t>+1-740-384-3217x631</t>
  </si>
  <si>
    <t>240-343-1111x20507</t>
  </si>
  <si>
    <t>aaronray@murphy.com</t>
  </si>
  <si>
    <t>7afcC5d7faC7bA1</t>
  </si>
  <si>
    <t>Donaldson, Stevenson and Fletcher</t>
  </si>
  <si>
    <t>Braybury</t>
  </si>
  <si>
    <t>154-877-2097</t>
  </si>
  <si>
    <t>404-537-9014</t>
  </si>
  <si>
    <t>billyfuller@cline-lloyd.biz</t>
  </si>
  <si>
    <t>https://www.clarke.com/</t>
  </si>
  <si>
    <t>f6e2903DA7B39cb</t>
  </si>
  <si>
    <t>Schmitt, Jacobs and Barron</t>
  </si>
  <si>
    <t>001-641-329-1893x518</t>
  </si>
  <si>
    <t>687.357.7520x6918</t>
  </si>
  <si>
    <t>iallison@spencer-vang.info</t>
  </si>
  <si>
    <t>https://www.carey-middleton.com/</t>
  </si>
  <si>
    <t>29Cdd0fDE2ae3bA</t>
  </si>
  <si>
    <t>Vance, Baxter and Norton</t>
  </si>
  <si>
    <t>North Tracy</t>
  </si>
  <si>
    <t>896.119.7172x4521</t>
  </si>
  <si>
    <t>spenceryvonne@levy.com</t>
  </si>
  <si>
    <t>https://www.marshall.info/</t>
  </si>
  <si>
    <t>1c03aDeB798bCA8</t>
  </si>
  <si>
    <t>Fritz-Hancock</t>
  </si>
  <si>
    <t>West Granttown</t>
  </si>
  <si>
    <t>503.169.2944x532</t>
  </si>
  <si>
    <t>436.036.2418</t>
  </si>
  <si>
    <t>heatherchung@mathews.com</t>
  </si>
  <si>
    <t>http://www.holloway.net/</t>
  </si>
  <si>
    <t>d6e8c838F9ba64b</t>
  </si>
  <si>
    <t>Shepherd, Franklin and Buchanan</t>
  </si>
  <si>
    <t>South Jakestad</t>
  </si>
  <si>
    <t>(478)808-7409</t>
  </si>
  <si>
    <t>818-024-0687</t>
  </si>
  <si>
    <t>garciavirginia@ramsey.com</t>
  </si>
  <si>
    <t>4B16C327F677BDc</t>
  </si>
  <si>
    <t>Khan, Dominguez and Davis</t>
  </si>
  <si>
    <t>Meganborough</t>
  </si>
  <si>
    <t>047.475.1619x963</t>
  </si>
  <si>
    <t>(334)275-4384</t>
  </si>
  <si>
    <t>cheath@ray-thornton.net</t>
  </si>
  <si>
    <t>https://roberts.com/</t>
  </si>
  <si>
    <t>FEAb644523069F3</t>
  </si>
  <si>
    <t>Sexton-Valenzuela</t>
  </si>
  <si>
    <t>West Sharimouth</t>
  </si>
  <si>
    <t>001-759-920-2951x31287</t>
  </si>
  <si>
    <t>743-643-5850</t>
  </si>
  <si>
    <t>freid@sherman.info</t>
  </si>
  <si>
    <t>http://keller-tate.com/</t>
  </si>
  <si>
    <t>CCaef27aeB62b2b</t>
  </si>
  <si>
    <t>Khan-Robertson</t>
  </si>
  <si>
    <t>Baileyberg</t>
  </si>
  <si>
    <t>113.240.8994</t>
  </si>
  <si>
    <t>619-147-9560</t>
  </si>
  <si>
    <t>mcgeenicholas@russell.biz</t>
  </si>
  <si>
    <t>http://www.novak.net/</t>
  </si>
  <si>
    <t>573E2B6D7bcaBCd</t>
  </si>
  <si>
    <t>Schneider, Farrell and Roberson</t>
  </si>
  <si>
    <t>Allisonville</t>
  </si>
  <si>
    <t>(848)579-2936x321</t>
  </si>
  <si>
    <t>goldenseth@shah.com</t>
  </si>
  <si>
    <t>http://www.mercer.org/</t>
  </si>
  <si>
    <t>FBc4C641B1aa62F</t>
  </si>
  <si>
    <t>Atkins PLC</t>
  </si>
  <si>
    <t>New Joan</t>
  </si>
  <si>
    <t>(695)983-6339</t>
  </si>
  <si>
    <t>elizabethtanner@walker.org</t>
  </si>
  <si>
    <t>https://www.weiss.org/</t>
  </si>
  <si>
    <t>34e58FDfe6CeAE6</t>
  </si>
  <si>
    <t>Glass PLC</t>
  </si>
  <si>
    <t>Bridgethaven</t>
  </si>
  <si>
    <t>(303)511-5921</t>
  </si>
  <si>
    <t>+1-411-184-3489x96449</t>
  </si>
  <si>
    <t>swallace@owens-bruce.com</t>
  </si>
  <si>
    <t>http://flores-hale.biz/</t>
  </si>
  <si>
    <t>a6a6CE2C38eB0Db</t>
  </si>
  <si>
    <t>Bridges-Roth</t>
  </si>
  <si>
    <t>Port Jennashire</t>
  </si>
  <si>
    <t>811.587.6618x186</t>
  </si>
  <si>
    <t>868.637.0116x92008</t>
  </si>
  <si>
    <t>clarkmario@rosario.com</t>
  </si>
  <si>
    <t>b5d6cd2a6cD9a1c</t>
  </si>
  <si>
    <t>Wang Inc</t>
  </si>
  <si>
    <t>034-110-3782</t>
  </si>
  <si>
    <t>rita35@richmond.org</t>
  </si>
  <si>
    <t>http://conley.biz/</t>
  </si>
  <si>
    <t>77aFB79505b1778</t>
  </si>
  <si>
    <t>Randall-Bass</t>
  </si>
  <si>
    <t>Scottview</t>
  </si>
  <si>
    <t>178.990.0899x26708</t>
  </si>
  <si>
    <t>533.119.7069x2991</t>
  </si>
  <si>
    <t>sallymatthews@stanley.net</t>
  </si>
  <si>
    <t>http://brandt-calhoun.net/</t>
  </si>
  <si>
    <t>88A1c9A2462DDe9</t>
  </si>
  <si>
    <t>Booth-Matthews</t>
  </si>
  <si>
    <t>Rebeccachester</t>
  </si>
  <si>
    <t>705-262-4238</t>
  </si>
  <si>
    <t>001-854-954-0084</t>
  </si>
  <si>
    <t>boltonsteven@ibarra-ho.com</t>
  </si>
  <si>
    <t>http://www.gallagher.com/</t>
  </si>
  <si>
    <t>F47934cb9b80133</t>
  </si>
  <si>
    <t>Elliott-Becker</t>
  </si>
  <si>
    <t>Port Frances</t>
  </si>
  <si>
    <t>001-831-990-2887x7156</t>
  </si>
  <si>
    <t>278.878.4154x6222</t>
  </si>
  <si>
    <t>stephaniebarker@franklin-horne.com</t>
  </si>
  <si>
    <t>http://vance.org/</t>
  </si>
  <si>
    <t>6D5daAA9eCCc0dB</t>
  </si>
  <si>
    <t>Kemp-Owens</t>
  </si>
  <si>
    <t>Kelleyside</t>
  </si>
  <si>
    <t>475.793.8024x272</t>
  </si>
  <si>
    <t>(432)673-9610x88258</t>
  </si>
  <si>
    <t>simonbailey@escobar.com</t>
  </si>
  <si>
    <t>http://www.randall.com/</t>
  </si>
  <si>
    <t>E9FB7D23decbd23</t>
  </si>
  <si>
    <t>Hughes, Erickson and Berger</t>
  </si>
  <si>
    <t>(682)107-9483x1789</t>
  </si>
  <si>
    <t>001-159-504-9877</t>
  </si>
  <si>
    <t>wwood@lozano-roberts.com</t>
  </si>
  <si>
    <t>http://gould-pennington.com/</t>
  </si>
  <si>
    <t>FC4EDBc20Cfb8e5</t>
  </si>
  <si>
    <t>Duffy Ltd</t>
  </si>
  <si>
    <t>West Christieshire</t>
  </si>
  <si>
    <t>001-388-744-7046x9352</t>
  </si>
  <si>
    <t>(860)761-8474</t>
  </si>
  <si>
    <t>travismaurice@calhoun.info</t>
  </si>
  <si>
    <t>53522D3E4BfEA67</t>
  </si>
  <si>
    <t>Joyce, Hayes and Massey</t>
  </si>
  <si>
    <t>West Christopher</t>
  </si>
  <si>
    <t>+1-963-620-0240x64014</t>
  </si>
  <si>
    <t>(750)658-0830</t>
  </si>
  <si>
    <t>carpenterbilly@drake-leonard.biz</t>
  </si>
  <si>
    <t>FE22e20eEF2466d</t>
  </si>
  <si>
    <t>Avila, Hanson and Aguirre</t>
  </si>
  <si>
    <t>Bakerburgh</t>
  </si>
  <si>
    <t>001-158-655-4939</t>
  </si>
  <si>
    <t>(439)224-3303x61593</t>
  </si>
  <si>
    <t>buckabigail@quinn.com</t>
  </si>
  <si>
    <t>https://arias.com/</t>
  </si>
  <si>
    <t>efbFAeC4F17aa3c</t>
  </si>
  <si>
    <t>Harris, Petersen and Shields</t>
  </si>
  <si>
    <t>South Veronica</t>
  </si>
  <si>
    <t>410-072-7713x457</t>
  </si>
  <si>
    <t>309.632.5077x66339</t>
  </si>
  <si>
    <t>nnavarro@sawyer.com</t>
  </si>
  <si>
    <t>https://hudson.com/</t>
  </si>
  <si>
    <t>7837f7a99B762c4</t>
  </si>
  <si>
    <t>Hawkins, Hebert and Shea</t>
  </si>
  <si>
    <t>+1-308-366-6759x8776</t>
  </si>
  <si>
    <t>fchapman@wilcox.com</t>
  </si>
  <si>
    <t>http://www.hayes.com/</t>
  </si>
  <si>
    <t>67948c0c4922B42</t>
  </si>
  <si>
    <t>Holden and Sons</t>
  </si>
  <si>
    <t>Lamport</t>
  </si>
  <si>
    <t>015-089-1056x69014</t>
  </si>
  <si>
    <t>+1-620-935-7557x3531</t>
  </si>
  <si>
    <t>uquinn@bullock.com</t>
  </si>
  <si>
    <t>https://www.larsen-pineda.org/</t>
  </si>
  <si>
    <t>35f3857043d7CFf</t>
  </si>
  <si>
    <t>Blackwellhaven</t>
  </si>
  <si>
    <t>+1-864-269-7968x1794</t>
  </si>
  <si>
    <t>929.512.7107</t>
  </si>
  <si>
    <t>arroyophilip@fleming.info</t>
  </si>
  <si>
    <t>6D9295a63af2ffB</t>
  </si>
  <si>
    <t>Sawyer, Buck and Maldonado</t>
  </si>
  <si>
    <t>Fernandofort</t>
  </si>
  <si>
    <t>163.334.8783</t>
  </si>
  <si>
    <t>437-268-0085</t>
  </si>
  <si>
    <t>sheilafaulkner@haynes.com</t>
  </si>
  <si>
    <t>http://www.whitehead-andersen.com/</t>
  </si>
  <si>
    <t>4ab9Aa3191cA0Fe</t>
  </si>
  <si>
    <t>Stout, Stout and Cardenas</t>
  </si>
  <si>
    <t>New Alexandertown</t>
  </si>
  <si>
    <t>(990)202-6921x3380</t>
  </si>
  <si>
    <t>243-722-6470x04800</t>
  </si>
  <si>
    <t>makaylanichols@potts.com</t>
  </si>
  <si>
    <t>https://nixon.net/</t>
  </si>
  <si>
    <t>80C4fB2DEFC4eAB</t>
  </si>
  <si>
    <t>Huerta, Mays and Mcmahon</t>
  </si>
  <si>
    <t>East Alexfort</t>
  </si>
  <si>
    <t>+1-369-665-4580x99823</t>
  </si>
  <si>
    <t>(488)015-0243</t>
  </si>
  <si>
    <t>angelica76@hayes.com</t>
  </si>
  <si>
    <t>http://www.washington.com/</t>
  </si>
  <si>
    <t>C51EEbA14d2A27a</t>
  </si>
  <si>
    <t>Rodriguez-Aguilar</t>
  </si>
  <si>
    <t>Port Natashatown</t>
  </si>
  <si>
    <t>102.704.8346x1502</t>
  </si>
  <si>
    <t>+1-213-654-6370x664</t>
  </si>
  <si>
    <t>gordon26@conway.org</t>
  </si>
  <si>
    <t>https://www.camacho.com/</t>
  </si>
  <si>
    <t>543fBDD6DA9046c</t>
  </si>
  <si>
    <t>Blackwell-May</t>
  </si>
  <si>
    <t>(803)901-3435</t>
  </si>
  <si>
    <t>889.669.4502</t>
  </si>
  <si>
    <t>brandy90@stokes.com</t>
  </si>
  <si>
    <t>CD752A01Dc8428B</t>
  </si>
  <si>
    <t>Pitts Ltd</t>
  </si>
  <si>
    <t>South Erinberg</t>
  </si>
  <si>
    <t>001-060-302-4416x6526</t>
  </si>
  <si>
    <t>001-154-369-6052x36817</t>
  </si>
  <si>
    <t>nina32@atkins.com</t>
  </si>
  <si>
    <t>https://ponce-ochoa.net/</t>
  </si>
  <si>
    <t>d7A2A88F6FB35cA</t>
  </si>
  <si>
    <t>Toddfurt</t>
  </si>
  <si>
    <t>+1-995-009-7103x426</t>
  </si>
  <si>
    <t>102-073-1162</t>
  </si>
  <si>
    <t>dillon42@hickman.org</t>
  </si>
  <si>
    <t>http://bullock.info/</t>
  </si>
  <si>
    <t>F729b1CDeCC0caf</t>
  </si>
  <si>
    <t>Coffey, Oconnell and Higgins</t>
  </si>
  <si>
    <t>West Levi</t>
  </si>
  <si>
    <t>+1-004-040-9857x708</t>
  </si>
  <si>
    <t>713.106.4135</t>
  </si>
  <si>
    <t>liugavin@ballard-lyons.com</t>
  </si>
  <si>
    <t>https://www.morrow.com/</t>
  </si>
  <si>
    <t>deBf34Be4CAcE68</t>
  </si>
  <si>
    <t>Lyons-Young</t>
  </si>
  <si>
    <t>Gailmouth</t>
  </si>
  <si>
    <t>350-584-1902x237</t>
  </si>
  <si>
    <t>601-533-7110</t>
  </si>
  <si>
    <t>garrett79@griffith-holmes.info</t>
  </si>
  <si>
    <t>A254EEcB67fc6c5</t>
  </si>
  <si>
    <t>Rodriguez, Davis and Burns</t>
  </si>
  <si>
    <t>Lynchborough</t>
  </si>
  <si>
    <t>787-604-9083x9886</t>
  </si>
  <si>
    <t>714-985-9248</t>
  </si>
  <si>
    <t>nmoyer@allison-dean.com</t>
  </si>
  <si>
    <t>https://middleton.org/</t>
  </si>
  <si>
    <t>eB86C1e1Fbaa88d</t>
  </si>
  <si>
    <t>Pennington, Nash and Torres</t>
  </si>
  <si>
    <t>502-001-2753</t>
  </si>
  <si>
    <t>(966)319-6196x835</t>
  </si>
  <si>
    <t>chasecox@wallace.com</t>
  </si>
  <si>
    <t>http://buckley-melendez.info/</t>
  </si>
  <si>
    <t>d9020Eca808C6Fc</t>
  </si>
  <si>
    <t>Gregory-Peterson</t>
  </si>
  <si>
    <t>East Kyliestad</t>
  </si>
  <si>
    <t>+1-499-809-9061x890</t>
  </si>
  <si>
    <t>(957)321-8562x81444</t>
  </si>
  <si>
    <t>katelynreynolds@stafford.com</t>
  </si>
  <si>
    <t>fBa876acD9eF832</t>
  </si>
  <si>
    <t>Sanders Ltd</t>
  </si>
  <si>
    <t>Tashaburgh</t>
  </si>
  <si>
    <t>(159)427-5010</t>
  </si>
  <si>
    <t>+1-639-857-4519x524</t>
  </si>
  <si>
    <t>sheenareynolds@aguilar.info</t>
  </si>
  <si>
    <t>https://www.briggs.com/</t>
  </si>
  <si>
    <t>5Ee667C0CcFD8c7</t>
  </si>
  <si>
    <t>001-165-434-3525</t>
  </si>
  <si>
    <t>433.396.4633</t>
  </si>
  <si>
    <t>robert88@boyd.biz</t>
  </si>
  <si>
    <t>http://riggs.info/</t>
  </si>
  <si>
    <t>f9bb5128EFc5AFF</t>
  </si>
  <si>
    <t>Hudson, Escobar and Hale</t>
  </si>
  <si>
    <t>Weberport</t>
  </si>
  <si>
    <t>(813)201-0450x650</t>
  </si>
  <si>
    <t>498-440-9723</t>
  </si>
  <si>
    <t>coffeyrachael@townsend-boyle.com</t>
  </si>
  <si>
    <t>http://stephens.info/</t>
  </si>
  <si>
    <t>7bdFAaBe3AaC164</t>
  </si>
  <si>
    <t>Hernandez-Howe</t>
  </si>
  <si>
    <t>New Eduardoside</t>
  </si>
  <si>
    <t>850-311-9611</t>
  </si>
  <si>
    <t>(589)459-4907x6391</t>
  </si>
  <si>
    <t>cesarcole@barajas.com</t>
  </si>
  <si>
    <t>http://www.gill-dorsey.org/</t>
  </si>
  <si>
    <t>5bbCEb7fDBc39E9</t>
  </si>
  <si>
    <t>Duran-Bowers</t>
  </si>
  <si>
    <t>Port Roy</t>
  </si>
  <si>
    <t>(784)661-9989x751</t>
  </si>
  <si>
    <t>(513)168-4248x39050</t>
  </si>
  <si>
    <t>pcolon@patton.com</t>
  </si>
  <si>
    <t>https://www.conway-green.info/</t>
  </si>
  <si>
    <t>5b7fDDFd2A2fBaC</t>
  </si>
  <si>
    <t>Lam-Livingston</t>
  </si>
  <si>
    <t>Whitakerburgh</t>
  </si>
  <si>
    <t>243.539.7180x2289</t>
  </si>
  <si>
    <t>183-765-7774</t>
  </si>
  <si>
    <t>jason91@jackson-sanders.org</t>
  </si>
  <si>
    <t>A2ac71f11d7FEB6</t>
  </si>
  <si>
    <t>Braun-Turner</t>
  </si>
  <si>
    <t>North Julieton</t>
  </si>
  <si>
    <t>611.454.6479</t>
  </si>
  <si>
    <t>marcus79@stanley.info</t>
  </si>
  <si>
    <t>https://www.guerra-holland.biz/</t>
  </si>
  <si>
    <t>FfbD9f3FAF17bF0</t>
  </si>
  <si>
    <t>Holder-Sweeney</t>
  </si>
  <si>
    <t>North Jamie</t>
  </si>
  <si>
    <t>925-046-6713x395</t>
  </si>
  <si>
    <t>(681)542-8562x69213</t>
  </si>
  <si>
    <t>rayray@mcclure.com</t>
  </si>
  <si>
    <t>https://www.fisher.com/</t>
  </si>
  <si>
    <t>f1AEf0D7E5Daed9</t>
  </si>
  <si>
    <t>Mayo-Dudley</t>
  </si>
  <si>
    <t>East Roy</t>
  </si>
  <si>
    <t>464.989.5672x42735</t>
  </si>
  <si>
    <t>+1-722-367-3988x12670</t>
  </si>
  <si>
    <t>raymondkent@quinn.net</t>
  </si>
  <si>
    <t>https://www.whitaker.com/</t>
  </si>
  <si>
    <t>e4Eaea346DB60Fc</t>
  </si>
  <si>
    <t>Stone-Waters</t>
  </si>
  <si>
    <t>South Diamondside</t>
  </si>
  <si>
    <t>(004)111-3109x04787</t>
  </si>
  <si>
    <t>001-957-148-3874</t>
  </si>
  <si>
    <t>vramirez@rush.com</t>
  </si>
  <si>
    <t>5D5BFADedeCFBc0</t>
  </si>
  <si>
    <t>Franco, Horne and Price</t>
  </si>
  <si>
    <t>Carlyview</t>
  </si>
  <si>
    <t>(139)166-8736x218</t>
  </si>
  <si>
    <t>(231)128-3958x363</t>
  </si>
  <si>
    <t>shelia47@landry.org</t>
  </si>
  <si>
    <t>http://www.cherry.info/</t>
  </si>
  <si>
    <t>150D812A6C4bC41</t>
  </si>
  <si>
    <t>Saunders, Krause and Carter</t>
  </si>
  <si>
    <t>Manuelmouth</t>
  </si>
  <si>
    <t>268-285-4970x91040</t>
  </si>
  <si>
    <t>372-402-8301</t>
  </si>
  <si>
    <t>helen14@hutchinson-horne.info</t>
  </si>
  <si>
    <t>http://sherman-moore.com/</t>
  </si>
  <si>
    <t>00267CCcC317c9e</t>
  </si>
  <si>
    <t>Barnett-Sharp</t>
  </si>
  <si>
    <t>Lake Sharonfurt</t>
  </si>
  <si>
    <t>550.140.3873x31060</t>
  </si>
  <si>
    <t>lschultz@palmer.org</t>
  </si>
  <si>
    <t>http://www.little.net/</t>
  </si>
  <si>
    <t>04e56Ed4e8AE1C9</t>
  </si>
  <si>
    <t>Donovan, Bender and Cabrera</t>
  </si>
  <si>
    <t>North Tina</t>
  </si>
  <si>
    <t>815-703-4522</t>
  </si>
  <si>
    <t>+1-185-236-2679x540</t>
  </si>
  <si>
    <t>smckay@jensen.com</t>
  </si>
  <si>
    <t>https://mcmahon-kline.org/</t>
  </si>
  <si>
    <t>9f4ec11A2dCc6b1</t>
  </si>
  <si>
    <t>Norman-Mckay</t>
  </si>
  <si>
    <t>West Normanmouth</t>
  </si>
  <si>
    <t>001-841-759-8175x653</t>
  </si>
  <si>
    <t>+1-590-093-9574x260</t>
  </si>
  <si>
    <t>miabates@schaefer-kemp.org</t>
  </si>
  <si>
    <t>https://www.kennedy-chandler.biz/</t>
  </si>
  <si>
    <t>4aC30f4cBAd2bBD</t>
  </si>
  <si>
    <t>Mueller-Caldwell</t>
  </si>
  <si>
    <t>662-844-8935</t>
  </si>
  <si>
    <t>001-770-008-5792x962</t>
  </si>
  <si>
    <t>gwendolyn11@whitehead-erickson.com</t>
  </si>
  <si>
    <t>http://hood.com/</t>
  </si>
  <si>
    <t>F94ccf63A85D6a9</t>
  </si>
  <si>
    <t>Rodriguez, Decker and Huffman</t>
  </si>
  <si>
    <t>Millsbury</t>
  </si>
  <si>
    <t>128-813-8032x026</t>
  </si>
  <si>
    <t>leroy37@sutton.com</t>
  </si>
  <si>
    <t>https://luna.info/</t>
  </si>
  <si>
    <t>a68b84C441AE913</t>
  </si>
  <si>
    <t>Goodwin Group</t>
  </si>
  <si>
    <t>North Jonville</t>
  </si>
  <si>
    <t>+1-774-746-1316x48475</t>
  </si>
  <si>
    <t>034-361-0049x5217</t>
  </si>
  <si>
    <t>krystalsims@hancock-berger.com</t>
  </si>
  <si>
    <t>https://www.baxter-morse.com/</t>
  </si>
  <si>
    <t>33b3edbbdeccA19</t>
  </si>
  <si>
    <t>Durham-Christian</t>
  </si>
  <si>
    <t>589-362-5647x498</t>
  </si>
  <si>
    <t>668-446-7513</t>
  </si>
  <si>
    <t>hmorales@dyer-todd.org</t>
  </si>
  <si>
    <t>http://www.ali-baxter.com/</t>
  </si>
  <si>
    <t>E889FC28FBf04d3</t>
  </si>
  <si>
    <t>Johns, Pittman and Spencer</t>
  </si>
  <si>
    <t>Cervantesport</t>
  </si>
  <si>
    <t>494-137-3613</t>
  </si>
  <si>
    <t>001-160-736-1785x5236</t>
  </si>
  <si>
    <t>amber22@navarro.net</t>
  </si>
  <si>
    <t>http://gonzalez-cox.com/</t>
  </si>
  <si>
    <t>aA53aA6475331EA</t>
  </si>
  <si>
    <t>Kirby, Stein and Molina</t>
  </si>
  <si>
    <t>Melodyberg</t>
  </si>
  <si>
    <t>120-015-0284x368</t>
  </si>
  <si>
    <t>558-816-3985</t>
  </si>
  <si>
    <t>pconner@shaffer.com</t>
  </si>
  <si>
    <t>https://www.melton.com/</t>
  </si>
  <si>
    <t>aECffDA839FdbcE</t>
  </si>
  <si>
    <t>Nichols, Bailey and Whitehead</t>
  </si>
  <si>
    <t>Lake Summer</t>
  </si>
  <si>
    <t>(795)502-5949x33310</t>
  </si>
  <si>
    <t>640.800.7029x2864</t>
  </si>
  <si>
    <t>ramirezmadison@logan.com</t>
  </si>
  <si>
    <t>https://www.kelley.com/</t>
  </si>
  <si>
    <t>5000DEbADEF5F2A</t>
  </si>
  <si>
    <t>Hoffman-Christensen</t>
  </si>
  <si>
    <t>Tuckerside</t>
  </si>
  <si>
    <t>+1-245-997-6803x0904</t>
  </si>
  <si>
    <t>+1-388-951-4260x56589</t>
  </si>
  <si>
    <t>jbryant@kirk-schmitt.net</t>
  </si>
  <si>
    <t>http://mckenzie.net/</t>
  </si>
  <si>
    <t>58Dfc0AEC43b2Ad</t>
  </si>
  <si>
    <t>Port Jill</t>
  </si>
  <si>
    <t>(517)731-6404</t>
  </si>
  <si>
    <t>+1-521-850-1348x089</t>
  </si>
  <si>
    <t>tami60@stanley.com</t>
  </si>
  <si>
    <t>http://rangel.org/</t>
  </si>
  <si>
    <t>6BEe552cf85f65a</t>
  </si>
  <si>
    <t>Weaver-Cain</t>
  </si>
  <si>
    <t>Tommystad</t>
  </si>
  <si>
    <t>826-807-0954x089</t>
  </si>
  <si>
    <t>473-989-7930</t>
  </si>
  <si>
    <t>benjamin38@jordan-meyers.com</t>
  </si>
  <si>
    <t>a69FE7b7Bff9DE4</t>
  </si>
  <si>
    <t>Buck, Travis and Kent</t>
  </si>
  <si>
    <t>North Catherinemouth</t>
  </si>
  <si>
    <t>587-944-5718</t>
  </si>
  <si>
    <t>980-889-2048x349</t>
  </si>
  <si>
    <t>calhounalejandra@silva.com</t>
  </si>
  <si>
    <t>89Aa2b94dC05FB1</t>
  </si>
  <si>
    <t>Gentry-Soto</t>
  </si>
  <si>
    <t>Port Tasha</t>
  </si>
  <si>
    <t>001-339-302-4307x5895</t>
  </si>
  <si>
    <t>001-333-586-7546x064</t>
  </si>
  <si>
    <t>woodardjoe@keller.org</t>
  </si>
  <si>
    <t>https://blackwell.com/</t>
  </si>
  <si>
    <t>2Ea833b26e7Cb4e</t>
  </si>
  <si>
    <t>Parks, Bonilla and Baird</t>
  </si>
  <si>
    <t>Spearsfort</t>
  </si>
  <si>
    <t>+1-829-445-3636x1423</t>
  </si>
  <si>
    <t>001-396-112-6366x954</t>
  </si>
  <si>
    <t>casey10@delacruz.com</t>
  </si>
  <si>
    <t>http://casey.com/</t>
  </si>
  <si>
    <t>F23021d6ddDE8c7</t>
  </si>
  <si>
    <t>Little-Fernandez</t>
  </si>
  <si>
    <t>North Candacebury</t>
  </si>
  <si>
    <t>001-908-443-9554x08377</t>
  </si>
  <si>
    <t>(531)378-1692x721</t>
  </si>
  <si>
    <t>brockjoanne@merritt-gamble.biz</t>
  </si>
  <si>
    <t>8AcC9306b4cC5cE</t>
  </si>
  <si>
    <t>Robinson PLC</t>
  </si>
  <si>
    <t>West Franklinport</t>
  </si>
  <si>
    <t>263.114.7795</t>
  </si>
  <si>
    <t>(829)532-5397</t>
  </si>
  <si>
    <t>veronicabender@norman-goodwin.com</t>
  </si>
  <si>
    <t>ddBE7127F64A81B</t>
  </si>
  <si>
    <t>Myers, Mcknight and Ross</t>
  </si>
  <si>
    <t>South Maryborough</t>
  </si>
  <si>
    <t>+1-195-695-9309x872</t>
  </si>
  <si>
    <t>310.977.2600</t>
  </si>
  <si>
    <t>biancadoyle@oliver.biz</t>
  </si>
  <si>
    <t>http://moreno-barton.com/</t>
  </si>
  <si>
    <t>3DAEcAA6bcEf5B0</t>
  </si>
  <si>
    <t>New Triciaview</t>
  </si>
  <si>
    <t>+1-849-552-5027x0401</t>
  </si>
  <si>
    <t>davisjaime@harrell-avery.org</t>
  </si>
  <si>
    <t>CAc73E8580CC8CC</t>
  </si>
  <si>
    <t>Zamora, Mooney and Scott</t>
  </si>
  <si>
    <t>117-023-0153x71359</t>
  </si>
  <si>
    <t>001-141-914-6725x5877</t>
  </si>
  <si>
    <t>merrittcalvin@gallegos.com</t>
  </si>
  <si>
    <t>http://zamora-huynh.com/</t>
  </si>
  <si>
    <t>0eD1b0beBDf34fE</t>
  </si>
  <si>
    <t>Gray-Golden</t>
  </si>
  <si>
    <t>+1-912-978-6043x154</t>
  </si>
  <si>
    <t>001-667-035-4586x028</t>
  </si>
  <si>
    <t>lucerobobby@brooks.com</t>
  </si>
  <si>
    <t>eE803B9eF6F8e8B</t>
  </si>
  <si>
    <t>Fry Ltd</t>
  </si>
  <si>
    <t>+1-034-326-9194x883</t>
  </si>
  <si>
    <t>+1-011-643-9978x6458</t>
  </si>
  <si>
    <t>littlemichael@villanueva.com</t>
  </si>
  <si>
    <t>http://www.ramos.biz/</t>
  </si>
  <si>
    <t>1dfFc71C0920eaC</t>
  </si>
  <si>
    <t>Wilkerson-Payne</t>
  </si>
  <si>
    <t>West Brian</t>
  </si>
  <si>
    <t>001-754-485-1465x8758</t>
  </si>
  <si>
    <t>bharding@wright.net</t>
  </si>
  <si>
    <t>http://www.woodward.info/</t>
  </si>
  <si>
    <t>EAAad42d33D0dae</t>
  </si>
  <si>
    <t>Parker and Sons</t>
  </si>
  <si>
    <t>563.759.3966</t>
  </si>
  <si>
    <t>001-716-398-0586x8459</t>
  </si>
  <si>
    <t>renee56@valentine-salazar.biz</t>
  </si>
  <si>
    <t>https://www.kaufman.com/</t>
  </si>
  <si>
    <t>e10CdE4EAb446d7</t>
  </si>
  <si>
    <t>Patterson, Horton and Booth</t>
  </si>
  <si>
    <t>West Alexandraville</t>
  </si>
  <si>
    <t>(067)294-3803x5822</t>
  </si>
  <si>
    <t>137-600-2560</t>
  </si>
  <si>
    <t>abigailmcgee@bishop.com</t>
  </si>
  <si>
    <t>https://dominguez.info/</t>
  </si>
  <si>
    <t>BaAce9F46E567D3</t>
  </si>
  <si>
    <t>Bowman-Le</t>
  </si>
  <si>
    <t>(813)511-9184x98713</t>
  </si>
  <si>
    <t>qgallegos@dodson.info</t>
  </si>
  <si>
    <t>https://www.oliver.com/</t>
  </si>
  <si>
    <t>40E1B3Ed51B65ab</t>
  </si>
  <si>
    <t>Singleton Inc</t>
  </si>
  <si>
    <t>Carneymouth</t>
  </si>
  <si>
    <t>494-534-5320x87809</t>
  </si>
  <si>
    <t>(819)813-8961x4472</t>
  </si>
  <si>
    <t>cindy98@evans.com</t>
  </si>
  <si>
    <t>http://werner.net/</t>
  </si>
  <si>
    <t>3df9747845734f4</t>
  </si>
  <si>
    <t>Port Alexahaven</t>
  </si>
  <si>
    <t>+1-481-098-3812x14889</t>
  </si>
  <si>
    <t>(275)396-5350</t>
  </si>
  <si>
    <t>dhumphrey@stanton-rowland.com</t>
  </si>
  <si>
    <t>9faEb6110a8Ee4a</t>
  </si>
  <si>
    <t>Stevens, Harrison and Hurst</t>
  </si>
  <si>
    <t>North Cheryl</t>
  </si>
  <si>
    <t>671.590.7446</t>
  </si>
  <si>
    <t>270-560-2602x3653</t>
  </si>
  <si>
    <t>andrefrancis@romero.com</t>
  </si>
  <si>
    <t>https://www.mcmahon.biz/</t>
  </si>
  <si>
    <t>066BeCcCAC62a7B</t>
  </si>
  <si>
    <t>Richards-Cox</t>
  </si>
  <si>
    <t>West Cristina</t>
  </si>
  <si>
    <t>717-000-8643x4726</t>
  </si>
  <si>
    <t>168-684-7296x611</t>
  </si>
  <si>
    <t>tasha62@morse.com</t>
  </si>
  <si>
    <t>http://www.bird.biz/</t>
  </si>
  <si>
    <t>F5DD92DA08dB1b5</t>
  </si>
  <si>
    <t>Barr and Sons</t>
  </si>
  <si>
    <t>Dickersonchester</t>
  </si>
  <si>
    <t>(929)626-2155</t>
  </si>
  <si>
    <t>(110)113-0307x8080</t>
  </si>
  <si>
    <t>lindsay81@carney.com</t>
  </si>
  <si>
    <t>http://www.rogers.biz/</t>
  </si>
  <si>
    <t>2Ecb1e766d1e64A</t>
  </si>
  <si>
    <t>Horn, Bowen and Simmons</t>
  </si>
  <si>
    <t>(043)296-0737</t>
  </si>
  <si>
    <t>(256)674-6412x15340</t>
  </si>
  <si>
    <t>burchlaurie@barber.biz</t>
  </si>
  <si>
    <t>2F68A4eC5abEDba</t>
  </si>
  <si>
    <t>Bray-Wells</t>
  </si>
  <si>
    <t>Chloemouth</t>
  </si>
  <si>
    <t>(303)873-3384x0115</t>
  </si>
  <si>
    <t>+1-224-099-9940x3117</t>
  </si>
  <si>
    <t>ymarquez@santiago-mayer.com</t>
  </si>
  <si>
    <t>D91ADf42fC62B5D</t>
  </si>
  <si>
    <t>Gaines, Waters and Davidson</t>
  </si>
  <si>
    <t>West Daisyhaven</t>
  </si>
  <si>
    <t>plamb@goodman.com</t>
  </si>
  <si>
    <t>CDC808BA73ccEb7</t>
  </si>
  <si>
    <t>Beasley, Salazar and Massey</t>
  </si>
  <si>
    <t>New Rick</t>
  </si>
  <si>
    <t>(563)828-9930x62975</t>
  </si>
  <si>
    <t>(927)530-5417</t>
  </si>
  <si>
    <t>kristinehayes@walls-nichols.com</t>
  </si>
  <si>
    <t>http://lowe.com/</t>
  </si>
  <si>
    <t>cefd9fcc3cdBBfD</t>
  </si>
  <si>
    <t>Schneider-Vaughn</t>
  </si>
  <si>
    <t>+1-304-579-2865x9595</t>
  </si>
  <si>
    <t>959-280-4511</t>
  </si>
  <si>
    <t>karen57@archer.info</t>
  </si>
  <si>
    <t>http://www.chandler.com/</t>
  </si>
  <si>
    <t>9163deeC45020Fe</t>
  </si>
  <si>
    <t>Anderson Inc</t>
  </si>
  <si>
    <t>898.240.8662</t>
  </si>
  <si>
    <t>358.268.7598</t>
  </si>
  <si>
    <t>iwatkins@sanchez.com</t>
  </si>
  <si>
    <t>https://www.cantu.org/</t>
  </si>
  <si>
    <t>7ebbff24d6AF01f</t>
  </si>
  <si>
    <t>Turner-Parker</t>
  </si>
  <si>
    <t>Lake Don</t>
  </si>
  <si>
    <t>001-402-136-3477x1850</t>
  </si>
  <si>
    <t>(458)685-8363x9551</t>
  </si>
  <si>
    <t>mortontricia@orozco-gibbs.com</t>
  </si>
  <si>
    <t>http://nash-gould.com/</t>
  </si>
  <si>
    <t>0a8Df1443cE3b5B</t>
  </si>
  <si>
    <t>Hansen, Lane and Flores</t>
  </si>
  <si>
    <t>(166)865-8415</t>
  </si>
  <si>
    <t>kimrobyn@carroll-nixon.net</t>
  </si>
  <si>
    <t>DD02E0b1eaC0348</t>
  </si>
  <si>
    <t>Mcclure, Jacobson and Spence</t>
  </si>
  <si>
    <t>West Lindseyborough</t>
  </si>
  <si>
    <t>322.316.4153</t>
  </si>
  <si>
    <t>037.100.8403x0976</t>
  </si>
  <si>
    <t>rowlandhector@franklin.info</t>
  </si>
  <si>
    <t>http://conrad-wilcox.info/</t>
  </si>
  <si>
    <t>Ca16CaC3DC9D0B0</t>
  </si>
  <si>
    <t>Lutz PLC</t>
  </si>
  <si>
    <t>South Thomasberg</t>
  </si>
  <si>
    <t>484-792-5095x069</t>
  </si>
  <si>
    <t>+1-107-478-8291x80545</t>
  </si>
  <si>
    <t>sparksmarcia@rodgers.com</t>
  </si>
  <si>
    <t>e28FC1ed054beC3</t>
  </si>
  <si>
    <t>Cruz, Nolan and Peters</t>
  </si>
  <si>
    <t>South Jessica</t>
  </si>
  <si>
    <t>914-300-0573x0255</t>
  </si>
  <si>
    <t>(115)916-0491x46290</t>
  </si>
  <si>
    <t>lharper@jensen.com</t>
  </si>
  <si>
    <t>http://www.miles.biz/</t>
  </si>
  <si>
    <t>3E7cE125CFAf8db</t>
  </si>
  <si>
    <t>Larsonport</t>
  </si>
  <si>
    <t>652-680-0839x464</t>
  </si>
  <si>
    <t>215-102-2215</t>
  </si>
  <si>
    <t>mccoysally@jenkins.com</t>
  </si>
  <si>
    <t>https://robbins.com/</t>
  </si>
  <si>
    <t>7b384C1d7775ac3</t>
  </si>
  <si>
    <t>001-723-411-0994x761</t>
  </si>
  <si>
    <t>672.139.1092x399</t>
  </si>
  <si>
    <t>mayssarah@orr-huber.net</t>
  </si>
  <si>
    <t>FADb6fb75C85226</t>
  </si>
  <si>
    <t>847-709-9847x948</t>
  </si>
  <si>
    <t>001-357-629-6425x160</t>
  </si>
  <si>
    <t>madeline47@browning.com</t>
  </si>
  <si>
    <t>https://choi.info/</t>
  </si>
  <si>
    <t>07eea61711B52EE</t>
  </si>
  <si>
    <t>Evans PLC</t>
  </si>
  <si>
    <t>Lake Coleview</t>
  </si>
  <si>
    <t>cindyfranco@wyatt.com</t>
  </si>
  <si>
    <t>https://www.roy-archer.com/</t>
  </si>
  <si>
    <t>Abf9d2a771Cc000</t>
  </si>
  <si>
    <t>Fernandez Ltd</t>
  </si>
  <si>
    <t>(371)410-3639</t>
  </si>
  <si>
    <t>776.894.9789x15448</t>
  </si>
  <si>
    <t>nkennedy@stark.info</t>
  </si>
  <si>
    <t>https://www.baird-bradley.info/</t>
  </si>
  <si>
    <t>FCb5B1D13ed8834</t>
  </si>
  <si>
    <t>Haney, Christensen and Burke</t>
  </si>
  <si>
    <t>West Albert</t>
  </si>
  <si>
    <t>+1-414-829-6459x62048</t>
  </si>
  <si>
    <t>310-780-3184</t>
  </si>
  <si>
    <t>santanacassie@johns-casey.biz</t>
  </si>
  <si>
    <t>https://gaines-gilbert.com/</t>
  </si>
  <si>
    <t>16cb6FFcb5Ef279</t>
  </si>
  <si>
    <t>Dickson-Mata</t>
  </si>
  <si>
    <t>East Alexandra</t>
  </si>
  <si>
    <t>(127)762-5204x1171</t>
  </si>
  <si>
    <t>001-651-870-6540x74767</t>
  </si>
  <si>
    <t>rmeyers@cooper.com</t>
  </si>
  <si>
    <t>http://www.french.biz/</t>
  </si>
  <si>
    <t>CB5a8Da7d4aA15a</t>
  </si>
  <si>
    <t>Buck, Alexander and Bond</t>
  </si>
  <si>
    <t>Gambleborough</t>
  </si>
  <si>
    <t>+1-449-294-9516x1186</t>
  </si>
  <si>
    <t>257-614-1964</t>
  </si>
  <si>
    <t>soniasexton@smith-frank.net</t>
  </si>
  <si>
    <t>http://www.waller.info/</t>
  </si>
  <si>
    <t>8f8E14C08aAAD2c</t>
  </si>
  <si>
    <t>Kidd LLC</t>
  </si>
  <si>
    <t>(350)312-4599x0312</t>
  </si>
  <si>
    <t>(664)929-6326</t>
  </si>
  <si>
    <t>vmay@moyer.biz</t>
  </si>
  <si>
    <t>http://www.velez-pham.biz/</t>
  </si>
  <si>
    <t>F16031A27C3568D</t>
  </si>
  <si>
    <t>Mora, Mosley and Richmond</t>
  </si>
  <si>
    <t>Mcmahonton</t>
  </si>
  <si>
    <t>001-896-687-3746x60989</t>
  </si>
  <si>
    <t>862.198.1127x370</t>
  </si>
  <si>
    <t>laceykaiser@simon.com</t>
  </si>
  <si>
    <t>https://carrillo-pena.com/</t>
  </si>
  <si>
    <t>e9B8C0b9195D7e6</t>
  </si>
  <si>
    <t>Holden, Price and Kramer</t>
  </si>
  <si>
    <t>637-666-5935</t>
  </si>
  <si>
    <t>947-467-2095</t>
  </si>
  <si>
    <t>kdorsey@solis.com</t>
  </si>
  <si>
    <t>https://good-odonnell.com/</t>
  </si>
  <si>
    <t>99f66eb6749785F</t>
  </si>
  <si>
    <t>Ruthburgh</t>
  </si>
  <si>
    <t>(840)795-4440</t>
  </si>
  <si>
    <t>208.394.6143</t>
  </si>
  <si>
    <t>pamelaparsons@huff.com</t>
  </si>
  <si>
    <t>https://richmond-delgado.net/</t>
  </si>
  <si>
    <t>eCe8bebEC08ab45</t>
  </si>
  <si>
    <t>Lowe PLC</t>
  </si>
  <si>
    <t>North Suzanne</t>
  </si>
  <si>
    <t>568.494.9181x96635</t>
  </si>
  <si>
    <t>001-518-000-5400</t>
  </si>
  <si>
    <t>cervantesbrooke@davenport-chen.com</t>
  </si>
  <si>
    <t>http://www.ewing.info/</t>
  </si>
  <si>
    <t>42eb7aBB5beD3bf</t>
  </si>
  <si>
    <t>Shannon, Huber and Rasmussen</t>
  </si>
  <si>
    <t>South Joefurt</t>
  </si>
  <si>
    <t>(190)135-3639</t>
  </si>
  <si>
    <t>(863)570-9722x4738</t>
  </si>
  <si>
    <t>connor93@coleman.com</t>
  </si>
  <si>
    <t>5Ac4FcF9a0b1Ff7</t>
  </si>
  <si>
    <t>Riley-Blake</t>
  </si>
  <si>
    <t>964-908-3840</t>
  </si>
  <si>
    <t>001-562-062-1317x3772</t>
  </si>
  <si>
    <t>jake53@khan-mckenzie.com</t>
  </si>
  <si>
    <t>https://mckenzie.com/</t>
  </si>
  <si>
    <t>4BF9D44f6bCEb86</t>
  </si>
  <si>
    <t>Proctor, Burch and Ibarra</t>
  </si>
  <si>
    <t>New Lawrenceton</t>
  </si>
  <si>
    <t>(558)608-0093</t>
  </si>
  <si>
    <t>152-880-5105x72025</t>
  </si>
  <si>
    <t>rollinskathryn@holmes.com</t>
  </si>
  <si>
    <t>http://www.chapman.com/</t>
  </si>
  <si>
    <t>3a46B8Fd3b6aAfC</t>
  </si>
  <si>
    <t>Rosales, Summers and Diaz</t>
  </si>
  <si>
    <t>East Theresamouth</t>
  </si>
  <si>
    <t>+1-500-291-7522x264</t>
  </si>
  <si>
    <t>(417)506-3142x9540</t>
  </si>
  <si>
    <t>welchdale@henry-kim.com</t>
  </si>
  <si>
    <t>http://www.leach-blackburn.biz/</t>
  </si>
  <si>
    <t>A1Bd8F8DfCACe62</t>
  </si>
  <si>
    <t>Maddox, Strickland and Vang</t>
  </si>
  <si>
    <t>East Yvette</t>
  </si>
  <si>
    <t>(630)528-6348x737</t>
  </si>
  <si>
    <t>(503)014-4465x83952</t>
  </si>
  <si>
    <t>alec90@potter.com</t>
  </si>
  <si>
    <t>https://www.soto.net/</t>
  </si>
  <si>
    <t>Cb43FCe16F4b6e8</t>
  </si>
  <si>
    <t>Drake and Sons</t>
  </si>
  <si>
    <t>East Mia</t>
  </si>
  <si>
    <t>001-676-095-5117x0946</t>
  </si>
  <si>
    <t>112-359-4023x9512</t>
  </si>
  <si>
    <t>ucoffey@wall.net</t>
  </si>
  <si>
    <t>ff28b6945C09a02</t>
  </si>
  <si>
    <t>Hardy, Greene and Sloan</t>
  </si>
  <si>
    <t>South Peggychester</t>
  </si>
  <si>
    <t>001-960-645-1285x98644</t>
  </si>
  <si>
    <t>makayla68@murillo.com</t>
  </si>
  <si>
    <t>http://schroeder-collins.com/</t>
  </si>
  <si>
    <t>CB18d84A2CefB8d</t>
  </si>
  <si>
    <t>+1-748-225-6066x4791</t>
  </si>
  <si>
    <t>612.763.8960</t>
  </si>
  <si>
    <t>cummingsrobyn@patterson.org</t>
  </si>
  <si>
    <t>http://www.lloyd.biz/</t>
  </si>
  <si>
    <t>bddfC7a4af5Adea</t>
  </si>
  <si>
    <t>North Darinbury</t>
  </si>
  <si>
    <t>821-167-0107</t>
  </si>
  <si>
    <t>+1-538-021-8107x578</t>
  </si>
  <si>
    <t>ucarey@braun.biz</t>
  </si>
  <si>
    <t>5250fDEFcCd7d6f</t>
  </si>
  <si>
    <t>Perkins, Bean and Schmitt</t>
  </si>
  <si>
    <t>Robynport</t>
  </si>
  <si>
    <t>(455)533-2585</t>
  </si>
  <si>
    <t>+1-329-527-0404x173</t>
  </si>
  <si>
    <t>oscar56@tran.biz</t>
  </si>
  <si>
    <t>http://www.fox-richards.biz/</t>
  </si>
  <si>
    <t>46A09fd5D5E640c</t>
  </si>
  <si>
    <t>Wilkerson Group</t>
  </si>
  <si>
    <t>Levistad</t>
  </si>
  <si>
    <t>915-291-2317</t>
  </si>
  <si>
    <t>clarence20@morse-johnson.com</t>
  </si>
  <si>
    <t>https://house-randall.com/</t>
  </si>
  <si>
    <t>Ee2c1D4eE3bA381</t>
  </si>
  <si>
    <t>Moreno, Valencia and Ellis</t>
  </si>
  <si>
    <t>Hughesport</t>
  </si>
  <si>
    <t>001-053-714-6157</t>
  </si>
  <si>
    <t>879-397-1976x38047</t>
  </si>
  <si>
    <t>autumn02@gillespie.net</t>
  </si>
  <si>
    <t>https://mcintyre.info/</t>
  </si>
  <si>
    <t>FbEE2CF656b6d68</t>
  </si>
  <si>
    <t>Hayden-Cuevas</t>
  </si>
  <si>
    <t>678.453.5671x52764</t>
  </si>
  <si>
    <t>001-431-563-7340x016</t>
  </si>
  <si>
    <t>ethan70@hendricks.com</t>
  </si>
  <si>
    <t>af52bdca6D4C2a1</t>
  </si>
  <si>
    <t>Marsh, Mullen and Garner</t>
  </si>
  <si>
    <t>Port Jackie</t>
  </si>
  <si>
    <t>(183)870-5120x262</t>
  </si>
  <si>
    <t>243-601-1311x06719</t>
  </si>
  <si>
    <t>gfrederick@bray.net</t>
  </si>
  <si>
    <t>A4FEeDAABDC088D</t>
  </si>
  <si>
    <t>Jacobsonburgh</t>
  </si>
  <si>
    <t>+1-278-343-3039x3432</t>
  </si>
  <si>
    <t>001-403-397-5235x782</t>
  </si>
  <si>
    <t>oneillbelinda@hodges.com</t>
  </si>
  <si>
    <t>https://chandler.biz/</t>
  </si>
  <si>
    <t>3c6A0Da3E0ecDE0</t>
  </si>
  <si>
    <t>Wall, Mcconnell and Dominguez</t>
  </si>
  <si>
    <t>South Alejandrotown</t>
  </si>
  <si>
    <t>253.032.1495</t>
  </si>
  <si>
    <t>mperry@howell-woodward.com</t>
  </si>
  <si>
    <t>http://lawson.com/</t>
  </si>
  <si>
    <t>25AA85EefA355CA</t>
  </si>
  <si>
    <t>Cochran, Strickland and Hobbs</t>
  </si>
  <si>
    <t>001-309-984-6582x495</t>
  </si>
  <si>
    <t>(406)994-5478x39344</t>
  </si>
  <si>
    <t>charlesbryant@vaughn-osborne.org</t>
  </si>
  <si>
    <t>http://www.villarreal.com/</t>
  </si>
  <si>
    <t>482afCBceeb7eD9</t>
  </si>
  <si>
    <t>Cisneros-Estes</t>
  </si>
  <si>
    <t>188.036.4306x79546</t>
  </si>
  <si>
    <t>blam@ross.com</t>
  </si>
  <si>
    <t>http://www.sherman.info/</t>
  </si>
  <si>
    <t>5cf18e948Ec41cb</t>
  </si>
  <si>
    <t>Landry PLC</t>
  </si>
  <si>
    <t>North Shanetown</t>
  </si>
  <si>
    <t>+1-683-177-4527x864</t>
  </si>
  <si>
    <t>001-577-245-1601x5127</t>
  </si>
  <si>
    <t>gallagherroger@hardin.com</t>
  </si>
  <si>
    <t>https://www.meyer.com/</t>
  </si>
  <si>
    <t>4D215934249B53f</t>
  </si>
  <si>
    <t>Cobb-Chapman</t>
  </si>
  <si>
    <t>Averytown</t>
  </si>
  <si>
    <t>001-409-497-0979x7262</t>
  </si>
  <si>
    <t>(709)916-1660x75883</t>
  </si>
  <si>
    <t>jacksontiffany@levy.biz</t>
  </si>
  <si>
    <t>0443B62091eE499</t>
  </si>
  <si>
    <t>Rhodes Group</t>
  </si>
  <si>
    <t>North Cassandrafort</t>
  </si>
  <si>
    <t>+1-033-642-6075x7167</t>
  </si>
  <si>
    <t>allenclaudia@harper.com</t>
  </si>
  <si>
    <t>https://www.davis-hatfield.info/</t>
  </si>
  <si>
    <t>FFafF1b0D4b34fc</t>
  </si>
  <si>
    <t>Gray, Vance and Randall</t>
  </si>
  <si>
    <t>Sophiaport</t>
  </si>
  <si>
    <t>(108)034-3857x87681</t>
  </si>
  <si>
    <t>298-741-7661x3743</t>
  </si>
  <si>
    <t>deannaaguirre@andrews.com</t>
  </si>
  <si>
    <t>https://www.greene-gray.biz/</t>
  </si>
  <si>
    <t>e1eb57F22b79F18</t>
  </si>
  <si>
    <t>Matthews-May</t>
  </si>
  <si>
    <t>North Brittney</t>
  </si>
  <si>
    <t>870-316-3631</t>
  </si>
  <si>
    <t>247-388-4032x1971</t>
  </si>
  <si>
    <t>claudiamullen@golden-dorsey.com</t>
  </si>
  <si>
    <t>http://www.bonilla.org/</t>
  </si>
  <si>
    <t>f1d636E3Ae03dAA</t>
  </si>
  <si>
    <t>Port Brittney</t>
  </si>
  <si>
    <t>001-920-757-4752</t>
  </si>
  <si>
    <t>+1-056-604-7720x7148</t>
  </si>
  <si>
    <t>reyesshelby@cantu.biz</t>
  </si>
  <si>
    <t>BDB71E4ed782fEa</t>
  </si>
  <si>
    <t>West Patricia</t>
  </si>
  <si>
    <t>124-270-7759</t>
  </si>
  <si>
    <t>234-321-0605x41385</t>
  </si>
  <si>
    <t>chapmannoah@mayer-terry.com</t>
  </si>
  <si>
    <t>1a2bBCCDC06dB2f</t>
  </si>
  <si>
    <t>Hardin, Page and Holmes</t>
  </si>
  <si>
    <t>687-767-0321</t>
  </si>
  <si>
    <t>337.477.7206</t>
  </si>
  <si>
    <t>conwaycandace@daugherty-copeland.com</t>
  </si>
  <si>
    <t>Dbc7b8B3dC23efa</t>
  </si>
  <si>
    <t>Woods, Gaines and Garrett</t>
  </si>
  <si>
    <t>Dunlaphaven</t>
  </si>
  <si>
    <t>001-931-759-8369x599</t>
  </si>
  <si>
    <t>156.792.2335x209</t>
  </si>
  <si>
    <t>keithcandace@ramos.com</t>
  </si>
  <si>
    <t>https://dyer-wilkerson.org/</t>
  </si>
  <si>
    <t>Be68a1f75F6cBCB</t>
  </si>
  <si>
    <t>Dickson-Thompson</t>
  </si>
  <si>
    <t>East Albertshire</t>
  </si>
  <si>
    <t>304-826-2097x5386</t>
  </si>
  <si>
    <t>001-750-249-2695x959</t>
  </si>
  <si>
    <t>chelsea02@sharp-flynn.net</t>
  </si>
  <si>
    <t>http://www.holmes.com/</t>
  </si>
  <si>
    <t>ed9CEba95C1178B</t>
  </si>
  <si>
    <t>Chavez, Pope and Johnston</t>
  </si>
  <si>
    <t>Port Patriciashire</t>
  </si>
  <si>
    <t>(863)508-9339x9986</t>
  </si>
  <si>
    <t>536.129.9956</t>
  </si>
  <si>
    <t>bowmanglen@rasmussen.com</t>
  </si>
  <si>
    <t>http://powell-barry.info/</t>
  </si>
  <si>
    <t>D85AE96aEfa3Aa2</t>
  </si>
  <si>
    <t>Ewing, Flynn and Hinton</t>
  </si>
  <si>
    <t>+1-078-953-8185x0282</t>
  </si>
  <si>
    <t>469.779.6977</t>
  </si>
  <si>
    <t>salasclaire@moses-shaw.net</t>
  </si>
  <si>
    <t>https://www.hogan.net/</t>
  </si>
  <si>
    <t>e0f3eE7fcEA77Cf</t>
  </si>
  <si>
    <t>Roblesfort</t>
  </si>
  <si>
    <t>+1-090-247-0277x39232</t>
  </si>
  <si>
    <t>001-148-254-0633</t>
  </si>
  <si>
    <t>gmoore@lin.com</t>
  </si>
  <si>
    <t>eaAD3B2bE2BD6e2</t>
  </si>
  <si>
    <t>Marioshire</t>
  </si>
  <si>
    <t>488-356-1920x68190</t>
  </si>
  <si>
    <t>+1-263-005-0419x2186</t>
  </si>
  <si>
    <t>xgamble@morton-manning.com</t>
  </si>
  <si>
    <t>http://sanford.com/</t>
  </si>
  <si>
    <t>ECCE6f3d2bbe65F</t>
  </si>
  <si>
    <t>South Evelynberg</t>
  </si>
  <si>
    <t>039-036-0378x535</t>
  </si>
  <si>
    <t>selena30@harmon-shelton.biz</t>
  </si>
  <si>
    <t>eaDC38C3eB07eDc</t>
  </si>
  <si>
    <t>David-Morrow</t>
  </si>
  <si>
    <t>Lake Glenport</t>
  </si>
  <si>
    <t>591-483-2347</t>
  </si>
  <si>
    <t>(360)281-2473</t>
  </si>
  <si>
    <t>katiegiles@pruitt-johnston.info</t>
  </si>
  <si>
    <t>CD1Db0cb8aFcf69</t>
  </si>
  <si>
    <t>Conway, Rosario and Palmer</t>
  </si>
  <si>
    <t>Bondberg</t>
  </si>
  <si>
    <t>140-715-0859x2660</t>
  </si>
  <si>
    <t>+1-634-945-1723x885</t>
  </si>
  <si>
    <t>carl25@gregory.net</t>
  </si>
  <si>
    <t>https://www.gaines-hurst.com/</t>
  </si>
  <si>
    <t>D54CEcdcF90Db6C</t>
  </si>
  <si>
    <t>Carroll Ltd</t>
  </si>
  <si>
    <t>New Kari</t>
  </si>
  <si>
    <t>492-513-0805</t>
  </si>
  <si>
    <t>408-300-8853</t>
  </si>
  <si>
    <t>goulddevon@ayers.com</t>
  </si>
  <si>
    <t>8511ebEDA4Ff6Fc</t>
  </si>
  <si>
    <t>Cervantes Ltd</t>
  </si>
  <si>
    <t>West Bethany</t>
  </si>
  <si>
    <t>407-156-8078</t>
  </si>
  <si>
    <t>pmanning@shannon-brown.com</t>
  </si>
  <si>
    <t>http://www.curtis.com/</t>
  </si>
  <si>
    <t>70eCEd2CAB2961E</t>
  </si>
  <si>
    <t>Jefferson Group</t>
  </si>
  <si>
    <t>Dakotaberg</t>
  </si>
  <si>
    <t>482.466.8022x74240</t>
  </si>
  <si>
    <t>720.917.5455x11388</t>
  </si>
  <si>
    <t>alishabarker@conley.com</t>
  </si>
  <si>
    <t>http://sherman-cabrera.info/</t>
  </si>
  <si>
    <t>d1d49fd529f4d8e</t>
  </si>
  <si>
    <t>Holt, Smith and Sawyer</t>
  </si>
  <si>
    <t>788-406-2822x8320</t>
  </si>
  <si>
    <t>+1-728-817-4892x436</t>
  </si>
  <si>
    <t>terrellalexis@mcguire.biz</t>
  </si>
  <si>
    <t>http://garner.com/</t>
  </si>
  <si>
    <t>A9bCD0E9aFa006A</t>
  </si>
  <si>
    <t>Poole Ltd</t>
  </si>
  <si>
    <t>001-127-020-1953x2863</t>
  </si>
  <si>
    <t>dhodge@hunter-haley.biz</t>
  </si>
  <si>
    <t>http://www.daniels.biz/</t>
  </si>
  <si>
    <t>37830AbB2a3D28E</t>
  </si>
  <si>
    <t>Nelson Ltd</t>
  </si>
  <si>
    <t>Port Earl</t>
  </si>
  <si>
    <t>001-518-747-3403</t>
  </si>
  <si>
    <t>+1-426-379-2345x586</t>
  </si>
  <si>
    <t>knappmike@francis-mora.com</t>
  </si>
  <si>
    <t>https://wiggins.net/</t>
  </si>
  <si>
    <t>F851BDCafa5dcb1</t>
  </si>
  <si>
    <t>Pennington-Fowler</t>
  </si>
  <si>
    <t>West Deborahtown</t>
  </si>
  <si>
    <t>084.029.1579x60052</t>
  </si>
  <si>
    <t>001-025-737-5337x9923</t>
  </si>
  <si>
    <t>gdiaz@pena.com</t>
  </si>
  <si>
    <t>http://www.snow.com/</t>
  </si>
  <si>
    <t>f5E80Bd7e96b5D6</t>
  </si>
  <si>
    <t>Mcknight LLC</t>
  </si>
  <si>
    <t>Jodimouth</t>
  </si>
  <si>
    <t>379-077-6024x411</t>
  </si>
  <si>
    <t>852-408-8261</t>
  </si>
  <si>
    <t>dsheppard@mcintyre.info</t>
  </si>
  <si>
    <t>CD44F2F9C452Ed0</t>
  </si>
  <si>
    <t>Becker, Pruitt and Mullen</t>
  </si>
  <si>
    <t>Doughertymouth</t>
  </si>
  <si>
    <t>310.088.8923x5660</t>
  </si>
  <si>
    <t>001-437-883-3848x8959</t>
  </si>
  <si>
    <t>hailey04@singh.org</t>
  </si>
  <si>
    <t>http://jackson-vance.net/</t>
  </si>
  <si>
    <t>238004040f0a836</t>
  </si>
  <si>
    <t>Montes, Porter and Blankenship</t>
  </si>
  <si>
    <t>Breannaton</t>
  </si>
  <si>
    <t>+1-748-073-8058x180</t>
  </si>
  <si>
    <t>+1-731-269-8503x540</t>
  </si>
  <si>
    <t>kgonzalez@morse-greene.com</t>
  </si>
  <si>
    <t>1AfFBFe2e12ECf9</t>
  </si>
  <si>
    <t>Vaughn, Good and Bradley</t>
  </si>
  <si>
    <t>Alejandrostad</t>
  </si>
  <si>
    <t>543-266-9593</t>
  </si>
  <si>
    <t>121-804-0968x317</t>
  </si>
  <si>
    <t>mariavalenzuela@sanchez.com</t>
  </si>
  <si>
    <t>https://www.mcgrath-vaughn.org/</t>
  </si>
  <si>
    <t>cffdacD40AcB325</t>
  </si>
  <si>
    <t>Proctorfurt</t>
  </si>
  <si>
    <t>+1-099-202-4539x0682</t>
  </si>
  <si>
    <t>001-357-075-3772x865</t>
  </si>
  <si>
    <t>tyler02@mckee-reese.com</t>
  </si>
  <si>
    <t>https://www.castro-roman.net/</t>
  </si>
  <si>
    <t>b7eD7a2dBd4Fb3D</t>
  </si>
  <si>
    <t>Nash-Randall</t>
  </si>
  <si>
    <t>Rosarioborough</t>
  </si>
  <si>
    <t>tony97@carson.biz</t>
  </si>
  <si>
    <t>FC79F9CF7CCFf5e</t>
  </si>
  <si>
    <t>Walter, Dominguez and Dudley</t>
  </si>
  <si>
    <t>(669)020-6995</t>
  </si>
  <si>
    <t>+1-595-160-4543x7841</t>
  </si>
  <si>
    <t>pruittlydia@warren-bush.info</t>
  </si>
  <si>
    <t>http://www.huynh-solomon.net/</t>
  </si>
  <si>
    <t>1AdFf57CeA71c0d</t>
  </si>
  <si>
    <t>Matthews, Ramirez and Everett</t>
  </si>
  <si>
    <t>Juliahaven</t>
  </si>
  <si>
    <t>566-811-9709</t>
  </si>
  <si>
    <t>(542)843-1812</t>
  </si>
  <si>
    <t>gordondaugherty@wyatt-lowery.com</t>
  </si>
  <si>
    <t>https://www.hooper-benton.com/</t>
  </si>
  <si>
    <t>4A35eBAbc1691D7</t>
  </si>
  <si>
    <t>Trevino, Mccarthy and Kaiser</t>
  </si>
  <si>
    <t>Audreyside</t>
  </si>
  <si>
    <t>405.662.3445x2877</t>
  </si>
  <si>
    <t>706.097.5247x726</t>
  </si>
  <si>
    <t>kochmatthew@torres.com</t>
  </si>
  <si>
    <t>http://mckee-hamilton.com/</t>
  </si>
  <si>
    <t>baBD4C6dfcA8dEe</t>
  </si>
  <si>
    <t>Holder-Kelley</t>
  </si>
  <si>
    <t>Port Edward</t>
  </si>
  <si>
    <t>001-175-566-5999x523</t>
  </si>
  <si>
    <t>001-654-082-5679</t>
  </si>
  <si>
    <t>bcrawford@larson.info</t>
  </si>
  <si>
    <t>E3a886752F9Ced1</t>
  </si>
  <si>
    <t>Knapp-Lucero</t>
  </si>
  <si>
    <t>North Terri</t>
  </si>
  <si>
    <t>001-375-246-9830x9031</t>
  </si>
  <si>
    <t>001-339-037-0128x922</t>
  </si>
  <si>
    <t>kyle23@brooks.com</t>
  </si>
  <si>
    <t>e7a408b98CF5de7</t>
  </si>
  <si>
    <t>Kerr-Gross</t>
  </si>
  <si>
    <t>Shawnaborough</t>
  </si>
  <si>
    <t>(199)031-6824</t>
  </si>
  <si>
    <t>(450)755-8359x86865</t>
  </si>
  <si>
    <t>gvance@lin.com</t>
  </si>
  <si>
    <t>http://miles-meyer.biz/</t>
  </si>
  <si>
    <t>BDd397f32325492</t>
  </si>
  <si>
    <t>Ryan Group</t>
  </si>
  <si>
    <t>West Yvette</t>
  </si>
  <si>
    <t>(868)706-6893x920</t>
  </si>
  <si>
    <t>daryl81@delgado-nielsen.com</t>
  </si>
  <si>
    <t>https://www.stout.com/</t>
  </si>
  <si>
    <t>d1BCfd21A4927CF</t>
  </si>
  <si>
    <t>Shepherd-Duncan</t>
  </si>
  <si>
    <t>East Nicolas</t>
  </si>
  <si>
    <t>(545)438-3920x1182</t>
  </si>
  <si>
    <t>001-352-357-5500</t>
  </si>
  <si>
    <t>cwarner@huber.com</t>
  </si>
  <si>
    <t>6b77bdcCA49b46A</t>
  </si>
  <si>
    <t>Pope, Mccormick and Potts</t>
  </si>
  <si>
    <t>West Ethan</t>
  </si>
  <si>
    <t>080-665-9736x9961</t>
  </si>
  <si>
    <t>(658)660-1176</t>
  </si>
  <si>
    <t>moodybrent@todd-blair.net</t>
  </si>
  <si>
    <t>fE2283cb1B3d4Ed</t>
  </si>
  <si>
    <t>Schroeder and Sons</t>
  </si>
  <si>
    <t>Morenostad</t>
  </si>
  <si>
    <t>+1-732-537-1204x41274</t>
  </si>
  <si>
    <t>454-167-8992x94236</t>
  </si>
  <si>
    <t>alexamoreno@stark.org</t>
  </si>
  <si>
    <t>https://www.baird.biz/</t>
  </si>
  <si>
    <t>9aF244b44Dc6d7e</t>
  </si>
  <si>
    <t>Lawrence, Camacho and Herring</t>
  </si>
  <si>
    <t>Branchstad</t>
  </si>
  <si>
    <t>001-246-652-6955</t>
  </si>
  <si>
    <t>504-017-2781x9320</t>
  </si>
  <si>
    <t>willie54@stephens.net</t>
  </si>
  <si>
    <t>AE48ee79ec26Dc0</t>
  </si>
  <si>
    <t>Mullen, Dominguez and Walsh</t>
  </si>
  <si>
    <t>001-805-197-9254x709</t>
  </si>
  <si>
    <t>ygilbert@cameron.com</t>
  </si>
  <si>
    <t>http://www.petty.com/</t>
  </si>
  <si>
    <t>ba1c87c8f1FDE9d</t>
  </si>
  <si>
    <t>Barry-Pena</t>
  </si>
  <si>
    <t>(498)736-5888x868</t>
  </si>
  <si>
    <t>bfranklin@kent-gates.com</t>
  </si>
  <si>
    <t>http://dougherty.net/</t>
  </si>
  <si>
    <t>aF7D1Ed4e01a781</t>
  </si>
  <si>
    <t>Caldwell, Aguirre and Larsen</t>
  </si>
  <si>
    <t>Lake Randallhaven</t>
  </si>
  <si>
    <t>959-652-2615x1097</t>
  </si>
  <si>
    <t>725.539.9624</t>
  </si>
  <si>
    <t>camposarthur@english-craig.net</t>
  </si>
  <si>
    <t>https://zavala.com/</t>
  </si>
  <si>
    <t>35c8C0eEa4C9a8E</t>
  </si>
  <si>
    <t>Perez Inc</t>
  </si>
  <si>
    <t>182.722.1578x393</t>
  </si>
  <si>
    <t>+1-784-819-7762x21619</t>
  </si>
  <si>
    <t>eho@gross.com</t>
  </si>
  <si>
    <t>http://mccarthy-marquez.com/</t>
  </si>
  <si>
    <t>64E6decFC5F30A9</t>
  </si>
  <si>
    <t>Jackson, Chapman and Grant</t>
  </si>
  <si>
    <t>Rayberg</t>
  </si>
  <si>
    <t>(617)224-7244x527</t>
  </si>
  <si>
    <t>674-886-6894x40367</t>
  </si>
  <si>
    <t>cheyennewolf@cline.com</t>
  </si>
  <si>
    <t>https://www.dougherty.com/</t>
  </si>
  <si>
    <t>5cfDaaDdD638E6f</t>
  </si>
  <si>
    <t>Phillips-Oliver</t>
  </si>
  <si>
    <t>New Sheryl</t>
  </si>
  <si>
    <t>028.777.2909</t>
  </si>
  <si>
    <t>(711)575-0955</t>
  </si>
  <si>
    <t>powellcassandra@mckee-andrews.com</t>
  </si>
  <si>
    <t>dfEF4DEaAf1A9C1</t>
  </si>
  <si>
    <t>North Gabrielle</t>
  </si>
  <si>
    <t>+1-146-877-4016x633</t>
  </si>
  <si>
    <t>271.687.1700x57503</t>
  </si>
  <si>
    <t>juanmorales@berry-patterson.org</t>
  </si>
  <si>
    <t>https://mclaughlin-mullins.net/</t>
  </si>
  <si>
    <t>B9fc1F301a7eeEe</t>
  </si>
  <si>
    <t>Calvintown</t>
  </si>
  <si>
    <t>914.408.3720x96639</t>
  </si>
  <si>
    <t>(373)694-1136</t>
  </si>
  <si>
    <t>macksean@valentine.com</t>
  </si>
  <si>
    <t>http://hill-hoover.com/</t>
  </si>
  <si>
    <t>EE32CbCbAccA339</t>
  </si>
  <si>
    <t>Huber, Cummings and Ponce</t>
  </si>
  <si>
    <t>North Robyn</t>
  </si>
  <si>
    <t>509-025-0514</t>
  </si>
  <si>
    <t>492-396-2378</t>
  </si>
  <si>
    <t>jeanne81@pitts.com</t>
  </si>
  <si>
    <t>http://www.fletcher-bentley.biz/</t>
  </si>
  <si>
    <t>Fe7f04F13c45dc0</t>
  </si>
  <si>
    <t>Berry, Gonzales and Dougherty</t>
  </si>
  <si>
    <t>(937)681-0553x57595</t>
  </si>
  <si>
    <t>heidikaiser@stark-shelton.net</t>
  </si>
  <si>
    <t>https://www.robles-phelps.com/</t>
  </si>
  <si>
    <t>bcae9F6eBF83E1c</t>
  </si>
  <si>
    <t>Cuevas, Patton and Myers</t>
  </si>
  <si>
    <t>Gardnermouth</t>
  </si>
  <si>
    <t>800.735.9558x988</t>
  </si>
  <si>
    <t>455-841-5590</t>
  </si>
  <si>
    <t>cassidy08@riggs.com</t>
  </si>
  <si>
    <t>https://www.kennedy-sanford.com/</t>
  </si>
  <si>
    <t>8AEEFFe1729CAd3</t>
  </si>
  <si>
    <t>Banks, Luna and Ross</t>
  </si>
  <si>
    <t>Saundersfort</t>
  </si>
  <si>
    <t>(050)474-7217</t>
  </si>
  <si>
    <t>758-512-5475x1027</t>
  </si>
  <si>
    <t>sophia83@mcneil.com</t>
  </si>
  <si>
    <t>https://www.sanford-stokes.com/</t>
  </si>
  <si>
    <t>CAbB3c256260202</t>
  </si>
  <si>
    <t>Mullins, Good and May</t>
  </si>
  <si>
    <t>West Michele</t>
  </si>
  <si>
    <t>+1-955-299-4599x676</t>
  </si>
  <si>
    <t>(124)244-1517x1833</t>
  </si>
  <si>
    <t>patricklogan@pope.biz</t>
  </si>
  <si>
    <t>https://reed.com/</t>
  </si>
  <si>
    <t>baf2630E73Bcd41</t>
  </si>
  <si>
    <t>Herring Ltd</t>
  </si>
  <si>
    <t>Monicatown</t>
  </si>
  <si>
    <t>(685)767-8271</t>
  </si>
  <si>
    <t>229.947.1627x2216</t>
  </si>
  <si>
    <t>steven58@casey-galloway.info</t>
  </si>
  <si>
    <t>https://kramer-castillo.com/</t>
  </si>
  <si>
    <t>0A082ccDCB6ee2E</t>
  </si>
  <si>
    <t>Hahn, Navarro and Burns</t>
  </si>
  <si>
    <t>Aliciamouth</t>
  </si>
  <si>
    <t>346-197-3482x69796</t>
  </si>
  <si>
    <t>001-339-187-7180x131</t>
  </si>
  <si>
    <t>jdurham@short.com</t>
  </si>
  <si>
    <t>6b21EbdEdE08A2f</t>
  </si>
  <si>
    <t>Bartlett Inc</t>
  </si>
  <si>
    <t>Brandthaven</t>
  </si>
  <si>
    <t>275.855.8366</t>
  </si>
  <si>
    <t>+1-875-493-4139x9666</t>
  </si>
  <si>
    <t>qbooker@hays.org</t>
  </si>
  <si>
    <t>http://brooks.biz/</t>
  </si>
  <si>
    <t>2CF975b751Db0Cf</t>
  </si>
  <si>
    <t>Lamb Ltd</t>
  </si>
  <si>
    <t>Salinashaven</t>
  </si>
  <si>
    <t>(732)832-6458x43282</t>
  </si>
  <si>
    <t>763-662-8626x542</t>
  </si>
  <si>
    <t>dodsonkirk@clarke.org</t>
  </si>
  <si>
    <t>http://frye-garcia.biz/</t>
  </si>
  <si>
    <t>a51bbA1EC46f00D</t>
  </si>
  <si>
    <t>Dickson-Buck</t>
  </si>
  <si>
    <t>West Sethmouth</t>
  </si>
  <si>
    <t>973.267.7800x8200</t>
  </si>
  <si>
    <t>144-081-0597</t>
  </si>
  <si>
    <t>ryanjamie@stokes.com</t>
  </si>
  <si>
    <t>http://www.caldwell.info/</t>
  </si>
  <si>
    <t>bAF7eba25fFf9d3</t>
  </si>
  <si>
    <t>North Charles</t>
  </si>
  <si>
    <t>767.295.6618x599</t>
  </si>
  <si>
    <t>746.459.8105x16356</t>
  </si>
  <si>
    <t>fordkari@rodgers.com</t>
  </si>
  <si>
    <t>https://melendez-blanchard.net/</t>
  </si>
  <si>
    <t>DB5A95dDB20C56c</t>
  </si>
  <si>
    <t>Carey-Coleman</t>
  </si>
  <si>
    <t>Brandonborough</t>
  </si>
  <si>
    <t>001-164-067-5117</t>
  </si>
  <si>
    <t>743.279.2331</t>
  </si>
  <si>
    <t>valeriecervantes@gibson.com</t>
  </si>
  <si>
    <t>E44e163EB7B0E5f</t>
  </si>
  <si>
    <t>Short and Sons</t>
  </si>
  <si>
    <t>419-084-1803</t>
  </si>
  <si>
    <t>+1-355-740-5479x22563</t>
  </si>
  <si>
    <t>qkelley@bernard.biz</t>
  </si>
  <si>
    <t>http://mullins-chaney.com/</t>
  </si>
  <si>
    <t>F6B7eaFAf32cD00</t>
  </si>
  <si>
    <t>Mcmahon-Levy</t>
  </si>
  <si>
    <t>South Markfurt</t>
  </si>
  <si>
    <t>302-815-0543x937</t>
  </si>
  <si>
    <t>(959)859-7400x94366</t>
  </si>
  <si>
    <t>bmorgan@pratt-acevedo.com</t>
  </si>
  <si>
    <t>http://www.garner.net/</t>
  </si>
  <si>
    <t>BAc2cC723B0D5d8</t>
  </si>
  <si>
    <t>South Hunterside</t>
  </si>
  <si>
    <t>839.637.0402x267</t>
  </si>
  <si>
    <t>615.572.5378x37545</t>
  </si>
  <si>
    <t>hmoyer@holland.biz</t>
  </si>
  <si>
    <t>http://donaldson-beasley.com/</t>
  </si>
  <si>
    <t>AB0Fd522ec876d2</t>
  </si>
  <si>
    <t>Shields LLC</t>
  </si>
  <si>
    <t>Port Sue</t>
  </si>
  <si>
    <t>001-031-488-4589x754</t>
  </si>
  <si>
    <t>terrancewilliamson@arroyo.info</t>
  </si>
  <si>
    <t>https://www.lee.info/</t>
  </si>
  <si>
    <t>53caFd005Be0D19</t>
  </si>
  <si>
    <t>Hoffman, Key and Burnett</t>
  </si>
  <si>
    <t>West Pamside</t>
  </si>
  <si>
    <t>872.399.1026</t>
  </si>
  <si>
    <t>mistytran@hopkins.biz</t>
  </si>
  <si>
    <t>http://williamson-humphrey.info/</t>
  </si>
  <si>
    <t>28BfC92daC1EFAd</t>
  </si>
  <si>
    <t>Key Group</t>
  </si>
  <si>
    <t>Snyderville</t>
  </si>
  <si>
    <t>531-787-4331</t>
  </si>
  <si>
    <t>(586)967-5842x06412</t>
  </si>
  <si>
    <t>vobrien@allen.biz</t>
  </si>
  <si>
    <t>https://www.chavez.com/</t>
  </si>
  <si>
    <t>F4B080c7Aa2177e</t>
  </si>
  <si>
    <t>Fuentes-Pham</t>
  </si>
  <si>
    <t>South Jimmyshire</t>
  </si>
  <si>
    <t>001-763-670-2093x03258</t>
  </si>
  <si>
    <t>001-594-582-6603x9909</t>
  </si>
  <si>
    <t>ysmall@caldwell.com</t>
  </si>
  <si>
    <t>http://www.gill.com/</t>
  </si>
  <si>
    <t>dC0855f67c3Bd16</t>
  </si>
  <si>
    <t>Kramer, Mcneil and Decker</t>
  </si>
  <si>
    <t>Calebbury</t>
  </si>
  <si>
    <t>889.135.9005x4928</t>
  </si>
  <si>
    <t>marisa30@scott-pacheco.org</t>
  </si>
  <si>
    <t>http://www.preston.com/</t>
  </si>
  <si>
    <t>0eD674Be5F4aB68</t>
  </si>
  <si>
    <t>Parsons-Gray</t>
  </si>
  <si>
    <t>(345)687-7671x340</t>
  </si>
  <si>
    <t>brucevalenzuela@colon-mullen.biz</t>
  </si>
  <si>
    <t>http://www.jacobson-ali.com/</t>
  </si>
  <si>
    <t>b25Ef74B2cBc04C</t>
  </si>
  <si>
    <t>Sanders Inc</t>
  </si>
  <si>
    <t>New Yesenia</t>
  </si>
  <si>
    <t>267.679.3907x33073</t>
  </si>
  <si>
    <t>800-361-2465</t>
  </si>
  <si>
    <t>sharptanner@hawkins.org</t>
  </si>
  <si>
    <t>bc218da412De33d</t>
  </si>
  <si>
    <t>Dukebury</t>
  </si>
  <si>
    <t>033-139-8722</t>
  </si>
  <si>
    <t>327-353-8684x8262</t>
  </si>
  <si>
    <t>samantha16@rosario.org</t>
  </si>
  <si>
    <t>http://www.barnett-benson.biz/</t>
  </si>
  <si>
    <t>7439dfFC0F71a9d</t>
  </si>
  <si>
    <t>Calhoun-Mathews</t>
  </si>
  <si>
    <t>Villaville</t>
  </si>
  <si>
    <t>(105)742-3745</t>
  </si>
  <si>
    <t>487.085.1450x3131</t>
  </si>
  <si>
    <t>joshua52@ballard.com</t>
  </si>
  <si>
    <t>A4d0CbCeD00a8Ef</t>
  </si>
  <si>
    <t>Reed, Chambers and Cabrera</t>
  </si>
  <si>
    <t>Port Lindafort</t>
  </si>
  <si>
    <t>001-360-732-0760x06006</t>
  </si>
  <si>
    <t>+1-594-851-3653x28754</t>
  </si>
  <si>
    <t>edwardkelly@lang.org</t>
  </si>
  <si>
    <t>http://dougherty.com/</t>
  </si>
  <si>
    <t>7CB6Cbef2B741bD</t>
  </si>
  <si>
    <t>Everett-Jennings</t>
  </si>
  <si>
    <t>848.164.0265</t>
  </si>
  <si>
    <t>+1-121-219-4274x1206</t>
  </si>
  <si>
    <t>bellarthur@hamilton.info</t>
  </si>
  <si>
    <t>http://www.stephenson.com/</t>
  </si>
  <si>
    <t>FEe28dbD177A7ff</t>
  </si>
  <si>
    <t>Mcneil, Mcintyre and Mason</t>
  </si>
  <si>
    <t>East Cody</t>
  </si>
  <si>
    <t>+1-142-555-0942x1265</t>
  </si>
  <si>
    <t>088-802-6840</t>
  </si>
  <si>
    <t>snielsen@andrade.org</t>
  </si>
  <si>
    <t>https://snow-molina.biz/</t>
  </si>
  <si>
    <t>c2f673Ea671be42</t>
  </si>
  <si>
    <t>Ball, Santiago and Larsen</t>
  </si>
  <si>
    <t>052.002.8746x688</t>
  </si>
  <si>
    <t>aguilarerik@rodgers.com</t>
  </si>
  <si>
    <t>https://pope-hanson.org/</t>
  </si>
  <si>
    <t>Dc3Eb2268524A69</t>
  </si>
  <si>
    <t>Ramsey, Barr and Dawson</t>
  </si>
  <si>
    <t>989-616-0860</t>
  </si>
  <si>
    <t>719-624-0683x1496</t>
  </si>
  <si>
    <t>raymond98@oconnell.info</t>
  </si>
  <si>
    <t>http://gross.biz/</t>
  </si>
  <si>
    <t>Ff9589510beABeC</t>
  </si>
  <si>
    <t>Jarvis-Lam</t>
  </si>
  <si>
    <t>Stefanieside</t>
  </si>
  <si>
    <t>(855)869-6289x74084</t>
  </si>
  <si>
    <t>258.660.1559x8094</t>
  </si>
  <si>
    <t>judithholloway@carey.com</t>
  </si>
  <si>
    <t>https://bauer.com/</t>
  </si>
  <si>
    <t>cC76c1E387a7Abd</t>
  </si>
  <si>
    <t>Copeland Ltd</t>
  </si>
  <si>
    <t>Flynntown</t>
  </si>
  <si>
    <t>387.344.1422x069</t>
  </si>
  <si>
    <t>oconnellshawna@boyer.com</t>
  </si>
  <si>
    <t>https://spencer-juarez.com/</t>
  </si>
  <si>
    <t>3Ee31e1EeEe80fb</t>
  </si>
  <si>
    <t>Raymond-Berg</t>
  </si>
  <si>
    <t>(383)091-2378x28734</t>
  </si>
  <si>
    <t>megan67@vargas-macias.com</t>
  </si>
  <si>
    <t>https://www.rowland-cobb.net/</t>
  </si>
  <si>
    <t>6d0baeD8f4A57DB</t>
  </si>
  <si>
    <t>Mcneil-Bernard</t>
  </si>
  <si>
    <t>Teresaview</t>
  </si>
  <si>
    <t>983.609.4923x526</t>
  </si>
  <si>
    <t>504-916-8648x867</t>
  </si>
  <si>
    <t>patty05@boyd.org</t>
  </si>
  <si>
    <t>d4b3dED4dDC394B</t>
  </si>
  <si>
    <t>Rogers, Crawford and Greer</t>
  </si>
  <si>
    <t>Lutzburgh</t>
  </si>
  <si>
    <t>+1-681-172-2840x30739</t>
  </si>
  <si>
    <t>902-490-6412x8884</t>
  </si>
  <si>
    <t>tcarrillo@james.info</t>
  </si>
  <si>
    <t>d5894acD4f5DAAC</t>
  </si>
  <si>
    <t>Bullock Group</t>
  </si>
  <si>
    <t>Port Vickie</t>
  </si>
  <si>
    <t>001-733-412-8002x458</t>
  </si>
  <si>
    <t>501-801-4833x72974</t>
  </si>
  <si>
    <t>dillonjoyce@key.org</t>
  </si>
  <si>
    <t>D7eED7FEFeB5cFe</t>
  </si>
  <si>
    <t>Myers-Montoya</t>
  </si>
  <si>
    <t>Christieside</t>
  </si>
  <si>
    <t>(599)695-2927</t>
  </si>
  <si>
    <t>rileymanuel@chen.com</t>
  </si>
  <si>
    <t>http://www.guzman.biz/</t>
  </si>
  <si>
    <t>CeCce087C3493EB</t>
  </si>
  <si>
    <t>Harrison, Small and Snyder</t>
  </si>
  <si>
    <t>North Ellenfurt</t>
  </si>
  <si>
    <t>(996)818-0121x1097</t>
  </si>
  <si>
    <t>103-829-8266</t>
  </si>
  <si>
    <t>caseydougherty@velazquez.com</t>
  </si>
  <si>
    <t>http://dillon.com/</t>
  </si>
  <si>
    <t>18783Aae33dC6d5</t>
  </si>
  <si>
    <t>Hess-Wong</t>
  </si>
  <si>
    <t>+1-584-342-9474x441</t>
  </si>
  <si>
    <t>(358)257-4130</t>
  </si>
  <si>
    <t>christie21@jarvis-kirby.com</t>
  </si>
  <si>
    <t>CDc86D423FbC582</t>
  </si>
  <si>
    <t>Knapp PLC</t>
  </si>
  <si>
    <t>Carmenview</t>
  </si>
  <si>
    <t>+1-205-069-9186x7709</t>
  </si>
  <si>
    <t>+1-508-427-2364x8218</t>
  </si>
  <si>
    <t>pellis@hodge-wood.org</t>
  </si>
  <si>
    <t>https://werner.com/</t>
  </si>
  <si>
    <t>69f2D4debc3f4ed</t>
  </si>
  <si>
    <t>Wong-Alvarez</t>
  </si>
  <si>
    <t>Lake Grace</t>
  </si>
  <si>
    <t>+1-201-468-3941x09239</t>
  </si>
  <si>
    <t>900.915.8065</t>
  </si>
  <si>
    <t>xschultz@gillespie.net</t>
  </si>
  <si>
    <t>http://www.dougherty-gay.net/</t>
  </si>
  <si>
    <t>Deca2C5867aB3ca</t>
  </si>
  <si>
    <t>Elliott-Moyer</t>
  </si>
  <si>
    <t>West Rebekahland</t>
  </si>
  <si>
    <t>743-336-2430x756</t>
  </si>
  <si>
    <t>800-771-0650</t>
  </si>
  <si>
    <t>gavinstokes@horton.com</t>
  </si>
  <si>
    <t>http://www.drake-petty.biz/</t>
  </si>
  <si>
    <t>d73292Bb8b48100</t>
  </si>
  <si>
    <t>Hanson, Medina and Monroe</t>
  </si>
  <si>
    <t>West Jimmy</t>
  </si>
  <si>
    <t>001-364-342-6085x59890</t>
  </si>
  <si>
    <t>284-337-7044x84971</t>
  </si>
  <si>
    <t>stuartbridges@shelton.org</t>
  </si>
  <si>
    <t>https://www.singh-andrade.com/</t>
  </si>
  <si>
    <t>Af8b9eFd6BaDA4a</t>
  </si>
  <si>
    <t>Hawkins, Figueroa and Parker</t>
  </si>
  <si>
    <t>New Joann</t>
  </si>
  <si>
    <t>654-941-4998x345</t>
  </si>
  <si>
    <t>001-683-190-8079x1755</t>
  </si>
  <si>
    <t>boydariel@hardy.com</t>
  </si>
  <si>
    <t>c3D48ADF3FBDa6E</t>
  </si>
  <si>
    <t>Yu LLC</t>
  </si>
  <si>
    <t>Port Carlyberg</t>
  </si>
  <si>
    <t>165.792.2309x258</t>
  </si>
  <si>
    <t>701.381.3488x6460</t>
  </si>
  <si>
    <t>judyfletcher@tapia-lang.org</t>
  </si>
  <si>
    <t>https://www.allison-vasquez.com/</t>
  </si>
  <si>
    <t>edecD07D8BbD8Ce</t>
  </si>
  <si>
    <t>Maynard Inc</t>
  </si>
  <si>
    <t>West Susanborough</t>
  </si>
  <si>
    <t>286.887.9438x127</t>
  </si>
  <si>
    <t>jodimadden@downs-russo.net</t>
  </si>
  <si>
    <t>http://www.vance.net/</t>
  </si>
  <si>
    <t>EC6c32cEa396DCB</t>
  </si>
  <si>
    <t>Farley-Rogers</t>
  </si>
  <si>
    <t>001-455-828-4252x31864</t>
  </si>
  <si>
    <t>(948)877-4750</t>
  </si>
  <si>
    <t>amyzuniga@davies.com</t>
  </si>
  <si>
    <t>http://www.stone-mccullough.biz/</t>
  </si>
  <si>
    <t>5Cf2DCACBF9bDEd</t>
  </si>
  <si>
    <t>Harmon, Roberts and Mcguire</t>
  </si>
  <si>
    <t>Janiceport</t>
  </si>
  <si>
    <t>001-859-829-0219</t>
  </si>
  <si>
    <t>harmonsarah@zavala-solis.com</t>
  </si>
  <si>
    <t>https://www.donovan-sandoval.org/</t>
  </si>
  <si>
    <t>BDfE9b88Ef31875</t>
  </si>
  <si>
    <t>New Kimfurt</t>
  </si>
  <si>
    <t>001-200-388-4858x47936</t>
  </si>
  <si>
    <t>107-262-7480x082</t>
  </si>
  <si>
    <t>jmay@spencer.com</t>
  </si>
  <si>
    <t>http://www.francis.info/</t>
  </si>
  <si>
    <t>FfBCFfcf6eCcFDf</t>
  </si>
  <si>
    <t>Duarte, Cordova and Cruz</t>
  </si>
  <si>
    <t>North Michelle</t>
  </si>
  <si>
    <t>392.092.2334</t>
  </si>
  <si>
    <t>(936)718-4737x6509</t>
  </si>
  <si>
    <t>annette85@hahn-knox.com</t>
  </si>
  <si>
    <t>http://www.roth.com/</t>
  </si>
  <si>
    <t>0Fff46BDe5f7d03</t>
  </si>
  <si>
    <t>Jensen-Castro</t>
  </si>
  <si>
    <t>Port Haroldmouth</t>
  </si>
  <si>
    <t>001-164-958-9638x8121</t>
  </si>
  <si>
    <t>001-945-356-0355x41770</t>
  </si>
  <si>
    <t>kevindunlap@logan.com</t>
  </si>
  <si>
    <t>https://www.garner-patel.com/</t>
  </si>
  <si>
    <t>0F67fbc6c6EaEe6</t>
  </si>
  <si>
    <t>Glenn-Michael</t>
  </si>
  <si>
    <t>Lake Hannahfurt</t>
  </si>
  <si>
    <t>(274)536-5954x172</t>
  </si>
  <si>
    <t>432-394-8683</t>
  </si>
  <si>
    <t>bruce15@pena.com</t>
  </si>
  <si>
    <t>https://www.zhang.com/</t>
  </si>
  <si>
    <t>320e7Adefec5ECc</t>
  </si>
  <si>
    <t>Hines, Roth and Valentine</t>
  </si>
  <si>
    <t>Jeffersonstad</t>
  </si>
  <si>
    <t>926.421.6895</t>
  </si>
  <si>
    <t>+1-503-239-4545x57171</t>
  </si>
  <si>
    <t>zoe92@olsen.info</t>
  </si>
  <si>
    <t>https://hartman.com/</t>
  </si>
  <si>
    <t>8845ed0515CbA93</t>
  </si>
  <si>
    <t>Hendrix Group</t>
  </si>
  <si>
    <t>Jillianborough</t>
  </si>
  <si>
    <t>+1-355-025-9548x77542</t>
  </si>
  <si>
    <t>030-268-5082x108</t>
  </si>
  <si>
    <t>mariahhowell@sharp-martin.com</t>
  </si>
  <si>
    <t>427eC087b8aD8De</t>
  </si>
  <si>
    <t>Herman LLC</t>
  </si>
  <si>
    <t>North Regina</t>
  </si>
  <si>
    <t>026.263.3719</t>
  </si>
  <si>
    <t>544.904.1188x37868</t>
  </si>
  <si>
    <t>mccalleric@castro.info</t>
  </si>
  <si>
    <t>94fd798dC0d7D55</t>
  </si>
  <si>
    <t>Roberts, Moss and Crosby</t>
  </si>
  <si>
    <t>Marisamouth</t>
  </si>
  <si>
    <t>842-950-3087x051</t>
  </si>
  <si>
    <t>(391)829-3509</t>
  </si>
  <si>
    <t>wardcharlene@becker-cortez.com</t>
  </si>
  <si>
    <t>07b0D92f7E05A12</t>
  </si>
  <si>
    <t>Preston-Pollard</t>
  </si>
  <si>
    <t>Carlsonfort</t>
  </si>
  <si>
    <t>279.229.1514x1467</t>
  </si>
  <si>
    <t>(438)453-6451</t>
  </si>
  <si>
    <t>camposshaun@dickson-fleming.org</t>
  </si>
  <si>
    <t>http://www.moon.com/</t>
  </si>
  <si>
    <t>E1aa570E0F2cc5a</t>
  </si>
  <si>
    <t>Webb, Norman and Hartman</t>
  </si>
  <si>
    <t>Singletonbury</t>
  </si>
  <si>
    <t>001-696-779-6740x68656</t>
  </si>
  <si>
    <t>daughertykelly@tran.com</t>
  </si>
  <si>
    <t>http://reyes.biz/</t>
  </si>
  <si>
    <t>9eAeE9Af1dfaE25</t>
  </si>
  <si>
    <t>Blanchard, Gibbs and Franco</t>
  </si>
  <si>
    <t>Irwinshire</t>
  </si>
  <si>
    <t>+1-433-517-8394x7079</t>
  </si>
  <si>
    <t>846.745.6818</t>
  </si>
  <si>
    <t>rmcfarland@good.com</t>
  </si>
  <si>
    <t>http://www.houston.info/</t>
  </si>
  <si>
    <t>AD6b55Da5FB9Fd2</t>
  </si>
  <si>
    <t>Vance PLC</t>
  </si>
  <si>
    <t>838-908-3531x533</t>
  </si>
  <si>
    <t>001-064-356-2295x622</t>
  </si>
  <si>
    <t>alejandrahurley@novak.com</t>
  </si>
  <si>
    <t>ceca114EE1CC7FF</t>
  </si>
  <si>
    <t>Stevens-Newman</t>
  </si>
  <si>
    <t>Stanleyshire</t>
  </si>
  <si>
    <t>+1-675-332-6189x997</t>
  </si>
  <si>
    <t>+1-916-790-5042x481</t>
  </si>
  <si>
    <t>dsullivan@compton.com</t>
  </si>
  <si>
    <t>http://www.esparza.org/</t>
  </si>
  <si>
    <t>EA662a32D6C9ABB</t>
  </si>
  <si>
    <t>001-661-863-9962x6445</t>
  </si>
  <si>
    <t>+1-998-694-2623x52996</t>
  </si>
  <si>
    <t>ericazimmerman@hahn.net</t>
  </si>
  <si>
    <t>https://www.contreras.info/</t>
  </si>
  <si>
    <t>9A513005CceA299</t>
  </si>
  <si>
    <t>Pace, Ware and Bowers</t>
  </si>
  <si>
    <t>Gordontown</t>
  </si>
  <si>
    <t>158-433-8911x935</t>
  </si>
  <si>
    <t>124-421-5859x43546</t>
  </si>
  <si>
    <t>cheyennehamilton@salas.com</t>
  </si>
  <si>
    <t>http://www.russo.info/</t>
  </si>
  <si>
    <t>E14dc5CfcD9A8a6</t>
  </si>
  <si>
    <t>Pace Inc</t>
  </si>
  <si>
    <t>Michelleshire</t>
  </si>
  <si>
    <t>134.819.8456x540</t>
  </si>
  <si>
    <t>marisamorales@graham.com</t>
  </si>
  <si>
    <t>https://chavez.net/</t>
  </si>
  <si>
    <t>C4EbFcdc2ca405d</t>
  </si>
  <si>
    <t>Rhodes Inc</t>
  </si>
  <si>
    <t>Gainesberg</t>
  </si>
  <si>
    <t>+1-290-098-9706x9990</t>
  </si>
  <si>
    <t>tvalencia@day-patel.com</t>
  </si>
  <si>
    <t>http://graham.com/</t>
  </si>
  <si>
    <t>f1faebFDF1Ee1dE</t>
  </si>
  <si>
    <t>Reid, Keller and Ellis</t>
  </si>
  <si>
    <t>New Reginaldland</t>
  </si>
  <si>
    <t>001-523-482-9298</t>
  </si>
  <si>
    <t>(780)414-1126x89792</t>
  </si>
  <si>
    <t>spencestuart@richard-alvarado.org</t>
  </si>
  <si>
    <t>https://holmes.net/</t>
  </si>
  <si>
    <t>91Deb3B6aEF604b</t>
  </si>
  <si>
    <t>Horn, Harding and Gentry</t>
  </si>
  <si>
    <t>Wangberg</t>
  </si>
  <si>
    <t>mercadoautumn@cobb.com</t>
  </si>
  <si>
    <t>http://www.blankenship.info/</t>
  </si>
  <si>
    <t>1fb049c689A075b</t>
  </si>
  <si>
    <t>Ingram, Hale and Taylor</t>
  </si>
  <si>
    <t>East Malikchester</t>
  </si>
  <si>
    <t>594-037-6063</t>
  </si>
  <si>
    <t>363-962-9247</t>
  </si>
  <si>
    <t>gerald39@hoffman.com</t>
  </si>
  <si>
    <t>https://www.whitehead.net/</t>
  </si>
  <si>
    <t>AF08FA01A7fdeFf</t>
  </si>
  <si>
    <t>Leonard-Guzman</t>
  </si>
  <si>
    <t>New Shane</t>
  </si>
  <si>
    <t>(371)234-4316x873</t>
  </si>
  <si>
    <t>074-025-9321</t>
  </si>
  <si>
    <t>jamiemaynard@velazquez-mcclure.net</t>
  </si>
  <si>
    <t>http://strickland-friedman.com/</t>
  </si>
  <si>
    <t>b166e7E8aBDFC1e</t>
  </si>
  <si>
    <t>Foster-Mccann</t>
  </si>
  <si>
    <t>North Connie</t>
  </si>
  <si>
    <t>841-510-9683x49631</t>
  </si>
  <si>
    <t>(633)431-9751x778</t>
  </si>
  <si>
    <t>craigrasmussen@kelly.info</t>
  </si>
  <si>
    <t>https://kelly.info/</t>
  </si>
  <si>
    <t>5761Ebdbf211E01</t>
  </si>
  <si>
    <t>Sweeney Inc</t>
  </si>
  <si>
    <t>702.358.1584x30767</t>
  </si>
  <si>
    <t>jjohns@rice.com</t>
  </si>
  <si>
    <t>https://www.harmon.org/</t>
  </si>
  <si>
    <t>02fFdedf01c07bC</t>
  </si>
  <si>
    <t>Montgomery, Duffy and Daniels</t>
  </si>
  <si>
    <t>860-123-0052</t>
  </si>
  <si>
    <t>775-321-8560</t>
  </si>
  <si>
    <t>lorettalarson@wilkinson.com</t>
  </si>
  <si>
    <t>CfCBe4bfd64abbC</t>
  </si>
  <si>
    <t>Cainchester</t>
  </si>
  <si>
    <t>769.552.4639</t>
  </si>
  <si>
    <t>670.137.1073</t>
  </si>
  <si>
    <t>hectorpeters@larson-cross.info</t>
  </si>
  <si>
    <t>https://www.burton-bush.org/</t>
  </si>
  <si>
    <t>3f781baEB265b65</t>
  </si>
  <si>
    <t>Hudson, Barnett and Tyler</t>
  </si>
  <si>
    <t>Terrellland</t>
  </si>
  <si>
    <t>(176)310-0645</t>
  </si>
  <si>
    <t>414-391-7569x44341</t>
  </si>
  <si>
    <t>lucaspace@morton-kirby.biz</t>
  </si>
  <si>
    <t>https://www.keith-friedman.com/</t>
  </si>
  <si>
    <t>3DaDb9E6Af1afc8</t>
  </si>
  <si>
    <t>West Darren</t>
  </si>
  <si>
    <t>+1-872-478-4247x65823</t>
  </si>
  <si>
    <t>929.102.4184x704</t>
  </si>
  <si>
    <t>ohughes@herrera.com</t>
  </si>
  <si>
    <t>https://www.kim-norton.org/</t>
  </si>
  <si>
    <t>6BDA44f13DC7996</t>
  </si>
  <si>
    <t>Pennington PLC</t>
  </si>
  <si>
    <t>Lake Josephfurt</t>
  </si>
  <si>
    <t>448.056.3605x543</t>
  </si>
  <si>
    <t>kruegerdan@morgan.net</t>
  </si>
  <si>
    <t>69ba3C77Ae9aEb7</t>
  </si>
  <si>
    <t>Maxwell, Finley and Wiley</t>
  </si>
  <si>
    <t>001-359-261-3440x194</t>
  </si>
  <si>
    <t>001-451-211-8398</t>
  </si>
  <si>
    <t>chelsealyons@edwards.com</t>
  </si>
  <si>
    <t>https://www.hanson-burnett.com/</t>
  </si>
  <si>
    <t>bc8AeF23C40faDc</t>
  </si>
  <si>
    <t>Benjaminland</t>
  </si>
  <si>
    <t>001-623-754-5192x8471</t>
  </si>
  <si>
    <t>(141)475-2910</t>
  </si>
  <si>
    <t>kibarra@coleman-summers.com</t>
  </si>
  <si>
    <t>http://www.knapp.info/</t>
  </si>
  <si>
    <t>d98FAABf74bB3A1</t>
  </si>
  <si>
    <t>Ryan LLC</t>
  </si>
  <si>
    <t>New Dustinborough</t>
  </si>
  <si>
    <t>(888)199-7958</t>
  </si>
  <si>
    <t>rhonda09@gould.biz</t>
  </si>
  <si>
    <t>http://www.hinton.com/</t>
  </si>
  <si>
    <t>ffEC198AAb6b2C4</t>
  </si>
  <si>
    <t>Alvarado-Hooper</t>
  </si>
  <si>
    <t>Port Emily</t>
  </si>
  <si>
    <t>001-615-515-6787x098</t>
  </si>
  <si>
    <t>001-969-388-0238x09302</t>
  </si>
  <si>
    <t>sheliajacobson@schmidt-vega.info</t>
  </si>
  <si>
    <t>4e63D7498A0dFAa</t>
  </si>
  <si>
    <t>Velazquez, Sherman and Montes</t>
  </si>
  <si>
    <t>West Anita</t>
  </si>
  <si>
    <t>001-765-926-8936x669</t>
  </si>
  <si>
    <t>mlynch@fuentes.info</t>
  </si>
  <si>
    <t>http://lam.org/</t>
  </si>
  <si>
    <t>182Cd4CF0E7eC38</t>
  </si>
  <si>
    <t>Moore-Rush</t>
  </si>
  <si>
    <t>New Haydenbury</t>
  </si>
  <si>
    <t>992.458.3122x5861</t>
  </si>
  <si>
    <t>588-455-4244</t>
  </si>
  <si>
    <t>yvonnechapman@oliver.net</t>
  </si>
  <si>
    <t>9dc1Ede2996A2E2</t>
  </si>
  <si>
    <t>Schmitt-Gallagher</t>
  </si>
  <si>
    <t>New Warren</t>
  </si>
  <si>
    <t>kelleyjared@kline-velasquez.info</t>
  </si>
  <si>
    <t>http://www.parker.com/</t>
  </si>
  <si>
    <t>F1EfFBD6C947d41</t>
  </si>
  <si>
    <t>Kyleshire</t>
  </si>
  <si>
    <t>003-804-1510</t>
  </si>
  <si>
    <t>jasmin16@dixon.net</t>
  </si>
  <si>
    <t>https://rivera.biz/</t>
  </si>
  <si>
    <t>dF9F4f651E0052c</t>
  </si>
  <si>
    <t>Benton Ltd</t>
  </si>
  <si>
    <t>Timtown</t>
  </si>
  <si>
    <t>030.399.3854x81439</t>
  </si>
  <si>
    <t>harrypearson@collier.info</t>
  </si>
  <si>
    <t>https://www.sweeney-kaufman.info/</t>
  </si>
  <si>
    <t>eCab082EF2aB8E4</t>
  </si>
  <si>
    <t>Preston Inc</t>
  </si>
  <si>
    <t>Baxtertown</t>
  </si>
  <si>
    <t>+1-162-728-9669x7583</t>
  </si>
  <si>
    <t>229-764-7492x4448</t>
  </si>
  <si>
    <t>brucecassandra@glover-drake.com</t>
  </si>
  <si>
    <t>82C79DBCBee9d52</t>
  </si>
  <si>
    <t>Bean, Mathews and Snyder</t>
  </si>
  <si>
    <t>Blakeborough</t>
  </si>
  <si>
    <t>335.530.1828x2229</t>
  </si>
  <si>
    <t>001-829-674-4119x29219</t>
  </si>
  <si>
    <t>sweaver@faulkner-lloyd.org</t>
  </si>
  <si>
    <t>EB18eb1ccDbAe7C</t>
  </si>
  <si>
    <t>Luna Ltd</t>
  </si>
  <si>
    <t>Schultzborough</t>
  </si>
  <si>
    <t>576-902-8941x685</t>
  </si>
  <si>
    <t>233.577.3812</t>
  </si>
  <si>
    <t>jerry23@cantrell.info</t>
  </si>
  <si>
    <t>http://www.arroyo.com/</t>
  </si>
  <si>
    <t>4b39D4fc9c1E7dc</t>
  </si>
  <si>
    <t>Rogers-Lloyd</t>
  </si>
  <si>
    <t>South Thomasbury</t>
  </si>
  <si>
    <t>347.349.6732</t>
  </si>
  <si>
    <t>001-055-149-7892x8733</t>
  </si>
  <si>
    <t>ebartlett@rosario-mercado.com</t>
  </si>
  <si>
    <t>03Ed9D062ACdEA3</t>
  </si>
  <si>
    <t>Parsons, Montoya and Rojas</t>
  </si>
  <si>
    <t>North Joannamouth</t>
  </si>
  <si>
    <t>575.400.3481x6848</t>
  </si>
  <si>
    <t>065-190-6463</t>
  </si>
  <si>
    <t>benitezfernando@nunez-castro.com</t>
  </si>
  <si>
    <t>https://johnson-davies.com/</t>
  </si>
  <si>
    <t>2aE1aEc4ef7fF7a</t>
  </si>
  <si>
    <t>Sanchez-Sweeney</t>
  </si>
  <si>
    <t>New Darylhaven</t>
  </si>
  <si>
    <t>443.975.4010x66134</t>
  </si>
  <si>
    <t>mckayjim@baker-mahoney.com</t>
  </si>
  <si>
    <t>http://velasquez.net/</t>
  </si>
  <si>
    <t>60Edf02efCCfFCC</t>
  </si>
  <si>
    <t>Gaines, Yang and Ayers</t>
  </si>
  <si>
    <t>Dorisview</t>
  </si>
  <si>
    <t>001-773-176-1298x38673</t>
  </si>
  <si>
    <t>(918)688-0247x11090</t>
  </si>
  <si>
    <t>ndelgado@joyce.com</t>
  </si>
  <si>
    <t>http://copeland.org/</t>
  </si>
  <si>
    <t>DEDfbE19b3BABC2</t>
  </si>
  <si>
    <t>Dyer, Rodgers and Mathis</t>
  </si>
  <si>
    <t>004.215.7392</t>
  </si>
  <si>
    <t>714-386-1025</t>
  </si>
  <si>
    <t>marco20@galloway-rose.com</t>
  </si>
  <si>
    <t>http://wilson-ramirez.net/</t>
  </si>
  <si>
    <t>Ce26Be4A165388C</t>
  </si>
  <si>
    <t>Port Juliashire</t>
  </si>
  <si>
    <t>356.363.5836x24021</t>
  </si>
  <si>
    <t>001-095-843-6495x185</t>
  </si>
  <si>
    <t>carsonjoshua@irwin.com</t>
  </si>
  <si>
    <t>http://www.lloyd-larson.org/</t>
  </si>
  <si>
    <t>DC1a7ae13Cc2EC3</t>
  </si>
  <si>
    <t>Shaw Group</t>
  </si>
  <si>
    <t>South Rhonda</t>
  </si>
  <si>
    <t>052.938.8835x7536</t>
  </si>
  <si>
    <t>(722)248-4314</t>
  </si>
  <si>
    <t>sophia34@choi.com</t>
  </si>
  <si>
    <t>https://www.abbott.com/</t>
  </si>
  <si>
    <t>DA15FDa18f1Fb5e</t>
  </si>
  <si>
    <t>Harvey Inc</t>
  </si>
  <si>
    <t>Walshstad</t>
  </si>
  <si>
    <t>057.544.9290</t>
  </si>
  <si>
    <t>932-028-2086x7841</t>
  </si>
  <si>
    <t>valenzuelacassidy@combs.com</t>
  </si>
  <si>
    <t>http://www.durham.com/</t>
  </si>
  <si>
    <t>43a63502FD45dA3</t>
  </si>
  <si>
    <t>Lucas-Leblanc</t>
  </si>
  <si>
    <t>South Latoyatown</t>
  </si>
  <si>
    <t>752-172-1577</t>
  </si>
  <si>
    <t>(900)482-0473</t>
  </si>
  <si>
    <t>newmansylvia@newman.com</t>
  </si>
  <si>
    <t>http://www.banks.biz/</t>
  </si>
  <si>
    <t>5Aebb35AA4d1deF</t>
  </si>
  <si>
    <t>Bowman-Fowler</t>
  </si>
  <si>
    <t>572.950.1763</t>
  </si>
  <si>
    <t>001-670-968-3646</t>
  </si>
  <si>
    <t>cvega@donovan.com</t>
  </si>
  <si>
    <t>aF4e5F21fe700dD</t>
  </si>
  <si>
    <t>Zimmerman, Liu and Barr</t>
  </si>
  <si>
    <t>West Arthur</t>
  </si>
  <si>
    <t>001-018-063-2139x59685</t>
  </si>
  <si>
    <t>+1-662-041-9820x086</t>
  </si>
  <si>
    <t>jake45@chaney-rivera.net</t>
  </si>
  <si>
    <t>http://humphrey-mcdowell.com/</t>
  </si>
  <si>
    <t>1cbFE9b26CB9dDE</t>
  </si>
  <si>
    <t>Howe-Reilly</t>
  </si>
  <si>
    <t>Doylehaven</t>
  </si>
  <si>
    <t>001-610-157-8212</t>
  </si>
  <si>
    <t>424-355-3490x20151</t>
  </si>
  <si>
    <t>townsendcole@olsen-daniels.com</t>
  </si>
  <si>
    <t>https://stafford-cisneros.com/</t>
  </si>
  <si>
    <t>eC8d3a9ac4bD51E</t>
  </si>
  <si>
    <t>Cardenas-Mann</t>
  </si>
  <si>
    <t>Hannashire</t>
  </si>
  <si>
    <t>145-051-3545x21593</t>
  </si>
  <si>
    <t>(320)591-4968x94751</t>
  </si>
  <si>
    <t>colleenmcclain@duarte.com</t>
  </si>
  <si>
    <t>https://www.mcdowell-miranda.com/</t>
  </si>
  <si>
    <t>edEBAff9aA7cecC</t>
  </si>
  <si>
    <t>Mora, Bond and Shaffer</t>
  </si>
  <si>
    <t>Spearsbury</t>
  </si>
  <si>
    <t>001-245-129-5429x092</t>
  </si>
  <si>
    <t>532-051-0319x17627</t>
  </si>
  <si>
    <t>fgriffith@farrell-saunders.com</t>
  </si>
  <si>
    <t>e45181925F6b9d6</t>
  </si>
  <si>
    <t>001-496-526-2050x14428</t>
  </si>
  <si>
    <t>tonya38@acosta.com</t>
  </si>
  <si>
    <t>B6Ef430Fdd87Cb4</t>
  </si>
  <si>
    <t>Underwood-Gaines</t>
  </si>
  <si>
    <t>Derekchester</t>
  </si>
  <si>
    <t>(235)129-6652</t>
  </si>
  <si>
    <t>ymelendez@mcgee.biz</t>
  </si>
  <si>
    <t>http://www.kelley.info/</t>
  </si>
  <si>
    <t>aAb22429E17AFB8</t>
  </si>
  <si>
    <t>Dennis-Sexton</t>
  </si>
  <si>
    <t>Lake Charlottebury</t>
  </si>
  <si>
    <t>+1-758-390-7466x1984</t>
  </si>
  <si>
    <t>bakeramber@greer-flowers.com</t>
  </si>
  <si>
    <t>https://ho-lambert.com/</t>
  </si>
  <si>
    <t>A9E54B22bf2DaFc</t>
  </si>
  <si>
    <t>Herrera-Zuniga</t>
  </si>
  <si>
    <t>South Courtneymouth</t>
  </si>
  <si>
    <t>+1-485-783-4375x229</t>
  </si>
  <si>
    <t>815.396.7827x3959</t>
  </si>
  <si>
    <t>jocelynlucero@mcbride-watson.org</t>
  </si>
  <si>
    <t>https://kline-mcclain.net/</t>
  </si>
  <si>
    <t>6Ae29ff9d108D16</t>
  </si>
  <si>
    <t>Camacho-Hansen</t>
  </si>
  <si>
    <t>Port Deborahbury</t>
  </si>
  <si>
    <t>(603)115-5206</t>
  </si>
  <si>
    <t>881.841.0423x6843</t>
  </si>
  <si>
    <t>mwiley@rosario-rodriguez.info</t>
  </si>
  <si>
    <t>http://www.serrano.com/</t>
  </si>
  <si>
    <t>67CEBF2D395cE6E</t>
  </si>
  <si>
    <t>Chung, Camacho and Chandler</t>
  </si>
  <si>
    <t>North Caitlyn</t>
  </si>
  <si>
    <t>907-816-8254x745</t>
  </si>
  <si>
    <t>626.657.8922x120</t>
  </si>
  <si>
    <t>tmorse@frost-harrington.com</t>
  </si>
  <si>
    <t>https://craig-dodson.net/</t>
  </si>
  <si>
    <t>8e5AEa88AAfBC98</t>
  </si>
  <si>
    <t>Phillips-Hogan</t>
  </si>
  <si>
    <t>South Kiarafurt</t>
  </si>
  <si>
    <t>(244)961-8739</t>
  </si>
  <si>
    <t>038.085.7317</t>
  </si>
  <si>
    <t>lorrainerichardson@padilla.com</t>
  </si>
  <si>
    <t>https://www.watkins-ball.biz/</t>
  </si>
  <si>
    <t>4e9b31EE98db96b</t>
  </si>
  <si>
    <t>Lowe-Hays</t>
  </si>
  <si>
    <t>005-286-6210</t>
  </si>
  <si>
    <t>001-525-368-6677</t>
  </si>
  <si>
    <t>mayerkristie@castaneda.com</t>
  </si>
  <si>
    <t>http://www.gay.net/</t>
  </si>
  <si>
    <t>9bd8B80C2e83EFa</t>
  </si>
  <si>
    <t>Cohen Group</t>
  </si>
  <si>
    <t>Myersland</t>
  </si>
  <si>
    <t>(378)863-4744</t>
  </si>
  <si>
    <t>521-716-8240x73255</t>
  </si>
  <si>
    <t>damonsingleton@maynard.info</t>
  </si>
  <si>
    <t>087F7e1B651EFBC</t>
  </si>
  <si>
    <t>Morales LLC</t>
  </si>
  <si>
    <t>Waynechester</t>
  </si>
  <si>
    <t>667.031.1098x55676</t>
  </si>
  <si>
    <t>rhuff@reyes-mcintosh.info</t>
  </si>
  <si>
    <t>http://www.duarte-rich.com/</t>
  </si>
  <si>
    <t>67BaEcFa13Adf5C</t>
  </si>
  <si>
    <t>Gates, Ingram and Scott</t>
  </si>
  <si>
    <t>805-904-3661x36477</t>
  </si>
  <si>
    <t>roy03@kemp.biz</t>
  </si>
  <si>
    <t>https://hardin-kaufman.com/</t>
  </si>
  <si>
    <t>0B8bc12c8B4D44e</t>
  </si>
  <si>
    <t>Porter-Koch</t>
  </si>
  <si>
    <t>Alisonside</t>
  </si>
  <si>
    <t>001-647-389-9947x355</t>
  </si>
  <si>
    <t>caldwelltanya@mcguire.com</t>
  </si>
  <si>
    <t>http://kline-vang.info/</t>
  </si>
  <si>
    <t>bBCA73dF8538b48</t>
  </si>
  <si>
    <t>Gibbs, Hines and Morales</t>
  </si>
  <si>
    <t>North Damon</t>
  </si>
  <si>
    <t>(657)431-3223x501</t>
  </si>
  <si>
    <t>(174)583-3444</t>
  </si>
  <si>
    <t>duranlonnie@duffy.net</t>
  </si>
  <si>
    <t>d6c1a59CE1931AF</t>
  </si>
  <si>
    <t>Holmes-Clark</t>
  </si>
  <si>
    <t>Pamfurt</t>
  </si>
  <si>
    <t>jasmine32@foley.com</t>
  </si>
  <si>
    <t>http://brock.info/</t>
  </si>
  <si>
    <t>eee808cAf64Ceb7</t>
  </si>
  <si>
    <t>Port Laurenland</t>
  </si>
  <si>
    <t>584.244.8567x393</t>
  </si>
  <si>
    <t>(928)764-0220x0367</t>
  </si>
  <si>
    <t>smoses@hunt-sanchez.com</t>
  </si>
  <si>
    <t>54E6Cc6c49A086e</t>
  </si>
  <si>
    <t>South Andre</t>
  </si>
  <si>
    <t>362-544-5667x931</t>
  </si>
  <si>
    <t>001-022-028-9159x2172</t>
  </si>
  <si>
    <t>huffmanashley@cole.com</t>
  </si>
  <si>
    <t>http://hodges.org/</t>
  </si>
  <si>
    <t>E4Adf8102aC4f40</t>
  </si>
  <si>
    <t>Shields, Estes and Klein</t>
  </si>
  <si>
    <t>Lake Maxwellview</t>
  </si>
  <si>
    <t>(474)192-0956</t>
  </si>
  <si>
    <t>001-269-580-1014x66860</t>
  </si>
  <si>
    <t>carlylogan@estes-cole.org</t>
  </si>
  <si>
    <t>http://www.lynch-rowland.com/</t>
  </si>
  <si>
    <t>32C2Fce9Ef8FDb3</t>
  </si>
  <si>
    <t>Klein-May</t>
  </si>
  <si>
    <t>Reynoldsborough</t>
  </si>
  <si>
    <t>447.926.0390x91071</t>
  </si>
  <si>
    <t>001-050-309-3124x2640</t>
  </si>
  <si>
    <t>mdorsey@shea-dyer.com</t>
  </si>
  <si>
    <t>http://bush.org/</t>
  </si>
  <si>
    <t>a4D9e5Bbf7A9D9a</t>
  </si>
  <si>
    <t>Potter, Beck and Galloway</t>
  </si>
  <si>
    <t>Aliciaport</t>
  </si>
  <si>
    <t>645.615.0878x3449</t>
  </si>
  <si>
    <t>645-479-8910x3215</t>
  </si>
  <si>
    <t>yeseniawhitney@villanueva.org</t>
  </si>
  <si>
    <t>Bd6a6b630bDFaEd</t>
  </si>
  <si>
    <t>Shaffer, Sullivan and Heath</t>
  </si>
  <si>
    <t>South Kayla</t>
  </si>
  <si>
    <t>(725)882-1168x9141</t>
  </si>
  <si>
    <t>singletonjeffrey@klein.info</t>
  </si>
  <si>
    <t>2a0d76703e918Dd</t>
  </si>
  <si>
    <t>Downs-Vance</t>
  </si>
  <si>
    <t>Bradyport</t>
  </si>
  <si>
    <t>+1-671-148-4910x9099</t>
  </si>
  <si>
    <t>026-992-2013x94498</t>
  </si>
  <si>
    <t>ychandler@spencer.info</t>
  </si>
  <si>
    <t>4aBd6cc9959255C</t>
  </si>
  <si>
    <t>Nielsen-Payne</t>
  </si>
  <si>
    <t>Port Devon</t>
  </si>
  <si>
    <t>503.931.2946x3593</t>
  </si>
  <si>
    <t>(608)056-3559x271</t>
  </si>
  <si>
    <t>cherryteresa@skinner-lutz.com</t>
  </si>
  <si>
    <t>http://morrow-landry.biz/</t>
  </si>
  <si>
    <t>7FF7d0Ce1a5f462</t>
  </si>
  <si>
    <t>Huerta Group</t>
  </si>
  <si>
    <t>200-136-5181x58215</t>
  </si>
  <si>
    <t>001-655-826-8822x1299</t>
  </si>
  <si>
    <t>huntertasha@li.com</t>
  </si>
  <si>
    <t>d1b0da8Ee08B3Fa</t>
  </si>
  <si>
    <t>Mcdonald-Ortiz</t>
  </si>
  <si>
    <t>South Lucasshire</t>
  </si>
  <si>
    <t>082-547-8036x60655</t>
  </si>
  <si>
    <t>001-387-785-4631x822</t>
  </si>
  <si>
    <t>yvonne57@lawrence-lawson.org</t>
  </si>
  <si>
    <t>https://sampson.net/</t>
  </si>
  <si>
    <t>671898Ab5693c66</t>
  </si>
  <si>
    <t>Bradford, Bowen and Vincent</t>
  </si>
  <si>
    <t>Kristineberg</t>
  </si>
  <si>
    <t>558.481.6694x5064</t>
  </si>
  <si>
    <t>619.871.9893</t>
  </si>
  <si>
    <t>herbertmichael@khan.com</t>
  </si>
  <si>
    <t>http://www.sherman.org/</t>
  </si>
  <si>
    <t>f6cB5a2541093e6</t>
  </si>
  <si>
    <t>Mills Group</t>
  </si>
  <si>
    <t>East Jonathonberg</t>
  </si>
  <si>
    <t>544.286.9626x49968</t>
  </si>
  <si>
    <t>370-076-6791x44281</t>
  </si>
  <si>
    <t>nathaniel72@copeland-reynolds.com</t>
  </si>
  <si>
    <t>https://tyler.com/</t>
  </si>
  <si>
    <t>c64CC10d636a26a</t>
  </si>
  <si>
    <t>Blevins-Yu</t>
  </si>
  <si>
    <t>Baxterstad</t>
  </si>
  <si>
    <t>+1-675-796-0499x4927</t>
  </si>
  <si>
    <t>001-848-534-4918x16121</t>
  </si>
  <si>
    <t>cguzman@cooke.com</t>
  </si>
  <si>
    <t>http://barry.net/</t>
  </si>
  <si>
    <t>3E478AEA38dF0f2</t>
  </si>
  <si>
    <t>Wintersland</t>
  </si>
  <si>
    <t>758-206-2426</t>
  </si>
  <si>
    <t>tristan37@sanchez-gray.org</t>
  </si>
  <si>
    <t>http://www.solomon.com/</t>
  </si>
  <si>
    <t>D2499f0f8D5f6Cb</t>
  </si>
  <si>
    <t>Valentine-Carey</t>
  </si>
  <si>
    <t>Port Marissahaven</t>
  </si>
  <si>
    <t>673.756.4742</t>
  </si>
  <si>
    <t>136.176.9638x80634</t>
  </si>
  <si>
    <t>djames@macias.com</t>
  </si>
  <si>
    <t>http://www.harrell-pruitt.com/</t>
  </si>
  <si>
    <t>a96B128FaD715C7</t>
  </si>
  <si>
    <t>Krystalfort</t>
  </si>
  <si>
    <t>001-618-040-4772x96965</t>
  </si>
  <si>
    <t>iferrell@castaneda.com</t>
  </si>
  <si>
    <t>http://www.ibarra.net/</t>
  </si>
  <si>
    <t>c513D89c6edef91</t>
  </si>
  <si>
    <t>Stevenson-Lawson</t>
  </si>
  <si>
    <t>Port Vanessafurt</t>
  </si>
  <si>
    <t>943.061.0276</t>
  </si>
  <si>
    <t>(033)345-5530x2128</t>
  </si>
  <si>
    <t>katelynroberson@chung.com</t>
  </si>
  <si>
    <t>https://www.good.org/</t>
  </si>
  <si>
    <t>b00fDE199d877CC</t>
  </si>
  <si>
    <t>Neal-Singleton</t>
  </si>
  <si>
    <t>001-187-862-6443</t>
  </si>
  <si>
    <t>001-648-600-3084x4477</t>
  </si>
  <si>
    <t>eduardodiaz@boyer.biz</t>
  </si>
  <si>
    <t>FA2a4070A8815DA</t>
  </si>
  <si>
    <t>Nielsen Inc</t>
  </si>
  <si>
    <t>West Chadtown</t>
  </si>
  <si>
    <t>149.093.9278x194</t>
  </si>
  <si>
    <t>001-447-592-2602</t>
  </si>
  <si>
    <t>nstark@boyer-dunn.com</t>
  </si>
  <si>
    <t>http://dixon-adkins.org/</t>
  </si>
  <si>
    <t>7d242beed810a1c</t>
  </si>
  <si>
    <t>Ayala-Delgado</t>
  </si>
  <si>
    <t>Marshallstad</t>
  </si>
  <si>
    <t>690-783-1453x132</t>
  </si>
  <si>
    <t>797-543-9493</t>
  </si>
  <si>
    <t>charlesblevins@newton-perry.com</t>
  </si>
  <si>
    <t>https://www.case.org/</t>
  </si>
  <si>
    <t>C19F0D7e2FFD095</t>
  </si>
  <si>
    <t>Sloan, Bowers and Livingston</t>
  </si>
  <si>
    <t>West Autumn</t>
  </si>
  <si>
    <t>+1-419-669-8338x94732</t>
  </si>
  <si>
    <t>+1-030-990-9729x9798</t>
  </si>
  <si>
    <t>haydenhector@burgess.com</t>
  </si>
  <si>
    <t>http://www.savage.info/</t>
  </si>
  <si>
    <t>c0ed39AAE9183BB</t>
  </si>
  <si>
    <t>Perez-Sellers</t>
  </si>
  <si>
    <t>North Wesley</t>
  </si>
  <si>
    <t>(848)258-5771x9153</t>
  </si>
  <si>
    <t>pgrant@briggs.com</t>
  </si>
  <si>
    <t>https://www.lewis.com/</t>
  </si>
  <si>
    <t>a1B58cef30f8fDC</t>
  </si>
  <si>
    <t>Wall-Jennings</t>
  </si>
  <si>
    <t>728-074-5313x4195</t>
  </si>
  <si>
    <t>+1-875-695-4726x288</t>
  </si>
  <si>
    <t>yguzman@ingram.com</t>
  </si>
  <si>
    <t>http://bonilla.com/</t>
  </si>
  <si>
    <t>dA81e3aDdF5c52B</t>
  </si>
  <si>
    <t>West Dylan</t>
  </si>
  <si>
    <t>320-007-3120x834</t>
  </si>
  <si>
    <t>+1-252-823-2553x06873</t>
  </si>
  <si>
    <t>hrogers@washington.com</t>
  </si>
  <si>
    <t>http://mills.biz/</t>
  </si>
  <si>
    <t>dC49DdDFcCB1E3B</t>
  </si>
  <si>
    <t>Bennett, Riddle and Goodwin</t>
  </si>
  <si>
    <t>Port Cassandramouth</t>
  </si>
  <si>
    <t>001-580-195-2004</t>
  </si>
  <si>
    <t>+1-981-936-9648x91944</t>
  </si>
  <si>
    <t>nicholas51@chang-rivers.net</t>
  </si>
  <si>
    <t>http://chaney.biz/</t>
  </si>
  <si>
    <t>61ce30f9aA1a9C6</t>
  </si>
  <si>
    <t>Forbes Inc</t>
  </si>
  <si>
    <t>Port Randallchester</t>
  </si>
  <si>
    <t>785.552.5785</t>
  </si>
  <si>
    <t>001-445-850-0325x036</t>
  </si>
  <si>
    <t>mandyyoung@finley.org</t>
  </si>
  <si>
    <t>https://www.berger-padilla.com/</t>
  </si>
  <si>
    <t>Cb2CB4fc076DBB6</t>
  </si>
  <si>
    <t>Wells, Joseph and Harrington</t>
  </si>
  <si>
    <t>New Tammieberg</t>
  </si>
  <si>
    <t>(529)507-4635x2806</t>
  </si>
  <si>
    <t>602.005.3688</t>
  </si>
  <si>
    <t>dli@delgado.com</t>
  </si>
  <si>
    <t>c80Cdfb8275a4d2</t>
  </si>
  <si>
    <t>Mcgrath-Aguirre</t>
  </si>
  <si>
    <t>Deckerburgh</t>
  </si>
  <si>
    <t>thompsonjackie@stark.com</t>
  </si>
  <si>
    <t>http://www.hughes.com/</t>
  </si>
  <si>
    <t>bE13C300faDAE19</t>
  </si>
  <si>
    <t>Zuniga-Lynch</t>
  </si>
  <si>
    <t>New Jeromeport</t>
  </si>
  <si>
    <t>(070)902-6164</t>
  </si>
  <si>
    <t>(832)818-1234x902</t>
  </si>
  <si>
    <t>alicevelasquez@pena-parker.biz</t>
  </si>
  <si>
    <t>http://www.boyle.com/</t>
  </si>
  <si>
    <t>CCcA061F30Bbf25</t>
  </si>
  <si>
    <t>Randall-Solomon</t>
  </si>
  <si>
    <t>Everettmouth</t>
  </si>
  <si>
    <t>408.778.4048</t>
  </si>
  <si>
    <t>chandlerangie@mathews.info</t>
  </si>
  <si>
    <t>http://www.rocha.com/</t>
  </si>
  <si>
    <t>dCbf012A83D0C25</t>
  </si>
  <si>
    <t>Miranda-Leblanc</t>
  </si>
  <si>
    <t>West Calebland</t>
  </si>
  <si>
    <t>210-173-7224x7534</t>
  </si>
  <si>
    <t>685-698-6374</t>
  </si>
  <si>
    <t>debraescobar@lutz-lester.com</t>
  </si>
  <si>
    <t>https://goodman.com/</t>
  </si>
  <si>
    <t>6C3b6B6D0AfCeCf</t>
  </si>
  <si>
    <t>Spence, Mccormick and Jacobs</t>
  </si>
  <si>
    <t>Lake Gabriellamouth</t>
  </si>
  <si>
    <t>682-867-3865</t>
  </si>
  <si>
    <t>494-172-7750x711</t>
  </si>
  <si>
    <t>tristansherman@wang.com</t>
  </si>
  <si>
    <t>https://clements-paul.info/</t>
  </si>
  <si>
    <t>8E2BA74A98E2f32</t>
  </si>
  <si>
    <t>Pearson, Garner and Good</t>
  </si>
  <si>
    <t>West Patriciaton</t>
  </si>
  <si>
    <t>001-382-859-5941</t>
  </si>
  <si>
    <t>+1-545-115-9203x38194</t>
  </si>
  <si>
    <t>dyersandy@baird-odonnell.com</t>
  </si>
  <si>
    <t>https://mcneil-webb.com/</t>
  </si>
  <si>
    <t>0A2Ca349De3BBA1</t>
  </si>
  <si>
    <t>Obrien, Garrison and Collier</t>
  </si>
  <si>
    <t>Emilyside</t>
  </si>
  <si>
    <t>001-824-749-6566x29034</t>
  </si>
  <si>
    <t>342.935.1184x63581</t>
  </si>
  <si>
    <t>sabrina32@huff-schroeder.net</t>
  </si>
  <si>
    <t>https://www.tucker-becker.net/</t>
  </si>
  <si>
    <t>faE2C52D8BFEC4a</t>
  </si>
  <si>
    <t>Alvaradofort</t>
  </si>
  <si>
    <t>+1-303-952-9934x8850</t>
  </si>
  <si>
    <t>(334)780-0113</t>
  </si>
  <si>
    <t>eddie50@huff-juarez.com</t>
  </si>
  <si>
    <t>9C8ac0C866b34A8</t>
  </si>
  <si>
    <t>Velasquez LLC</t>
  </si>
  <si>
    <t>001-866-412-8580x868</t>
  </si>
  <si>
    <t>(918)748-8208x289</t>
  </si>
  <si>
    <t>sandersgarrett@mcmillan.com</t>
  </si>
  <si>
    <t>https://www.orozco-nash.com/</t>
  </si>
  <si>
    <t>f6D9B8bEeC21dAE</t>
  </si>
  <si>
    <t>Ellison, Fox and Carney</t>
  </si>
  <si>
    <t>South Phyllis</t>
  </si>
  <si>
    <t>624-211-5643</t>
  </si>
  <si>
    <t>716-852-7085x530</t>
  </si>
  <si>
    <t>forbescourtney@zhang.com</t>
  </si>
  <si>
    <t>https://www.sims.com/</t>
  </si>
  <si>
    <t>4F7AaD80D78Fe78</t>
  </si>
  <si>
    <t>Oconnell-Morse</t>
  </si>
  <si>
    <t>Wileyfurt</t>
  </si>
  <si>
    <t>789.936.6553</t>
  </si>
  <si>
    <t>001-269-103-1458</t>
  </si>
  <si>
    <t>beanmathew@mccormick.com</t>
  </si>
  <si>
    <t>http://www.simon.com/</t>
  </si>
  <si>
    <t>5fcb4b2EAb8A38c</t>
  </si>
  <si>
    <t>New Alexisburgh</t>
  </si>
  <si>
    <t>308.604.9871</t>
  </si>
  <si>
    <t>669.993.2856x91657</t>
  </si>
  <si>
    <t>leonardcalhoun@edwards.biz</t>
  </si>
  <si>
    <t>Ab1AEfEaa60Ce5C</t>
  </si>
  <si>
    <t>Knox, Glover and Weber</t>
  </si>
  <si>
    <t>Gregstad</t>
  </si>
  <si>
    <t>+1-210-508-7139x12060</t>
  </si>
  <si>
    <t>779.029.0907</t>
  </si>
  <si>
    <t>cathycoffey@shah.com</t>
  </si>
  <si>
    <t>https://santos-garrett.com/</t>
  </si>
  <si>
    <t>523Ff019C643aBf</t>
  </si>
  <si>
    <t>Jadestad</t>
  </si>
  <si>
    <t>781-727-6092x78851</t>
  </si>
  <si>
    <t>001-086-368-8257x12744</t>
  </si>
  <si>
    <t>adrianlyons@lowe-greene.com</t>
  </si>
  <si>
    <t>9bFF8A1Df504023</t>
  </si>
  <si>
    <t>Barr-Proctor</t>
  </si>
  <si>
    <t>New Ryanbury</t>
  </si>
  <si>
    <t>993-776-0515x741</t>
  </si>
  <si>
    <t>qlivingston@shaw-mccormick.org</t>
  </si>
  <si>
    <t>http://edwards.com/</t>
  </si>
  <si>
    <t>0761F862962A9C7</t>
  </si>
  <si>
    <t>Lake Kristophershire</t>
  </si>
  <si>
    <t>023-106-6292x908</t>
  </si>
  <si>
    <t>chelsea51@cordova.com</t>
  </si>
  <si>
    <t>https://gill-tyler.net/</t>
  </si>
  <si>
    <t>40541FBBd3BE5cD</t>
  </si>
  <si>
    <t>Huang-Todd</t>
  </si>
  <si>
    <t>South Herbert</t>
  </si>
  <si>
    <t>001-008-456-7921</t>
  </si>
  <si>
    <t>001-036-531-1866</t>
  </si>
  <si>
    <t>bridgesnina@michael.org</t>
  </si>
  <si>
    <t>http://www.marquez.net/</t>
  </si>
  <si>
    <t>EC0A5e2fDB4eFc4</t>
  </si>
  <si>
    <t>Davenport, Khan and Gibbs</t>
  </si>
  <si>
    <t>New Tim</t>
  </si>
  <si>
    <t>001-587-138-6452x93203</t>
  </si>
  <si>
    <t>372.809.4721x3126</t>
  </si>
  <si>
    <t>vhubbard@summers.com</t>
  </si>
  <si>
    <t>http://yates-mcmillan.org/</t>
  </si>
  <si>
    <t>F7CFa3DA1a6Fceb</t>
  </si>
  <si>
    <t>Hart, Bates and Sanders</t>
  </si>
  <si>
    <t>Port Kristenfurt</t>
  </si>
  <si>
    <t>001-741-915-9694x19681</t>
  </si>
  <si>
    <t>001-531-716-1358x947</t>
  </si>
  <si>
    <t>sally78@curry.net</t>
  </si>
  <si>
    <t>11e2aCe35D7d03C</t>
  </si>
  <si>
    <t>Wallace, Brock and Ayala</t>
  </si>
  <si>
    <t>New Jared</t>
  </si>
  <si>
    <t>(978)671-6472</t>
  </si>
  <si>
    <t>(952)037-3429</t>
  </si>
  <si>
    <t>zoeroman@mills.com</t>
  </si>
  <si>
    <t>https://www.stanley.info/</t>
  </si>
  <si>
    <t>6d1adaC8060aEa6</t>
  </si>
  <si>
    <t>Gonzalez-Farmer</t>
  </si>
  <si>
    <t>Birdside</t>
  </si>
  <si>
    <t>001-624-487-5218x657</t>
  </si>
  <si>
    <t>001-557-791-8630</t>
  </si>
  <si>
    <t>cesar59@harrison.info</t>
  </si>
  <si>
    <t>http://hopkins.com/</t>
  </si>
  <si>
    <t>26CaCF757BbA16d</t>
  </si>
  <si>
    <t>Hunt, Suarez and Morton</t>
  </si>
  <si>
    <t>001-375-182-8083x576</t>
  </si>
  <si>
    <t>001-709-894-4664x047</t>
  </si>
  <si>
    <t>bcisneros@snyder.com</t>
  </si>
  <si>
    <t>http://mcmahon.info/</t>
  </si>
  <si>
    <t>1BAebBabfCAC2Db</t>
  </si>
  <si>
    <t>Port Triciaberg</t>
  </si>
  <si>
    <t>937-421-0377</t>
  </si>
  <si>
    <t>001-728-843-3142</t>
  </si>
  <si>
    <t>martin55@bautista.com</t>
  </si>
  <si>
    <t>60C9aDD9699DFa2</t>
  </si>
  <si>
    <t>Whitaker-Fuller</t>
  </si>
  <si>
    <t>East Claudiaville</t>
  </si>
  <si>
    <t>303-712-1631x4442</t>
  </si>
  <si>
    <t>+1-762-840-1438x199</t>
  </si>
  <si>
    <t>victoriamack@chavez-montoya.net</t>
  </si>
  <si>
    <t>843afba349DEaFC</t>
  </si>
  <si>
    <t>Wyatt-Fields</t>
  </si>
  <si>
    <t>Lake Shirleyport</t>
  </si>
  <si>
    <t>+1-608-142-2795x14429</t>
  </si>
  <si>
    <t>001-959-621-1718x74913</t>
  </si>
  <si>
    <t>shahkathryn@garza-acosta.com</t>
  </si>
  <si>
    <t>http://chandler-terrell.com/</t>
  </si>
  <si>
    <t>e45e94c840BDecf</t>
  </si>
  <si>
    <t>Macdonald, Morrison and Benson</t>
  </si>
  <si>
    <t>New Joannton</t>
  </si>
  <si>
    <t>+1-623-166-6759x59017</t>
  </si>
  <si>
    <t>001-626-148-0273x839</t>
  </si>
  <si>
    <t>guerrerojanice@johnston-nolan.info</t>
  </si>
  <si>
    <t>https://www.patel-olsen.org/</t>
  </si>
  <si>
    <t>e3CA93fD8ee9dEa</t>
  </si>
  <si>
    <t>Higgins PLC</t>
  </si>
  <si>
    <t>Port Feliciaville</t>
  </si>
  <si>
    <t>+1-597-656-6329x0326</t>
  </si>
  <si>
    <t>+1-881-104-3808x035</t>
  </si>
  <si>
    <t>owu@craig.biz</t>
  </si>
  <si>
    <t>https://daniel.biz/</t>
  </si>
  <si>
    <t>544Fa7EEdfFa487</t>
  </si>
  <si>
    <t>Sawyerview</t>
  </si>
  <si>
    <t>860-815-6862</t>
  </si>
  <si>
    <t>729-160-8978</t>
  </si>
  <si>
    <t>beverly42@reyes.info</t>
  </si>
  <si>
    <t>http://www.moran.com/</t>
  </si>
  <si>
    <t>E8fBb3e4F89AFf9</t>
  </si>
  <si>
    <t>Bailey, Roth and Mcneil</t>
  </si>
  <si>
    <t>Morrisfort</t>
  </si>
  <si>
    <t>135-079-5003x9160</t>
  </si>
  <si>
    <t>(878)470-5543</t>
  </si>
  <si>
    <t>knelson@cortez.com</t>
  </si>
  <si>
    <t>https://www.bauer.org/</t>
  </si>
  <si>
    <t>d75eF7e83ecf7Bb</t>
  </si>
  <si>
    <t>Lane-House</t>
  </si>
  <si>
    <t>Andresburgh</t>
  </si>
  <si>
    <t>001-921-201-8374</t>
  </si>
  <si>
    <t>(631)811-2028</t>
  </si>
  <si>
    <t>yyork@mcdowell.com</t>
  </si>
  <si>
    <t>https://www.frazier-floyd.com/</t>
  </si>
  <si>
    <t>4FAEC4c30EFD2F5</t>
  </si>
  <si>
    <t>Wong-Avery</t>
  </si>
  <si>
    <t>Tyroneport</t>
  </si>
  <si>
    <t>(950)505-9595x83530</t>
  </si>
  <si>
    <t>462-854-4406</t>
  </si>
  <si>
    <t>mike79@lynn.com</t>
  </si>
  <si>
    <t>https://park.com/</t>
  </si>
  <si>
    <t>dBDF0Bd0E6eedd5</t>
  </si>
  <si>
    <t>Powell PLC</t>
  </si>
  <si>
    <t>+1-127-978-7134x6546</t>
  </si>
  <si>
    <t>589-175-0933</t>
  </si>
  <si>
    <t>madison31@cohen-haney.biz</t>
  </si>
  <si>
    <t>FF03eA9b5E8b8f1</t>
  </si>
  <si>
    <t>Escobar, Horne and Mckay</t>
  </si>
  <si>
    <t>North Kathyfurt</t>
  </si>
  <si>
    <t>lsosa@pruitt-dickson.com</t>
  </si>
  <si>
    <t>https://www.hester-rollins.com/</t>
  </si>
  <si>
    <t>C34cFCea4b150b7</t>
  </si>
  <si>
    <t>Clements-Melton</t>
  </si>
  <si>
    <t>Francismouth</t>
  </si>
  <si>
    <t>711-552-1308x3280</t>
  </si>
  <si>
    <t>+1-032-510-6254x83328</t>
  </si>
  <si>
    <t>mcintoshnicole@todd-spears.org</t>
  </si>
  <si>
    <t>119AbFA21C7aaeE</t>
  </si>
  <si>
    <t>Mcpherson PLC</t>
  </si>
  <si>
    <t>Kurthaven</t>
  </si>
  <si>
    <t>822-567-7729x5545</t>
  </si>
  <si>
    <t>495.670.7564x22299</t>
  </si>
  <si>
    <t>vtaylor@boyle.com</t>
  </si>
  <si>
    <t>https://carter-hoover.biz/</t>
  </si>
  <si>
    <t>7FF21c8db6d278b</t>
  </si>
  <si>
    <t>Sherman Group</t>
  </si>
  <si>
    <t>Lorraineview</t>
  </si>
  <si>
    <t>416.523.2453x6783</t>
  </si>
  <si>
    <t>563-543-6834x928</t>
  </si>
  <si>
    <t>mcdowellchristy@conner-tate.com</t>
  </si>
  <si>
    <t>http://hendrix.biz/</t>
  </si>
  <si>
    <t>096BEAd75283FDC</t>
  </si>
  <si>
    <t>Gibson-Allison</t>
  </si>
  <si>
    <t>Morseburgh</t>
  </si>
  <si>
    <t>+1-238-310-5770x52572</t>
  </si>
  <si>
    <t>175.511.9068x746</t>
  </si>
  <si>
    <t>fduncan@curry.com</t>
  </si>
  <si>
    <t>http://romero-buchanan.com/</t>
  </si>
  <si>
    <t>3E96Febb93072a1</t>
  </si>
  <si>
    <t>Montgomery, Ayala and Leblanc</t>
  </si>
  <si>
    <t>Moodyview</t>
  </si>
  <si>
    <t>702.868.8589x3476</t>
  </si>
  <si>
    <t>(828)405-0528</t>
  </si>
  <si>
    <t>leslie70@white.org</t>
  </si>
  <si>
    <t>http://www.howell.net/</t>
  </si>
  <si>
    <t>AA7E26a19e3Adea</t>
  </si>
  <si>
    <t>Rogers PLC</t>
  </si>
  <si>
    <t>Garyside</t>
  </si>
  <si>
    <t>+1-145-803-2986x264</t>
  </si>
  <si>
    <t>+1-366-812-8076x93270</t>
  </si>
  <si>
    <t>lgarner@knapp.biz</t>
  </si>
  <si>
    <t>d0ab412fA3dA802</t>
  </si>
  <si>
    <t>Zamora Group</t>
  </si>
  <si>
    <t>Lauramouth</t>
  </si>
  <si>
    <t>384.571.6037x33885</t>
  </si>
  <si>
    <t>636.818.0869</t>
  </si>
  <si>
    <t>qbean@sharp.com</t>
  </si>
  <si>
    <t>d9eEd560d72F0d8</t>
  </si>
  <si>
    <t>Shelton LLC</t>
  </si>
  <si>
    <t>Arianaport</t>
  </si>
  <si>
    <t>001-053-911-8687x078</t>
  </si>
  <si>
    <t>andrestate@velez-foster.com</t>
  </si>
  <si>
    <t>c9fc3AdDCEF4db3</t>
  </si>
  <si>
    <t>Hendricks PLC</t>
  </si>
  <si>
    <t>Garrisonport</t>
  </si>
  <si>
    <t>085.322.4605x459</t>
  </si>
  <si>
    <t>(906)214-1502</t>
  </si>
  <si>
    <t>tuckerlynn@cuevas-russo.info</t>
  </si>
  <si>
    <t>http://www.berry.info/</t>
  </si>
  <si>
    <t>dDafEe6ABcCCEFB</t>
  </si>
  <si>
    <t>Booth, Hunter and Rubio</t>
  </si>
  <si>
    <t>291-023-3739x1083</t>
  </si>
  <si>
    <t>(630)482-0425</t>
  </si>
  <si>
    <t>sherriyang@marshall-yates.net</t>
  </si>
  <si>
    <t>E9B9DAa234a2b5B</t>
  </si>
  <si>
    <t>Conrad, Glenn and Gutierrez</t>
  </si>
  <si>
    <t>(780)516-7181</t>
  </si>
  <si>
    <t>+1-983-202-9998x2869</t>
  </si>
  <si>
    <t>tzimmerman@mendoza-sampson.org</t>
  </si>
  <si>
    <t>b57bAd8e401a1AF</t>
  </si>
  <si>
    <t>Hardin-Howe</t>
  </si>
  <si>
    <t>Port Victorside</t>
  </si>
  <si>
    <t>(298)432-4841x57397</t>
  </si>
  <si>
    <t>846.781.0482</t>
  </si>
  <si>
    <t>savannah00@lane.biz</t>
  </si>
  <si>
    <t>https://lawrence.com/</t>
  </si>
  <si>
    <t>e6ec9249FEF40b4</t>
  </si>
  <si>
    <t>Elliottmouth</t>
  </si>
  <si>
    <t>001-821-877-5482x7455</t>
  </si>
  <si>
    <t>heathlatasha@ritter.com</t>
  </si>
  <si>
    <t>http://watts-fry.com/</t>
  </si>
  <si>
    <t>BdaF7d3aCffcB56</t>
  </si>
  <si>
    <t>Burgess, Casey and Mayer</t>
  </si>
  <si>
    <t>Heathberg</t>
  </si>
  <si>
    <t>+1-747-318-6624x481</t>
  </si>
  <si>
    <t>404.628.0103</t>
  </si>
  <si>
    <t>tinastokes@ellison.com</t>
  </si>
  <si>
    <t>http://www.thomas-humphrey.com/</t>
  </si>
  <si>
    <t>Abd116D6cCEe47D</t>
  </si>
  <si>
    <t>Casey-Mooney</t>
  </si>
  <si>
    <t>Hamiltonport</t>
  </si>
  <si>
    <t>(761)457-3668</t>
  </si>
  <si>
    <t>annetterobles@benjamin.com</t>
  </si>
  <si>
    <t>http://www.buchanan.org/</t>
  </si>
  <si>
    <t>Ec45066Afeee0e4</t>
  </si>
  <si>
    <t>Foster, Nunez and Wallace</t>
  </si>
  <si>
    <t>East Leonard</t>
  </si>
  <si>
    <t>001-467-368-8765x021</t>
  </si>
  <si>
    <t>001-510-198-0584x053</t>
  </si>
  <si>
    <t>bmaddox@moreno.com</t>
  </si>
  <si>
    <t>http://www.benitez.net/</t>
  </si>
  <si>
    <t>7ffCda3eDA162b5</t>
  </si>
  <si>
    <t>Gross, Tran and Chang</t>
  </si>
  <si>
    <t>Juarezland</t>
  </si>
  <si>
    <t>+1-115-554-6345x011</t>
  </si>
  <si>
    <t>657-244-1986x887</t>
  </si>
  <si>
    <t>rdunlap@parker-webb.net</t>
  </si>
  <si>
    <t>http://walter-cooley.com/</t>
  </si>
  <si>
    <t>331bd775F68aaE3</t>
  </si>
  <si>
    <t>Caldwell-Gross</t>
  </si>
  <si>
    <t>Currybury</t>
  </si>
  <si>
    <t>+1-291-535-5580x95402</t>
  </si>
  <si>
    <t>784-984-1954x137</t>
  </si>
  <si>
    <t>curtis38@roberson.net</t>
  </si>
  <si>
    <t>http://keller-greer.com/</t>
  </si>
  <si>
    <t>FFd28208C49B7e4</t>
  </si>
  <si>
    <t>Reynolds, Brady and Hopkins</t>
  </si>
  <si>
    <t>Kelliside</t>
  </si>
  <si>
    <t>(831)512-8451x421</t>
  </si>
  <si>
    <t>+1-133-322-5559x033</t>
  </si>
  <si>
    <t>archermargaret@horn.com</t>
  </si>
  <si>
    <t>http://osborne-jenkins.com/</t>
  </si>
  <si>
    <t>078DEe6857a7FC8</t>
  </si>
  <si>
    <t>Meyer-Frost</t>
  </si>
  <si>
    <t>757-676-4484</t>
  </si>
  <si>
    <t>(315)566-2958x60606</t>
  </si>
  <si>
    <t>hperez@woodard.info</t>
  </si>
  <si>
    <t>http://park-garcia.info/</t>
  </si>
  <si>
    <t>d76A7E23f524585</t>
  </si>
  <si>
    <t>Raymondmouth</t>
  </si>
  <si>
    <t>227-311-3830x0831</t>
  </si>
  <si>
    <t>+1-654-806-1321x73196</t>
  </si>
  <si>
    <t>victor90@choi.com</t>
  </si>
  <si>
    <t>http://krause.biz/</t>
  </si>
  <si>
    <t>161bd22cA80F75F</t>
  </si>
  <si>
    <t>Blevins, Villarreal and Hartman</t>
  </si>
  <si>
    <t>Hatfieldberg</t>
  </si>
  <si>
    <t>001-609-859-1582x25977</t>
  </si>
  <si>
    <t>001-761-549-1494x520</t>
  </si>
  <si>
    <t>zrichards@cooke.com</t>
  </si>
  <si>
    <t>Fc0aB845dC093e6</t>
  </si>
  <si>
    <t>Navarro PLC</t>
  </si>
  <si>
    <t>West Maureentown</t>
  </si>
  <si>
    <t>001-370-331-1504x5993</t>
  </si>
  <si>
    <t>647.638.7159x1444</t>
  </si>
  <si>
    <t>mario03@mayer.org</t>
  </si>
  <si>
    <t>https://steele.org/</t>
  </si>
  <si>
    <t>bD044a72175bE0a</t>
  </si>
  <si>
    <t>Trujillo, Rodgers and Cherry</t>
  </si>
  <si>
    <t>West Isabellaville</t>
  </si>
  <si>
    <t>652-020-8449x7850</t>
  </si>
  <si>
    <t>474.605.7291</t>
  </si>
  <si>
    <t>petercortez@kent-lynn.com</t>
  </si>
  <si>
    <t>http://www.barron-blanchard.com/</t>
  </si>
  <si>
    <t>Aa7e782d09Ab3c4</t>
  </si>
  <si>
    <t>Thompson-Wagner</t>
  </si>
  <si>
    <t>West Jenna</t>
  </si>
  <si>
    <t>001-137-136-9762</t>
  </si>
  <si>
    <t>950.148.2990</t>
  </si>
  <si>
    <t>alvarezmaxwell@pineda-edwards.com</t>
  </si>
  <si>
    <t>http://www.hendricks.net/</t>
  </si>
  <si>
    <t>6ADdaC7BE76DbB2</t>
  </si>
  <si>
    <t>Cordova-Dillon</t>
  </si>
  <si>
    <t>(520)201-7880</t>
  </si>
  <si>
    <t>001-711-324-6957x49258</t>
  </si>
  <si>
    <t>tom01@harper-roth.com</t>
  </si>
  <si>
    <t>https://nelson-cameron.org/</t>
  </si>
  <si>
    <t>9A9FFeEDE3BF8b9</t>
  </si>
  <si>
    <t>Johns-Gardner</t>
  </si>
  <si>
    <t>Janefort</t>
  </si>
  <si>
    <t>752-967-9051x2042</t>
  </si>
  <si>
    <t>(730)000-3562x662</t>
  </si>
  <si>
    <t>kirkmoses@gilbert-gallagher.net</t>
  </si>
  <si>
    <t>E36DAb7C11fae5b</t>
  </si>
  <si>
    <t>Padilla Inc</t>
  </si>
  <si>
    <t>West Jerry</t>
  </si>
  <si>
    <t>(233)456-6657</t>
  </si>
  <si>
    <t>001-062-922-4558x29422</t>
  </si>
  <si>
    <t>marshalljenna@gates.net</t>
  </si>
  <si>
    <t>https://www.jackson-phillips.info/</t>
  </si>
  <si>
    <t>27414EBC4AA02E5</t>
  </si>
  <si>
    <t>Stanley Ltd</t>
  </si>
  <si>
    <t>Banksland</t>
  </si>
  <si>
    <t>269.355.0963x58953</t>
  </si>
  <si>
    <t>509-339-1978</t>
  </si>
  <si>
    <t>orrmindy@bowen.com</t>
  </si>
  <si>
    <t>DA9161Ab3eeD2Da</t>
  </si>
  <si>
    <t>Waller-Mora</t>
  </si>
  <si>
    <t>Derekhaven</t>
  </si>
  <si>
    <t>182.189.1811</t>
  </si>
  <si>
    <t>100.790.1768</t>
  </si>
  <si>
    <t>dorothybates@chan-valdez.net</t>
  </si>
  <si>
    <t>07bbf03764CFa06</t>
  </si>
  <si>
    <t>May-Cooke</t>
  </si>
  <si>
    <t>Christophershire</t>
  </si>
  <si>
    <t>(746)891-6090</t>
  </si>
  <si>
    <t>851.550.3655x0806</t>
  </si>
  <si>
    <t>jenkinssuzanne@blanchard-crosby.com</t>
  </si>
  <si>
    <t>http://www.vang.info/</t>
  </si>
  <si>
    <t>e2e47e7a1DFe2bf</t>
  </si>
  <si>
    <t>Moore, Hebert and Bridges</t>
  </si>
  <si>
    <t>045.705.4539x6968</t>
  </si>
  <si>
    <t>623-095-8751x03754</t>
  </si>
  <si>
    <t>uvega@mcdaniel.com</t>
  </si>
  <si>
    <t>https://www.calderon-case.com/</t>
  </si>
  <si>
    <t>d5afe416eb4C971</t>
  </si>
  <si>
    <t>Todd-Powell</t>
  </si>
  <si>
    <t>North Rachelchester</t>
  </si>
  <si>
    <t>302-202-6659</t>
  </si>
  <si>
    <t>kristiortiz@yoder-wilkerson.com</t>
  </si>
  <si>
    <t>http://stafford.net/</t>
  </si>
  <si>
    <t>0981B1089c4FeEA</t>
  </si>
  <si>
    <t>Green, Carpenter and Dudley</t>
  </si>
  <si>
    <t>Nguyenville</t>
  </si>
  <si>
    <t>583.552.9419</t>
  </si>
  <si>
    <t>larry23@lozano-whitney.net</t>
  </si>
  <si>
    <t>http://www.meyer-weaver.com/</t>
  </si>
  <si>
    <t>936160E73C3a134</t>
  </si>
  <si>
    <t>Griffin, Mccarty and Carr</t>
  </si>
  <si>
    <t>001-363-132-2360x874</t>
  </si>
  <si>
    <t>+1-516-681-9258x3174</t>
  </si>
  <si>
    <t>lorirosario@price.com</t>
  </si>
  <si>
    <t>https://www.castaneda.info/</t>
  </si>
  <si>
    <t>dD1a9A06CeCC3E2</t>
  </si>
  <si>
    <t>Mccall, Rosario and Walter</t>
  </si>
  <si>
    <t>West Johnathanmouth</t>
  </si>
  <si>
    <t>(180)845-5385</t>
  </si>
  <si>
    <t>+1-944-812-2684x92951</t>
  </si>
  <si>
    <t>glassjocelyn@sparks.com</t>
  </si>
  <si>
    <t>https://duran.com/</t>
  </si>
  <si>
    <t>d342b8C9cbCfB4e</t>
  </si>
  <si>
    <t>Collier, Novak and Monroe</t>
  </si>
  <si>
    <t>Mcconnellburgh</t>
  </si>
  <si>
    <t>404-593-8120x5650</t>
  </si>
  <si>
    <t>833-845-3664</t>
  </si>
  <si>
    <t>mconrad@lamb.com</t>
  </si>
  <si>
    <t>https://www.christian.com/</t>
  </si>
  <si>
    <t>Be5FdBad65E28eC</t>
  </si>
  <si>
    <t>Andersenberg</t>
  </si>
  <si>
    <t>995-697-6044</t>
  </si>
  <si>
    <t>(545)383-6319x59122</t>
  </si>
  <si>
    <t>kendramayo@evans.info</t>
  </si>
  <si>
    <t>http://www.perkins-hurst.net/</t>
  </si>
  <si>
    <t>7Dc9E4AD643af9e</t>
  </si>
  <si>
    <t>Gordon, Ramsey and Duke</t>
  </si>
  <si>
    <t>Saundersberg</t>
  </si>
  <si>
    <t>(285)009-3286x1348</t>
  </si>
  <si>
    <t>001-200-409-9719x346</t>
  </si>
  <si>
    <t>kellycoffey@fitzpatrick.com</t>
  </si>
  <si>
    <t>http://gregory.com/</t>
  </si>
  <si>
    <t>E9448BbE9DA138A</t>
  </si>
  <si>
    <t>Barberland</t>
  </si>
  <si>
    <t>001-445-509-3563</t>
  </si>
  <si>
    <t>cheyenne75@spence.com</t>
  </si>
  <si>
    <t>http://www.mccullough.com/</t>
  </si>
  <si>
    <t>9Eb9A4D09A5E7Ae</t>
  </si>
  <si>
    <t>Jackson, Wilkerson and Morris</t>
  </si>
  <si>
    <t>Port Tara</t>
  </si>
  <si>
    <t>771-918-4317x5497</t>
  </si>
  <si>
    <t>001-310-937-7474x099</t>
  </si>
  <si>
    <t>raguilar@friedman.com</t>
  </si>
  <si>
    <t>http://bright.com/</t>
  </si>
  <si>
    <t>cdc1D2a87296EFB</t>
  </si>
  <si>
    <t>Hancock, Barker and Arroyo</t>
  </si>
  <si>
    <t>385.365.9380</t>
  </si>
  <si>
    <t>(425)392-1565x8247</t>
  </si>
  <si>
    <t>barnettgilbert@howell.com</t>
  </si>
  <si>
    <t>https://briggs.org/</t>
  </si>
  <si>
    <t>6e4D43B80cBAbe2</t>
  </si>
  <si>
    <t>Gould, Yates and Lutz</t>
  </si>
  <si>
    <t>West Christianchester</t>
  </si>
  <si>
    <t>(633)635-4355x243</t>
  </si>
  <si>
    <t>greid@prince.com</t>
  </si>
  <si>
    <t>5A1b35Aee4B14a2</t>
  </si>
  <si>
    <t>Blackburn-Vaughn</t>
  </si>
  <si>
    <t>Bentleystad</t>
  </si>
  <si>
    <t>374-159-3193x694</t>
  </si>
  <si>
    <t>+1-138-531-5949x571</t>
  </si>
  <si>
    <t>paulneil@rodgers.com</t>
  </si>
  <si>
    <t>7E6D47bD1d3d5c4</t>
  </si>
  <si>
    <t>Chen, Villa and Yang</t>
  </si>
  <si>
    <t>North Spencer</t>
  </si>
  <si>
    <t>236-001-6277</t>
  </si>
  <si>
    <t>xmcintyre@ward.com</t>
  </si>
  <si>
    <t>http://ray-prince.biz/</t>
  </si>
  <si>
    <t>E6F0fB49cDE7fEE</t>
  </si>
  <si>
    <t>Pearson, Moreno and Allen</t>
  </si>
  <si>
    <t>Colinhaven</t>
  </si>
  <si>
    <t>(822)635-3041</t>
  </si>
  <si>
    <t>(853)405-8156x43770</t>
  </si>
  <si>
    <t>aliciaguerrero@meza.com</t>
  </si>
  <si>
    <t>3eF073982211bdb</t>
  </si>
  <si>
    <t>Casey-Dodson</t>
  </si>
  <si>
    <t>New Donnatown</t>
  </si>
  <si>
    <t>(829)401-4007x7375</t>
  </si>
  <si>
    <t>001-373-329-5457x90581</t>
  </si>
  <si>
    <t>julianmorris@berger.com</t>
  </si>
  <si>
    <t>https://www.contreras-wilkinson.net/</t>
  </si>
  <si>
    <t>89201dfA1DCA14A</t>
  </si>
  <si>
    <t>Fitzpatrick LLC</t>
  </si>
  <si>
    <t>Andreaside</t>
  </si>
  <si>
    <t>(716)893-9743x797</t>
  </si>
  <si>
    <t>643.786.0153x4094</t>
  </si>
  <si>
    <t>amberwood@petersen.org</t>
  </si>
  <si>
    <t>https://www.mejia.net/</t>
  </si>
  <si>
    <t>fCA2DadDeA0FdDe</t>
  </si>
  <si>
    <t>Beckybury</t>
  </si>
  <si>
    <t>611-927-2651x693</t>
  </si>
  <si>
    <t>+1-204-779-2090x4058</t>
  </si>
  <si>
    <t>bobchambers@mendoza.com</t>
  </si>
  <si>
    <t>e40d7f99ecfBad3</t>
  </si>
  <si>
    <t>643.549.6632</t>
  </si>
  <si>
    <t>jerry98@camacho-nash.com</t>
  </si>
  <si>
    <t>http://lamb.com/</t>
  </si>
  <si>
    <t>d9F553DCAea9a42</t>
  </si>
  <si>
    <t>Mcdaniel Inc</t>
  </si>
  <si>
    <t>Dukehaven</t>
  </si>
  <si>
    <t>469-085-9969</t>
  </si>
  <si>
    <t>vgoodman@galvan.biz</t>
  </si>
  <si>
    <t>http://cordova-lester.com/</t>
  </si>
  <si>
    <t>AC5b58fCa9bA3eB</t>
  </si>
  <si>
    <t>Travis Ltd</t>
  </si>
  <si>
    <t>Meaganberg</t>
  </si>
  <si>
    <t>445.451.1346x665</t>
  </si>
  <si>
    <t>056-615-2567x48709</t>
  </si>
  <si>
    <t>nielsenguy@burke.org</t>
  </si>
  <si>
    <t>http://www.salinas.com/</t>
  </si>
  <si>
    <t>fCb0a3E15284a43</t>
  </si>
  <si>
    <t>Tyler Group</t>
  </si>
  <si>
    <t>Derrickstad</t>
  </si>
  <si>
    <t>001-047-227-6756</t>
  </si>
  <si>
    <t>ecordova@davila.net</t>
  </si>
  <si>
    <t>http://www.barton-kelley.com/</t>
  </si>
  <si>
    <t>ddC2d283aE679BD</t>
  </si>
  <si>
    <t>Holden Group</t>
  </si>
  <si>
    <t>New Allenton</t>
  </si>
  <si>
    <t>001-107-132-3139x069</t>
  </si>
  <si>
    <t>adriana69@escobar.com</t>
  </si>
  <si>
    <t>https://www.barry-zavala.com/</t>
  </si>
  <si>
    <t>816ACBaD7DABb1f</t>
  </si>
  <si>
    <t>Bright-Thornton</t>
  </si>
  <si>
    <t>Masseybury</t>
  </si>
  <si>
    <t>307.303.8839</t>
  </si>
  <si>
    <t>darryl99@park-hicks.com</t>
  </si>
  <si>
    <t>9e7B6Ebe312D3f5</t>
  </si>
  <si>
    <t>Mcguire, Berg and Weaver</t>
  </si>
  <si>
    <t>Claytonfurt</t>
  </si>
  <si>
    <t>337.423.4019x9407</t>
  </si>
  <si>
    <t>foleycarla@hill.org</t>
  </si>
  <si>
    <t>https://kerr-rodriguez.com/</t>
  </si>
  <si>
    <t>abCdE6AF6BA89ae</t>
  </si>
  <si>
    <t>Perkins Ltd</t>
  </si>
  <si>
    <t>Cynthialand</t>
  </si>
  <si>
    <t>001-417-983-4841</t>
  </si>
  <si>
    <t>karlathomas@hess.com</t>
  </si>
  <si>
    <t>https://hess-michael.com/</t>
  </si>
  <si>
    <t>a7ABcaDb68756C2</t>
  </si>
  <si>
    <t>Strickland-Downs</t>
  </si>
  <si>
    <t>Carriestad</t>
  </si>
  <si>
    <t>001-599-008-6037x97007</t>
  </si>
  <si>
    <t>389.971.3735</t>
  </si>
  <si>
    <t>terrence23@carr.com</t>
  </si>
  <si>
    <t>https://www.morton.net/</t>
  </si>
  <si>
    <t>B18e051bbFdEea9</t>
  </si>
  <si>
    <t>Ramos-Horn</t>
  </si>
  <si>
    <t>Wernerland</t>
  </si>
  <si>
    <t>969.077.5877x8106</t>
  </si>
  <si>
    <t>+1-072-786-3601x44230</t>
  </si>
  <si>
    <t>atkinsontracie@mcdaniel.net</t>
  </si>
  <si>
    <t>http://mercer.biz/</t>
  </si>
  <si>
    <t>109ADD065F014BA</t>
  </si>
  <si>
    <t>Bray, Gardner and Calhoun</t>
  </si>
  <si>
    <t>Beverlyfort</t>
  </si>
  <si>
    <t>+1-206-552-5475x91474</t>
  </si>
  <si>
    <t>(200)922-4540x702</t>
  </si>
  <si>
    <t>vmurphy@reed.com</t>
  </si>
  <si>
    <t>http://henry.net/</t>
  </si>
  <si>
    <t>fe3fB3f0ad8Dd0C</t>
  </si>
  <si>
    <t>Williams LLC</t>
  </si>
  <si>
    <t>Dayfurt</t>
  </si>
  <si>
    <t>001-710-314-4012x7406</t>
  </si>
  <si>
    <t>383-854-4664x11982</t>
  </si>
  <si>
    <t>calvinnewman@villarreal.biz</t>
  </si>
  <si>
    <t>4a0bA74e04c8a50</t>
  </si>
  <si>
    <t>Parker, Pacheco and Jenkins</t>
  </si>
  <si>
    <t>Housemouth</t>
  </si>
  <si>
    <t>123.402.0858</t>
  </si>
  <si>
    <t>130-327-8681x22519</t>
  </si>
  <si>
    <t>ctrevino@roach.com</t>
  </si>
  <si>
    <t>https://foley.biz/</t>
  </si>
  <si>
    <t>e1795bDcc9dFd0e</t>
  </si>
  <si>
    <t>Lake Janetown</t>
  </si>
  <si>
    <t>+1-118-382-9725x6741</t>
  </si>
  <si>
    <t>+1-573-114-1364x58839</t>
  </si>
  <si>
    <t>alexbaxter@glass.com</t>
  </si>
  <si>
    <t>http://grimes.info/</t>
  </si>
  <si>
    <t>eC83DEa5B25B8e6</t>
  </si>
  <si>
    <t>790.463.1260x1371</t>
  </si>
  <si>
    <t>001-923-977-2120</t>
  </si>
  <si>
    <t>natalie38@vang-obrien.com</t>
  </si>
  <si>
    <t>43b624ad3BEB86F</t>
  </si>
  <si>
    <t>Gonzales-Arias</t>
  </si>
  <si>
    <t>Carsonland</t>
  </si>
  <si>
    <t>001-580-863-3359x4420</t>
  </si>
  <si>
    <t>001-670-919-4323x47851</t>
  </si>
  <si>
    <t>rowlandsandy@schwartz.com</t>
  </si>
  <si>
    <t>8bcfEc9e49CD708</t>
  </si>
  <si>
    <t>Weber Ltd</t>
  </si>
  <si>
    <t>East Dustinmouth</t>
  </si>
  <si>
    <t>001-604-266-9430x6237</t>
  </si>
  <si>
    <t>+1-607-259-9851x64726</t>
  </si>
  <si>
    <t>brownmichelle@zuniga-cross.com</t>
  </si>
  <si>
    <t>http://www.estrada.com/</t>
  </si>
  <si>
    <t>1d4cdfC9229422F</t>
  </si>
  <si>
    <t>Mosley-Potter</t>
  </si>
  <si>
    <t>Dominguezberg</t>
  </si>
  <si>
    <t>001-746-039-3585</t>
  </si>
  <si>
    <t>153-149-6110</t>
  </si>
  <si>
    <t>kim44@jefferson.com</t>
  </si>
  <si>
    <t>8B910deC6fA1C8C</t>
  </si>
  <si>
    <t>Cummings, Bean and Payne</t>
  </si>
  <si>
    <t>789.366.1402x5699</t>
  </si>
  <si>
    <t>(952)811-9091x989</t>
  </si>
  <si>
    <t>jordanglenda@ryan.biz</t>
  </si>
  <si>
    <t>F8bBcdFa6A410bD</t>
  </si>
  <si>
    <t>Singleton, Willis and Livingston</t>
  </si>
  <si>
    <t>East Tristanland</t>
  </si>
  <si>
    <t>663-760-0818x8067</t>
  </si>
  <si>
    <t>+1-894-767-1928x86672</t>
  </si>
  <si>
    <t>caroline92@morrison-duke.com</t>
  </si>
  <si>
    <t>88EC5ecAEb2B19C</t>
  </si>
  <si>
    <t>West Gordon</t>
  </si>
  <si>
    <t>(469)625-1918x48912</t>
  </si>
  <si>
    <t>359.152.7026</t>
  </si>
  <si>
    <t>stuartbelinda@osborn-salinas.com</t>
  </si>
  <si>
    <t>32c09ee95cfF33f</t>
  </si>
  <si>
    <t>Morganbury</t>
  </si>
  <si>
    <t>745-225-1517</t>
  </si>
  <si>
    <t>erikschaefer@estes-hill.com</t>
  </si>
  <si>
    <t>cbD80CceD14e420</t>
  </si>
  <si>
    <t>Craig, Tate and Chandler</t>
  </si>
  <si>
    <t>South Jeffrey</t>
  </si>
  <si>
    <t>(740)970-1898</t>
  </si>
  <si>
    <t>+1-357-607-9571x075</t>
  </si>
  <si>
    <t>tross@le-proctor.com</t>
  </si>
  <si>
    <t>https://galloway-york.com/</t>
  </si>
  <si>
    <t>Ab81AbCD48C3ebd</t>
  </si>
  <si>
    <t>Grantchester</t>
  </si>
  <si>
    <t>001-273-434-5500</t>
  </si>
  <si>
    <t>097.697.9900x56715</t>
  </si>
  <si>
    <t>max16@kim.com</t>
  </si>
  <si>
    <t>http://larsen.com/</t>
  </si>
  <si>
    <t>96fef84eee0E6eB</t>
  </si>
  <si>
    <t>Williamson-Woodward</t>
  </si>
  <si>
    <t>Douglasport</t>
  </si>
  <si>
    <t>520-446-7020x164</t>
  </si>
  <si>
    <t>715.269.6649x94159</t>
  </si>
  <si>
    <t>nluna@gilmore.com</t>
  </si>
  <si>
    <t>http://hart.com/</t>
  </si>
  <si>
    <t>eCB96BddEd31EbB</t>
  </si>
  <si>
    <t>Short, Brooks and Shelton</t>
  </si>
  <si>
    <t>Lake Tanya</t>
  </si>
  <si>
    <t>068-840-3136</t>
  </si>
  <si>
    <t>+1-696-485-4683x6203</t>
  </si>
  <si>
    <t>osellers@goodman.com</t>
  </si>
  <si>
    <t>https://vincent-cherry.com/</t>
  </si>
  <si>
    <t>5cab2cdEafDa197</t>
  </si>
  <si>
    <t>Ware, Ferrell and Morrow</t>
  </si>
  <si>
    <t>South Jonathon</t>
  </si>
  <si>
    <t>001-631-825-9383x621</t>
  </si>
  <si>
    <t>306.701.4563</t>
  </si>
  <si>
    <t>carsonmolly@spears.com</t>
  </si>
  <si>
    <t>https://fischer.net/</t>
  </si>
  <si>
    <t>ECe2F5b98efaCa0</t>
  </si>
  <si>
    <t>Ingram-Johnston</t>
  </si>
  <si>
    <t>West Veronica</t>
  </si>
  <si>
    <t>001-036-887-3388x31593</t>
  </si>
  <si>
    <t>728-598-8470</t>
  </si>
  <si>
    <t>nmeza@beltran.info</t>
  </si>
  <si>
    <t>http://mccann-hoover.info/</t>
  </si>
  <si>
    <t>Cf287eBA045C59A</t>
  </si>
  <si>
    <t>Gillespie-Kemp</t>
  </si>
  <si>
    <t>Chandlerborough</t>
  </si>
  <si>
    <t>708-957-2994x79146</t>
  </si>
  <si>
    <t>(226)228-3088x015</t>
  </si>
  <si>
    <t>hmurray@fisher.com</t>
  </si>
  <si>
    <t>bf358b72b24Ffa5</t>
  </si>
  <si>
    <t>Gallegos-Wong</t>
  </si>
  <si>
    <t>+1-871-367-6760x9335</t>
  </si>
  <si>
    <t>001-365-948-2844</t>
  </si>
  <si>
    <t>martinmercer@anderson.com</t>
  </si>
  <si>
    <t>F05C7931b54d6E9</t>
  </si>
  <si>
    <t>Becker, Mendez and Hudson</t>
  </si>
  <si>
    <t>North Danatown</t>
  </si>
  <si>
    <t>001-066-251-0277x2791</t>
  </si>
  <si>
    <t>(202)326-0805x47762</t>
  </si>
  <si>
    <t>lucasmelendez@daniels.net</t>
  </si>
  <si>
    <t>http://boyd.biz/</t>
  </si>
  <si>
    <t>4528d6aBf2Aa4D3</t>
  </si>
  <si>
    <t>Rebekahchester</t>
  </si>
  <si>
    <t>+1-192-498-7362x89206</t>
  </si>
  <si>
    <t>356-227-9021x9108</t>
  </si>
  <si>
    <t>arivas@manning.com</t>
  </si>
  <si>
    <t>https://www.rasmussen.info/</t>
  </si>
  <si>
    <t>7ba27bAD9bc9F5c</t>
  </si>
  <si>
    <t>Mueller PLC</t>
  </si>
  <si>
    <t>Port Pedroview</t>
  </si>
  <si>
    <t>688.830.0429</t>
  </si>
  <si>
    <t>584-099-6520</t>
  </si>
  <si>
    <t>shaunbass@shields-swanson.biz</t>
  </si>
  <si>
    <t>https://www.padilla-lester.com/</t>
  </si>
  <si>
    <t>aCFc0e45DddEE64</t>
  </si>
  <si>
    <t>Morales, Bishop and Martin</t>
  </si>
  <si>
    <t>Theodoreview</t>
  </si>
  <si>
    <t>562.020.4092x964</t>
  </si>
  <si>
    <t>001-489-843-4306x31003</t>
  </si>
  <si>
    <t>spearsisaac@king.com</t>
  </si>
  <si>
    <t>ef14b1E5Fab16aE</t>
  </si>
  <si>
    <t>Mcfarland-Quinn</t>
  </si>
  <si>
    <t>Chadmouth</t>
  </si>
  <si>
    <t>355.123.3766x4125</t>
  </si>
  <si>
    <t>850.865.2582x89593</t>
  </si>
  <si>
    <t>roberto82@chang-rose.biz</t>
  </si>
  <si>
    <t>F1B0f64C9d222F8</t>
  </si>
  <si>
    <t>Salas, Murray and Rollins</t>
  </si>
  <si>
    <t>North Brenttown</t>
  </si>
  <si>
    <t>740.632.9733x827</t>
  </si>
  <si>
    <t>151-117-4624x939</t>
  </si>
  <si>
    <t>bnoble@miller.com</t>
  </si>
  <si>
    <t>https://maynard-stark.com/</t>
  </si>
  <si>
    <t>3a476a06f3CCa9d</t>
  </si>
  <si>
    <t>Rhodes-Craig</t>
  </si>
  <si>
    <t>Hestertown</t>
  </si>
  <si>
    <t>(734)732-9916x9336</t>
  </si>
  <si>
    <t>001-189-025-1975x0254</t>
  </si>
  <si>
    <t>dphelps@lucas.com</t>
  </si>
  <si>
    <t>https://www.robertson-mccall.com/</t>
  </si>
  <si>
    <t>C5FbA08308f596b</t>
  </si>
  <si>
    <t>Vang-Ochoa</t>
  </si>
  <si>
    <t>Dixonton</t>
  </si>
  <si>
    <t>034-808-3993x2357</t>
  </si>
  <si>
    <t>546.919.6522x77779</t>
  </si>
  <si>
    <t>cody03@webster-vance.com</t>
  </si>
  <si>
    <t>5516B31BAa3713B</t>
  </si>
  <si>
    <t>Morales, Mcintyre and Keller</t>
  </si>
  <si>
    <t>Richfurt</t>
  </si>
  <si>
    <t>588.993.1028</t>
  </si>
  <si>
    <t>ballardclinton@massey-schroeder.com</t>
  </si>
  <si>
    <t>ad9e7D4Dd3ee7Cc</t>
  </si>
  <si>
    <t>Garrett, Barr and Kaufman</t>
  </si>
  <si>
    <t>+1-938-097-7032x369</t>
  </si>
  <si>
    <t>001-233-074-3316x572</t>
  </si>
  <si>
    <t>stuartpreston@gilbert-soto.com</t>
  </si>
  <si>
    <t>http://webb.com/</t>
  </si>
  <si>
    <t>E0aCD3BDCC238EB</t>
  </si>
  <si>
    <t>Alisonmouth</t>
  </si>
  <si>
    <t>001-076-663-9152</t>
  </si>
  <si>
    <t>001-070-410-8842x376</t>
  </si>
  <si>
    <t>victoria77@malone.info</t>
  </si>
  <si>
    <t>https://www.beasley.org/</t>
  </si>
  <si>
    <t>Ae4d3ad361d40FC</t>
  </si>
  <si>
    <t>Cordova, Rollins and Henderson</t>
  </si>
  <si>
    <t>South Samuelport</t>
  </si>
  <si>
    <t>054.312.3945</t>
  </si>
  <si>
    <t>(769)427-8490x86414</t>
  </si>
  <si>
    <t>claire48@campos.com</t>
  </si>
  <si>
    <t>B1Cbd3b8810b78c</t>
  </si>
  <si>
    <t>Hill-Hendricks</t>
  </si>
  <si>
    <t>East Haydenville</t>
  </si>
  <si>
    <t>852-220-0484</t>
  </si>
  <si>
    <t>001-372-352-4399</t>
  </si>
  <si>
    <t>patelshannon@wyatt.info</t>
  </si>
  <si>
    <t>BAde9dd1bc068BD</t>
  </si>
  <si>
    <t>Wolfe, Lane and Garrison</t>
  </si>
  <si>
    <t>Stevensville</t>
  </si>
  <si>
    <t>555-133-0499x250</t>
  </si>
  <si>
    <t>(705)911-6516x3346</t>
  </si>
  <si>
    <t>kirkleonard@serrano.com</t>
  </si>
  <si>
    <t>http://www.garcia.net/</t>
  </si>
  <si>
    <t>7DcEd0B283DEcF6</t>
  </si>
  <si>
    <t>South Troy</t>
  </si>
  <si>
    <t>287-986-4620x6583</t>
  </si>
  <si>
    <t>sdickson@dunn.info</t>
  </si>
  <si>
    <t>https://stanley.biz/</t>
  </si>
  <si>
    <t>a21FEe7B3e24bd0</t>
  </si>
  <si>
    <t>Jefferson PLC</t>
  </si>
  <si>
    <t>Lake Marissa</t>
  </si>
  <si>
    <t>001-676-555-7333x2805</t>
  </si>
  <si>
    <t>kimberlygoodwin@james.com</t>
  </si>
  <si>
    <t>http://www.hood.biz/</t>
  </si>
  <si>
    <t>B2AA805AfCEc2A1</t>
  </si>
  <si>
    <t>Atkinson Ltd</t>
  </si>
  <si>
    <t>228.353.1048</t>
  </si>
  <si>
    <t>888-902-1875x2263</t>
  </si>
  <si>
    <t>yguerra@sheppard-hardin.com</t>
  </si>
  <si>
    <t>http://mann-logan.com/</t>
  </si>
  <si>
    <t>b447DbC633E65a0</t>
  </si>
  <si>
    <t>Davies, Gould and Barker</t>
  </si>
  <si>
    <t>North Cory</t>
  </si>
  <si>
    <t>606.156.8226</t>
  </si>
  <si>
    <t>563.816.2238x37092</t>
  </si>
  <si>
    <t>rvalencia@jensen.info</t>
  </si>
  <si>
    <t>http://branch-hays.com/</t>
  </si>
  <si>
    <t>1F90caffb835946</t>
  </si>
  <si>
    <t>Bridges-Rangel</t>
  </si>
  <si>
    <t>972-677-1840x5444</t>
  </si>
  <si>
    <t>tashasantana@butler-booth.com</t>
  </si>
  <si>
    <t>c8dFACfe9F36f86</t>
  </si>
  <si>
    <t>Raymond, Daugherty and Vargas</t>
  </si>
  <si>
    <t>Alishaside</t>
  </si>
  <si>
    <t>882.128.9784x53682</t>
  </si>
  <si>
    <t>laurie90@schroeder-terry.com</t>
  </si>
  <si>
    <t>https://www.reynolds-solomon.com/</t>
  </si>
  <si>
    <t>D2d355a67bF2AB8</t>
  </si>
  <si>
    <t>Katieville</t>
  </si>
  <si>
    <t>112-112-4640</t>
  </si>
  <si>
    <t>+1-513-043-4018x331</t>
  </si>
  <si>
    <t>jli@boyer.com</t>
  </si>
  <si>
    <t>c80FE6FfBAfDc6b</t>
  </si>
  <si>
    <t>Daugherty LLC</t>
  </si>
  <si>
    <t>North Xaviermouth</t>
  </si>
  <si>
    <t>220-457-7567x55730</t>
  </si>
  <si>
    <t>(160)483-6452</t>
  </si>
  <si>
    <t>catherinerocha@frederick-cannon.com</t>
  </si>
  <si>
    <t>https://ramsey-duncan.com/</t>
  </si>
  <si>
    <t>dc51B5d3ad086Bd</t>
  </si>
  <si>
    <t>Oconnell-Lucero</t>
  </si>
  <si>
    <t>001-647-322-6470x47723</t>
  </si>
  <si>
    <t>001-240-199-7601x519</t>
  </si>
  <si>
    <t>nwhitaker@carney.com</t>
  </si>
  <si>
    <t>https://www.nielsen-waters.com/</t>
  </si>
  <si>
    <t>597bFfC4aaB5190</t>
  </si>
  <si>
    <t>Doyle LLC</t>
  </si>
  <si>
    <t>Englishmouth</t>
  </si>
  <si>
    <t>(180)048-2579</t>
  </si>
  <si>
    <t>408-595-7003x90184</t>
  </si>
  <si>
    <t>drobles@haynes.net</t>
  </si>
  <si>
    <t>https://cochran.org/</t>
  </si>
  <si>
    <t>4c03149fe9e81a0</t>
  </si>
  <si>
    <t>Carrillo-Hurst</t>
  </si>
  <si>
    <t>008-682-9292x7238</t>
  </si>
  <si>
    <t>453.901.7542x8216</t>
  </si>
  <si>
    <t>yriggs@pugh-larson.com</t>
  </si>
  <si>
    <t>https://www.nichols-grant.com/</t>
  </si>
  <si>
    <t>eCd94EFE8c0273F</t>
  </si>
  <si>
    <t>Bean, Gallagher and Copeland</t>
  </si>
  <si>
    <t>South Janice</t>
  </si>
  <si>
    <t>427.032.7948</t>
  </si>
  <si>
    <t>985-525-2138</t>
  </si>
  <si>
    <t>tina54@alvarado.biz</t>
  </si>
  <si>
    <t>http://richmond-ho.info/</t>
  </si>
  <si>
    <t>1Df3a34bC32a080</t>
  </si>
  <si>
    <t>Austin-Powers</t>
  </si>
  <si>
    <t>Walkerside</t>
  </si>
  <si>
    <t>001-396-745-4138x530</t>
  </si>
  <si>
    <t>beverlyclements@gray.com</t>
  </si>
  <si>
    <t>https://bryan-hinton.com/</t>
  </si>
  <si>
    <t>5456AECDdef8Bce</t>
  </si>
  <si>
    <t>Becker Inc</t>
  </si>
  <si>
    <t>New Dominic</t>
  </si>
  <si>
    <t>(808)664-8690</t>
  </si>
  <si>
    <t>620-264-9489x0475</t>
  </si>
  <si>
    <t>ramosclifford@cummings-powers.com</t>
  </si>
  <si>
    <t>https://www.meza-medina.biz/</t>
  </si>
  <si>
    <t>f6f2E7A65eC393d</t>
  </si>
  <si>
    <t>Meadows, Phelps and Santos</t>
  </si>
  <si>
    <t>Parrishfurt</t>
  </si>
  <si>
    <t>480-033-7870x035</t>
  </si>
  <si>
    <t>001-109-560-6319x082</t>
  </si>
  <si>
    <t>seth34@cline-odonnell.com</t>
  </si>
  <si>
    <t>http://www.garrison.com/</t>
  </si>
  <si>
    <t>109E4dDADFCAEd4</t>
  </si>
  <si>
    <t>Mcknight, Mann and Foley</t>
  </si>
  <si>
    <t>Simmonsberg</t>
  </si>
  <si>
    <t>062.697.9120</t>
  </si>
  <si>
    <t>001-558-809-1055</t>
  </si>
  <si>
    <t>shepardalejandro@kaufman.com</t>
  </si>
  <si>
    <t>3deF6B4Db3908f2</t>
  </si>
  <si>
    <t>Wallace, Brown and Norton</t>
  </si>
  <si>
    <t>North Franklintown</t>
  </si>
  <si>
    <t>402-309-7946x4651</t>
  </si>
  <si>
    <t>994-869-2910x111</t>
  </si>
  <si>
    <t>sergiojames@christensen-cohen.com</t>
  </si>
  <si>
    <t>http://www.burnett-murphy.com/</t>
  </si>
  <si>
    <t>81cEfFd837F98d0</t>
  </si>
  <si>
    <t>Rocha-York</t>
  </si>
  <si>
    <t>landrycheryl@montgomery-curtis.com</t>
  </si>
  <si>
    <t>http://ramsey-sparks.com/</t>
  </si>
  <si>
    <t>BD98AcBa78Ae26c</t>
  </si>
  <si>
    <t>Collier Ltd</t>
  </si>
  <si>
    <t>Lake Charleneborough</t>
  </si>
  <si>
    <t>+1-696-271-0021x1460</t>
  </si>
  <si>
    <t>yphillips@patrick.com</t>
  </si>
  <si>
    <t>ac4D0fAf91dB7dB</t>
  </si>
  <si>
    <t>Chen, Myers and Davidson</t>
  </si>
  <si>
    <t>Hunterport</t>
  </si>
  <si>
    <t>783.997.4297x90582</t>
  </si>
  <si>
    <t>+1-760-800-1057x65903</t>
  </si>
  <si>
    <t>angelamcintyre@sherman.info</t>
  </si>
  <si>
    <t>https://shaffer-melendez.com/</t>
  </si>
  <si>
    <t>50A5d5A961AB4e7</t>
  </si>
  <si>
    <t>Buchanan, Gray and Bullock</t>
  </si>
  <si>
    <t>Liuland</t>
  </si>
  <si>
    <t>783-272-1068x0219</t>
  </si>
  <si>
    <t>001-775-181-6001x91388</t>
  </si>
  <si>
    <t>branchbryce@rosario.com</t>
  </si>
  <si>
    <t>http://frey-austin.net/</t>
  </si>
  <si>
    <t>cAb7d17B0adebb2</t>
  </si>
  <si>
    <t>Walters Ltd</t>
  </si>
  <si>
    <t>West Scotthaven</t>
  </si>
  <si>
    <t>195-367-3647</t>
  </si>
  <si>
    <t>(181)200-0937x76134</t>
  </si>
  <si>
    <t>ivanhouse@horn.com</t>
  </si>
  <si>
    <t>https://www.mooney-bartlett.org/</t>
  </si>
  <si>
    <t>eC2077EFaaBacCc</t>
  </si>
  <si>
    <t>Wilkerson LLC</t>
  </si>
  <si>
    <t>(660)836-6543x183</t>
  </si>
  <si>
    <t>433.080.6973x0956</t>
  </si>
  <si>
    <t>tracigoodwin@reynolds.com</t>
  </si>
  <si>
    <t>http://marshall-collier.biz/</t>
  </si>
  <si>
    <t>30Af882Bd9c7De2</t>
  </si>
  <si>
    <t>Cantrell, Curry and Farley</t>
  </si>
  <si>
    <t>Hebertton</t>
  </si>
  <si>
    <t>818-906-3836x614</t>
  </si>
  <si>
    <t>kcastillo@patrick-craig.com</t>
  </si>
  <si>
    <t>de6128c5B23ca48</t>
  </si>
  <si>
    <t>Bridges, Holt and Mcdonald</t>
  </si>
  <si>
    <t>Murphyview</t>
  </si>
  <si>
    <t>+1-116-179-2969x05408</t>
  </si>
  <si>
    <t>001-648-331-0560x60402</t>
  </si>
  <si>
    <t>martha05@larsen.com</t>
  </si>
  <si>
    <t>https://www.briggs-boone.info/</t>
  </si>
  <si>
    <t>BDc713e91375aeE</t>
  </si>
  <si>
    <t>Cruz, Lam and Day</t>
  </si>
  <si>
    <t>Prattport</t>
  </si>
  <si>
    <t>001-578-243-9473x47586</t>
  </si>
  <si>
    <t>790.593.8042</t>
  </si>
  <si>
    <t>farmerdominique@ball.net</t>
  </si>
  <si>
    <t>http://dickson-snow.biz/</t>
  </si>
  <si>
    <t>AeFF1cF6aD662C6</t>
  </si>
  <si>
    <t>Andersen-Foster</t>
  </si>
  <si>
    <t>Lake Mindytown</t>
  </si>
  <si>
    <t>001-092-859-2906x1319</t>
  </si>
  <si>
    <t>001-008-502-5438x7631</t>
  </si>
  <si>
    <t>gavin01@arellano.com</t>
  </si>
  <si>
    <t>0E4C2Dc37fAFBf0</t>
  </si>
  <si>
    <t>Cantu, Conley and Henry</t>
  </si>
  <si>
    <t>Frenchburgh</t>
  </si>
  <si>
    <t>001-183-282-1974x4523</t>
  </si>
  <si>
    <t>099-397-5526</t>
  </si>
  <si>
    <t>marisablankenship@logan.biz</t>
  </si>
  <si>
    <t>https://carroll.com/</t>
  </si>
  <si>
    <t>Dccace0EAc73ba5</t>
  </si>
  <si>
    <t>Guzman-Travis</t>
  </si>
  <si>
    <t>+1-171-081-2247x7416</t>
  </si>
  <si>
    <t>392-998-3376</t>
  </si>
  <si>
    <t>cristina01@douglas.net</t>
  </si>
  <si>
    <t>https://www.hunt-valencia.com/</t>
  </si>
  <si>
    <t>6A0E3eCa33B645b</t>
  </si>
  <si>
    <t>Sparks Inc</t>
  </si>
  <si>
    <t>Brittneybury</t>
  </si>
  <si>
    <t>001-020-830-0511x49983</t>
  </si>
  <si>
    <t>001-741-942-7795x3820</t>
  </si>
  <si>
    <t>deanjenna@lin.com</t>
  </si>
  <si>
    <t>http://www.alvarez-coffey.com/</t>
  </si>
  <si>
    <t>E0aeDab86cD9Fb5</t>
  </si>
  <si>
    <t>Brooks and Sons</t>
  </si>
  <si>
    <t>Lake Katieton</t>
  </si>
  <si>
    <t>(370)360-8249x23330</t>
  </si>
  <si>
    <t>(132)680-5444</t>
  </si>
  <si>
    <t>sylvia93@david.com</t>
  </si>
  <si>
    <t>https://www.hines.info/</t>
  </si>
  <si>
    <t>fa051BBc9b9Cab2</t>
  </si>
  <si>
    <t>Reid, Mullins and Dickson</t>
  </si>
  <si>
    <t>New Johnnychester</t>
  </si>
  <si>
    <t>440.887.1376</t>
  </si>
  <si>
    <t>004-582-0797x13427</t>
  </si>
  <si>
    <t>frankbutler@gross.info</t>
  </si>
  <si>
    <t>https://fitzgerald-swanson.net/</t>
  </si>
  <si>
    <t>A1BFe00dDF12a4D</t>
  </si>
  <si>
    <t>Leblanc, Proctor and Davenport</t>
  </si>
  <si>
    <t>+1-633-569-7880x3824</t>
  </si>
  <si>
    <t>773.751.5881</t>
  </si>
  <si>
    <t>monroestanley@callahan.com</t>
  </si>
  <si>
    <t>http://avila.biz/</t>
  </si>
  <si>
    <t>0CeCccbeb526Ede</t>
  </si>
  <si>
    <t>Solis-Ayala</t>
  </si>
  <si>
    <t>Nicholsborough</t>
  </si>
  <si>
    <t>001-075-145-1194x761</t>
  </si>
  <si>
    <t>+1-347-069-6061x60234</t>
  </si>
  <si>
    <t>lance41@moyer.com</t>
  </si>
  <si>
    <t>https://www.berg-davies.com/</t>
  </si>
  <si>
    <t>7FAbeEEC1b8549B</t>
  </si>
  <si>
    <t>Dunn-Ellison</t>
  </si>
  <si>
    <t>Port Bethberg</t>
  </si>
  <si>
    <t>037.081.2034x300</t>
  </si>
  <si>
    <t>278.327.8687x233</t>
  </si>
  <si>
    <t>nwerner@moon.com</t>
  </si>
  <si>
    <t>http://www.golden-newton.info/</t>
  </si>
  <si>
    <t>acef23dcfdcaf3e</t>
  </si>
  <si>
    <t>Skinner LLC</t>
  </si>
  <si>
    <t>New Tracystad</t>
  </si>
  <si>
    <t>+1-995-821-2394x5733</t>
  </si>
  <si>
    <t>(439)497-6957x1195</t>
  </si>
  <si>
    <t>glenn12@mccoy.com</t>
  </si>
  <si>
    <t>https://www.brock-jimenez.com/</t>
  </si>
  <si>
    <t>864bE6E51fEA76E</t>
  </si>
  <si>
    <t>Peck Inc</t>
  </si>
  <si>
    <t>Mccarthymouth</t>
  </si>
  <si>
    <t>001-033-781-7493x2678</t>
  </si>
  <si>
    <t>306-401-1576</t>
  </si>
  <si>
    <t>hannah11@prince-ho.com</t>
  </si>
  <si>
    <t>CED37cEFE1CA5aE</t>
  </si>
  <si>
    <t>Washington-Lynn</t>
  </si>
  <si>
    <t>North Ruthmouth</t>
  </si>
  <si>
    <t>112.991.1808x11810</t>
  </si>
  <si>
    <t>001-590-699-4059</t>
  </si>
  <si>
    <t>nparks@santana-villanueva.org</t>
  </si>
  <si>
    <t>http://houston-bruce.com/</t>
  </si>
  <si>
    <t>dbf104EF9E5ceBc</t>
  </si>
  <si>
    <t>Cochran-Walter</t>
  </si>
  <si>
    <t>North Sherri</t>
  </si>
  <si>
    <t>252-370-8780x299</t>
  </si>
  <si>
    <t>(831)990-8932x171</t>
  </si>
  <si>
    <t>bobby16@massey.com</t>
  </si>
  <si>
    <t>https://www.levine.com/</t>
  </si>
  <si>
    <t>d7146FA5C7447c1</t>
  </si>
  <si>
    <t>Gardner-Jacobs</t>
  </si>
  <si>
    <t>Judyborough</t>
  </si>
  <si>
    <t>001-320-891-2077x9884</t>
  </si>
  <si>
    <t>001-706-946-4526x574</t>
  </si>
  <si>
    <t>jaime94@alvarado.net</t>
  </si>
  <si>
    <t>https://www.grant-orr.net/</t>
  </si>
  <si>
    <t>Aa3F513ecB25CA3</t>
  </si>
  <si>
    <t>Pinedahaven</t>
  </si>
  <si>
    <t>001-739-972-7867x686</t>
  </si>
  <si>
    <t>001-127-871-5814</t>
  </si>
  <si>
    <t>paulmeza@randolph-glenn.com</t>
  </si>
  <si>
    <t>18EC22b40be4f24</t>
  </si>
  <si>
    <t>Vance-Ford</t>
  </si>
  <si>
    <t>089-851-2862x322</t>
  </si>
  <si>
    <t>curtisalexandra@vasquez.com</t>
  </si>
  <si>
    <t>http://www.bender.org/</t>
  </si>
  <si>
    <t>8A2aCE0aD4EFDae</t>
  </si>
  <si>
    <t>Bradford, Stevens and Mathis</t>
  </si>
  <si>
    <t>Port Anitatown</t>
  </si>
  <si>
    <t>674-161-5214x7434</t>
  </si>
  <si>
    <t>001-070-8106</t>
  </si>
  <si>
    <t>sean72@harrington-snow.info</t>
  </si>
  <si>
    <t>B18acfAA99Ca6fA</t>
  </si>
  <si>
    <t>Mcmahon, Joyce and Schneider</t>
  </si>
  <si>
    <t>South Samanthamouth</t>
  </si>
  <si>
    <t>(343)521-4187</t>
  </si>
  <si>
    <t>loriayers@mcgee.com</t>
  </si>
  <si>
    <t>572b3fD672ffAb5</t>
  </si>
  <si>
    <t>Parsons, Howard and Hamilton</t>
  </si>
  <si>
    <t>North Kristinabury</t>
  </si>
  <si>
    <t>+1-269-216-5764x5145</t>
  </si>
  <si>
    <t>356.488.4590x9104</t>
  </si>
  <si>
    <t>sbradford@burke-velez.net</t>
  </si>
  <si>
    <t>https://www.shelton.org/</t>
  </si>
  <si>
    <t>CB1Df7047965a1C</t>
  </si>
  <si>
    <t>Hamilton-Cabrera</t>
  </si>
  <si>
    <t>Port Cassidy</t>
  </si>
  <si>
    <t>000-808-5128x9914</t>
  </si>
  <si>
    <t>308.306.0322x66623</t>
  </si>
  <si>
    <t>destiny54@bullock-travis.com</t>
  </si>
  <si>
    <t>https://elliott.com/</t>
  </si>
  <si>
    <t>dC7Dd3eA85dC9D3</t>
  </si>
  <si>
    <t>Schaefer, Bird and Jackson</t>
  </si>
  <si>
    <t>North Robertabury</t>
  </si>
  <si>
    <t>577-337-8501</t>
  </si>
  <si>
    <t>940.671.4343</t>
  </si>
  <si>
    <t>brandy21@parker-lindsey.com</t>
  </si>
  <si>
    <t>https://www.greene.biz/</t>
  </si>
  <si>
    <t>CbAFcAEB2146d0b</t>
  </si>
  <si>
    <t>Lara-Villarreal</t>
  </si>
  <si>
    <t>New Daveville</t>
  </si>
  <si>
    <t>(636)093-4912x338</t>
  </si>
  <si>
    <t>157.624.5499x0057</t>
  </si>
  <si>
    <t>zdrake@meza-haas.com</t>
  </si>
  <si>
    <t>https://padilla-marks.com/</t>
  </si>
  <si>
    <t>E6441aEEf12D9dB</t>
  </si>
  <si>
    <t>Sellers, Trevino and Baxter</t>
  </si>
  <si>
    <t>South Tyrone</t>
  </si>
  <si>
    <t>382-553-2084</t>
  </si>
  <si>
    <t>jaime97@ramos-davis.com</t>
  </si>
  <si>
    <t>https://spence-huff.org/</t>
  </si>
  <si>
    <t>E0BC07239ba9dA6</t>
  </si>
  <si>
    <t>Robinson-Schwartz</t>
  </si>
  <si>
    <t>468-408-4767x977</t>
  </si>
  <si>
    <t>001-412-793-8491</t>
  </si>
  <si>
    <t>garrettjoseph@jackson-mullen.com</t>
  </si>
  <si>
    <t>http://kirk-lara.com/</t>
  </si>
  <si>
    <t>f063DAFfc7Fc46A</t>
  </si>
  <si>
    <t>Calhoun, Vance and Pineda</t>
  </si>
  <si>
    <t>East Tracy</t>
  </si>
  <si>
    <t>348.383.7123</t>
  </si>
  <si>
    <t>(591)817-8879</t>
  </si>
  <si>
    <t>westnicolas@lowery.com</t>
  </si>
  <si>
    <t>https://mckay.net/</t>
  </si>
  <si>
    <t>e6A4337A6bFDBb6</t>
  </si>
  <si>
    <t>Aguilar LLC</t>
  </si>
  <si>
    <t>001-832-810-0936x9588</t>
  </si>
  <si>
    <t>kerrytate@olson.info</t>
  </si>
  <si>
    <t>http://armstrong.com/</t>
  </si>
  <si>
    <t>D1eEBbC634F832B</t>
  </si>
  <si>
    <t>Miller Ltd</t>
  </si>
  <si>
    <t>East Coleberg</t>
  </si>
  <si>
    <t>+1-136-469-1476x88686</t>
  </si>
  <si>
    <t>486.459.4438</t>
  </si>
  <si>
    <t>hunterabigail@singh.com</t>
  </si>
  <si>
    <t>http://pineda.com/</t>
  </si>
  <si>
    <t>CFc2E3fBb2cc695</t>
  </si>
  <si>
    <t>Barnett-Blackburn</t>
  </si>
  <si>
    <t>Kathleenville</t>
  </si>
  <si>
    <t>024.864.8424x80179</t>
  </si>
  <si>
    <t>+1-112-847-0042x73388</t>
  </si>
  <si>
    <t>poolekerri@johnston.com</t>
  </si>
  <si>
    <t>e7D570aE4Fc1ab7</t>
  </si>
  <si>
    <t>Cobb LLC</t>
  </si>
  <si>
    <t>Wadebury</t>
  </si>
  <si>
    <t>001-055-528-2814x366</t>
  </si>
  <si>
    <t>051.986.8855</t>
  </si>
  <si>
    <t>cunninghamgabrielle@scott-norman.biz</t>
  </si>
  <si>
    <t>3d047e653eFB3DE</t>
  </si>
  <si>
    <t>Harvey-Harding</t>
  </si>
  <si>
    <t>(732)163-4949x16873</t>
  </si>
  <si>
    <t>523.496.4224</t>
  </si>
  <si>
    <t>anthonyjose@campbell-levy.com</t>
  </si>
  <si>
    <t>http://weber-hardy.com/</t>
  </si>
  <si>
    <t>b5d1Ba4BE81d0Bd</t>
  </si>
  <si>
    <t>Dyer-Hayes</t>
  </si>
  <si>
    <t>Montgomerybury</t>
  </si>
  <si>
    <t>001-719-961-7063x96172</t>
  </si>
  <si>
    <t>593-564-3966x450</t>
  </si>
  <si>
    <t>oknight@howard.com</t>
  </si>
  <si>
    <t>F0E4715A5EFFe79</t>
  </si>
  <si>
    <t>Lane-Raymond</t>
  </si>
  <si>
    <t>001-518-908-4787x57097</t>
  </si>
  <si>
    <t>(158)055-3997x5594</t>
  </si>
  <si>
    <t>benjaminariana@farmer.com</t>
  </si>
  <si>
    <t>https://www.hooper-charles.com/</t>
  </si>
  <si>
    <t>a1AE3DBFb9559d0</t>
  </si>
  <si>
    <t>Salazar-Joseph</t>
  </si>
  <si>
    <t>Port Jacqueline</t>
  </si>
  <si>
    <t>240.870.6912x2907</t>
  </si>
  <si>
    <t>626-816-4322x772</t>
  </si>
  <si>
    <t>jaclynbenjamin@preston.com</t>
  </si>
  <si>
    <t>https://poole-meza.net/</t>
  </si>
  <si>
    <t>5aFAEDB6FA9332E</t>
  </si>
  <si>
    <t>Mack-Weaver</t>
  </si>
  <si>
    <t>East Anita</t>
  </si>
  <si>
    <t>+1-782-421-7657x0331</t>
  </si>
  <si>
    <t>727-112-6472</t>
  </si>
  <si>
    <t>terrenceacevedo@obrien.com</t>
  </si>
  <si>
    <t>8EBc8eFd3C603e4</t>
  </si>
  <si>
    <t>Wyatt, Lane and Odom</t>
  </si>
  <si>
    <t>Lake Lindaburgh</t>
  </si>
  <si>
    <t>(058)994-3402x58412</t>
  </si>
  <si>
    <t>+1-149-787-3446x66859</t>
  </si>
  <si>
    <t>zbuchanan@chaney-may.com</t>
  </si>
  <si>
    <t>1ceCb250e02CAa8</t>
  </si>
  <si>
    <t>Nielsen Ltd</t>
  </si>
  <si>
    <t>East Pedroborough</t>
  </si>
  <si>
    <t>571.134.2378x5942</t>
  </si>
  <si>
    <t>198-697-9062x9450</t>
  </si>
  <si>
    <t>bsnow@mccormick.biz</t>
  </si>
  <si>
    <t>https://www.mann-durham.com/</t>
  </si>
  <si>
    <t>F32c88af72E729D</t>
  </si>
  <si>
    <t>Benson-Everett</t>
  </si>
  <si>
    <t>Gravesbury</t>
  </si>
  <si>
    <t>552.080.6560</t>
  </si>
  <si>
    <t>001-722-132-5633x52949</t>
  </si>
  <si>
    <t>zchurch@schmidt.net</t>
  </si>
  <si>
    <t>https://www.burch-bender.com/</t>
  </si>
  <si>
    <t>09aC7f4Eb2d49CA</t>
  </si>
  <si>
    <t>Vang LLC</t>
  </si>
  <si>
    <t>Pennytown</t>
  </si>
  <si>
    <t>001-734-621-6219x00253</t>
  </si>
  <si>
    <t>bill23@robinson.org</t>
  </si>
  <si>
    <t>2301b8bD9afAfA2</t>
  </si>
  <si>
    <t>Wood, Garner and Sandoval</t>
  </si>
  <si>
    <t>Dannymouth</t>
  </si>
  <si>
    <t>556-007-2782</t>
  </si>
  <si>
    <t>(083)404-4832</t>
  </si>
  <si>
    <t>pughjeffery@bauer.com</t>
  </si>
  <si>
    <t>c29cFACFFec3b2A</t>
  </si>
  <si>
    <t>Russoborough</t>
  </si>
  <si>
    <t>jkaufman@holt.com</t>
  </si>
  <si>
    <t>https://www.bond.com/</t>
  </si>
  <si>
    <t>c0B18b5d354D4c2</t>
  </si>
  <si>
    <t>Frederick-Schroeder</t>
  </si>
  <si>
    <t>East Bethany</t>
  </si>
  <si>
    <t>886.989.8895x1299</t>
  </si>
  <si>
    <t>(053)476-4258x5090</t>
  </si>
  <si>
    <t>brian10@garcia.com</t>
  </si>
  <si>
    <t>https://www.guzman.biz/</t>
  </si>
  <si>
    <t>664C8C7c9aDEDd3</t>
  </si>
  <si>
    <t>Paul, Murray and Morgan</t>
  </si>
  <si>
    <t>(539)023-6000x7869</t>
  </si>
  <si>
    <t>492-623-6360x33769</t>
  </si>
  <si>
    <t>monica15@vance-padilla.info</t>
  </si>
  <si>
    <t>6cfBDcECff2c8F8</t>
  </si>
  <si>
    <t>Wilcoxstad</t>
  </si>
  <si>
    <t>+1-215-615-1149x864</t>
  </si>
  <si>
    <t>583-667-4938x55693</t>
  </si>
  <si>
    <t>butlermariah@christian.net</t>
  </si>
  <si>
    <t>Ee6E97b8464901E</t>
  </si>
  <si>
    <t>Weber, Orozco and Esparza</t>
  </si>
  <si>
    <t>South Blakechester</t>
  </si>
  <si>
    <t>(020)440-8138x6597</t>
  </si>
  <si>
    <t>(726)992-4766</t>
  </si>
  <si>
    <t>zoeholt@crosby-barker.biz</t>
  </si>
  <si>
    <t>http://www.allen-colon.net/</t>
  </si>
  <si>
    <t>a494bCcff7cAB4f</t>
  </si>
  <si>
    <t>Garcia-Brandt</t>
  </si>
  <si>
    <t>Oscarchester</t>
  </si>
  <si>
    <t>+1-308-097-9668x0278</t>
  </si>
  <si>
    <t>darlenewalls@cantu.com</t>
  </si>
  <si>
    <t>https://glass.biz/</t>
  </si>
  <si>
    <t>1cBAdC365B1D194</t>
  </si>
  <si>
    <t>Reyes, Cobb and Newton</t>
  </si>
  <si>
    <t>North James</t>
  </si>
  <si>
    <t>953-535-4339x2890</t>
  </si>
  <si>
    <t>931-533-6106x7189</t>
  </si>
  <si>
    <t>christie61@phillips.info</t>
  </si>
  <si>
    <t>CbB88B89c9e7bAC</t>
  </si>
  <si>
    <t>Lewis Ltd</t>
  </si>
  <si>
    <t>Barrstad</t>
  </si>
  <si>
    <t>+1-911-894-7923x0142</t>
  </si>
  <si>
    <t>724.985.9438</t>
  </si>
  <si>
    <t>prowe@mosley-foster.net</t>
  </si>
  <si>
    <t>http://meyer-contreras.com/</t>
  </si>
  <si>
    <t>B9e8909d4A8c22c</t>
  </si>
  <si>
    <t>Monroe-Garrison</t>
  </si>
  <si>
    <t>Andrewport</t>
  </si>
  <si>
    <t>(584)165-8796</t>
  </si>
  <si>
    <t>459-488-0242</t>
  </si>
  <si>
    <t>steveorr@hoover-morales.com</t>
  </si>
  <si>
    <t>http://sanford.net/</t>
  </si>
  <si>
    <t>1DA72AfCDf13e16</t>
  </si>
  <si>
    <t>Chapman, Phelps and Whitaker</t>
  </si>
  <si>
    <t>South Shariport</t>
  </si>
  <si>
    <t>923-092-5499x88724</t>
  </si>
  <si>
    <t>heidifrost@andrews.com</t>
  </si>
  <si>
    <t>http://huber.com/</t>
  </si>
  <si>
    <t>6bE41F7aC3AEcDa</t>
  </si>
  <si>
    <t>Moyer, Donaldson and Vincent</t>
  </si>
  <si>
    <t>Dukefurt</t>
  </si>
  <si>
    <t>(918)569-3321x4425</t>
  </si>
  <si>
    <t>609.956.9824x1465</t>
  </si>
  <si>
    <t>pbass@li.com</t>
  </si>
  <si>
    <t>http://franklin.org/</t>
  </si>
  <si>
    <t>dfb506258cfb0C9</t>
  </si>
  <si>
    <t>Wu LLC</t>
  </si>
  <si>
    <t>720.396.1252</t>
  </si>
  <si>
    <t>(892)103-7793x0679</t>
  </si>
  <si>
    <t>ariana70@reid.net</t>
  </si>
  <si>
    <t>https://carney-roy.com/</t>
  </si>
  <si>
    <t>d9d2C3Bb9469Eab</t>
  </si>
  <si>
    <t>Davies Ltd</t>
  </si>
  <si>
    <t>Lake Troyburgh</t>
  </si>
  <si>
    <t>(352)704-4222x7592</t>
  </si>
  <si>
    <t>(651)937-7743x1991</t>
  </si>
  <si>
    <t>jmcbride@hansen.com</t>
  </si>
  <si>
    <t>http://cannon.biz/</t>
  </si>
  <si>
    <t>c8f62fFE2A0baFE</t>
  </si>
  <si>
    <t>Norris, Gardner and Schultz</t>
  </si>
  <si>
    <t>Lake Sandy</t>
  </si>
  <si>
    <t>+1-407-227-3453x4521</t>
  </si>
  <si>
    <t>(000)724-0925x169</t>
  </si>
  <si>
    <t>michaela49@higgins-sampson.info</t>
  </si>
  <si>
    <t>http://www.joyce-gibson.com/</t>
  </si>
  <si>
    <t>dd6BBbdEFD7A1e6</t>
  </si>
  <si>
    <t>Walton, Salas and Rosales</t>
  </si>
  <si>
    <t>Lake Ronnieburgh</t>
  </si>
  <si>
    <t>184-815-5397</t>
  </si>
  <si>
    <t>874.398.1523</t>
  </si>
  <si>
    <t>ihouston@long-skinner.info</t>
  </si>
  <si>
    <t>229d6ABa96102AB</t>
  </si>
  <si>
    <t>Jenkins-Hines</t>
  </si>
  <si>
    <t>West Jamie</t>
  </si>
  <si>
    <t>001-037-799-4220x513</t>
  </si>
  <si>
    <t>(944)939-0315x9191</t>
  </si>
  <si>
    <t>ronald31@warren.net</t>
  </si>
  <si>
    <t>http://www.hanna-mendez.biz/</t>
  </si>
  <si>
    <t>AcD355ee5df83Ac</t>
  </si>
  <si>
    <t>Mcclain, Chang and Byrd</t>
  </si>
  <si>
    <t>Churchbury</t>
  </si>
  <si>
    <t>+1-840-731-6303x591</t>
  </si>
  <si>
    <t>502.705.2578</t>
  </si>
  <si>
    <t>baxtertricia@hull.com</t>
  </si>
  <si>
    <t>http://www.hodge-wu.com/</t>
  </si>
  <si>
    <t>1C990dbadbfD3e9</t>
  </si>
  <si>
    <t>Barrett-Beltran</t>
  </si>
  <si>
    <t>Beverlyhaven</t>
  </si>
  <si>
    <t>386-413-2051</t>
  </si>
  <si>
    <t>+1-035-889-5524x2382</t>
  </si>
  <si>
    <t>rushsheena@brady-luna.com</t>
  </si>
  <si>
    <t>https://www.peck-medina.info/</t>
  </si>
  <si>
    <t>A66E51C900A6EC2</t>
  </si>
  <si>
    <t>Port Diamond</t>
  </si>
  <si>
    <t>+1-015-167-4824x918</t>
  </si>
  <si>
    <t>(883)966-6049</t>
  </si>
  <si>
    <t>kaylapark@monroe-orozco.net</t>
  </si>
  <si>
    <t>ebbFFAC8F3BfEdF</t>
  </si>
  <si>
    <t>Macdonald LLC</t>
  </si>
  <si>
    <t>Nixonstad</t>
  </si>
  <si>
    <t>+1-449-473-0553x83370</t>
  </si>
  <si>
    <t>(204)230-9638x204</t>
  </si>
  <si>
    <t>tatederrick@cohen.net</t>
  </si>
  <si>
    <t>5edfddEba6d297e</t>
  </si>
  <si>
    <t>Gwendolynstad</t>
  </si>
  <si>
    <t>+1-627-076-1124x4754</t>
  </si>
  <si>
    <t>771.353.8012x687</t>
  </si>
  <si>
    <t>alexandra14@mitchell-hernandez.com</t>
  </si>
  <si>
    <t>https://www.wyatt-preston.net/</t>
  </si>
  <si>
    <t>d374A475969b53D</t>
  </si>
  <si>
    <t>Meyer PLC</t>
  </si>
  <si>
    <t>Sandratown</t>
  </si>
  <si>
    <t>094-448-9347x1663</t>
  </si>
  <si>
    <t>001-220-376-8196x6341</t>
  </si>
  <si>
    <t>darren35@cardenas-byrd.com</t>
  </si>
  <si>
    <t>https://www.petersen.biz/</t>
  </si>
  <si>
    <t>3FDaAab7c3Ae621</t>
  </si>
  <si>
    <t>Cooper-Jennings</t>
  </si>
  <si>
    <t>Craigtown</t>
  </si>
  <si>
    <t>001-073-574-8178</t>
  </si>
  <si>
    <t>+1-812-908-4666x36569</t>
  </si>
  <si>
    <t>margaret16@blevins.com</t>
  </si>
  <si>
    <t>http://www.sampson.com/</t>
  </si>
  <si>
    <t>5391DfeAEeA4c8A</t>
  </si>
  <si>
    <t>Hawkins, Underwood and Weaver</t>
  </si>
  <si>
    <t>Schneiderstad</t>
  </si>
  <si>
    <t>942-749-3894</t>
  </si>
  <si>
    <t>001-972-874-8952x4756</t>
  </si>
  <si>
    <t>jerome17@farmer-rubio.info</t>
  </si>
  <si>
    <t>http://www.becker-guerrero.info/</t>
  </si>
  <si>
    <t>ECb578bfdC0DF0d</t>
  </si>
  <si>
    <t>Cain-Beard</t>
  </si>
  <si>
    <t>Hallside</t>
  </si>
  <si>
    <t>550.994.3817x6180</t>
  </si>
  <si>
    <t>723-037-0501x342</t>
  </si>
  <si>
    <t>wareanna@ortega.biz</t>
  </si>
  <si>
    <t>https://page-day.biz/</t>
  </si>
  <si>
    <t>bda31fE59E4E7C4</t>
  </si>
  <si>
    <t>Skinner Group</t>
  </si>
  <si>
    <t>Port Tammieview</t>
  </si>
  <si>
    <t>518.278.3796</t>
  </si>
  <si>
    <t>(695)636-0398</t>
  </si>
  <si>
    <t>ntapia@dunlap.com</t>
  </si>
  <si>
    <t>http://www.gaines-todd.com/</t>
  </si>
  <si>
    <t>7aAe7b3f4b18cB2</t>
  </si>
  <si>
    <t>Buck-Boone</t>
  </si>
  <si>
    <t>Comptonbury</t>
  </si>
  <si>
    <t>(238)777-8238x102</t>
  </si>
  <si>
    <t>326-078-9057x779</t>
  </si>
  <si>
    <t>bestamanda@norton.biz</t>
  </si>
  <si>
    <t>http://fields.biz/</t>
  </si>
  <si>
    <t>ff8DE39ca1BeDC8</t>
  </si>
  <si>
    <t>Rhodes-Valentine</t>
  </si>
  <si>
    <t>Rickhaven</t>
  </si>
  <si>
    <t>867-936-9866x189</t>
  </si>
  <si>
    <t>+1-523-427-7643x61597</t>
  </si>
  <si>
    <t>craigronnie@greene.org</t>
  </si>
  <si>
    <t>http://brown.biz/</t>
  </si>
  <si>
    <t>4cbfa64a5471B1e</t>
  </si>
  <si>
    <t>Mayer, Lane and Simpson</t>
  </si>
  <si>
    <t>Delacruzmouth</t>
  </si>
  <si>
    <t>001-010-315-7738x63148</t>
  </si>
  <si>
    <t>001-133-693-3692</t>
  </si>
  <si>
    <t>qoneal@dickerson-chaney.org</t>
  </si>
  <si>
    <t>http://www.manning.biz/</t>
  </si>
  <si>
    <t>C5EBbE976cDa63B</t>
  </si>
  <si>
    <t>Winters, Holmes and Jones</t>
  </si>
  <si>
    <t>South Angiefurt</t>
  </si>
  <si>
    <t>125.010.8339</t>
  </si>
  <si>
    <t>(206)401-7441</t>
  </si>
  <si>
    <t>mcguirelee@lowery.biz</t>
  </si>
  <si>
    <t>badafD27D41DA79</t>
  </si>
  <si>
    <t>Taylor, Horne and Weeks</t>
  </si>
  <si>
    <t>733.015.0162x7074</t>
  </si>
  <si>
    <t>(405)266-9004x2061</t>
  </si>
  <si>
    <t>uchavez@li.org</t>
  </si>
  <si>
    <t>6A8d1c1cA6b1BE7</t>
  </si>
  <si>
    <t>Graham PLC</t>
  </si>
  <si>
    <t>Marthaport</t>
  </si>
  <si>
    <t>242-121-6628x054</t>
  </si>
  <si>
    <t>richardbrent@simpson-abbott.com</t>
  </si>
  <si>
    <t>4527652Cc9c7E3B</t>
  </si>
  <si>
    <t>Merritt-Moses</t>
  </si>
  <si>
    <t>Levifort</t>
  </si>
  <si>
    <t>(783)623-3942x9497</t>
  </si>
  <si>
    <t>+1-223-911-5707x5287</t>
  </si>
  <si>
    <t>darrellpatterson@becker.biz</t>
  </si>
  <si>
    <t>https://www.chambers-patrick.net/</t>
  </si>
  <si>
    <t>cC77ccD7Ea7A381</t>
  </si>
  <si>
    <t>Port Gabrielburgh</t>
  </si>
  <si>
    <t>(995)391-3014x536</t>
  </si>
  <si>
    <t>wsampson@blevins.com</t>
  </si>
  <si>
    <t>1FCc1f1A134119F</t>
  </si>
  <si>
    <t>Chase-Delacruz</t>
  </si>
  <si>
    <t>001-458-055-3774</t>
  </si>
  <si>
    <t>devonrosales@odom-haley.com</t>
  </si>
  <si>
    <t>http://davis.com/</t>
  </si>
  <si>
    <t>Dc2B423fc6C8cE7</t>
  </si>
  <si>
    <t>Fitzpatrick-Lin</t>
  </si>
  <si>
    <t>Jaymouth</t>
  </si>
  <si>
    <t>(429)946-6606x03484</t>
  </si>
  <si>
    <t>levygary@johnston.com</t>
  </si>
  <si>
    <t>https://www.kent-sloan.net/</t>
  </si>
  <si>
    <t>aDdcfAeACC1e71F</t>
  </si>
  <si>
    <t>Whitehead-Duffy</t>
  </si>
  <si>
    <t>Keithville</t>
  </si>
  <si>
    <t>(032)423-5362x86738</t>
  </si>
  <si>
    <t>546.675.7163x10948</t>
  </si>
  <si>
    <t>lhenry@huber.com</t>
  </si>
  <si>
    <t>https://buck.org/</t>
  </si>
  <si>
    <t>AE5491deEabb28b</t>
  </si>
  <si>
    <t>Newton-Donaldson</t>
  </si>
  <si>
    <t>North Kristamouth</t>
  </si>
  <si>
    <t>340.011.9630x02127</t>
  </si>
  <si>
    <t>gavinschneider@heath.com</t>
  </si>
  <si>
    <t>http://www.cortez.com/</t>
  </si>
  <si>
    <t>31CCA74dEAAa372</t>
  </si>
  <si>
    <t>Crosby LLC</t>
  </si>
  <si>
    <t>Lake Desireehaven</t>
  </si>
  <si>
    <t>959-250-6860</t>
  </si>
  <si>
    <t>694-270-6527</t>
  </si>
  <si>
    <t>deanmiguel@larsen.info</t>
  </si>
  <si>
    <t>http://carr.com/</t>
  </si>
  <si>
    <t>8ba4F40EFB7e5C6</t>
  </si>
  <si>
    <t>Weaver-Odom</t>
  </si>
  <si>
    <t>Holtfort</t>
  </si>
  <si>
    <t>(846)504-6020x33164</t>
  </si>
  <si>
    <t>303-132-5298x252</t>
  </si>
  <si>
    <t>april17@marshall.com</t>
  </si>
  <si>
    <t>http://salazar-york.com/</t>
  </si>
  <si>
    <t>A3aD83Bd350cCEE</t>
  </si>
  <si>
    <t>Archer, Woodward and Campbell</t>
  </si>
  <si>
    <t>543.461.3354x30936</t>
  </si>
  <si>
    <t>mroth@travis.info</t>
  </si>
  <si>
    <t>https://khan.com/</t>
  </si>
  <si>
    <t>b1BCbA94f5A288F</t>
  </si>
  <si>
    <t>Long, Collier and Kent</t>
  </si>
  <si>
    <t>West Jennifershire</t>
  </si>
  <si>
    <t>206-189-7709x6895</t>
  </si>
  <si>
    <t>418.609.3227x20016</t>
  </si>
  <si>
    <t>tzamora@greer.com</t>
  </si>
  <si>
    <t>http://www.fisher.com/</t>
  </si>
  <si>
    <t>ab736AD2aC8a27F</t>
  </si>
  <si>
    <t>Church-Spencer</t>
  </si>
  <si>
    <t>276.578.6155</t>
  </si>
  <si>
    <t>billy78@oneal-horton.com</t>
  </si>
  <si>
    <t>cc97c4C575808Ab</t>
  </si>
  <si>
    <t>Lynn, Sweeney and Parker</t>
  </si>
  <si>
    <t>East Tami</t>
  </si>
  <si>
    <t>001-040-462-4494x1428</t>
  </si>
  <si>
    <t>(895)918-0417x07168</t>
  </si>
  <si>
    <t>wkirby@nash.com</t>
  </si>
  <si>
    <t>http://petersen-castro.com/</t>
  </si>
  <si>
    <t>e43CeeA0Da7ea3a</t>
  </si>
  <si>
    <t>Higgins, Rice and Eaton</t>
  </si>
  <si>
    <t>Jacobsonbury</t>
  </si>
  <si>
    <t>411-978-1815</t>
  </si>
  <si>
    <t>+1-193-469-9770x1433</t>
  </si>
  <si>
    <t>staffordkristen@hardin.biz</t>
  </si>
  <si>
    <t>http://www.wilson-ward.com/</t>
  </si>
  <si>
    <t>B1b930B37eB57a4</t>
  </si>
  <si>
    <t>Short, Stephens and Wood</t>
  </si>
  <si>
    <t>Port Selena</t>
  </si>
  <si>
    <t>(335)160-2603x0589</t>
  </si>
  <si>
    <t>287.082.1449</t>
  </si>
  <si>
    <t>omarhodge@ortega-mendoza.org</t>
  </si>
  <si>
    <t>http://www.hoover-figueroa.info/</t>
  </si>
  <si>
    <t>Bb454134cc81eF6</t>
  </si>
  <si>
    <t>Rosales-Wilkinson</t>
  </si>
  <si>
    <t>+1-724-596-6007x6424</t>
  </si>
  <si>
    <t>001-076-628-7977x60219</t>
  </si>
  <si>
    <t>pachecosteve@marshall-keith.info</t>
  </si>
  <si>
    <t>https://www.arellano-bradley.org/</t>
  </si>
  <si>
    <t>9bbb3aE3882C1Ef</t>
  </si>
  <si>
    <t>(424)094-2029</t>
  </si>
  <si>
    <t>(609)278-3971</t>
  </si>
  <si>
    <t>millerlauren@flynn-bean.com</t>
  </si>
  <si>
    <t>d09D4C37DB47d5F</t>
  </si>
  <si>
    <t>Marsh, Salinas and Bray</t>
  </si>
  <si>
    <t>Jimtown</t>
  </si>
  <si>
    <t>+1-599-127-3060x830</t>
  </si>
  <si>
    <t>+1-879-370-7072x9086</t>
  </si>
  <si>
    <t>catherine67@matthews-lucero.com</t>
  </si>
  <si>
    <t>http://www.roach-irwin.com/</t>
  </si>
  <si>
    <t>779182BA7a34B61</t>
  </si>
  <si>
    <t>Bradley-Marks</t>
  </si>
  <si>
    <t>North Oscar</t>
  </si>
  <si>
    <t>(803)895-5209x51454</t>
  </si>
  <si>
    <t>+1-247-504-2605x45004</t>
  </si>
  <si>
    <t>juanweaver@terry.info</t>
  </si>
  <si>
    <t>C4De8ceB8AAbed7</t>
  </si>
  <si>
    <t>Juanview</t>
  </si>
  <si>
    <t>(272)551-4925x839</t>
  </si>
  <si>
    <t>(561)518-7542x004</t>
  </si>
  <si>
    <t>deannaserrano@gould-elliott.com</t>
  </si>
  <si>
    <t>http://barr.biz/</t>
  </si>
  <si>
    <t>b461884Af519dbA</t>
  </si>
  <si>
    <t>Koch-Poole</t>
  </si>
  <si>
    <t>Cervanteshaven</t>
  </si>
  <si>
    <t>749-788-0219</t>
  </si>
  <si>
    <t>ybean@pittman.org</t>
  </si>
  <si>
    <t>https://stuart.com/</t>
  </si>
  <si>
    <t>c3394dF125Ac1d1</t>
  </si>
  <si>
    <t>Waltersmouth</t>
  </si>
  <si>
    <t>(395)587-5477x1755</t>
  </si>
  <si>
    <t>156-897-9021x4857</t>
  </si>
  <si>
    <t>nichole25@melendez.com</t>
  </si>
  <si>
    <t>https://mcmillan.biz/</t>
  </si>
  <si>
    <t>A4CF968613c6bd3</t>
  </si>
  <si>
    <t>Mora Inc</t>
  </si>
  <si>
    <t>Helenton</t>
  </si>
  <si>
    <t>001-016-464-8524x2245</t>
  </si>
  <si>
    <t>briannastevenson@griffith-richard.com</t>
  </si>
  <si>
    <t>https://mckinney.info/</t>
  </si>
  <si>
    <t>74CBCdcEa7dc505</t>
  </si>
  <si>
    <t>North Alicia</t>
  </si>
  <si>
    <t>(792)354-0236x2638</t>
  </si>
  <si>
    <t>(983)489-0661x6611</t>
  </si>
  <si>
    <t>mackenziesparks@jimenez-terrell.biz</t>
  </si>
  <si>
    <t>da367db0fFAcfBd</t>
  </si>
  <si>
    <t>+1-071-993-0245x91839</t>
  </si>
  <si>
    <t>186.353.5573x2111</t>
  </si>
  <si>
    <t>chelseylloyd@anderson-beltran.info</t>
  </si>
  <si>
    <t>http://www.valentine-proctor.net/</t>
  </si>
  <si>
    <t>52ba3D9f457bbAE</t>
  </si>
  <si>
    <t>Burke Inc</t>
  </si>
  <si>
    <t>North Pamela</t>
  </si>
  <si>
    <t>122-563-1073x607</t>
  </si>
  <si>
    <t>+1-227-041-7200x9613</t>
  </si>
  <si>
    <t>michellecontreras@chase-flowers.info</t>
  </si>
  <si>
    <t>http://www.franco-duncan.info/</t>
  </si>
  <si>
    <t>9AD2bbe6aB814AF</t>
  </si>
  <si>
    <t>Shaffer, Haynes and Farley</t>
  </si>
  <si>
    <t>Carmenfort</t>
  </si>
  <si>
    <t>640-906-7355</t>
  </si>
  <si>
    <t>001-862-198-1984</t>
  </si>
  <si>
    <t>ubaldwin@sosa.com</t>
  </si>
  <si>
    <t>http://pierce.net/</t>
  </si>
  <si>
    <t>dfcC122F9aeDD48</t>
  </si>
  <si>
    <t>Andrews, Hunt and Snow</t>
  </si>
  <si>
    <t>Joannestad</t>
  </si>
  <si>
    <t>(642)756-1033x43938</t>
  </si>
  <si>
    <t>+1-893-713-6908x42001</t>
  </si>
  <si>
    <t>ologan@berry.org</t>
  </si>
  <si>
    <t>http://www.everett.com/</t>
  </si>
  <si>
    <t>4E83f21eAF07A57</t>
  </si>
  <si>
    <t>Clayton, Silva and Knapp</t>
  </si>
  <si>
    <t>Lake Sarahmouth</t>
  </si>
  <si>
    <t>001-899-461-4139x668</t>
  </si>
  <si>
    <t>481.151.0109</t>
  </si>
  <si>
    <t>gregduke@mckinney.com</t>
  </si>
  <si>
    <t>http://holloway.org/</t>
  </si>
  <si>
    <t>Ca00b732c6CDbEA</t>
  </si>
  <si>
    <t>Espinoza, Ponce and Richard</t>
  </si>
  <si>
    <t>Mathewsmouth</t>
  </si>
  <si>
    <t>+1-093-295-8532x77550</t>
  </si>
  <si>
    <t>nwest@levine.com</t>
  </si>
  <si>
    <t>https://boyd-cunningham.com/</t>
  </si>
  <si>
    <t>3bF0D7725295A7E</t>
  </si>
  <si>
    <t>Haney Ltd</t>
  </si>
  <si>
    <t>553.083.1802x20856</t>
  </si>
  <si>
    <t>(979)689-7180x83314</t>
  </si>
  <si>
    <t>osharp@dickerson.com</t>
  </si>
  <si>
    <t>https://frederick.info/</t>
  </si>
  <si>
    <t>Bb762FB670aFc3f</t>
  </si>
  <si>
    <t>Charlesview</t>
  </si>
  <si>
    <t>(133)395-3565x80090</t>
  </si>
  <si>
    <t>(824)002-5691</t>
  </si>
  <si>
    <t>jwelch@ibarra.info</t>
  </si>
  <si>
    <t>https://hansen-serrano.net/</t>
  </si>
  <si>
    <t>46aEb6f58F046DF</t>
  </si>
  <si>
    <t>Wright Ltd</t>
  </si>
  <si>
    <t>001-553-404-9744x46748</t>
  </si>
  <si>
    <t>001-352-773-5210</t>
  </si>
  <si>
    <t>lamholly@stanley-mckay.com</t>
  </si>
  <si>
    <t>https://walls.net/</t>
  </si>
  <si>
    <t>e4D9C5bcfA4b0E3</t>
  </si>
  <si>
    <t>Richards-Saunders</t>
  </si>
  <si>
    <t>982.423.5836x695</t>
  </si>
  <si>
    <t>179.824.6309</t>
  </si>
  <si>
    <t>ninaortega@guzman.com</t>
  </si>
  <si>
    <t>https://www.thornton.com/</t>
  </si>
  <si>
    <t>B6132cEE042c40a</t>
  </si>
  <si>
    <t>South Daltonburgh</t>
  </si>
  <si>
    <t>154-654-1842</t>
  </si>
  <si>
    <t>leonreid@robles-hartman.com</t>
  </si>
  <si>
    <t>https://pace-turner.net/</t>
  </si>
  <si>
    <t>2c0E2652Fd72FbA</t>
  </si>
  <si>
    <t>Mathews, Rice and Harmon</t>
  </si>
  <si>
    <t>New Paulville</t>
  </si>
  <si>
    <t>500-825-5584</t>
  </si>
  <si>
    <t>334.416.2236x28046</t>
  </si>
  <si>
    <t>mlucas@lester.com</t>
  </si>
  <si>
    <t>https://sheppard-phelps.com/</t>
  </si>
  <si>
    <t>5dAcb0eC6AE7e30</t>
  </si>
  <si>
    <t>Lara Ltd</t>
  </si>
  <si>
    <t>Lucasbury</t>
  </si>
  <si>
    <t>423.266.1108</t>
  </si>
  <si>
    <t>778-557-1404x74354</t>
  </si>
  <si>
    <t>latashaharding@frost.com</t>
  </si>
  <si>
    <t>https://pace-page.com/</t>
  </si>
  <si>
    <t>Ad75ABfC6baDb08</t>
  </si>
  <si>
    <t>Randolph-Arnold</t>
  </si>
  <si>
    <t>Cantuport</t>
  </si>
  <si>
    <t>(344)727-1430</t>
  </si>
  <si>
    <t>993.031.6146x5369</t>
  </si>
  <si>
    <t>campbellkristy@carter.com</t>
  </si>
  <si>
    <t>https://www.massey-golden.com/</t>
  </si>
  <si>
    <t>f718Af22978808c</t>
  </si>
  <si>
    <t>Stevens, Vega and Pacheco</t>
  </si>
  <si>
    <t>Travisville</t>
  </si>
  <si>
    <t>(470)890-8496</t>
  </si>
  <si>
    <t>schmidtjason@mejia-randall.com</t>
  </si>
  <si>
    <t>http://friedman-nielsen.com/</t>
  </si>
  <si>
    <t>2B6ceDcabC0Cd1C</t>
  </si>
  <si>
    <t>Benton-Craig</t>
  </si>
  <si>
    <t>Oliverport</t>
  </si>
  <si>
    <t>650-598-5901</t>
  </si>
  <si>
    <t>(153)853-5869x5693</t>
  </si>
  <si>
    <t>ballholly@wilson.com</t>
  </si>
  <si>
    <t>D8bd2C77A0fFEAb</t>
  </si>
  <si>
    <t>Sims Inc</t>
  </si>
  <si>
    <t>Lake Karina</t>
  </si>
  <si>
    <t>001-635-283-6392x573</t>
  </si>
  <si>
    <t>juliarasmussen@callahan.biz</t>
  </si>
  <si>
    <t>https://valdez.com/</t>
  </si>
  <si>
    <t>D69E92Fb5EB72A1</t>
  </si>
  <si>
    <t>Silva-Valencia</t>
  </si>
  <si>
    <t>West Jordanville</t>
  </si>
  <si>
    <t>892.819.0830</t>
  </si>
  <si>
    <t>prich@woods-french.com</t>
  </si>
  <si>
    <t>http://www.villegas.com/</t>
  </si>
  <si>
    <t>aB2DF335fBDBecF</t>
  </si>
  <si>
    <t>Russell, Drake and Chung</t>
  </si>
  <si>
    <t>Hardinchester</t>
  </si>
  <si>
    <t>879.938.8706x029</t>
  </si>
  <si>
    <t>+1-090-708-9866x67442</t>
  </si>
  <si>
    <t>zhale@horton-jimenez.com</t>
  </si>
  <si>
    <t>https://www.clarke-mercer.org/</t>
  </si>
  <si>
    <t>1f37D4cf73aBf5c</t>
  </si>
  <si>
    <t>East Michele</t>
  </si>
  <si>
    <t>001-655-982-0775x0458</t>
  </si>
  <si>
    <t>rodriguezalejandro@hubbard-oneal.biz</t>
  </si>
  <si>
    <t>https://romero-rhodes.com/</t>
  </si>
  <si>
    <t>E5D5ff3b7Af5C09</t>
  </si>
  <si>
    <t>Mendez-Hicks</t>
  </si>
  <si>
    <t>Andersenborough</t>
  </si>
  <si>
    <t>pooleoscar@maddox-waters.info</t>
  </si>
  <si>
    <t>https://www.stewart.com/</t>
  </si>
  <si>
    <t>b2DafC2bD849F4b</t>
  </si>
  <si>
    <t>Rivera, Cabrera and Meyer</t>
  </si>
  <si>
    <t>Shawnburgh</t>
  </si>
  <si>
    <t>+1-984-442-0921x7473</t>
  </si>
  <si>
    <t>102-340-8844</t>
  </si>
  <si>
    <t>ebonymathis@small.net</t>
  </si>
  <si>
    <t>a5aF2E77B16FD5A</t>
  </si>
  <si>
    <t>Mcneil LLC</t>
  </si>
  <si>
    <t>North Vincentchester</t>
  </si>
  <si>
    <t>400.869.2149x618</t>
  </si>
  <si>
    <t>001-722-805-8202x243</t>
  </si>
  <si>
    <t>julian92@coffey-munoz.org</t>
  </si>
  <si>
    <t>https://chambers-vazquez.com/</t>
  </si>
  <si>
    <t>72EC0E37eb53cb2</t>
  </si>
  <si>
    <t>Ray-Newman</t>
  </si>
  <si>
    <t>Bettyside</t>
  </si>
  <si>
    <t>001-508-104-0224x2123</t>
  </si>
  <si>
    <t>001-450-651-3857x23568</t>
  </si>
  <si>
    <t>alisonpotts@lamb.com</t>
  </si>
  <si>
    <t>http://www.parsons.com/</t>
  </si>
  <si>
    <t>2aD7E607d6E92ED</t>
  </si>
  <si>
    <t>Mccann-Brady</t>
  </si>
  <si>
    <t>Mercadoport</t>
  </si>
  <si>
    <t>(262)771-6745x0220</t>
  </si>
  <si>
    <t>edwindawson@blanchard.com</t>
  </si>
  <si>
    <t>https://carpenter.net/</t>
  </si>
  <si>
    <t>BabFcD6CE9E151e</t>
  </si>
  <si>
    <t>Warner-Mcgee</t>
  </si>
  <si>
    <t>New Janeburgh</t>
  </si>
  <si>
    <t>001-489-975-5132x47520</t>
  </si>
  <si>
    <t>175-367-6950</t>
  </si>
  <si>
    <t>dwood@jimenez.com</t>
  </si>
  <si>
    <t>http://www.salas.info/</t>
  </si>
  <si>
    <t>7AF39CE0d8fd304</t>
  </si>
  <si>
    <t>Walsh PLC</t>
  </si>
  <si>
    <t>South Donaldville</t>
  </si>
  <si>
    <t>621-902-3902x370</t>
  </si>
  <si>
    <t>001-473-517-7589x17594</t>
  </si>
  <si>
    <t>isoto@allen-simmons.com</t>
  </si>
  <si>
    <t>https://www.davila-mcmahon.net/</t>
  </si>
  <si>
    <t>b6f3eEBbF683132</t>
  </si>
  <si>
    <t>Huffman, Ayala and Raymond</t>
  </si>
  <si>
    <t>New Sonia</t>
  </si>
  <si>
    <t>262.348.0158x036</t>
  </si>
  <si>
    <t>593.414.1354x141</t>
  </si>
  <si>
    <t>dennisdalton@dyer-savage.com</t>
  </si>
  <si>
    <t>https://www.castillo-vance.com/</t>
  </si>
  <si>
    <t>f377Be635b8C0F1</t>
  </si>
  <si>
    <t>Molina LLC</t>
  </si>
  <si>
    <t>East Darrenton</t>
  </si>
  <si>
    <t>nixonbrian@patton-hancock.com</t>
  </si>
  <si>
    <t>http://www.lowery.com/</t>
  </si>
  <si>
    <t>fe29c07f0fe9521</t>
  </si>
  <si>
    <t>Henson PLC</t>
  </si>
  <si>
    <t>East Melissamouth</t>
  </si>
  <si>
    <t>001-906-602-8333x020</t>
  </si>
  <si>
    <t>160.546.6326x827</t>
  </si>
  <si>
    <t>leon80@casey.com</t>
  </si>
  <si>
    <t>http://coleman.net/</t>
  </si>
  <si>
    <t>0340141d7efB54c</t>
  </si>
  <si>
    <t>Rocha-Young</t>
  </si>
  <si>
    <t>Lake Angelicaport</t>
  </si>
  <si>
    <t>386.303.0497x8712</t>
  </si>
  <si>
    <t>gbautista@mckay.com</t>
  </si>
  <si>
    <t>BA163f7623bcaeD</t>
  </si>
  <si>
    <t>Levy, Simpson and Bennett</t>
  </si>
  <si>
    <t>888-259-5825x0429</t>
  </si>
  <si>
    <t>001-445-405-2970</t>
  </si>
  <si>
    <t>lboyer@coleman.com</t>
  </si>
  <si>
    <t>93CE4caE7c8007f</t>
  </si>
  <si>
    <t>Holden, Stanton and Jennings</t>
  </si>
  <si>
    <t>Pettyfort</t>
  </si>
  <si>
    <t>(284)911-3640</t>
  </si>
  <si>
    <t>+1-788-597-3077x76438</t>
  </si>
  <si>
    <t>kyle04@mcknight.biz</t>
  </si>
  <si>
    <t>https://www.farrell.com/</t>
  </si>
  <si>
    <t>35fc2050bF9b142</t>
  </si>
  <si>
    <t>Houston, Bender and Lara</t>
  </si>
  <si>
    <t>Mullenfort</t>
  </si>
  <si>
    <t>(257)881-0460x7036</t>
  </si>
  <si>
    <t>524.530.8521x6403</t>
  </si>
  <si>
    <t>peter11@meyers-huber.com</t>
  </si>
  <si>
    <t>http://www.mathis.org/</t>
  </si>
  <si>
    <t>3c8D0CbDaD16ecA</t>
  </si>
  <si>
    <t>Solis Group</t>
  </si>
  <si>
    <t>North Tasha</t>
  </si>
  <si>
    <t>(777)954-3562x282</t>
  </si>
  <si>
    <t>001-446-852-9763x120</t>
  </si>
  <si>
    <t>chelsey56@cisneros.biz</t>
  </si>
  <si>
    <t>http://mcclain.com/</t>
  </si>
  <si>
    <t>ca1aFFAFB980c2e</t>
  </si>
  <si>
    <t>Burnett and Sons</t>
  </si>
  <si>
    <t>Huntborough</t>
  </si>
  <si>
    <t>025.090.3481x50942</t>
  </si>
  <si>
    <t>kari33@raymond.com</t>
  </si>
  <si>
    <t>http://www.graham-cruz.com/</t>
  </si>
  <si>
    <t>7E2B825e5A2DE2D</t>
  </si>
  <si>
    <t>Carlson-Williams</t>
  </si>
  <si>
    <t>Lake Adambury</t>
  </si>
  <si>
    <t>333.953.9619x7319</t>
  </si>
  <si>
    <t>(796)590-8956</t>
  </si>
  <si>
    <t>bryantasha@kent-nash.net</t>
  </si>
  <si>
    <t>http://www.benjamin-holloway.net/</t>
  </si>
  <si>
    <t>8BeFeec19df55B5</t>
  </si>
  <si>
    <t>Ford-Logan</t>
  </si>
  <si>
    <t>Jefferyland</t>
  </si>
  <si>
    <t>001-062-873-6673x92369</t>
  </si>
  <si>
    <t>(231)924-8827x424</t>
  </si>
  <si>
    <t>joehansen@brandt-mcdaniel.info</t>
  </si>
  <si>
    <t>https://mcintyre.net/</t>
  </si>
  <si>
    <t>D7Ba0FBF04dAd2f</t>
  </si>
  <si>
    <t>Mercado-Rivas</t>
  </si>
  <si>
    <t>Hendricksview</t>
  </si>
  <si>
    <t>001-675-333-8549x671</t>
  </si>
  <si>
    <t>001-951-808-2242x12075</t>
  </si>
  <si>
    <t>zwaters@conley.com</t>
  </si>
  <si>
    <t>https://wu.com/</t>
  </si>
  <si>
    <t>6A1Ba2542aD74d6</t>
  </si>
  <si>
    <t>Jennyville</t>
  </si>
  <si>
    <t>001-706-626-1657x6763</t>
  </si>
  <si>
    <t>498-940-4713</t>
  </si>
  <si>
    <t>nsantos@weiss-christensen.com</t>
  </si>
  <si>
    <t>http://www.nelson.biz/</t>
  </si>
  <si>
    <t>88A2e7C1918B4e9</t>
  </si>
  <si>
    <t>Carson-Weber</t>
  </si>
  <si>
    <t>(378)185-0220x6923</t>
  </si>
  <si>
    <t>001-794-708-2224</t>
  </si>
  <si>
    <t>jeremiah69@murphy.info</t>
  </si>
  <si>
    <t>F91a3190ff778F1</t>
  </si>
  <si>
    <t>Boyd LLC</t>
  </si>
  <si>
    <t>502.519.6316x597</t>
  </si>
  <si>
    <t>(384)443-7156x5635</t>
  </si>
  <si>
    <t>adrianamarks@mahoney.com</t>
  </si>
  <si>
    <t>Ad13C3a372D7dbe</t>
  </si>
  <si>
    <t>Strickland, Edwards and Chambers</t>
  </si>
  <si>
    <t>(703)764-8701</t>
  </si>
  <si>
    <t>(438)683-4357x638</t>
  </si>
  <si>
    <t>erin07@cherry.biz</t>
  </si>
  <si>
    <t>https://www.lloyd-greene.net/</t>
  </si>
  <si>
    <t>cfE22Ab14e04E4f</t>
  </si>
  <si>
    <t>Wyatt, Oconnor and Caldwell</t>
  </si>
  <si>
    <t>Villanuevatown</t>
  </si>
  <si>
    <t>(353)053-5976</t>
  </si>
  <si>
    <t>897-447-6689</t>
  </si>
  <si>
    <t>desiree54@rosales-obrien.com</t>
  </si>
  <si>
    <t>http://walls.com/</t>
  </si>
  <si>
    <t>4FBdcCa5fB8671A</t>
  </si>
  <si>
    <t>+1-003-905-9095x825</t>
  </si>
  <si>
    <t>416.763.1154</t>
  </si>
  <si>
    <t>marilyn27@calderon.biz</t>
  </si>
  <si>
    <t>https://www.espinoza.org/</t>
  </si>
  <si>
    <t>Ce126FdefebEdA6</t>
  </si>
  <si>
    <t>Case and Sons</t>
  </si>
  <si>
    <t>New Ericaberg</t>
  </si>
  <si>
    <t>(170)852-5993x163</t>
  </si>
  <si>
    <t>raymonddunlap@murray.net</t>
  </si>
  <si>
    <t>277e8Ab55848fFA</t>
  </si>
  <si>
    <t>Drake, Bond and Bradshaw</t>
  </si>
  <si>
    <t>Obrienside</t>
  </si>
  <si>
    <t>946-944-6992x9108</t>
  </si>
  <si>
    <t>hollybarron@montoya-powers.org</t>
  </si>
  <si>
    <t>https://www.lozano-stephens.com/</t>
  </si>
  <si>
    <t>Dc9b3E425Bef90c</t>
  </si>
  <si>
    <t>Berg, Maldonado and Silva</t>
  </si>
  <si>
    <t>(450)999-6600</t>
  </si>
  <si>
    <t>(080)389-4179</t>
  </si>
  <si>
    <t>elizabeth16@kerr.com</t>
  </si>
  <si>
    <t>http://www.henson-barber.biz/</t>
  </si>
  <si>
    <t>B09CcdEAD3dAefe</t>
  </si>
  <si>
    <t>Simpsonhaven</t>
  </si>
  <si>
    <t>(207)997-0813x03877</t>
  </si>
  <si>
    <t>+1-952-571-6217x091</t>
  </si>
  <si>
    <t>mckeeross@daugherty.org</t>
  </si>
  <si>
    <t>http://newman.com/</t>
  </si>
  <si>
    <t>CAf9bfbca2cf3CA</t>
  </si>
  <si>
    <t>South Eric</t>
  </si>
  <si>
    <t>152-637-5512</t>
  </si>
  <si>
    <t>+1-868-483-9360x57554</t>
  </si>
  <si>
    <t>chenson@price-reed.net</t>
  </si>
  <si>
    <t>https://www.schmitt-luna.com/</t>
  </si>
  <si>
    <t>dEb2606bf822bc6</t>
  </si>
  <si>
    <t>Lopez, Horne and Leblanc</t>
  </si>
  <si>
    <t>Heathmouth</t>
  </si>
  <si>
    <t>+1-739-846-5147x74532</t>
  </si>
  <si>
    <t>001-948-149-4364</t>
  </si>
  <si>
    <t>campbellbridget@pierce.com</t>
  </si>
  <si>
    <t>http://myers-bartlett.net/</t>
  </si>
  <si>
    <t>2bf0B3eec9C7429</t>
  </si>
  <si>
    <t>Martin Group</t>
  </si>
  <si>
    <t>(612)398-8719x62655</t>
  </si>
  <si>
    <t>001-917-887-0544x5158</t>
  </si>
  <si>
    <t>larsenherbert@navarro.com</t>
  </si>
  <si>
    <t>b01adE0ABD8BDbF</t>
  </si>
  <si>
    <t>Yu Group</t>
  </si>
  <si>
    <t>West Ellenshire</t>
  </si>
  <si>
    <t>279.846.8573x90891</t>
  </si>
  <si>
    <t>001-159-091-1967</t>
  </si>
  <si>
    <t>nbonilla@cantrell.org</t>
  </si>
  <si>
    <t>http://gonzalez.biz/</t>
  </si>
  <si>
    <t>DA05e76a41874d5</t>
  </si>
  <si>
    <t>Floyd-Glenn</t>
  </si>
  <si>
    <t>Lake Tamara</t>
  </si>
  <si>
    <t>(823)109-6994x82395</t>
  </si>
  <si>
    <t>(481)012-8838</t>
  </si>
  <si>
    <t>adriana96@middleton.info</t>
  </si>
  <si>
    <t>http://www.kaufman.biz/</t>
  </si>
  <si>
    <t>3c9862e94FF8BbA</t>
  </si>
  <si>
    <t>Rubio-Nicholson</t>
  </si>
  <si>
    <t>Rosarioshire</t>
  </si>
  <si>
    <t>(910)395-5290</t>
  </si>
  <si>
    <t>516-289-9093</t>
  </si>
  <si>
    <t>jamiehodge@jimenez.com</t>
  </si>
  <si>
    <t>https://www.mitchell-skinner.org/</t>
  </si>
  <si>
    <t>FB9Ff5E6EAB9d4a</t>
  </si>
  <si>
    <t>Ho-Sparks</t>
  </si>
  <si>
    <t>West Paula</t>
  </si>
  <si>
    <t>001-669-345-3077x26625</t>
  </si>
  <si>
    <t>651.000.4834x9163</t>
  </si>
  <si>
    <t>frank65@bullock.org</t>
  </si>
  <si>
    <t>https://hodges.org/</t>
  </si>
  <si>
    <t>FFdFfA46eAEb89A</t>
  </si>
  <si>
    <t>Diaz, Donovan and Avila</t>
  </si>
  <si>
    <t>Colemanburgh</t>
  </si>
  <si>
    <t>777-348-3082x845</t>
  </si>
  <si>
    <t>julie68@tapia-parsons.org</t>
  </si>
  <si>
    <t>https://robinson.info/</t>
  </si>
  <si>
    <t>98FEA4eBbfEEb89</t>
  </si>
  <si>
    <t>Lake Wyattburgh</t>
  </si>
  <si>
    <t>067.859.2809x830</t>
  </si>
  <si>
    <t>(833)047-6061x4956</t>
  </si>
  <si>
    <t>stephenmathis@macias.com</t>
  </si>
  <si>
    <t>https://www.santos.com/</t>
  </si>
  <si>
    <t>f5F9ac60Ed4a05E</t>
  </si>
  <si>
    <t>Dodson-Ruiz</t>
  </si>
  <si>
    <t>Gabriellaside</t>
  </si>
  <si>
    <t>+1-982-563-0959x71239</t>
  </si>
  <si>
    <t>001-507-193-6405</t>
  </si>
  <si>
    <t>robersonnatalie@estes-gould.com</t>
  </si>
  <si>
    <t>https://farrell-harvey.com/</t>
  </si>
  <si>
    <t>B68A57F8e4aB45F</t>
  </si>
  <si>
    <t>South Tonyaberg</t>
  </si>
  <si>
    <t>001-711-145-7984x46705</t>
  </si>
  <si>
    <t>+1-918-288-1717x5534</t>
  </si>
  <si>
    <t>foxernest@barnes.biz</t>
  </si>
  <si>
    <t>http://www.roman.org/</t>
  </si>
  <si>
    <t>AD58Ca8eAEeCaE9</t>
  </si>
  <si>
    <t>Zuniga, Vasquez and Wagner</t>
  </si>
  <si>
    <t>Lake Stephanie</t>
  </si>
  <si>
    <t>438.966.1907</t>
  </si>
  <si>
    <t>868.693.7684</t>
  </si>
  <si>
    <t>haley74@liu-bowman.com</t>
  </si>
  <si>
    <t>C2cfeA829e2CdB4</t>
  </si>
  <si>
    <t>Rojas LLC</t>
  </si>
  <si>
    <t>West Teresa</t>
  </si>
  <si>
    <t>+1-522-702-6660x997</t>
  </si>
  <si>
    <t>168.730.1187</t>
  </si>
  <si>
    <t>mharper@clayton.com</t>
  </si>
  <si>
    <t>http://little-wiggins.com/</t>
  </si>
  <si>
    <t>ad72E2c53510Aed</t>
  </si>
  <si>
    <t>Hatfield Group</t>
  </si>
  <si>
    <t>+1-561-310-2412x632</t>
  </si>
  <si>
    <t>ericamorales@ball-arias.com</t>
  </si>
  <si>
    <t>https://www.ray.com/</t>
  </si>
  <si>
    <t>f93Da7ABcFf12A5</t>
  </si>
  <si>
    <t>Mccormick, Lynch and Herman</t>
  </si>
  <si>
    <t>Johnstontown</t>
  </si>
  <si>
    <t>001-258-006-6179x54396</t>
  </si>
  <si>
    <t>(158)225-0230x167</t>
  </si>
  <si>
    <t>xavier88@weiss-newman.com</t>
  </si>
  <si>
    <t>http://bryan.biz/</t>
  </si>
  <si>
    <t>b221BF4FE05cfb2</t>
  </si>
  <si>
    <t>North Edward</t>
  </si>
  <si>
    <t>(705)278-7162</t>
  </si>
  <si>
    <t>morrisashley@rich.com</t>
  </si>
  <si>
    <t>http://cooper.info/</t>
  </si>
  <si>
    <t>0bfc9F234BB1B34</t>
  </si>
  <si>
    <t>Moses, Thornton and Howell</t>
  </si>
  <si>
    <t>New Samuel</t>
  </si>
  <si>
    <t>(382)038-8247x9838</t>
  </si>
  <si>
    <t>ofreeman@herring-rosales.com</t>
  </si>
  <si>
    <t>6c8f138A9a0A2b0</t>
  </si>
  <si>
    <t>West Clarence</t>
  </si>
  <si>
    <t>001-118-333-7665x1077</t>
  </si>
  <si>
    <t>321-740-6739x2193</t>
  </si>
  <si>
    <t>vhiggins@garner.com</t>
  </si>
  <si>
    <t>https://www.park.info/</t>
  </si>
  <si>
    <t>ddb0fF3BAB60F06</t>
  </si>
  <si>
    <t>Lyons-Rivera</t>
  </si>
  <si>
    <t>East Marcusside</t>
  </si>
  <si>
    <t>968-497-7418</t>
  </si>
  <si>
    <t>armstrongjody@monroe.com</t>
  </si>
  <si>
    <t>http://www.coleman-cisneros.biz/</t>
  </si>
  <si>
    <t>2f6D0fcEDCb49Cc</t>
  </si>
  <si>
    <t>Angelicaport</t>
  </si>
  <si>
    <t>001-237-425-7567x516</t>
  </si>
  <si>
    <t>001-219-293-9413x6729</t>
  </si>
  <si>
    <t>madisonmadden@holloway.com</t>
  </si>
  <si>
    <t>http://www.byrd.org/</t>
  </si>
  <si>
    <t>eB286eFAd2e38ba</t>
  </si>
  <si>
    <t>Goodwin, Parrish and Huff</t>
  </si>
  <si>
    <t>New Desiree</t>
  </si>
  <si>
    <t>+1-340-936-1428x8937</t>
  </si>
  <si>
    <t>(433)648-4568</t>
  </si>
  <si>
    <t>alextodd@barron.com</t>
  </si>
  <si>
    <t>https://www.blankenship.info/</t>
  </si>
  <si>
    <t>FC4aEcDd7b0Fd2e</t>
  </si>
  <si>
    <t>Clark, Horn and Buchanan</t>
  </si>
  <si>
    <t>Vangburgh</t>
  </si>
  <si>
    <t>001-376-074-1501</t>
  </si>
  <si>
    <t>403.939.7618</t>
  </si>
  <si>
    <t>vvasquez@newman.com</t>
  </si>
  <si>
    <t>https://rowland.org/</t>
  </si>
  <si>
    <t>A7a0bFDce3DD3ec</t>
  </si>
  <si>
    <t>Washington, Baker and Fletcher</t>
  </si>
  <si>
    <t>South Tamaraville</t>
  </si>
  <si>
    <t>001-476-444-6196x9382</t>
  </si>
  <si>
    <t>+1-876-960-3706x1242</t>
  </si>
  <si>
    <t>jaywood@vang.com</t>
  </si>
  <si>
    <t>http://www.gonzales.net/</t>
  </si>
  <si>
    <t>2D382e583244B3C</t>
  </si>
  <si>
    <t>Watts-Braun</t>
  </si>
  <si>
    <t>Sydneyburgh</t>
  </si>
  <si>
    <t>524.772.9867x640</t>
  </si>
  <si>
    <t>andres04@wilcox.com</t>
  </si>
  <si>
    <t>https://www.dickerson-lin.com/</t>
  </si>
  <si>
    <t>Df28686ae94CB87</t>
  </si>
  <si>
    <t>Madden-Snyder</t>
  </si>
  <si>
    <t>South Colton</t>
  </si>
  <si>
    <t>(849)090-3081x329</t>
  </si>
  <si>
    <t>(118)926-3633x5209</t>
  </si>
  <si>
    <t>jlester@butler-beasley.com</t>
  </si>
  <si>
    <t>https://suarez-pena.info/</t>
  </si>
  <si>
    <t>97dd4d6F78dDDB5</t>
  </si>
  <si>
    <t>Figueroa, Wells and Kaiser</t>
  </si>
  <si>
    <t>001-745-302-2954x964</t>
  </si>
  <si>
    <t>cynthiamckay@mcclure-booker.com</t>
  </si>
  <si>
    <t>https://houston.net/</t>
  </si>
  <si>
    <t>f6D781338DaC5E9</t>
  </si>
  <si>
    <t>Frank Inc</t>
  </si>
  <si>
    <t>+1-338-013-5872x058</t>
  </si>
  <si>
    <t>242-938-6832</t>
  </si>
  <si>
    <t>hansonariel@morgan.com</t>
  </si>
  <si>
    <t>https://baker-atkinson.info/</t>
  </si>
  <si>
    <t>Dfb02CB8A5cc89f</t>
  </si>
  <si>
    <t>Trujillo, Kemp and Perkins</t>
  </si>
  <si>
    <t>Port Sheri</t>
  </si>
  <si>
    <t>774-817-3017</t>
  </si>
  <si>
    <t>+1-799-404-4553x5122</t>
  </si>
  <si>
    <t>sherri62@everett-sellers.com</t>
  </si>
  <si>
    <t>http://kennedy-mathis.com/</t>
  </si>
  <si>
    <t>5d1EE3d1aa1bad0</t>
  </si>
  <si>
    <t>Haas-Glenn</t>
  </si>
  <si>
    <t>Donnafort</t>
  </si>
  <si>
    <t>556.270.3200</t>
  </si>
  <si>
    <t>(546)220-4717x77491</t>
  </si>
  <si>
    <t>pamboyle@munoz.org</t>
  </si>
  <si>
    <t>https://www.hammond.com/</t>
  </si>
  <si>
    <t>2B1Faf739Ddf2e5</t>
  </si>
  <si>
    <t>Wilkinson and Sons</t>
  </si>
  <si>
    <t>Carlymouth</t>
  </si>
  <si>
    <t>017.154.6214</t>
  </si>
  <si>
    <t>+1-838-637-4221x1076</t>
  </si>
  <si>
    <t>sue86@austin.net</t>
  </si>
  <si>
    <t>https://www.schneider.org/</t>
  </si>
  <si>
    <t>f00deeBaa77d8B3</t>
  </si>
  <si>
    <t>Marshall, Dodson and Lopez</t>
  </si>
  <si>
    <t>+1-453-995-4008x52202</t>
  </si>
  <si>
    <t>(343)375-3372x65605</t>
  </si>
  <si>
    <t>judith85@daniels.com</t>
  </si>
  <si>
    <t>https://mcconnell-mccarty.biz/</t>
  </si>
  <si>
    <t>ee2BD270eBf2F75</t>
  </si>
  <si>
    <t>Riddle, Huber and Schmitt</t>
  </si>
  <si>
    <t>Antoniomouth</t>
  </si>
  <si>
    <t>713-547-8396</t>
  </si>
  <si>
    <t>franciscofields@carr-wyatt.org</t>
  </si>
  <si>
    <t>184b3DbDFcd8000</t>
  </si>
  <si>
    <t>Berry, Montes and Owens</t>
  </si>
  <si>
    <t>West Bradley</t>
  </si>
  <si>
    <t>001-764-098-2308x1049</t>
  </si>
  <si>
    <t>obrienkiara@lam.com</t>
  </si>
  <si>
    <t>https://www.sherman-strickland.info/</t>
  </si>
  <si>
    <t>78a2aeFd5bE26cE</t>
  </si>
  <si>
    <t>Lynch Ltd</t>
  </si>
  <si>
    <t>South Rubenmouth</t>
  </si>
  <si>
    <t>(649)319-7804x654</t>
  </si>
  <si>
    <t>614-981-1536x3272</t>
  </si>
  <si>
    <t>tcrane@bolton.com</t>
  </si>
  <si>
    <t>a7FD18Fe79C2C19</t>
  </si>
  <si>
    <t>Chung-Boyer</t>
  </si>
  <si>
    <t>001-768-490-3295x621</t>
  </si>
  <si>
    <t>167.755.7818x49362</t>
  </si>
  <si>
    <t>leroyrivas@rose.net</t>
  </si>
  <si>
    <t>F4Df75bB26B0FB6</t>
  </si>
  <si>
    <t>Welch and Sons</t>
  </si>
  <si>
    <t>North Andresmouth</t>
  </si>
  <si>
    <t>386.530.2651</t>
  </si>
  <si>
    <t>195-087-9697x947</t>
  </si>
  <si>
    <t>hodgessophia@harper.com</t>
  </si>
  <si>
    <t>http://turner.biz/</t>
  </si>
  <si>
    <t>AFB0E7f871de951</t>
  </si>
  <si>
    <t>Port Earlmouth</t>
  </si>
  <si>
    <t>951.478.0169</t>
  </si>
  <si>
    <t>701-893-9397x70902</t>
  </si>
  <si>
    <t>rpace@jenkins-bernard.info</t>
  </si>
  <si>
    <t>http://www.noble.com/</t>
  </si>
  <si>
    <t>354C4e22BBffb20</t>
  </si>
  <si>
    <t>Hubbard Inc</t>
  </si>
  <si>
    <t>Lake Whitney</t>
  </si>
  <si>
    <t>001-946-765-1450x447</t>
  </si>
  <si>
    <t>(919)200-5148x058</t>
  </si>
  <si>
    <t>owarner@hinton-sloan.com</t>
  </si>
  <si>
    <t>http://schmitt-oconnor.org/</t>
  </si>
  <si>
    <t>7d671fd8acD1D9C</t>
  </si>
  <si>
    <t>Tucker-Harper</t>
  </si>
  <si>
    <t>Valenciastad</t>
  </si>
  <si>
    <t>964-249-3135x9658</t>
  </si>
  <si>
    <t>001-149-708-9052x305</t>
  </si>
  <si>
    <t>bryanterrance@rivers.org</t>
  </si>
  <si>
    <t>http://www.kaufman.com/</t>
  </si>
  <si>
    <t>6F26Bc9Fb4c5EB9</t>
  </si>
  <si>
    <t>Rice, Chan and Lambert</t>
  </si>
  <si>
    <t>Kelleyburgh</t>
  </si>
  <si>
    <t>(963)185-1664x41097</t>
  </si>
  <si>
    <t>+1-859-138-9489x49341</t>
  </si>
  <si>
    <t>marksleon@padilla.com</t>
  </si>
  <si>
    <t>d5DbC9CCF8cbCb3</t>
  </si>
  <si>
    <t>Clements, Mcconnell and Stanley</t>
  </si>
  <si>
    <t>Lake Joyceport</t>
  </si>
  <si>
    <t>001-524-885-5623</t>
  </si>
  <si>
    <t>(530)197-6842</t>
  </si>
  <si>
    <t>heidi47@lucas.info</t>
  </si>
  <si>
    <t>http://www.pineda.com/</t>
  </si>
  <si>
    <t>d6866bBAdd79aFa</t>
  </si>
  <si>
    <t>Rich-Burgess</t>
  </si>
  <si>
    <t>West Jacksonstad</t>
  </si>
  <si>
    <t>416.656.0933x34559</t>
  </si>
  <si>
    <t>073-877-9368</t>
  </si>
  <si>
    <t>veronica96@dyer-romero.com</t>
  </si>
  <si>
    <t>https://www.adams.com/</t>
  </si>
  <si>
    <t>DcfE76DB3b4F9f1</t>
  </si>
  <si>
    <t>Garza Inc</t>
  </si>
  <si>
    <t>New Morganfort</t>
  </si>
  <si>
    <t>001-375-961-3924x3933</t>
  </si>
  <si>
    <t>haleyflores@powell.biz</t>
  </si>
  <si>
    <t>AD7C2eF1Fcec3a9</t>
  </si>
  <si>
    <t>Waters-Bullock</t>
  </si>
  <si>
    <t>North Randy</t>
  </si>
  <si>
    <t>(020)730-3990x778</t>
  </si>
  <si>
    <t>001-817-359-0727x2575</t>
  </si>
  <si>
    <t>hinesfaith@salas.org</t>
  </si>
  <si>
    <t>http://silva.org/</t>
  </si>
  <si>
    <t>e0a98D3aaadE8b6</t>
  </si>
  <si>
    <t>Velazquez-Sosa</t>
  </si>
  <si>
    <t>Chasemouth</t>
  </si>
  <si>
    <t>352.282.7105x561</t>
  </si>
  <si>
    <t>clarenceoconnell@schaefer.com</t>
  </si>
  <si>
    <t>https://horne-west.biz/</t>
  </si>
  <si>
    <t>Cd937a5568Dec2C</t>
  </si>
  <si>
    <t>Heath Inc</t>
  </si>
  <si>
    <t>New Kirstenburgh</t>
  </si>
  <si>
    <t>919-740-4577x381</t>
  </si>
  <si>
    <t>001-129-647-6961x814</t>
  </si>
  <si>
    <t>gonzalezrobin@small.com</t>
  </si>
  <si>
    <t>http://www.hubbard.com/</t>
  </si>
  <si>
    <t>e263060dCDD13c3</t>
  </si>
  <si>
    <t>Mullen-Esparza</t>
  </si>
  <si>
    <t>Copelandfort</t>
  </si>
  <si>
    <t>001-382-631-9739x00067</t>
  </si>
  <si>
    <t>+1-856-552-9193x660</t>
  </si>
  <si>
    <t>mkrause@sutton.info</t>
  </si>
  <si>
    <t>https://www.middleton.info/</t>
  </si>
  <si>
    <t>cDC00ef95bDbB1D</t>
  </si>
  <si>
    <t>Mcgee, Hood and Barker</t>
  </si>
  <si>
    <t>Chenchester</t>
  </si>
  <si>
    <t>+1-184-974-6353x07004</t>
  </si>
  <si>
    <t>+1-664-269-9329x64680</t>
  </si>
  <si>
    <t>georgefitzgerald@orr.net</t>
  </si>
  <si>
    <t>http://castaneda.net/</t>
  </si>
  <si>
    <t>Cb84E1cB4E9E2C5</t>
  </si>
  <si>
    <t>Buchanan, Villarreal and Mayer</t>
  </si>
  <si>
    <t>766.580.1799</t>
  </si>
  <si>
    <t>983.050.4024</t>
  </si>
  <si>
    <t>mccluregreg@mills.com</t>
  </si>
  <si>
    <t>http://www.mcmillan.net/</t>
  </si>
  <si>
    <t>6DFd95ac1ad8FBa</t>
  </si>
  <si>
    <t>Petty-Livingston</t>
  </si>
  <si>
    <t>Port Tabithatown</t>
  </si>
  <si>
    <t>(566)463-2243</t>
  </si>
  <si>
    <t>045-799-9378</t>
  </si>
  <si>
    <t>makayla17@caldwell-gregory.com</t>
  </si>
  <si>
    <t>https://www.beard.com/</t>
  </si>
  <si>
    <t>Fe672df1557D2B8</t>
  </si>
  <si>
    <t>Sharp-Carroll</t>
  </si>
  <si>
    <t>Lake Darylview</t>
  </si>
  <si>
    <t>099-355-0140x62291</t>
  </si>
  <si>
    <t>387-614-7887x90503</t>
  </si>
  <si>
    <t>kendra91@richmond-evans.com</t>
  </si>
  <si>
    <t>AE2e5aAadd4AfFB</t>
  </si>
  <si>
    <t>Rogers and Sons</t>
  </si>
  <si>
    <t>(052)247-0870</t>
  </si>
  <si>
    <t>(597)108-8141x092</t>
  </si>
  <si>
    <t>devon12@rhodes.com</t>
  </si>
  <si>
    <t>http://www.keith.biz/</t>
  </si>
  <si>
    <t>e89bd0bA96B2FED</t>
  </si>
  <si>
    <t>Hill-Ballard</t>
  </si>
  <si>
    <t>Brendabury</t>
  </si>
  <si>
    <t>518.431.1423x42869</t>
  </si>
  <si>
    <t>176.341.9952x679</t>
  </si>
  <si>
    <t>hoovergene@pugh-hurley.com</t>
  </si>
  <si>
    <t>https://www.morris-padilla.info/</t>
  </si>
  <si>
    <t>67F626A797EB79E</t>
  </si>
  <si>
    <t>(945)351-5693</t>
  </si>
  <si>
    <t>(726)398-3717x30453</t>
  </si>
  <si>
    <t>emily41@monroe.com</t>
  </si>
  <si>
    <t>a3AdE5d1fD0ebbb</t>
  </si>
  <si>
    <t>Nguyen-Mcgrath</t>
  </si>
  <si>
    <t>Carolhaven</t>
  </si>
  <si>
    <t>764-200-9500</t>
  </si>
  <si>
    <t>(303)383-9420</t>
  </si>
  <si>
    <t>aford@gilbert-mcclain.biz</t>
  </si>
  <si>
    <t>http://www.velez.com/</t>
  </si>
  <si>
    <t>4EAB3f9cfC43520</t>
  </si>
  <si>
    <t>Golden, Turner and Wolf</t>
  </si>
  <si>
    <t>472.851.6574</t>
  </si>
  <si>
    <t>marissakaufman@sheppard.com</t>
  </si>
  <si>
    <t>https://thompson-cuevas.com/</t>
  </si>
  <si>
    <t>7fcCAf0eECbddB0</t>
  </si>
  <si>
    <t>Bowman PLC</t>
  </si>
  <si>
    <t>Andreabury</t>
  </si>
  <si>
    <t>025.981.4065</t>
  </si>
  <si>
    <t>jesus25@mcmahon-davenport.com</t>
  </si>
  <si>
    <t>http://davidson.com/</t>
  </si>
  <si>
    <t>7aD4Fb91103a5eb</t>
  </si>
  <si>
    <t>New David</t>
  </si>
  <si>
    <t>(942)737-3002x661</t>
  </si>
  <si>
    <t>wbender@flynn.org</t>
  </si>
  <si>
    <t>A3F42f897DBa3A8</t>
  </si>
  <si>
    <t>East Christineland</t>
  </si>
  <si>
    <t>001-282-122-0237x95007</t>
  </si>
  <si>
    <t>(594)524-4865x704</t>
  </si>
  <si>
    <t>brettbeltran@brady.biz</t>
  </si>
  <si>
    <t>http://www.cruz-cardenas.com/</t>
  </si>
  <si>
    <t>b4A0E5970e6aaEc</t>
  </si>
  <si>
    <t>Oconnor-Sosa</t>
  </si>
  <si>
    <t>Ochoaville</t>
  </si>
  <si>
    <t>+1-992-650-8164x2863</t>
  </si>
  <si>
    <t>001-610-107-7255x419</t>
  </si>
  <si>
    <t>sherry78@barker.com</t>
  </si>
  <si>
    <t>http://www.klein-kane.biz/</t>
  </si>
  <si>
    <t>4BA7abBe5fA514B</t>
  </si>
  <si>
    <t>Esparza, Caldwell and Levy</t>
  </si>
  <si>
    <t>Higginston</t>
  </si>
  <si>
    <t>478-379-1865x8412</t>
  </si>
  <si>
    <t>+1-774-206-2552x4434</t>
  </si>
  <si>
    <t>margaret75@phillips.com</t>
  </si>
  <si>
    <t>https://www.carter.biz/</t>
  </si>
  <si>
    <t>C400B542ffE50EC</t>
  </si>
  <si>
    <t>Beasley-Powell</t>
  </si>
  <si>
    <t>001-088-211-9596x185</t>
  </si>
  <si>
    <t>danknapp@nguyen.biz</t>
  </si>
  <si>
    <t>http://www.singh.org/</t>
  </si>
  <si>
    <t>D96AFF3D86Aab8D</t>
  </si>
  <si>
    <t>Port Deanna</t>
  </si>
  <si>
    <t>(555)613-1107x730</t>
  </si>
  <si>
    <t>001-742-342-7683x331</t>
  </si>
  <si>
    <t>gilbertashley@higgins.com</t>
  </si>
  <si>
    <t>https://mcgee.biz/</t>
  </si>
  <si>
    <t>dE4A3EeFBe8fEDa</t>
  </si>
  <si>
    <t>Young LLC</t>
  </si>
  <si>
    <t>001-132-580-7917</t>
  </si>
  <si>
    <t>+1-966-552-6754x33300</t>
  </si>
  <si>
    <t>amorton@bell-lane.org</t>
  </si>
  <si>
    <t>https://andersen.org/</t>
  </si>
  <si>
    <t>6fFACdbF5d585c5</t>
  </si>
  <si>
    <t>Diaz-Wells</t>
  </si>
  <si>
    <t>Grahamstad</t>
  </si>
  <si>
    <t>+1-414-211-3709x106</t>
  </si>
  <si>
    <t>ecowan@mora.com</t>
  </si>
  <si>
    <t>dBBd0F9541CaB6A</t>
  </si>
  <si>
    <t>Park-Bridges</t>
  </si>
  <si>
    <t>Wilsonborough</t>
  </si>
  <si>
    <t>001-262-671-8437x26452</t>
  </si>
  <si>
    <t>415-398-0865x345</t>
  </si>
  <si>
    <t>craig13@charles-bruce.com</t>
  </si>
  <si>
    <t>http://www.case.com/</t>
  </si>
  <si>
    <t>d6F5Cd2D7EDa18C</t>
  </si>
  <si>
    <t>Floyd, Barrett and Moreno</t>
  </si>
  <si>
    <t>South Joanbury</t>
  </si>
  <si>
    <t>(290)087-1979</t>
  </si>
  <si>
    <t>vicki91@underwood.com</t>
  </si>
  <si>
    <t>http://mcmahon-travis.info/</t>
  </si>
  <si>
    <t>6d5EAadDA09Ef63</t>
  </si>
  <si>
    <t>Burton, Reeves and Mercer</t>
  </si>
  <si>
    <t>Traciefort</t>
  </si>
  <si>
    <t>+1-510-881-4734x7536</t>
  </si>
  <si>
    <t>(414)643-4855</t>
  </si>
  <si>
    <t>misty38@pacheco.com</t>
  </si>
  <si>
    <t>https://www.ingram.org/</t>
  </si>
  <si>
    <t>883fFc24DAbc45a</t>
  </si>
  <si>
    <t>Mckenzie Group</t>
  </si>
  <si>
    <t>Estradashire</t>
  </si>
  <si>
    <t>232-629-2115x78637</t>
  </si>
  <si>
    <t>gallaghergavin@chang.com</t>
  </si>
  <si>
    <t>F27d7bbcD560dAd</t>
  </si>
  <si>
    <t>Spears PLC</t>
  </si>
  <si>
    <t>Lake Michael</t>
  </si>
  <si>
    <t>+1-394-629-0417x640</t>
  </si>
  <si>
    <t>(838)378-4324</t>
  </si>
  <si>
    <t>astrickland@chan.com</t>
  </si>
  <si>
    <t>http://www.watkins.info/</t>
  </si>
  <si>
    <t>7FF0894e98eA30B</t>
  </si>
  <si>
    <t>Nixon-Good</t>
  </si>
  <si>
    <t>001-794-735-3705x4205</t>
  </si>
  <si>
    <t>(604)448-6251x6045</t>
  </si>
  <si>
    <t>longdiane@steele.com</t>
  </si>
  <si>
    <t>https://www.solis-myers.info/</t>
  </si>
  <si>
    <t>FB8A4E5Fb64c894</t>
  </si>
  <si>
    <t>Ward Inc</t>
  </si>
  <si>
    <t>South Keithhaven</t>
  </si>
  <si>
    <t>(720)311-5419x28729</t>
  </si>
  <si>
    <t>840.499.8278x8913</t>
  </si>
  <si>
    <t>christopherpearson@vaughan.com</t>
  </si>
  <si>
    <t>8EF648703AB9197</t>
  </si>
  <si>
    <t>Ellison-Wiggins</t>
  </si>
  <si>
    <t>Bestfort</t>
  </si>
  <si>
    <t>400-955-2761x993</t>
  </si>
  <si>
    <t>+1-782-812-1245x5902</t>
  </si>
  <si>
    <t>leroy33@yoder.com</t>
  </si>
  <si>
    <t>http://moore.net/</t>
  </si>
  <si>
    <t>AEee37Bb80cd75a</t>
  </si>
  <si>
    <t>Henry, Brooks and Malone</t>
  </si>
  <si>
    <t>North Brendashire</t>
  </si>
  <si>
    <t>+1-795-073-9423x42121</t>
  </si>
  <si>
    <t>646.784.6266x56110</t>
  </si>
  <si>
    <t>sharonschmidt@brooks-jefferson.org</t>
  </si>
  <si>
    <t>http://www.dalton-nixon.com/</t>
  </si>
  <si>
    <t>bd6CAcDc1AfaECA</t>
  </si>
  <si>
    <t>Velazquez-Barrett</t>
  </si>
  <si>
    <t>Lake Tyronechester</t>
  </si>
  <si>
    <t>(059)482-1327x175</t>
  </si>
  <si>
    <t>hhayes@sims.com</t>
  </si>
  <si>
    <t>http://johnson-wright.com/</t>
  </si>
  <si>
    <t>bfCcdaFA3086F2C</t>
  </si>
  <si>
    <t>New Kelliburgh</t>
  </si>
  <si>
    <t>(708)016-3510x3838</t>
  </si>
  <si>
    <t>robindean@yates.com</t>
  </si>
  <si>
    <t>http://whitney-cochran.com/</t>
  </si>
  <si>
    <t>bfd0D89fF712be7</t>
  </si>
  <si>
    <t>Watts, Juarez and Peters</t>
  </si>
  <si>
    <t>Port Carltown</t>
  </si>
  <si>
    <t>+1-763-208-9691x867</t>
  </si>
  <si>
    <t>pattymason@hudson-mayer.com</t>
  </si>
  <si>
    <t>https://espinoza.com/</t>
  </si>
  <si>
    <t>d63fC569F1a72DE</t>
  </si>
  <si>
    <t>Nichols-Carrillo</t>
  </si>
  <si>
    <t>South Isaacview</t>
  </si>
  <si>
    <t>473.766.8694x85956</t>
  </si>
  <si>
    <t>(656)516-1655x6652</t>
  </si>
  <si>
    <t>gillvickie@hoover-stevenson.com</t>
  </si>
  <si>
    <t>http://chapman.info/</t>
  </si>
  <si>
    <t>3cbFaec1C8e7a3b</t>
  </si>
  <si>
    <t>Velazquez, Knapp and Lam</t>
  </si>
  <si>
    <t>West Faith</t>
  </si>
  <si>
    <t>227.343.7799x557</t>
  </si>
  <si>
    <t>+1-219-402-9180x5231</t>
  </si>
  <si>
    <t>pwheeler@holland.net</t>
  </si>
  <si>
    <t>https://blackburn.biz/</t>
  </si>
  <si>
    <t>B3fC94B014d5F1B</t>
  </si>
  <si>
    <t>Rasmussen-Morton</t>
  </si>
  <si>
    <t>Wayneburgh</t>
  </si>
  <si>
    <t>182.410.2206</t>
  </si>
  <si>
    <t>(963)646-9112x9553</t>
  </si>
  <si>
    <t>cassidykemp@boyd.com</t>
  </si>
  <si>
    <t>https://carroll-salazar.com/</t>
  </si>
  <si>
    <t>dea3eFB3b564FEe</t>
  </si>
  <si>
    <t>Chenfurt</t>
  </si>
  <si>
    <t>(093)320-7714</t>
  </si>
  <si>
    <t>marc69@duran.org</t>
  </si>
  <si>
    <t>https://johnston-wong.info/</t>
  </si>
  <si>
    <t>7BdFBeEF26eBA8c</t>
  </si>
  <si>
    <t>David-Franco</t>
  </si>
  <si>
    <t>Geraldmouth</t>
  </si>
  <si>
    <t>(384)037-4867x705</t>
  </si>
  <si>
    <t>381.282.1716x479</t>
  </si>
  <si>
    <t>lesliemcconnell@yang-barr.biz</t>
  </si>
  <si>
    <t>https://madden-padilla.com/</t>
  </si>
  <si>
    <t>FDfd6F4f3b5F4B8</t>
  </si>
  <si>
    <t>Galvan-Serrano</t>
  </si>
  <si>
    <t>West Mckenzieport</t>
  </si>
  <si>
    <t>001-520-449-3814x917</t>
  </si>
  <si>
    <t>916.185.1363x08165</t>
  </si>
  <si>
    <t>frederick50@roth-herman.org</t>
  </si>
  <si>
    <t>https://www.johnston.net/</t>
  </si>
  <si>
    <t>1BC4a00171e11De</t>
  </si>
  <si>
    <t>Edwards-Little</t>
  </si>
  <si>
    <t>West Lynnland</t>
  </si>
  <si>
    <t>811.234.0707</t>
  </si>
  <si>
    <t>+1-597-097-3103x8081</t>
  </si>
  <si>
    <t>dbray@richards.org</t>
  </si>
  <si>
    <t>https://pittman-newman.com/</t>
  </si>
  <si>
    <t>9F5bbaD5E34FEDf</t>
  </si>
  <si>
    <t>South Ashley</t>
  </si>
  <si>
    <t>(432)031-6122x4698</t>
  </si>
  <si>
    <t>001-052-277-4129x83391</t>
  </si>
  <si>
    <t>ricardolevy@fuentes.info</t>
  </si>
  <si>
    <t>https://www.pierce-shea.com/</t>
  </si>
  <si>
    <t>e6baBd63baf9C0f</t>
  </si>
  <si>
    <t>Buchanan-Ellis</t>
  </si>
  <si>
    <t>Trevorstad</t>
  </si>
  <si>
    <t>001-214-611-3858x232</t>
  </si>
  <si>
    <t>507.552.4202x11420</t>
  </si>
  <si>
    <t>rjennings@whitaker.biz</t>
  </si>
  <si>
    <t>http://www.delacruz.net/</t>
  </si>
  <si>
    <t>22d2FefF3BDFBb9</t>
  </si>
  <si>
    <t>Vaughan LLC</t>
  </si>
  <si>
    <t>(495)075-1169x18049</t>
  </si>
  <si>
    <t>422-251-5806x06955</t>
  </si>
  <si>
    <t>kleonard@rodgers.com</t>
  </si>
  <si>
    <t>4eC92c6fA2b3EC5</t>
  </si>
  <si>
    <t>Stark-Andersen</t>
  </si>
  <si>
    <t>Sylviashire</t>
  </si>
  <si>
    <t>001-673-774-3501x37741</t>
  </si>
  <si>
    <t>001-874-932-7727x7122</t>
  </si>
  <si>
    <t>droberts@horne.com</t>
  </si>
  <si>
    <t>http://www.mitchell-farley.com/</t>
  </si>
  <si>
    <t>71CCfa7A194225B</t>
  </si>
  <si>
    <t>Santana, Hooper and Bishop</t>
  </si>
  <si>
    <t>Stevenstad</t>
  </si>
  <si>
    <t>+1-674-289-0550x55908</t>
  </si>
  <si>
    <t>001-607-462-6040x67039</t>
  </si>
  <si>
    <t>ochoacolleen@conner-fuentes.biz</t>
  </si>
  <si>
    <t>https://ochoa.org/</t>
  </si>
  <si>
    <t>E6eECBCdb9Db2aC</t>
  </si>
  <si>
    <t>Kirk, Clay and Schmitt</t>
  </si>
  <si>
    <t>Laurenton</t>
  </si>
  <si>
    <t>001-960-731-8882</t>
  </si>
  <si>
    <t>001-113-255-3700x213</t>
  </si>
  <si>
    <t>crawforddaniel@norman.org</t>
  </si>
  <si>
    <t>7fc443F6153e741</t>
  </si>
  <si>
    <t>001-927-143-6888</t>
  </si>
  <si>
    <t>wayneford@wilkinson-price.biz</t>
  </si>
  <si>
    <t>AA503ccAE0aB3Ad</t>
  </si>
  <si>
    <t>Rush Group</t>
  </si>
  <si>
    <t>Mcknightfort</t>
  </si>
  <si>
    <t>(420)499-2223</t>
  </si>
  <si>
    <t>316-801-2250</t>
  </si>
  <si>
    <t>state@wallace.biz</t>
  </si>
  <si>
    <t>https://www.buckley.com/</t>
  </si>
  <si>
    <t>fe048d410CEAcC4</t>
  </si>
  <si>
    <t>Farmer PLC</t>
  </si>
  <si>
    <t>Waltersfurt</t>
  </si>
  <si>
    <t>723.026.1773</t>
  </si>
  <si>
    <t>001-201-237-6247x184</t>
  </si>
  <si>
    <t>montoyajoan@rich.biz</t>
  </si>
  <si>
    <t>http://hobbs.com/</t>
  </si>
  <si>
    <t>BD2Be3DFA9ff3Cf</t>
  </si>
  <si>
    <t>Barton, Christian and Ramos</t>
  </si>
  <si>
    <t>North Sonyaville</t>
  </si>
  <si>
    <t>001-663-088-7251x214</t>
  </si>
  <si>
    <t>gvillanueva@cowan.com</t>
  </si>
  <si>
    <t>0AC4c7be5d76EeC</t>
  </si>
  <si>
    <t>Terrell, Cummings and Mills</t>
  </si>
  <si>
    <t>Melodyside</t>
  </si>
  <si>
    <t>(622)504-8575x47611</t>
  </si>
  <si>
    <t>641.132.4694</t>
  </si>
  <si>
    <t>mary36@peterson-barber.net</t>
  </si>
  <si>
    <t>788Dfe7C2dDAD52</t>
  </si>
  <si>
    <t>Sheppard, Andersen and Rogers</t>
  </si>
  <si>
    <t>455-908-0323x5681</t>
  </si>
  <si>
    <t>(293)463-5414x342</t>
  </si>
  <si>
    <t>gina40@woodward.com</t>
  </si>
  <si>
    <t>http://www.moran-carey.biz/</t>
  </si>
  <si>
    <t>bffF52a944A3652</t>
  </si>
  <si>
    <t>Cabrera Ltd</t>
  </si>
  <si>
    <t>Wernermouth</t>
  </si>
  <si>
    <t>762-256-4477x67554</t>
  </si>
  <si>
    <t>(772)855-7711x83954</t>
  </si>
  <si>
    <t>omckay@daugherty.com</t>
  </si>
  <si>
    <t>369D1bECe485ec7</t>
  </si>
  <si>
    <t>Hubbard PLC</t>
  </si>
  <si>
    <t>Lake Stefaniestad</t>
  </si>
  <si>
    <t>836.621.1752</t>
  </si>
  <si>
    <t>945-549-4639x661</t>
  </si>
  <si>
    <t>adriennecooper@shannon-maxwell.org</t>
  </si>
  <si>
    <t>https://frost.info/</t>
  </si>
  <si>
    <t>c669E428e7FCA07</t>
  </si>
  <si>
    <t>Green Inc</t>
  </si>
  <si>
    <t>Mullinston</t>
  </si>
  <si>
    <t>(934)742-6312x76110</t>
  </si>
  <si>
    <t>420-755-2196x56656</t>
  </si>
  <si>
    <t>chelseaodom@best-nolan.com</t>
  </si>
  <si>
    <t>https://www.brennan.com/</t>
  </si>
  <si>
    <t>9417a104db49A6b</t>
  </si>
  <si>
    <t>Salinas LLC</t>
  </si>
  <si>
    <t>East Andrewburgh</t>
  </si>
  <si>
    <t>321-019-8600x8441</t>
  </si>
  <si>
    <t>(086)580-7468</t>
  </si>
  <si>
    <t>katelyn85@good.info</t>
  </si>
  <si>
    <t>http://www.mckinney-luna.org/</t>
  </si>
  <si>
    <t>Fc9ad70BC7D8Ae3</t>
  </si>
  <si>
    <t>Mcdowell, Phillips and Calderon</t>
  </si>
  <si>
    <t>Torresview</t>
  </si>
  <si>
    <t>(276)574-1789</t>
  </si>
  <si>
    <t>(331)390-0372x06866</t>
  </si>
  <si>
    <t>hobbsjulia@pena.com</t>
  </si>
  <si>
    <t>https://www.booker.com/</t>
  </si>
  <si>
    <t>287b7B7e2aBb1e2</t>
  </si>
  <si>
    <t>Humphrey, Holloway and Torres</t>
  </si>
  <si>
    <t>513.177.6356x974</t>
  </si>
  <si>
    <t>328-647-9285x602</t>
  </si>
  <si>
    <t>pmorton@bird.com</t>
  </si>
  <si>
    <t>http://www.garrison.biz/</t>
  </si>
  <si>
    <t>0FE7c7AD1D5Dc0b</t>
  </si>
  <si>
    <t>Delacruz and Sons</t>
  </si>
  <si>
    <t>Port Eric</t>
  </si>
  <si>
    <t>(815)546-9220x0627</t>
  </si>
  <si>
    <t>415-487-9616x274</t>
  </si>
  <si>
    <t>isabelthomas@fowler-mcintyre.com</t>
  </si>
  <si>
    <t>Af95cfECB6D65f2</t>
  </si>
  <si>
    <t>Terry PLC</t>
  </si>
  <si>
    <t>North Joelfurt</t>
  </si>
  <si>
    <t>001-558-065-5323x75759</t>
  </si>
  <si>
    <t>300-092-0951x079</t>
  </si>
  <si>
    <t>ericksonsuzanne@rocha-pineda.net</t>
  </si>
  <si>
    <t>685d219b70A31aa</t>
  </si>
  <si>
    <t>Bradshaw Ltd</t>
  </si>
  <si>
    <t>New Joseshire</t>
  </si>
  <si>
    <t>391-019-8826</t>
  </si>
  <si>
    <t>(936)892-4029</t>
  </si>
  <si>
    <t>dchapman@werner-blackwell.com</t>
  </si>
  <si>
    <t>https://www.blevins-schneider.com/</t>
  </si>
  <si>
    <t>977DEacE80FEbb4</t>
  </si>
  <si>
    <t>Ho PLC</t>
  </si>
  <si>
    <t>Rodneychester</t>
  </si>
  <si>
    <t>863.688.5049</t>
  </si>
  <si>
    <t>sherriroth@padilla-wilkins.com</t>
  </si>
  <si>
    <t>https://www.cook-fischer.com/</t>
  </si>
  <si>
    <t>f0Bbb8AB2Fe288C</t>
  </si>
  <si>
    <t>Higgins, Davis and Hansen</t>
  </si>
  <si>
    <t>Tashastad</t>
  </si>
  <si>
    <t>389.107.2811x74611</t>
  </si>
  <si>
    <t>+1-494-454-4203x14985</t>
  </si>
  <si>
    <t>imarquez@parsons.com</t>
  </si>
  <si>
    <t>http://woodard-maxwell.org/</t>
  </si>
  <si>
    <t>9Df4494913EF39f</t>
  </si>
  <si>
    <t>Hill-Hunter</t>
  </si>
  <si>
    <t>North Judith</t>
  </si>
  <si>
    <t>677-187-1001x27091</t>
  </si>
  <si>
    <t>668.785.2970</t>
  </si>
  <si>
    <t>hlam@booth-booker.com</t>
  </si>
  <si>
    <t>4AEcC2Dcdf9Aba0</t>
  </si>
  <si>
    <t>Munoz-Richards</t>
  </si>
  <si>
    <t>759.158.6370x875</t>
  </si>
  <si>
    <t>+1-774-120-3804x724</t>
  </si>
  <si>
    <t>parrishalexa@vaughn.org</t>
  </si>
  <si>
    <t>https://www.henry-lin.info/</t>
  </si>
  <si>
    <t>42c3A93DC8C1aa7</t>
  </si>
  <si>
    <t>Meadows-Lin</t>
  </si>
  <si>
    <t>Jonmouth</t>
  </si>
  <si>
    <t>623.371.0194x423</t>
  </si>
  <si>
    <t>(421)585-6710</t>
  </si>
  <si>
    <t>duanegarcia@meadows-robbins.com</t>
  </si>
  <si>
    <t>https://blake-crane.com/</t>
  </si>
  <si>
    <t>C8FC2ebE7eCf43A</t>
  </si>
  <si>
    <t>Farrell Group</t>
  </si>
  <si>
    <t>(526)682-9103</t>
  </si>
  <si>
    <t>+1-022-878-8968x34777</t>
  </si>
  <si>
    <t>sheripadilla@love.com</t>
  </si>
  <si>
    <t>https://www.rasmussen.biz/</t>
  </si>
  <si>
    <t>F9FA001F5FA70Dc</t>
  </si>
  <si>
    <t>New Levichester</t>
  </si>
  <si>
    <t>001-651-488-3117x405</t>
  </si>
  <si>
    <t>797.476.6765</t>
  </si>
  <si>
    <t>tamara75@patel.biz</t>
  </si>
  <si>
    <t>http://murray-davies.com/</t>
  </si>
  <si>
    <t>e9B2AdeaB0abcbd</t>
  </si>
  <si>
    <t>Sullivan, Bender and Welch</t>
  </si>
  <si>
    <t>(487)680-0755x234</t>
  </si>
  <si>
    <t>001-872-264-9059</t>
  </si>
  <si>
    <t>heather49@murillo.com</t>
  </si>
  <si>
    <t>https://reed.org/</t>
  </si>
  <si>
    <t>82b66A3636e71d7</t>
  </si>
  <si>
    <t>Fuller, Preston and Osborne</t>
  </si>
  <si>
    <t>Aimeeshire</t>
  </si>
  <si>
    <t>001-753-213-1553</t>
  </si>
  <si>
    <t>001-930-926-9300x30562</t>
  </si>
  <si>
    <t>collierlouis@andrade-potter.biz</t>
  </si>
  <si>
    <t>bEAd67d5792508E</t>
  </si>
  <si>
    <t>Hancock, Zamora and Davies</t>
  </si>
  <si>
    <t>South Chloemouth</t>
  </si>
  <si>
    <t>074-422-9655x21416</t>
  </si>
  <si>
    <t>+1-177-018-6925x9019</t>
  </si>
  <si>
    <t>tammyhodges@lopez-shaffer.com</t>
  </si>
  <si>
    <t>http://knapp.info/</t>
  </si>
  <si>
    <t>cc44A34e9F9eCcc</t>
  </si>
  <si>
    <t>Dudley Group</t>
  </si>
  <si>
    <t>Donaldberg</t>
  </si>
  <si>
    <t>+1-815-490-0045x69389</t>
  </si>
  <si>
    <t>mlam@gardner.com</t>
  </si>
  <si>
    <t>beBc0D24B8b8cc2</t>
  </si>
  <si>
    <t>Gregory-Austin</t>
  </si>
  <si>
    <t>Mercadoton</t>
  </si>
  <si>
    <t>(985)420-5968x907</t>
  </si>
  <si>
    <t>(443)233-4721</t>
  </si>
  <si>
    <t>fraymond@ali.biz</t>
  </si>
  <si>
    <t>http://www.cochran.com/</t>
  </si>
  <si>
    <t>FEC87D790D6b9ee</t>
  </si>
  <si>
    <t>Donovan and Sons</t>
  </si>
  <si>
    <t>Aliciahaven</t>
  </si>
  <si>
    <t>001-543-806-6378x2539</t>
  </si>
  <si>
    <t>(590)089-9213</t>
  </si>
  <si>
    <t>nguyensuzanne@dennis.com</t>
  </si>
  <si>
    <t>0c3BFAea87873e4</t>
  </si>
  <si>
    <t>Cunningham LLC</t>
  </si>
  <si>
    <t>Deborahhaven</t>
  </si>
  <si>
    <t>+1-177-273-5731x350</t>
  </si>
  <si>
    <t>brittany74@warren-williams.info</t>
  </si>
  <si>
    <t>http://merritt-maynard.com/</t>
  </si>
  <si>
    <t>67A22a0b165A0e5</t>
  </si>
  <si>
    <t>Velasquez PLC</t>
  </si>
  <si>
    <t>Normaside</t>
  </si>
  <si>
    <t>726.092.9208x028</t>
  </si>
  <si>
    <t>craigpeck@davies.biz</t>
  </si>
  <si>
    <t>113052eb0D869B4</t>
  </si>
  <si>
    <t>West Ltd</t>
  </si>
  <si>
    <t>Hensleybury</t>
  </si>
  <si>
    <t>164-133-8401x07555</t>
  </si>
  <si>
    <t>361-077-9122x17370</t>
  </si>
  <si>
    <t>marklyons@thomas.biz</t>
  </si>
  <si>
    <t>https://www.little-stein.com/</t>
  </si>
  <si>
    <t>Ed1eDdeecefEEa4</t>
  </si>
  <si>
    <t>Nash, Bowen and Daniel</t>
  </si>
  <si>
    <t>Port Virginiafort</t>
  </si>
  <si>
    <t>(998)800-8203x486</t>
  </si>
  <si>
    <t>(737)446-0048</t>
  </si>
  <si>
    <t>starkjeremiah@michael.com</t>
  </si>
  <si>
    <t>https://tran-marquez.com/</t>
  </si>
  <si>
    <t>F1ccdb20b0b09cB</t>
  </si>
  <si>
    <t>Peck Group</t>
  </si>
  <si>
    <t>Christineville</t>
  </si>
  <si>
    <t>984.721.6157x4115</t>
  </si>
  <si>
    <t>861.522.9000</t>
  </si>
  <si>
    <t>hunter76@leon.com</t>
  </si>
  <si>
    <t>https://rodriguez-pham.com/</t>
  </si>
  <si>
    <t>BEBc45Fa26e6D81</t>
  </si>
  <si>
    <t>Sweeney-Delacruz</t>
  </si>
  <si>
    <t>176-717-1146</t>
  </si>
  <si>
    <t>(927)603-0329</t>
  </si>
  <si>
    <t>billcalhoun@obrien-manning.com</t>
  </si>
  <si>
    <t>http://www.cantrell.net/</t>
  </si>
  <si>
    <t>71F1Bd8C5f80Ca7</t>
  </si>
  <si>
    <t>Pruitt, Mcclure and Gordon</t>
  </si>
  <si>
    <t>Petersenstad</t>
  </si>
  <si>
    <t>+1-083-203-1136x096</t>
  </si>
  <si>
    <t>wwhitaker@mitchell.org</t>
  </si>
  <si>
    <t>https://www.payne-chan.com/</t>
  </si>
  <si>
    <t>CfE63DEacDedAcA</t>
  </si>
  <si>
    <t>West Benjamin</t>
  </si>
  <si>
    <t>changlatasha@everett.com</t>
  </si>
  <si>
    <t>F3Ab3D80D7212e9</t>
  </si>
  <si>
    <t>Reid Inc</t>
  </si>
  <si>
    <t>Pattersonmouth</t>
  </si>
  <si>
    <t>321-824-5673x3627</t>
  </si>
  <si>
    <t>+1-164-108-5404x574</t>
  </si>
  <si>
    <t>taylorbeltran@nixon.org</t>
  </si>
  <si>
    <t>https://www.harrell.com/</t>
  </si>
  <si>
    <t>CC51BeA01CC62Bc</t>
  </si>
  <si>
    <t>Todd-Macias</t>
  </si>
  <si>
    <t>Matthewsport</t>
  </si>
  <si>
    <t>333-684-1516x30008</t>
  </si>
  <si>
    <t>011.010.0583x27040</t>
  </si>
  <si>
    <t>lewishoward@chung.com</t>
  </si>
  <si>
    <t>https://www.frederick.net/</t>
  </si>
  <si>
    <t>d1DcEBeF1faDd66</t>
  </si>
  <si>
    <t>Gould, Dalton and Buck</t>
  </si>
  <si>
    <t>Joyborough</t>
  </si>
  <si>
    <t>(944)031-2857</t>
  </si>
  <si>
    <t>800.582.3663</t>
  </si>
  <si>
    <t>mercedes81@singleton.com</t>
  </si>
  <si>
    <t>https://www.krueger-rice.biz/</t>
  </si>
  <si>
    <t>7dddCD045de33Af</t>
  </si>
  <si>
    <t>Boyd-Weber</t>
  </si>
  <si>
    <t>Meghanborough</t>
  </si>
  <si>
    <t>+1-553-752-4134x02501</t>
  </si>
  <si>
    <t>reginabennett@wolfe-huff.com</t>
  </si>
  <si>
    <t>https://moses.org/</t>
  </si>
  <si>
    <t>979B5A2feBc92AE</t>
  </si>
  <si>
    <t>Cline, Manning and Ingram</t>
  </si>
  <si>
    <t>Jimenezhaven</t>
  </si>
  <si>
    <t>954.002.7986x04169</t>
  </si>
  <si>
    <t>wgoodman@marquez.info</t>
  </si>
  <si>
    <t>http://bowers.biz/</t>
  </si>
  <si>
    <t>D76b7da6f820338</t>
  </si>
  <si>
    <t>Gregory-Haas</t>
  </si>
  <si>
    <t>Derekmouth</t>
  </si>
  <si>
    <t>704-003-8253</t>
  </si>
  <si>
    <t>sylvia94@benton.com</t>
  </si>
  <si>
    <t>http://potter-middleton.net/</t>
  </si>
  <si>
    <t>7dBbbA4F7f4eeC1</t>
  </si>
  <si>
    <t>Cummingsport</t>
  </si>
  <si>
    <t>(274)255-4865x480</t>
  </si>
  <si>
    <t>381.739.4422</t>
  </si>
  <si>
    <t>jvilla@phillips.com</t>
  </si>
  <si>
    <t>57d1A3C52Dc88Ab</t>
  </si>
  <si>
    <t>Stevenson, Griffin and Osborne</t>
  </si>
  <si>
    <t>West Jackieside</t>
  </si>
  <si>
    <t>432-568-6620x804</t>
  </si>
  <si>
    <t>pmccall@newton.com</t>
  </si>
  <si>
    <t>https://skinner-underwood.com/</t>
  </si>
  <si>
    <t>dEd3cA84E2baa77</t>
  </si>
  <si>
    <t>Fritz-Hodges</t>
  </si>
  <si>
    <t>East Gracebury</t>
  </si>
  <si>
    <t>(649)433-2277x68552</t>
  </si>
  <si>
    <t>620.546.2797</t>
  </si>
  <si>
    <t>hunteryolanda@oconnell-hess.com</t>
  </si>
  <si>
    <t>http://www.mahoney-mercer.com/</t>
  </si>
  <si>
    <t>E1abaEB221Fc958</t>
  </si>
  <si>
    <t>Haas, Guzman and Hicks</t>
  </si>
  <si>
    <t>South Katrina</t>
  </si>
  <si>
    <t>904.385.5514</t>
  </si>
  <si>
    <t>042-210-6358</t>
  </si>
  <si>
    <t>rdavidson@noble-glover.com</t>
  </si>
  <si>
    <t>dD1cD80Db48C644</t>
  </si>
  <si>
    <t>Bolton-Goodman</t>
  </si>
  <si>
    <t>Cooperstad</t>
  </si>
  <si>
    <t>001-107-068-7150</t>
  </si>
  <si>
    <t>071.331.8710x9532</t>
  </si>
  <si>
    <t>fdoyle@peck-cunningham.com</t>
  </si>
  <si>
    <t>3bde170d4Be6b91</t>
  </si>
  <si>
    <t>Padilla-Riddle</t>
  </si>
  <si>
    <t>239-623-1250</t>
  </si>
  <si>
    <t>(353)883-4443x349</t>
  </si>
  <si>
    <t>orandolph@russell.com</t>
  </si>
  <si>
    <t>http://www.todd.biz/</t>
  </si>
  <si>
    <t>cCdc89d3A5f3B0F</t>
  </si>
  <si>
    <t>Mcmillan-Wong</t>
  </si>
  <si>
    <t>201.082.4971</t>
  </si>
  <si>
    <t>+1-948-588-9574x2827</t>
  </si>
  <si>
    <t>sergio32@rojas.info</t>
  </si>
  <si>
    <t>https://www.barnes.info/</t>
  </si>
  <si>
    <t>B9EDeCA8DBD5cE6</t>
  </si>
  <si>
    <t>Mitchell, Crawford and Cobb</t>
  </si>
  <si>
    <t>Port Kendrafurt</t>
  </si>
  <si>
    <t>759.170.5580</t>
  </si>
  <si>
    <t>qhinton@shepherd.com</t>
  </si>
  <si>
    <t>https://www.nixon-valenzuela.com/</t>
  </si>
  <si>
    <t>cb74bb4Db79aF64</t>
  </si>
  <si>
    <t>Gates-Sweeney</t>
  </si>
  <si>
    <t>Henryport</t>
  </si>
  <si>
    <t>001-357-807-2461x5770</t>
  </si>
  <si>
    <t>geverett@haas.com</t>
  </si>
  <si>
    <t>http://weaver-day.com/</t>
  </si>
  <si>
    <t>F1823AE000d4327</t>
  </si>
  <si>
    <t>Port Sydneyton</t>
  </si>
  <si>
    <t>(629)996-1907x87802</t>
  </si>
  <si>
    <t>(158)438-0169</t>
  </si>
  <si>
    <t>russell53@pope-hood.biz</t>
  </si>
  <si>
    <t>https://www.becker-freeman.info/</t>
  </si>
  <si>
    <t>Cb0AD24a6EfB43E</t>
  </si>
  <si>
    <t>Kelley, Craig and Thornton</t>
  </si>
  <si>
    <t>North Stefaniemouth</t>
  </si>
  <si>
    <t>+1-171-068-5162x8140</t>
  </si>
  <si>
    <t>150-828-4451x209</t>
  </si>
  <si>
    <t>friedmanjeffrey@barajas-burnett.com</t>
  </si>
  <si>
    <t>http://www.bautista.com/</t>
  </si>
  <si>
    <t>7e6a4049e7cDd69</t>
  </si>
  <si>
    <t>Barrett, Montes and Hull</t>
  </si>
  <si>
    <t>074.808.8590x88841</t>
  </si>
  <si>
    <t>+1-149-158-2918x1795</t>
  </si>
  <si>
    <t>morgan59@nolan-briggs.biz</t>
  </si>
  <si>
    <t>https://www.olson-fox.net/</t>
  </si>
  <si>
    <t>AF4E8Ef9f12C4e3</t>
  </si>
  <si>
    <t>Bolton, Holloway and Strickland</t>
  </si>
  <si>
    <t>West Wesleyton</t>
  </si>
  <si>
    <t>001-105-693-2823x854</t>
  </si>
  <si>
    <t>vpeck@hodge.com</t>
  </si>
  <si>
    <t>http://www.ingram.com/</t>
  </si>
  <si>
    <t>09A1BEfe9fDBfC6</t>
  </si>
  <si>
    <t>Goodman-Heath</t>
  </si>
  <si>
    <t>Adkinsmouth</t>
  </si>
  <si>
    <t>+1-740-048-7084x6045</t>
  </si>
  <si>
    <t>481.149.8554</t>
  </si>
  <si>
    <t>fmack@mcknight-chase.com</t>
  </si>
  <si>
    <t>30D3De9E82eDB6D</t>
  </si>
  <si>
    <t>Howard, Hendricks and Tapia</t>
  </si>
  <si>
    <t>232.183.9588</t>
  </si>
  <si>
    <t>001-307-590-3776x70863</t>
  </si>
  <si>
    <t>candicelowery@mills-beltran.info</t>
  </si>
  <si>
    <t>https://duran-cantrell.com/</t>
  </si>
  <si>
    <t>d42A0076c34A5e0</t>
  </si>
  <si>
    <t>Stark, Huffman and Price</t>
  </si>
  <si>
    <t>Bryanbury</t>
  </si>
  <si>
    <t>(202)821-3069</t>
  </si>
  <si>
    <t>darlene46@stephens-morrow.com</t>
  </si>
  <si>
    <t>http://bruce-gregory.com/</t>
  </si>
  <si>
    <t>D6beB91868CFCF1</t>
  </si>
  <si>
    <t>Rivera, Bolton and Newton</t>
  </si>
  <si>
    <t>Lake Darlene</t>
  </si>
  <si>
    <t>937-793-1688</t>
  </si>
  <si>
    <t>801-766-3293</t>
  </si>
  <si>
    <t>tyronebarber@monroe-woodward.biz</t>
  </si>
  <si>
    <t>http://www.watts-callahan.info/</t>
  </si>
  <si>
    <t>09fd4B4e73AcEAE</t>
  </si>
  <si>
    <t>Reid-Farley</t>
  </si>
  <si>
    <t>Lake Fernando</t>
  </si>
  <si>
    <t>575.230.4075</t>
  </si>
  <si>
    <t>hohoward@day-moran.com</t>
  </si>
  <si>
    <t>54Ea659A810eeae</t>
  </si>
  <si>
    <t>Roach-Stokes</t>
  </si>
  <si>
    <t>East Michaelaport</t>
  </si>
  <si>
    <t>749-439-7112x0007</t>
  </si>
  <si>
    <t>656.337.5763</t>
  </si>
  <si>
    <t>boltonrichard@donovan.com</t>
  </si>
  <si>
    <t>https://www.sanford.biz/</t>
  </si>
  <si>
    <t>aB4E1BDf3BdDCb5</t>
  </si>
  <si>
    <t>Moss-Higgins</t>
  </si>
  <si>
    <t>Santanaburgh</t>
  </si>
  <si>
    <t>(444)338-8766</t>
  </si>
  <si>
    <t>141-456-5721x75158</t>
  </si>
  <si>
    <t>juan31@rojas-daniels.com</t>
  </si>
  <si>
    <t>7BBd1805E1FE540</t>
  </si>
  <si>
    <t>Pecktown</t>
  </si>
  <si>
    <t>001-037-296-8897</t>
  </si>
  <si>
    <t>451-385-0745</t>
  </si>
  <si>
    <t>leonhendricks@garner-little.biz</t>
  </si>
  <si>
    <t>http://dickerson.com/</t>
  </si>
  <si>
    <t>600ad46E09D4BFD</t>
  </si>
  <si>
    <t>Wise-Rich</t>
  </si>
  <si>
    <t>Faithview</t>
  </si>
  <si>
    <t>(844)584-7990</t>
  </si>
  <si>
    <t>484.094.6665x3102</t>
  </si>
  <si>
    <t>mcarson@russo.net</t>
  </si>
  <si>
    <t>http://khan-pollard.com/</t>
  </si>
  <si>
    <t>FfF9b4baa42BA96</t>
  </si>
  <si>
    <t>Sutton Group</t>
  </si>
  <si>
    <t>North Gary</t>
  </si>
  <si>
    <t>(929)942-8636x3276</t>
  </si>
  <si>
    <t>(238)936-0507</t>
  </si>
  <si>
    <t>rosebob@scott-ayala.com</t>
  </si>
  <si>
    <t>Bae5CC8CbdC1ccc</t>
  </si>
  <si>
    <t>Fritz, Landry and Landry</t>
  </si>
  <si>
    <t>Lake Danielhaven</t>
  </si>
  <si>
    <t>642.341.7372x420</t>
  </si>
  <si>
    <t>413-412-4021</t>
  </si>
  <si>
    <t>tarabrooks@pennington-patterson.com</t>
  </si>
  <si>
    <t>http://middleton.com/</t>
  </si>
  <si>
    <t>FAa3224ddbdE48c</t>
  </si>
  <si>
    <t>Hobbs, Hartman and Graves</t>
  </si>
  <si>
    <t>+1-477-067-7089x2613</t>
  </si>
  <si>
    <t>karen91@huffman-montgomery.com</t>
  </si>
  <si>
    <t>https://jarvis.net/</t>
  </si>
  <si>
    <t>e010b9FAAFa6366</t>
  </si>
  <si>
    <t>Rhodes-Durham</t>
  </si>
  <si>
    <t>Mosesstad</t>
  </si>
  <si>
    <t>001-486-712-6029x6810</t>
  </si>
  <si>
    <t>(110)537-0452</t>
  </si>
  <si>
    <t>karinacaldwell@hull.biz</t>
  </si>
  <si>
    <t>http://www.thomas.com/</t>
  </si>
  <si>
    <t>1Dc1e7FD0DEEe9d</t>
  </si>
  <si>
    <t>Cannon, Franklin and Mcconnell</t>
  </si>
  <si>
    <t>Schroederside</t>
  </si>
  <si>
    <t>001-692-743-6383</t>
  </si>
  <si>
    <t>(765)972-0396x7340</t>
  </si>
  <si>
    <t>garrettbuchanan@cuevas-luna.com</t>
  </si>
  <si>
    <t>http://alexander.com/</t>
  </si>
  <si>
    <t>83D3EfF10D3fCE7</t>
  </si>
  <si>
    <t>Rojas Group</t>
  </si>
  <si>
    <t>West Darlene</t>
  </si>
  <si>
    <t>201.127.5206</t>
  </si>
  <si>
    <t>082.880.5381x29459</t>
  </si>
  <si>
    <t>molly02@noble.com</t>
  </si>
  <si>
    <t>http://fischer.net/</t>
  </si>
  <si>
    <t>cCA5e3ddc3E078d</t>
  </si>
  <si>
    <t>Quinn Ltd</t>
  </si>
  <si>
    <t>West Destiny</t>
  </si>
  <si>
    <t>001-987-463-3241x2420</t>
  </si>
  <si>
    <t>639.729.2281x84812</t>
  </si>
  <si>
    <t>isabel72@mata.net</t>
  </si>
  <si>
    <t>https://www.galvan-rollins.com/</t>
  </si>
  <si>
    <t>1e862944E45Bd59</t>
  </si>
  <si>
    <t>Byrd LLC</t>
  </si>
  <si>
    <t>Chelseychester</t>
  </si>
  <si>
    <t>(585)343-9551</t>
  </si>
  <si>
    <t>+1-907-479-3994x1618</t>
  </si>
  <si>
    <t>suttonemily@mcgee.biz</t>
  </si>
  <si>
    <t>https://www.hale-schmitt.net/</t>
  </si>
  <si>
    <t>B5075de9B6FbFA5</t>
  </si>
  <si>
    <t>Ibarra, Rojas and Benitez</t>
  </si>
  <si>
    <t>New Meagan</t>
  </si>
  <si>
    <t>vstanley@garrett.biz</t>
  </si>
  <si>
    <t>http://www.barrera.com/</t>
  </si>
  <si>
    <t>C97be4d67E65AAE</t>
  </si>
  <si>
    <t>Mathews-Powell</t>
  </si>
  <si>
    <t>North Kristiberg</t>
  </si>
  <si>
    <t>(774)519-3561x5780</t>
  </si>
  <si>
    <t>(540)652-0161x20220</t>
  </si>
  <si>
    <t>gabriella88@wolf-carey.com</t>
  </si>
  <si>
    <t>https://www.walls-sosa.org/</t>
  </si>
  <si>
    <t>6184Cab58056c7C</t>
  </si>
  <si>
    <t>Blair Group</t>
  </si>
  <si>
    <t>South Jeanetteside</t>
  </si>
  <si>
    <t>672-813-8014</t>
  </si>
  <si>
    <t>(228)436-6917x4829</t>
  </si>
  <si>
    <t>frances66@english.com</t>
  </si>
  <si>
    <t>https://www.kerr-morse.info/</t>
  </si>
  <si>
    <t>1b4F5A1fC330AD3</t>
  </si>
  <si>
    <t>Burgess, Coleman and Bass</t>
  </si>
  <si>
    <t>Goldenside</t>
  </si>
  <si>
    <t>016-759-8417x3142</t>
  </si>
  <si>
    <t>764-346-4863</t>
  </si>
  <si>
    <t>bbeasley@rangel-page.com</t>
  </si>
  <si>
    <t>https://www.hooper.org/</t>
  </si>
  <si>
    <t>46edf5a6F28ACBb</t>
  </si>
  <si>
    <t>Archer-Bryant</t>
  </si>
  <si>
    <t>(620)355-2011x16029</t>
  </si>
  <si>
    <t>373-022-7212x028</t>
  </si>
  <si>
    <t>daisy33@baird.com</t>
  </si>
  <si>
    <t>http://www.bowers.org/</t>
  </si>
  <si>
    <t>84a37Cb3792AAdD</t>
  </si>
  <si>
    <t>Whitaker and Sons</t>
  </si>
  <si>
    <t>Lake Samanthaland</t>
  </si>
  <si>
    <t>001-609-457-1190x533</t>
  </si>
  <si>
    <t>(350)382-2521</t>
  </si>
  <si>
    <t>tonyalara@landry.com</t>
  </si>
  <si>
    <t>http://www.fox-moore.com/</t>
  </si>
  <si>
    <t>b08Bb1Cf7394Fe6</t>
  </si>
  <si>
    <t>Mcdaniel Group</t>
  </si>
  <si>
    <t>North Briana</t>
  </si>
  <si>
    <t>(155)320-1408</t>
  </si>
  <si>
    <t>001-062-202-1791x10294</t>
  </si>
  <si>
    <t>yfitzgerald@neal-coleman.com</t>
  </si>
  <si>
    <t>http://weber-roberson.org/</t>
  </si>
  <si>
    <t>1da7746cdC969bD</t>
  </si>
  <si>
    <t>Curry, Yoder and Roth</t>
  </si>
  <si>
    <t>Lake Jadeton</t>
  </si>
  <si>
    <t>853-800-6613x449</t>
  </si>
  <si>
    <t>lgonzales@moon.com</t>
  </si>
  <si>
    <t>https://www.nolan.biz/</t>
  </si>
  <si>
    <t>EFccAEF5E8cE89d</t>
  </si>
  <si>
    <t>Diaz, Pace and Wilcox</t>
  </si>
  <si>
    <t>Adamsfurt</t>
  </si>
  <si>
    <t>+1-397-487-2507x983</t>
  </si>
  <si>
    <t>801.561.8222x081</t>
  </si>
  <si>
    <t>kennethcummings@yoder.com</t>
  </si>
  <si>
    <t>http://www.arellano.org/</t>
  </si>
  <si>
    <t>b03ff12dAA1E252</t>
  </si>
  <si>
    <t>Mack-Schultz</t>
  </si>
  <si>
    <t>North Stephenmouth</t>
  </si>
  <si>
    <t>001-238-901-3407</t>
  </si>
  <si>
    <t>bowerslonnie@rodriguez-giles.biz</t>
  </si>
  <si>
    <t>871CF697B965BfA</t>
  </si>
  <si>
    <t>Chase-Davies</t>
  </si>
  <si>
    <t>Nicoleborough</t>
  </si>
  <si>
    <t>000.458.4739x18928</t>
  </si>
  <si>
    <t>001-742-707-2349</t>
  </si>
  <si>
    <t>esparzamarcus@adams.org</t>
  </si>
  <si>
    <t>http://www.bridges.com/</t>
  </si>
  <si>
    <t>DF593FE6b781359</t>
  </si>
  <si>
    <t>South Richard</t>
  </si>
  <si>
    <t>(072)809-6387</t>
  </si>
  <si>
    <t>(628)020-0917x00023</t>
  </si>
  <si>
    <t>bmalone@bray.com</t>
  </si>
  <si>
    <t>http://www.henry-byrd.com/</t>
  </si>
  <si>
    <t>D9c4B9c32cDe980</t>
  </si>
  <si>
    <t>Philipside</t>
  </si>
  <si>
    <t>(063)711-7752x60359</t>
  </si>
  <si>
    <t>470-883-0227</t>
  </si>
  <si>
    <t>pinedaearl@mcgee.net</t>
  </si>
  <si>
    <t>http://bridges-huang.info/</t>
  </si>
  <si>
    <t>8fE8cBA8df40AC7</t>
  </si>
  <si>
    <t>Underwood-Simmons</t>
  </si>
  <si>
    <t>South Derrick</t>
  </si>
  <si>
    <t>+1-210-276-0652x9103</t>
  </si>
  <si>
    <t>(642)753-6431</t>
  </si>
  <si>
    <t>vancericardo@cross-osborn.org</t>
  </si>
  <si>
    <t>http://www.bradley.net/</t>
  </si>
  <si>
    <t>0A6DaC0d5420acC</t>
  </si>
  <si>
    <t>Barr-Ellison</t>
  </si>
  <si>
    <t>Proctorborough</t>
  </si>
  <si>
    <t>(645)849-5485x28289</t>
  </si>
  <si>
    <t>hbridges@hayes-watkins.com</t>
  </si>
  <si>
    <t>http://serrano.com/</t>
  </si>
  <si>
    <t>cdcCE853f41Cb6d</t>
  </si>
  <si>
    <t>Carroll-Case</t>
  </si>
  <si>
    <t>East Sylviaburgh</t>
  </si>
  <si>
    <t>(226)494-8066</t>
  </si>
  <si>
    <t>328.258.4170x9730</t>
  </si>
  <si>
    <t>hillmason@farrell-hines.info</t>
  </si>
  <si>
    <t>https://mclaughlin-wallace.org/</t>
  </si>
  <si>
    <t>DE662Ecaa7A0cbf</t>
  </si>
  <si>
    <t>Mccoy-Weeks</t>
  </si>
  <si>
    <t>Hooperbury</t>
  </si>
  <si>
    <t>301.026.7927x189</t>
  </si>
  <si>
    <t>(497)678-6161x3375</t>
  </si>
  <si>
    <t>jaclynchase@rangel.com</t>
  </si>
  <si>
    <t>bff9fc9578f11DF</t>
  </si>
  <si>
    <t>Larsen LLC</t>
  </si>
  <si>
    <t>Lake Courtneyland</t>
  </si>
  <si>
    <t>773.330.2632x52657</t>
  </si>
  <si>
    <t>(083)103-0407</t>
  </si>
  <si>
    <t>frenchharold@summers.com</t>
  </si>
  <si>
    <t>https://tate-burns.info/</t>
  </si>
  <si>
    <t>Cd418655e7d267C</t>
  </si>
  <si>
    <t>Vance Inc</t>
  </si>
  <si>
    <t>Lake Marvinburgh</t>
  </si>
  <si>
    <t>398-964-9082x1984</t>
  </si>
  <si>
    <t>ptownsend@mclaughlin.com</t>
  </si>
  <si>
    <t>ff920ACDD2aA2BA</t>
  </si>
  <si>
    <t>Rios, Nguyen and Gibbs</t>
  </si>
  <si>
    <t>Priscillamouth</t>
  </si>
  <si>
    <t>229-270-7895x53627</t>
  </si>
  <si>
    <t>(341)435-8316x376</t>
  </si>
  <si>
    <t>irhodes@mendoza-hatfield.com</t>
  </si>
  <si>
    <t>http://www.berger.net/</t>
  </si>
  <si>
    <t>FAaf4ae5EC2272f</t>
  </si>
  <si>
    <t>Sexton, Orr and Espinoza</t>
  </si>
  <si>
    <t>+1-962-083-6528x480</t>
  </si>
  <si>
    <t>001-819-378-0874x0691</t>
  </si>
  <si>
    <t>htrevino@neal-walters.com</t>
  </si>
  <si>
    <t>https://www.archer-hebert.com/</t>
  </si>
  <si>
    <t>fE48ffc6070EFcB</t>
  </si>
  <si>
    <t>Blackwellville</t>
  </si>
  <si>
    <t>(851)895-5397</t>
  </si>
  <si>
    <t>(512)174-3113x100</t>
  </si>
  <si>
    <t>iobrien@fox-boyer.com</t>
  </si>
  <si>
    <t>https://singh.com/</t>
  </si>
  <si>
    <t>40debCb4B2cEdd5</t>
  </si>
  <si>
    <t>Gonzalez, Solis and Hahn</t>
  </si>
  <si>
    <t>Gomezport</t>
  </si>
  <si>
    <t>447-924-9294</t>
  </si>
  <si>
    <t>166-838-2173</t>
  </si>
  <si>
    <t>samuel47@eaton-odom.com</t>
  </si>
  <si>
    <t>DCBeedCbEb93C88</t>
  </si>
  <si>
    <t>Mueller Ltd</t>
  </si>
  <si>
    <t>West Anthonyfurt</t>
  </si>
  <si>
    <t>001-687-822-3353x22417</t>
  </si>
  <si>
    <t>625.931.3925</t>
  </si>
  <si>
    <t>rachaelwashington@hayes.com</t>
  </si>
  <si>
    <t>http://lane.com/</t>
  </si>
  <si>
    <t>b10D0aB0586ea26</t>
  </si>
  <si>
    <t>Christian-Hickman</t>
  </si>
  <si>
    <t>North Abigailville</t>
  </si>
  <si>
    <t>+1-241-617-4594x1654</t>
  </si>
  <si>
    <t>okemp@case-estrada.com</t>
  </si>
  <si>
    <t>https://www.sharp-randall.net/</t>
  </si>
  <si>
    <t>ebdd62Ae745569a</t>
  </si>
  <si>
    <t>Sparks-Lewis</t>
  </si>
  <si>
    <t>Jonesfurt</t>
  </si>
  <si>
    <t>(063)115-2010</t>
  </si>
  <si>
    <t>001-758-770-7278</t>
  </si>
  <si>
    <t>lorraine17@clements.org</t>
  </si>
  <si>
    <t>http://kemp.biz/</t>
  </si>
  <si>
    <t>34aD98D4ffC2Bf7</t>
  </si>
  <si>
    <t>Peterson, Cochran and Townsend</t>
  </si>
  <si>
    <t>Parkerville</t>
  </si>
  <si>
    <t>879-240-9912x9047</t>
  </si>
  <si>
    <t>cruzjackie@watts-meza.com</t>
  </si>
  <si>
    <t>http://rosario-kidd.org/</t>
  </si>
  <si>
    <t>E0F9b44beaB3cA8</t>
  </si>
  <si>
    <t>Moore-Mora</t>
  </si>
  <si>
    <t>972.365.6925x28848</t>
  </si>
  <si>
    <t>917.669.4653x988</t>
  </si>
  <si>
    <t>zgallagher@gross.com</t>
  </si>
  <si>
    <t>https://hopkins.org/</t>
  </si>
  <si>
    <t>c73AE0092c8B28c</t>
  </si>
  <si>
    <t>Shah-Welch</t>
  </si>
  <si>
    <t>West Aliciaborough</t>
  </si>
  <si>
    <t>+1-279-822-5527x187</t>
  </si>
  <si>
    <t>964-715-6852x56060</t>
  </si>
  <si>
    <t>robertacantu@brady.com</t>
  </si>
  <si>
    <t>http://duncan-mills.com/</t>
  </si>
  <si>
    <t>9cFcD26Bdbf3Ac2</t>
  </si>
  <si>
    <t>Murray, Cardenas and Ferrell</t>
  </si>
  <si>
    <t>Lake Leonardstad</t>
  </si>
  <si>
    <t>001-786-272-3366x6821</t>
  </si>
  <si>
    <t>001-181-449-7728x486</t>
  </si>
  <si>
    <t>eduardoandersen@ortega.com</t>
  </si>
  <si>
    <t>9eBcfE041D2A2dC</t>
  </si>
  <si>
    <t>Cantu LLC</t>
  </si>
  <si>
    <t>North Connor</t>
  </si>
  <si>
    <t>530-975-8382</t>
  </si>
  <si>
    <t>curryadrienne@greene-moore.com</t>
  </si>
  <si>
    <t>https://warner.com/</t>
  </si>
  <si>
    <t>8DA274FF4d4F17b</t>
  </si>
  <si>
    <t>Gilbert, Galloway and Nunez</t>
  </si>
  <si>
    <t>Danielsview</t>
  </si>
  <si>
    <t>420.039.5003x24790</t>
  </si>
  <si>
    <t>608.390.7974x4961</t>
  </si>
  <si>
    <t>gabriellastevens@proctor-eaton.com</t>
  </si>
  <si>
    <t>http://kidd.com/</t>
  </si>
  <si>
    <t>A132D26bD47E3A5</t>
  </si>
  <si>
    <t>Ferguson, Brewer and Zhang</t>
  </si>
  <si>
    <t>South Bobville</t>
  </si>
  <si>
    <t>326-867-6723x32009</t>
  </si>
  <si>
    <t>001-195-689-3638x7162</t>
  </si>
  <si>
    <t>margaretdeleon@mccann.com</t>
  </si>
  <si>
    <t>http://curtis.com/</t>
  </si>
  <si>
    <t>D17536E1fF9f9dF</t>
  </si>
  <si>
    <t>Robinson LLC</t>
  </si>
  <si>
    <t>001-148-592-4160x449</t>
  </si>
  <si>
    <t>954.371.5873x39383</t>
  </si>
  <si>
    <t>noahgarrett@ford-davies.com</t>
  </si>
  <si>
    <t>https://www.shaffer.biz/</t>
  </si>
  <si>
    <t>2bDc6CCC0E51DD8</t>
  </si>
  <si>
    <t>Hickman and Sons</t>
  </si>
  <si>
    <t>Lydiaport</t>
  </si>
  <si>
    <t>789-927-6903x27088</t>
  </si>
  <si>
    <t>tony87@douglas.com</t>
  </si>
  <si>
    <t>C0DB2a5df4cAAd0</t>
  </si>
  <si>
    <t>Bush Inc</t>
  </si>
  <si>
    <t>New Alanstad</t>
  </si>
  <si>
    <t>(922)181-3280x76505</t>
  </si>
  <si>
    <t>(514)861-6122x408</t>
  </si>
  <si>
    <t>gilbert45@marsh.info</t>
  </si>
  <si>
    <t>cbFBAc0F3A047dB</t>
  </si>
  <si>
    <t>Richard-Benjamin</t>
  </si>
  <si>
    <t>Lucasfurt</t>
  </si>
  <si>
    <t>+1-889-424-2800x6639</t>
  </si>
  <si>
    <t>(781)830-1755x471</t>
  </si>
  <si>
    <t>tomcosta@shepherd.org</t>
  </si>
  <si>
    <t>dc97Fe1ef8a90a9</t>
  </si>
  <si>
    <t>Kelly-Ball</t>
  </si>
  <si>
    <t>New Corey</t>
  </si>
  <si>
    <t>101.699.5567x76230</t>
  </si>
  <si>
    <t>928-879-0640</t>
  </si>
  <si>
    <t>julian33@roy.org</t>
  </si>
  <si>
    <t>http://velazquez.com/</t>
  </si>
  <si>
    <t>1DaCabCCb77fed2</t>
  </si>
  <si>
    <t>Villa, Wagner and Brooks</t>
  </si>
  <si>
    <t>Madisonhaven</t>
  </si>
  <si>
    <t>269.102.1244</t>
  </si>
  <si>
    <t>001-110-211-7761x05255</t>
  </si>
  <si>
    <t>kstout@atkins.com</t>
  </si>
  <si>
    <t>http://rocha.org/</t>
  </si>
  <si>
    <t>49c2e2b7aFdd0A7</t>
  </si>
  <si>
    <t>Brittanystad</t>
  </si>
  <si>
    <t>559.874.0611x19715</t>
  </si>
  <si>
    <t>895.404.1717</t>
  </si>
  <si>
    <t>lutzmathew@parks.info</t>
  </si>
  <si>
    <t>http://madden.net/</t>
  </si>
  <si>
    <t>2E2248a23f853E5</t>
  </si>
  <si>
    <t>Andrews-Walker</t>
  </si>
  <si>
    <t>East Beverlyville</t>
  </si>
  <si>
    <t>348-505-3775x2174</t>
  </si>
  <si>
    <t>001-257-721-9913</t>
  </si>
  <si>
    <t>renee50@villarreal.com</t>
  </si>
  <si>
    <t>b9bb9B0f559A5F9</t>
  </si>
  <si>
    <t>Novak, Park and Schmidt</t>
  </si>
  <si>
    <t>Port Tristanshire</t>
  </si>
  <si>
    <t>001-794-722-8276x543</t>
  </si>
  <si>
    <t>429-557-1930</t>
  </si>
  <si>
    <t>whitakerpatrick@esparza-nielsen.org</t>
  </si>
  <si>
    <t>https://www.mcintyre.org/</t>
  </si>
  <si>
    <t>7adF8Fcda0c179A</t>
  </si>
  <si>
    <t>Brown-Forbes</t>
  </si>
  <si>
    <t>Port Sergio</t>
  </si>
  <si>
    <t>+1-311-219-7762x574</t>
  </si>
  <si>
    <t>437-507-3038</t>
  </si>
  <si>
    <t>jeff48@grimes-richmond.com</t>
  </si>
  <si>
    <t>http://carson.info/</t>
  </si>
  <si>
    <t>44e4d6d857c3caA</t>
  </si>
  <si>
    <t>Patrick-Richards</t>
  </si>
  <si>
    <t>Spenceborough</t>
  </si>
  <si>
    <t>001-151-625-3891x151</t>
  </si>
  <si>
    <t>451-747-6580</t>
  </si>
  <si>
    <t>claytonortiz@brandt.info</t>
  </si>
  <si>
    <t>f826accf8E21ceC</t>
  </si>
  <si>
    <t>Kaiser Inc</t>
  </si>
  <si>
    <t>883-358-5193</t>
  </si>
  <si>
    <t>(606)937-1426x626</t>
  </si>
  <si>
    <t>noah80@mora.com</t>
  </si>
  <si>
    <t>https://www.dyer.biz/</t>
  </si>
  <si>
    <t>E17d7e2d2950901</t>
  </si>
  <si>
    <t>Wallace, Mccarthy and Mills</t>
  </si>
  <si>
    <t>Hollyville</t>
  </si>
  <si>
    <t>439.116.4201x12871</t>
  </si>
  <si>
    <t>pennyjoyce@mendez.com</t>
  </si>
  <si>
    <t>http://www.wilkerson.com/</t>
  </si>
  <si>
    <t>f3A9a37bD8A7AFA</t>
  </si>
  <si>
    <t>Blair, Burch and Yates</t>
  </si>
  <si>
    <t>Samanthaburgh</t>
  </si>
  <si>
    <t>534-563-8895x05052</t>
  </si>
  <si>
    <t>001-339-194-7343x5010</t>
  </si>
  <si>
    <t>alec12@mcneil.com</t>
  </si>
  <si>
    <t>http://bender-deleon.net/</t>
  </si>
  <si>
    <t>f4aEDeEa3B0FC0e</t>
  </si>
  <si>
    <t>Molina Group</t>
  </si>
  <si>
    <t>Port Dale</t>
  </si>
  <si>
    <t>(941)753-1648</t>
  </si>
  <si>
    <t>+1-182-558-8672x856</t>
  </si>
  <si>
    <t>zunigamax@mills.com</t>
  </si>
  <si>
    <t>bB0f0f4704Ea57D</t>
  </si>
  <si>
    <t>Higgins-Colon</t>
  </si>
  <si>
    <t>Port Peggyton</t>
  </si>
  <si>
    <t>(185)158-9016</t>
  </si>
  <si>
    <t>allisonlogan@holmes.com</t>
  </si>
  <si>
    <t>5e1BfCaCd64e67E</t>
  </si>
  <si>
    <t>Carson-Hendrix</t>
  </si>
  <si>
    <t>New Cliffordland</t>
  </si>
  <si>
    <t>(139)831-4544x0353</t>
  </si>
  <si>
    <t>782.764.6476</t>
  </si>
  <si>
    <t>sharon30@hanna-proctor.com</t>
  </si>
  <si>
    <t>7aFA295F1B9aad7</t>
  </si>
  <si>
    <t>Cameron, Velazquez and Jacobson</t>
  </si>
  <si>
    <t>South Sheenaport</t>
  </si>
  <si>
    <t>917-163-8335</t>
  </si>
  <si>
    <t>+1-581-096-7264x5046</t>
  </si>
  <si>
    <t>makaylareilly@bray.com</t>
  </si>
  <si>
    <t>http://marsh.info/</t>
  </si>
  <si>
    <t>f866CB2f1689D6d</t>
  </si>
  <si>
    <t>Blankenship LLC</t>
  </si>
  <si>
    <t>Mayfort</t>
  </si>
  <si>
    <t>+1-807-462-8951x3379</t>
  </si>
  <si>
    <t>+1-334-774-6196x71639</t>
  </si>
  <si>
    <t>mercerperry@hull-frederick.com</t>
  </si>
  <si>
    <t>6e5c9338F2fbBE9</t>
  </si>
  <si>
    <t>Lake Tammy</t>
  </si>
  <si>
    <t>531-309-6548x340</t>
  </si>
  <si>
    <t>(774)478-5200</t>
  </si>
  <si>
    <t>nathanarnold@pratt-spencer.com</t>
  </si>
  <si>
    <t>http://www.bender-reed.org/</t>
  </si>
  <si>
    <t>9E81676DFBaa5AD</t>
  </si>
  <si>
    <t>Green, Mcclure and Marks</t>
  </si>
  <si>
    <t>Haaston</t>
  </si>
  <si>
    <t>507-093-5248</t>
  </si>
  <si>
    <t>+1-627-233-0671x93063</t>
  </si>
  <si>
    <t>gregoryjay@castaneda.com</t>
  </si>
  <si>
    <t>Cddb4CBde91Ac5f</t>
  </si>
  <si>
    <t>Boyd-Mcfarland</t>
  </si>
  <si>
    <t>Stephenmouth</t>
  </si>
  <si>
    <t>(614)404-7911x161</t>
  </si>
  <si>
    <t>(568)828-8840x925</t>
  </si>
  <si>
    <t>nealrachael@cooper.com</t>
  </si>
  <si>
    <t>http://www.bailey-gamble.biz/</t>
  </si>
  <si>
    <t>25dE1d52da9e978</t>
  </si>
  <si>
    <t>Soniatown</t>
  </si>
  <si>
    <t>001-915-986-6964x2783</t>
  </si>
  <si>
    <t>516-063-7461</t>
  </si>
  <si>
    <t>qdougherty@galloway.com</t>
  </si>
  <si>
    <t>https://www.vargas-thomas.com/</t>
  </si>
  <si>
    <t>A6f77F0De5a6cCB</t>
  </si>
  <si>
    <t>Massey and Sons</t>
  </si>
  <si>
    <t>West Becky</t>
  </si>
  <si>
    <t>(912)501-4734</t>
  </si>
  <si>
    <t>487-514-7748</t>
  </si>
  <si>
    <t>audrey61@harper-salinas.biz</t>
  </si>
  <si>
    <t>DccfB536C1edb1a</t>
  </si>
  <si>
    <t>Hughes-Ingram</t>
  </si>
  <si>
    <t>Lindaville</t>
  </si>
  <si>
    <t>+1-848-865-7480x4017</t>
  </si>
  <si>
    <t>+1-565-443-9766x526</t>
  </si>
  <si>
    <t>pritter@campos-dean.com</t>
  </si>
  <si>
    <t>0f22C38d2F9AeD8</t>
  </si>
  <si>
    <t>204-518-7968x0492</t>
  </si>
  <si>
    <t>edeleon@velez-steele.org</t>
  </si>
  <si>
    <t>http://www.long.net/</t>
  </si>
  <si>
    <t>482f1a8fdCbAA58</t>
  </si>
  <si>
    <t>Conrad Ltd</t>
  </si>
  <si>
    <t>Philipstad</t>
  </si>
  <si>
    <t>(479)448-1861</t>
  </si>
  <si>
    <t>001-689-296-2105</t>
  </si>
  <si>
    <t>frazierdenise@branch.info</t>
  </si>
  <si>
    <t>http://www.elliott.org/</t>
  </si>
  <si>
    <t>763d9dc4878e1e9</t>
  </si>
  <si>
    <t>Larsenfort</t>
  </si>
  <si>
    <t>346-454-1116</t>
  </si>
  <si>
    <t>(918)127-4749x7652</t>
  </si>
  <si>
    <t>kimberly89@benton-chandler.net</t>
  </si>
  <si>
    <t>https://villa-conway.org/</t>
  </si>
  <si>
    <t>4dde8bc4BF7f0d0</t>
  </si>
  <si>
    <t>Morrison-Mcdowell</t>
  </si>
  <si>
    <t>Webbton</t>
  </si>
  <si>
    <t>001-837-155-6953x8908</t>
  </si>
  <si>
    <t>608.003.3191x5940</t>
  </si>
  <si>
    <t>fgarner@acevedo-hines.com</t>
  </si>
  <si>
    <t>http://www.knight.com/</t>
  </si>
  <si>
    <t>137Bd9E1Ad1c174</t>
  </si>
  <si>
    <t>Allen and Sons</t>
  </si>
  <si>
    <t>Port Terrence</t>
  </si>
  <si>
    <t>(405)030-2982</t>
  </si>
  <si>
    <t>+1-224-043-5731x434</t>
  </si>
  <si>
    <t>robertenglish@bean.com</t>
  </si>
  <si>
    <t>https://fleming-hickman.org/</t>
  </si>
  <si>
    <t>AdEcDd6acA36F8a</t>
  </si>
  <si>
    <t>Sawyer, Vazquez and Woodard</t>
  </si>
  <si>
    <t>Port Michaelfort</t>
  </si>
  <si>
    <t>417.452.6495</t>
  </si>
  <si>
    <t>001-510-912-5205x6221</t>
  </si>
  <si>
    <t>candace92@benjamin-combs.com</t>
  </si>
  <si>
    <t>https://stevenson.net/</t>
  </si>
  <si>
    <t>BB9FaB97933D3FE</t>
  </si>
  <si>
    <t>847.868.3556x6249</t>
  </si>
  <si>
    <t>(689)121-1008x91274</t>
  </si>
  <si>
    <t>jane38@patel.org</t>
  </si>
  <si>
    <t>https://www.patel-riggs.net/</t>
  </si>
  <si>
    <t>Eb1DCE0f0a92F4E</t>
  </si>
  <si>
    <t>Castaneda-Mcconnell</t>
  </si>
  <si>
    <t>Gilbertland</t>
  </si>
  <si>
    <t>(454)810-8270x334</t>
  </si>
  <si>
    <t>dmoses@cowan-french.com</t>
  </si>
  <si>
    <t>DD80bF3EA8c49De</t>
  </si>
  <si>
    <t>Trevorberg</t>
  </si>
  <si>
    <t>001-502-264-9831x55541</t>
  </si>
  <si>
    <t>159-409-1076x96655</t>
  </si>
  <si>
    <t>pollardhelen@moran.com</t>
  </si>
  <si>
    <t>28CeCdF5CF5bd8a</t>
  </si>
  <si>
    <t>Shannon, Perkins and Atkins</t>
  </si>
  <si>
    <t>North Ellenport</t>
  </si>
  <si>
    <t>001-878-538-5497x962</t>
  </si>
  <si>
    <t>001-043-420-0123x330</t>
  </si>
  <si>
    <t>fryesylvia@lucas.com</t>
  </si>
  <si>
    <t>http://gordon-lloyd.biz/</t>
  </si>
  <si>
    <t>DABb9bD3CE75FF3</t>
  </si>
  <si>
    <t>Mortonside</t>
  </si>
  <si>
    <t>434.173.9632x9161</t>
  </si>
  <si>
    <t>(660)264-1581x0816</t>
  </si>
  <si>
    <t>rfuller@torres.com</t>
  </si>
  <si>
    <t>3C9A07DC726AB57</t>
  </si>
  <si>
    <t>Mclaughlin-Waller</t>
  </si>
  <si>
    <t>East Maxwell</t>
  </si>
  <si>
    <t>+1-346-829-5392x612</t>
  </si>
  <si>
    <t>335.407.3749</t>
  </si>
  <si>
    <t>charlesjoan@burke-santos.org</t>
  </si>
  <si>
    <t>https://huber-callahan.com/</t>
  </si>
  <si>
    <t>20A6c8bF97eB4CD</t>
  </si>
  <si>
    <t>Osborn-Estrada</t>
  </si>
  <si>
    <t>Goodmanton</t>
  </si>
  <si>
    <t>+1-330-136-7399x927</t>
  </si>
  <si>
    <t>joan27@dean-hall.com</t>
  </si>
  <si>
    <t>https://french-rios.com/</t>
  </si>
  <si>
    <t>3Fa1C1c98cCC3bA</t>
  </si>
  <si>
    <t>Vaughn-Meza</t>
  </si>
  <si>
    <t>East Marciashire</t>
  </si>
  <si>
    <t>067-424-9888</t>
  </si>
  <si>
    <t>510.050.8826</t>
  </si>
  <si>
    <t>kellivasquez@buckley.org</t>
  </si>
  <si>
    <t>http://bass-hatfield.com/</t>
  </si>
  <si>
    <t>62B77bf0E7b00d5</t>
  </si>
  <si>
    <t>Thompson PLC</t>
  </si>
  <si>
    <t>Calvinbury</t>
  </si>
  <si>
    <t>001-006-957-0731x36382</t>
  </si>
  <si>
    <t>471-692-4355</t>
  </si>
  <si>
    <t>paige66@tyler.com</t>
  </si>
  <si>
    <t>https://www.bishop-french.com/</t>
  </si>
  <si>
    <t>Db2f1dD4D11363a</t>
  </si>
  <si>
    <t>Morales, Grant and Holder</t>
  </si>
  <si>
    <t>Dorseyview</t>
  </si>
  <si>
    <t>001-229-828-3310</t>
  </si>
  <si>
    <t>001-061-498-8457x07281</t>
  </si>
  <si>
    <t>samanthalloyd@jenkins-mccarthy.info</t>
  </si>
  <si>
    <t>http://stephenson.com/</t>
  </si>
  <si>
    <t>0b840987F99B954</t>
  </si>
  <si>
    <t>Martinez Group</t>
  </si>
  <si>
    <t>West Vanessa</t>
  </si>
  <si>
    <t>345.624.0903x801</t>
  </si>
  <si>
    <t>+1-719-260-1582x08621</t>
  </si>
  <si>
    <t>sarah48@brock.com</t>
  </si>
  <si>
    <t>http://patrick.org/</t>
  </si>
  <si>
    <t>2eD57cFCebf635B</t>
  </si>
  <si>
    <t>Norman-Dorsey</t>
  </si>
  <si>
    <t>Howardland</t>
  </si>
  <si>
    <t>(043)572-6548</t>
  </si>
  <si>
    <t>+1-451-877-6763x00634</t>
  </si>
  <si>
    <t>bailey74@obrien.biz</t>
  </si>
  <si>
    <t>B01Ef88C8c7ee1F</t>
  </si>
  <si>
    <t>Bonilla, Sampson and Wiggins</t>
  </si>
  <si>
    <t>Lake Haileymouth</t>
  </si>
  <si>
    <t>001-507-381-7959x264</t>
  </si>
  <si>
    <t>+1-256-132-4798x2466</t>
  </si>
  <si>
    <t>kaylee42@watkins-tran.com</t>
  </si>
  <si>
    <t>Cef5DEeBAfdAfC4</t>
  </si>
  <si>
    <t>Pacheco Ltd</t>
  </si>
  <si>
    <t>West Francisville</t>
  </si>
  <si>
    <t>196.421.1887x15959</t>
  </si>
  <si>
    <t>001-545-838-8749x68948</t>
  </si>
  <si>
    <t>bmathis@dominguez.com</t>
  </si>
  <si>
    <t>http://www.elliott.com/</t>
  </si>
  <si>
    <t>9E9ce9d7ae1c53A</t>
  </si>
  <si>
    <t>Bryant Inc</t>
  </si>
  <si>
    <t>+1-796-732-5606x80353</t>
  </si>
  <si>
    <t>+1-467-290-2682x810</t>
  </si>
  <si>
    <t>joycenolan@rivera-robertson.net</t>
  </si>
  <si>
    <t>ecB2192674da4Ce</t>
  </si>
  <si>
    <t>Melton, Pittman and Harmon</t>
  </si>
  <si>
    <t>Wallaceview</t>
  </si>
  <si>
    <t>001-102-847-1317</t>
  </si>
  <si>
    <t>gary73@chang.com</t>
  </si>
  <si>
    <t>http://www.stephenson-collier.com/</t>
  </si>
  <si>
    <t>8dEBbDba8BBaCCc</t>
  </si>
  <si>
    <t>Nixon-Fowler</t>
  </si>
  <si>
    <t>Diamondside</t>
  </si>
  <si>
    <t>001-224-891-4272</t>
  </si>
  <si>
    <t>akeller@ruiz.com</t>
  </si>
  <si>
    <t>ceEabAe50A0f63b</t>
  </si>
  <si>
    <t>Robles, Gentry and Barker</t>
  </si>
  <si>
    <t>962-837-9447x102</t>
  </si>
  <si>
    <t>001-310-449-6675x619</t>
  </si>
  <si>
    <t>jenniferbanks@floyd-frank.com</t>
  </si>
  <si>
    <t>b208cC8f3534DEf</t>
  </si>
  <si>
    <t>Olsen, Bolton and Lee</t>
  </si>
  <si>
    <t>Watersburgh</t>
  </si>
  <si>
    <t>184.492.7297</t>
  </si>
  <si>
    <t>499-819-5770</t>
  </si>
  <si>
    <t>santanajeff@chung.com</t>
  </si>
  <si>
    <t>https://www.mooney.org/</t>
  </si>
  <si>
    <t>AfCeAc9d8b0fAde</t>
  </si>
  <si>
    <t>May-Booth</t>
  </si>
  <si>
    <t>South Annette</t>
  </si>
  <si>
    <t>001-422-440-1309x6447</t>
  </si>
  <si>
    <t>001-555-632-0351x68364</t>
  </si>
  <si>
    <t>farcher@horton-thompson.com</t>
  </si>
  <si>
    <t>http://www.cohen.info/</t>
  </si>
  <si>
    <t>a82EAeBa61Dbb20</t>
  </si>
  <si>
    <t>Nielsen, Valenzuela and Cantu</t>
  </si>
  <si>
    <t>North Kaylee</t>
  </si>
  <si>
    <t>450.693.1381x0938</t>
  </si>
  <si>
    <t>590.414.1063</t>
  </si>
  <si>
    <t>sanfordcameron@carter.net</t>
  </si>
  <si>
    <t>5fE4Fb23Ccee4BA</t>
  </si>
  <si>
    <t>Holden-Moody</t>
  </si>
  <si>
    <t>New Oliviaburgh</t>
  </si>
  <si>
    <t>145.373.0443</t>
  </si>
  <si>
    <t>001-140-867-8884x26696</t>
  </si>
  <si>
    <t>wellsadrian@hatfield-hardy.biz</t>
  </si>
  <si>
    <t>http://hart.org/</t>
  </si>
  <si>
    <t>D770CF66Dd94a4f</t>
  </si>
  <si>
    <t>Henry, Taylor and Walton</t>
  </si>
  <si>
    <t>South Ronald</t>
  </si>
  <si>
    <t>(586)462-2570</t>
  </si>
  <si>
    <t>(442)068-5380x81212</t>
  </si>
  <si>
    <t>morenostuart@schmitt.net</t>
  </si>
  <si>
    <t>https://www.combs.biz/</t>
  </si>
  <si>
    <t>ef700A2A68A0eD9</t>
  </si>
  <si>
    <t>Conrad-Greene</t>
  </si>
  <si>
    <t>Estradaberg</t>
  </si>
  <si>
    <t>gina37@dorsey.net</t>
  </si>
  <si>
    <t>http://reeves-horton.net/</t>
  </si>
  <si>
    <t>2dcAAA283976E4E</t>
  </si>
  <si>
    <t>Evans-Burch</t>
  </si>
  <si>
    <t>Gavinton</t>
  </si>
  <si>
    <t>(730)000-0475x640</t>
  </si>
  <si>
    <t>001-221-019-6311</t>
  </si>
  <si>
    <t>shortkirsten@bowman.com</t>
  </si>
  <si>
    <t>http://www.pruitt.org/</t>
  </si>
  <si>
    <t>9de337CBe408A2C</t>
  </si>
  <si>
    <t>Terry-Molina</t>
  </si>
  <si>
    <t>Gentryville</t>
  </si>
  <si>
    <t>+1-380-036-2068x5048</t>
  </si>
  <si>
    <t>+1-102-878-3671x4509</t>
  </si>
  <si>
    <t>jose35@odom.biz</t>
  </si>
  <si>
    <t>http://harmon-carlson.net/</t>
  </si>
  <si>
    <t>c510965CCe7da88</t>
  </si>
  <si>
    <t>860-895-0481x842</t>
  </si>
  <si>
    <t>001-813-981-6951x546</t>
  </si>
  <si>
    <t>rmckinney@valencia.com</t>
  </si>
  <si>
    <t>https://www.dennis.info/</t>
  </si>
  <si>
    <t>0Df13a2dCeCF9CF</t>
  </si>
  <si>
    <t>Green, Cardenas and Mayo</t>
  </si>
  <si>
    <t>Moraburgh</t>
  </si>
  <si>
    <t>(551)640-3344</t>
  </si>
  <si>
    <t>stefaniegray@cowan.biz</t>
  </si>
  <si>
    <t>http://valentine.com/</t>
  </si>
  <si>
    <t>Aa6c730c2c53EcD</t>
  </si>
  <si>
    <t>Wiley LLC</t>
  </si>
  <si>
    <t>Santosberg</t>
  </si>
  <si>
    <t>235-644-9245</t>
  </si>
  <si>
    <t>054.490.3842x311</t>
  </si>
  <si>
    <t>nle@salazar-cabrera.info</t>
  </si>
  <si>
    <t>http://vega.biz/</t>
  </si>
  <si>
    <t>b8b7c05aADBBe83</t>
  </si>
  <si>
    <t>Lozano, Gentry and Wilcox</t>
  </si>
  <si>
    <t>Watkinsshire</t>
  </si>
  <si>
    <t>628-133-3749x95756</t>
  </si>
  <si>
    <t>001-101-315-2919x54909</t>
  </si>
  <si>
    <t>sheenahanna@armstrong.info</t>
  </si>
  <si>
    <t>b8eb1eAd6Ebd3C9</t>
  </si>
  <si>
    <t>Baird, Harrison and Ho</t>
  </si>
  <si>
    <t>North Kiaraport</t>
  </si>
  <si>
    <t>280-125-7779x3363</t>
  </si>
  <si>
    <t>891-777-7937</t>
  </si>
  <si>
    <t>agriffin@long-madden.biz</t>
  </si>
  <si>
    <t>http://martin.com/</t>
  </si>
  <si>
    <t>10Bb1fe5bEb88ec</t>
  </si>
  <si>
    <t>South Amyshire</t>
  </si>
  <si>
    <t>+1-749-505-1670x1059</t>
  </si>
  <si>
    <t>joelwright@huynh-carson.biz</t>
  </si>
  <si>
    <t>6E1E5db6e2E3E4A</t>
  </si>
  <si>
    <t>Winters-Conner</t>
  </si>
  <si>
    <t>Lake Alvin</t>
  </si>
  <si>
    <t>139-968-6203x9556</t>
  </si>
  <si>
    <t>137-777-4244</t>
  </si>
  <si>
    <t>caitlyndaniels@york-stark.info</t>
  </si>
  <si>
    <t>B15BB5D1225eFFE</t>
  </si>
  <si>
    <t>Krueger, Sanders and Jefferson</t>
  </si>
  <si>
    <t>757-267-4926x34356</t>
  </si>
  <si>
    <t>234-177-7759x8830</t>
  </si>
  <si>
    <t>sampsonvictor@hurley.org</t>
  </si>
  <si>
    <t>http://www.rhodes.biz/</t>
  </si>
  <si>
    <t>E6B5adea13D864B</t>
  </si>
  <si>
    <t>Barry Ltd</t>
  </si>
  <si>
    <t>Lake Larry</t>
  </si>
  <si>
    <t>254-481-7291</t>
  </si>
  <si>
    <t>alyssa07@miles.biz</t>
  </si>
  <si>
    <t>https://www.owens-crosby.com/</t>
  </si>
  <si>
    <t>9fCAb51Caf9A4C7</t>
  </si>
  <si>
    <t>Allison, Farrell and Weaver</t>
  </si>
  <si>
    <t>Brettport</t>
  </si>
  <si>
    <t>+1-062-833-9170x77901</t>
  </si>
  <si>
    <t>315.418.4391</t>
  </si>
  <si>
    <t>zkidd@jacobson.com</t>
  </si>
  <si>
    <t>https://www.frazier-hawkins.com/</t>
  </si>
  <si>
    <t>8c1BeeD30991021</t>
  </si>
  <si>
    <t>Hopkins Ltd</t>
  </si>
  <si>
    <t>East Adrienneside</t>
  </si>
  <si>
    <t>899.981.6473x857</t>
  </si>
  <si>
    <t>katherinejennings@mckay.net</t>
  </si>
  <si>
    <t>http://dorsey-burgess.biz/</t>
  </si>
  <si>
    <t>3ca44F6ddEb4183</t>
  </si>
  <si>
    <t>Delacruz-Becker</t>
  </si>
  <si>
    <t>215.888.4990</t>
  </si>
  <si>
    <t>+1-857-670-3827x76645</t>
  </si>
  <si>
    <t>laurenholder@fischer-beard.net</t>
  </si>
  <si>
    <t>https://www.moses.biz/</t>
  </si>
  <si>
    <t>24fE6fdAA8DcF5a</t>
  </si>
  <si>
    <t>Fuller-Farmer</t>
  </si>
  <si>
    <t>613-371-4571</t>
  </si>
  <si>
    <t>dpark@lin.com</t>
  </si>
  <si>
    <t>https://www.mcdonald.biz/</t>
  </si>
  <si>
    <t>ddF2f1BdE2FA583</t>
  </si>
  <si>
    <t>Paul-Cantu</t>
  </si>
  <si>
    <t>Lake Rileyshire</t>
  </si>
  <si>
    <t>(281)531-6595x95730</t>
  </si>
  <si>
    <t>+1-808-496-6973x6374</t>
  </si>
  <si>
    <t>gavin23@mora.info</t>
  </si>
  <si>
    <t>http://www.flynn-robinson.com/</t>
  </si>
  <si>
    <t>b1477A9cfbc031A</t>
  </si>
  <si>
    <t>Gilbert PLC</t>
  </si>
  <si>
    <t>Atkinsonfurt</t>
  </si>
  <si>
    <t>debbiebaldwin@james.com</t>
  </si>
  <si>
    <t>15B07b57eca7dcf</t>
  </si>
  <si>
    <t>Wheeler-Sampson</t>
  </si>
  <si>
    <t>(327)939-7358x324</t>
  </si>
  <si>
    <t>328-273-5007</t>
  </si>
  <si>
    <t>gravesariel@white.com</t>
  </si>
  <si>
    <t>https://donovan-odonnell.com/</t>
  </si>
  <si>
    <t>FB82DDa596361fC</t>
  </si>
  <si>
    <t>Janeburgh</t>
  </si>
  <si>
    <t>+1-253-684-3839x6032</t>
  </si>
  <si>
    <t>331-780-2576</t>
  </si>
  <si>
    <t>itownsend@terry-case.org</t>
  </si>
  <si>
    <t>e32faAAb95D8DCF</t>
  </si>
  <si>
    <t>Mercer Group</t>
  </si>
  <si>
    <t>South Danielle</t>
  </si>
  <si>
    <t>(176)133-4155x380</t>
  </si>
  <si>
    <t>+1-531-109-6250x275</t>
  </si>
  <si>
    <t>jerrycrane@ochoa-holmes.com</t>
  </si>
  <si>
    <t>Fd9CafEc035bCfB</t>
  </si>
  <si>
    <t>Randall Group</t>
  </si>
  <si>
    <t>Bonillabury</t>
  </si>
  <si>
    <t>umeza@ryan.org</t>
  </si>
  <si>
    <t>40edeA3A08EdfaD</t>
  </si>
  <si>
    <t>Mccann Ltd</t>
  </si>
  <si>
    <t>New Chelseyberg</t>
  </si>
  <si>
    <t>(503)194-2318</t>
  </si>
  <si>
    <t>274.554.9254</t>
  </si>
  <si>
    <t>ethan02@gould-kerr.com</t>
  </si>
  <si>
    <t>http://www.hendrix.com/</t>
  </si>
  <si>
    <t>c1570AC8DB978bA</t>
  </si>
  <si>
    <t>Hamilton Ltd</t>
  </si>
  <si>
    <t>South Ernest</t>
  </si>
  <si>
    <t>893-049-1626</t>
  </si>
  <si>
    <t>(073)478-7849x8398</t>
  </si>
  <si>
    <t>dennismitchell@williamson.com</t>
  </si>
  <si>
    <t>https://combs-alexander.info/</t>
  </si>
  <si>
    <t>fAc9CfAc327d9b8</t>
  </si>
  <si>
    <t>Mora LLC</t>
  </si>
  <si>
    <t>North Isabellabury</t>
  </si>
  <si>
    <t>001-528-077-0999x699</t>
  </si>
  <si>
    <t>cameron90@barrett.biz</t>
  </si>
  <si>
    <t>http://larson.net/</t>
  </si>
  <si>
    <t>FD23C7d8ebcaa72</t>
  </si>
  <si>
    <t>Cantrell, Diaz and Bean</t>
  </si>
  <si>
    <t>New Latoyaport</t>
  </si>
  <si>
    <t>(342)816-1647x21260</t>
  </si>
  <si>
    <t>juliegraham@lowery.biz</t>
  </si>
  <si>
    <t>https://www.hancock.com/</t>
  </si>
  <si>
    <t>aC3d6e0FE026091</t>
  </si>
  <si>
    <t>Shea-Branch</t>
  </si>
  <si>
    <t>412-928-1618x1283</t>
  </si>
  <si>
    <t>+1-526-190-7368x298</t>
  </si>
  <si>
    <t>chelsey22@lane-weiss.com</t>
  </si>
  <si>
    <t>https://ayala.com/</t>
  </si>
  <si>
    <t>7335A7a9c34cFcA</t>
  </si>
  <si>
    <t>Randolph, Mcneil and Glenn</t>
  </si>
  <si>
    <t>margaret56@green.com</t>
  </si>
  <si>
    <t>http://ray-herrera.org/</t>
  </si>
  <si>
    <t>B2d59e89ECaaFdd</t>
  </si>
  <si>
    <t>Sheppard-Good</t>
  </si>
  <si>
    <t>001-157-929-9492x566</t>
  </si>
  <si>
    <t>001-769-635-3851x9049</t>
  </si>
  <si>
    <t>tami39@york.com</t>
  </si>
  <si>
    <t>http://www.walls.biz/</t>
  </si>
  <si>
    <t>d83Aaee229805fe</t>
  </si>
  <si>
    <t>Hodges Inc</t>
  </si>
  <si>
    <t>Annashire</t>
  </si>
  <si>
    <t>+1-378-820-4257x621</t>
  </si>
  <si>
    <t>187.743.1721x143</t>
  </si>
  <si>
    <t>megan26@avila.com</t>
  </si>
  <si>
    <t>http://www.skinner-huang.org/</t>
  </si>
  <si>
    <t>7adF9D07F89e83c</t>
  </si>
  <si>
    <t>Robertson PLC</t>
  </si>
  <si>
    <t>Jesuston</t>
  </si>
  <si>
    <t>020.125.0145x234</t>
  </si>
  <si>
    <t>candice06@davenport.org</t>
  </si>
  <si>
    <t>https://www.hogan-rodriguez.net/</t>
  </si>
  <si>
    <t>6FE085Fa4358e72</t>
  </si>
  <si>
    <t>Fuentes PLC</t>
  </si>
  <si>
    <t>Marissaland</t>
  </si>
  <si>
    <t>687-929-6903</t>
  </si>
  <si>
    <t>284.586.3693x000</t>
  </si>
  <si>
    <t>avilachris@blanchard-parrish.com</t>
  </si>
  <si>
    <t>https://www.mcclain.net/</t>
  </si>
  <si>
    <t>8EbDD447714eeaE</t>
  </si>
  <si>
    <t>Ellison, Huynh and Lewis</t>
  </si>
  <si>
    <t>Lindseyshire</t>
  </si>
  <si>
    <t>187.436.5853x81783</t>
  </si>
  <si>
    <t>529.283.7886</t>
  </si>
  <si>
    <t>jennyrosario@greene.info</t>
  </si>
  <si>
    <t>22Db27d1A4622fB</t>
  </si>
  <si>
    <t>Nunez, Pugh and Travis</t>
  </si>
  <si>
    <t>Rivasmouth</t>
  </si>
  <si>
    <t>072.396.7117x201</t>
  </si>
  <si>
    <t>(795)653-0560x0815</t>
  </si>
  <si>
    <t>gregorymyers@odonnell-bryan.biz</t>
  </si>
  <si>
    <t>http://ward.net/</t>
  </si>
  <si>
    <t>79E1D633C6B2FA5</t>
  </si>
  <si>
    <t>Henry-Singh</t>
  </si>
  <si>
    <t>Lake Zachary</t>
  </si>
  <si>
    <t>333.439.7645</t>
  </si>
  <si>
    <t>906.819.8866x31112</t>
  </si>
  <si>
    <t>kristopherbass@greer.com</t>
  </si>
  <si>
    <t>http://www.durham.info/</t>
  </si>
  <si>
    <t>bbd78A7A97de8fa</t>
  </si>
  <si>
    <t>Moon-Henson</t>
  </si>
  <si>
    <t>Spencermouth</t>
  </si>
  <si>
    <t>archerbetty@parrish.net</t>
  </si>
  <si>
    <t>http://barr.info/</t>
  </si>
  <si>
    <t>DBada96b18B3f8b</t>
  </si>
  <si>
    <t>Melton-Moody</t>
  </si>
  <si>
    <t>South Ryanstad</t>
  </si>
  <si>
    <t>362.834.1012</t>
  </si>
  <si>
    <t>831.756.2107x506</t>
  </si>
  <si>
    <t>petersroger@henry.info</t>
  </si>
  <si>
    <t>http://mullen-moore.com/</t>
  </si>
  <si>
    <t>7805fEeb3BdCBE6</t>
  </si>
  <si>
    <t>Woodward Ltd</t>
  </si>
  <si>
    <t>Bradleyburgh</t>
  </si>
  <si>
    <t>820-962-3195x474</t>
  </si>
  <si>
    <t>+1-040-250-4230x3286</t>
  </si>
  <si>
    <t>joneskathleen@christian.com</t>
  </si>
  <si>
    <t>http://huerta.com/</t>
  </si>
  <si>
    <t>CcC907c6eCC1D67</t>
  </si>
  <si>
    <t>Lawrence, Frye and Bradshaw</t>
  </si>
  <si>
    <t>+1-522-587-2128x0374</t>
  </si>
  <si>
    <t>234.105.0576x5051</t>
  </si>
  <si>
    <t>cody10@flores-kelly.com</t>
  </si>
  <si>
    <t>1ceFcEe12eE70aD</t>
  </si>
  <si>
    <t>West Kentport</t>
  </si>
  <si>
    <t>212.850.2372x20406</t>
  </si>
  <si>
    <t>001-422-497-5138</t>
  </si>
  <si>
    <t>ariastara@cherry.com</t>
  </si>
  <si>
    <t>1e7A405d94b47Cc</t>
  </si>
  <si>
    <t>Stewart, Ray and Oneal</t>
  </si>
  <si>
    <t>North Adriennefort</t>
  </si>
  <si>
    <t>921.627.0407x85103</t>
  </si>
  <si>
    <t>980-241-6850x69421</t>
  </si>
  <si>
    <t>hmcknight@bruce.info</t>
  </si>
  <si>
    <t>http://robinson-fuentes.com/</t>
  </si>
  <si>
    <t>e5Ff41DbEc135ad</t>
  </si>
  <si>
    <t>Rose Group</t>
  </si>
  <si>
    <t>Larsenhaven</t>
  </si>
  <si>
    <t>367.040.9665</t>
  </si>
  <si>
    <t>mclark@stanley-nelson.biz</t>
  </si>
  <si>
    <t>http://www.bass.com/</t>
  </si>
  <si>
    <t>BC9C5A7def88f2a</t>
  </si>
  <si>
    <t>Buchanan, Riggs and Bates</t>
  </si>
  <si>
    <t>Annport</t>
  </si>
  <si>
    <t>763.802.1279</t>
  </si>
  <si>
    <t>929-594-8082x9111</t>
  </si>
  <si>
    <t>sheryl81@stevenson.net</t>
  </si>
  <si>
    <t>F3c2E953DCDAfd2</t>
  </si>
  <si>
    <t>Gould-Cruz</t>
  </si>
  <si>
    <t>Schneiderburgh</t>
  </si>
  <si>
    <t>+1-631-121-7738x0191</t>
  </si>
  <si>
    <t>001-075-175-9533x77736</t>
  </si>
  <si>
    <t>connor67@mcintyre.biz</t>
  </si>
  <si>
    <t>https://www.harding-rivas.net/</t>
  </si>
  <si>
    <t>9B24B9Df0B8c395</t>
  </si>
  <si>
    <t>Ward-Peck</t>
  </si>
  <si>
    <t>(844)843-1846x6382</t>
  </si>
  <si>
    <t>545.541.1221x1102</t>
  </si>
  <si>
    <t>juanbarajas@decker.org</t>
  </si>
  <si>
    <t>https://oneal.com/</t>
  </si>
  <si>
    <t>C4BA7bcACe4A939</t>
  </si>
  <si>
    <t>Bass LLC</t>
  </si>
  <si>
    <t>South Robinburgh</t>
  </si>
  <si>
    <t>475.542.9046</t>
  </si>
  <si>
    <t>790.656.5425x52031</t>
  </si>
  <si>
    <t>adrian90@williams.com</t>
  </si>
  <si>
    <t>http://www.hays-winters.net/</t>
  </si>
  <si>
    <t>1Cebed4aFC905FF</t>
  </si>
  <si>
    <t>Mendez, Clements and Proctor</t>
  </si>
  <si>
    <t>Lake Chloeberg</t>
  </si>
  <si>
    <t>964-990-7531x2044</t>
  </si>
  <si>
    <t>oblackburn@ferrell-wall.com</t>
  </si>
  <si>
    <t>http://www.wu.com/</t>
  </si>
  <si>
    <t>7C8b54b0bEC3A0d</t>
  </si>
  <si>
    <t>Davis Inc</t>
  </si>
  <si>
    <t>New Gracefort</t>
  </si>
  <si>
    <t>005.358.5484</t>
  </si>
  <si>
    <t>(888)445-7752x784</t>
  </si>
  <si>
    <t>wulatasha@dodson-ingram.com</t>
  </si>
  <si>
    <t>eCEE08Fb05B4BBE</t>
  </si>
  <si>
    <t>001-448-418-6568x822</t>
  </si>
  <si>
    <t>001-866-900-5528x295</t>
  </si>
  <si>
    <t>davidmcdowell@wheeler-burgess.org</t>
  </si>
  <si>
    <t>https://stuart-hunt.biz/</t>
  </si>
  <si>
    <t>8a5C36aBc71ace2</t>
  </si>
  <si>
    <t>Meyerfort</t>
  </si>
  <si>
    <t>610.315.0468x7719</t>
  </si>
  <si>
    <t>799.047.2687x8180</t>
  </si>
  <si>
    <t>rreilly@ponce.info</t>
  </si>
  <si>
    <t>http://frazier.info/</t>
  </si>
  <si>
    <t>df9e60a1F833b8c</t>
  </si>
  <si>
    <t>Espinoza and Sons</t>
  </si>
  <si>
    <t>243.169.1647</t>
  </si>
  <si>
    <t>281.641.6910x0329</t>
  </si>
  <si>
    <t>dennis24@morris-black.com</t>
  </si>
  <si>
    <t>http://www.cisneros.com/</t>
  </si>
  <si>
    <t>8f5f473c94ac6b9</t>
  </si>
  <si>
    <t>Merritt, Maldonado and Haas</t>
  </si>
  <si>
    <t>637-809-0621x97089</t>
  </si>
  <si>
    <t>619-921-8316x1370</t>
  </si>
  <si>
    <t>gbutler@kennedy-cook.com</t>
  </si>
  <si>
    <t>https://ramos-phelps.com/</t>
  </si>
  <si>
    <t>D1dF418922b1bFe</t>
  </si>
  <si>
    <t>Caldwell, Weber and Brown</t>
  </si>
  <si>
    <t>West Cassidy</t>
  </si>
  <si>
    <t>(693)451-1078x6833</t>
  </si>
  <si>
    <t>001-060-426-9819x323</t>
  </si>
  <si>
    <t>william93@walls.com</t>
  </si>
  <si>
    <t>https://lamb.com/</t>
  </si>
  <si>
    <t>3BbF8F60ffD27fB</t>
  </si>
  <si>
    <t>Coleman-Blackburn</t>
  </si>
  <si>
    <t>West Marilynview</t>
  </si>
  <si>
    <t>926.006.7581x92361</t>
  </si>
  <si>
    <t>363-359-6503x65634</t>
  </si>
  <si>
    <t>combstamara@wilkinson.biz</t>
  </si>
  <si>
    <t>https://www.weaver.biz/</t>
  </si>
  <si>
    <t>A53CAeFdc9B8DdC</t>
  </si>
  <si>
    <t>Heath, Pope and Todd</t>
  </si>
  <si>
    <t>Evelynborough</t>
  </si>
  <si>
    <t>565.732.9748x94385</t>
  </si>
  <si>
    <t>+1-379-242-9712x24350</t>
  </si>
  <si>
    <t>gzimmerman@cunningham-bautista.com</t>
  </si>
  <si>
    <t>D80dbC9344A851E</t>
  </si>
  <si>
    <t>Spence-Marsh</t>
  </si>
  <si>
    <t>(932)737-0805x91625</t>
  </si>
  <si>
    <t>+1-476-821-1616x47148</t>
  </si>
  <si>
    <t>acarroll@moreno.net</t>
  </si>
  <si>
    <t>6DF7bb3e9a4ba9B</t>
  </si>
  <si>
    <t>Conway-Maynard</t>
  </si>
  <si>
    <t>East Molly</t>
  </si>
  <si>
    <t>+1-836-629-6510x5535</t>
  </si>
  <si>
    <t>001-261-128-7802x265</t>
  </si>
  <si>
    <t>lukeroach@cortez.biz</t>
  </si>
  <si>
    <t>http://holder-barber.com/</t>
  </si>
  <si>
    <t>497A81a8Bc137FF</t>
  </si>
  <si>
    <t>Goodman-Osborne</t>
  </si>
  <si>
    <t>Lawsonmouth</t>
  </si>
  <si>
    <t>(334)717-7618</t>
  </si>
  <si>
    <t>cody23@robinson-mooney.com</t>
  </si>
  <si>
    <t>http://www.ortega.biz/</t>
  </si>
  <si>
    <t>0B5b43F7a9C25EC</t>
  </si>
  <si>
    <t>Mayo LLC</t>
  </si>
  <si>
    <t>Nguyenmouth</t>
  </si>
  <si>
    <t>(875)367-3648x2498</t>
  </si>
  <si>
    <t>001-100-494-5599x78753</t>
  </si>
  <si>
    <t>pkeller@jimenez-becker.com</t>
  </si>
  <si>
    <t>http://white.org/</t>
  </si>
  <si>
    <t>d4FdDfcC7c8DA05</t>
  </si>
  <si>
    <t>Ferguson, Crosby and Collins</t>
  </si>
  <si>
    <t>(513)863-4404x782</t>
  </si>
  <si>
    <t>gordonjade@gilmore-dougherty.org</t>
  </si>
  <si>
    <t>http://hooper.biz/</t>
  </si>
  <si>
    <t>7C3f86AE2cE64E2</t>
  </si>
  <si>
    <t>Rangel Inc</t>
  </si>
  <si>
    <t>cbrandt@copeland.org</t>
  </si>
  <si>
    <t>992a6025D53cec3</t>
  </si>
  <si>
    <t>Norris Group</t>
  </si>
  <si>
    <t>West Austinmouth</t>
  </si>
  <si>
    <t>(214)022-9004</t>
  </si>
  <si>
    <t>001-786-770-7420</t>
  </si>
  <si>
    <t>katiehawkins@henson.com</t>
  </si>
  <si>
    <t>http://www.flores.info/</t>
  </si>
  <si>
    <t>2BC658cB6F0bad7</t>
  </si>
  <si>
    <t>Grant Ltd</t>
  </si>
  <si>
    <t>South Miranda</t>
  </si>
  <si>
    <t>190-501-1172x868</t>
  </si>
  <si>
    <t>236.052.9385x020</t>
  </si>
  <si>
    <t>robersonhelen@campbell-zhang.biz</t>
  </si>
  <si>
    <t>https://www.huber-page.info/</t>
  </si>
  <si>
    <t>7B0CCfAbfC9f2AE</t>
  </si>
  <si>
    <t>Mcfarland, Mitchell and Yoder</t>
  </si>
  <si>
    <t>North Terranceside</t>
  </si>
  <si>
    <t>001-231-095-0722</t>
  </si>
  <si>
    <t>(421)083-1666</t>
  </si>
  <si>
    <t>dustin31@herrera-avila.com</t>
  </si>
  <si>
    <t>http://www.werner-gardner.net/</t>
  </si>
  <si>
    <t>ea4F7CFc260e1E8</t>
  </si>
  <si>
    <t>Whitneychester</t>
  </si>
  <si>
    <t>001-769-675-1733</t>
  </si>
  <si>
    <t>sarawyatt@lawrence-stone.com</t>
  </si>
  <si>
    <t>https://www.ochoa.com/</t>
  </si>
  <si>
    <t>Cd6e22F50BEFe36</t>
  </si>
  <si>
    <t>Patel, Martin and Hess</t>
  </si>
  <si>
    <t>Kristopherchester</t>
  </si>
  <si>
    <t>001-270-665-7663x61315</t>
  </si>
  <si>
    <t>(994)286-0534x2976</t>
  </si>
  <si>
    <t>pgalloway@santos.com</t>
  </si>
  <si>
    <t>4EFE38C99e5bb4c</t>
  </si>
  <si>
    <t>Choi LLC</t>
  </si>
  <si>
    <t>East Gavin</t>
  </si>
  <si>
    <t>045-383-2507x8676</t>
  </si>
  <si>
    <t>frycaroline@conrad.org</t>
  </si>
  <si>
    <t>d5BC7c20eDDfE31</t>
  </si>
  <si>
    <t>Proctor, Cuevas and Avila</t>
  </si>
  <si>
    <t>Schroederport</t>
  </si>
  <si>
    <t>373.877.6354x1859</t>
  </si>
  <si>
    <t>theresarivera@hunt-doyle.biz</t>
  </si>
  <si>
    <t>http://www.sweeney-floyd.com/</t>
  </si>
  <si>
    <t>ECaf5CD6fAe10c9</t>
  </si>
  <si>
    <t>Pollard-Charles</t>
  </si>
  <si>
    <t>999-815-5834x6421</t>
  </si>
  <si>
    <t>+1-938-285-0457x792</t>
  </si>
  <si>
    <t>alan18@scott-villanueva.com</t>
  </si>
  <si>
    <t>dEC3fafcC3fC2D7</t>
  </si>
  <si>
    <t>Bauer, Castillo and Moss</t>
  </si>
  <si>
    <t>South Darlene</t>
  </si>
  <si>
    <t>544-619-7554x894</t>
  </si>
  <si>
    <t>920.112.9201x098</t>
  </si>
  <si>
    <t>tammieschwartz@snyder.com</t>
  </si>
  <si>
    <t>9ad6dAD4BEbBe83</t>
  </si>
  <si>
    <t>Pena-Werner</t>
  </si>
  <si>
    <t>Booneberg</t>
  </si>
  <si>
    <t>087.119.7767x504</t>
  </si>
  <si>
    <t>280-321-6548x65361</t>
  </si>
  <si>
    <t>barberdakota@proctor-morton.info</t>
  </si>
  <si>
    <t>http://glover.org/</t>
  </si>
  <si>
    <t>Ba834EbDCd37b69</t>
  </si>
  <si>
    <t>Dean, Burgess and Jennings</t>
  </si>
  <si>
    <t>Lake Ariel</t>
  </si>
  <si>
    <t>964.994.0939</t>
  </si>
  <si>
    <t>mccalltasha@kelly.org</t>
  </si>
  <si>
    <t>https://waller-conner.com/</t>
  </si>
  <si>
    <t>E7886346d75E91a</t>
  </si>
  <si>
    <t>Dodson Ltd</t>
  </si>
  <si>
    <t>989.895.4422x33145</t>
  </si>
  <si>
    <t>001-323-975-5054x12820</t>
  </si>
  <si>
    <t>jeremiah66@boyer.com</t>
  </si>
  <si>
    <t>782d74151FAAFFe</t>
  </si>
  <si>
    <t>Kelseyfort</t>
  </si>
  <si>
    <t>553-542-2406x8627</t>
  </si>
  <si>
    <t>001-412-670-2604x9463</t>
  </si>
  <si>
    <t>gentrysteve@haynes.info</t>
  </si>
  <si>
    <t>http://www.durham.net/</t>
  </si>
  <si>
    <t>E2ccCe0b3fbCBfd</t>
  </si>
  <si>
    <t>Khan, Henson and Hester</t>
  </si>
  <si>
    <t>415.548.2919</t>
  </si>
  <si>
    <t>502-631-3887x6551</t>
  </si>
  <si>
    <t>rebeccaatkinson@mcclure.com</t>
  </si>
  <si>
    <t>D1231a634aa6870</t>
  </si>
  <si>
    <t>Mcconnell-Kaufman</t>
  </si>
  <si>
    <t>Lydiamouth</t>
  </si>
  <si>
    <t>(479)671-4122</t>
  </si>
  <si>
    <t>072-655-4833x125</t>
  </si>
  <si>
    <t>bill58@salas.com</t>
  </si>
  <si>
    <t>9d6E195c5eCA03c</t>
  </si>
  <si>
    <t>Adams-Burch</t>
  </si>
  <si>
    <t>199.320.8648</t>
  </si>
  <si>
    <t>843.448.5869x507</t>
  </si>
  <si>
    <t>denniskayla@cross.info</t>
  </si>
  <si>
    <t>https://www.klein-bautista.com/</t>
  </si>
  <si>
    <t>1beD5BFC5C034D5</t>
  </si>
  <si>
    <t>Day, Massey and Dyer</t>
  </si>
  <si>
    <t>Port Alejandrahaven</t>
  </si>
  <si>
    <t>138-198-7253</t>
  </si>
  <si>
    <t>idavis@sheppard.net</t>
  </si>
  <si>
    <t>http://www.fisher-graham.com/</t>
  </si>
  <si>
    <t>89744aE79Fdc9f4</t>
  </si>
  <si>
    <t>Goodwin, Skinner and Robles</t>
  </si>
  <si>
    <t>(715)368-0827x8908</t>
  </si>
  <si>
    <t>(822)008-2456</t>
  </si>
  <si>
    <t>gillandre@franklin-sosa.com</t>
  </si>
  <si>
    <t>6719c486C8651e3</t>
  </si>
  <si>
    <t>+1-487-743-8255x0225</t>
  </si>
  <si>
    <t>beverlyhale@weaver.biz</t>
  </si>
  <si>
    <t>https://www.nguyen-gonzales.org/</t>
  </si>
  <si>
    <t>eDdcfb47aa0d87E</t>
  </si>
  <si>
    <t>+1-574-527-4896x23045</t>
  </si>
  <si>
    <t>001-546-480-6273x694</t>
  </si>
  <si>
    <t>rothjason@sims-ashley.com</t>
  </si>
  <si>
    <t>https://poole-bender.com/</t>
  </si>
  <si>
    <t>4BE405dd3e86190</t>
  </si>
  <si>
    <t>West Alisonshire</t>
  </si>
  <si>
    <t>+1-502-345-1674x258</t>
  </si>
  <si>
    <t>482-516-3279x83856</t>
  </si>
  <si>
    <t>conleyricardo@santos.com</t>
  </si>
  <si>
    <t>https://www.pace-west.com/</t>
  </si>
  <si>
    <t>91Bd624Ea6Dd56D</t>
  </si>
  <si>
    <t>001-623-107-8577</t>
  </si>
  <si>
    <t>brandonweaver@hendricks.com</t>
  </si>
  <si>
    <t>https://www.blackwell.com/</t>
  </si>
  <si>
    <t>7eE45FfefF86E9D</t>
  </si>
  <si>
    <t>Stephens-Lucero</t>
  </si>
  <si>
    <t>South Lisaberg</t>
  </si>
  <si>
    <t>739-670-4073x6755</t>
  </si>
  <si>
    <t>025.905.1257x54331</t>
  </si>
  <si>
    <t>rochaselena@shaw.biz</t>
  </si>
  <si>
    <t>http://www.little-jacobs.com/</t>
  </si>
  <si>
    <t>b0fd5F30cf65A2c</t>
  </si>
  <si>
    <t>Ryan-Morton</t>
  </si>
  <si>
    <t>South Robinside</t>
  </si>
  <si>
    <t>+1-975-516-3824x6205</t>
  </si>
  <si>
    <t>(550)122-8468x121</t>
  </si>
  <si>
    <t>jcisneros@marquez-herring.org</t>
  </si>
  <si>
    <t>https://gallagher-miles.info/</t>
  </si>
  <si>
    <t>B9F2dccF350b831</t>
  </si>
  <si>
    <t>Farrell, Guerrero and Mckay</t>
  </si>
  <si>
    <t>East Guy</t>
  </si>
  <si>
    <t>pattycamacho@white.org</t>
  </si>
  <si>
    <t>https://www.clements.biz/</t>
  </si>
  <si>
    <t>f9dA5d03aAbCAEE</t>
  </si>
  <si>
    <t>Roth-Miles</t>
  </si>
  <si>
    <t>Gallowaybury</t>
  </si>
  <si>
    <t>417-164-9184</t>
  </si>
  <si>
    <t>+1-564-044-8319x6951</t>
  </si>
  <si>
    <t>hannahbell@simmons.com</t>
  </si>
  <si>
    <t>http://hoffman-hull.info/</t>
  </si>
  <si>
    <t>388eBDdDC8E6b18</t>
  </si>
  <si>
    <t>Andrade-Ware</t>
  </si>
  <si>
    <t>Gordonbury</t>
  </si>
  <si>
    <t>670.266.7549x1617</t>
  </si>
  <si>
    <t>(887)627-7197x2403</t>
  </si>
  <si>
    <t>cantrellkirsten@sanford.com</t>
  </si>
  <si>
    <t>97DE4aDEeAE20ea</t>
  </si>
  <si>
    <t>Montes-Andrade</t>
  </si>
  <si>
    <t>815.611.0339x11358</t>
  </si>
  <si>
    <t>780.016.1349</t>
  </si>
  <si>
    <t>heidirosario@wise.com</t>
  </si>
  <si>
    <t>http://benjamin-francis.com/</t>
  </si>
  <si>
    <t>00bcE7218Abf9ae</t>
  </si>
  <si>
    <t>Gallegos-Grimes</t>
  </si>
  <si>
    <t>Arthurchester</t>
  </si>
  <si>
    <t>+1-015-419-8529x96690</t>
  </si>
  <si>
    <t>kristybarry@chaney.net</t>
  </si>
  <si>
    <t>http://wang.net/</t>
  </si>
  <si>
    <t>FE1CD67ba32Adde</t>
  </si>
  <si>
    <t>Simon, Barton and Russell</t>
  </si>
  <si>
    <t>Dorischester</t>
  </si>
  <si>
    <t>(675)366-6873x092</t>
  </si>
  <si>
    <t>+1-349-231-2527x87182</t>
  </si>
  <si>
    <t>nathaniel57@byrd.com</t>
  </si>
  <si>
    <t>https://brady.com/</t>
  </si>
  <si>
    <t>30fcCAFDea1fd6A</t>
  </si>
  <si>
    <t>Chandler, Hudson and Cervantes</t>
  </si>
  <si>
    <t>Annemouth</t>
  </si>
  <si>
    <t>(328)589-7380x170</t>
  </si>
  <si>
    <t>106.705.2157x7144</t>
  </si>
  <si>
    <t>jcannon@moss.com</t>
  </si>
  <si>
    <t>6A35Cae8CAD7fad</t>
  </si>
  <si>
    <t>Stokes, Atkinson and Harris</t>
  </si>
  <si>
    <t>Kochfort</t>
  </si>
  <si>
    <t>301-357-6236x4052</t>
  </si>
  <si>
    <t>001-441-446-8429x587</t>
  </si>
  <si>
    <t>carlamcconnell@hubbard-rollins.org</t>
  </si>
  <si>
    <t>http://clarke.net/</t>
  </si>
  <si>
    <t>B6C4c4C8ad25D0E</t>
  </si>
  <si>
    <t>Jefferson-Macias</t>
  </si>
  <si>
    <t>Timothyville</t>
  </si>
  <si>
    <t>100.276.3866x37687</t>
  </si>
  <si>
    <t>(068)355-6323</t>
  </si>
  <si>
    <t>adamssylvia@patterson.info</t>
  </si>
  <si>
    <t>f2E28322dFaBaA3</t>
  </si>
  <si>
    <t>Leblanc-Sloan</t>
  </si>
  <si>
    <t>Port Andre</t>
  </si>
  <si>
    <t>893.570.9880x57114</t>
  </si>
  <si>
    <t>(398)638-3365</t>
  </si>
  <si>
    <t>iarnold@mcconnell.com</t>
  </si>
  <si>
    <t>https://hickman.org/</t>
  </si>
  <si>
    <t>7F7a08Ef2BbD6Da</t>
  </si>
  <si>
    <t>Lake Samuel</t>
  </si>
  <si>
    <t>001-905-182-6694x2108</t>
  </si>
  <si>
    <t>939.883.8558x790</t>
  </si>
  <si>
    <t>abrooks@bright.info</t>
  </si>
  <si>
    <t>http://rodriguez.org/</t>
  </si>
  <si>
    <t>06a1777505E1AC6</t>
  </si>
  <si>
    <t>Buchanan-Harvey</t>
  </si>
  <si>
    <t>Port Tracie</t>
  </si>
  <si>
    <t>847-365-0670x84225</t>
  </si>
  <si>
    <t>(165)778-9288x040</t>
  </si>
  <si>
    <t>peggy97@cunningham-stephens.com</t>
  </si>
  <si>
    <t>https://www.weaver.com/</t>
  </si>
  <si>
    <t>Ca9D6fd16D9bBAD</t>
  </si>
  <si>
    <t>Powers-Randolph</t>
  </si>
  <si>
    <t>New Yvetteville</t>
  </si>
  <si>
    <t>855-816-0243x1580</t>
  </si>
  <si>
    <t>clayaustin@herman-elliott.info</t>
  </si>
  <si>
    <t>https://rowland.com/</t>
  </si>
  <si>
    <t>aaDdB8bD9aEc74C</t>
  </si>
  <si>
    <t>Waller LLC</t>
  </si>
  <si>
    <t>New Howard</t>
  </si>
  <si>
    <t>697-936-5998</t>
  </si>
  <si>
    <t>701.195.2540x146</t>
  </si>
  <si>
    <t>michael05@gibbs-salazar.net</t>
  </si>
  <si>
    <t>a0df65cFec6dDC0</t>
  </si>
  <si>
    <t>Hancock-Mooney</t>
  </si>
  <si>
    <t>Port Kimberlyland</t>
  </si>
  <si>
    <t>184-460-7393</t>
  </si>
  <si>
    <t>001-384-200-4601x2611</t>
  </si>
  <si>
    <t>rodneyclayton@zhang-lin.com</t>
  </si>
  <si>
    <t>http://www.dean-mays.com/</t>
  </si>
  <si>
    <t>5D30E97Ea3caaCb</t>
  </si>
  <si>
    <t>Villa, Fuller and Vang</t>
  </si>
  <si>
    <t>Parkchester</t>
  </si>
  <si>
    <t>001-626-318-3101x81681</t>
  </si>
  <si>
    <t>001-356-080-3489x5370</t>
  </si>
  <si>
    <t>haydennancy@burch.com</t>
  </si>
  <si>
    <t>DFf951FF9Be6FCF</t>
  </si>
  <si>
    <t>Petersen, Wilkinson and Cooper</t>
  </si>
  <si>
    <t>906.207.2160x0696</t>
  </si>
  <si>
    <t>dodsonashley@sheppard.org</t>
  </si>
  <si>
    <t>https://www.stafford.com/</t>
  </si>
  <si>
    <t>0eF0dF3F0B62dE4</t>
  </si>
  <si>
    <t>Daniels-Peck</t>
  </si>
  <si>
    <t>West Alicia</t>
  </si>
  <si>
    <t>(334)611-1130x347</t>
  </si>
  <si>
    <t>martinezjudy@hayes-trevino.info</t>
  </si>
  <si>
    <t>B44ec66f4D70d47</t>
  </si>
  <si>
    <t>Hunt-Stein</t>
  </si>
  <si>
    <t>Mccoymouth</t>
  </si>
  <si>
    <t>741.671.9809x6696</t>
  </si>
  <si>
    <t>001-945-267-5583</t>
  </si>
  <si>
    <t>dparker@hurley.com</t>
  </si>
  <si>
    <t>https://sweeney-barr.biz/</t>
  </si>
  <si>
    <t>EBaE51934bb4CA6</t>
  </si>
  <si>
    <t>Hammond-Tyler</t>
  </si>
  <si>
    <t>New Lauriebury</t>
  </si>
  <si>
    <t>+1-811-037-6864x39265</t>
  </si>
  <si>
    <t>523.465.5513x37167</t>
  </si>
  <si>
    <t>erika23@lowery-lowe.com</t>
  </si>
  <si>
    <t>https://campbell.com/</t>
  </si>
  <si>
    <t>dAAA0a0f13cDe0D</t>
  </si>
  <si>
    <t>Gentry-Newman</t>
  </si>
  <si>
    <t>Sherylbury</t>
  </si>
  <si>
    <t>+1-147-607-9032x64548</t>
  </si>
  <si>
    <t>+1-938-330-2970x6399</t>
  </si>
  <si>
    <t>timothycooke@harding-hood.biz</t>
  </si>
  <si>
    <t>https://www.brady-sanford.com/</t>
  </si>
  <si>
    <t>49c236eaFFAcf5e</t>
  </si>
  <si>
    <t>Humphrey-Guerrero</t>
  </si>
  <si>
    <t>Gilesberg</t>
  </si>
  <si>
    <t>693.203.6658x185</t>
  </si>
  <si>
    <t>001-144-388-6935x0122</t>
  </si>
  <si>
    <t>masseytricia@cannon.org</t>
  </si>
  <si>
    <t>7e41faBf8d48e20</t>
  </si>
  <si>
    <t>Haynes-Barker</t>
  </si>
  <si>
    <t>South Rodney</t>
  </si>
  <si>
    <t>436-199-0799x326</t>
  </si>
  <si>
    <t>+1-103-258-3689x90463</t>
  </si>
  <si>
    <t>ariel07@howell-velasquez.info</t>
  </si>
  <si>
    <t>http://fry.biz/</t>
  </si>
  <si>
    <t>511FcBcfaDB8AdD</t>
  </si>
  <si>
    <t>West Joycemouth</t>
  </si>
  <si>
    <t>199.670.5910x33065</t>
  </si>
  <si>
    <t>367.925.8086</t>
  </si>
  <si>
    <t>singletonjoyce@mccullough-farrell.com</t>
  </si>
  <si>
    <t>B5eE5EcF91B2B99</t>
  </si>
  <si>
    <t>Wu, Joseph and Brock</t>
  </si>
  <si>
    <t>Krauseberg</t>
  </si>
  <si>
    <t>(169)874-3455x69641</t>
  </si>
  <si>
    <t>821-503-2205</t>
  </si>
  <si>
    <t>carmenbates@larsen-maddox.info</t>
  </si>
  <si>
    <t>b33d8d8A8a0ba5B</t>
  </si>
  <si>
    <t>North Gabriellestad</t>
  </si>
  <si>
    <t>624.249.9946</t>
  </si>
  <si>
    <t>964.048.4362x691</t>
  </si>
  <si>
    <t>haleylloyd@skinner.info</t>
  </si>
  <si>
    <t>4940D8Fb9BcF5b8</t>
  </si>
  <si>
    <t>Mcbride-Douglas</t>
  </si>
  <si>
    <t>285-062-6048</t>
  </si>
  <si>
    <t>095.758.8135</t>
  </si>
  <si>
    <t>connor96@good.com</t>
  </si>
  <si>
    <t>http://www.bowers-booker.org/</t>
  </si>
  <si>
    <t>15AA8Eba4CaB1AE</t>
  </si>
  <si>
    <t>Mckee-Pacheco</t>
  </si>
  <si>
    <t>Vazquezberg</t>
  </si>
  <si>
    <t>350.767.2813</t>
  </si>
  <si>
    <t>768.007.5811</t>
  </si>
  <si>
    <t>bschroeder@green-blake.com</t>
  </si>
  <si>
    <t>http://www.davis.org/</t>
  </si>
  <si>
    <t>447ecD44de1ecCa</t>
  </si>
  <si>
    <t>Pearson-Gamble</t>
  </si>
  <si>
    <t>North Brandonshire</t>
  </si>
  <si>
    <t>436.140.6528x813</t>
  </si>
  <si>
    <t>165-425-1085x36558</t>
  </si>
  <si>
    <t>frichard@lewis-grant.com</t>
  </si>
  <si>
    <t>https://wise-khan.com/</t>
  </si>
  <si>
    <t>696c6A3aDE5Cc08</t>
  </si>
  <si>
    <t>Weaver, Harrell and Hanna</t>
  </si>
  <si>
    <t>Sethfurt</t>
  </si>
  <si>
    <t>313-205-1196x6372</t>
  </si>
  <si>
    <t>954.346.0670x911</t>
  </si>
  <si>
    <t>ethanbush@waller-andersen.com</t>
  </si>
  <si>
    <t>https://neal-bullock.net/</t>
  </si>
  <si>
    <t>e64c736Db4156be</t>
  </si>
  <si>
    <t>Vazquezmouth</t>
  </si>
  <si>
    <t>031-601-0409x721</t>
  </si>
  <si>
    <t>+1-363-398-1253x781</t>
  </si>
  <si>
    <t>hdavid@guerra-fischer.net</t>
  </si>
  <si>
    <t>EDad5A372b4e6BB</t>
  </si>
  <si>
    <t>Benson, Wilcox and Hart</t>
  </si>
  <si>
    <t>827-564-0132x473</t>
  </si>
  <si>
    <t>blanchardmisty@ingram-murillo.com</t>
  </si>
  <si>
    <t>43a2dBEBB0Fb8D4</t>
  </si>
  <si>
    <t>Todd and Sons</t>
  </si>
  <si>
    <t>Lake Leonton</t>
  </si>
  <si>
    <t>820-174-7865x2484</t>
  </si>
  <si>
    <t>001-122-789-0058x2153</t>
  </si>
  <si>
    <t>lidouglas@zuniga.info</t>
  </si>
  <si>
    <t>Cb91d3DDF9e3D5D</t>
  </si>
  <si>
    <t>West Heather</t>
  </si>
  <si>
    <t>(774)064-1646</t>
  </si>
  <si>
    <t>130-698-5083</t>
  </si>
  <si>
    <t>karenleach@rush.net</t>
  </si>
  <si>
    <t>https://stanton.net/</t>
  </si>
  <si>
    <t>448DF59C5bCCCEf</t>
  </si>
  <si>
    <t>Hardin, Joseph and Ali</t>
  </si>
  <si>
    <t>Maryshire</t>
  </si>
  <si>
    <t>(471)654-7244x616</t>
  </si>
  <si>
    <t>680.905.5189x75923</t>
  </si>
  <si>
    <t>vzhang@schaefer-mathis.com</t>
  </si>
  <si>
    <t>https://www.delacruz.biz/</t>
  </si>
  <si>
    <t>249Fa5FBcaC04bf</t>
  </si>
  <si>
    <t>Payne-Dominguez</t>
  </si>
  <si>
    <t>West Brittany</t>
  </si>
  <si>
    <t>115.030.9033x603</t>
  </si>
  <si>
    <t>(160)939-1663</t>
  </si>
  <si>
    <t>fritzbrady@evans-barajas.com</t>
  </si>
  <si>
    <t>http://www.shannon.info/</t>
  </si>
  <si>
    <t>ED25F417c1A3C1E</t>
  </si>
  <si>
    <t>Conrad and Sons</t>
  </si>
  <si>
    <t>568-426-5705x28805</t>
  </si>
  <si>
    <t>065.484.4743x894</t>
  </si>
  <si>
    <t>mariah87@mercado.net</t>
  </si>
  <si>
    <t>https://forbes-osborne.com/</t>
  </si>
  <si>
    <t>DcD27d3BAaef7Cd</t>
  </si>
  <si>
    <t>Valdez-Montoya</t>
  </si>
  <si>
    <t>Matthewfort</t>
  </si>
  <si>
    <t>(974)246-0654</t>
  </si>
  <si>
    <t>troy43@glenn.com</t>
  </si>
  <si>
    <t>B5E0fcb337d5ECf</t>
  </si>
  <si>
    <t>Singh-Hahn</t>
  </si>
  <si>
    <t>South Zacharyshire</t>
  </si>
  <si>
    <t>777-504-5008x6758</t>
  </si>
  <si>
    <t>(854)504-5790x85519</t>
  </si>
  <si>
    <t>emmagilbert@craig.info</t>
  </si>
  <si>
    <t>https://harrell-savage.com/</t>
  </si>
  <si>
    <t>9302Ad77FB45d37</t>
  </si>
  <si>
    <t>Day Group</t>
  </si>
  <si>
    <t>Port Geneborough</t>
  </si>
  <si>
    <t>481-110-4421x9928</t>
  </si>
  <si>
    <t>benjamin09@brennan.com</t>
  </si>
  <si>
    <t>http://www.preston-watson.biz/</t>
  </si>
  <si>
    <t>412aa2AAb0fAAE1</t>
  </si>
  <si>
    <t>Jacobs, Carlson and Franklin</t>
  </si>
  <si>
    <t>East Kristinaland</t>
  </si>
  <si>
    <t>615-421-1657</t>
  </si>
  <si>
    <t>lawrence33@steele.com</t>
  </si>
  <si>
    <t>79DBcd5b753Ab65</t>
  </si>
  <si>
    <t>Holland-Bruce</t>
  </si>
  <si>
    <t>Rachelhaven</t>
  </si>
  <si>
    <t>027.793.1370x3799</t>
  </si>
  <si>
    <t>652-323-5967</t>
  </si>
  <si>
    <t>mhartman@holden.com</t>
  </si>
  <si>
    <t>https://www.wise.com/</t>
  </si>
  <si>
    <t>5d53c5149eAE99B</t>
  </si>
  <si>
    <t>Phillips, Day and Odom</t>
  </si>
  <si>
    <t>Ninaport</t>
  </si>
  <si>
    <t>+1-709-243-7310x238</t>
  </si>
  <si>
    <t>ykhan@mclaughlin.com</t>
  </si>
  <si>
    <t>http://www.keller-green.info/</t>
  </si>
  <si>
    <t>aA9510Ed57523Aa</t>
  </si>
  <si>
    <t>Jarvis-Harvey</t>
  </si>
  <si>
    <t>North Lance</t>
  </si>
  <si>
    <t>465.305.2784x0731</t>
  </si>
  <si>
    <t>faithrandall@randall-walsh.com</t>
  </si>
  <si>
    <t>2bB866DaeAb167f</t>
  </si>
  <si>
    <t>East Marchaven</t>
  </si>
  <si>
    <t>melanie03@zuniga.org</t>
  </si>
  <si>
    <t>5aFF39C200fDA4D</t>
  </si>
  <si>
    <t>Ibarra-Yu</t>
  </si>
  <si>
    <t>Medinafurt</t>
  </si>
  <si>
    <t>(808)074-0263x6365</t>
  </si>
  <si>
    <t>001-195-146-7726</t>
  </si>
  <si>
    <t>jeanmoreno@lang-murillo.com</t>
  </si>
  <si>
    <t>https://mueller-lam.biz/</t>
  </si>
  <si>
    <t>Fde2Ac280b148BD</t>
  </si>
  <si>
    <t>Gomez LLC</t>
  </si>
  <si>
    <t>Deniseburgh</t>
  </si>
  <si>
    <t>+1-406-193-7024x68516</t>
  </si>
  <si>
    <t>506.984.2935</t>
  </si>
  <si>
    <t>elaine43@barber.biz</t>
  </si>
  <si>
    <t>https://vaughn.biz/</t>
  </si>
  <si>
    <t>A3cCFd318b1daDf</t>
  </si>
  <si>
    <t>Pearson, Woodard and Fitzpatrick</t>
  </si>
  <si>
    <t>Port Faithstad</t>
  </si>
  <si>
    <t>(174)183-3720</t>
  </si>
  <si>
    <t>(672)487-9019x32309</t>
  </si>
  <si>
    <t>emccann@walton.biz</t>
  </si>
  <si>
    <t>1c9a684A7f5e2D6</t>
  </si>
  <si>
    <t>Spencer-Patel</t>
  </si>
  <si>
    <t>Lake Mandyborough</t>
  </si>
  <si>
    <t>844-598-5717x4568</t>
  </si>
  <si>
    <t>+1-319-539-9360x75897</t>
  </si>
  <si>
    <t>angela93@ibarra.com</t>
  </si>
  <si>
    <t>http://douglas.com/</t>
  </si>
  <si>
    <t>9Fd7aA5fB6cDeD4</t>
  </si>
  <si>
    <t>Lindsey, Wright and Powell</t>
  </si>
  <si>
    <t>001-960-484-1870x34001</t>
  </si>
  <si>
    <t>001-312-937-4992</t>
  </si>
  <si>
    <t>yucharlotte@hanson.net</t>
  </si>
  <si>
    <t>https://mcintyre.com/</t>
  </si>
  <si>
    <t>72af2DDe290d2F6</t>
  </si>
  <si>
    <t>Robbins-Stout</t>
  </si>
  <si>
    <t>333-757-1777</t>
  </si>
  <si>
    <t>085-793-7119x7804</t>
  </si>
  <si>
    <t>jlogan@francis-salas.info</t>
  </si>
  <si>
    <t>http://ball-yang.com/</t>
  </si>
  <si>
    <t>3f8f26799a8aA42</t>
  </si>
  <si>
    <t>Tylerland</t>
  </si>
  <si>
    <t>001-291-424-6590x7698</t>
  </si>
  <si>
    <t>wooddarlene@stout.com</t>
  </si>
  <si>
    <t>http://www.turner.net/</t>
  </si>
  <si>
    <t>538A6933Eb83A12</t>
  </si>
  <si>
    <t>North Emma</t>
  </si>
  <si>
    <t>468-514-6261x3965</t>
  </si>
  <si>
    <t>398.205.9898</t>
  </si>
  <si>
    <t>savannah02@duran.com</t>
  </si>
  <si>
    <t>https://www.frank.org/</t>
  </si>
  <si>
    <t>c04F56B52D4CFB2</t>
  </si>
  <si>
    <t>West Meagan</t>
  </si>
  <si>
    <t>(839)696-4426x274</t>
  </si>
  <si>
    <t>001-147-213-8749</t>
  </si>
  <si>
    <t>iprice@bauer.net</t>
  </si>
  <si>
    <t>http://west-martin.com/</t>
  </si>
  <si>
    <t>23af8033Ea28CF8</t>
  </si>
  <si>
    <t>Sexton Group</t>
  </si>
  <si>
    <t>304-509-9946</t>
  </si>
  <si>
    <t>(619)406-0383</t>
  </si>
  <si>
    <t>vickiefranco@calhoun.info</t>
  </si>
  <si>
    <t>https://smith-brennan.com/</t>
  </si>
  <si>
    <t>BECFDf0ed8C2e16</t>
  </si>
  <si>
    <t>Bowen, Pena and Harper</t>
  </si>
  <si>
    <t>Sharpburgh</t>
  </si>
  <si>
    <t>503.985.6193x3266</t>
  </si>
  <si>
    <t>(921)324-3415x57107</t>
  </si>
  <si>
    <t>cowankatrina@webster-jensen.com</t>
  </si>
  <si>
    <t>https://www.bates-meyers.com/</t>
  </si>
  <si>
    <t>fadda3B80C5FcED</t>
  </si>
  <si>
    <t>Miranda-Woodward</t>
  </si>
  <si>
    <t>West Diana</t>
  </si>
  <si>
    <t>372.854.3829</t>
  </si>
  <si>
    <t>550-260-4342x164</t>
  </si>
  <si>
    <t>rlivingston@mendoza-lindsey.com</t>
  </si>
  <si>
    <t>3AB3f26EeD1C3CC</t>
  </si>
  <si>
    <t>Lambert, Mccarty and Mullins</t>
  </si>
  <si>
    <t>Sheltonton</t>
  </si>
  <si>
    <t>+1-024-172-6492x6346</t>
  </si>
  <si>
    <t>gholloway@mcfarland.com</t>
  </si>
  <si>
    <t>https://bray-cross.info/</t>
  </si>
  <si>
    <t>EFCFF9bCf4bE381</t>
  </si>
  <si>
    <t>Price, Shelton and Moody</t>
  </si>
  <si>
    <t>994.576.6188</t>
  </si>
  <si>
    <t>001-945-177-9212x99993</t>
  </si>
  <si>
    <t>vcarrillo@ritter.com</t>
  </si>
  <si>
    <t>https://www.gibbs.com/</t>
  </si>
  <si>
    <t>a69EC70Ac9a6BFf</t>
  </si>
  <si>
    <t>Lake Tara</t>
  </si>
  <si>
    <t>558.003.6796x276</t>
  </si>
  <si>
    <t>(547)459-8798x37220</t>
  </si>
  <si>
    <t>beasleyjorge@payne-hoover.com</t>
  </si>
  <si>
    <t>http://www.hayden.info/</t>
  </si>
  <si>
    <t>dA6B9aacf9ED25A</t>
  </si>
  <si>
    <t>Kramer, Mathews and Daniels</t>
  </si>
  <si>
    <t>North Rebeccaberg</t>
  </si>
  <si>
    <t>(009)437-2061x9175</t>
  </si>
  <si>
    <t>+1-677-926-2878x4384</t>
  </si>
  <si>
    <t>kathy68@watkins.info</t>
  </si>
  <si>
    <t>35B456fFf617075</t>
  </si>
  <si>
    <t>811-079-9113x952</t>
  </si>
  <si>
    <t>573-672-9255</t>
  </si>
  <si>
    <t>ralph11@soto.com</t>
  </si>
  <si>
    <t>7fe381D16fDFbdC</t>
  </si>
  <si>
    <t>Boyer-Fisher</t>
  </si>
  <si>
    <t>Desireebury</t>
  </si>
  <si>
    <t>498-496-1543</t>
  </si>
  <si>
    <t>001-418-521-2049x8125</t>
  </si>
  <si>
    <t>cannonshane@ritter.com</t>
  </si>
  <si>
    <t>3b1F09D26B6b666</t>
  </si>
  <si>
    <t>Hurley-Bradford</t>
  </si>
  <si>
    <t>Fredbury</t>
  </si>
  <si>
    <t>+1-187-896-6110x93624</t>
  </si>
  <si>
    <t>001-293-525-9920x217</t>
  </si>
  <si>
    <t>arianagood@wilkerson-gomez.com</t>
  </si>
  <si>
    <t>EE7FaFDEA2E0fcA</t>
  </si>
  <si>
    <t>Foster-Stafford</t>
  </si>
  <si>
    <t>West Pedro</t>
  </si>
  <si>
    <t>(732)173-0418x79735</t>
  </si>
  <si>
    <t>(670)675-3568x7529</t>
  </si>
  <si>
    <t>barnettmeagan@floyd.info</t>
  </si>
  <si>
    <t>B2DC6ad9e8bFff9</t>
  </si>
  <si>
    <t>Mcpherson, Montgomery and Khan</t>
  </si>
  <si>
    <t>Lake Dariustown</t>
  </si>
  <si>
    <t>(937)468-6840</t>
  </si>
  <si>
    <t>159-618-8218</t>
  </si>
  <si>
    <t>villanuevadakota@bowers-lopez.com</t>
  </si>
  <si>
    <t>http://www.morse.com/</t>
  </si>
  <si>
    <t>3C8DfAE7c9EDAfd</t>
  </si>
  <si>
    <t>Joseph-Sloan</t>
  </si>
  <si>
    <t>Georgefort</t>
  </si>
  <si>
    <t>+1-654-685-1631x32409</t>
  </si>
  <si>
    <t>estrickland@foster.com</t>
  </si>
  <si>
    <t>BA4D409ADFCE7CC</t>
  </si>
  <si>
    <t>Tucker and Sons</t>
  </si>
  <si>
    <t>West William</t>
  </si>
  <si>
    <t>719-597-0410x208</t>
  </si>
  <si>
    <t>(612)353-0213x0757</t>
  </si>
  <si>
    <t>parsonsrebekah@boone.biz</t>
  </si>
  <si>
    <t>https://lindsey.org/</t>
  </si>
  <si>
    <t>543faE91f2eC0Cc</t>
  </si>
  <si>
    <t>Bird-Golden</t>
  </si>
  <si>
    <t>Tashamouth</t>
  </si>
  <si>
    <t>(383)232-8495x29548</t>
  </si>
  <si>
    <t>+1-533-580-8287x292</t>
  </si>
  <si>
    <t>mercadoandrew@goodwin.com</t>
  </si>
  <si>
    <t>B77Fde32070A50A</t>
  </si>
  <si>
    <t>Cochran-Mercado</t>
  </si>
  <si>
    <t>Ortizton</t>
  </si>
  <si>
    <t>(708)995-4120x952</t>
  </si>
  <si>
    <t>001-691-103-6146x3894</t>
  </si>
  <si>
    <t>joann13@mathis.com</t>
  </si>
  <si>
    <t>https://flowers-serrano.com/</t>
  </si>
  <si>
    <t>B6dEB86bbaF3E44</t>
  </si>
  <si>
    <t>Beltran PLC</t>
  </si>
  <si>
    <t>Donnashire</t>
  </si>
  <si>
    <t>(504)812-2484x243</t>
  </si>
  <si>
    <t>(126)334-2633x02872</t>
  </si>
  <si>
    <t>lawrenceyang@bean-christian.com</t>
  </si>
  <si>
    <t>https://www.schultz-gordon.info/</t>
  </si>
  <si>
    <t>A3B9dFFe61a9dfC</t>
  </si>
  <si>
    <t>Oconnor, Bond and Duffy</t>
  </si>
  <si>
    <t>197-354-0480x1806</t>
  </si>
  <si>
    <t>850.504.3671x3463</t>
  </si>
  <si>
    <t>vickiowen@durham.com</t>
  </si>
  <si>
    <t>https://roach-curtis.org/</t>
  </si>
  <si>
    <t>c83e4c4FC3884Bc</t>
  </si>
  <si>
    <t>Robertson, Friedman and Evans</t>
  </si>
  <si>
    <t>Roachfort</t>
  </si>
  <si>
    <t>109-186-4255x991</t>
  </si>
  <si>
    <t>(305)140-1722</t>
  </si>
  <si>
    <t>ihudson@weber-roth.net</t>
  </si>
  <si>
    <t>https://www.ortega.org/</t>
  </si>
  <si>
    <t>3D8aab00f29d9f0</t>
  </si>
  <si>
    <t>Michael-Woodward</t>
  </si>
  <si>
    <t>Brandtport</t>
  </si>
  <si>
    <t>430-967-1944x594</t>
  </si>
  <si>
    <t>946-142-8257</t>
  </si>
  <si>
    <t>marydavenport@blevins.org</t>
  </si>
  <si>
    <t>https://www.orozco-zimmerman.com/</t>
  </si>
  <si>
    <t>7C08F48aaEf7Ac4</t>
  </si>
  <si>
    <t>Lake Jackson</t>
  </si>
  <si>
    <t>001-923-084-6290x5195</t>
  </si>
  <si>
    <t>023-976-4720</t>
  </si>
  <si>
    <t>tchambers@garcia.biz</t>
  </si>
  <si>
    <t>http://chung-wade.com/</t>
  </si>
  <si>
    <t>8cfDf61f8dee194</t>
  </si>
  <si>
    <t>+1-512-347-4201x0891</t>
  </si>
  <si>
    <t>(724)797-0040x675</t>
  </si>
  <si>
    <t>chentamara@sampson.biz</t>
  </si>
  <si>
    <t>F4EfCa5f30A68ea</t>
  </si>
  <si>
    <t>Mcdaniel, Wolfe and Davies</t>
  </si>
  <si>
    <t>East Jillside</t>
  </si>
  <si>
    <t>796-609-4150</t>
  </si>
  <si>
    <t>318.508.5635</t>
  </si>
  <si>
    <t>tina66@campos-haney.net</t>
  </si>
  <si>
    <t>D5Da17Baca8C18b</t>
  </si>
  <si>
    <t>Chaney-Villarreal</t>
  </si>
  <si>
    <t>Port Gregoryborough</t>
  </si>
  <si>
    <t>459-120-4299x589</t>
  </si>
  <si>
    <t>447-771-9878</t>
  </si>
  <si>
    <t>trowland@choi.com</t>
  </si>
  <si>
    <t>https://www.dodson-salas.com/</t>
  </si>
  <si>
    <t>4a1F8aad1E1ea3C</t>
  </si>
  <si>
    <t>Weeks, Ryan and Hicks</t>
  </si>
  <si>
    <t>East Derekberg</t>
  </si>
  <si>
    <t>001-928-313-7295x06883</t>
  </si>
  <si>
    <t>252.420.3022</t>
  </si>
  <si>
    <t>tphelps@torres-gomez.com</t>
  </si>
  <si>
    <t>https://www.cruz-sanders.com/</t>
  </si>
  <si>
    <t>a96eF5CFcBd2eBe</t>
  </si>
  <si>
    <t>Burgess-Randall</t>
  </si>
  <si>
    <t>South Donald</t>
  </si>
  <si>
    <t>506.980.0551x588</t>
  </si>
  <si>
    <t>(577)640-0282x4161</t>
  </si>
  <si>
    <t>panderson@raymond-manning.info</t>
  </si>
  <si>
    <t>https://www.pollard.org/</t>
  </si>
  <si>
    <t>30A2f62BE3dEbCE</t>
  </si>
  <si>
    <t>Moody-Strong</t>
  </si>
  <si>
    <t>415.971.9242x225</t>
  </si>
  <si>
    <t>rodriguezclaire@watson-moran.biz</t>
  </si>
  <si>
    <t>2bAEd7C6cbeb0fD</t>
  </si>
  <si>
    <t>Glenn Inc</t>
  </si>
  <si>
    <t>Bobland</t>
  </si>
  <si>
    <t>603.471.0800x11145</t>
  </si>
  <si>
    <t>841.689.3779x203</t>
  </si>
  <si>
    <t>gentryperry@hill.biz</t>
  </si>
  <si>
    <t>B3Bce7A98f23dbE</t>
  </si>
  <si>
    <t>Short Group</t>
  </si>
  <si>
    <t>East Bridgetchester</t>
  </si>
  <si>
    <t>778.157.1505</t>
  </si>
  <si>
    <t>(071)131-0056</t>
  </si>
  <si>
    <t>vhanson@stark.com</t>
  </si>
  <si>
    <t>https://browning.com/</t>
  </si>
  <si>
    <t>e296c0eCD7e0597</t>
  </si>
  <si>
    <t>Friedman Ltd</t>
  </si>
  <si>
    <t>958.456.9495x2791</t>
  </si>
  <si>
    <t>+1-822-953-1597x7953</t>
  </si>
  <si>
    <t>owong@kerr.com</t>
  </si>
  <si>
    <t>http://winters.com/</t>
  </si>
  <si>
    <t>AEBc2cbC73AB569</t>
  </si>
  <si>
    <t>Ibarra, Oconnor and Mcdaniel</t>
  </si>
  <si>
    <t>East Brucemouth</t>
  </si>
  <si>
    <t>(929)772-9780</t>
  </si>
  <si>
    <t>644-161-2685</t>
  </si>
  <si>
    <t>kcisneros@rosales-kirby.com</t>
  </si>
  <si>
    <t>http://may-stevens.com/</t>
  </si>
  <si>
    <t>76893bF7c4ddC61</t>
  </si>
  <si>
    <t>Roberts, Hoover and Hardin</t>
  </si>
  <si>
    <t>Olsonfurt</t>
  </si>
  <si>
    <t>001-067-914-8015</t>
  </si>
  <si>
    <t>xaviervincent@hanna.com</t>
  </si>
  <si>
    <t>https://www.sheppard.info/</t>
  </si>
  <si>
    <t>d0CED086C99733C</t>
  </si>
  <si>
    <t>Bartlett PLC</t>
  </si>
  <si>
    <t>Port Annetteview</t>
  </si>
  <si>
    <t>+1-583-298-7758x49163</t>
  </si>
  <si>
    <t>001-183-087-3742</t>
  </si>
  <si>
    <t>steven72@cameron.net</t>
  </si>
  <si>
    <t>https://herman.org/</t>
  </si>
  <si>
    <t>1B3ddaa12F9DcbF</t>
  </si>
  <si>
    <t>Simmonsview</t>
  </si>
  <si>
    <t>131-922-7230</t>
  </si>
  <si>
    <t>559-328-8901</t>
  </si>
  <si>
    <t>dwaynehull@russo-trujillo.org</t>
  </si>
  <si>
    <t>https://conner-bradford.com/</t>
  </si>
  <si>
    <t>3E1DEF6B8E1c5Bc</t>
  </si>
  <si>
    <t>Frye-Buckley</t>
  </si>
  <si>
    <t>Cathyton</t>
  </si>
  <si>
    <t>(706)316-8625x31062</t>
  </si>
  <si>
    <t>(756)194-9365</t>
  </si>
  <si>
    <t>dnoble@hanna.biz</t>
  </si>
  <si>
    <t>http://www.sellers.info/</t>
  </si>
  <si>
    <t>a9F3D3EBEb7abCD</t>
  </si>
  <si>
    <t>Galvan, Ramos and Cowan</t>
  </si>
  <si>
    <t>Hartburgh</t>
  </si>
  <si>
    <t>(290)168-2422x2169</t>
  </si>
  <si>
    <t>741-244-1244x3007</t>
  </si>
  <si>
    <t>doris96@warren-peters.com</t>
  </si>
  <si>
    <t>http://baird.com/</t>
  </si>
  <si>
    <t>d77F5c4d28FA1e5</t>
  </si>
  <si>
    <t>Wangchester</t>
  </si>
  <si>
    <t>(992)787-8386x24465</t>
  </si>
  <si>
    <t>320.750.5607</t>
  </si>
  <si>
    <t>ofrank@sanders.info</t>
  </si>
  <si>
    <t>http://www.andrews.com/</t>
  </si>
  <si>
    <t>2CB212FfbeFFBA3</t>
  </si>
  <si>
    <t>West Shellyburgh</t>
  </si>
  <si>
    <t>145-942-1798x2145</t>
  </si>
  <si>
    <t>189-864-6411x97643</t>
  </si>
  <si>
    <t>ann36@odonnell.biz</t>
  </si>
  <si>
    <t>http://www.potts.com/</t>
  </si>
  <si>
    <t>9A6D2cedCcbc530</t>
  </si>
  <si>
    <t>Acosta-Sims</t>
  </si>
  <si>
    <t>+1-702-339-9728x09691</t>
  </si>
  <si>
    <t>kristameza@eaton.com</t>
  </si>
  <si>
    <t>https://www.hull-benitez.com/</t>
  </si>
  <si>
    <t>eEd279bCaAA476C</t>
  </si>
  <si>
    <t>Carlson, Barber and Friedman</t>
  </si>
  <si>
    <t>New Gene</t>
  </si>
  <si>
    <t>001-026-446-7452x7216</t>
  </si>
  <si>
    <t>179.815.2424</t>
  </si>
  <si>
    <t>tricia95@baker.net</t>
  </si>
  <si>
    <t>Bb5459D7cEfcB51</t>
  </si>
  <si>
    <t>Brandt, Graves and Thomas</t>
  </si>
  <si>
    <t>West Erik</t>
  </si>
  <si>
    <t>670.600.6098</t>
  </si>
  <si>
    <t>671-634-4885</t>
  </si>
  <si>
    <t>schultzjade@joseph.com</t>
  </si>
  <si>
    <t>http://patton-lloyd.org/</t>
  </si>
  <si>
    <t>dbaF05C15EE3f2c</t>
  </si>
  <si>
    <t>Schmidt and Sons</t>
  </si>
  <si>
    <t>Cherylville</t>
  </si>
  <si>
    <t>880.976.4208x71465</t>
  </si>
  <si>
    <t>128.069.4417x224</t>
  </si>
  <si>
    <t>cindy63@gordon.com</t>
  </si>
  <si>
    <t>https://www.mcdonald.com/</t>
  </si>
  <si>
    <t>A184fC7364be631</t>
  </si>
  <si>
    <t>Horn and Sons</t>
  </si>
  <si>
    <t>Lawrenceshire</t>
  </si>
  <si>
    <t>417.135.6451</t>
  </si>
  <si>
    <t>001-896-247-8605x04388</t>
  </si>
  <si>
    <t>ncline@santana-cross.net</t>
  </si>
  <si>
    <t>ca1DF1AD4ebDfe2</t>
  </si>
  <si>
    <t>Donovan, Walker and Mcclain</t>
  </si>
  <si>
    <t>+1-948-590-8785x86895</t>
  </si>
  <si>
    <t>001-282-713-9077x9768</t>
  </si>
  <si>
    <t>fmcintosh@ellis.com</t>
  </si>
  <si>
    <t>Acc7D61A2FcBb5f</t>
  </si>
  <si>
    <t>Mcconnell, Patel and Allen</t>
  </si>
  <si>
    <t>Dominguezland</t>
  </si>
  <si>
    <t>(615)611-0378</t>
  </si>
  <si>
    <t>+1-185-231-8437x7289</t>
  </si>
  <si>
    <t>lunarita@smith.biz</t>
  </si>
  <si>
    <t>https://www.luna.biz/</t>
  </si>
  <si>
    <t>cE0dCc874eA67b2</t>
  </si>
  <si>
    <t>Woodard-Bishop</t>
  </si>
  <si>
    <t>Royville</t>
  </si>
  <si>
    <t>988-953-9872x22505</t>
  </si>
  <si>
    <t>507.418.2137x080</t>
  </si>
  <si>
    <t>pottsralph@gregory.info</t>
  </si>
  <si>
    <t>https://doyle.com/</t>
  </si>
  <si>
    <t>fA7fEB61B6B6cFA</t>
  </si>
  <si>
    <t>Holloway and Sons</t>
  </si>
  <si>
    <t>Lake Betty</t>
  </si>
  <si>
    <t>889-232-5309x8929</t>
  </si>
  <si>
    <t>521-843-1335</t>
  </si>
  <si>
    <t>progers@hicks.net</t>
  </si>
  <si>
    <t>BcD2BA1a7EB363D</t>
  </si>
  <si>
    <t>Hodge, Goodman and Robinson</t>
  </si>
  <si>
    <t>South Michelle</t>
  </si>
  <si>
    <t>(817)730-8522x856</t>
  </si>
  <si>
    <t>+1-055-028-5863x17615</t>
  </si>
  <si>
    <t>troyjarvis@sutton.com</t>
  </si>
  <si>
    <t>https://www.skinner-rodgers.com/</t>
  </si>
  <si>
    <t>C02c1CDeaC7f3ba</t>
  </si>
  <si>
    <t>Stafford, Collins and Salas</t>
  </si>
  <si>
    <t>Shanetown</t>
  </si>
  <si>
    <t>960.723.3542</t>
  </si>
  <si>
    <t>tomholt@mcmillan-randolph.com</t>
  </si>
  <si>
    <t>http://collins-velazquez.com/</t>
  </si>
  <si>
    <t>F0beD970DEce0d1</t>
  </si>
  <si>
    <t>Mueller-Solis</t>
  </si>
  <si>
    <t>South Margaret</t>
  </si>
  <si>
    <t>001-878-020-9288x67060</t>
  </si>
  <si>
    <t>+1-246-257-5207x948</t>
  </si>
  <si>
    <t>schneidermariah@arnold.org</t>
  </si>
  <si>
    <t>https://fitzpatrick-richardson.biz/</t>
  </si>
  <si>
    <t>9c995e3A4AFCdfF</t>
  </si>
  <si>
    <t>Figueroa, Barnes and Pierce</t>
  </si>
  <si>
    <t>North Phillip</t>
  </si>
  <si>
    <t>(205)738-6119x4925</t>
  </si>
  <si>
    <t>250.870.6591</t>
  </si>
  <si>
    <t>aliciavillarreal@benitez.com</t>
  </si>
  <si>
    <t>http://www.morales.com/</t>
  </si>
  <si>
    <t>a9bd2EB0fD014ab</t>
  </si>
  <si>
    <t>Figueroa-Nichols</t>
  </si>
  <si>
    <t>Huangburgh</t>
  </si>
  <si>
    <t>(041)233-4706x253</t>
  </si>
  <si>
    <t>+1-523-510-0710x13153</t>
  </si>
  <si>
    <t>gilbertsheila@irwin.biz</t>
  </si>
  <si>
    <t>http://roy-krause.com/</t>
  </si>
  <si>
    <t>EE4808D6e405282</t>
  </si>
  <si>
    <t>Clarke Group</t>
  </si>
  <si>
    <t>975-545-8778</t>
  </si>
  <si>
    <t>+1-991-272-8702x9689</t>
  </si>
  <si>
    <t>tommykerr@montoya.com</t>
  </si>
  <si>
    <t>https://ruiz.net/</t>
  </si>
  <si>
    <t>84F1FC51bBDe1Ef</t>
  </si>
  <si>
    <t>Mays and Sons</t>
  </si>
  <si>
    <t>Ortizfurt</t>
  </si>
  <si>
    <t>378.473.5077</t>
  </si>
  <si>
    <t>695.066.9621</t>
  </si>
  <si>
    <t>karla51@parsons.org</t>
  </si>
  <si>
    <t>daa6Bf5Bd16F8d8</t>
  </si>
  <si>
    <t>Henson-Buchanan</t>
  </si>
  <si>
    <t>575.134.6096x707</t>
  </si>
  <si>
    <t>551-985-8329x43096</t>
  </si>
  <si>
    <t>desireeduncan@benton.com</t>
  </si>
  <si>
    <t>http://www.meadows.com/</t>
  </si>
  <si>
    <t>A9e5D8bafb2DEA5</t>
  </si>
  <si>
    <t>Harrington Group</t>
  </si>
  <si>
    <t>Janeberg</t>
  </si>
  <si>
    <t>155-189-9134</t>
  </si>
  <si>
    <t>215-588-3391</t>
  </si>
  <si>
    <t>holmesmeagan@cuevas.com</t>
  </si>
  <si>
    <t>https://www.chang-mercer.org/</t>
  </si>
  <si>
    <t>AFCF9ffB711C3a2</t>
  </si>
  <si>
    <t>Rangel LLC</t>
  </si>
  <si>
    <t>Kristinbury</t>
  </si>
  <si>
    <t>972.567.3853x64005</t>
  </si>
  <si>
    <t>(042)504-6336</t>
  </si>
  <si>
    <t>candicecase@luna-caldwell.com</t>
  </si>
  <si>
    <t>77c98A4A7b63E31</t>
  </si>
  <si>
    <t>(128)194-7299x289</t>
  </si>
  <si>
    <t>(681)870-1677</t>
  </si>
  <si>
    <t>antoniokennedy@contreras.com</t>
  </si>
  <si>
    <t>https://www.dunlap-jennings.com/</t>
  </si>
  <si>
    <t>9A1dF9Cd5e3A5c6</t>
  </si>
  <si>
    <t>Reynolds-Schneider</t>
  </si>
  <si>
    <t>001-005-643-0714x479</t>
  </si>
  <si>
    <t>932.626.1328x337</t>
  </si>
  <si>
    <t>francis21@griffith.com</t>
  </si>
  <si>
    <t>aF2F7d88788cc7E</t>
  </si>
  <si>
    <t>Merritt, Little and Potts</t>
  </si>
  <si>
    <t>Leefort</t>
  </si>
  <si>
    <t>+1-893-727-8174x7692</t>
  </si>
  <si>
    <t>derek31@parrish.biz</t>
  </si>
  <si>
    <t>http://gilmore.net/</t>
  </si>
  <si>
    <t>95459DBFDed3C6F</t>
  </si>
  <si>
    <t>Campos, Holloway and Sanchez</t>
  </si>
  <si>
    <t>New Gavin</t>
  </si>
  <si>
    <t>001-247-758-4393x553</t>
  </si>
  <si>
    <t>brownashlee@rose.biz</t>
  </si>
  <si>
    <t>http://cantrell.com/</t>
  </si>
  <si>
    <t>648FEE81127c6b8</t>
  </si>
  <si>
    <t>Buck, Parrish and Peterson</t>
  </si>
  <si>
    <t>Jaredhaven</t>
  </si>
  <si>
    <t>353-277-3560</t>
  </si>
  <si>
    <t>447-207-3768</t>
  </si>
  <si>
    <t>michaelaaguirre@cline-heath.com</t>
  </si>
  <si>
    <t>cCADc0fdc4dd4A9</t>
  </si>
  <si>
    <t>Hines-Schmitt</t>
  </si>
  <si>
    <t>Alexandratown</t>
  </si>
  <si>
    <t>164.767.2146</t>
  </si>
  <si>
    <t>390.482.6462</t>
  </si>
  <si>
    <t>darin36@dalton.com</t>
  </si>
  <si>
    <t>https://www.pace.org/</t>
  </si>
  <si>
    <t>9DBedB1D10E5e9C</t>
  </si>
  <si>
    <t>Ashley and Sons</t>
  </si>
  <si>
    <t>New Kristyville</t>
  </si>
  <si>
    <t>+1-643-181-0085x534</t>
  </si>
  <si>
    <t>001-422-780-7120x21775</t>
  </si>
  <si>
    <t>cesarchristensen@stanton.com</t>
  </si>
  <si>
    <t>https://www.heath-chung.biz/</t>
  </si>
  <si>
    <t>8ebBf5a078Cc75A</t>
  </si>
  <si>
    <t>Bradley PLC</t>
  </si>
  <si>
    <t>644.317.8187x8909</t>
  </si>
  <si>
    <t>+1-475-499-6791x109</t>
  </si>
  <si>
    <t>drush@wilkinson-cuevas.com</t>
  </si>
  <si>
    <t>http://www.aguilar-bolton.com/</t>
  </si>
  <si>
    <t>37d28BD81d9f425</t>
  </si>
  <si>
    <t>West Brandi</t>
  </si>
  <si>
    <t>021-542-5662x400</t>
  </si>
  <si>
    <t>+1-784-356-6967x158</t>
  </si>
  <si>
    <t>blogan@hudson-dickson.info</t>
  </si>
  <si>
    <t>http://www.rasmussen-chavez.info/</t>
  </si>
  <si>
    <t>65BBDEda3B60c95</t>
  </si>
  <si>
    <t>Harmon, Michael and Johns</t>
  </si>
  <si>
    <t>Stanleychester</t>
  </si>
  <si>
    <t>(765)469-7342x6567</t>
  </si>
  <si>
    <t>(188)518-5918x568</t>
  </si>
  <si>
    <t>everettyvonne@soto.com</t>
  </si>
  <si>
    <t>https://hardin.info/</t>
  </si>
  <si>
    <t>30F0323e54c375A</t>
  </si>
  <si>
    <t>Powell-Lynn</t>
  </si>
  <si>
    <t>Kristyville</t>
  </si>
  <si>
    <t>001-183-046-7726x764</t>
  </si>
  <si>
    <t>+1-756-792-6041x628</t>
  </si>
  <si>
    <t>tbowers@trevino.com</t>
  </si>
  <si>
    <t>http://www.graves-mercer.com/</t>
  </si>
  <si>
    <t>b63Ef87D0E2A8DC</t>
  </si>
  <si>
    <t>Morse, Alexander and Carroll</t>
  </si>
  <si>
    <t>Phamstad</t>
  </si>
  <si>
    <t>(205)697-7037</t>
  </si>
  <si>
    <t>001-208-628-8461x173</t>
  </si>
  <si>
    <t>lindsey36@reilly.com</t>
  </si>
  <si>
    <t>https://www.riley-salas.com/</t>
  </si>
  <si>
    <t>a71E3Bd4aFe30F8</t>
  </si>
  <si>
    <t>Giles-Jones</t>
  </si>
  <si>
    <t>Jodybury</t>
  </si>
  <si>
    <t>001-857-749-5033</t>
  </si>
  <si>
    <t>suecarney@mueller-coleman.com</t>
  </si>
  <si>
    <t>https://www.martinez.biz/</t>
  </si>
  <si>
    <t>FE5f21364d6B7a5</t>
  </si>
  <si>
    <t>Bowers-Franklin</t>
  </si>
  <si>
    <t>Port Susanburgh</t>
  </si>
  <si>
    <t>(538)530-3326x6113</t>
  </si>
  <si>
    <t>tsanford@richmond.com</t>
  </si>
  <si>
    <t>http://monroe-pacheco.net/</t>
  </si>
  <si>
    <t>caCCF49FD7bBaAA</t>
  </si>
  <si>
    <t>Meyers, Gonzalez and Hernandez</t>
  </si>
  <si>
    <t>East Sharonstad</t>
  </si>
  <si>
    <t>860-273-2972x94264</t>
  </si>
  <si>
    <t>jaclynthompson@frye.com</t>
  </si>
  <si>
    <t>http://rivera-green.info/</t>
  </si>
  <si>
    <t>C2C665551F9bfDd</t>
  </si>
  <si>
    <t>Alexander-Black</t>
  </si>
  <si>
    <t>234-678-9937</t>
  </si>
  <si>
    <t>mikesloan@carr.com</t>
  </si>
  <si>
    <t>http://www.barber-roberts.com/</t>
  </si>
  <si>
    <t>602A2AD20e09b1C</t>
  </si>
  <si>
    <t>Evans-Owens</t>
  </si>
  <si>
    <t>(231)162-9548</t>
  </si>
  <si>
    <t>+1-494-405-9803x372</t>
  </si>
  <si>
    <t>downskurt@park.com</t>
  </si>
  <si>
    <t>http://www.barr-garcia.com/</t>
  </si>
  <si>
    <t>3644eE872e97BdF</t>
  </si>
  <si>
    <t>Castro, Velasquez and Osborne</t>
  </si>
  <si>
    <t>East Dale</t>
  </si>
  <si>
    <t>+1-792-968-9421x852</t>
  </si>
  <si>
    <t>meagankrause@gamble.org</t>
  </si>
  <si>
    <t>2f0b0ABfBbe39E5</t>
  </si>
  <si>
    <t>Solomon, Cochran and Jennings</t>
  </si>
  <si>
    <t>New Matthewtown</t>
  </si>
  <si>
    <t>060.677.1053x788</t>
  </si>
  <si>
    <t>(619)648-2805x2267</t>
  </si>
  <si>
    <t>brianna13@mercado.com</t>
  </si>
  <si>
    <t>http://www.lin-burton.com/</t>
  </si>
  <si>
    <t>B00F455Ead8eaF5</t>
  </si>
  <si>
    <t>Doyle, Velez and Garrison</t>
  </si>
  <si>
    <t>North Mckenzieburgh</t>
  </si>
  <si>
    <t>(161)244-9414</t>
  </si>
  <si>
    <t>mrose@hancock.biz</t>
  </si>
  <si>
    <t>http://www.carter-lutz.com/</t>
  </si>
  <si>
    <t>664c5ABFDc5c6DD</t>
  </si>
  <si>
    <t>Hutchinson-Townsend</t>
  </si>
  <si>
    <t>Franciscostad</t>
  </si>
  <si>
    <t>468-498-2829x16187</t>
  </si>
  <si>
    <t>daisy89@patel.info</t>
  </si>
  <si>
    <t>http://www.johnston-love.org/</t>
  </si>
  <si>
    <t>2400C1D15eddDF1</t>
  </si>
  <si>
    <t>Knight, Wiggins and Robinson</t>
  </si>
  <si>
    <t>998.361.6326x1282</t>
  </si>
  <si>
    <t>870.944.8519</t>
  </si>
  <si>
    <t>ubuchanan@reyes-turner.com</t>
  </si>
  <si>
    <t>http://merritt-andrews.com/</t>
  </si>
  <si>
    <t>F4A35f06EF4c308</t>
  </si>
  <si>
    <t>Horne, Rose and Roberts</t>
  </si>
  <si>
    <t>Gutierrezfurt</t>
  </si>
  <si>
    <t>034.341.6865</t>
  </si>
  <si>
    <t>001-227-986-7381x2578</t>
  </si>
  <si>
    <t>zashley@kerr.com</t>
  </si>
  <si>
    <t>http://www.ward.info/</t>
  </si>
  <si>
    <t>FF249F62339AFb5</t>
  </si>
  <si>
    <t>Fowler, Harris and Bean</t>
  </si>
  <si>
    <t>South Oscar</t>
  </si>
  <si>
    <t>001-645-075-8690x358</t>
  </si>
  <si>
    <t>(648)174-8458x8865</t>
  </si>
  <si>
    <t>stanley79@greene.com</t>
  </si>
  <si>
    <t>http://www.clayton-leonard.com/</t>
  </si>
  <si>
    <t>CA9EcBDCa54eC44</t>
  </si>
  <si>
    <t>Meadows, Gould and Fields</t>
  </si>
  <si>
    <t>South Clarencefort</t>
  </si>
  <si>
    <t>001-907-985-1095x691</t>
  </si>
  <si>
    <t>824-357-3066</t>
  </si>
  <si>
    <t>kmarks@pittman-fischer.info</t>
  </si>
  <si>
    <t>https://www.arnold.com/</t>
  </si>
  <si>
    <t>90cd0eBFcFaDB3f</t>
  </si>
  <si>
    <t>Garza-Frye</t>
  </si>
  <si>
    <t>South Marie</t>
  </si>
  <si>
    <t>102.018.0758</t>
  </si>
  <si>
    <t>355-029-9122</t>
  </si>
  <si>
    <t>sheliaarmstrong@gardner.net</t>
  </si>
  <si>
    <t>570ca7afbCAB88B</t>
  </si>
  <si>
    <t>Nash Ltd</t>
  </si>
  <si>
    <t>West Cheryl</t>
  </si>
  <si>
    <t>001-405-717-3796x9953</t>
  </si>
  <si>
    <t>355.852.1949x237</t>
  </si>
  <si>
    <t>princecindy@combs.com</t>
  </si>
  <si>
    <t>http://www.black-oconnor.info/</t>
  </si>
  <si>
    <t>dcfAfBdf61cEFBB</t>
  </si>
  <si>
    <t>Clay-Cisneros</t>
  </si>
  <si>
    <t>North Joburgh</t>
  </si>
  <si>
    <t>+1-305-702-0894x344</t>
  </si>
  <si>
    <t>kentanthony@mosley.com</t>
  </si>
  <si>
    <t>0EEd0FAbc4fbBeB</t>
  </si>
  <si>
    <t>Powell-Floyd</t>
  </si>
  <si>
    <t>Port Laurabury</t>
  </si>
  <si>
    <t>541.506.7432x6879</t>
  </si>
  <si>
    <t>(324)443-7606x0558</t>
  </si>
  <si>
    <t>lauriereilly@stokes-hoffman.com</t>
  </si>
  <si>
    <t>d7f67f3cC13506c</t>
  </si>
  <si>
    <t>Bell-Giles</t>
  </si>
  <si>
    <t>Mejiamouth</t>
  </si>
  <si>
    <t>592.999.2729</t>
  </si>
  <si>
    <t>(163)887-3896x3933</t>
  </si>
  <si>
    <t>zkey@small-hickman.com</t>
  </si>
  <si>
    <t>http://www.fitzpatrick-haynes.com/</t>
  </si>
  <si>
    <t>f8294aFE8dbD3D9</t>
  </si>
  <si>
    <t>Hamilton, Riley and Huffman</t>
  </si>
  <si>
    <t>Jaimestad</t>
  </si>
  <si>
    <t>(263)701-7001x475</t>
  </si>
  <si>
    <t>601.814.0961x7514</t>
  </si>
  <si>
    <t>acevedocalvin@frye-huynh.com</t>
  </si>
  <si>
    <t>ffa51f5D9A3c1B6</t>
  </si>
  <si>
    <t>Lynn, Curry and Soto</t>
  </si>
  <si>
    <t>West Lorraine</t>
  </si>
  <si>
    <t>(476)771-5493</t>
  </si>
  <si>
    <t>fbrock@turner-henson.biz</t>
  </si>
  <si>
    <t>http://www.king-luna.com/</t>
  </si>
  <si>
    <t>086BDaE40e5651f</t>
  </si>
  <si>
    <t>Castaneda-Rose</t>
  </si>
  <si>
    <t>New Luke</t>
  </si>
  <si>
    <t>467-578-2150x21939</t>
  </si>
  <si>
    <t>davilashannon@mata-hickman.biz</t>
  </si>
  <si>
    <t>86d2884c8c2Eb1c</t>
  </si>
  <si>
    <t>Mcfarland Ltd</t>
  </si>
  <si>
    <t>Port Alexburgh</t>
  </si>
  <si>
    <t>(116)584-1850x669</t>
  </si>
  <si>
    <t>001-801-605-8659x0957</t>
  </si>
  <si>
    <t>farrelldarin@brooks.com</t>
  </si>
  <si>
    <t>http://crosby-brown.com/</t>
  </si>
  <si>
    <t>b556185278eeecC</t>
  </si>
  <si>
    <t>Lowery and Sons</t>
  </si>
  <si>
    <t>Langtown</t>
  </si>
  <si>
    <t>+1-760-594-8142x3386</t>
  </si>
  <si>
    <t>675-043-8639x57167</t>
  </si>
  <si>
    <t>zamorawarren@lawson.info</t>
  </si>
  <si>
    <t>http://www.moreno.net/</t>
  </si>
  <si>
    <t>08910FdBc7C7941</t>
  </si>
  <si>
    <t>Odonnell and Sons</t>
  </si>
  <si>
    <t>Huffmanland</t>
  </si>
  <si>
    <t>(361)160-3500x35754</t>
  </si>
  <si>
    <t>447.056.2453x2077</t>
  </si>
  <si>
    <t>kristine88@barnett.org</t>
  </si>
  <si>
    <t>https://nunez-hartman.biz/</t>
  </si>
  <si>
    <t>EDeE6FcBe021AbF</t>
  </si>
  <si>
    <t>North Lisa</t>
  </si>
  <si>
    <t>+1-410-692-7968x5464</t>
  </si>
  <si>
    <t>+1-082-579-2667x503</t>
  </si>
  <si>
    <t>portermackenzie@cline-dawson.net</t>
  </si>
  <si>
    <t>09abFdC02d4BB96</t>
  </si>
  <si>
    <t>Hampton, Dunlap and Sheppard</t>
  </si>
  <si>
    <t>North Jeanette</t>
  </si>
  <si>
    <t>385.038.2447x8936</t>
  </si>
  <si>
    <t>430-460-5894</t>
  </si>
  <si>
    <t>traceycobb@hodge.com</t>
  </si>
  <si>
    <t>8da8cCd2Ba6aEd8</t>
  </si>
  <si>
    <t>Ellis, Chapman and Bryan</t>
  </si>
  <si>
    <t>Hammondview</t>
  </si>
  <si>
    <t>(631)574-6810x315</t>
  </si>
  <si>
    <t>001-082-726-0128x9828</t>
  </si>
  <si>
    <t>thomas51@stone.info</t>
  </si>
  <si>
    <t>4EA04B80A5fc7fD</t>
  </si>
  <si>
    <t>Murphy Ltd</t>
  </si>
  <si>
    <t>273-598-2082</t>
  </si>
  <si>
    <t>(849)313-1804</t>
  </si>
  <si>
    <t>megancraig@bowen.com</t>
  </si>
  <si>
    <t>eDcd94cf7e236f6</t>
  </si>
  <si>
    <t>Trujillo, Green and Costa</t>
  </si>
  <si>
    <t>East Walterland</t>
  </si>
  <si>
    <t>541-728-5521x135</t>
  </si>
  <si>
    <t>001-030-926-5089x74568</t>
  </si>
  <si>
    <t>tstokes@mueller-reynolds.org</t>
  </si>
  <si>
    <t>7F5e80C56c0f00c</t>
  </si>
  <si>
    <t>Christian LLC</t>
  </si>
  <si>
    <t>Port Autumn</t>
  </si>
  <si>
    <t>(256)553-1957</t>
  </si>
  <si>
    <t>+1-734-329-2290x28055</t>
  </si>
  <si>
    <t>alicebowen@mccullough.com</t>
  </si>
  <si>
    <t>FA1B9ebb65af343</t>
  </si>
  <si>
    <t>Oneal-Diaz</t>
  </si>
  <si>
    <t>Geoffreyshire</t>
  </si>
  <si>
    <t>442.285.6165x49955</t>
  </si>
  <si>
    <t>507-200-7700x4499</t>
  </si>
  <si>
    <t>hectorcarr@obrien.biz</t>
  </si>
  <si>
    <t>1EE343ee8a7Eeee</t>
  </si>
  <si>
    <t>Robles Inc</t>
  </si>
  <si>
    <t>East Moniqueview</t>
  </si>
  <si>
    <t>(049)536-3495</t>
  </si>
  <si>
    <t>charlesbarrett@bowman.com</t>
  </si>
  <si>
    <t>F66318db2F50E7B</t>
  </si>
  <si>
    <t>Sosa Group</t>
  </si>
  <si>
    <t>Sandovalborough</t>
  </si>
  <si>
    <t>+1-192-212-8721x78212</t>
  </si>
  <si>
    <t>275-929-0477</t>
  </si>
  <si>
    <t>gabriellamontgomery@richards.net</t>
  </si>
  <si>
    <t>https://russo.info/</t>
  </si>
  <si>
    <t>76B1F80B625bDFB</t>
  </si>
  <si>
    <t>Santiago-Watts</t>
  </si>
  <si>
    <t>Port Yeseniastad</t>
  </si>
  <si>
    <t>001-849-337-5143x61874</t>
  </si>
  <si>
    <t>(392)053-0335x7451</t>
  </si>
  <si>
    <t>edward82@dunn.com</t>
  </si>
  <si>
    <t>3BD7AD41d2EDAbb</t>
  </si>
  <si>
    <t>Odom, Key and Terry</t>
  </si>
  <si>
    <t>Soniashire</t>
  </si>
  <si>
    <t>331-675-5980x7820</t>
  </si>
  <si>
    <t>(938)204-1317</t>
  </si>
  <si>
    <t>tfuentes@benson-mack.com</t>
  </si>
  <si>
    <t>aA77ECe6859A8De</t>
  </si>
  <si>
    <t>Huang-Shelton</t>
  </si>
  <si>
    <t>South Randy</t>
  </si>
  <si>
    <t>+1-727-084-7889x13178</t>
  </si>
  <si>
    <t>alexnovak@cole.info</t>
  </si>
  <si>
    <t>http://www.wilson.biz/</t>
  </si>
  <si>
    <t>E0afC96Db355d3d</t>
  </si>
  <si>
    <t>Gamble LLC</t>
  </si>
  <si>
    <t>Davisborough</t>
  </si>
  <si>
    <t>707.775.2580x0844</t>
  </si>
  <si>
    <t>168.256.4777x8926</t>
  </si>
  <si>
    <t>ltrujillo@castaneda.com</t>
  </si>
  <si>
    <t>http://murphy.net/</t>
  </si>
  <si>
    <t>d6EA2B6ea2642ff</t>
  </si>
  <si>
    <t>Dixon PLC</t>
  </si>
  <si>
    <t>657.785.9295x9738</t>
  </si>
  <si>
    <t>(800)160-6602x239</t>
  </si>
  <si>
    <t>suarezguy@atkins-juarez.com</t>
  </si>
  <si>
    <t>https://ingram-nolan.com/</t>
  </si>
  <si>
    <t>dcCbdebbfedbf5E</t>
  </si>
  <si>
    <t>Santiago Ltd</t>
  </si>
  <si>
    <t>New Derekport</t>
  </si>
  <si>
    <t>306.206.6517</t>
  </si>
  <si>
    <t>772.985.2111</t>
  </si>
  <si>
    <t>bellbryan@watson.net</t>
  </si>
  <si>
    <t>https://contreras.org/</t>
  </si>
  <si>
    <t>bFc0e9D06DFDE10</t>
  </si>
  <si>
    <t>Warren, Mcknight and Blanchard</t>
  </si>
  <si>
    <t>Jorgeland</t>
  </si>
  <si>
    <t>972.132.6099</t>
  </si>
  <si>
    <t>(825)402-0513x96535</t>
  </si>
  <si>
    <t>ycross@griffith-stephenson.biz</t>
  </si>
  <si>
    <t>1B7d0428FbA1aFF</t>
  </si>
  <si>
    <t>South Terryhaven</t>
  </si>
  <si>
    <t>(438)535-4102</t>
  </si>
  <si>
    <t>700-491-8326x4880</t>
  </si>
  <si>
    <t>rhurley@kline.info</t>
  </si>
  <si>
    <t>https://baldwin-fowler.com/</t>
  </si>
  <si>
    <t>E25D3b1D7f8a7A0</t>
  </si>
  <si>
    <t>Mcintyre-Beck</t>
  </si>
  <si>
    <t>North Phyllisberg</t>
  </si>
  <si>
    <t>(435)197-0242x668</t>
  </si>
  <si>
    <t>001-691-006-3890x1613</t>
  </si>
  <si>
    <t>connievalencia@trujillo.com</t>
  </si>
  <si>
    <t>2C1bFC2C8EfeACf</t>
  </si>
  <si>
    <t>Wilson, Gibson and Fry</t>
  </si>
  <si>
    <t>Gravestown</t>
  </si>
  <si>
    <t>(025)218-9337</t>
  </si>
  <si>
    <t>+1-837-556-8084x2395</t>
  </si>
  <si>
    <t>simmonscarrie@gutierrez.com</t>
  </si>
  <si>
    <t>69Fc5Cc077bB27b</t>
  </si>
  <si>
    <t>Lutz, Butler and Sexton</t>
  </si>
  <si>
    <t>New Johnny</t>
  </si>
  <si>
    <t>(007)415-7670</t>
  </si>
  <si>
    <t>001-442-775-9193</t>
  </si>
  <si>
    <t>ncooper@cunningham.com</t>
  </si>
  <si>
    <t>http://pollard.com/</t>
  </si>
  <si>
    <t>2C68c39f3B2e7E6</t>
  </si>
  <si>
    <t>Miller, Gates and Frye</t>
  </si>
  <si>
    <t>New Vincenttown</t>
  </si>
  <si>
    <t>(072)165-6970x73664</t>
  </si>
  <si>
    <t>001-258-159-0754x725</t>
  </si>
  <si>
    <t>juliepatterson@downs.com</t>
  </si>
  <si>
    <t>C5DDd86f74EcCF4</t>
  </si>
  <si>
    <t>Barker-Moody</t>
  </si>
  <si>
    <t>001-472-121-7688x9393</t>
  </si>
  <si>
    <t>yjacobs@sloan.com</t>
  </si>
  <si>
    <t>https://terrell.biz/</t>
  </si>
  <si>
    <t>dEEAAcaDC0E69e0</t>
  </si>
  <si>
    <t>Valenzuela-Lowe</t>
  </si>
  <si>
    <t>Tapiatown</t>
  </si>
  <si>
    <t>001-765-344-6006x022</t>
  </si>
  <si>
    <t>001-246-705-4677x1947</t>
  </si>
  <si>
    <t>kherrera@mccullough.com</t>
  </si>
  <si>
    <t>1ea51ecDa5c22fe</t>
  </si>
  <si>
    <t>Davies-Tanner</t>
  </si>
  <si>
    <t>Sherylborough</t>
  </si>
  <si>
    <t>001-184-608-2610</t>
  </si>
  <si>
    <t>regina98@wilkinson-deleon.com</t>
  </si>
  <si>
    <t>https://bond.net/</t>
  </si>
  <si>
    <t>5CCd2fa0D2bFACf</t>
  </si>
  <si>
    <t>Massey, Lamb and Meyer</t>
  </si>
  <si>
    <t>Randyborough</t>
  </si>
  <si>
    <t>196.136.7397x8327</t>
  </si>
  <si>
    <t>skelley@may-dunn.com</t>
  </si>
  <si>
    <t>DeB8cBA865935C8</t>
  </si>
  <si>
    <t>Nixon-Hayes</t>
  </si>
  <si>
    <t>Derrickborough</t>
  </si>
  <si>
    <t>(728)095-5489</t>
  </si>
  <si>
    <t>628.055.2246</t>
  </si>
  <si>
    <t>rowen@warner.com</t>
  </si>
  <si>
    <t>http://griffin-hansen.biz/</t>
  </si>
  <si>
    <t>f0D30a989eDCEeB</t>
  </si>
  <si>
    <t>Watson Group</t>
  </si>
  <si>
    <t>630.654.3068x334</t>
  </si>
  <si>
    <t>hendersonalison@berger.com</t>
  </si>
  <si>
    <t>http://chaney-wall.biz/</t>
  </si>
  <si>
    <t>d07d21B018BE28E</t>
  </si>
  <si>
    <t>Tran-Cole</t>
  </si>
  <si>
    <t>Lake Melanie</t>
  </si>
  <si>
    <t>+1-048-313-3833x8063</t>
  </si>
  <si>
    <t>679-528-5041</t>
  </si>
  <si>
    <t>qharding@taylor.org</t>
  </si>
  <si>
    <t>https://www.lin.com/</t>
  </si>
  <si>
    <t>6860624e7df4EB0</t>
  </si>
  <si>
    <t>Ball, King and Poole</t>
  </si>
  <si>
    <t>Hebertstad</t>
  </si>
  <si>
    <t>695.763.8044</t>
  </si>
  <si>
    <t>575-756-8205x1847</t>
  </si>
  <si>
    <t>barbara73@strickland.net</t>
  </si>
  <si>
    <t>https://www.norman.com/</t>
  </si>
  <si>
    <t>BB0ec00797C1d29</t>
  </si>
  <si>
    <t>Alvarado-Warren</t>
  </si>
  <si>
    <t>East Javier</t>
  </si>
  <si>
    <t>+1-513-923-1611x508</t>
  </si>
  <si>
    <t>319-847-0473x921</t>
  </si>
  <si>
    <t>alisha44@peters.com</t>
  </si>
  <si>
    <t>https://www.christian-moore.com/</t>
  </si>
  <si>
    <t>d23Fad10DfBddF8</t>
  </si>
  <si>
    <t>South Javier</t>
  </si>
  <si>
    <t>312-070-9923x2026</t>
  </si>
  <si>
    <t>857-298-0834x76153</t>
  </si>
  <si>
    <t>wjimenez@arnold-maxwell.com</t>
  </si>
  <si>
    <t>https://www.schmidt.net/</t>
  </si>
  <si>
    <t>5528A944EebE3b8</t>
  </si>
  <si>
    <t>Harvey, Barr and Sexton</t>
  </si>
  <si>
    <t>East Christopherland</t>
  </si>
  <si>
    <t>458.022.8529x285</t>
  </si>
  <si>
    <t>001-140-741-8271x110</t>
  </si>
  <si>
    <t>kvillegas@woods-parks.com</t>
  </si>
  <si>
    <t>c5cdDcc3dD79dB3</t>
  </si>
  <si>
    <t>Gates-Casey</t>
  </si>
  <si>
    <t>Annville</t>
  </si>
  <si>
    <t>(165)775-0821</t>
  </si>
  <si>
    <t>120.853.8737x7571</t>
  </si>
  <si>
    <t>kristysavage@russell.info</t>
  </si>
  <si>
    <t>https://hickman-todd.com/</t>
  </si>
  <si>
    <t>3ADD1E7CC95f013</t>
  </si>
  <si>
    <t>Butler LLC</t>
  </si>
  <si>
    <t>Randallland</t>
  </si>
  <si>
    <t>+1-597-820-5701x639</t>
  </si>
  <si>
    <t>darren71@dixon.com</t>
  </si>
  <si>
    <t>F4E9F931Fbc99CD</t>
  </si>
  <si>
    <t>Gates Ltd</t>
  </si>
  <si>
    <t>West Sheryl</t>
  </si>
  <si>
    <t>001-974-803-9491x57880</t>
  </si>
  <si>
    <t>judith83@mueller.org</t>
  </si>
  <si>
    <t>http://www.erickson-lozano.net/</t>
  </si>
  <si>
    <t>f5166ff8847B7eB</t>
  </si>
  <si>
    <t>Saunders Group</t>
  </si>
  <si>
    <t>Colinmouth</t>
  </si>
  <si>
    <t>591.148.6438x9868</t>
  </si>
  <si>
    <t>001-010-588-4537</t>
  </si>
  <si>
    <t>shanegiles@francis.com</t>
  </si>
  <si>
    <t>https://curtis-trevino.com/</t>
  </si>
  <si>
    <t>94c55dcf3F95dbA</t>
  </si>
  <si>
    <t>Stephenson-Robinson</t>
  </si>
  <si>
    <t>Deanland</t>
  </si>
  <si>
    <t>(783)651-3073</t>
  </si>
  <si>
    <t>380.866.7326x896</t>
  </si>
  <si>
    <t>victoriamullen@ross-long.info</t>
  </si>
  <si>
    <t>http://gamble.net/</t>
  </si>
  <si>
    <t>eCEEDF8c49bac82</t>
  </si>
  <si>
    <t>Andrews-Kidd</t>
  </si>
  <si>
    <t>Simmonsport</t>
  </si>
  <si>
    <t>541-899-8390x29996</t>
  </si>
  <si>
    <t>mortonkristie@snow-kirk.com</t>
  </si>
  <si>
    <t>http://bass-beard.net/</t>
  </si>
  <si>
    <t>617BEdC1Fe048bD</t>
  </si>
  <si>
    <t>Branch, Cummings and Doyle</t>
  </si>
  <si>
    <t>Villanuevaborough</t>
  </si>
  <si>
    <t>001-223-837-0084x201</t>
  </si>
  <si>
    <t>(583)237-3171</t>
  </si>
  <si>
    <t>freysherri@mcguire.org</t>
  </si>
  <si>
    <t>https://www.peters.net/</t>
  </si>
  <si>
    <t>D4b6bD4dd767b8b</t>
  </si>
  <si>
    <t>Mejia, Moss and Wright</t>
  </si>
  <si>
    <t>(569)714-2863</t>
  </si>
  <si>
    <t>(568)824-3292x9208</t>
  </si>
  <si>
    <t>mariamccullough@dalton.com</t>
  </si>
  <si>
    <t>https://www.park.com/</t>
  </si>
  <si>
    <t>151c881FAd91AB2</t>
  </si>
  <si>
    <t>Vang, Skinner and Fletcher</t>
  </si>
  <si>
    <t>Lake Reginald</t>
  </si>
  <si>
    <t>(772)403-5979x823</t>
  </si>
  <si>
    <t>marcuscrane@holmes-valencia.com</t>
  </si>
  <si>
    <t>https://schmidt-perkins.com/</t>
  </si>
  <si>
    <t>d6F79A53ae5610D</t>
  </si>
  <si>
    <t>Fisherborough</t>
  </si>
  <si>
    <t>373.579.7611</t>
  </si>
  <si>
    <t>396.117.1690</t>
  </si>
  <si>
    <t>gibbsmarvin@burch.net</t>
  </si>
  <si>
    <t>B4f75e00EcEdC35</t>
  </si>
  <si>
    <t>Barrera-Huynh</t>
  </si>
  <si>
    <t>New Brandi</t>
  </si>
  <si>
    <t>001-795-834-4538x30390</t>
  </si>
  <si>
    <t>(618)743-2429</t>
  </si>
  <si>
    <t>gloriafarmer@bailey-ray.info</t>
  </si>
  <si>
    <t>B7b0b1600B58aAd</t>
  </si>
  <si>
    <t>Hunter Group</t>
  </si>
  <si>
    <t>South Terrence</t>
  </si>
  <si>
    <t>(855)555-2179</t>
  </si>
  <si>
    <t>mindy49@hull-prince.net</t>
  </si>
  <si>
    <t>b9abafDDe117A5a</t>
  </si>
  <si>
    <t>Tucker, Shea and Maynard</t>
  </si>
  <si>
    <t>Riggsside</t>
  </si>
  <si>
    <t>525-607-2447</t>
  </si>
  <si>
    <t>shericarey@cox.com</t>
  </si>
  <si>
    <t>https://www.cordova.info/</t>
  </si>
  <si>
    <t>d84d17a0Ecd1fCb</t>
  </si>
  <si>
    <t>Haley Inc</t>
  </si>
  <si>
    <t>North Kristineberg</t>
  </si>
  <si>
    <t>487.450.2974x091</t>
  </si>
  <si>
    <t>367-886-8853x63815</t>
  </si>
  <si>
    <t>pmathis@maldonado.net</t>
  </si>
  <si>
    <t>13B7bAEBB251dd0</t>
  </si>
  <si>
    <t>Keith, Copeland and Conner</t>
  </si>
  <si>
    <t>Molinaburgh</t>
  </si>
  <si>
    <t>+1-378-293-6209x87644</t>
  </si>
  <si>
    <t>lorraineschaefer@norman-larson.org</t>
  </si>
  <si>
    <t>http://bond.biz/</t>
  </si>
  <si>
    <t>dce6Fc71a59aB3e</t>
  </si>
  <si>
    <t>Compton-Zavala</t>
  </si>
  <si>
    <t>Lukeport</t>
  </si>
  <si>
    <t>064.440.8280x65879</t>
  </si>
  <si>
    <t>847.716.4193x0590</t>
  </si>
  <si>
    <t>christian86@pratt.net</t>
  </si>
  <si>
    <t>https://farmer-ryan.com/</t>
  </si>
  <si>
    <t>f8E52B7f9ADc80d</t>
  </si>
  <si>
    <t>Barron-Charles</t>
  </si>
  <si>
    <t>Lake Rebeccaton</t>
  </si>
  <si>
    <t>velasquezgwendolyn@keller-johnston.com</t>
  </si>
  <si>
    <t>https://beasley.net/</t>
  </si>
  <si>
    <t>DE18C7FBFBAB6eC</t>
  </si>
  <si>
    <t>Thompson-Long</t>
  </si>
  <si>
    <t>South Ashleehaven</t>
  </si>
  <si>
    <t>001-850-122-1419</t>
  </si>
  <si>
    <t>400-862-0066x4705</t>
  </si>
  <si>
    <t>bergkyle@calderon-bean.com</t>
  </si>
  <si>
    <t>http://mcdaniel-howell.com/</t>
  </si>
  <si>
    <t>0900C54e9Da06e8</t>
  </si>
  <si>
    <t>Padilla-Schmitt</t>
  </si>
  <si>
    <t>Craneborough</t>
  </si>
  <si>
    <t>(346)909-1513x5215</t>
  </si>
  <si>
    <t>465.723.3589x654</t>
  </si>
  <si>
    <t>andersenloretta@pruitt-figueroa.com</t>
  </si>
  <si>
    <t>https://www.russo.biz/</t>
  </si>
  <si>
    <t>395bC0f068bcbE3</t>
  </si>
  <si>
    <t>North Zoetown</t>
  </si>
  <si>
    <t>001-574-814-8059x644</t>
  </si>
  <si>
    <t>tracy70@dalton.info</t>
  </si>
  <si>
    <t>https://www.mayer-rollins.net/</t>
  </si>
  <si>
    <t>83d5b6bba5dC1FD</t>
  </si>
  <si>
    <t>Castillo, Collier and Gibbs</t>
  </si>
  <si>
    <t>Yufurt</t>
  </si>
  <si>
    <t>340.117.4220x05591</t>
  </si>
  <si>
    <t>237.409.0906</t>
  </si>
  <si>
    <t>angie51@pacheco.biz</t>
  </si>
  <si>
    <t>https://glover-rosales.com/</t>
  </si>
  <si>
    <t>7BDAD5d04a7fabB</t>
  </si>
  <si>
    <t>Yates PLC</t>
  </si>
  <si>
    <t>646.517.5105x383</t>
  </si>
  <si>
    <t>835.144.4520</t>
  </si>
  <si>
    <t>allison49@schwartz-ortega.com</t>
  </si>
  <si>
    <t>https://robinson.com/</t>
  </si>
  <si>
    <t>dEdbfF94CeE71f9</t>
  </si>
  <si>
    <t>Sanchez-Daniel</t>
  </si>
  <si>
    <t>Kirkberg</t>
  </si>
  <si>
    <t>820-599-7125x2023</t>
  </si>
  <si>
    <t>(817)886-0194</t>
  </si>
  <si>
    <t>fcastaneda@conner.com</t>
  </si>
  <si>
    <t>BbAD7654D22ebEF</t>
  </si>
  <si>
    <t>Barrera-Austin</t>
  </si>
  <si>
    <t>Swansonstad</t>
  </si>
  <si>
    <t>001-585-419-9872</t>
  </si>
  <si>
    <t>323.696.4924x91447</t>
  </si>
  <si>
    <t>kjefferson@todd.biz</t>
  </si>
  <si>
    <t>http://www.cobb-moore.com/</t>
  </si>
  <si>
    <t>BbBAEa65fA91DE2</t>
  </si>
  <si>
    <t>West Brianton</t>
  </si>
  <si>
    <t>(301)176-0096x0520</t>
  </si>
  <si>
    <t>dannyjoyce@clarke.com</t>
  </si>
  <si>
    <t>http://booth-lynn.info/</t>
  </si>
  <si>
    <t>EEf8d89988c36Fc</t>
  </si>
  <si>
    <t>Alvarez-Wall</t>
  </si>
  <si>
    <t>001-377-614-6491x646</t>
  </si>
  <si>
    <t>001-091-598-8770x131</t>
  </si>
  <si>
    <t>alijo@livingston.com</t>
  </si>
  <si>
    <t>https://booth-martin.net/</t>
  </si>
  <si>
    <t>af70bc9D99DE9aD</t>
  </si>
  <si>
    <t>Wall LLC</t>
  </si>
  <si>
    <t>Tapiafort</t>
  </si>
  <si>
    <t>+1-938-297-5537x551</t>
  </si>
  <si>
    <t>nedwards@jennings.net</t>
  </si>
  <si>
    <t>https://www.molina-weaver.net/</t>
  </si>
  <si>
    <t>88976bf730C4822</t>
  </si>
  <si>
    <t>Ayers-Oneill</t>
  </si>
  <si>
    <t>+1-751-825-0161x4420</t>
  </si>
  <si>
    <t>997-812-9452x7031</t>
  </si>
  <si>
    <t>rojaskarl@harrell-chandler.biz</t>
  </si>
  <si>
    <t>https://henson.com/</t>
  </si>
  <si>
    <t>8FC0AFb9B6fA8aF</t>
  </si>
  <si>
    <t>Freeman-Oconnell</t>
  </si>
  <si>
    <t>South Nicholetown</t>
  </si>
  <si>
    <t>587.174.5267</t>
  </si>
  <si>
    <t>496-569-2667</t>
  </si>
  <si>
    <t>xpierce@brown.com</t>
  </si>
  <si>
    <t>http://www.keith-doyle.org/</t>
  </si>
  <si>
    <t>3dd1bf00A232145</t>
  </si>
  <si>
    <t>Grant, Hughes and Whitney</t>
  </si>
  <si>
    <t>Port Misty</t>
  </si>
  <si>
    <t>+1-307-128-8264x4296</t>
  </si>
  <si>
    <t>(166)109-5517</t>
  </si>
  <si>
    <t>gmclean@mccann.com</t>
  </si>
  <si>
    <t>https://wall.net/</t>
  </si>
  <si>
    <t>13B9432bFA84B6b</t>
  </si>
  <si>
    <t>North Alexandriafort</t>
  </si>
  <si>
    <t>473.609.8772</t>
  </si>
  <si>
    <t>001-839-526-4457x334</t>
  </si>
  <si>
    <t>alfred48@rhodes.info</t>
  </si>
  <si>
    <t>6CE3cB29AcBC8CB</t>
  </si>
  <si>
    <t>South Hannah</t>
  </si>
  <si>
    <t>mmiddleton@hodge-curtis.com</t>
  </si>
  <si>
    <t>http://marsh.biz/</t>
  </si>
  <si>
    <t>095f1fFa9B8DadE</t>
  </si>
  <si>
    <t>Hines, Chang and French</t>
  </si>
  <si>
    <t>Melaniehaven</t>
  </si>
  <si>
    <t>507.969.8051x0669</t>
  </si>
  <si>
    <t>mvelazquez@wheeler.info</t>
  </si>
  <si>
    <t>9C0c46fD2Dc3193</t>
  </si>
  <si>
    <t>Randolph, Simpson and Oconnor</t>
  </si>
  <si>
    <t>(058)581-8175x791</t>
  </si>
  <si>
    <t>(683)312-5539x783</t>
  </si>
  <si>
    <t>cory26@allen-gonzalez.com</t>
  </si>
  <si>
    <t>https://www.solomon.net/</t>
  </si>
  <si>
    <t>f6d0e764A524fEb</t>
  </si>
  <si>
    <t>Buchanan-Mcclain</t>
  </si>
  <si>
    <t>934.656.2993</t>
  </si>
  <si>
    <t>lfuentes@levy-atkins.biz</t>
  </si>
  <si>
    <t>http://cain-mayer.info/</t>
  </si>
  <si>
    <t>Deb6f8A1EFFC7Fb</t>
  </si>
  <si>
    <t>Villarreal-Quinn</t>
  </si>
  <si>
    <t>Brockport</t>
  </si>
  <si>
    <t>349.860.4569x620</t>
  </si>
  <si>
    <t>lancemorgan@castaneda.com</t>
  </si>
  <si>
    <t>9f5F1F351A36013</t>
  </si>
  <si>
    <t>Johnstonberg</t>
  </si>
  <si>
    <t>001-566-834-0485x244</t>
  </si>
  <si>
    <t>dorseynathan@moore.com</t>
  </si>
  <si>
    <t>30Ffff3C9Cdea0d</t>
  </si>
  <si>
    <t>Winters-Bruce</t>
  </si>
  <si>
    <t>Port Karinaburgh</t>
  </si>
  <si>
    <t>874.570.1802x2775</t>
  </si>
  <si>
    <t>001-772-960-1204x673</t>
  </si>
  <si>
    <t>haley47@petty.com</t>
  </si>
  <si>
    <t>http://atkins.com/</t>
  </si>
  <si>
    <t>7B5E8BB7E53c7e8</t>
  </si>
  <si>
    <t>Atkinson-Newton</t>
  </si>
  <si>
    <t>+1-315-628-5566x636</t>
  </si>
  <si>
    <t>(499)620-9242</t>
  </si>
  <si>
    <t>caroline04@blanchard-nichols.com</t>
  </si>
  <si>
    <t>Fe4b23F7b42Ee9e</t>
  </si>
  <si>
    <t>Mckinney, Chase and Beltran</t>
  </si>
  <si>
    <t>Port Sherri</t>
  </si>
  <si>
    <t>138.494.0884x0515</t>
  </si>
  <si>
    <t>+1-597-471-9271x4353</t>
  </si>
  <si>
    <t>havery@logan.com</t>
  </si>
  <si>
    <t>http://mathews.com/</t>
  </si>
  <si>
    <t>de0650eEF2FcBb2</t>
  </si>
  <si>
    <t>Cross-Hall</t>
  </si>
  <si>
    <t>North Patrick</t>
  </si>
  <si>
    <t>001-344-605-5557x23199</t>
  </si>
  <si>
    <t>195.435.6131x40695</t>
  </si>
  <si>
    <t>arielbrowning@gutierrez-mccoy.com</t>
  </si>
  <si>
    <t>http://ellison.org/</t>
  </si>
  <si>
    <t>Fa094Bf730CdAe4</t>
  </si>
  <si>
    <t>Deleon Inc</t>
  </si>
  <si>
    <t>001-408-146-1021x55726</t>
  </si>
  <si>
    <t>(756)222-4344</t>
  </si>
  <si>
    <t>ellenweiss@hester.com</t>
  </si>
  <si>
    <t>http://www.douglas-willis.com/</t>
  </si>
  <si>
    <t>ed5f59dbfDdEbaF</t>
  </si>
  <si>
    <t>Hahnside</t>
  </si>
  <si>
    <t>062-512-5488x42310</t>
  </si>
  <si>
    <t>439-471-8366x452</t>
  </si>
  <si>
    <t>janet46@morrow.com</t>
  </si>
  <si>
    <t>https://www.ho.com/</t>
  </si>
  <si>
    <t>fA9b14c46C4AC85</t>
  </si>
  <si>
    <t>Morris Inc</t>
  </si>
  <si>
    <t>Lake Debra</t>
  </si>
  <si>
    <t>610-045-1676x8428</t>
  </si>
  <si>
    <t>+1-886-586-3243x563</t>
  </si>
  <si>
    <t>mbailey@henry.com</t>
  </si>
  <si>
    <t>http://spencer.biz/</t>
  </si>
  <si>
    <t>6eE86b00C91Ec4C</t>
  </si>
  <si>
    <t>Lake Jeremyberg</t>
  </si>
  <si>
    <t>714.623.2103x115</t>
  </si>
  <si>
    <t>156-064-7587x812</t>
  </si>
  <si>
    <t>helen11@irwin.com</t>
  </si>
  <si>
    <t>http://baker.org/</t>
  </si>
  <si>
    <t>d8ea9aD8FC5FA8D</t>
  </si>
  <si>
    <t>Cain-Lam</t>
  </si>
  <si>
    <t>Rowlandtown</t>
  </si>
  <si>
    <t>(677)882-5967</t>
  </si>
  <si>
    <t>445.977.6930</t>
  </si>
  <si>
    <t>ninaknapp@moon-frank.biz</t>
  </si>
  <si>
    <t>https://davies-ramos.net/</t>
  </si>
  <si>
    <t>C516FcAcE1E24f1</t>
  </si>
  <si>
    <t>Stephensmouth</t>
  </si>
  <si>
    <t>825.290.7682x7257</t>
  </si>
  <si>
    <t>703.098.5097x640</t>
  </si>
  <si>
    <t>cespinoza@ponce.com</t>
  </si>
  <si>
    <t>B9F7aeCF6BE5Ea9</t>
  </si>
  <si>
    <t>Terry, Evans and Villa</t>
  </si>
  <si>
    <t>Port Sydneymouth</t>
  </si>
  <si>
    <t>+1-319-289-2855x802</t>
  </si>
  <si>
    <t>+1-756-031-3001x0041</t>
  </si>
  <si>
    <t>troy07@moody.org</t>
  </si>
  <si>
    <t>http://www.snyder-cummings.info/</t>
  </si>
  <si>
    <t>E4d9b13346B5Bf6</t>
  </si>
  <si>
    <t>Luna-Hunter</t>
  </si>
  <si>
    <t>Burchport</t>
  </si>
  <si>
    <t>285.281.0977x991</t>
  </si>
  <si>
    <t>(833)073-0805</t>
  </si>
  <si>
    <t>vickihoward@hardin.com</t>
  </si>
  <si>
    <t>https://wong-cole.com/</t>
  </si>
  <si>
    <t>28Ef45dAAF11b7D</t>
  </si>
  <si>
    <t>Palmer Ltd</t>
  </si>
  <si>
    <t>Yodermouth</t>
  </si>
  <si>
    <t>012.346.8978x032</t>
  </si>
  <si>
    <t>eyork@hanson-york.net</t>
  </si>
  <si>
    <t>https://black.com/</t>
  </si>
  <si>
    <t>8A0DFf8BC28f3C4</t>
  </si>
  <si>
    <t>Acosta-Murillo</t>
  </si>
  <si>
    <t>029.761.7667x850</t>
  </si>
  <si>
    <t>+1-109-907-1626x2992</t>
  </si>
  <si>
    <t>heidirivera@shepherd-huffman.com</t>
  </si>
  <si>
    <t>http://www.sandoval.info/</t>
  </si>
  <si>
    <t>882b7fdfBfBE5e3</t>
  </si>
  <si>
    <t>Obrien-Rowe</t>
  </si>
  <si>
    <t>West Rodneyfurt</t>
  </si>
  <si>
    <t>001-885-519-8775</t>
  </si>
  <si>
    <t>joycerobles@green.biz</t>
  </si>
  <si>
    <t>http://decker-cain.org/</t>
  </si>
  <si>
    <t>Dbddb22E3b95AeF</t>
  </si>
  <si>
    <t>Moyer, Hicks and Mendoza</t>
  </si>
  <si>
    <t>South Bob</t>
  </si>
  <si>
    <t>(091)695-6906x10743</t>
  </si>
  <si>
    <t>889.404.1054x640</t>
  </si>
  <si>
    <t>anita47@harvey-blair.com</t>
  </si>
  <si>
    <t>http://www.reeves.com/</t>
  </si>
  <si>
    <t>2af69e0bDDcC35d</t>
  </si>
  <si>
    <t>Hull-Dixon</t>
  </si>
  <si>
    <t>Randallfort</t>
  </si>
  <si>
    <t>995.404.7330</t>
  </si>
  <si>
    <t>748-072-0206x39203</t>
  </si>
  <si>
    <t>kcooper@pacheco-hale.com</t>
  </si>
  <si>
    <t>eaA8c70373fF05F</t>
  </si>
  <si>
    <t>Garner PLC</t>
  </si>
  <si>
    <t>New Chad</t>
  </si>
  <si>
    <t>001-939-534-9607x2940</t>
  </si>
  <si>
    <t>chrishunt@trevino.com</t>
  </si>
  <si>
    <t>http://davis-santana.com/</t>
  </si>
  <si>
    <t>B0BFd5Db9A9461E</t>
  </si>
  <si>
    <t>Huang-Rangel</t>
  </si>
  <si>
    <t>New Ebonystad</t>
  </si>
  <si>
    <t>(505)872-9800</t>
  </si>
  <si>
    <t>493-636-7890</t>
  </si>
  <si>
    <t>brendanparks@sexton-mccall.com</t>
  </si>
  <si>
    <t>http://www.brooks.org/</t>
  </si>
  <si>
    <t>CeFeBEBB6DE6Aef</t>
  </si>
  <si>
    <t>Pham, Escobar and Suarez</t>
  </si>
  <si>
    <t>Abbottfort</t>
  </si>
  <si>
    <t>189.679.6910x322</t>
  </si>
  <si>
    <t>arthur49@dickerson-young.com</t>
  </si>
  <si>
    <t>http://www.wyatt-andersen.net/</t>
  </si>
  <si>
    <t>fB4c81BB544ef47</t>
  </si>
  <si>
    <t>Pruitt-Hull</t>
  </si>
  <si>
    <t>Port Joditon</t>
  </si>
  <si>
    <t>+1-447-154-7267x68144</t>
  </si>
  <si>
    <t>697-553-0922</t>
  </si>
  <si>
    <t>mwelch@nguyen.biz</t>
  </si>
  <si>
    <t>https://www.anderson-phillips.com/</t>
  </si>
  <si>
    <t>CB5f4d9842996A2</t>
  </si>
  <si>
    <t>Chandler Group</t>
  </si>
  <si>
    <t>049-917-8735</t>
  </si>
  <si>
    <t>kristaterrell@gilmore.com</t>
  </si>
  <si>
    <t>https://mcdaniel-mckinney.info/</t>
  </si>
  <si>
    <t>3accc1b0f64D633</t>
  </si>
  <si>
    <t>Lucero-Kelly</t>
  </si>
  <si>
    <t>East Sydney</t>
  </si>
  <si>
    <t>296-521-2766x30364</t>
  </si>
  <si>
    <t>carla80@velez.org</t>
  </si>
  <si>
    <t>https://www.meadows.com/</t>
  </si>
  <si>
    <t>Ac483f4f19F8DF1</t>
  </si>
  <si>
    <t>Huff, Valencia and Donaldson</t>
  </si>
  <si>
    <t>North Karlborough</t>
  </si>
  <si>
    <t>(563)983-3373</t>
  </si>
  <si>
    <t>993-838-3787x746</t>
  </si>
  <si>
    <t>charlotte91@brennan.net</t>
  </si>
  <si>
    <t>http://www.bernard-ramsey.com/</t>
  </si>
  <si>
    <t>8E8D1C0F7B5EaAC</t>
  </si>
  <si>
    <t>Shepherd, Rodriguez and Mendoza</t>
  </si>
  <si>
    <t>Jacquelineberg</t>
  </si>
  <si>
    <t>(180)692-7773x12849</t>
  </si>
  <si>
    <t>cochranjasmin@fuller-mcneil.com</t>
  </si>
  <si>
    <t>https://macias-whitaker.com/</t>
  </si>
  <si>
    <t>73787C533d8e3Ae</t>
  </si>
  <si>
    <t>Mooney, Bullock and Potter</t>
  </si>
  <si>
    <t>West Audreytown</t>
  </si>
  <si>
    <t>179-093-9425x56150</t>
  </si>
  <si>
    <t>001-699-929-8100x7845</t>
  </si>
  <si>
    <t>glenandrews@brandt.com</t>
  </si>
  <si>
    <t>https://villegas.org/</t>
  </si>
  <si>
    <t>bb8dcCDDF4fedF4</t>
  </si>
  <si>
    <t>Cannon, Leblanc and Travis</t>
  </si>
  <si>
    <t>South Tamara</t>
  </si>
  <si>
    <t>450-682-8429x99230</t>
  </si>
  <si>
    <t>674.457.4756</t>
  </si>
  <si>
    <t>padilladiana@clements.com</t>
  </si>
  <si>
    <t>http://www.ashley.org/</t>
  </si>
  <si>
    <t>dDFAF539ff9af4A</t>
  </si>
  <si>
    <t>Kemp, Blackburn and Powell</t>
  </si>
  <si>
    <t>New Travisview</t>
  </si>
  <si>
    <t>+1-021-482-4675x22608</t>
  </si>
  <si>
    <t>(976)089-9297x5595</t>
  </si>
  <si>
    <t>brojas@washington.info</t>
  </si>
  <si>
    <t>http://marks-mcneil.com/</t>
  </si>
  <si>
    <t>e1701dDc89cdDef</t>
  </si>
  <si>
    <t>Goodman-Meyers</t>
  </si>
  <si>
    <t>Lake Jane</t>
  </si>
  <si>
    <t>352.377.9718x21501</t>
  </si>
  <si>
    <t>145.815.9582x6612</t>
  </si>
  <si>
    <t>tannermoore@cabrera.biz</t>
  </si>
  <si>
    <t>http://green.org/</t>
  </si>
  <si>
    <t>E5c60890A5FDB0B</t>
  </si>
  <si>
    <t>Shepard PLC</t>
  </si>
  <si>
    <t>Kaufmanhaven</t>
  </si>
  <si>
    <t>766.355.8190x0352</t>
  </si>
  <si>
    <t>373-648-8009x40076</t>
  </si>
  <si>
    <t>terrichandler@duke-zimmerman.com</t>
  </si>
  <si>
    <t>http://www.hull-stuart.org/</t>
  </si>
  <si>
    <t>57A8cC3eC1Ccfac</t>
  </si>
  <si>
    <t>Russo, Horne and Giles</t>
  </si>
  <si>
    <t>693-070-2983x6373</t>
  </si>
  <si>
    <t>townsendedgar@moyer-roberts.com</t>
  </si>
  <si>
    <t>40A7bd9D814bF64</t>
  </si>
  <si>
    <t>Crane, Faulkner and Zavala</t>
  </si>
  <si>
    <t>Frazierbury</t>
  </si>
  <si>
    <t>(180)872-2244x5941</t>
  </si>
  <si>
    <t>528-208-8871x021</t>
  </si>
  <si>
    <t>marciabush@murillo.com</t>
  </si>
  <si>
    <t>https://www.kelly.info/</t>
  </si>
  <si>
    <t>2D60c9447bfFfaE</t>
  </si>
  <si>
    <t>Dalton LLC</t>
  </si>
  <si>
    <t>Calhounshire</t>
  </si>
  <si>
    <t>001-446-747-2317</t>
  </si>
  <si>
    <t>534-234-8563</t>
  </si>
  <si>
    <t>brightjessica@hunt.net</t>
  </si>
  <si>
    <t>https://brandt.com/</t>
  </si>
  <si>
    <t>d4B91ceb45cB295</t>
  </si>
  <si>
    <t>Sawyer, Craig and Parrish</t>
  </si>
  <si>
    <t>East Brittneymouth</t>
  </si>
  <si>
    <t>392-816-3119x7640</t>
  </si>
  <si>
    <t>+1-008-158-8203x513</t>
  </si>
  <si>
    <t>kerrywright@brandt.com</t>
  </si>
  <si>
    <t>https://herring.com/</t>
  </si>
  <si>
    <t>BcD2a3f0667ED7b</t>
  </si>
  <si>
    <t>Robertson-Barber</t>
  </si>
  <si>
    <t>Danielleshire</t>
  </si>
  <si>
    <t>001-261-321-7079x54831</t>
  </si>
  <si>
    <t>001-558-785-5745x573</t>
  </si>
  <si>
    <t>kramirez@mullins.com</t>
  </si>
  <si>
    <t>https://www.bean.net/</t>
  </si>
  <si>
    <t>63Cda425FAFA3DE</t>
  </si>
  <si>
    <t>Alvarez, Rios and Mendez</t>
  </si>
  <si>
    <t>Gentryport</t>
  </si>
  <si>
    <t>001-560-847-3899x5963</t>
  </si>
  <si>
    <t>884.957.2310</t>
  </si>
  <si>
    <t>qbaldwin@hoover-stein.com</t>
  </si>
  <si>
    <t>https://andrews-avila.com/</t>
  </si>
  <si>
    <t>d29Ed9CDdAa3CE2</t>
  </si>
  <si>
    <t>Goodwin PLC</t>
  </si>
  <si>
    <t>Robertaside</t>
  </si>
  <si>
    <t>181-767-3457x847</t>
  </si>
  <si>
    <t>(210)341-7652x7668</t>
  </si>
  <si>
    <t>steeleisaiah@buckley-bradford.com</t>
  </si>
  <si>
    <t>http://gallegos-winters.org/</t>
  </si>
  <si>
    <t>5C4Fb6f1184e16F</t>
  </si>
  <si>
    <t>Mossshire</t>
  </si>
  <si>
    <t>154.442.9260</t>
  </si>
  <si>
    <t>mcdanielmelvin@jacobs.biz</t>
  </si>
  <si>
    <t>https://beard-maldonado.com/</t>
  </si>
  <si>
    <t>1dC6dEe91CA7bD4</t>
  </si>
  <si>
    <t>Douglas-Barr</t>
  </si>
  <si>
    <t>Kathrynhaven</t>
  </si>
  <si>
    <t>467.711.8987x6833</t>
  </si>
  <si>
    <t>001-556-418-3305</t>
  </si>
  <si>
    <t>hansencassie@meyer.net</t>
  </si>
  <si>
    <t>http://www.baird.biz/</t>
  </si>
  <si>
    <t>7fF7cc1A7E54DEB</t>
  </si>
  <si>
    <t>Silva Ltd</t>
  </si>
  <si>
    <t>Jordanshire</t>
  </si>
  <si>
    <t>+1-000-143-3002x758</t>
  </si>
  <si>
    <t>(231)273-9274x06784</t>
  </si>
  <si>
    <t>kelseymontoya@roberts.com</t>
  </si>
  <si>
    <t>DFa1beD8a9BD402</t>
  </si>
  <si>
    <t>Gibson, Stokes and Perkins</t>
  </si>
  <si>
    <t>West Garrett</t>
  </si>
  <si>
    <t>(274)445-8615x700</t>
  </si>
  <si>
    <t>451-440-1761x64837</t>
  </si>
  <si>
    <t>nortongeoffrey@shepherd.org</t>
  </si>
  <si>
    <t>https://www.miranda-brown.com/</t>
  </si>
  <si>
    <t>6bB206dFDeB775b</t>
  </si>
  <si>
    <t>Lake Shawnafurt</t>
  </si>
  <si>
    <t>975-325-8021x14161</t>
  </si>
  <si>
    <t>(945)468-5643</t>
  </si>
  <si>
    <t>mitchellheidi@woodward.biz</t>
  </si>
  <si>
    <t>http://ritter-donaldson.biz/</t>
  </si>
  <si>
    <t>1c2aeEBa5dA8d38</t>
  </si>
  <si>
    <t>Rollins-Jacobs</t>
  </si>
  <si>
    <t>651-454-3777</t>
  </si>
  <si>
    <t>590.552.4407x3128</t>
  </si>
  <si>
    <t>ychristensen@hopkins-odom.biz</t>
  </si>
  <si>
    <t>http://callahan.com/</t>
  </si>
  <si>
    <t>629dfFD48c4fCC4</t>
  </si>
  <si>
    <t>Bradford, Melton and Ryan</t>
  </si>
  <si>
    <t>Petersenville</t>
  </si>
  <si>
    <t>388-096-4068x4828</t>
  </si>
  <si>
    <t>+1-786-742-8118x218</t>
  </si>
  <si>
    <t>ebonypollard@huang.biz</t>
  </si>
  <si>
    <t>https://cervantes.org/</t>
  </si>
  <si>
    <t>2B74919AAeE64ee</t>
  </si>
  <si>
    <t>Howard Group</t>
  </si>
  <si>
    <t>001-031-702-4504x317</t>
  </si>
  <si>
    <t>edwardcrosby@munoz-khan.com</t>
  </si>
  <si>
    <t>https://hinton.net/</t>
  </si>
  <si>
    <t>df5Ab2754F1eCf7</t>
  </si>
  <si>
    <t>Fuller-Maynard</t>
  </si>
  <si>
    <t>Alecville</t>
  </si>
  <si>
    <t>(264)095-7033x566</t>
  </si>
  <si>
    <t>198-586-2788x38355</t>
  </si>
  <si>
    <t>brett46@flowers-delacruz.biz</t>
  </si>
  <si>
    <t>https://frederick-zimmerman.biz/</t>
  </si>
  <si>
    <t>EDB80D84df7f28B</t>
  </si>
  <si>
    <t>Miles-Clarke</t>
  </si>
  <si>
    <t>East Sandramouth</t>
  </si>
  <si>
    <t>(400)588-3828</t>
  </si>
  <si>
    <t>+1-393-494-1312x71863</t>
  </si>
  <si>
    <t>thowe@rocha-melendez.com</t>
  </si>
  <si>
    <t>f19Cf9a8F07B4e9</t>
  </si>
  <si>
    <t>Levy Group</t>
  </si>
  <si>
    <t>South Devinville</t>
  </si>
  <si>
    <t>338-367-8536x415</t>
  </si>
  <si>
    <t>+1-448-806-4887x08431</t>
  </si>
  <si>
    <t>graveskerri@heath.info</t>
  </si>
  <si>
    <t>http://www.crosby-mercer.com/</t>
  </si>
  <si>
    <t>bcafCACB12afEDB</t>
  </si>
  <si>
    <t>Barron LLC</t>
  </si>
  <si>
    <t>Pettyborough</t>
  </si>
  <si>
    <t>746.302.5480x15080</t>
  </si>
  <si>
    <t>sdeleon@jennings.com</t>
  </si>
  <si>
    <t>https://www.calderon-webster.com/</t>
  </si>
  <si>
    <t>eE0E342cC4b46eE</t>
  </si>
  <si>
    <t>Walls Inc</t>
  </si>
  <si>
    <t>East Natashamouth</t>
  </si>
  <si>
    <t>(746)509-6274x2323</t>
  </si>
  <si>
    <t>540.633.8911</t>
  </si>
  <si>
    <t>vsimmons@alvarado-evans.org</t>
  </si>
  <si>
    <t>fd3C4aF6af60DA2</t>
  </si>
  <si>
    <t>Ramirez-Hoffman</t>
  </si>
  <si>
    <t>Jacobsonberg</t>
  </si>
  <si>
    <t>331.475.0387x216</t>
  </si>
  <si>
    <t>+1-799-611-8568x52337</t>
  </si>
  <si>
    <t>pollardronald@mcbride.net</t>
  </si>
  <si>
    <t>https://www.curtis.net/</t>
  </si>
  <si>
    <t>84F54fBbCb6CC11</t>
  </si>
  <si>
    <t>Krause-Johnson</t>
  </si>
  <si>
    <t>East Jody</t>
  </si>
  <si>
    <t>011-015-0897x4782</t>
  </si>
  <si>
    <t>+1-903-918-1253x958</t>
  </si>
  <si>
    <t>vincentwendy@prince.com</t>
  </si>
  <si>
    <t>50eECbEfA50641C</t>
  </si>
  <si>
    <t>Lewis, Newton and Boone</t>
  </si>
  <si>
    <t>286.500.3556</t>
  </si>
  <si>
    <t>(946)914-1392x011</t>
  </si>
  <si>
    <t>brandy61@cohen.com</t>
  </si>
  <si>
    <t>https://www.berg.com/</t>
  </si>
  <si>
    <t>af3AC5aB1aD8eBC</t>
  </si>
  <si>
    <t>Barr, Tanner and Soto</t>
  </si>
  <si>
    <t>Maureenton</t>
  </si>
  <si>
    <t>426-394-9604x4952</t>
  </si>
  <si>
    <t>903.519.2512x896</t>
  </si>
  <si>
    <t>probertson@lopez.info</t>
  </si>
  <si>
    <t>http://www.cisneros.info/</t>
  </si>
  <si>
    <t>74faebCbFF04222</t>
  </si>
  <si>
    <t>Baxter, Peters and Griffin</t>
  </si>
  <si>
    <t>Cantrellborough</t>
  </si>
  <si>
    <t>430.881.9982</t>
  </si>
  <si>
    <t>+1-020-610-4890x993</t>
  </si>
  <si>
    <t>miguel65@mendoza.info</t>
  </si>
  <si>
    <t>https://www.wyatt.com/</t>
  </si>
  <si>
    <t>4bE96e05c50a0E1</t>
  </si>
  <si>
    <t>Marciaburgh</t>
  </si>
  <si>
    <t>+1-524-726-4410x81381</t>
  </si>
  <si>
    <t>001-454-073-1313x4856</t>
  </si>
  <si>
    <t>barnesheather@nelson.com</t>
  </si>
  <si>
    <t>5bA6D911cAfE8ae</t>
  </si>
  <si>
    <t>Collier, Kidd and Singleton</t>
  </si>
  <si>
    <t>Gabrielberg</t>
  </si>
  <si>
    <t>+1-894-764-9275x0638</t>
  </si>
  <si>
    <t>068.059.3739</t>
  </si>
  <si>
    <t>kbarrett@calderon-lynch.info</t>
  </si>
  <si>
    <t>adFCdB9C13947B6</t>
  </si>
  <si>
    <t>Hess-Miranda</t>
  </si>
  <si>
    <t>West Isaiahchester</t>
  </si>
  <si>
    <t>795.873.1433x5028</t>
  </si>
  <si>
    <t>001-500-670-9095x37932</t>
  </si>
  <si>
    <t>weberkaylee@sosa.biz</t>
  </si>
  <si>
    <t>74fdd3EFa9976E1</t>
  </si>
  <si>
    <t>Roman, Watson and Meza</t>
  </si>
  <si>
    <t>Port Timothyland</t>
  </si>
  <si>
    <t>498-452-9681x656</t>
  </si>
  <si>
    <t>830-877-7308x6308</t>
  </si>
  <si>
    <t>antonio28@foley.org</t>
  </si>
  <si>
    <t>https://gonzalez-bass.net/</t>
  </si>
  <si>
    <t>F0e14f4B5DbFcbc</t>
  </si>
  <si>
    <t>Savage-Terry</t>
  </si>
  <si>
    <t>(618)369-9002x70064</t>
  </si>
  <si>
    <t>(111)686-8412x61380</t>
  </si>
  <si>
    <t>sydney29@jensen.biz</t>
  </si>
  <si>
    <t>http://frye.net/</t>
  </si>
  <si>
    <t>FFbDa4Bbc2A1edc</t>
  </si>
  <si>
    <t>Valencia-Wong</t>
  </si>
  <si>
    <t>North Henrybury</t>
  </si>
  <si>
    <t>076-899-1459x77464</t>
  </si>
  <si>
    <t>parkertammie@perkins-hebert.biz</t>
  </si>
  <si>
    <t>https://hogan.com/</t>
  </si>
  <si>
    <t>70CD1cFdFE2fCED</t>
  </si>
  <si>
    <t>Mathis Group</t>
  </si>
  <si>
    <t>West Michealfurt</t>
  </si>
  <si>
    <t>702-799-8508x5124</t>
  </si>
  <si>
    <t>(094)257-8928x94438</t>
  </si>
  <si>
    <t>joel28@reed.com</t>
  </si>
  <si>
    <t>http://mcguire.info/</t>
  </si>
  <si>
    <t>AcCbFad777D0711</t>
  </si>
  <si>
    <t>Patton PLC</t>
  </si>
  <si>
    <t>Jeromehaven</t>
  </si>
  <si>
    <t>303.202.5737x55242</t>
  </si>
  <si>
    <t>gabriellamcmahon@levy-fernandez.net</t>
  </si>
  <si>
    <t>http://www.pitts-sampson.org/</t>
  </si>
  <si>
    <t>D8cE5a78DF28b8D</t>
  </si>
  <si>
    <t>Harper-Henry</t>
  </si>
  <si>
    <t>East Philip</t>
  </si>
  <si>
    <t>(046)398-3706</t>
  </si>
  <si>
    <t>(343)312-8671x9480</t>
  </si>
  <si>
    <t>kwilliamson@sheppard.net</t>
  </si>
  <si>
    <t>6a64C2da2dcD4a1</t>
  </si>
  <si>
    <t>Nunez and Sons</t>
  </si>
  <si>
    <t>Haneychester</t>
  </si>
  <si>
    <t>001-847-371-4371x2975</t>
  </si>
  <si>
    <t>+1-830-182-8437x5277</t>
  </si>
  <si>
    <t>jefferyburke@lam.org</t>
  </si>
  <si>
    <t>https://wilson.org/</t>
  </si>
  <si>
    <t>5D328DEaCdff8Af</t>
  </si>
  <si>
    <t>Lowery Group</t>
  </si>
  <si>
    <t>Danielsburgh</t>
  </si>
  <si>
    <t>100-182-1362</t>
  </si>
  <si>
    <t>106.910.1333x8683</t>
  </si>
  <si>
    <t>merrittomar@rosales.com</t>
  </si>
  <si>
    <t>http://santos.net/</t>
  </si>
  <si>
    <t>7Ca6e4780EaDFDb</t>
  </si>
  <si>
    <t>001-890-679-1683x863</t>
  </si>
  <si>
    <t>(514)616-1176</t>
  </si>
  <si>
    <t>carriemeyer@fletcher.com</t>
  </si>
  <si>
    <t>1F83219a03e192C</t>
  </si>
  <si>
    <t>Keith-Dunlap</t>
  </si>
  <si>
    <t>New Coreyburgh</t>
  </si>
  <si>
    <t>001-738-579-0229x4453</t>
  </si>
  <si>
    <t>+1-746-446-7421x286</t>
  </si>
  <si>
    <t>yvette08@glover.com</t>
  </si>
  <si>
    <t>https://jordan.com/</t>
  </si>
  <si>
    <t>Aef01bf31CCa85d</t>
  </si>
  <si>
    <t>Schultz, Dickson and Perkins</t>
  </si>
  <si>
    <t>Port Fred</t>
  </si>
  <si>
    <t>418.938.7739</t>
  </si>
  <si>
    <t>vsnow@shepard.com</t>
  </si>
  <si>
    <t>http://www.hammond.net/</t>
  </si>
  <si>
    <t>b0a0dfACe39e368</t>
  </si>
  <si>
    <t>Forbes, Meyers and Owens</t>
  </si>
  <si>
    <t>North Wandafurt</t>
  </si>
  <si>
    <t>990.616.5166</t>
  </si>
  <si>
    <t>001-699-868-9084x5477</t>
  </si>
  <si>
    <t>robertocaldwell@mccann.com</t>
  </si>
  <si>
    <t>http://www.hobbs-velez.com/</t>
  </si>
  <si>
    <t>e285A54516fEb89</t>
  </si>
  <si>
    <t>Liu, Craig and Hendrix</t>
  </si>
  <si>
    <t>Jamesstad</t>
  </si>
  <si>
    <t>001-937-119-3359x38186</t>
  </si>
  <si>
    <t>001-144-044-5913x32821</t>
  </si>
  <si>
    <t>sdowns@noble.com</t>
  </si>
  <si>
    <t>https://www.cook-maxwell.com/</t>
  </si>
  <si>
    <t>ba854ec0BBefac8</t>
  </si>
  <si>
    <t>Compton, Nash and Hubbard</t>
  </si>
  <si>
    <t>Lake Kristieport</t>
  </si>
  <si>
    <t>001-021-827-2590</t>
  </si>
  <si>
    <t>790.978.4970</t>
  </si>
  <si>
    <t>alanmendoza@booth-wolfe.com</t>
  </si>
  <si>
    <t>https://mendoza.info/</t>
  </si>
  <si>
    <t>bB60D35a77Ce07F</t>
  </si>
  <si>
    <t>Dennis, Mueller and Ponce</t>
  </si>
  <si>
    <t>Port Frankshire</t>
  </si>
  <si>
    <t>347.959.3820</t>
  </si>
  <si>
    <t>001-982-921-1877x51003</t>
  </si>
  <si>
    <t>sophiacantu@mckee.com</t>
  </si>
  <si>
    <t>a2c9eeFD2B0EC97</t>
  </si>
  <si>
    <t>Gray PLC</t>
  </si>
  <si>
    <t>Rossfurt</t>
  </si>
  <si>
    <t>485.006.7348x1130</t>
  </si>
  <si>
    <t>robin39@grimes.com</t>
  </si>
  <si>
    <t>http://www.adams-beard.com/</t>
  </si>
  <si>
    <t>CaE96e152A9B9d7</t>
  </si>
  <si>
    <t>Mccormick-Villa</t>
  </si>
  <si>
    <t>Bradshawshire</t>
  </si>
  <si>
    <t>468-877-5090x96462</t>
  </si>
  <si>
    <t>964-362-7969x354</t>
  </si>
  <si>
    <t>holtvictor@middleton.org</t>
  </si>
  <si>
    <t>f5D3A20effcD6c0</t>
  </si>
  <si>
    <t>Vasquez-Drake</t>
  </si>
  <si>
    <t>Troyside</t>
  </si>
  <si>
    <t>912-564-1872</t>
  </si>
  <si>
    <t>(077)161-3763x1527</t>
  </si>
  <si>
    <t>nicholasburgess@turner.com</t>
  </si>
  <si>
    <t>http://www.owens.com/</t>
  </si>
  <si>
    <t>ed6DC10517aa65C</t>
  </si>
  <si>
    <t>Tran, Weiss and Wilkerson</t>
  </si>
  <si>
    <t>West Soniaton</t>
  </si>
  <si>
    <t>247.713.0222x5116</t>
  </si>
  <si>
    <t>823-075-1211</t>
  </si>
  <si>
    <t>benjamin26@lopez-krause.com</t>
  </si>
  <si>
    <t>http://www.andrade-benton.com/</t>
  </si>
  <si>
    <t>8fdF60b0DA8e78c</t>
  </si>
  <si>
    <t>Snyder, Medina and Fowler</t>
  </si>
  <si>
    <t>South Reneefurt</t>
  </si>
  <si>
    <t>(568)422-1975x35564</t>
  </si>
  <si>
    <t>001-975-544-5197</t>
  </si>
  <si>
    <t>parkstyrone@horton-cooley.com</t>
  </si>
  <si>
    <t>https://www.merritt-rich.com/</t>
  </si>
  <si>
    <t>Fbd76FB078A2911</t>
  </si>
  <si>
    <t>Mcgee Ltd</t>
  </si>
  <si>
    <t>East Gavinmouth</t>
  </si>
  <si>
    <t>600-327-6974x4767</t>
  </si>
  <si>
    <t>+1-588-880-8673x396</t>
  </si>
  <si>
    <t>randallroth@kramer-weber.biz</t>
  </si>
  <si>
    <t>http://www.banks.com/</t>
  </si>
  <si>
    <t>69BCaa79fD11033</t>
  </si>
  <si>
    <t>Mcguire-Mitchell</t>
  </si>
  <si>
    <t>Freemanbury</t>
  </si>
  <si>
    <t>907.544.3388</t>
  </si>
  <si>
    <t>+1-592-994-6885x766</t>
  </si>
  <si>
    <t>ymoody@elliott-dalton.com</t>
  </si>
  <si>
    <t>https://mata.org/</t>
  </si>
  <si>
    <t>DD5f5df7fF3B78A</t>
  </si>
  <si>
    <t>Grimes-Lara</t>
  </si>
  <si>
    <t>505-019-2831x6432</t>
  </si>
  <si>
    <t>369-855-7032</t>
  </si>
  <si>
    <t>mdurham@mcmillan-kaufman.biz</t>
  </si>
  <si>
    <t>1dEfb2faBF0b536</t>
  </si>
  <si>
    <t>Sampson-Ramos</t>
  </si>
  <si>
    <t>(548)649-8725x330</t>
  </si>
  <si>
    <t>ekrause@carroll-montoya.com</t>
  </si>
  <si>
    <t>http://osborn-roach.com/</t>
  </si>
  <si>
    <t>bCaF3F7d5791a59</t>
  </si>
  <si>
    <t>Larson PLC</t>
  </si>
  <si>
    <t>363.673.5433</t>
  </si>
  <si>
    <t>631-663-9210x558</t>
  </si>
  <si>
    <t>nicholsdavid@schneider-krause.info</t>
  </si>
  <si>
    <t>https://barron-richardson.com/</t>
  </si>
  <si>
    <t>Be2eAcF77d15cDf</t>
  </si>
  <si>
    <t>Harding-Roberts</t>
  </si>
  <si>
    <t>092-788-9658</t>
  </si>
  <si>
    <t>853-072-1732x9432</t>
  </si>
  <si>
    <t>bray@chavez-rodriguez.com</t>
  </si>
  <si>
    <t>http://www.gay.info/</t>
  </si>
  <si>
    <t>6a1403bC0b0DCf5</t>
  </si>
  <si>
    <t>Suarez Group</t>
  </si>
  <si>
    <t>East Edward</t>
  </si>
  <si>
    <t>(529)193-9533x758</t>
  </si>
  <si>
    <t>363-215-3127</t>
  </si>
  <si>
    <t>bradshawdanny@collins.net</t>
  </si>
  <si>
    <t>D612caeb8FfE25A</t>
  </si>
  <si>
    <t>Leblanc, Pope and Baxter</t>
  </si>
  <si>
    <t>001-194-295-7386x500</t>
  </si>
  <si>
    <t>001-629-917-1811x203</t>
  </si>
  <si>
    <t>riosbenjamin@richards.com</t>
  </si>
  <si>
    <t>https://www.cross-sanchez.com/</t>
  </si>
  <si>
    <t>3BC681EBdC551FD</t>
  </si>
  <si>
    <t>Horton-Maldonado</t>
  </si>
  <si>
    <t>Carolineburgh</t>
  </si>
  <si>
    <t>+1-393-992-6682x15632</t>
  </si>
  <si>
    <t>001-868-785-6831x6130</t>
  </si>
  <si>
    <t>lancemcknight@harrington.com</t>
  </si>
  <si>
    <t>https://www.joyce.org/</t>
  </si>
  <si>
    <t>D858C7bfCa1cCb5</t>
  </si>
  <si>
    <t>Whitney, Russell and Massey</t>
  </si>
  <si>
    <t>+1-018-954-1808x1042</t>
  </si>
  <si>
    <t>001-524-154-7180x8776</t>
  </si>
  <si>
    <t>richardsonglen@brown.info</t>
  </si>
  <si>
    <t>http://gross-donaldson.com/</t>
  </si>
  <si>
    <t>61c701dBDBe2C4F</t>
  </si>
  <si>
    <t>653-983-4471</t>
  </si>
  <si>
    <t>cdelgado@dunlap.org</t>
  </si>
  <si>
    <t>f1AA1fdEb6eF9c4</t>
  </si>
  <si>
    <t>Lynn-Marquez</t>
  </si>
  <si>
    <t>791-822-6156</t>
  </si>
  <si>
    <t>(511)594-7691</t>
  </si>
  <si>
    <t>cristinaglenn@nash.org</t>
  </si>
  <si>
    <t>9e0D2B59C3f5EcD</t>
  </si>
  <si>
    <t>Berger LLC</t>
  </si>
  <si>
    <t>+1-036-657-4722x0770</t>
  </si>
  <si>
    <t>422.206.3424x74151</t>
  </si>
  <si>
    <t>brittney86@jacobson-suarez.biz</t>
  </si>
  <si>
    <t>https://jackson.net/</t>
  </si>
  <si>
    <t>a40bC7dB8B2DdEa</t>
  </si>
  <si>
    <t>Mooney, Everett and Hayes</t>
  </si>
  <si>
    <t>East Kellieside</t>
  </si>
  <si>
    <t>001-437-227-6258x9743</t>
  </si>
  <si>
    <t>594.141.8364</t>
  </si>
  <si>
    <t>gregmunoz@greene.com</t>
  </si>
  <si>
    <t>http://le.com/</t>
  </si>
  <si>
    <t>d42Aee24c78cca5</t>
  </si>
  <si>
    <t>Glass and Sons</t>
  </si>
  <si>
    <t>022-051-3464x18580</t>
  </si>
  <si>
    <t>465.387.6276</t>
  </si>
  <si>
    <t>cody55@carter.com</t>
  </si>
  <si>
    <t>https://vang-henry.com/</t>
  </si>
  <si>
    <t>a7bC3Adcf6af7BC</t>
  </si>
  <si>
    <t>Dawson-Farley</t>
  </si>
  <si>
    <t>Chrisfurt</t>
  </si>
  <si>
    <t>776-593-6747</t>
  </si>
  <si>
    <t>(619)745-2977</t>
  </si>
  <si>
    <t>gmcdowell@mathews.com</t>
  </si>
  <si>
    <t>http://warner-calhoun.info/</t>
  </si>
  <si>
    <t>FAe4Db53CABC0cD</t>
  </si>
  <si>
    <t>Hancock, Kelley and Simmons</t>
  </si>
  <si>
    <t>Port Christian</t>
  </si>
  <si>
    <t>415-744-5631x238</t>
  </si>
  <si>
    <t>001-856-677-9099x97129</t>
  </si>
  <si>
    <t>treese@guerrero.com</t>
  </si>
  <si>
    <t>http://www.heath.com/</t>
  </si>
  <si>
    <t>de2aa993492EF2A</t>
  </si>
  <si>
    <t>Finley Inc</t>
  </si>
  <si>
    <t>Stacyville</t>
  </si>
  <si>
    <t>+1-174-679-7391x9963</t>
  </si>
  <si>
    <t>+1-032-505-4225x745</t>
  </si>
  <si>
    <t>reynoldssuzanne@molina.org</t>
  </si>
  <si>
    <t>https://www.west-ortiz.com/</t>
  </si>
  <si>
    <t>499b067c488c26f</t>
  </si>
  <si>
    <t>Watkins-Nunez</t>
  </si>
  <si>
    <t>Lake Priscillamouth</t>
  </si>
  <si>
    <t>001-178-309-4489x647</t>
  </si>
  <si>
    <t>rweeks@gates.com</t>
  </si>
  <si>
    <t>http://www.norman.net/</t>
  </si>
  <si>
    <t>9a68f7Eb239E8Fd</t>
  </si>
  <si>
    <t>Rivers, Pratt and Frederick</t>
  </si>
  <si>
    <t>West Danielhaven</t>
  </si>
  <si>
    <t>958-595-0813</t>
  </si>
  <si>
    <t>eatkinson@barr.biz</t>
  </si>
  <si>
    <t>https://valentine.com/</t>
  </si>
  <si>
    <t>c427F6F89f1bDEf</t>
  </si>
  <si>
    <t>Munoz Group</t>
  </si>
  <si>
    <t>Johnport</t>
  </si>
  <si>
    <t>001-210-775-6115x599</t>
  </si>
  <si>
    <t>+1-754-393-7944x098</t>
  </si>
  <si>
    <t>upugh@collier-mccall.com</t>
  </si>
  <si>
    <t>https://lynch.com/</t>
  </si>
  <si>
    <t>C8Ae5E46B28D85F</t>
  </si>
  <si>
    <t>Rodriguez-Bray</t>
  </si>
  <si>
    <t>Sallystad</t>
  </si>
  <si>
    <t>698.110.6382x518</t>
  </si>
  <si>
    <t>malikrush@bullock.com</t>
  </si>
  <si>
    <t>https://www.woods-lewis.com/</t>
  </si>
  <si>
    <t>8433db2E07A145E</t>
  </si>
  <si>
    <t>Chung-Morales</t>
  </si>
  <si>
    <t>North Vanessashire</t>
  </si>
  <si>
    <t>(123)787-6755x4934</t>
  </si>
  <si>
    <t>powellterri@wiley-knight.biz</t>
  </si>
  <si>
    <t>http://reynolds.com/</t>
  </si>
  <si>
    <t>0e0aA5E3773D168</t>
  </si>
  <si>
    <t>Houston, Ferguson and Hawkins</t>
  </si>
  <si>
    <t>Port Marthafurt</t>
  </si>
  <si>
    <t>262.724.5156x0726</t>
  </si>
  <si>
    <t>578-761-2233x754</t>
  </si>
  <si>
    <t>aaron43@scott.net</t>
  </si>
  <si>
    <t>http://www.richards-skinner.org/</t>
  </si>
  <si>
    <t>5DEF9760fd2BF5C</t>
  </si>
  <si>
    <t>Daniel-Fowler</t>
  </si>
  <si>
    <t>Kathleenshire</t>
  </si>
  <si>
    <t>(870)732-9221x44014</t>
  </si>
  <si>
    <t>728.810.0794x824</t>
  </si>
  <si>
    <t>anthonyhouston@vasquez.org</t>
  </si>
  <si>
    <t>http://browning-bradshaw.com/</t>
  </si>
  <si>
    <t>f8eCAC5d746CfE3</t>
  </si>
  <si>
    <t>New Jenniferport</t>
  </si>
  <si>
    <t>001-479-640-1721x42340</t>
  </si>
  <si>
    <t>karimeyer@goodman-spears.com</t>
  </si>
  <si>
    <t>https://mckee.com/</t>
  </si>
  <si>
    <t>3FFf5d3002572fB</t>
  </si>
  <si>
    <t>Drake-Griffin</t>
  </si>
  <si>
    <t>Port Sylvia</t>
  </si>
  <si>
    <t>605-883-5454x1048</t>
  </si>
  <si>
    <t>+1-204-408-2652x77885</t>
  </si>
  <si>
    <t>finleydaryl@moreno.info</t>
  </si>
  <si>
    <t>http://www.olsen.com/</t>
  </si>
  <si>
    <t>560cF33Ec0BbDf1</t>
  </si>
  <si>
    <t>Hardin-Key</t>
  </si>
  <si>
    <t>West Alison</t>
  </si>
  <si>
    <t>(553)219-4597x87098</t>
  </si>
  <si>
    <t>(353)220-8887</t>
  </si>
  <si>
    <t>caitlynweaver@boyer.net</t>
  </si>
  <si>
    <t>F02ABb05c4F7ac7</t>
  </si>
  <si>
    <t>Barajas-Bonilla</t>
  </si>
  <si>
    <t>001-914-748-8049x2509</t>
  </si>
  <si>
    <t>683.902.1144x426</t>
  </si>
  <si>
    <t>emma97@shannon.biz</t>
  </si>
  <si>
    <t>http://drake.org/</t>
  </si>
  <si>
    <t>cB5994100151F5F</t>
  </si>
  <si>
    <t>Vega-Guerra</t>
  </si>
  <si>
    <t>001-541-709-5989x85241</t>
  </si>
  <si>
    <t>+1-890-604-8059x216</t>
  </si>
  <si>
    <t>lanesharon@allison.biz</t>
  </si>
  <si>
    <t>http://www.smith-doyle.com/</t>
  </si>
  <si>
    <t>2c8F7FF1ECe7267</t>
  </si>
  <si>
    <t>Gutierrez, Gilmore and Bowen</t>
  </si>
  <si>
    <t>Riversland</t>
  </si>
  <si>
    <t>388.333.0006</t>
  </si>
  <si>
    <t>(581)370-9157x113</t>
  </si>
  <si>
    <t>ustokes@duncan-navarro.net</t>
  </si>
  <si>
    <t>https://reed-valencia.com/</t>
  </si>
  <si>
    <t>7f6D17B7e6D2E0C</t>
  </si>
  <si>
    <t>Mata, Rubio and Buckley</t>
  </si>
  <si>
    <t>Port Alanburgh</t>
  </si>
  <si>
    <t>(166)952-8334x8466</t>
  </si>
  <si>
    <t>328-319-0110x6034</t>
  </si>
  <si>
    <t>ipeterson@zimmerman-castaneda.com</t>
  </si>
  <si>
    <t>aea4F837AE1eB9C</t>
  </si>
  <si>
    <t>Wiley PLC</t>
  </si>
  <si>
    <t>New Taylorland</t>
  </si>
  <si>
    <t>001-200-357-3981x547</t>
  </si>
  <si>
    <t>001-965-447-5774x8285</t>
  </si>
  <si>
    <t>chasejoel@blevins.info</t>
  </si>
  <si>
    <t>https://www.benson-lutz.com/</t>
  </si>
  <si>
    <t>874fbaF8F4DE8BF</t>
  </si>
  <si>
    <t>Delgado Group</t>
  </si>
  <si>
    <t>Anitaborough</t>
  </si>
  <si>
    <t>594-454-5947</t>
  </si>
  <si>
    <t>354.655.3840x3099</t>
  </si>
  <si>
    <t>jcantrell@nichols.com</t>
  </si>
  <si>
    <t>F0EE02EEE35f89D</t>
  </si>
  <si>
    <t>Burch, Alvarado and Abbott</t>
  </si>
  <si>
    <t>East Haileyland</t>
  </si>
  <si>
    <t>363.669.8954x370</t>
  </si>
  <si>
    <t>johnkirby@fischer.org</t>
  </si>
  <si>
    <t>http://www.moss.net/</t>
  </si>
  <si>
    <t>224da01988c71a9</t>
  </si>
  <si>
    <t>Ibarra, Ward and Mcdonald</t>
  </si>
  <si>
    <t>971-068-8115</t>
  </si>
  <si>
    <t>359-724-2876</t>
  </si>
  <si>
    <t>olsenmario@fernandez-wheeler.com</t>
  </si>
  <si>
    <t>http://bentley.info/</t>
  </si>
  <si>
    <t>C58eFabBFe3bB64</t>
  </si>
  <si>
    <t>Parks Group</t>
  </si>
  <si>
    <t>Port Rodney</t>
  </si>
  <si>
    <t>(148)886-4742x321</t>
  </si>
  <si>
    <t>567.737.6907x775</t>
  </si>
  <si>
    <t>bakerana@leon.com</t>
  </si>
  <si>
    <t>http://www.cowan-lawson.com/</t>
  </si>
  <si>
    <t>02a56F66FeafFcC</t>
  </si>
  <si>
    <t>Herring PLC</t>
  </si>
  <si>
    <t>Simonland</t>
  </si>
  <si>
    <t>697-900-0698</t>
  </si>
  <si>
    <t>001-222-057-9930x53820</t>
  </si>
  <si>
    <t>glenda65@scott.info</t>
  </si>
  <si>
    <t>https://johns-graham.net/</t>
  </si>
  <si>
    <t>7FBAF8cF7bfCA28</t>
  </si>
  <si>
    <t>West Summer</t>
  </si>
  <si>
    <t>+1-424-507-7659x498</t>
  </si>
  <si>
    <t>994.486.2703</t>
  </si>
  <si>
    <t>theresacampos@fry.biz</t>
  </si>
  <si>
    <t>https://thornton.com/</t>
  </si>
  <si>
    <t>073f7DF62c0256f</t>
  </si>
  <si>
    <t>Macdonald, Sherman and Lewis</t>
  </si>
  <si>
    <t>Lake Jodishire</t>
  </si>
  <si>
    <t>001-831-788-0268x50503</t>
  </si>
  <si>
    <t>timvazquez@wade-wolfe.com</t>
  </si>
  <si>
    <t>http://www.herman-bird.com/</t>
  </si>
  <si>
    <t>a83FFb58e8Abc18</t>
  </si>
  <si>
    <t>Glenn, Holder and Hickman</t>
  </si>
  <si>
    <t>North Heathertown</t>
  </si>
  <si>
    <t>407.887.1884x68438</t>
  </si>
  <si>
    <t>+1-291-960-5049x0670</t>
  </si>
  <si>
    <t>lydia59@flores.net</t>
  </si>
  <si>
    <t>http://www.bruce-sullivan.com/</t>
  </si>
  <si>
    <t>ca750CCfBbEDc4D</t>
  </si>
  <si>
    <t>Mccall PLC</t>
  </si>
  <si>
    <t>823-942-0556</t>
  </si>
  <si>
    <t>(928)354-2092x03308</t>
  </si>
  <si>
    <t>carolvasquez@keith.info</t>
  </si>
  <si>
    <t>d5d2eDeDABD28B3</t>
  </si>
  <si>
    <t>Salas, Blanchard and Nelson</t>
  </si>
  <si>
    <t>Port Damonhaven</t>
  </si>
  <si>
    <t>001-582-334-6839x44388</t>
  </si>
  <si>
    <t>891.350.4322x55495</t>
  </si>
  <si>
    <t>tamarakline@lewis.biz</t>
  </si>
  <si>
    <t>https://davidson.biz/</t>
  </si>
  <si>
    <t>51Caa1FF4b8D7CD</t>
  </si>
  <si>
    <t>Bean, Rasmussen and Mason</t>
  </si>
  <si>
    <t>419.485.1758</t>
  </si>
  <si>
    <t>848-582-9553x0338</t>
  </si>
  <si>
    <t>pstuart@merritt.com</t>
  </si>
  <si>
    <t>3076E7ffaBC5D2A</t>
  </si>
  <si>
    <t>Brewer-Walls</t>
  </si>
  <si>
    <t>172.440.6818</t>
  </si>
  <si>
    <t>+1-520-500-4917x922</t>
  </si>
  <si>
    <t>bateseileen@mcgee-buck.biz</t>
  </si>
  <si>
    <t>D6B26AF50BC1DBa</t>
  </si>
  <si>
    <t>592.542.7810x69332</t>
  </si>
  <si>
    <t>002-249-7676x2741</t>
  </si>
  <si>
    <t>qavery@allison.org</t>
  </si>
  <si>
    <t>https://frye.net/</t>
  </si>
  <si>
    <t>A65794a9ABa4A04</t>
  </si>
  <si>
    <t>Shaffer, Serrano and Schultz</t>
  </si>
  <si>
    <t>(457)300-1166x9980</t>
  </si>
  <si>
    <t>001-205-881-0958x3191</t>
  </si>
  <si>
    <t>robertsonsteve@petty.biz</t>
  </si>
  <si>
    <t>https://lowe-shepherd.net/</t>
  </si>
  <si>
    <t>8dfb8d863fd843E</t>
  </si>
  <si>
    <t>Crane, Wilcox and Murillo</t>
  </si>
  <si>
    <t>Youngfort</t>
  </si>
  <si>
    <t>001-101-057-1889</t>
  </si>
  <si>
    <t>001-197-703-3665x07035</t>
  </si>
  <si>
    <t>manuel10@gordon.org</t>
  </si>
  <si>
    <t>http://woods-hernandez.com/</t>
  </si>
  <si>
    <t>EbA5ea84B9Eba6a</t>
  </si>
  <si>
    <t>Rocha Inc</t>
  </si>
  <si>
    <t>Walkerfurt</t>
  </si>
  <si>
    <t>001-993-058-8483</t>
  </si>
  <si>
    <t>chunter@ferrell.net</t>
  </si>
  <si>
    <t>https://rodriguez.com/</t>
  </si>
  <si>
    <t>ddaB259e1c9eeCB</t>
  </si>
  <si>
    <t>Ryan, Gardner and Massey</t>
  </si>
  <si>
    <t>Solishaven</t>
  </si>
  <si>
    <t>(829)612-1237</t>
  </si>
  <si>
    <t>selena27@blair.com</t>
  </si>
  <si>
    <t>2c4401a6F5fE021</t>
  </si>
  <si>
    <t>Hardin, Werner and Hansen</t>
  </si>
  <si>
    <t>South Vincent</t>
  </si>
  <si>
    <t>861.186.4958x8052</t>
  </si>
  <si>
    <t>688.565.2796</t>
  </si>
  <si>
    <t>glenda88@lara-nunez.com</t>
  </si>
  <si>
    <t>http://barnes-daniels.com/</t>
  </si>
  <si>
    <t>df5CD8A02e80d4D</t>
  </si>
  <si>
    <t>Sanders-Holland</t>
  </si>
  <si>
    <t>+1-167-268-2314x6264</t>
  </si>
  <si>
    <t>fosterjim@byrd-hurley.info</t>
  </si>
  <si>
    <t>D6d42d1bBc6BC8f</t>
  </si>
  <si>
    <t>Pearson and Sons</t>
  </si>
  <si>
    <t>Hahnfurt</t>
  </si>
  <si>
    <t>001-038-982-6426x99858</t>
  </si>
  <si>
    <t>639-221-5803x960</t>
  </si>
  <si>
    <t>dominguezmichele@willis.com</t>
  </si>
  <si>
    <t>9E7eCc6317cC74d</t>
  </si>
  <si>
    <t>George and Sons</t>
  </si>
  <si>
    <t>Port Alfred</t>
  </si>
  <si>
    <t>549-766-1751x422</t>
  </si>
  <si>
    <t>001-144-735-3834x3886</t>
  </si>
  <si>
    <t>zbrennan@morales.com</t>
  </si>
  <si>
    <t>0df72c0e7D6746B</t>
  </si>
  <si>
    <t>Valentine Ltd</t>
  </si>
  <si>
    <t>(332)412-0936x9518</t>
  </si>
  <si>
    <t>207.080.1439</t>
  </si>
  <si>
    <t>hho@cunningham.com</t>
  </si>
  <si>
    <t>https://www.porter.info/</t>
  </si>
  <si>
    <t>B9bbd1bBD5CbB61</t>
  </si>
  <si>
    <t>Mcpherson, Larson and Tapia</t>
  </si>
  <si>
    <t>New Lee</t>
  </si>
  <si>
    <t>(602)378-7928x119</t>
  </si>
  <si>
    <t>(806)969-6302x490</t>
  </si>
  <si>
    <t>norrisricardo@fitzgerald-james.com</t>
  </si>
  <si>
    <t>http://dennis-parker.biz/</t>
  </si>
  <si>
    <t>5BcD69DbfeAf936</t>
  </si>
  <si>
    <t>Miranda PLC</t>
  </si>
  <si>
    <t>952.742.8199x661</t>
  </si>
  <si>
    <t>zhuffman@valencia.com</t>
  </si>
  <si>
    <t>C9a5E9bfdEADA0c</t>
  </si>
  <si>
    <t>Sharp-Mcmahon</t>
  </si>
  <si>
    <t>Margaretfort</t>
  </si>
  <si>
    <t>828.340.4895</t>
  </si>
  <si>
    <t>yodonnell@barrett.com</t>
  </si>
  <si>
    <t>http://www.hoover-cain.info/</t>
  </si>
  <si>
    <t>71bE72d33A99D78</t>
  </si>
  <si>
    <t>Knapp, Massey and Sherman</t>
  </si>
  <si>
    <t>Territown</t>
  </si>
  <si>
    <t>266.282.0363</t>
  </si>
  <si>
    <t>001-995-915-3345x2288</t>
  </si>
  <si>
    <t>connor78@stein-cohen.com</t>
  </si>
  <si>
    <t>https://www.jenkins.com/</t>
  </si>
  <si>
    <t>2e2ABfD8b82E5FC</t>
  </si>
  <si>
    <t>Norris-Bowers</t>
  </si>
  <si>
    <t>South Gregory</t>
  </si>
  <si>
    <t>752-942-8899x05926</t>
  </si>
  <si>
    <t>178.170.9943x76610</t>
  </si>
  <si>
    <t>mccallbeth@gentry.com</t>
  </si>
  <si>
    <t>http://robles-mosley.com/</t>
  </si>
  <si>
    <t>EcFFB7a3fD13f5B</t>
  </si>
  <si>
    <t>Ward, Harper and Baker</t>
  </si>
  <si>
    <t>Woodsfurt</t>
  </si>
  <si>
    <t>(101)061-9484</t>
  </si>
  <si>
    <t>sburch@parrish-pierce.com</t>
  </si>
  <si>
    <t>http://www.jarvis.org/</t>
  </si>
  <si>
    <t>8ceF78a34B0CEBe</t>
  </si>
  <si>
    <t>Arnold, Hodge and Gardner</t>
  </si>
  <si>
    <t>Port Steve</t>
  </si>
  <si>
    <t>001-652-528-1079x96871</t>
  </si>
  <si>
    <t>+1-841-327-2144x7139</t>
  </si>
  <si>
    <t>harrismercedes@guerrero.com</t>
  </si>
  <si>
    <t>http://www.barry.com/</t>
  </si>
  <si>
    <t>F8a905EbEE8cFCf</t>
  </si>
  <si>
    <t>Yu-Hahn</t>
  </si>
  <si>
    <t>East Stephenstad</t>
  </si>
  <si>
    <t>319.667.5392x145</t>
  </si>
  <si>
    <t>luke67@garrett.com</t>
  </si>
  <si>
    <t>https://www.ball-sosa.org/</t>
  </si>
  <si>
    <t>FebfF5EEBcFAfEe</t>
  </si>
  <si>
    <t>Burke LLC</t>
  </si>
  <si>
    <t>Port Darrell</t>
  </si>
  <si>
    <t>097-148-7216x5496</t>
  </si>
  <si>
    <t>+1-576-868-9739x431</t>
  </si>
  <si>
    <t>davenportpeggy@oconnor-rogers.com</t>
  </si>
  <si>
    <t>http://www.pace.net/</t>
  </si>
  <si>
    <t>a9F82Fc364Fadb4</t>
  </si>
  <si>
    <t>Lynnport</t>
  </si>
  <si>
    <t>906.650.2159</t>
  </si>
  <si>
    <t>+1-408-052-2826x3556</t>
  </si>
  <si>
    <t>elliottveronica@madden.info</t>
  </si>
  <si>
    <t>https://wyatt-barrett.com/</t>
  </si>
  <si>
    <t>ABA6f356ebfeAcE</t>
  </si>
  <si>
    <t>Reed Ltd</t>
  </si>
  <si>
    <t>001-032-736-3590x45349</t>
  </si>
  <si>
    <t>800-949-3297x81634</t>
  </si>
  <si>
    <t>paigeward@orozco-francis.com</t>
  </si>
  <si>
    <t>http://www.hudson-santiago.com/</t>
  </si>
  <si>
    <t>dDCf49E273c9BfF</t>
  </si>
  <si>
    <t>Mendoza, Hill and Austin</t>
  </si>
  <si>
    <t>South Bryan</t>
  </si>
  <si>
    <t>001-261-852-4671</t>
  </si>
  <si>
    <t>001-688-005-6059x3607</t>
  </si>
  <si>
    <t>sbarry@vazquez-moss.com</t>
  </si>
  <si>
    <t>C472AEf7a52C865</t>
  </si>
  <si>
    <t>Barajas, Holmes and Figueroa</t>
  </si>
  <si>
    <t>Sheilamouth</t>
  </si>
  <si>
    <t>+1-823-856-3583x153</t>
  </si>
  <si>
    <t>001-699-806-1161x614</t>
  </si>
  <si>
    <t>jessicamooney@wang.com</t>
  </si>
  <si>
    <t>https://www.beck.net/</t>
  </si>
  <si>
    <t>3Fb763C591395Ba</t>
  </si>
  <si>
    <t>Reeves Group</t>
  </si>
  <si>
    <t>Galvanside</t>
  </si>
  <si>
    <t>(162)945-9855</t>
  </si>
  <si>
    <t>941-188-0255</t>
  </si>
  <si>
    <t>mike61@maxwell-mcmillan.info</t>
  </si>
  <si>
    <t>19844F6F35eBe07</t>
  </si>
  <si>
    <t>Zimmerman, Pollard and Lynn</t>
  </si>
  <si>
    <t>(025)172-1377x578</t>
  </si>
  <si>
    <t>001-171-606-8040</t>
  </si>
  <si>
    <t>garyskinner@gentry.com</t>
  </si>
  <si>
    <t>22FcEaFeDbD2B7c</t>
  </si>
  <si>
    <t>Le, Goodman and Stephenson</t>
  </si>
  <si>
    <t>Kristyhaven</t>
  </si>
  <si>
    <t>(562)238-4648</t>
  </si>
  <si>
    <t>029.157.8077</t>
  </si>
  <si>
    <t>jmack@acosta.info</t>
  </si>
  <si>
    <t>4CF3F802c952dDc</t>
  </si>
  <si>
    <t>Olson, Clayton and Delgado</t>
  </si>
  <si>
    <t>Port Chloe</t>
  </si>
  <si>
    <t>+1-521-197-5306x359</t>
  </si>
  <si>
    <t>+1-738-388-8996x1280</t>
  </si>
  <si>
    <t>snydervernon@cervantes-johnson.biz</t>
  </si>
  <si>
    <t>fd2cE9ebcB2BcdE</t>
  </si>
  <si>
    <t>Santiago PLC</t>
  </si>
  <si>
    <t>Alexandrialand</t>
  </si>
  <si>
    <t>001-157-395-6861x8224</t>
  </si>
  <si>
    <t>352.168.0103x6954</t>
  </si>
  <si>
    <t>chrislarsen@benjamin.org</t>
  </si>
  <si>
    <t>https://www.small-neal.biz/</t>
  </si>
  <si>
    <t>3Df3CCADcbFaC7C</t>
  </si>
  <si>
    <t>Hobbs, Santos and Phillips</t>
  </si>
  <si>
    <t>West Lindseyton</t>
  </si>
  <si>
    <t>315-697-0779</t>
  </si>
  <si>
    <t>001-153-092-4802x19632</t>
  </si>
  <si>
    <t>shariconrad@watts-miranda.com</t>
  </si>
  <si>
    <t>https://www.erickson.org/</t>
  </si>
  <si>
    <t>aC818c5e3C4422D</t>
  </si>
  <si>
    <t>Port Jason</t>
  </si>
  <si>
    <t>549.898.4183x25412</t>
  </si>
  <si>
    <t>+1-610-705-9115x48231</t>
  </si>
  <si>
    <t>zimmermanshane@sharp-curtis.com</t>
  </si>
  <si>
    <t>http://juarez.net/</t>
  </si>
  <si>
    <t>b2BaCACeab2be0A</t>
  </si>
  <si>
    <t>Henry, Wilkins and Cervantes</t>
  </si>
  <si>
    <t>Lake Ashleeville</t>
  </si>
  <si>
    <t>kirbymeagan@obrien-rosales.com</t>
  </si>
  <si>
    <t>DaBA7cAbB90cC3d</t>
  </si>
  <si>
    <t>Pacheco-Copeland</t>
  </si>
  <si>
    <t>New Jeanettemouth</t>
  </si>
  <si>
    <t>035-380-7740</t>
  </si>
  <si>
    <t>787.168.4506</t>
  </si>
  <si>
    <t>jessemarsh@shaffer.com</t>
  </si>
  <si>
    <t>https://www.bender.info/</t>
  </si>
  <si>
    <t>3fdf5C6a55CC104</t>
  </si>
  <si>
    <t>Manning, Lutz and Cabrera</t>
  </si>
  <si>
    <t>North Natasha</t>
  </si>
  <si>
    <t>070-494-8581x988</t>
  </si>
  <si>
    <t>001-886-029-0533x3904</t>
  </si>
  <si>
    <t>bonnie87@vaughan.com</t>
  </si>
  <si>
    <t>http://www.simpson-horn.biz/</t>
  </si>
  <si>
    <t>e23bEc546a56CA9</t>
  </si>
  <si>
    <t>Schultz, Swanson and Patel</t>
  </si>
  <si>
    <t>South Davetown</t>
  </si>
  <si>
    <t>(272)135-1095</t>
  </si>
  <si>
    <t>wmoon@brennan.com</t>
  </si>
  <si>
    <t>https://www.richards-floyd.com/</t>
  </si>
  <si>
    <t>8ccEbAFDE85Ecd8</t>
  </si>
  <si>
    <t>Craig, Howard and Potts</t>
  </si>
  <si>
    <t>Alexastad</t>
  </si>
  <si>
    <t>(092)982-3942</t>
  </si>
  <si>
    <t>426.754.5783</t>
  </si>
  <si>
    <t>tammie24@chapman.com</t>
  </si>
  <si>
    <t>http://bailey.org/</t>
  </si>
  <si>
    <t>1c08e6dB6FB09B8</t>
  </si>
  <si>
    <t>Porter, Luna and Christian</t>
  </si>
  <si>
    <t>Christinaside</t>
  </si>
  <si>
    <t>467-641-7345</t>
  </si>
  <si>
    <t>roachcarly@roy.net</t>
  </si>
  <si>
    <t>https://www.gates.com/</t>
  </si>
  <si>
    <t>fC1BEFE2CBC4f72</t>
  </si>
  <si>
    <t>Ferrell-Edwards</t>
  </si>
  <si>
    <t>Martinezbury</t>
  </si>
  <si>
    <t>531-477-9294x518</t>
  </si>
  <si>
    <t>797-925-3864x7539</t>
  </si>
  <si>
    <t>howardstephanie@thornton.com</t>
  </si>
  <si>
    <t>http://www.stark.biz/</t>
  </si>
  <si>
    <t>2E1fDFc73D4B224</t>
  </si>
  <si>
    <t>Trujillo, Rios and Browning</t>
  </si>
  <si>
    <t>Debraland</t>
  </si>
  <si>
    <t>687.801.6794x53241</t>
  </si>
  <si>
    <t>250-759-6778x94693</t>
  </si>
  <si>
    <t>chelsey49@dean.info</t>
  </si>
  <si>
    <t>https://moon-hensley.com/</t>
  </si>
  <si>
    <t>Ba6BBBeEEfB0F8b</t>
  </si>
  <si>
    <t>Chloehaven</t>
  </si>
  <si>
    <t>(479)839-1167x978</t>
  </si>
  <si>
    <t>856.328.4564x5032</t>
  </si>
  <si>
    <t>lawrence85@andersen.net</t>
  </si>
  <si>
    <t>http://www.cole.net/</t>
  </si>
  <si>
    <t>0A9f8DD789EA1B0</t>
  </si>
  <si>
    <t>Underwood, Mckee and Blackburn</t>
  </si>
  <si>
    <t>673-415-1649</t>
  </si>
  <si>
    <t>+1-813-193-1610x7548</t>
  </si>
  <si>
    <t>cassandra13@byrd.com</t>
  </si>
  <si>
    <t>http://faulkner-owen.net/</t>
  </si>
  <si>
    <t>8092CdEAfc2Dc23</t>
  </si>
  <si>
    <t>Schwartz, Hubbard and Ray</t>
  </si>
  <si>
    <t>Melvinland</t>
  </si>
  <si>
    <t>001-256-182-9657x77775</t>
  </si>
  <si>
    <t>001-427-900-2228</t>
  </si>
  <si>
    <t>cassidybaker@dunn-haynes.biz</t>
  </si>
  <si>
    <t>https://www.huff-parker.net/</t>
  </si>
  <si>
    <t>506DD5A84Ef0bcC</t>
  </si>
  <si>
    <t>Travis-Reeves</t>
  </si>
  <si>
    <t>Mcdonaldport</t>
  </si>
  <si>
    <t>625-812-1157x1827</t>
  </si>
  <si>
    <t>(481)524-7054x01593</t>
  </si>
  <si>
    <t>jeffperez@vance.com</t>
  </si>
  <si>
    <t>http://haas.com/</t>
  </si>
  <si>
    <t>B0aab46eEFfCDC8</t>
  </si>
  <si>
    <t>Aguilar-Johnson</t>
  </si>
  <si>
    <t>Berrychester</t>
  </si>
  <si>
    <t>001-556-715-2581</t>
  </si>
  <si>
    <t>001-120-667-0953x062</t>
  </si>
  <si>
    <t>alexander17@casey.com</t>
  </si>
  <si>
    <t>d0baBF69aD7fa44</t>
  </si>
  <si>
    <t>Mosley, Parsons and Solis</t>
  </si>
  <si>
    <t>Royberg</t>
  </si>
  <si>
    <t>980.959.6734</t>
  </si>
  <si>
    <t>373.642.3067x617</t>
  </si>
  <si>
    <t>bautistapaul@reyes.info</t>
  </si>
  <si>
    <t>https://www.maynard.net/</t>
  </si>
  <si>
    <t>a8e5F0efFEfA0ff</t>
  </si>
  <si>
    <t>Joyce-Carlson</t>
  </si>
  <si>
    <t>South Tinashire</t>
  </si>
  <si>
    <t>(758)299-6422x283</t>
  </si>
  <si>
    <t>lawsoncarlos@miranda.com</t>
  </si>
  <si>
    <t>http://hurley.com/</t>
  </si>
  <si>
    <t>BeFfF4c0a1D3618</t>
  </si>
  <si>
    <t>Cantu-Poole</t>
  </si>
  <si>
    <t>Vincentport</t>
  </si>
  <si>
    <t>+1-717-071-3102x211</t>
  </si>
  <si>
    <t>(398)445-3980x770</t>
  </si>
  <si>
    <t>alvaradojean@rose-suarez.info</t>
  </si>
  <si>
    <t>http://www.nguyen.com/</t>
  </si>
  <si>
    <t>77E5d0BDAFFba4a</t>
  </si>
  <si>
    <t>Randall Ltd</t>
  </si>
  <si>
    <t>012-529-4229</t>
  </si>
  <si>
    <t>001-625-592-1537x063</t>
  </si>
  <si>
    <t>aprilprice@carey-huynh.com</t>
  </si>
  <si>
    <t>http://www.sheppard.info/</t>
  </si>
  <si>
    <t>464dcEc9Ffe50e0</t>
  </si>
  <si>
    <t>Mariahberg</t>
  </si>
  <si>
    <t>(815)490-5347x930</t>
  </si>
  <si>
    <t>erikasanchez@morales.com</t>
  </si>
  <si>
    <t>http://www.bush.info/</t>
  </si>
  <si>
    <t>Aa31dDC99911aFE</t>
  </si>
  <si>
    <t>Pratt, Cowan and Grimes</t>
  </si>
  <si>
    <t>Kristinemouth</t>
  </si>
  <si>
    <t>(665)813-4793x9528</t>
  </si>
  <si>
    <t>+1-162-345-7801x926</t>
  </si>
  <si>
    <t>guerrerokaylee@curry-briggs.com</t>
  </si>
  <si>
    <t>eeeF5BcB3AD4dB7</t>
  </si>
  <si>
    <t>Hunter-Ponce</t>
  </si>
  <si>
    <t>Clementsland</t>
  </si>
  <si>
    <t>354-878-8641x76321</t>
  </si>
  <si>
    <t>258-059-4966</t>
  </si>
  <si>
    <t>katherineshields@ryan-dickerson.com</t>
  </si>
  <si>
    <t>http://www.ortega.net/</t>
  </si>
  <si>
    <t>fd7199Fe3EF5fcd</t>
  </si>
  <si>
    <t>Rhodes, Dillon and Yates</t>
  </si>
  <si>
    <t>Paceland</t>
  </si>
  <si>
    <t>001-977-694-0585</t>
  </si>
  <si>
    <t>(155)001-7577</t>
  </si>
  <si>
    <t>buckleylisa@howell.org</t>
  </si>
  <si>
    <t>https://klein-chase.biz/</t>
  </si>
  <si>
    <t>19cBbfdCe5CDCfe</t>
  </si>
  <si>
    <t>Richmond, Booker and Gibbs</t>
  </si>
  <si>
    <t>Kiarafort</t>
  </si>
  <si>
    <t>+1-778-677-4025x4669</t>
  </si>
  <si>
    <t>+1-208-854-9632x02917</t>
  </si>
  <si>
    <t>tanya78@waller-logan.com</t>
  </si>
  <si>
    <t>http://www.fowler-kaufman.com/</t>
  </si>
  <si>
    <t>21F0e2D2d85492F</t>
  </si>
  <si>
    <t>Boyer-Cline</t>
  </si>
  <si>
    <t>Hicksberg</t>
  </si>
  <si>
    <t>(310)099-4843x68452</t>
  </si>
  <si>
    <t>862.771.6694</t>
  </si>
  <si>
    <t>bmeyer@norman-olsen.info</t>
  </si>
  <si>
    <t>http://kemp-berg.com/</t>
  </si>
  <si>
    <t>E99CF5c371F19d8</t>
  </si>
  <si>
    <t>Randall-Wells</t>
  </si>
  <si>
    <t>Port Leslie</t>
  </si>
  <si>
    <t>001-668-199-9173x60209</t>
  </si>
  <si>
    <t>175.636.5824x287</t>
  </si>
  <si>
    <t>hblake@mcgrath-gregory.com</t>
  </si>
  <si>
    <t>http://scott-greene.com/</t>
  </si>
  <si>
    <t>aad8c3f6BA7ea50</t>
  </si>
  <si>
    <t>North Rebeccaburgh</t>
  </si>
  <si>
    <t>(819)764-8716x563</t>
  </si>
  <si>
    <t>257-050-0538x05089</t>
  </si>
  <si>
    <t>sheenaodom@gross.com</t>
  </si>
  <si>
    <t>https://cummings.info/</t>
  </si>
  <si>
    <t>Aa15CDa4EDAFCCF</t>
  </si>
  <si>
    <t>Todd PLC</t>
  </si>
  <si>
    <t>Mosleyville</t>
  </si>
  <si>
    <t>001-910-852-7106</t>
  </si>
  <si>
    <t>001-490-703-3573x01548</t>
  </si>
  <si>
    <t>zball@bartlett.biz</t>
  </si>
  <si>
    <t>cbFD3bF79C2eC99</t>
  </si>
  <si>
    <t>Wiley, Richardson and Schultz</t>
  </si>
  <si>
    <t>Ericton</t>
  </si>
  <si>
    <t>001-605-049-6190</t>
  </si>
  <si>
    <t>reneemcmahon@gray-anthony.com</t>
  </si>
  <si>
    <t>https://hardy.com/</t>
  </si>
  <si>
    <t>FF955b02C1773E7</t>
  </si>
  <si>
    <t>Acevedo-Turner</t>
  </si>
  <si>
    <t>North Craig</t>
  </si>
  <si>
    <t>001-665-529-1162x9948</t>
  </si>
  <si>
    <t>503.922.4833x6118</t>
  </si>
  <si>
    <t>humphreydevon@spence.net</t>
  </si>
  <si>
    <t>https://www.leach-cain.com/</t>
  </si>
  <si>
    <t>ebA778dc69aaF48</t>
  </si>
  <si>
    <t>Cantrell-White</t>
  </si>
  <si>
    <t>Boltonside</t>
  </si>
  <si>
    <t>020-249-1615x7738</t>
  </si>
  <si>
    <t>dan16@stanley-dixon.com</t>
  </si>
  <si>
    <t>E23d31e388cdeF4</t>
  </si>
  <si>
    <t>Mccullough Ltd</t>
  </si>
  <si>
    <t>Port Taylormouth</t>
  </si>
  <si>
    <t>+1-053-065-6084x0337</t>
  </si>
  <si>
    <t>belindawiggins@santiago.net</t>
  </si>
  <si>
    <t>AAa83DeeEb0aaAE</t>
  </si>
  <si>
    <t>Wyatt, Hunt and Durham</t>
  </si>
  <si>
    <t>Rebeccashire</t>
  </si>
  <si>
    <t>001-073-585-5415x10160</t>
  </si>
  <si>
    <t>441.548.4128x97231</t>
  </si>
  <si>
    <t>foxclaire@strickland.biz</t>
  </si>
  <si>
    <t>http://www.chambers-rivera.com/</t>
  </si>
  <si>
    <t>2C8fD3b5b9B9Fa3</t>
  </si>
  <si>
    <t>Aguilar-Mckay</t>
  </si>
  <si>
    <t>(865)674-4330x677</t>
  </si>
  <si>
    <t>(879)602-2338</t>
  </si>
  <si>
    <t>uguerrero@oconnor-hutchinson.biz</t>
  </si>
  <si>
    <t>https://bender.org/</t>
  </si>
  <si>
    <t>31BcB6AF4D35d4D</t>
  </si>
  <si>
    <t>Yang, Braun and Zuniga</t>
  </si>
  <si>
    <t>Caseystad</t>
  </si>
  <si>
    <t>001-913-507-5286x01477</t>
  </si>
  <si>
    <t>680-205-4429x2515</t>
  </si>
  <si>
    <t>allen93@salas.biz</t>
  </si>
  <si>
    <t>aF0F700fBF7dc6f</t>
  </si>
  <si>
    <t>Short, Faulkner and Black</t>
  </si>
  <si>
    <t>Roweville</t>
  </si>
  <si>
    <t>(634)091-1993x3329</t>
  </si>
  <si>
    <t>+1-556-984-9534x3077</t>
  </si>
  <si>
    <t>mcconnellalexis@bautista.com</t>
  </si>
  <si>
    <t>E9fD3f3b84EAD56</t>
  </si>
  <si>
    <t>Simpson, Bean and Hart</t>
  </si>
  <si>
    <t>Marioberg</t>
  </si>
  <si>
    <t>211.021.1981x32853</t>
  </si>
  <si>
    <t>007.715.0372x78316</t>
  </si>
  <si>
    <t>christine54@higgins.info</t>
  </si>
  <si>
    <t>http://day.net/</t>
  </si>
  <si>
    <t>C1B0285B3B8f99e</t>
  </si>
  <si>
    <t>Durham-Fernandez</t>
  </si>
  <si>
    <t>Wisehaven</t>
  </si>
  <si>
    <t>(124)555-5289x94265</t>
  </si>
  <si>
    <t>desireemorales@howell.com</t>
  </si>
  <si>
    <t>A3c5fDf7c2e20BC</t>
  </si>
  <si>
    <t>Wu Inc</t>
  </si>
  <si>
    <t>West Brianbury</t>
  </si>
  <si>
    <t>603-882-4766x9213</t>
  </si>
  <si>
    <t>436-897-8314x216</t>
  </si>
  <si>
    <t>xcarroll@pierce-hudson.com</t>
  </si>
  <si>
    <t>http://www.forbes-mendoza.com/</t>
  </si>
  <si>
    <t>De742Aa0c9dEd57</t>
  </si>
  <si>
    <t>Allison and Sons</t>
  </si>
  <si>
    <t>Katieburgh</t>
  </si>
  <si>
    <t>(570)289-7834x98658</t>
  </si>
  <si>
    <t>767-252-4620x0941</t>
  </si>
  <si>
    <t>georgeshawna@delgado.com</t>
  </si>
  <si>
    <t>2C1B4FEcAE0bA62</t>
  </si>
  <si>
    <t>Ponce-Duncan</t>
  </si>
  <si>
    <t>Lake Larryhaven</t>
  </si>
  <si>
    <t>456-753-3168</t>
  </si>
  <si>
    <t>104-168-5587x469</t>
  </si>
  <si>
    <t>espinozabernard@kaiser.com</t>
  </si>
  <si>
    <t>http://washington.net/</t>
  </si>
  <si>
    <t>cBedbED08A6FC58</t>
  </si>
  <si>
    <t>Mcknight-Griffith</t>
  </si>
  <si>
    <t>North Mikeville</t>
  </si>
  <si>
    <t>(316)964-2745x663</t>
  </si>
  <si>
    <t>(394)317-8206x86349</t>
  </si>
  <si>
    <t>mckeebreanna@hoover-olson.com</t>
  </si>
  <si>
    <t>3Bf0Bff26ada1b8</t>
  </si>
  <si>
    <t>Larryside</t>
  </si>
  <si>
    <t>(113)948-1807x5513</t>
  </si>
  <si>
    <t>709-641-9156x82885</t>
  </si>
  <si>
    <t>dorothyduarte@jenkins-mooney.com</t>
  </si>
  <si>
    <t>998370d4f5DdBfc</t>
  </si>
  <si>
    <t>Kent, Garrison and Briggs</t>
  </si>
  <si>
    <t>Cruzville</t>
  </si>
  <si>
    <t>280.306.5592x4555</t>
  </si>
  <si>
    <t>iwatts@rowland.com</t>
  </si>
  <si>
    <t>http://french.info/</t>
  </si>
  <si>
    <t>DFB3fcfbe67D6cc</t>
  </si>
  <si>
    <t>Hill, Mcpherson and Hernandez</t>
  </si>
  <si>
    <t>(437)493-9021x439</t>
  </si>
  <si>
    <t>perry53@skinner.com</t>
  </si>
  <si>
    <t>https://berry.com/</t>
  </si>
  <si>
    <t>a902fc0B4Ba9118</t>
  </si>
  <si>
    <t>Campos Ltd</t>
  </si>
  <si>
    <t>South Earlfurt</t>
  </si>
  <si>
    <t>(920)240-7503</t>
  </si>
  <si>
    <t>259-828-4621x2873</t>
  </si>
  <si>
    <t>isutton@perry-boyle.net</t>
  </si>
  <si>
    <t>https://salas.net/</t>
  </si>
  <si>
    <t>BCFFDCb9DdDECCF</t>
  </si>
  <si>
    <t>Melton-Copeland</t>
  </si>
  <si>
    <t>North Nicolemouth</t>
  </si>
  <si>
    <t>001-440-770-5539</t>
  </si>
  <si>
    <t>001-627-353-9988x226</t>
  </si>
  <si>
    <t>edward61@lawrence.com</t>
  </si>
  <si>
    <t>https://rasmussen.net/</t>
  </si>
  <si>
    <t>EC5f5be70Af8DAD</t>
  </si>
  <si>
    <t>Day, Harris and Bowen</t>
  </si>
  <si>
    <t>Willisport</t>
  </si>
  <si>
    <t>(073)073-4372x75351</t>
  </si>
  <si>
    <t>268.061.6106</t>
  </si>
  <si>
    <t>lauriewaller@trujillo-mejia.net</t>
  </si>
  <si>
    <t>http://www.stevenson.com/</t>
  </si>
  <si>
    <t>208Ac3234CF4d17</t>
  </si>
  <si>
    <t>Haas, Walker and Roth</t>
  </si>
  <si>
    <t>Dianemouth</t>
  </si>
  <si>
    <t>+1-793-798-7763x72358</t>
  </si>
  <si>
    <t>518-882-2727</t>
  </si>
  <si>
    <t>evan67@huber.com</t>
  </si>
  <si>
    <t>502eeD60cf21bef</t>
  </si>
  <si>
    <t>Hanson-Cowan</t>
  </si>
  <si>
    <t>+1-909-505-0103x699</t>
  </si>
  <si>
    <t>lgamble@stewart.info</t>
  </si>
  <si>
    <t>http://mccarty.net/</t>
  </si>
  <si>
    <t>AeB8D236777AFbA</t>
  </si>
  <si>
    <t>Stewart, Hurley and Gilmore</t>
  </si>
  <si>
    <t>Penningtonchester</t>
  </si>
  <si>
    <t>(461)625-2889</t>
  </si>
  <si>
    <t>001-204-079-3794x24434</t>
  </si>
  <si>
    <t>amckinney@york.com</t>
  </si>
  <si>
    <t>http://www.gutierrez.com/</t>
  </si>
  <si>
    <t>eD5fa9E034B8a83</t>
  </si>
  <si>
    <t>Conley-Crawford</t>
  </si>
  <si>
    <t>Barrychester</t>
  </si>
  <si>
    <t>001-956-518-9012</t>
  </si>
  <si>
    <t>+1-589-534-1195x260</t>
  </si>
  <si>
    <t>khughes@camacho-ross.com</t>
  </si>
  <si>
    <t>http://diaz-weaver.info/</t>
  </si>
  <si>
    <t>9f4bDC9D7308dCA</t>
  </si>
  <si>
    <t>(885)482-9247</t>
  </si>
  <si>
    <t>891.227.0591</t>
  </si>
  <si>
    <t>morgan37@rhodes-becker.com</t>
  </si>
  <si>
    <t>http://thornton.biz/</t>
  </si>
  <si>
    <t>8Eb7d0E170d9160</t>
  </si>
  <si>
    <t>Gardner Ltd</t>
  </si>
  <si>
    <t>Peterport</t>
  </si>
  <si>
    <t>721.024.1390</t>
  </si>
  <si>
    <t>(110)386-0586x676</t>
  </si>
  <si>
    <t>kgonzales@figueroa.net</t>
  </si>
  <si>
    <t>https://www.sandoval.com/</t>
  </si>
  <si>
    <t>93fBece6A07Cbce</t>
  </si>
  <si>
    <t>West Dylanton</t>
  </si>
  <si>
    <t>362-226-7785</t>
  </si>
  <si>
    <t>728-890-1221</t>
  </si>
  <si>
    <t>herringariana@evans-stein.com</t>
  </si>
  <si>
    <t>http://www.kirby.net/</t>
  </si>
  <si>
    <t>42bCdB9fAcCEdE9</t>
  </si>
  <si>
    <t>Frye Inc</t>
  </si>
  <si>
    <t>Lake Dennis</t>
  </si>
  <si>
    <t>+1-564-376-5101x404</t>
  </si>
  <si>
    <t>(492)305-9471x572</t>
  </si>
  <si>
    <t>laurabraun@love.org</t>
  </si>
  <si>
    <t>http://www.carpenter-porter.info/</t>
  </si>
  <si>
    <t>22c3EAB39c7a8ef</t>
  </si>
  <si>
    <t>Port Ariana</t>
  </si>
  <si>
    <t>967.104.2905x64557</t>
  </si>
  <si>
    <t>mandyfrancis@mccall.org</t>
  </si>
  <si>
    <t>4E6eEF1a78Ab0c5</t>
  </si>
  <si>
    <t>Mays, Johns and Landry</t>
  </si>
  <si>
    <t>Port Laurieborough</t>
  </si>
  <si>
    <t>001-082-961-0596</t>
  </si>
  <si>
    <t>530-044-8762x92319</t>
  </si>
  <si>
    <t>rachaeldonaldson@byrd-schaefer.com</t>
  </si>
  <si>
    <t>https://www.hooper.biz/</t>
  </si>
  <si>
    <t>6Ec5FDc2fD52065</t>
  </si>
  <si>
    <t>Best, Jenkins and Dickerson</t>
  </si>
  <si>
    <t>Port Tammieborough</t>
  </si>
  <si>
    <t>985.171.2891</t>
  </si>
  <si>
    <t>(212)378-9005</t>
  </si>
  <si>
    <t>shirley09@moore.com</t>
  </si>
  <si>
    <t>http://www.beltran.org/</t>
  </si>
  <si>
    <t>AdBEd475eB1a2aC</t>
  </si>
  <si>
    <t>Spears-Anderson</t>
  </si>
  <si>
    <t>Kristopherside</t>
  </si>
  <si>
    <t>786-149-6443x946</t>
  </si>
  <si>
    <t>081.345.8564</t>
  </si>
  <si>
    <t>tbraun@brown.com</t>
  </si>
  <si>
    <t>https://valdez.org/</t>
  </si>
  <si>
    <t>72bAfd3bacbd3Da</t>
  </si>
  <si>
    <t>Joneshaven</t>
  </si>
  <si>
    <t>(131)846-4194</t>
  </si>
  <si>
    <t>275.865.9682</t>
  </si>
  <si>
    <t>lebob@fleming.com</t>
  </si>
  <si>
    <t>http://www.norton-acevedo.net/</t>
  </si>
  <si>
    <t>513Ef7dd2CF46b2</t>
  </si>
  <si>
    <t>Henson, Maldonado and Cole</t>
  </si>
  <si>
    <t>Coltonbury</t>
  </si>
  <si>
    <t>156-075-1370x5842</t>
  </si>
  <si>
    <t>001-705-025-5491x720</t>
  </si>
  <si>
    <t>caitlin46@rose.net</t>
  </si>
  <si>
    <t>A0c82B2Ef6d3EaC</t>
  </si>
  <si>
    <t>Dodson-Flores</t>
  </si>
  <si>
    <t>Howellbury</t>
  </si>
  <si>
    <t>131.985.5308x4406</t>
  </si>
  <si>
    <t>uadkins@ramsey.info</t>
  </si>
  <si>
    <t>https://www.joseph.com/</t>
  </si>
  <si>
    <t>f7d0bFCAcbd2Af1</t>
  </si>
  <si>
    <t>Duanemouth</t>
  </si>
  <si>
    <t>(982)788-4726</t>
  </si>
  <si>
    <t>069.679.7377x440</t>
  </si>
  <si>
    <t>jason37@heath.info</t>
  </si>
  <si>
    <t>e17AB63fd4058C5</t>
  </si>
  <si>
    <t>Patrick-Guerra</t>
  </si>
  <si>
    <t>Lake Manuelville</t>
  </si>
  <si>
    <t>001-223-448-7598</t>
  </si>
  <si>
    <t>138-322-5803x018</t>
  </si>
  <si>
    <t>prestonspence@montoya.com</t>
  </si>
  <si>
    <t>http://stevens-escobar.biz/</t>
  </si>
  <si>
    <t>baBDfE3ACE109be</t>
  </si>
  <si>
    <t>Yang-Alvarado</t>
  </si>
  <si>
    <t>East Karen</t>
  </si>
  <si>
    <t>(287)827-6054x274</t>
  </si>
  <si>
    <t>dpowers@wolfe.org</t>
  </si>
  <si>
    <t>C93115b3AF9A5bC</t>
  </si>
  <si>
    <t>West Kendra</t>
  </si>
  <si>
    <t>+1-635-101-9334x5690</t>
  </si>
  <si>
    <t>103.499.4881x582</t>
  </si>
  <si>
    <t>crodriguez@ellison-archer.org</t>
  </si>
  <si>
    <t>https://braun-pierce.com/</t>
  </si>
  <si>
    <t>421Ff8b2C09801E</t>
  </si>
  <si>
    <t>Bowers, Lynn and Hudson</t>
  </si>
  <si>
    <t>(689)775-3077</t>
  </si>
  <si>
    <t>174.018.5481x783</t>
  </si>
  <si>
    <t>nbarry@watson.biz</t>
  </si>
  <si>
    <t>http://ibarra-carrillo.biz/</t>
  </si>
  <si>
    <t>7Bc7fCcBc05A7cE</t>
  </si>
  <si>
    <t>Bright-Porter</t>
  </si>
  <si>
    <t>North Justin</t>
  </si>
  <si>
    <t>001-580-400-9534x8180</t>
  </si>
  <si>
    <t>(545)026-8241x5568</t>
  </si>
  <si>
    <t>arianagordon@ball.net</t>
  </si>
  <si>
    <t>5449Aca30d9dC19</t>
  </si>
  <si>
    <t>Choi, Lamb and Campbell</t>
  </si>
  <si>
    <t>Lake Travisfurt</t>
  </si>
  <si>
    <t>001-656-274-7440x0630</t>
  </si>
  <si>
    <t>kerry80@marquez.com</t>
  </si>
  <si>
    <t>https://www.dyer-sharp.com/</t>
  </si>
  <si>
    <t>4dc8DdF4D0DfecA</t>
  </si>
  <si>
    <t>Port Lonniestad</t>
  </si>
  <si>
    <t>(110)520-4824</t>
  </si>
  <si>
    <t>001-670-961-3900x54843</t>
  </si>
  <si>
    <t>ramseyleah@coleman.info</t>
  </si>
  <si>
    <t>https://lowery.org/</t>
  </si>
  <si>
    <t>6cBFcA8D33C5ae7</t>
  </si>
  <si>
    <t>Macdonald-Weaver</t>
  </si>
  <si>
    <t>Lake Damonburgh</t>
  </si>
  <si>
    <t>464-661-0858</t>
  </si>
  <si>
    <t>isabel33@adkins.com</t>
  </si>
  <si>
    <t>cC0cBBa88DEe269</t>
  </si>
  <si>
    <t>Rodgers, Washington and Key</t>
  </si>
  <si>
    <t>351-660-8868x687</t>
  </si>
  <si>
    <t>001-704-828-7421</t>
  </si>
  <si>
    <t>clementsleon@sexton.com</t>
  </si>
  <si>
    <t>https://www.boyle-barnett.biz/</t>
  </si>
  <si>
    <t>e881951249CcF03</t>
  </si>
  <si>
    <t>Patel LLC</t>
  </si>
  <si>
    <t>Port Leeville</t>
  </si>
  <si>
    <t>+1-104-606-5003x467</t>
  </si>
  <si>
    <t>001-997-464-5557</t>
  </si>
  <si>
    <t>cdickson@brooks.info</t>
  </si>
  <si>
    <t>https://www.vasquez-bishop.com/</t>
  </si>
  <si>
    <t>1FF8c39d5cEAC08</t>
  </si>
  <si>
    <t>Guerra-Holland</t>
  </si>
  <si>
    <t>Lake Joyce</t>
  </si>
  <si>
    <t>001-874-168-4505</t>
  </si>
  <si>
    <t>+1-727-172-1438x927</t>
  </si>
  <si>
    <t>janice95@bonilla.info</t>
  </si>
  <si>
    <t>http://adams-harris.com/</t>
  </si>
  <si>
    <t>74F428656416ff0</t>
  </si>
  <si>
    <t>Sandoval-Decker</t>
  </si>
  <si>
    <t>645.469.0849</t>
  </si>
  <si>
    <t>001-103-814-0440</t>
  </si>
  <si>
    <t>alanbrennan@berger.com</t>
  </si>
  <si>
    <t>http://www.glover.net/</t>
  </si>
  <si>
    <t>cf8ae6f2F8fb7fE</t>
  </si>
  <si>
    <t>Coleman and Sons</t>
  </si>
  <si>
    <t>Buckleyberg</t>
  </si>
  <si>
    <t>001-174-248-2637x6291</t>
  </si>
  <si>
    <t>teresavillanueva@clements-moon.com</t>
  </si>
  <si>
    <t>http://hebert.com/</t>
  </si>
  <si>
    <t>73E0cF034d4DfFB</t>
  </si>
  <si>
    <t>Best Inc</t>
  </si>
  <si>
    <t>Cassidyfort</t>
  </si>
  <si>
    <t>001-923-493-9996x554</t>
  </si>
  <si>
    <t>jean32@barnes.com</t>
  </si>
  <si>
    <t>http://www.keith.info/</t>
  </si>
  <si>
    <t>B47F1eBf52B2E7A</t>
  </si>
  <si>
    <t>Black-Benson</t>
  </si>
  <si>
    <t>Port Adrienne</t>
  </si>
  <si>
    <t>001-819-270-5276x94829</t>
  </si>
  <si>
    <t>376.937.3156x66712</t>
  </si>
  <si>
    <t>ralph05@whitaker.com</t>
  </si>
  <si>
    <t>https://hickman-morgan.com/</t>
  </si>
  <si>
    <t>f0dAcACf286cA5e</t>
  </si>
  <si>
    <t>Gonzales, Escobar and Velasquez</t>
  </si>
  <si>
    <t>East Katrina</t>
  </si>
  <si>
    <t>(128)608-5220</t>
  </si>
  <si>
    <t>(280)674-3163</t>
  </si>
  <si>
    <t>pponce@montgomery.net</t>
  </si>
  <si>
    <t>http://crawford-krueger.org/</t>
  </si>
  <si>
    <t>Fe4aD5D97Cb58Ae</t>
  </si>
  <si>
    <t>Mcdaniel-Jarvis</t>
  </si>
  <si>
    <t>Wongview</t>
  </si>
  <si>
    <t>001-413-651-7247x59759</t>
  </si>
  <si>
    <t>797-847-0282x35317</t>
  </si>
  <si>
    <t>jacksonmorris@ramos.com</t>
  </si>
  <si>
    <t>http://www.blevins-griffith.info/</t>
  </si>
  <si>
    <t>5b64B8FaD5Fc702</t>
  </si>
  <si>
    <t>Stanton, Griffith and Marshall</t>
  </si>
  <si>
    <t>North Sheenamouth</t>
  </si>
  <si>
    <t>001-617-436-1720x2596</t>
  </si>
  <si>
    <t>(224)436-7066x390</t>
  </si>
  <si>
    <t>acostamorgan@freeman-perry.net</t>
  </si>
  <si>
    <t>https://durham-obrien.info/</t>
  </si>
  <si>
    <t>b41BE4f80E910Ab</t>
  </si>
  <si>
    <t>Woodard-Simpson</t>
  </si>
  <si>
    <t>+1-644-333-9419x42069</t>
  </si>
  <si>
    <t>546.582.8599</t>
  </si>
  <si>
    <t>castrogeorge@hodges.net</t>
  </si>
  <si>
    <t>https://castro-koch.com/</t>
  </si>
  <si>
    <t>Ca9f3ee22De7A4B</t>
  </si>
  <si>
    <t>Frazier PLC</t>
  </si>
  <si>
    <t>Port Haleyburgh</t>
  </si>
  <si>
    <t>+1-519-027-7620x5445</t>
  </si>
  <si>
    <t>001-762-290-3665</t>
  </si>
  <si>
    <t>jill17@mcmahon.com</t>
  </si>
  <si>
    <t>https://www.mora.org/</t>
  </si>
  <si>
    <t>FCAAa5D90f2dC65</t>
  </si>
  <si>
    <t>Pham-Park</t>
  </si>
  <si>
    <t>Port Jackson</t>
  </si>
  <si>
    <t>(955)592-2996x37256</t>
  </si>
  <si>
    <t>kaitlinsutton@yang-werner.info</t>
  </si>
  <si>
    <t>7Cbfb6Cd73CAbeF</t>
  </si>
  <si>
    <t>Singleton, Hayes and Diaz</t>
  </si>
  <si>
    <t>East Eduardostad</t>
  </si>
  <si>
    <t>001-741-839-1507x1520</t>
  </si>
  <si>
    <t>+1-523-669-0880x223</t>
  </si>
  <si>
    <t>ymorrow@stanton.com</t>
  </si>
  <si>
    <t>https://www.shannon-shaw.org/</t>
  </si>
  <si>
    <t>E88Fc5CC602361F</t>
  </si>
  <si>
    <t>Diaz, Edwards and Lowery</t>
  </si>
  <si>
    <t>Doughertyfort</t>
  </si>
  <si>
    <t>179.651.4321</t>
  </si>
  <si>
    <t>+1-861-047-0183x23697</t>
  </si>
  <si>
    <t>maxlloyd@fry.com</t>
  </si>
  <si>
    <t>9fBd5F9EeAe3B78</t>
  </si>
  <si>
    <t>Booker-Patrick</t>
  </si>
  <si>
    <t>West Steven</t>
  </si>
  <si>
    <t>001-430-432-6706x0224</t>
  </si>
  <si>
    <t>+1-975-635-4491x593</t>
  </si>
  <si>
    <t>chasegriffin@estes.net</t>
  </si>
  <si>
    <t>Aebc40cce20eAF8</t>
  </si>
  <si>
    <t>Mata, Bradshaw and Bender</t>
  </si>
  <si>
    <t>Lake Justin</t>
  </si>
  <si>
    <t>+1-206-690-3667x8103</t>
  </si>
  <si>
    <t>001-008-209-8639x68350</t>
  </si>
  <si>
    <t>mcgeelaura@ellison.com</t>
  </si>
  <si>
    <t>http://mosley.info/</t>
  </si>
  <si>
    <t>ba362eE7A41eD4B</t>
  </si>
  <si>
    <t>Wood, Jackson and Neal</t>
  </si>
  <si>
    <t>Marilynmouth</t>
  </si>
  <si>
    <t>(710)755-3103x832</t>
  </si>
  <si>
    <t>742-024-1246x67037</t>
  </si>
  <si>
    <t>stevensonwillie@rich.com</t>
  </si>
  <si>
    <t>http://www.pitts-case.com/</t>
  </si>
  <si>
    <t>5A9a1c1B90DdC36</t>
  </si>
  <si>
    <t>084.463.4589x22776</t>
  </si>
  <si>
    <t>001-432-006-6237</t>
  </si>
  <si>
    <t>luke12@carlson.com</t>
  </si>
  <si>
    <t>https://www.wyatt.net/</t>
  </si>
  <si>
    <t>DCD479dF7aAC2AD</t>
  </si>
  <si>
    <t>Dickerson, Shannon and Pierce</t>
  </si>
  <si>
    <t>Williamsfort</t>
  </si>
  <si>
    <t>304.651.1421</t>
  </si>
  <si>
    <t>+1-559-769-3276x31075</t>
  </si>
  <si>
    <t>wigginsmargaret@henson.com</t>
  </si>
  <si>
    <t>http://www.brooks.biz/</t>
  </si>
  <si>
    <t>bf039cF05b0D698</t>
  </si>
  <si>
    <t>Blevins-Baird</t>
  </si>
  <si>
    <t>Harringtonland</t>
  </si>
  <si>
    <t>502.405.6504</t>
  </si>
  <si>
    <t>(777)454-6162x86656</t>
  </si>
  <si>
    <t>bonnierich@lang.com</t>
  </si>
  <si>
    <t>dD2bD67aFcb8C55</t>
  </si>
  <si>
    <t>Lang, Le and Flynn</t>
  </si>
  <si>
    <t>Staceyhaven</t>
  </si>
  <si>
    <t>001-774-727-2932x540</t>
  </si>
  <si>
    <t>283-307-2605</t>
  </si>
  <si>
    <t>zfoley@hubbard.com</t>
  </si>
  <si>
    <t>https://kane-edwards.com/</t>
  </si>
  <si>
    <t>8Eb2A5Ca7deed8A</t>
  </si>
  <si>
    <t>Duncan Ltd</t>
  </si>
  <si>
    <t>Lake Sandyborough</t>
  </si>
  <si>
    <t>+1-872-486-5978x77870</t>
  </si>
  <si>
    <t>520-814-8250</t>
  </si>
  <si>
    <t>sheryl29@hurley-kirby.com</t>
  </si>
  <si>
    <t>http://shannon.net/</t>
  </si>
  <si>
    <t>9FE1fBadf36D6c3</t>
  </si>
  <si>
    <t>Nielsen-Schneider</t>
  </si>
  <si>
    <t>001-494-596-6957x46209</t>
  </si>
  <si>
    <t>pcervantes@preston.com</t>
  </si>
  <si>
    <t>acaF925796fe0EE</t>
  </si>
  <si>
    <t>Watson LLC</t>
  </si>
  <si>
    <t>West Baileyton</t>
  </si>
  <si>
    <t>(211)182-8110x55989</t>
  </si>
  <si>
    <t>(119)980-3486x6895</t>
  </si>
  <si>
    <t>rangeljordan@blake-brandt.com</t>
  </si>
  <si>
    <t>http://delgado.org/</t>
  </si>
  <si>
    <t>2cDe246991FC0A0</t>
  </si>
  <si>
    <t>Terry-Valenzuela</t>
  </si>
  <si>
    <t>Torresside</t>
  </si>
  <si>
    <t>200-939-8603x870</t>
  </si>
  <si>
    <t>256.350.9724x068</t>
  </si>
  <si>
    <t>loretta91@logan-chandler.biz</t>
  </si>
  <si>
    <t>https://ross.com/</t>
  </si>
  <si>
    <t>6966a1dC2ff6D35</t>
  </si>
  <si>
    <t>Dorsey PLC</t>
  </si>
  <si>
    <t>New Veronicaborough</t>
  </si>
  <si>
    <t>663.420.6861</t>
  </si>
  <si>
    <t>471-822-5595x9500</t>
  </si>
  <si>
    <t>edwardssteve@dalton.com</t>
  </si>
  <si>
    <t>f4fdCaDBb188aEF</t>
  </si>
  <si>
    <t>Wilcox-Key</t>
  </si>
  <si>
    <t>South Ernestville</t>
  </si>
  <si>
    <t>127-809-9749x40834</t>
  </si>
  <si>
    <t>(922)531-0318</t>
  </si>
  <si>
    <t>mramirez@yang.com</t>
  </si>
  <si>
    <t>BA4059FF63Bc07b</t>
  </si>
  <si>
    <t>Chan PLC</t>
  </si>
  <si>
    <t>Whitneyhaven</t>
  </si>
  <si>
    <t>(520)185-6083x93875</t>
  </si>
  <si>
    <t>+1-784-659-7334x721</t>
  </si>
  <si>
    <t>colleen42@zimmerman-marsh.org</t>
  </si>
  <si>
    <t>https://ortega-lynch.com/</t>
  </si>
  <si>
    <t>139e5fEeeeb0bbb</t>
  </si>
  <si>
    <t>Shields, Cohen and Parks</t>
  </si>
  <si>
    <t>West Candace</t>
  </si>
  <si>
    <t>(773)241-8675x99197</t>
  </si>
  <si>
    <t>(867)716-6191</t>
  </si>
  <si>
    <t>velasquezalan@maldonado.com</t>
  </si>
  <si>
    <t>71a380918707ea4</t>
  </si>
  <si>
    <t>Mercer, Horne and Sawyer</t>
  </si>
  <si>
    <t>Austinfort</t>
  </si>
  <si>
    <t>001-472-630-4548x20568</t>
  </si>
  <si>
    <t>(571)419-2839</t>
  </si>
  <si>
    <t>carlsonphyllis@petty.com</t>
  </si>
  <si>
    <t>https://hickman-rhodes.com/</t>
  </si>
  <si>
    <t>56b8Dc7aEeFD7E9</t>
  </si>
  <si>
    <t>Robbins-Harding</t>
  </si>
  <si>
    <t>South Alexandria</t>
  </si>
  <si>
    <t>001-220-581-7090x77972</t>
  </si>
  <si>
    <t>001-381-662-0549x105</t>
  </si>
  <si>
    <t>gleonard@fields.com</t>
  </si>
  <si>
    <t>E4E9cE00f0a39B5</t>
  </si>
  <si>
    <t>South Madelineport</t>
  </si>
  <si>
    <t>237.467.2757x289</t>
  </si>
  <si>
    <t>+1-811-302-0950x0785</t>
  </si>
  <si>
    <t>janicesims@saunders-waters.biz</t>
  </si>
  <si>
    <t>81a68a9fa7ae4c2</t>
  </si>
  <si>
    <t>Shelton, Carter and Kline</t>
  </si>
  <si>
    <t>South Hectorshire</t>
  </si>
  <si>
    <t>+1-120-645-8149x781</t>
  </si>
  <si>
    <t>sallyshields@morse.com</t>
  </si>
  <si>
    <t>9A45D226ed0E4E7</t>
  </si>
  <si>
    <t>Arellano-Price</t>
  </si>
  <si>
    <t>North Bradhaven</t>
  </si>
  <si>
    <t>(702)625-1409x62832</t>
  </si>
  <si>
    <t>535-112-6823</t>
  </si>
  <si>
    <t>glenparrish@jarvis-padilla.com</t>
  </si>
  <si>
    <t>http://mason-shannon.com/</t>
  </si>
  <si>
    <t>62609ba69bfad28</t>
  </si>
  <si>
    <t>New Glenda</t>
  </si>
  <si>
    <t>456.773.4883x3682</t>
  </si>
  <si>
    <t>602-565-8694x82344</t>
  </si>
  <si>
    <t>brendagutierrez@rollins-cisneros.com</t>
  </si>
  <si>
    <t>https://www.leonard.com/</t>
  </si>
  <si>
    <t>589BE2fdBAb3c55</t>
  </si>
  <si>
    <t>Miles PLC</t>
  </si>
  <si>
    <t>Lake Debrafurt</t>
  </si>
  <si>
    <t>376.550.7943</t>
  </si>
  <si>
    <t>001-905-185-6117</t>
  </si>
  <si>
    <t>jcopeland@bartlett.com</t>
  </si>
  <si>
    <t>https://www.patel-li.org/</t>
  </si>
  <si>
    <t>034DD0be76262D9</t>
  </si>
  <si>
    <t>Choi, Sanford and Knox</t>
  </si>
  <si>
    <t>New Jason</t>
  </si>
  <si>
    <t>(713)513-4435x875</t>
  </si>
  <si>
    <t>(881)008-2757x00612</t>
  </si>
  <si>
    <t>zcasey@reynolds.info</t>
  </si>
  <si>
    <t>3C0B6CfFB73bdBC</t>
  </si>
  <si>
    <t>Adams, Morrison and Benitez</t>
  </si>
  <si>
    <t>Abbottborough</t>
  </si>
  <si>
    <t>cristian06@greer.com</t>
  </si>
  <si>
    <t>http://www.joseph.info/</t>
  </si>
  <si>
    <t>bAd68d258339e10</t>
  </si>
  <si>
    <t>Merritt-Glass</t>
  </si>
  <si>
    <t>Castrohaven</t>
  </si>
  <si>
    <t>(809)612-2444</t>
  </si>
  <si>
    <t>farleysuzanne@marquez-brewer.com</t>
  </si>
  <si>
    <t>8a0dB7afA947B29</t>
  </si>
  <si>
    <t>Kane-Webster</t>
  </si>
  <si>
    <t>Middletonside</t>
  </si>
  <si>
    <t>018.529.4909x5327</t>
  </si>
  <si>
    <t>374-827-2470</t>
  </si>
  <si>
    <t>sheriallen@berg.com</t>
  </si>
  <si>
    <t>http://martin-hubbard.net/</t>
  </si>
  <si>
    <t>ffc3DA7De722f5e</t>
  </si>
  <si>
    <t>Kidd, Horn and Salinas</t>
  </si>
  <si>
    <t>South Carlborough</t>
  </si>
  <si>
    <t>+1-891-185-3118x79103</t>
  </si>
  <si>
    <t>+1-416-073-5066x624</t>
  </si>
  <si>
    <t>irobertson@johnston.com</t>
  </si>
  <si>
    <t>https://mcmahon.com/</t>
  </si>
  <si>
    <t>819D61Ab24EEc54</t>
  </si>
  <si>
    <t>Grimesshire</t>
  </si>
  <si>
    <t>+1-595-216-0434x984</t>
  </si>
  <si>
    <t>166-118-6035</t>
  </si>
  <si>
    <t>jocelyn46@beard.net</t>
  </si>
  <si>
    <t>85E14A8DdAc7CE8</t>
  </si>
  <si>
    <t>Gwendolynhaven</t>
  </si>
  <si>
    <t>858-242-8900</t>
  </si>
  <si>
    <t>001-576-665-0862x1081</t>
  </si>
  <si>
    <t>cmanning@leblanc.com</t>
  </si>
  <si>
    <t>http://jimenez-baker.biz/</t>
  </si>
  <si>
    <t>8bfb3f0ADEbDA47</t>
  </si>
  <si>
    <t>Herman-Parks</t>
  </si>
  <si>
    <t>Tannerland</t>
  </si>
  <si>
    <t>001-680-174-8268x78016</t>
  </si>
  <si>
    <t>lucerojaime@spencer.com</t>
  </si>
  <si>
    <t>59cdbf0F33e7bCB</t>
  </si>
  <si>
    <t>Frye, Singh and Hale</t>
  </si>
  <si>
    <t>Stefaniefort</t>
  </si>
  <si>
    <t>714-355-3994</t>
  </si>
  <si>
    <t>921.769.5064</t>
  </si>
  <si>
    <t>gschneider@perez-beltran.biz</t>
  </si>
  <si>
    <t>https://www.garcia.net/</t>
  </si>
  <si>
    <t>8cFbfc3dbE47Cf8</t>
  </si>
  <si>
    <t>Keith, Ritter and Robles</t>
  </si>
  <si>
    <t>Velazquezton</t>
  </si>
  <si>
    <t>405-267-1804x8169</t>
  </si>
  <si>
    <t>kelly70@sellers.com</t>
  </si>
  <si>
    <t>https://gardner-andrade.com/</t>
  </si>
  <si>
    <t>051cb9dc53BC7Cc</t>
  </si>
  <si>
    <t>Estes, Alexander and Henderson</t>
  </si>
  <si>
    <t>(564)993-0418</t>
  </si>
  <si>
    <t>+1-217-334-1877x34270</t>
  </si>
  <si>
    <t>lorettaharmon@serrano-caldwell.org</t>
  </si>
  <si>
    <t>https://davidson-velazquez.org/</t>
  </si>
  <si>
    <t>Eaf4bFD67eC0388</t>
  </si>
  <si>
    <t>Joanberg</t>
  </si>
  <si>
    <t>001-643-108-2023x983</t>
  </si>
  <si>
    <t>rcarrillo@griffin-hampton.biz</t>
  </si>
  <si>
    <t>A1Ea3ce88bca44D</t>
  </si>
  <si>
    <t>Allison, Hahn and Shea</t>
  </si>
  <si>
    <t>South Logan</t>
  </si>
  <si>
    <t>948-456-1121x19391</t>
  </si>
  <si>
    <t>(398)092-6689x4927</t>
  </si>
  <si>
    <t>christensenmicheal@duncan.info</t>
  </si>
  <si>
    <t>http://bartlett-henson.com/</t>
  </si>
  <si>
    <t>2CA6ec5f1448AFE</t>
  </si>
  <si>
    <t>Anderson Ltd</t>
  </si>
  <si>
    <t>North Rebekahstad</t>
  </si>
  <si>
    <t>(222)471-6614x62867</t>
  </si>
  <si>
    <t>001-288-747-3824x6608</t>
  </si>
  <si>
    <t>victor77@lynch.com</t>
  </si>
  <si>
    <t>http://ramos.com/</t>
  </si>
  <si>
    <t>3cB7E9EF1D257eE</t>
  </si>
  <si>
    <t>Michael and Sons</t>
  </si>
  <si>
    <t>Suttonberg</t>
  </si>
  <si>
    <t>794.552.5165x2790</t>
  </si>
  <si>
    <t>838.922.2337</t>
  </si>
  <si>
    <t>lori16@ward.com</t>
  </si>
  <si>
    <t>https://www.spears-dawson.net/</t>
  </si>
  <si>
    <t>c36FECacFC5Da8D</t>
  </si>
  <si>
    <t>Dillon-Blevins</t>
  </si>
  <si>
    <t>Taraton</t>
  </si>
  <si>
    <t>001-731-290-5290x8746</t>
  </si>
  <si>
    <t>mannricardo@calderon.net</t>
  </si>
  <si>
    <t>http://mccullough-powers.net/</t>
  </si>
  <si>
    <t>121DAAFF2bDedAe</t>
  </si>
  <si>
    <t>Bernard, Potter and Mays</t>
  </si>
  <si>
    <t>975-376-4277x1906</t>
  </si>
  <si>
    <t>292-431-8694</t>
  </si>
  <si>
    <t>caitlin03@lowe.info</t>
  </si>
  <si>
    <t>https://howell.biz/</t>
  </si>
  <si>
    <t>C9B279dC9D067DB</t>
  </si>
  <si>
    <t>Montgomery, Rubio and French</t>
  </si>
  <si>
    <t>(875)077-2634</t>
  </si>
  <si>
    <t>714-753-3696</t>
  </si>
  <si>
    <t>lgarza@griffith.biz</t>
  </si>
  <si>
    <t>https://short.biz/</t>
  </si>
  <si>
    <t>8AF3BbC65eBbA1D</t>
  </si>
  <si>
    <t>Valencia and Sons</t>
  </si>
  <si>
    <t>Bethanyton</t>
  </si>
  <si>
    <t>+1-397-718-3124x942</t>
  </si>
  <si>
    <t>adriennewilkins@taylor.info</t>
  </si>
  <si>
    <t>http://www.mccall.com/</t>
  </si>
  <si>
    <t>F2E4AbEDEEefc6A</t>
  </si>
  <si>
    <t>Bishop, Frye and Herman</t>
  </si>
  <si>
    <t>Alvaradoland</t>
  </si>
  <si>
    <t>744.429.9012x302</t>
  </si>
  <si>
    <t>001-070-534-4655x343</t>
  </si>
  <si>
    <t>robynpugh@kidd-taylor.com</t>
  </si>
  <si>
    <t>https://www.evans-carlson.com/</t>
  </si>
  <si>
    <t>B8c765Cc42b59bD</t>
  </si>
  <si>
    <t>Cline-Benson</t>
  </si>
  <si>
    <t>001-610-818-8971x29138</t>
  </si>
  <si>
    <t>(744)969-2927</t>
  </si>
  <si>
    <t>rileymcintosh@allison.net</t>
  </si>
  <si>
    <t>http://www.cook.com/</t>
  </si>
  <si>
    <t>8ec7Fbd6E045A1F</t>
  </si>
  <si>
    <t>Mercer-Mullins</t>
  </si>
  <si>
    <t>Port Tracitown</t>
  </si>
  <si>
    <t>852-521-3629x0599</t>
  </si>
  <si>
    <t>+1-665-909-6562x59051</t>
  </si>
  <si>
    <t>mark93@cruz.com</t>
  </si>
  <si>
    <t>66CdC9FAcAceE1c</t>
  </si>
  <si>
    <t>Church, Richardson and Zuniga</t>
  </si>
  <si>
    <t>New Isaac</t>
  </si>
  <si>
    <t>(433)608-5132x439</t>
  </si>
  <si>
    <t>+1-704-785-7969x08160</t>
  </si>
  <si>
    <t>gregorytroy@patel.com</t>
  </si>
  <si>
    <t>https://farmer-lin.info/</t>
  </si>
  <si>
    <t>a6F3Fbda479cdd0</t>
  </si>
  <si>
    <t>Hall-Howell</t>
  </si>
  <si>
    <t>Port Leslieberg</t>
  </si>
  <si>
    <t>001-773-125-2750x48846</t>
  </si>
  <si>
    <t>+1-215-880-3327x05358</t>
  </si>
  <si>
    <t>maxwellblake@hall.info</t>
  </si>
  <si>
    <t>http://www.ochoa-francis.com/</t>
  </si>
  <si>
    <t>bF9B570B3bDdcE6</t>
  </si>
  <si>
    <t>Frazier-Petty</t>
  </si>
  <si>
    <t>928-289-8831</t>
  </si>
  <si>
    <t>+1-577-960-6299x4120</t>
  </si>
  <si>
    <t>rdunlap@jenkins.com</t>
  </si>
  <si>
    <t>https://oconnell.com/</t>
  </si>
  <si>
    <t>bebEFA30A2aD4d8</t>
  </si>
  <si>
    <t>David PLC</t>
  </si>
  <si>
    <t>Bonnieberg</t>
  </si>
  <si>
    <t>+1-656-505-8539x7155</t>
  </si>
  <si>
    <t>(680)771-8596</t>
  </si>
  <si>
    <t>mjohnson@kemp.com</t>
  </si>
  <si>
    <t>http://cain.biz/</t>
  </si>
  <si>
    <t>fdDDfa74909210c</t>
  </si>
  <si>
    <t>Reeves, Tate and Nichols</t>
  </si>
  <si>
    <t>Barrland</t>
  </si>
  <si>
    <t>(583)588-5168</t>
  </si>
  <si>
    <t>fletcherbrent@bruce.biz</t>
  </si>
  <si>
    <t>https://www.hicks-irwin.org/</t>
  </si>
  <si>
    <t>85cb6A439fbc81D</t>
  </si>
  <si>
    <t>Williamson, Brewer and Valdez</t>
  </si>
  <si>
    <t>Pennyhaven</t>
  </si>
  <si>
    <t>583-441-9179</t>
  </si>
  <si>
    <t>803.970.8912x374</t>
  </si>
  <si>
    <t>christian70@nielsen-underwood.org</t>
  </si>
  <si>
    <t>https://www.chase.com/</t>
  </si>
  <si>
    <t>78399AFFeBF99A4</t>
  </si>
  <si>
    <t>Carey, Bryan and Michael</t>
  </si>
  <si>
    <t>Stokeshaven</t>
  </si>
  <si>
    <t>+1-961-418-0345x5185</t>
  </si>
  <si>
    <t>judycarpenter@vaughn.biz</t>
  </si>
  <si>
    <t>http://hahn-fields.com/</t>
  </si>
  <si>
    <t>4ea4a84Cba53A63</t>
  </si>
  <si>
    <t>Molina Ltd</t>
  </si>
  <si>
    <t>West Cathy</t>
  </si>
  <si>
    <t>(978)607-7249</t>
  </si>
  <si>
    <t>dylanfrazier@stevenson-watson.com</t>
  </si>
  <si>
    <t>https://mcdaniel-anthony.net/</t>
  </si>
  <si>
    <t>dA13cA63cCFB8A5</t>
  </si>
  <si>
    <t>Buck-Chapman</t>
  </si>
  <si>
    <t>001-542-320-5321</t>
  </si>
  <si>
    <t>500-274-4271x000</t>
  </si>
  <si>
    <t>guerrakenneth@villarreal.biz</t>
  </si>
  <si>
    <t>http://www.chapman-whitehead.com/</t>
  </si>
  <si>
    <t>aB91ad0B4c5300b</t>
  </si>
  <si>
    <t>Miranda, Harris and Pope</t>
  </si>
  <si>
    <t>New Bridgetberg</t>
  </si>
  <si>
    <t>293-323-2674</t>
  </si>
  <si>
    <t>+1-517-318-9593x7542</t>
  </si>
  <si>
    <t>rhodesshelley@becker.com</t>
  </si>
  <si>
    <t>4a83aB1AEaDA20e</t>
  </si>
  <si>
    <t>Cain-Ashley</t>
  </si>
  <si>
    <t>Hansenmouth</t>
  </si>
  <si>
    <t>249-788-7240x49952</t>
  </si>
  <si>
    <t>301.370.6988</t>
  </si>
  <si>
    <t>frostdestiny@hughes.info</t>
  </si>
  <si>
    <t>http://www.nguyen-rios.info/</t>
  </si>
  <si>
    <t>f87EFE82BF178e0</t>
  </si>
  <si>
    <t>Bryant-Nixon</t>
  </si>
  <si>
    <t>Port Bradland</t>
  </si>
  <si>
    <t>+1-705-783-9895x11265</t>
  </si>
  <si>
    <t>415.094.8680x789</t>
  </si>
  <si>
    <t>walshtraci@bishop.com</t>
  </si>
  <si>
    <t>http://www.warren.biz/</t>
  </si>
  <si>
    <t>b71E0F73aDD0DE9</t>
  </si>
  <si>
    <t>Powell-Gallagher</t>
  </si>
  <si>
    <t>602-200-8030x36161</t>
  </si>
  <si>
    <t>heather99@beard.org</t>
  </si>
  <si>
    <t>https://www.doyle.info/</t>
  </si>
  <si>
    <t>dD23773A34D391A</t>
  </si>
  <si>
    <t>Holland LLC</t>
  </si>
  <si>
    <t>Seanmouth</t>
  </si>
  <si>
    <t>884.222.6470</t>
  </si>
  <si>
    <t>vwalker@arias-alexander.com</t>
  </si>
  <si>
    <t>http://phelps-mcdonald.com/</t>
  </si>
  <si>
    <t>bBe2e6b601fA522</t>
  </si>
  <si>
    <t>Mccormick-Maynard</t>
  </si>
  <si>
    <t>Rangeltown</t>
  </si>
  <si>
    <t>613-640-9657x05050</t>
  </si>
  <si>
    <t>judyreynolds@griffith-carpenter.net</t>
  </si>
  <si>
    <t>https://wagner.com/</t>
  </si>
  <si>
    <t>De3BF6cA4Db20DB</t>
  </si>
  <si>
    <t>Li, Riddle and Oconnor</t>
  </si>
  <si>
    <t>Lunaland</t>
  </si>
  <si>
    <t>260-367-7328</t>
  </si>
  <si>
    <t>378.969.4903</t>
  </si>
  <si>
    <t>chris21@werner.info</t>
  </si>
  <si>
    <t>66f3baa56CfCb9B</t>
  </si>
  <si>
    <t>Nolan-Rowland</t>
  </si>
  <si>
    <t>Ethanchester</t>
  </si>
  <si>
    <t>001-281-485-4039x93347</t>
  </si>
  <si>
    <t>(809)783-3582x4732</t>
  </si>
  <si>
    <t>desireesimon@ward.com</t>
  </si>
  <si>
    <t>https://dennis-maldonado.biz/</t>
  </si>
  <si>
    <t>3E8Cf7E3A659dE7</t>
  </si>
  <si>
    <t>Wade, Hinton and Stanley</t>
  </si>
  <si>
    <t>Khanburgh</t>
  </si>
  <si>
    <t>303-000-9339x149</t>
  </si>
  <si>
    <t>001-198-627-4223</t>
  </si>
  <si>
    <t>stacey18@davis.com</t>
  </si>
  <si>
    <t>https://bautista.biz/</t>
  </si>
  <si>
    <t>1eE47B7e4c01916</t>
  </si>
  <si>
    <t>Craig, Mayer and Preston</t>
  </si>
  <si>
    <t>825-826-5064x2746</t>
  </si>
  <si>
    <t>mario23@wright.info</t>
  </si>
  <si>
    <t>http://www.lopez.com/</t>
  </si>
  <si>
    <t>14c5dB5d7A7b47f</t>
  </si>
  <si>
    <t>Lester Ltd</t>
  </si>
  <si>
    <t>South Melindachester</t>
  </si>
  <si>
    <t>710-717-0077</t>
  </si>
  <si>
    <t>+1-201-825-1891x855</t>
  </si>
  <si>
    <t>hmejia@stevens.biz</t>
  </si>
  <si>
    <t>4e76E06DabF8C1d</t>
  </si>
  <si>
    <t>Schultzhaven</t>
  </si>
  <si>
    <t>083.888.0137</t>
  </si>
  <si>
    <t>(803)487-7490</t>
  </si>
  <si>
    <t>derek47@park.biz</t>
  </si>
  <si>
    <t>https://mathis-schwartz.com/</t>
  </si>
  <si>
    <t>2e8c6aeF849a45D</t>
  </si>
  <si>
    <t>Karinaland</t>
  </si>
  <si>
    <t>001-689-971-2443x22978</t>
  </si>
  <si>
    <t>epreston@moore.com</t>
  </si>
  <si>
    <t>CfbAC54d0EF8EA2</t>
  </si>
  <si>
    <t>Tanner-Taylor</t>
  </si>
  <si>
    <t>Port Shirleyborough</t>
  </si>
  <si>
    <t>592-333-9307x1694</t>
  </si>
  <si>
    <t>(696)008-7834x15195</t>
  </si>
  <si>
    <t>kelli91@fischer.com</t>
  </si>
  <si>
    <t>https://bradshaw-townsend.net/</t>
  </si>
  <si>
    <t>a5B561997532A79</t>
  </si>
  <si>
    <t>Barber-Haas</t>
  </si>
  <si>
    <t>New Dale</t>
  </si>
  <si>
    <t>001-664-386-8698x684</t>
  </si>
  <si>
    <t>mirandacaitlyn@payne-hayden.com</t>
  </si>
  <si>
    <t>http://baker-parker.com/</t>
  </si>
  <si>
    <t>CD40D65a4a80dAF</t>
  </si>
  <si>
    <t>Guerra-Mcpherson</t>
  </si>
  <si>
    <t>Prestonport</t>
  </si>
  <si>
    <t>001-792-268-9308</t>
  </si>
  <si>
    <t>+1-914-825-2622x3392</t>
  </si>
  <si>
    <t>frankcantrell@vance-shields.com</t>
  </si>
  <si>
    <t>http://sexton.info/</t>
  </si>
  <si>
    <t>CC58B8d6CBbCAB3</t>
  </si>
  <si>
    <t>Francis-Braun</t>
  </si>
  <si>
    <t>Sabrinaside</t>
  </si>
  <si>
    <t>062.157.6998</t>
  </si>
  <si>
    <t>762-702-5283x4944</t>
  </si>
  <si>
    <t>omcneil@cortez.org</t>
  </si>
  <si>
    <t>https://conner-peterson.org/</t>
  </si>
  <si>
    <t>5427fA02a402daf</t>
  </si>
  <si>
    <t>Goodwin-Galloway</t>
  </si>
  <si>
    <t>West Yeseniachester</t>
  </si>
  <si>
    <t>516.398.5427</t>
  </si>
  <si>
    <t>andrew61@duncan.com</t>
  </si>
  <si>
    <t>https://morton-kerr.com/</t>
  </si>
  <si>
    <t>cedcdFF5afDf58b</t>
  </si>
  <si>
    <t>Crawfordland</t>
  </si>
  <si>
    <t>(776)350-2671x056</t>
  </si>
  <si>
    <t>001-782-122-8858x987</t>
  </si>
  <si>
    <t>zachary69@burch.org</t>
  </si>
  <si>
    <t>http://www.fritz-moreno.com/</t>
  </si>
  <si>
    <t>97a4e7D22E1dA2c</t>
  </si>
  <si>
    <t>Rocha-Ritter</t>
  </si>
  <si>
    <t>Curtisport</t>
  </si>
  <si>
    <t>+1-096-697-9648x71558</t>
  </si>
  <si>
    <t>+1-346-521-2288x015</t>
  </si>
  <si>
    <t>bullockariel@butler.com</t>
  </si>
  <si>
    <t>https://www.macias-nolan.com/</t>
  </si>
  <si>
    <t>a9a514D75967Dea</t>
  </si>
  <si>
    <t>Francis, Garrison and Raymond</t>
  </si>
  <si>
    <t>New Curtisshire</t>
  </si>
  <si>
    <t>001-505-425-3824x6531</t>
  </si>
  <si>
    <t>(059)829-3478x665</t>
  </si>
  <si>
    <t>hwoods@boyd.com</t>
  </si>
  <si>
    <t>https://rubio-cobb.com/</t>
  </si>
  <si>
    <t>A7BbDAe5038EA35</t>
  </si>
  <si>
    <t>Davila, Esparza and Marsh</t>
  </si>
  <si>
    <t>606.150.6966x8865</t>
  </si>
  <si>
    <t>395-274-7727x430</t>
  </si>
  <si>
    <t>meyercaitlin@wise.com</t>
  </si>
  <si>
    <t>https://www.sims.net/</t>
  </si>
  <si>
    <t>ECaddfAE6EEd2ED</t>
  </si>
  <si>
    <t>Hopkins, Chapman and Roman</t>
  </si>
  <si>
    <t>East Robert</t>
  </si>
  <si>
    <t>(396)374-4895x05701</t>
  </si>
  <si>
    <t>jlawson@robinson.com</t>
  </si>
  <si>
    <t>https://santiago.biz/</t>
  </si>
  <si>
    <t>3904f5A8f654ee9</t>
  </si>
  <si>
    <t>Velazquez and Sons</t>
  </si>
  <si>
    <t>Ravenburgh</t>
  </si>
  <si>
    <t>(246)497-0979x1769</t>
  </si>
  <si>
    <t>rhodeswhitney@bond-estrada.net</t>
  </si>
  <si>
    <t>eec9cDeCbbd21Ba</t>
  </si>
  <si>
    <t>New Alice</t>
  </si>
  <si>
    <t>001-160-263-6926x271</t>
  </si>
  <si>
    <t>940.350.7406x3261</t>
  </si>
  <si>
    <t>andreabyrd@bates-waters.biz</t>
  </si>
  <si>
    <t>926225ae4bce613</t>
  </si>
  <si>
    <t>Juarez-Gregory</t>
  </si>
  <si>
    <t>Bryanland</t>
  </si>
  <si>
    <t>218.224.2851</t>
  </si>
  <si>
    <t>(811)904-6768</t>
  </si>
  <si>
    <t>yvonne38@flynn.com</t>
  </si>
  <si>
    <t>4E3E63ea298ac36</t>
  </si>
  <si>
    <t>Burke-Merritt</t>
  </si>
  <si>
    <t>Merrittshire</t>
  </si>
  <si>
    <t>(163)039-4045x36238</t>
  </si>
  <si>
    <t>+1-634-669-4713x0140</t>
  </si>
  <si>
    <t>paige61@hayden.com</t>
  </si>
  <si>
    <t>https://www.bridges.net/</t>
  </si>
  <si>
    <t>277Fd24a2adCcAC</t>
  </si>
  <si>
    <t>Montes and Sons</t>
  </si>
  <si>
    <t>Pageberg</t>
  </si>
  <si>
    <t>001-824-779-6337x989</t>
  </si>
  <si>
    <t>(957)716-1224</t>
  </si>
  <si>
    <t>bensonjonathan@adkins.com</t>
  </si>
  <si>
    <t>https://www.dalton.com/</t>
  </si>
  <si>
    <t>aeFbeDF92fdbFd3</t>
  </si>
  <si>
    <t>Massey, Warner and Knapp</t>
  </si>
  <si>
    <t>Port Bradleyfort</t>
  </si>
  <si>
    <t>768-743-4708</t>
  </si>
  <si>
    <t>cunninghamkyle@rocha.info</t>
  </si>
  <si>
    <t>http://www.peters.com/</t>
  </si>
  <si>
    <t>F34BAc64dFFCEa9</t>
  </si>
  <si>
    <t>Butler, Benitez and Howell</t>
  </si>
  <si>
    <t>001-683-181-4194x04677</t>
  </si>
  <si>
    <t>+1-193-239-9513x670</t>
  </si>
  <si>
    <t>chelseyyork@willis.com</t>
  </si>
  <si>
    <t>http://english-hahn.biz/</t>
  </si>
  <si>
    <t>aAF7E87Fc67C8a4</t>
  </si>
  <si>
    <t>Chaney-Chan</t>
  </si>
  <si>
    <t>Lake Guyton</t>
  </si>
  <si>
    <t>(879)315-4045x45412</t>
  </si>
  <si>
    <t>cindyfitzpatrick@buckley.com</t>
  </si>
  <si>
    <t>2EBd9B32c0BafF1</t>
  </si>
  <si>
    <t>Friedman-Mack</t>
  </si>
  <si>
    <t>001-264-663-6201x598</t>
  </si>
  <si>
    <t>(271)151-0862x513</t>
  </si>
  <si>
    <t>gloveradrienne@stanley.com</t>
  </si>
  <si>
    <t>https://ball-carter.org/</t>
  </si>
  <si>
    <t>BEfe29fd7FDD580</t>
  </si>
  <si>
    <t>East Jacobbury</t>
  </si>
  <si>
    <t>265-024-7870</t>
  </si>
  <si>
    <t>542-368-0111x307</t>
  </si>
  <si>
    <t>haletonya@oliver-mccann.com</t>
  </si>
  <si>
    <t>https://miranda-gray.biz/</t>
  </si>
  <si>
    <t>60C8bA0ee94Fef2</t>
  </si>
  <si>
    <t>(261)443-8233</t>
  </si>
  <si>
    <t>738.311.0632</t>
  </si>
  <si>
    <t>mitchellpaige@adkins-dawson.com</t>
  </si>
  <si>
    <t>http://www.tapia.com/</t>
  </si>
  <si>
    <t>D73d082b3A6F787</t>
  </si>
  <si>
    <t>Osborn Group</t>
  </si>
  <si>
    <t>East Kristi</t>
  </si>
  <si>
    <t>884-650-7593x75415</t>
  </si>
  <si>
    <t>001-032-330-6644</t>
  </si>
  <si>
    <t>francisco01@osborn-hays.com</t>
  </si>
  <si>
    <t>B25FEe60b6ECc9F</t>
  </si>
  <si>
    <t>Garrison Group</t>
  </si>
  <si>
    <t>Sosaview</t>
  </si>
  <si>
    <t>552-546-8104x50352</t>
  </si>
  <si>
    <t>001-971-183-8113x979</t>
  </si>
  <si>
    <t>ischneider@decker-burns.com</t>
  </si>
  <si>
    <t>https://www.fry.com/</t>
  </si>
  <si>
    <t>A324bA2Bdf771AA</t>
  </si>
  <si>
    <t>Salazartown</t>
  </si>
  <si>
    <t>001-524-780-1377x51619</t>
  </si>
  <si>
    <t>(593)376-9882</t>
  </si>
  <si>
    <t>steve84@norris-zavala.net</t>
  </si>
  <si>
    <t>http://www.carson.com/</t>
  </si>
  <si>
    <t>EF0dcDf4EeF1CC6</t>
  </si>
  <si>
    <t>Davis Group</t>
  </si>
  <si>
    <t>Owenschester</t>
  </si>
  <si>
    <t>623.835.5112x8429</t>
  </si>
  <si>
    <t>001-236-711-1266x89503</t>
  </si>
  <si>
    <t>autumnbrennan@estrada.org</t>
  </si>
  <si>
    <t>https://www.carter.net/</t>
  </si>
  <si>
    <t>Bb9F7Ee4a5Db396</t>
  </si>
  <si>
    <t>Carter, Mckinney and Perry</t>
  </si>
  <si>
    <t>Victorbury</t>
  </si>
  <si>
    <t>152-804-3798x0744</t>
  </si>
  <si>
    <t>+1-060-555-7925x5672</t>
  </si>
  <si>
    <t>marie46@norman.com</t>
  </si>
  <si>
    <t>http://www.lynn.net/</t>
  </si>
  <si>
    <t>CDDAB7c349e5aAd</t>
  </si>
  <si>
    <t>Greenchester</t>
  </si>
  <si>
    <t>(091)050-1265</t>
  </si>
  <si>
    <t>(369)479-5518x522</t>
  </si>
  <si>
    <t>huntergalvan@mercer-norton.biz</t>
  </si>
  <si>
    <t>http://www.olsen-gray.com/</t>
  </si>
  <si>
    <t>0d7AA72C421e38e</t>
  </si>
  <si>
    <t>Hunter Ltd</t>
  </si>
  <si>
    <t>Fryfort</t>
  </si>
  <si>
    <t>458-753-1951</t>
  </si>
  <si>
    <t>mariah42@arroyo-pratt.com</t>
  </si>
  <si>
    <t>75C0f7D3C13EEd4</t>
  </si>
  <si>
    <t>Bender, Beasley and Barrett</t>
  </si>
  <si>
    <t>Lake Keith</t>
  </si>
  <si>
    <t>110.948.6180x0924</t>
  </si>
  <si>
    <t>(268)403-9124</t>
  </si>
  <si>
    <t>gilbertrollins@church-townsend.com</t>
  </si>
  <si>
    <t>c67A24bBdF7B3d7</t>
  </si>
  <si>
    <t>Romero-Le</t>
  </si>
  <si>
    <t>South Debraland</t>
  </si>
  <si>
    <t>576-466-1267</t>
  </si>
  <si>
    <t>(763)637-7952x04286</t>
  </si>
  <si>
    <t>eddiepotts@ayala-austin.com</t>
  </si>
  <si>
    <t>http://ayala-porter.com/</t>
  </si>
  <si>
    <t>Fa1bf4A5aDb3AE6</t>
  </si>
  <si>
    <t>Holt, Meyers and Sharp</t>
  </si>
  <si>
    <t>Beckytown</t>
  </si>
  <si>
    <t>230-110-7181x574</t>
  </si>
  <si>
    <t>chenselena@cochran-fuller.info</t>
  </si>
  <si>
    <t>https://washington-brewer.com/</t>
  </si>
  <si>
    <t>6B8577D1ac409CF</t>
  </si>
  <si>
    <t>Aguirre-Clay</t>
  </si>
  <si>
    <t>North Jacksonchester</t>
  </si>
  <si>
    <t>859.557.6047x8042</t>
  </si>
  <si>
    <t>001-886-192-9826x84411</t>
  </si>
  <si>
    <t>hector07@gallagher.com</t>
  </si>
  <si>
    <t>Db0E7C9da40deBF</t>
  </si>
  <si>
    <t>Duncan, Wolfe and Bates</t>
  </si>
  <si>
    <t>Williestad</t>
  </si>
  <si>
    <t>697-273-2831x6190</t>
  </si>
  <si>
    <t>169.018.9075</t>
  </si>
  <si>
    <t>sheakristen@schmidt.com</t>
  </si>
  <si>
    <t>https://www.mullins.net/</t>
  </si>
  <si>
    <t>AC3254d8ad32aE1</t>
  </si>
  <si>
    <t>Roach-Howe</t>
  </si>
  <si>
    <t>661-713-6106x160</t>
  </si>
  <si>
    <t>879.265.1338x4738</t>
  </si>
  <si>
    <t>mayomonica@santana.com</t>
  </si>
  <si>
    <t>http://hanna.biz/</t>
  </si>
  <si>
    <t>082Ee9dc4F8a2C3</t>
  </si>
  <si>
    <t>West Emilyburgh</t>
  </si>
  <si>
    <t>vfranco@wade.com</t>
  </si>
  <si>
    <t>https://www.trujillo-huang.com/</t>
  </si>
  <si>
    <t>E1D7a92cd7Bd9ba</t>
  </si>
  <si>
    <t>Vega and Sons</t>
  </si>
  <si>
    <t>Molinaton</t>
  </si>
  <si>
    <t>001-022-466-2918x7201</t>
  </si>
  <si>
    <t>953.563.1751</t>
  </si>
  <si>
    <t>cherylserrano@ballard.com</t>
  </si>
  <si>
    <t>https://ali-ferrell.org/</t>
  </si>
  <si>
    <t>d11B2130b14ffD4</t>
  </si>
  <si>
    <t>Lake Jaketown</t>
  </si>
  <si>
    <t>001-985-110-5237</t>
  </si>
  <si>
    <t>001-143-300-7557</t>
  </si>
  <si>
    <t>lorrainepugh@novak-berg.info</t>
  </si>
  <si>
    <t>cEA31b9c8c55Eb1</t>
  </si>
  <si>
    <t>Robbins-Leach</t>
  </si>
  <si>
    <t>Danielletown</t>
  </si>
  <si>
    <t>001-986-349-5739x5674</t>
  </si>
  <si>
    <t>431.097.0850</t>
  </si>
  <si>
    <t>donaldmeadows@krause.com</t>
  </si>
  <si>
    <t>75d998AB58C6E7f</t>
  </si>
  <si>
    <t>Hartman-Ashley</t>
  </si>
  <si>
    <t>Port Ebony</t>
  </si>
  <si>
    <t>001-565-864-1872x3520</t>
  </si>
  <si>
    <t>080.320.8712</t>
  </si>
  <si>
    <t>autumn51@stuart-monroe.com</t>
  </si>
  <si>
    <t>5bEDAd9D1F91e0c</t>
  </si>
  <si>
    <t>Manning, Golden and Ellis</t>
  </si>
  <si>
    <t>Port Frederick</t>
  </si>
  <si>
    <t>001-238-449-9212x6937</t>
  </si>
  <si>
    <t>gpatel@best-blackwell.com</t>
  </si>
  <si>
    <t>C32988559d7702F</t>
  </si>
  <si>
    <t>Matthews-Richmond</t>
  </si>
  <si>
    <t>West Kiara</t>
  </si>
  <si>
    <t>913.427.2493x317</t>
  </si>
  <si>
    <t>(602)995-9298x26709</t>
  </si>
  <si>
    <t>ypaul@frederick-fuentes.com</t>
  </si>
  <si>
    <t>C000B1D5457Ab43</t>
  </si>
  <si>
    <t>Patel, Andersen and Dillon</t>
  </si>
  <si>
    <t>Lake Alisonstad</t>
  </si>
  <si>
    <t>(035)056-1952x96055</t>
  </si>
  <si>
    <t>uchase@hamilton.com</t>
  </si>
  <si>
    <t>https://morse.biz/</t>
  </si>
  <si>
    <t>BB1c9c1C5ADCc31</t>
  </si>
  <si>
    <t>Port Bettyhaven</t>
  </si>
  <si>
    <t>030.225.3531x74091</t>
  </si>
  <si>
    <t>321.666.5487</t>
  </si>
  <si>
    <t>ashley14@frye-meza.com</t>
  </si>
  <si>
    <t>Fecc9aeD6354b30</t>
  </si>
  <si>
    <t>Benitez and Sons</t>
  </si>
  <si>
    <t>Kellyland</t>
  </si>
  <si>
    <t>(083)128-6767x78772</t>
  </si>
  <si>
    <t>(677)923-9858x552</t>
  </si>
  <si>
    <t>foxxavier@fernandez.com</t>
  </si>
  <si>
    <t>http://oconnell.org/</t>
  </si>
  <si>
    <t>6dfe9E67F5eFAbb</t>
  </si>
  <si>
    <t>Torres-Hampton</t>
  </si>
  <si>
    <t>North Bethtown</t>
  </si>
  <si>
    <t>001-428-928-4516x11954</t>
  </si>
  <si>
    <t>(882)117-0078</t>
  </si>
  <si>
    <t>derekmayo@randall.com</t>
  </si>
  <si>
    <t>http://hall.com/</t>
  </si>
  <si>
    <t>eD96b58cbf4aAC5</t>
  </si>
  <si>
    <t>Lake Rebekahchester</t>
  </si>
  <si>
    <t>+1-352-652-3975x765</t>
  </si>
  <si>
    <t>(844)463-4376</t>
  </si>
  <si>
    <t>qmccormick@walter.com</t>
  </si>
  <si>
    <t>http://wood-orozco.com/</t>
  </si>
  <si>
    <t>c6Cfb192FB7F90E</t>
  </si>
  <si>
    <t>Moran, Henderson and Wilson</t>
  </si>
  <si>
    <t>Henryshire</t>
  </si>
  <si>
    <t>001-417-691-5231x4498</t>
  </si>
  <si>
    <t>+1-456-439-3327x757</t>
  </si>
  <si>
    <t>jgould@rhodes-fletcher.com</t>
  </si>
  <si>
    <t>A2cEcEB5F5decBe</t>
  </si>
  <si>
    <t>Duran, Byrd and Dudley</t>
  </si>
  <si>
    <t>Dixonland</t>
  </si>
  <si>
    <t>001-157-122-0632x746</t>
  </si>
  <si>
    <t>wyatt11@kline.com</t>
  </si>
  <si>
    <t>https://watkins-compton.info/</t>
  </si>
  <si>
    <t>1CbAdE57CFBaE6d</t>
  </si>
  <si>
    <t>Pruitt and Sons</t>
  </si>
  <si>
    <t>Port Karla</t>
  </si>
  <si>
    <t>344-642-0451x68163</t>
  </si>
  <si>
    <t>bcurtis@sanford-mcfarland.net</t>
  </si>
  <si>
    <t>https://www.mccann-ali.com/</t>
  </si>
  <si>
    <t>Aad50A2781db16A</t>
  </si>
  <si>
    <t>Rodgers-Rush</t>
  </si>
  <si>
    <t>Fieldsbury</t>
  </si>
  <si>
    <t>+1-853-971-0009x013</t>
  </si>
  <si>
    <t>(221)593-8204</t>
  </si>
  <si>
    <t>jeffwebster@marshall.com</t>
  </si>
  <si>
    <t>http://www.austin-gallegos.org/</t>
  </si>
  <si>
    <t>BC45DEf0A2a05fD</t>
  </si>
  <si>
    <t>Graham, Mendoza and Hale</t>
  </si>
  <si>
    <t>858-408-7425</t>
  </si>
  <si>
    <t>(633)900-8832x4199</t>
  </si>
  <si>
    <t>sawyervickie@french.org</t>
  </si>
  <si>
    <t>f24a21f2Fa4f46C</t>
  </si>
  <si>
    <t>Ballard-Gentry</t>
  </si>
  <si>
    <t>Jennashire</t>
  </si>
  <si>
    <t>721-354-6328x4443</t>
  </si>
  <si>
    <t>+1-396-573-0317x246</t>
  </si>
  <si>
    <t>sandersnathan@kirk.biz</t>
  </si>
  <si>
    <t>646F3DAc9562368</t>
  </si>
  <si>
    <t>Galvan-Thornton</t>
  </si>
  <si>
    <t>Evelynmouth</t>
  </si>
  <si>
    <t>+1-504-690-3605x996</t>
  </si>
  <si>
    <t>256-940-1536</t>
  </si>
  <si>
    <t>reginafriedman@novak.info</t>
  </si>
  <si>
    <t>http://bass.org/</t>
  </si>
  <si>
    <t>67477242A28FE61</t>
  </si>
  <si>
    <t>Montoya LLC</t>
  </si>
  <si>
    <t>Victorberg</t>
  </si>
  <si>
    <t>455.560.8474</t>
  </si>
  <si>
    <t>576.066.1484</t>
  </si>
  <si>
    <t>peggy91@sheppard-knapp.net</t>
  </si>
  <si>
    <t>http://dawson-stanley.com/</t>
  </si>
  <si>
    <t>aB27Bc7D3980dc5</t>
  </si>
  <si>
    <t>Jacquelineview</t>
  </si>
  <si>
    <t>738-779-3783</t>
  </si>
  <si>
    <t>001-358-595-5364x527</t>
  </si>
  <si>
    <t>kent72@wagner-daugherty.com</t>
  </si>
  <si>
    <t>http://combs-sosa.com/</t>
  </si>
  <si>
    <t>39C7aeAcac541B3</t>
  </si>
  <si>
    <t>Kramer, Graves and Stuart</t>
  </si>
  <si>
    <t>Cowanshire</t>
  </si>
  <si>
    <t>+1-095-668-8518x26505</t>
  </si>
  <si>
    <t>uvillarreal@davidson-colon.org</t>
  </si>
  <si>
    <t>https://www.rollins-gray.info/</t>
  </si>
  <si>
    <t>D3BA2462fCc6D83</t>
  </si>
  <si>
    <t>Long-Valentine</t>
  </si>
  <si>
    <t>(181)366-5073</t>
  </si>
  <si>
    <t>604-228-3693x0544</t>
  </si>
  <si>
    <t>santiagotheodore@dickerson-hardin.com</t>
  </si>
  <si>
    <t>http://nicholson-archer.com/</t>
  </si>
  <si>
    <t>BBC2fdC2ecd7cdF</t>
  </si>
  <si>
    <t>Hardin, Hickman and Bailey</t>
  </si>
  <si>
    <t>New Frankborough</t>
  </si>
  <si>
    <t>722-826-8409x5907</t>
  </si>
  <si>
    <t>421-893-6299x52666</t>
  </si>
  <si>
    <t>ray89@pitts.com</t>
  </si>
  <si>
    <t>https://www.sanford-molina.biz/</t>
  </si>
  <si>
    <t>Cb7cE9Bd509B4f6</t>
  </si>
  <si>
    <t>Shaffer, Macias and Perry</t>
  </si>
  <si>
    <t>Connerland</t>
  </si>
  <si>
    <t>856-308-2836</t>
  </si>
  <si>
    <t>wyattdougherty@neal.net</t>
  </si>
  <si>
    <t>http://pruitt-luna.biz/</t>
  </si>
  <si>
    <t>5eDb72a05b2A31b</t>
  </si>
  <si>
    <t>Paul, Shah and Pierce</t>
  </si>
  <si>
    <t>001-077-852-5731x82409</t>
  </si>
  <si>
    <t>548-977-5738x29621</t>
  </si>
  <si>
    <t>allison03@herring.com</t>
  </si>
  <si>
    <t>https://www.sweeney.biz/</t>
  </si>
  <si>
    <t>FEB9bAd1b77B63D</t>
  </si>
  <si>
    <t>Herring-Moon</t>
  </si>
  <si>
    <t>(918)056-7772</t>
  </si>
  <si>
    <t>001-475-705-0697x3441</t>
  </si>
  <si>
    <t>alvinriley@meadows.biz</t>
  </si>
  <si>
    <t>0B1E3ADB88e0141</t>
  </si>
  <si>
    <t>Durham, Costa and Deleon</t>
  </si>
  <si>
    <t>Mariamouth</t>
  </si>
  <si>
    <t>(590)800-3740x2967</t>
  </si>
  <si>
    <t>jacksharp@rojas-maxwell.org</t>
  </si>
  <si>
    <t>0b40C864ABbbBFb</t>
  </si>
  <si>
    <t>Branch-Lin</t>
  </si>
  <si>
    <t>Derrickberg</t>
  </si>
  <si>
    <t>047-953-1119</t>
  </si>
  <si>
    <t>kerrimcfarland@larson.com</t>
  </si>
  <si>
    <t>http://www.morgan-charles.info/</t>
  </si>
  <si>
    <t>0BcE5983C641cBe</t>
  </si>
  <si>
    <t>Reeves Inc</t>
  </si>
  <si>
    <t>Hornberg</t>
  </si>
  <si>
    <t>+1-332-553-8919x99073</t>
  </si>
  <si>
    <t>(896)945-8038x561</t>
  </si>
  <si>
    <t>antonio41@horton.info</t>
  </si>
  <si>
    <t>https://www.maldonado.com/</t>
  </si>
  <si>
    <t>d22A95B78B4AeaE</t>
  </si>
  <si>
    <t>Rocha-Lloyd</t>
  </si>
  <si>
    <t>South Shannonside</t>
  </si>
  <si>
    <t>(789)861-5337x836</t>
  </si>
  <si>
    <t>001-861-324-1787x211</t>
  </si>
  <si>
    <t>zunigatom@beasley-kirby.com</t>
  </si>
  <si>
    <t>http://yoder.net/</t>
  </si>
  <si>
    <t>C1d7CAA0b1e3EBA</t>
  </si>
  <si>
    <t>Bridges and Sons</t>
  </si>
  <si>
    <t>New Seanstad</t>
  </si>
  <si>
    <t>075-652-0712x0547</t>
  </si>
  <si>
    <t>+1-161-946-6916x52826</t>
  </si>
  <si>
    <t>ronald57@diaz-pratt.info</t>
  </si>
  <si>
    <t>https://bruce-hess.biz/</t>
  </si>
  <si>
    <t>beE9583aeb96e4A</t>
  </si>
  <si>
    <t>Morse-Mckee</t>
  </si>
  <si>
    <t>001-703-594-6539x54244</t>
  </si>
  <si>
    <t>667-134-1482x899</t>
  </si>
  <si>
    <t>kendra81@vasquez-jenkins.info</t>
  </si>
  <si>
    <t>BBfD2d0dE8a7fe9</t>
  </si>
  <si>
    <t>Garrett, Giles and Townsend</t>
  </si>
  <si>
    <t>Ellenburgh</t>
  </si>
  <si>
    <t>093-728-5767x4339</t>
  </si>
  <si>
    <t>456-425-3027x0379</t>
  </si>
  <si>
    <t>jackson92@mora.info</t>
  </si>
  <si>
    <t>ff1EbB26C67d74e</t>
  </si>
  <si>
    <t>Greene-Curtis</t>
  </si>
  <si>
    <t>Brandiland</t>
  </si>
  <si>
    <t>(167)216-1328</t>
  </si>
  <si>
    <t>001-027-222-7858x7574</t>
  </si>
  <si>
    <t>blankenshipjillian@davidson-mcdonald.com</t>
  </si>
  <si>
    <t>https://www.sullivan-chambers.com/</t>
  </si>
  <si>
    <t>F741c07E6Fc5Bc9</t>
  </si>
  <si>
    <t>Coffey, Sanford and Cochran</t>
  </si>
  <si>
    <t>Herringport</t>
  </si>
  <si>
    <t>+1-054-331-4186x805</t>
  </si>
  <si>
    <t>+1-509-796-8999x8068</t>
  </si>
  <si>
    <t>wherring@rangel.com</t>
  </si>
  <si>
    <t>https://www.page.org/</t>
  </si>
  <si>
    <t>bCdE4bF78DC6FeD</t>
  </si>
  <si>
    <t>Port Kathryn</t>
  </si>
  <si>
    <t>(187)432-9759x511</t>
  </si>
  <si>
    <t>389.035.9919x49767</t>
  </si>
  <si>
    <t>amandawilkins@williamson.com</t>
  </si>
  <si>
    <t>http://www.benitez.info/</t>
  </si>
  <si>
    <t>9ceaEAf4bD09E4e</t>
  </si>
  <si>
    <t>Gillespie, Summers and Howell</t>
  </si>
  <si>
    <t>(419)104-9206x16217</t>
  </si>
  <si>
    <t>001-409-507-8134x1218</t>
  </si>
  <si>
    <t>espinozagene@vaughn.net</t>
  </si>
  <si>
    <t>https://mullen-manning.com/</t>
  </si>
  <si>
    <t>dE1Be6D9c110A1B</t>
  </si>
  <si>
    <t>Stewart LLC</t>
  </si>
  <si>
    <t>South Andrea</t>
  </si>
  <si>
    <t>(116)473-2469</t>
  </si>
  <si>
    <t>sandynorris@juarez-blevins.com</t>
  </si>
  <si>
    <t>https://kane.com/</t>
  </si>
  <si>
    <t>1cE9beAEaFA6728</t>
  </si>
  <si>
    <t>Vincent, Lester and Jordan</t>
  </si>
  <si>
    <t>Maxfurt</t>
  </si>
  <si>
    <t>001-892-274-4604x859</t>
  </si>
  <si>
    <t>615.889.4444</t>
  </si>
  <si>
    <t>brandylawson@pearson.com</t>
  </si>
  <si>
    <t>https://christensen-yang.com/</t>
  </si>
  <si>
    <t>bEA3eCe8B4A7e9e</t>
  </si>
  <si>
    <t>Baxter, Robinson and Bean</t>
  </si>
  <si>
    <t>+1-594-468-5084x4905</t>
  </si>
  <si>
    <t>theresagonzalez@roberson-flores.org</t>
  </si>
  <si>
    <t>https://www.blair.com/</t>
  </si>
  <si>
    <t>F3aA4ABD2fC31EA</t>
  </si>
  <si>
    <t>East Beverlyborough</t>
  </si>
  <si>
    <t>(477)545-7854x33548</t>
  </si>
  <si>
    <t>mccarthyisabel@madden.com</t>
  </si>
  <si>
    <t>https://www.lane.biz/</t>
  </si>
  <si>
    <t>b0bFc35A998Ffcd</t>
  </si>
  <si>
    <t>Martinez-George</t>
  </si>
  <si>
    <t>South Mitchelltown</t>
  </si>
  <si>
    <t>001-535-467-3408x2538</t>
  </si>
  <si>
    <t>001-568-842-9114x2089</t>
  </si>
  <si>
    <t>dmcguire@randall-mccarty.biz</t>
  </si>
  <si>
    <t>http://mcclain-wheeler.org/</t>
  </si>
  <si>
    <t>bfc3B455Dd2f4bd</t>
  </si>
  <si>
    <t>355.104.4169x7569</t>
  </si>
  <si>
    <t>370-557-8403x676</t>
  </si>
  <si>
    <t>lucasweeks@carter.info</t>
  </si>
  <si>
    <t>http://www.hubbard.biz/</t>
  </si>
  <si>
    <t>Aad7e80a50ac817</t>
  </si>
  <si>
    <t>001-567-562-4079x9127</t>
  </si>
  <si>
    <t>suedavies@stafford.info</t>
  </si>
  <si>
    <t>http://reeves-chung.com/</t>
  </si>
  <si>
    <t>C3890B19A9B8c2D</t>
  </si>
  <si>
    <t>Ellis, Avila and Meza</t>
  </si>
  <si>
    <t>West Kerryton</t>
  </si>
  <si>
    <t>+1-908-474-5745x76405</t>
  </si>
  <si>
    <t>800.018.6253</t>
  </si>
  <si>
    <t>judyvaldez@hanson.com</t>
  </si>
  <si>
    <t>https://bell.net/</t>
  </si>
  <si>
    <t>21FEF4731a46A91</t>
  </si>
  <si>
    <t>Castillo-Shepherd</t>
  </si>
  <si>
    <t>South Bobhaven</t>
  </si>
  <si>
    <t>+1-857-125-3577x5496</t>
  </si>
  <si>
    <t>+1-336-379-4877x265</t>
  </si>
  <si>
    <t>pennynunez@park.com</t>
  </si>
  <si>
    <t>http://norton-dean.com/</t>
  </si>
  <si>
    <t>7Ed614755a6fB40</t>
  </si>
  <si>
    <t>Conley-Massey</t>
  </si>
  <si>
    <t>West Carmenside</t>
  </si>
  <si>
    <t>001-470-380-0001x26435</t>
  </si>
  <si>
    <t>(507)481-5526x599</t>
  </si>
  <si>
    <t>daltonguzman@townsend.com</t>
  </si>
  <si>
    <t>https://www.duffy-oconnor.org/</t>
  </si>
  <si>
    <t>fB94F534E2daBa9</t>
  </si>
  <si>
    <t>Durham-Todd</t>
  </si>
  <si>
    <t>036-689-1544x980</t>
  </si>
  <si>
    <t>+1-349-078-8510x85905</t>
  </si>
  <si>
    <t>mitchell97@dennis.com</t>
  </si>
  <si>
    <t>https://villarreal.com/</t>
  </si>
  <si>
    <t>1FCAbcf2eedbc5E</t>
  </si>
  <si>
    <t>East Joshua</t>
  </si>
  <si>
    <t>843.938.8433x724</t>
  </si>
  <si>
    <t>246.733.1666x914</t>
  </si>
  <si>
    <t>claire36@rivera.com</t>
  </si>
  <si>
    <t>https://mcconnell.org/</t>
  </si>
  <si>
    <t>0adAA5AF198f51a</t>
  </si>
  <si>
    <t>Cabrera, Carrillo and Massey</t>
  </si>
  <si>
    <t>290.114.6120x6790</t>
  </si>
  <si>
    <t>micheal32@maxwell.com</t>
  </si>
  <si>
    <t>http://andrade-lynch.com/</t>
  </si>
  <si>
    <t>f2Ab25B7FC53d07</t>
  </si>
  <si>
    <t>Farrell-Petty</t>
  </si>
  <si>
    <t>East Theresa</t>
  </si>
  <si>
    <t>+1-292-912-4968x00720</t>
  </si>
  <si>
    <t>mclements@harper.com</t>
  </si>
  <si>
    <t>https://www.reilly.com/</t>
  </si>
  <si>
    <t>Bc9E69ac9CBBDe3</t>
  </si>
  <si>
    <t>Henderson, Franco and Espinoza</t>
  </si>
  <si>
    <t>East Annebury</t>
  </si>
  <si>
    <t>001-226-579-8250</t>
  </si>
  <si>
    <t>919.158.5333x86876</t>
  </si>
  <si>
    <t>fisherchristy@conner.com</t>
  </si>
  <si>
    <t>http://greer.info/</t>
  </si>
  <si>
    <t>BbC8e1B29F8E82B</t>
  </si>
  <si>
    <t>Ortega, Mercer and Mcconnell</t>
  </si>
  <si>
    <t>Houstonfort</t>
  </si>
  <si>
    <t>(158)478-3054</t>
  </si>
  <si>
    <t>001-277-635-5697x751</t>
  </si>
  <si>
    <t>drakemicheal@key-stanton.com</t>
  </si>
  <si>
    <t>https://frazier-rangel.com/</t>
  </si>
  <si>
    <t>D5ff2fDe6fCc4eD</t>
  </si>
  <si>
    <t>Schroeder, Berg and Powell</t>
  </si>
  <si>
    <t>Lake Hailey</t>
  </si>
  <si>
    <t>112.984.6034</t>
  </si>
  <si>
    <t>001-568-030-6757x7668</t>
  </si>
  <si>
    <t>mollyford@cameron.com</t>
  </si>
  <si>
    <t>https://howe-holloway.com/</t>
  </si>
  <si>
    <t>Af93DD765df4ea8</t>
  </si>
  <si>
    <t>Finley-Gonzalez</t>
  </si>
  <si>
    <t>883.736.3668x0430</t>
  </si>
  <si>
    <t>+1-093-724-2338x998</t>
  </si>
  <si>
    <t>emilyhenderson@quinn.com</t>
  </si>
  <si>
    <t>http://www.arnold-hughes.com/</t>
  </si>
  <si>
    <t>1FE3E9AF16C7010</t>
  </si>
  <si>
    <t>Soto-Weeks</t>
  </si>
  <si>
    <t>Savannahburgh</t>
  </si>
  <si>
    <t>283.202.2686</t>
  </si>
  <si>
    <t>(044)584-2799x79627</t>
  </si>
  <si>
    <t>waltonjack@dillon.com</t>
  </si>
  <si>
    <t>https://www.roach.net/</t>
  </si>
  <si>
    <t>f18bab4Fc7D0C1E</t>
  </si>
  <si>
    <t>Franco LLC</t>
  </si>
  <si>
    <t>Ellisonchester</t>
  </si>
  <si>
    <t>472.884.3868x0922</t>
  </si>
  <si>
    <t>(626)436-9075x4483</t>
  </si>
  <si>
    <t>banksclayton@tran.com</t>
  </si>
  <si>
    <t>http://ramirez.org/</t>
  </si>
  <si>
    <t>fF1a532aE09A124</t>
  </si>
  <si>
    <t>001-225-227-0250x061</t>
  </si>
  <si>
    <t>321.910.4111x992</t>
  </si>
  <si>
    <t>wallaceclaudia@mckee-parks.com</t>
  </si>
  <si>
    <t>http://www.bradford-buck.com/</t>
  </si>
  <si>
    <t>9c6b6C3b6a74c81</t>
  </si>
  <si>
    <t>Darrellfort</t>
  </si>
  <si>
    <t>kenneth00@wagner.com</t>
  </si>
  <si>
    <t>http://wilkerson-myers.net/</t>
  </si>
  <si>
    <t>B21faaBBB1b944F</t>
  </si>
  <si>
    <t>Wood, Parker and Stewart</t>
  </si>
  <si>
    <t>Salazarville</t>
  </si>
  <si>
    <t>+1-323-492-4679x517</t>
  </si>
  <si>
    <t>001-883-098-1192x4682</t>
  </si>
  <si>
    <t>griffinrose@blackburn-carr.com</t>
  </si>
  <si>
    <t>4d4a4fF4A8aB0C9</t>
  </si>
  <si>
    <t>Nicholsonhaven</t>
  </si>
  <si>
    <t>(733)453-8147</t>
  </si>
  <si>
    <t>(113)534-6546</t>
  </si>
  <si>
    <t>markstricia@tyler.org</t>
  </si>
  <si>
    <t>https://www.moreno.com/</t>
  </si>
  <si>
    <t>Dd6b1919d591A58</t>
  </si>
  <si>
    <t>Blackwell-Grimes</t>
  </si>
  <si>
    <t>Lake Eugenetown</t>
  </si>
  <si>
    <t>115-457-8745x792</t>
  </si>
  <si>
    <t>(089)537-7676</t>
  </si>
  <si>
    <t>jreeves@ross-woodward.com</t>
  </si>
  <si>
    <t>http://garcia-lawrence.com/</t>
  </si>
  <si>
    <t>a9A1D703Fec0F35</t>
  </si>
  <si>
    <t>Bradley-Ponce</t>
  </si>
  <si>
    <t>Coxbury</t>
  </si>
  <si>
    <t>001-580-548-8845x342</t>
  </si>
  <si>
    <t>050-899-0590x214</t>
  </si>
  <si>
    <t>phurley@madden.com</t>
  </si>
  <si>
    <t>https://www.pratt.biz/</t>
  </si>
  <si>
    <t>6696Ab85adDD2dA</t>
  </si>
  <si>
    <t>Wise Ltd</t>
  </si>
  <si>
    <t>Stanleytown</t>
  </si>
  <si>
    <t>(424)344-4954</t>
  </si>
  <si>
    <t>+1-177-350-9540x0321</t>
  </si>
  <si>
    <t>lloydarthur@warner.com</t>
  </si>
  <si>
    <t>https://french-valentine.com/</t>
  </si>
  <si>
    <t>c4D75E00D9ccBf6</t>
  </si>
  <si>
    <t>Pineda-Lester</t>
  </si>
  <si>
    <t>Mcconnellfurt</t>
  </si>
  <si>
    <t>001-372-747-7805</t>
  </si>
  <si>
    <t>fyang@zimmerman.biz</t>
  </si>
  <si>
    <t>https://ramos.biz/</t>
  </si>
  <si>
    <t>5c8d356A16FfeEB</t>
  </si>
  <si>
    <t>Rowe, Mosley and Stephens</t>
  </si>
  <si>
    <t>417.387.6781x50654</t>
  </si>
  <si>
    <t>001-162-465-5741x435</t>
  </si>
  <si>
    <t>yeverett@ewing-anthony.com</t>
  </si>
  <si>
    <t>aF3F0acD0b7BA79</t>
  </si>
  <si>
    <t>Aguilarton</t>
  </si>
  <si>
    <t>(166)313-7099</t>
  </si>
  <si>
    <t>995.847.8975x77480</t>
  </si>
  <si>
    <t>henryrita@russell-shah.com</t>
  </si>
  <si>
    <t>056EE52d310c8Ef</t>
  </si>
  <si>
    <t>Wolfe, Kaufman and Fischer</t>
  </si>
  <si>
    <t>(828)630-6959x8734</t>
  </si>
  <si>
    <t>randolphmackenzie@wheeler-huffman.com</t>
  </si>
  <si>
    <t>http://www.lowery-nolan.net/</t>
  </si>
  <si>
    <t>d0AFcc3C4304C06</t>
  </si>
  <si>
    <t>Newton-Velez</t>
  </si>
  <si>
    <t>East Kristie</t>
  </si>
  <si>
    <t>001-431-322-3555x95376</t>
  </si>
  <si>
    <t>001-506-975-1437x436</t>
  </si>
  <si>
    <t>caldwellbarbara@schroeder.org</t>
  </si>
  <si>
    <t>https://www.haas.info/</t>
  </si>
  <si>
    <t>ee09DDAa55bB8E4</t>
  </si>
  <si>
    <t>Lawson-Weaver</t>
  </si>
  <si>
    <t>Carpenterhaven</t>
  </si>
  <si>
    <t>+1-010-450-2575x6933</t>
  </si>
  <si>
    <t>001-360-993-6222</t>
  </si>
  <si>
    <t>masseyruth@hogan.com</t>
  </si>
  <si>
    <t>95b86D64c5fFB52</t>
  </si>
  <si>
    <t>Green-Flowers</t>
  </si>
  <si>
    <t>+1-398-261-9977x26252</t>
  </si>
  <si>
    <t>001-821-237-9417x53863</t>
  </si>
  <si>
    <t>vargasjimmy@roach-gallegos.com</t>
  </si>
  <si>
    <t>https://www.murphy-murray.com/</t>
  </si>
  <si>
    <t>A48a5304CAC6dee</t>
  </si>
  <si>
    <t>Leonardstad</t>
  </si>
  <si>
    <t>001-251-944-6068x2051</t>
  </si>
  <si>
    <t>209-745-5580x755</t>
  </si>
  <si>
    <t>hebertamy@wang.com</t>
  </si>
  <si>
    <t>https://www.mckinney.com/</t>
  </si>
  <si>
    <t>bc037744472e65b</t>
  </si>
  <si>
    <t>Ortiz, Burns and Richardson</t>
  </si>
  <si>
    <t>South Jennaland</t>
  </si>
  <si>
    <t>797-569-1382</t>
  </si>
  <si>
    <t>558-243-6354x74100</t>
  </si>
  <si>
    <t>zproctor@mcpherson-dixon.biz</t>
  </si>
  <si>
    <t>https://greer.com/</t>
  </si>
  <si>
    <t>28E652AE681f33B</t>
  </si>
  <si>
    <t>Sharptown</t>
  </si>
  <si>
    <t>001-033-405-5418</t>
  </si>
  <si>
    <t>(578)352-5650x05834</t>
  </si>
  <si>
    <t>yorkdominic@frye-aguirre.org</t>
  </si>
  <si>
    <t>0c1cbAC211DA8CA</t>
  </si>
  <si>
    <t>Joyce-Sheppard</t>
  </si>
  <si>
    <t>Ashleyton</t>
  </si>
  <si>
    <t>791-865-2383x90000</t>
  </si>
  <si>
    <t>001-613-701-4329</t>
  </si>
  <si>
    <t>paulacortez@case.com</t>
  </si>
  <si>
    <t>http://andersen.com/</t>
  </si>
  <si>
    <t>6DD5Fa3CB2b46fF</t>
  </si>
  <si>
    <t>Hansen-Goodman</t>
  </si>
  <si>
    <t>New Bryce</t>
  </si>
  <si>
    <t>001-244-013-5029</t>
  </si>
  <si>
    <t>272.913.3032</t>
  </si>
  <si>
    <t>jaime60@sawyer.org</t>
  </si>
  <si>
    <t>http://www.marquez.com/</t>
  </si>
  <si>
    <t>Dbb6DB99b9bE2bB</t>
  </si>
  <si>
    <t>Boyle PLC</t>
  </si>
  <si>
    <t>Marshton</t>
  </si>
  <si>
    <t>324.731.1267x6051</t>
  </si>
  <si>
    <t>+1-571-637-7662x216</t>
  </si>
  <si>
    <t>russoglenn@burch.com</t>
  </si>
  <si>
    <t>http://dorsey-ramsey.com/</t>
  </si>
  <si>
    <t>8538BCb0fA0f4Ac</t>
  </si>
  <si>
    <t>Sanders-Reilly</t>
  </si>
  <si>
    <t>915.431.8832</t>
  </si>
  <si>
    <t>504-500-8868x16488</t>
  </si>
  <si>
    <t>washingtonsharon@reed-wyatt.biz</t>
  </si>
  <si>
    <t>https://lindsey-downs.net/</t>
  </si>
  <si>
    <t>b3A18AFBb5CFb82</t>
  </si>
  <si>
    <t>Burnett-Sloan</t>
  </si>
  <si>
    <t>Melanieton</t>
  </si>
  <si>
    <t>328-249-4605x8660</t>
  </si>
  <si>
    <t>592.668.0365x207</t>
  </si>
  <si>
    <t>shortalexis@townsend.com</t>
  </si>
  <si>
    <t>http://www.richmond.com/</t>
  </si>
  <si>
    <t>AcE2fEC8b9EC3dc</t>
  </si>
  <si>
    <t>Shelton Ltd</t>
  </si>
  <si>
    <t>Port Priscillaview</t>
  </si>
  <si>
    <t>722.689.6728x958</t>
  </si>
  <si>
    <t>334-052-3454x816</t>
  </si>
  <si>
    <t>merrittariel@sharp.com</t>
  </si>
  <si>
    <t>https://underwood-carson.biz/</t>
  </si>
  <si>
    <t>Cb76C41eCcCf1a7</t>
  </si>
  <si>
    <t>Mccall-Carr</t>
  </si>
  <si>
    <t>Veronicamouth</t>
  </si>
  <si>
    <t>001-205-245-0903</t>
  </si>
  <si>
    <t>001-871-896-6026x804</t>
  </si>
  <si>
    <t>stefaniecox@pruitt-chaney.info</t>
  </si>
  <si>
    <t>88Ecd5ff77F037d</t>
  </si>
  <si>
    <t>Parsons-Key</t>
  </si>
  <si>
    <t>North Marilynbury</t>
  </si>
  <si>
    <t>+1-103-710-2409x79008</t>
  </si>
  <si>
    <t>(952)120-8001x189</t>
  </si>
  <si>
    <t>claire74@schwartz.biz</t>
  </si>
  <si>
    <t>http://www.rose.com/</t>
  </si>
  <si>
    <t>9F2b088cC5D555A</t>
  </si>
  <si>
    <t>Jennings-Chaney</t>
  </si>
  <si>
    <t>Olsenton</t>
  </si>
  <si>
    <t>(529)311-9853x870</t>
  </si>
  <si>
    <t>001-539-768-8688x199</t>
  </si>
  <si>
    <t>gabriela68@morgan.com</t>
  </si>
  <si>
    <t>http://golden-lambert.com/</t>
  </si>
  <si>
    <t>aB1B1A82DC0EbAe</t>
  </si>
  <si>
    <t>Morgan Inc</t>
  </si>
  <si>
    <t>Kristyview</t>
  </si>
  <si>
    <t>323-782-6070x859</t>
  </si>
  <si>
    <t>(489)650-7901x867</t>
  </si>
  <si>
    <t>owenmikayla@wheeler-watkins.com</t>
  </si>
  <si>
    <t>https://www.hurley-raymond.com/</t>
  </si>
  <si>
    <t>Bc93b54CBDFCfCf</t>
  </si>
  <si>
    <t>Ray-Ramirez</t>
  </si>
  <si>
    <t>New Donaldstad</t>
  </si>
  <si>
    <t>975.445.6479</t>
  </si>
  <si>
    <t>(432)925-1678</t>
  </si>
  <si>
    <t>pjoyce@scott-davidson.com</t>
  </si>
  <si>
    <t>ceD1423B96F8fBC</t>
  </si>
  <si>
    <t>Davenport, Mccann and Conley</t>
  </si>
  <si>
    <t>Lake Gary</t>
  </si>
  <si>
    <t>001-508-840-2787x59201</t>
  </si>
  <si>
    <t>(946)575-8240x938</t>
  </si>
  <si>
    <t>brayherbert@hart-hopkins.net</t>
  </si>
  <si>
    <t>https://dudley.info/</t>
  </si>
  <si>
    <t>476Bc9A9a824AdF</t>
  </si>
  <si>
    <t>Duarte, Jennings and Hale</t>
  </si>
  <si>
    <t>+1-185-852-2783x16606</t>
  </si>
  <si>
    <t>johnberger@dalton.info</t>
  </si>
  <si>
    <t>https://www.orozco.org/</t>
  </si>
  <si>
    <t>7DADc131B9EcF67</t>
  </si>
  <si>
    <t>Fitzpatrick PLC</t>
  </si>
  <si>
    <t>East Alexandriaport</t>
  </si>
  <si>
    <t>+1-298-408-5719x522</t>
  </si>
  <si>
    <t>flemingterry@moreno-boyd.com</t>
  </si>
  <si>
    <t>http://www.velazquez.com/</t>
  </si>
  <si>
    <t>B70D6361E56e6aF</t>
  </si>
  <si>
    <t>Benjamin-Mcintyre</t>
  </si>
  <si>
    <t>(145)630-3937</t>
  </si>
  <si>
    <t>destinymack@soto-proctor.com</t>
  </si>
  <si>
    <t>http://mckinney-hurley.com/</t>
  </si>
  <si>
    <t>Ace6AE3C4e2cDDa</t>
  </si>
  <si>
    <t>Ali-Gay</t>
  </si>
  <si>
    <t>South Jakeshire</t>
  </si>
  <si>
    <t>(646)366-1173x3107</t>
  </si>
  <si>
    <t>552-125-1051x71046</t>
  </si>
  <si>
    <t>combsjane@stein-molina.com</t>
  </si>
  <si>
    <t>http://swanson.com/</t>
  </si>
  <si>
    <t>262eCcD3c1Bb032</t>
  </si>
  <si>
    <t>Flowers-Palmer</t>
  </si>
  <si>
    <t>West Joyceport</t>
  </si>
  <si>
    <t>773.325.7951x14297</t>
  </si>
  <si>
    <t>dawnbarron@stephens.com</t>
  </si>
  <si>
    <t>https://www.combs-warren.com/</t>
  </si>
  <si>
    <t>84e2381cDDB5CD7</t>
  </si>
  <si>
    <t>Tanner-Mcintosh</t>
  </si>
  <si>
    <t>South Joshuachester</t>
  </si>
  <si>
    <t>632.337.0482x287</t>
  </si>
  <si>
    <t>(957)742-1493x3057</t>
  </si>
  <si>
    <t>vrichards@mclaughlin.net</t>
  </si>
  <si>
    <t>https://www.compton.com/</t>
  </si>
  <si>
    <t>7ad3e3fe7bBdB74</t>
  </si>
  <si>
    <t>983.439.8268x478</t>
  </si>
  <si>
    <t>danny46@alvarado.info</t>
  </si>
  <si>
    <t>http://rowland.com/</t>
  </si>
  <si>
    <t>FfBc1B95E8Cc92E</t>
  </si>
  <si>
    <t>Christian-Pratt</t>
  </si>
  <si>
    <t>Lake Kim</t>
  </si>
  <si>
    <t>001-773-530-4329x07395</t>
  </si>
  <si>
    <t>533-136-5230x705</t>
  </si>
  <si>
    <t>lecassidy@estes.net</t>
  </si>
  <si>
    <t>http://andrews.com/</t>
  </si>
  <si>
    <t>a2BeCE5dFAc3F57</t>
  </si>
  <si>
    <t>Carey Group</t>
  </si>
  <si>
    <t>North Mariahport</t>
  </si>
  <si>
    <t>(420)002-5532x85060</t>
  </si>
  <si>
    <t>casebrady@giles.biz</t>
  </si>
  <si>
    <t>8a063ae54b5ee05</t>
  </si>
  <si>
    <t>Walters-Simmons</t>
  </si>
  <si>
    <t>Shafferburgh</t>
  </si>
  <si>
    <t>001-958-750-5867x7744</t>
  </si>
  <si>
    <t>853.772.6518x55488</t>
  </si>
  <si>
    <t>kerrihess@kirk.com</t>
  </si>
  <si>
    <t>C55290972eAFA23</t>
  </si>
  <si>
    <t>Sethside</t>
  </si>
  <si>
    <t>734.289.4618</t>
  </si>
  <si>
    <t>977.606.7226</t>
  </si>
  <si>
    <t>tmooney@ferrell.net</t>
  </si>
  <si>
    <t>http://www.diaz.com/</t>
  </si>
  <si>
    <t>4326a35c52D943D</t>
  </si>
  <si>
    <t>Duffy-Brown</t>
  </si>
  <si>
    <t>+1-735-957-0539x35329</t>
  </si>
  <si>
    <t>071-432-3677x8231</t>
  </si>
  <si>
    <t>lindsey45@michael-morales.com</t>
  </si>
  <si>
    <t>E2F2dBf731f4E3b</t>
  </si>
  <si>
    <t>Lake Theodorehaven</t>
  </si>
  <si>
    <t>881.775.9562</t>
  </si>
  <si>
    <t>(361)728-9276</t>
  </si>
  <si>
    <t>qfrye@ortiz.com</t>
  </si>
  <si>
    <t>https://price.net/</t>
  </si>
  <si>
    <t>68b561BEf8D6EF3</t>
  </si>
  <si>
    <t>Scott Inc</t>
  </si>
  <si>
    <t>East Dawnport</t>
  </si>
  <si>
    <t>(990)286-4483x3753</t>
  </si>
  <si>
    <t>930-610-4706</t>
  </si>
  <si>
    <t>qstuart@carr.com</t>
  </si>
  <si>
    <t>https://lowery.net/</t>
  </si>
  <si>
    <t>911fF9E6dc8a038</t>
  </si>
  <si>
    <t>Pugh Inc</t>
  </si>
  <si>
    <t>Lake Christophershire</t>
  </si>
  <si>
    <t>722.084.0198x322</t>
  </si>
  <si>
    <t>annette18@clay.org</t>
  </si>
  <si>
    <t>http://goodwin.com/</t>
  </si>
  <si>
    <t>84b6F2aF4DFEFC4</t>
  </si>
  <si>
    <t>Wiggins, Potts and Ramos</t>
  </si>
  <si>
    <t>001-180-221-6721</t>
  </si>
  <si>
    <t>fodom@beasley.net</t>
  </si>
  <si>
    <t>https://www.fuentes.biz/</t>
  </si>
  <si>
    <t>bBcEe7a25676EdA</t>
  </si>
  <si>
    <t>Hurley Inc</t>
  </si>
  <si>
    <t>Audreyview</t>
  </si>
  <si>
    <t>001-594-583-0165</t>
  </si>
  <si>
    <t>900-767-8433x89251</t>
  </si>
  <si>
    <t>blankenshipsierra@rios.org</t>
  </si>
  <si>
    <t>http://brady.net/</t>
  </si>
  <si>
    <t>4825e7a9E0fe9dB</t>
  </si>
  <si>
    <t>Walters-Holt</t>
  </si>
  <si>
    <t>North Maurice</t>
  </si>
  <si>
    <t>+1-034-151-5408x300</t>
  </si>
  <si>
    <t>(383)222-4476</t>
  </si>
  <si>
    <t>edalton@fuentes.com</t>
  </si>
  <si>
    <t>http://www.kaiser.net/</t>
  </si>
  <si>
    <t>0B86Add509Fe668</t>
  </si>
  <si>
    <t>Henson, Mooney and Sexton</t>
  </si>
  <si>
    <t>187.966.6796</t>
  </si>
  <si>
    <t>+1-586-700-8555x55026</t>
  </si>
  <si>
    <t>fitzpatrickroger@mccarthy-hall.com</t>
  </si>
  <si>
    <t>http://www.thornton.net/</t>
  </si>
  <si>
    <t>Cd56797fb695A5D</t>
  </si>
  <si>
    <t>Best-Johnson</t>
  </si>
  <si>
    <t>West Angie</t>
  </si>
  <si>
    <t>+1-493-172-0823x969</t>
  </si>
  <si>
    <t>795-785-7163x231</t>
  </si>
  <si>
    <t>martha49@schultz.com</t>
  </si>
  <si>
    <t>https://ibarra-rivera.com/</t>
  </si>
  <si>
    <t>2f6bb9f3D2A2FdF</t>
  </si>
  <si>
    <t>Carlson, Yoder and Rogers</t>
  </si>
  <si>
    <t>Lake Veronicaborough</t>
  </si>
  <si>
    <t>222.343.1407</t>
  </si>
  <si>
    <t>reesepatty@mejia.biz</t>
  </si>
  <si>
    <t>http://gay-hendricks.info/</t>
  </si>
  <si>
    <t>0f33cA00a2C4e2c</t>
  </si>
  <si>
    <t>Davenport, Stephens and Mckee</t>
  </si>
  <si>
    <t>East Bradyburgh</t>
  </si>
  <si>
    <t>286.316.9807</t>
  </si>
  <si>
    <t>763.739.7854x52739</t>
  </si>
  <si>
    <t>ostout@pineda.com</t>
  </si>
  <si>
    <t>http://ryan.com/</t>
  </si>
  <si>
    <t>f2d510Aded02a29</t>
  </si>
  <si>
    <t>Dorsey Inc</t>
  </si>
  <si>
    <t>001-836-114-5033x2565</t>
  </si>
  <si>
    <t>773.387.3701x62743</t>
  </si>
  <si>
    <t>zhoffman@blake.biz</t>
  </si>
  <si>
    <t>https://arellano.info/</t>
  </si>
  <si>
    <t>B7a35480F262de6</t>
  </si>
  <si>
    <t>Allison, Kaufman and Benitez</t>
  </si>
  <si>
    <t>Grahamville</t>
  </si>
  <si>
    <t>878.096.0953</t>
  </si>
  <si>
    <t>842-995-8500x75576</t>
  </si>
  <si>
    <t>vfarley@serrano.info</t>
  </si>
  <si>
    <t>http://sutton.net/</t>
  </si>
  <si>
    <t>F1CF1B995811cAE</t>
  </si>
  <si>
    <t>Berg</t>
  </si>
  <si>
    <t>Blankenship-Avila</t>
  </si>
  <si>
    <t>North Paulaport</t>
  </si>
  <si>
    <t>025.818.9070</t>
  </si>
  <si>
    <t>hollylindsey@mckenzie.com</t>
  </si>
  <si>
    <t>https://salas.biz/</t>
  </si>
  <si>
    <t>ba71bf712Ba06B3</t>
  </si>
  <si>
    <t>Mooney-Ali</t>
  </si>
  <si>
    <t>Lake Caseyburgh</t>
  </si>
  <si>
    <t>329-025-9011x3344</t>
  </si>
  <si>
    <t>107.375.8234x93258</t>
  </si>
  <si>
    <t>joanne71@payne.com</t>
  </si>
  <si>
    <t>http://leblanc.net/</t>
  </si>
  <si>
    <t>Ff8Cd8103619Aa1</t>
  </si>
  <si>
    <t>Zamora-Curtis</t>
  </si>
  <si>
    <t>Port Hayley</t>
  </si>
  <si>
    <t>(924)980-9392</t>
  </si>
  <si>
    <t>310.948.2350x5600</t>
  </si>
  <si>
    <t>callahantyrone@powers.com</t>
  </si>
  <si>
    <t>http://manning.com/</t>
  </si>
  <si>
    <t>Ff5fc14e449b1C1</t>
  </si>
  <si>
    <t>Wells LLC</t>
  </si>
  <si>
    <t>North Tabithaside</t>
  </si>
  <si>
    <t>065.660.9383x908</t>
  </si>
  <si>
    <t>summerstim@irwin.com</t>
  </si>
  <si>
    <t>dc08Ba1db5Bcf55</t>
  </si>
  <si>
    <t>(020)707-4490</t>
  </si>
  <si>
    <t>+1-029-031-6657x3590</t>
  </si>
  <si>
    <t>caleb67@moran.info</t>
  </si>
  <si>
    <t>aF1201cC7223a97</t>
  </si>
  <si>
    <t>Marsh-Case</t>
  </si>
  <si>
    <t>Gomezton</t>
  </si>
  <si>
    <t>+1-541-366-9210x740</t>
  </si>
  <si>
    <t>001-525-679-3084x56830</t>
  </si>
  <si>
    <t>gregoryharmon@christensen.biz</t>
  </si>
  <si>
    <t>http://www.charles.info/</t>
  </si>
  <si>
    <t>F2bFa69edCaAe17</t>
  </si>
  <si>
    <t>Banks, Burton and Nguyen</t>
  </si>
  <si>
    <t>East Paul</t>
  </si>
  <si>
    <t>240-244-7825x34088</t>
  </si>
  <si>
    <t>(770)326-1314x8383</t>
  </si>
  <si>
    <t>renee45@lowery.com</t>
  </si>
  <si>
    <t>http://lindsey-fisher.net/</t>
  </si>
  <si>
    <t>Ca3c2E5Dac1Dc9c</t>
  </si>
  <si>
    <t>Hodge Inc</t>
  </si>
  <si>
    <t>Kochborough</t>
  </si>
  <si>
    <t>081.796.7546x527</t>
  </si>
  <si>
    <t>001-826-347-7571x81215</t>
  </si>
  <si>
    <t>andreachavez@carson.org</t>
  </si>
  <si>
    <t>https://cisneros.info/</t>
  </si>
  <si>
    <t>b9bcC70EAcaFBBA</t>
  </si>
  <si>
    <t>Sellers-Walters</t>
  </si>
  <si>
    <t>001-876-896-5760</t>
  </si>
  <si>
    <t>(587)460-6025x3641</t>
  </si>
  <si>
    <t>xavierhenry@liu.biz</t>
  </si>
  <si>
    <t>EDcadC8d54B521a</t>
  </si>
  <si>
    <t>Dunn-Mcguire</t>
  </si>
  <si>
    <t>376-607-0099</t>
  </si>
  <si>
    <t>(647)320-7042</t>
  </si>
  <si>
    <t>hmarsh@snow-sherman.com</t>
  </si>
  <si>
    <t>http://www.clarke.biz/</t>
  </si>
  <si>
    <t>fF431cA5eA804CC</t>
  </si>
  <si>
    <t>Dorsey-Tapia</t>
  </si>
  <si>
    <t>West Coltonbury</t>
  </si>
  <si>
    <t>(307)966-9533x63920</t>
  </si>
  <si>
    <t>834.554.0344x48323</t>
  </si>
  <si>
    <t>jeffersoncarly@austin.com</t>
  </si>
  <si>
    <t>http://boyd-booker.org/</t>
  </si>
  <si>
    <t>eF6db5b6C33Cad3</t>
  </si>
  <si>
    <t>Cochran-Wiggins</t>
  </si>
  <si>
    <t>West Janeshire</t>
  </si>
  <si>
    <t>001-754-068-5069x13673</t>
  </si>
  <si>
    <t>+1-370-374-5127x263</t>
  </si>
  <si>
    <t>mccartyrickey@jennings.com</t>
  </si>
  <si>
    <t>E6d410bF341CD2A</t>
  </si>
  <si>
    <t>Joyce PLC</t>
  </si>
  <si>
    <t>West Suzanne</t>
  </si>
  <si>
    <t>423.643.1091x97929</t>
  </si>
  <si>
    <t>(781)182-4817x032</t>
  </si>
  <si>
    <t>anna66@spears-harrison.com</t>
  </si>
  <si>
    <t>https://day-zhang.com/</t>
  </si>
  <si>
    <t>Bb4e0E83744a227</t>
  </si>
  <si>
    <t>Sloan-Christensen</t>
  </si>
  <si>
    <t>(708)515-5250x679</t>
  </si>
  <si>
    <t>045-668-0385</t>
  </si>
  <si>
    <t>mackenziemartinez@bush.info</t>
  </si>
  <si>
    <t>bcF151E4Cf0A83b</t>
  </si>
  <si>
    <t>Wiggins, Alvarado and Dunn</t>
  </si>
  <si>
    <t>South Kurtshire</t>
  </si>
  <si>
    <t>062-024-1970x2150</t>
  </si>
  <si>
    <t>308.488.5731x3804</t>
  </si>
  <si>
    <t>evan61@cobb-harrell.com</t>
  </si>
  <si>
    <t>http://bryan.com/</t>
  </si>
  <si>
    <t>1e43bbC6DBdC4Bc</t>
  </si>
  <si>
    <t>Cross Ltd</t>
  </si>
  <si>
    <t>Gibsonhaven</t>
  </si>
  <si>
    <t>298-313-0078x414</t>
  </si>
  <si>
    <t>cchase@rangel-donaldson.info</t>
  </si>
  <si>
    <t>https://www.wade-ortiz.biz/</t>
  </si>
  <si>
    <t>6b6bBD73A8ec126</t>
  </si>
  <si>
    <t>Harvey-Rodriguez</t>
  </si>
  <si>
    <t>East Jonport</t>
  </si>
  <si>
    <t>+1-106-886-4454x90386</t>
  </si>
  <si>
    <t>338.487.8673</t>
  </si>
  <si>
    <t>barrycolton@zuniga.biz</t>
  </si>
  <si>
    <t>a29b91F2b6DbFb1</t>
  </si>
  <si>
    <t>Butler-Wise</t>
  </si>
  <si>
    <t>Roseside</t>
  </si>
  <si>
    <t>001-184-303-2103x8788</t>
  </si>
  <si>
    <t>910-399-1543</t>
  </si>
  <si>
    <t>zburton@gamble.org</t>
  </si>
  <si>
    <t>https://cardenas-lyons.com/</t>
  </si>
  <si>
    <t>aDb6bf2f615CD1A</t>
  </si>
  <si>
    <t>Guerrero LLC</t>
  </si>
  <si>
    <t>001-767-297-3745x36977</t>
  </si>
  <si>
    <t>001-781-157-8949x27421</t>
  </si>
  <si>
    <t>mfernandez@norris.com</t>
  </si>
  <si>
    <t>https://www.hancock-petersen.com/</t>
  </si>
  <si>
    <t>EbadC2c181FFB6d</t>
  </si>
  <si>
    <t>Acevedo, Richardson and Stokes</t>
  </si>
  <si>
    <t>New Katherine</t>
  </si>
  <si>
    <t>444-976-6696</t>
  </si>
  <si>
    <t>(187)640-4324x13980</t>
  </si>
  <si>
    <t>mcconnelldeanna@dalton.com</t>
  </si>
  <si>
    <t>https://sosa.biz/</t>
  </si>
  <si>
    <t>5CB579BEec65Ff9</t>
  </si>
  <si>
    <t>Roy, Frederick and Wilkins</t>
  </si>
  <si>
    <t>Yvettemouth</t>
  </si>
  <si>
    <t>408-979-2338x3285</t>
  </si>
  <si>
    <t>(467)666-4336x25268</t>
  </si>
  <si>
    <t>buchananmichaela@castro.com</t>
  </si>
  <si>
    <t>http://www.gordon-stanton.net/</t>
  </si>
  <si>
    <t>55C6ef3A04Bf0e8</t>
  </si>
  <si>
    <t>Bright, Parrish and Figueroa</t>
  </si>
  <si>
    <t>Orrview</t>
  </si>
  <si>
    <t>001-918-435-4268x804</t>
  </si>
  <si>
    <t>001-876-352-6464x22109</t>
  </si>
  <si>
    <t>adrienne41@gilbert.org</t>
  </si>
  <si>
    <t>9Fe9AAdaAcF7Bba</t>
  </si>
  <si>
    <t>Cunningham-Weeks</t>
  </si>
  <si>
    <t>Proctorview</t>
  </si>
  <si>
    <t>(383)537-2742x2127</t>
  </si>
  <si>
    <t>tylergutierrez@blair.info</t>
  </si>
  <si>
    <t>https://schroeder.com/</t>
  </si>
  <si>
    <t>F9c61A3CDB95741</t>
  </si>
  <si>
    <t>Hopkins, Glenn and Perkins</t>
  </si>
  <si>
    <t>Kristiport</t>
  </si>
  <si>
    <t>+1-742-148-0116x67472</t>
  </si>
  <si>
    <t>746-767-0072x076</t>
  </si>
  <si>
    <t>carladonovan@hanna.com</t>
  </si>
  <si>
    <t>https://mendoza-jimenez.com/</t>
  </si>
  <si>
    <t>8e49493Ebfc4C39</t>
  </si>
  <si>
    <t>Cantu, Webster and Berger</t>
  </si>
  <si>
    <t>Erinborough</t>
  </si>
  <si>
    <t>334.323.0900x9139</t>
  </si>
  <si>
    <t>601-830-4315x054</t>
  </si>
  <si>
    <t>fvalencia@nixon.biz</t>
  </si>
  <si>
    <t>c9ef19FC142D0fF</t>
  </si>
  <si>
    <t>Ibarra Inc</t>
  </si>
  <si>
    <t>North Holly</t>
  </si>
  <si>
    <t>602.115.7202x324</t>
  </si>
  <si>
    <t>hcameron@ingram.com</t>
  </si>
  <si>
    <t>http://bowen.biz/</t>
  </si>
  <si>
    <t>E1fa105ca19C3d6</t>
  </si>
  <si>
    <t>+1-099-680-6872x371</t>
  </si>
  <si>
    <t>975-807-0005x352</t>
  </si>
  <si>
    <t>aaron59@hansen-durham.com</t>
  </si>
  <si>
    <t>http://www.baird.com/</t>
  </si>
  <si>
    <t>148babFdcf2aef6</t>
  </si>
  <si>
    <t>Curry, Dunn and Travis</t>
  </si>
  <si>
    <t>Julieland</t>
  </si>
  <si>
    <t>448-115-8504</t>
  </si>
  <si>
    <t>032-319-0348</t>
  </si>
  <si>
    <t>tabithaglover@adkins.com</t>
  </si>
  <si>
    <t>http://www.barrera-lam.com/</t>
  </si>
  <si>
    <t>e3e9DDFdD8eCEF9</t>
  </si>
  <si>
    <t>Edwards-Villegas</t>
  </si>
  <si>
    <t>West Feliciachester</t>
  </si>
  <si>
    <t>+1-889-902-6495x56455</t>
  </si>
  <si>
    <t>552-759-8897</t>
  </si>
  <si>
    <t>evelynalexander@edwards.com</t>
  </si>
  <si>
    <t>https://shannon.net/</t>
  </si>
  <si>
    <t>8271eEAC7a4bF48</t>
  </si>
  <si>
    <t>Caitlinside</t>
  </si>
  <si>
    <t>+1-890-156-3735x1915</t>
  </si>
  <si>
    <t>(950)629-7414x8259</t>
  </si>
  <si>
    <t>jeanettehill@huff.com</t>
  </si>
  <si>
    <t>http://hinton.biz/</t>
  </si>
  <si>
    <t>bdD38eE4AD08eB2</t>
  </si>
  <si>
    <t>Hammond-Mccullough</t>
  </si>
  <si>
    <t>Maciasside</t>
  </si>
  <si>
    <t>303.439.4472x113</t>
  </si>
  <si>
    <t>244.979.0731x070</t>
  </si>
  <si>
    <t>vincentmichele@osborn.com</t>
  </si>
  <si>
    <t>FA07C464bDefdC2</t>
  </si>
  <si>
    <t>Lawson-Yu</t>
  </si>
  <si>
    <t>Copelandborough</t>
  </si>
  <si>
    <t>498-441-1668x77741</t>
  </si>
  <si>
    <t>865.911.4125</t>
  </si>
  <si>
    <t>alectate@gamble.com</t>
  </si>
  <si>
    <t>41cCfC6fA3FdA2d</t>
  </si>
  <si>
    <t>Burke-Gamble</t>
  </si>
  <si>
    <t>Shepardburgh</t>
  </si>
  <si>
    <t>380-688-1730x322</t>
  </si>
  <si>
    <t>951.042.5696x446</t>
  </si>
  <si>
    <t>jessica73@orozco.com</t>
  </si>
  <si>
    <t>https://www.wheeler.org/</t>
  </si>
  <si>
    <t>dC1F52Beba1bEDe</t>
  </si>
  <si>
    <t>Diaz-Powers</t>
  </si>
  <si>
    <t>(549)599-2465x0669</t>
  </si>
  <si>
    <t>668-209-1651x8658</t>
  </si>
  <si>
    <t>houstondon@wheeler.org</t>
  </si>
  <si>
    <t>http://www.vargas.com/</t>
  </si>
  <si>
    <t>2AbB126BFf05C1d</t>
  </si>
  <si>
    <t>Duncan, Harrington and Acevedo</t>
  </si>
  <si>
    <t>Hannastad</t>
  </si>
  <si>
    <t>001-707-094-9478</t>
  </si>
  <si>
    <t>300-788-9684</t>
  </si>
  <si>
    <t>sallybishop@shields.info</t>
  </si>
  <si>
    <t>http://cain.com/</t>
  </si>
  <si>
    <t>87Beaf1eBCb7B5b</t>
  </si>
  <si>
    <t>Suarez-York</t>
  </si>
  <si>
    <t>Sallyland</t>
  </si>
  <si>
    <t>099.850.6431x14971</t>
  </si>
  <si>
    <t>(153)669-7485x4467</t>
  </si>
  <si>
    <t>nelsonkari@thornton.com</t>
  </si>
  <si>
    <t>https://www.schroeder-hernandez.net/</t>
  </si>
  <si>
    <t>085eCea4bB31F10</t>
  </si>
  <si>
    <t>Li, Wang and Arias</t>
  </si>
  <si>
    <t>Stephanieshire</t>
  </si>
  <si>
    <t>001-030-542-5931x9391</t>
  </si>
  <si>
    <t>+1-801-820-0455x4587</t>
  </si>
  <si>
    <t>bruceyolanda@elliott.com</t>
  </si>
  <si>
    <t>C3a597F3b9B5F9B</t>
  </si>
  <si>
    <t>Anderson, Deleon and Charles</t>
  </si>
  <si>
    <t>Cobbview</t>
  </si>
  <si>
    <t>+1-958-138-8306x8808</t>
  </si>
  <si>
    <t>johnny93@lowery-howell.com</t>
  </si>
  <si>
    <t>FA5eF613B18D1C1</t>
  </si>
  <si>
    <t>Merritt, Abbott and Krueger</t>
  </si>
  <si>
    <t>Jacksonport</t>
  </si>
  <si>
    <t>+1-555-240-8567x3857</t>
  </si>
  <si>
    <t>levihooper@rios-mclaughlin.com</t>
  </si>
  <si>
    <t>https://www.green.biz/</t>
  </si>
  <si>
    <t>C4d45cA83fC742e</t>
  </si>
  <si>
    <t>Rivas Group</t>
  </si>
  <si>
    <t>Ericksonville</t>
  </si>
  <si>
    <t>023.303.5132x4493</t>
  </si>
  <si>
    <t>143-175-3207x282</t>
  </si>
  <si>
    <t>debralee@townsend-duncan.net</t>
  </si>
  <si>
    <t>http://hurst-mccullough.com/</t>
  </si>
  <si>
    <t>0f8FfBEC8AbEC1a</t>
  </si>
  <si>
    <t>Bond-Wade</t>
  </si>
  <si>
    <t>Jakeview</t>
  </si>
  <si>
    <t>301-244-9451</t>
  </si>
  <si>
    <t>(699)315-8762x4695</t>
  </si>
  <si>
    <t>ukline@pace.com</t>
  </si>
  <si>
    <t>https://www.harris-wallace.com/</t>
  </si>
  <si>
    <t>8dB6BffFd9eB25A</t>
  </si>
  <si>
    <t>Carrillo Ltd</t>
  </si>
  <si>
    <t>001-929-058-6696x983</t>
  </si>
  <si>
    <t>(078)184-5447x81924</t>
  </si>
  <si>
    <t>eyork@key.com</t>
  </si>
  <si>
    <t>http://www.dunn-mclean.biz/</t>
  </si>
  <si>
    <t>96AD18E116016c0</t>
  </si>
  <si>
    <t>Bailey, Weeks and Houston</t>
  </si>
  <si>
    <t>Benjaminfort</t>
  </si>
  <si>
    <t>001-357-821-8869x0092</t>
  </si>
  <si>
    <t>(464)036-8349x24555</t>
  </si>
  <si>
    <t>gabrielramirez@knox-bush.com</t>
  </si>
  <si>
    <t>http://turner.com/</t>
  </si>
  <si>
    <t>0D9602ABc1B63c7</t>
  </si>
  <si>
    <t>Chang-Avery</t>
  </si>
  <si>
    <t>Daisyborough</t>
  </si>
  <si>
    <t>598-002-6630</t>
  </si>
  <si>
    <t>771-335-4352x303</t>
  </si>
  <si>
    <t>kylie10@schmidt.com</t>
  </si>
  <si>
    <t>https://esparza-guerrero.com/</t>
  </si>
  <si>
    <t>eabdaE7F6D21A0B</t>
  </si>
  <si>
    <t>Delacruz-Rivera</t>
  </si>
  <si>
    <t>Coryfurt</t>
  </si>
  <si>
    <t>722.423.7168</t>
  </si>
  <si>
    <t>oscarwalls@luna.info</t>
  </si>
  <si>
    <t>https://cuevas.info/</t>
  </si>
  <si>
    <t>A35DcefebF483f3</t>
  </si>
  <si>
    <t>Solis, Castillo and Robles</t>
  </si>
  <si>
    <t>171-911-9463x7193</t>
  </si>
  <si>
    <t>(188)130-0725x6122</t>
  </si>
  <si>
    <t>espinozawanda@medina.com</t>
  </si>
  <si>
    <t>http://patton-cuevas.org/</t>
  </si>
  <si>
    <t>025f17DCE1Acb3C</t>
  </si>
  <si>
    <t>Tate, Freeman and Rose</t>
  </si>
  <si>
    <t>231.710.8158x778</t>
  </si>
  <si>
    <t>644-315-3229x97457</t>
  </si>
  <si>
    <t>carlcobb@mullins.com</t>
  </si>
  <si>
    <t>https://www.rodgers-villanueva.com/</t>
  </si>
  <si>
    <t>a9C874eE58b7a0A</t>
  </si>
  <si>
    <t>Garcia-Wilkins</t>
  </si>
  <si>
    <t>South Laura</t>
  </si>
  <si>
    <t>001-938-450-4307x31178</t>
  </si>
  <si>
    <t>623.910.5075x0045</t>
  </si>
  <si>
    <t>bartonmikayla@lambert.net</t>
  </si>
  <si>
    <t>https://www.dunn.org/</t>
  </si>
  <si>
    <t>D9CDD5E18954C76</t>
  </si>
  <si>
    <t>Mahoney Ltd</t>
  </si>
  <si>
    <t>Morenohaven</t>
  </si>
  <si>
    <t>(426)133-3322x2451</t>
  </si>
  <si>
    <t>katelynmoore@buck.org</t>
  </si>
  <si>
    <t>http://www.oconnell.org/</t>
  </si>
  <si>
    <t>Cb8B8bfcfD5FE5A</t>
  </si>
  <si>
    <t>Calderon, Day and Boyd</t>
  </si>
  <si>
    <t>Ashleybury</t>
  </si>
  <si>
    <t>(443)084-6897</t>
  </si>
  <si>
    <t>+1-981-577-6705x22906</t>
  </si>
  <si>
    <t>lkaufman@walton.com</t>
  </si>
  <si>
    <t>http://webster-chavez.com/</t>
  </si>
  <si>
    <t>A30DA788eA98159</t>
  </si>
  <si>
    <t>134.568.0573</t>
  </si>
  <si>
    <t>(435)932-5182</t>
  </si>
  <si>
    <t>connorrocha@pope-ray.org</t>
  </si>
  <si>
    <t>CaeaAC3B3b76b9C</t>
  </si>
  <si>
    <t>Heath, Parrish and Clayton</t>
  </si>
  <si>
    <t>Lake Karastad</t>
  </si>
  <si>
    <t>946.785.7367x273</t>
  </si>
  <si>
    <t>159-132-8994</t>
  </si>
  <si>
    <t>parrishbenjamin@vaughn.net</t>
  </si>
  <si>
    <t>https://meyers.org/</t>
  </si>
  <si>
    <t>2Dbea9dBC2FE0D3</t>
  </si>
  <si>
    <t>Carlaport</t>
  </si>
  <si>
    <t>001-912-230-0189x07363</t>
  </si>
  <si>
    <t>001-046-870-8180x5047</t>
  </si>
  <si>
    <t>mariamoreno@flores-thompson.com</t>
  </si>
  <si>
    <t>7AaD01F2EF77C4a</t>
  </si>
  <si>
    <t>Michael Group</t>
  </si>
  <si>
    <t>Thomaston</t>
  </si>
  <si>
    <t>(432)977-9198x0731</t>
  </si>
  <si>
    <t>(564)071-6631x21671</t>
  </si>
  <si>
    <t>perezangela@reynolds-wells.com</t>
  </si>
  <si>
    <t>https://www.fischer-summers.com/</t>
  </si>
  <si>
    <t>96b9f9af21eBC93</t>
  </si>
  <si>
    <t>Roberson, Hartman and Graham</t>
  </si>
  <si>
    <t>Port Evelynshire</t>
  </si>
  <si>
    <t>+1-899-632-7517x4940</t>
  </si>
  <si>
    <t>001-793-819-0908</t>
  </si>
  <si>
    <t>ghogan@browning-stephenson.biz</t>
  </si>
  <si>
    <t>https://www.cantrell.biz/</t>
  </si>
  <si>
    <t>C39c818ccfc5A6C</t>
  </si>
  <si>
    <t>Garnertown</t>
  </si>
  <si>
    <t>001-351-378-6125x041</t>
  </si>
  <si>
    <t>grimescasey@fitzgerald.com</t>
  </si>
  <si>
    <t>https://chan-rich.biz/</t>
  </si>
  <si>
    <t>1CcBD7160dB1Fcb</t>
  </si>
  <si>
    <t>Romero-Farley</t>
  </si>
  <si>
    <t>309.277.3004x105</t>
  </si>
  <si>
    <t>+1-997-825-3776x0028</t>
  </si>
  <si>
    <t>maciasaimee@singh.com</t>
  </si>
  <si>
    <t>http://sandoval-silva.com/</t>
  </si>
  <si>
    <t>c643FC3e4e0F3b5</t>
  </si>
  <si>
    <t>Mccarthy and Sons</t>
  </si>
  <si>
    <t>908-224-0368x67018</t>
  </si>
  <si>
    <t>(353)058-9932x90966</t>
  </si>
  <si>
    <t>pedro23@weaver.com</t>
  </si>
  <si>
    <t>0a2917dFFcCF4aF</t>
  </si>
  <si>
    <t>Frey, Koch and Waters</t>
  </si>
  <si>
    <t>Lawrenceside</t>
  </si>
  <si>
    <t>122-011-8412</t>
  </si>
  <si>
    <t>isolis@garrison.com</t>
  </si>
  <si>
    <t>ac5abd4f6BEe6DE</t>
  </si>
  <si>
    <t>Torres-Wood</t>
  </si>
  <si>
    <t>274-378-4865x35144</t>
  </si>
  <si>
    <t>(292)639-8206x085</t>
  </si>
  <si>
    <t>gileskellie@patton.biz</t>
  </si>
  <si>
    <t>https://wagner.org/</t>
  </si>
  <si>
    <t>6a43066D6a73E8C</t>
  </si>
  <si>
    <t>Schroeder Inc</t>
  </si>
  <si>
    <t>Mejiaberg</t>
  </si>
  <si>
    <t>(768)336-2169x4540</t>
  </si>
  <si>
    <t>(606)531-7508x91174</t>
  </si>
  <si>
    <t>huffdaisy@crane-barber.com</t>
  </si>
  <si>
    <t>https://www.davidson.org/</t>
  </si>
  <si>
    <t>f32620d0c22E8b0</t>
  </si>
  <si>
    <t>Hernandez Ltd</t>
  </si>
  <si>
    <t>North Rickeymouth</t>
  </si>
  <si>
    <t>+1-095-306-5387x017</t>
  </si>
  <si>
    <t>wsherman@harrison.com</t>
  </si>
  <si>
    <t>https://www.jenkins.biz/</t>
  </si>
  <si>
    <t>d249Eaf2A7750aD</t>
  </si>
  <si>
    <t>Paul Ltd</t>
  </si>
  <si>
    <t>Normamouth</t>
  </si>
  <si>
    <t>tricia17@hansen.info</t>
  </si>
  <si>
    <t>https://dalton-ballard.net/</t>
  </si>
  <si>
    <t>71AD8b7efCcF72B</t>
  </si>
  <si>
    <t>Medinaville</t>
  </si>
  <si>
    <t>450-248-3738x11386</t>
  </si>
  <si>
    <t>342.956.5502</t>
  </si>
  <si>
    <t>rossmeyers@lyons.com</t>
  </si>
  <si>
    <t>http://www.irwin.net/</t>
  </si>
  <si>
    <t>A3f2b7Ebcc9B870</t>
  </si>
  <si>
    <t>North Taraton</t>
  </si>
  <si>
    <t>987.236.0149x69929</t>
  </si>
  <si>
    <t>262-592-7063x4816</t>
  </si>
  <si>
    <t>henrymelody@dean-villegas.com</t>
  </si>
  <si>
    <t>6cCfD7d44C18bbf</t>
  </si>
  <si>
    <t>Bennett PLC</t>
  </si>
  <si>
    <t>170.875.0252x6958</t>
  </si>
  <si>
    <t>hendrixbeverly@murphy-bauer.org</t>
  </si>
  <si>
    <t>https://pacheco-mooney.org/</t>
  </si>
  <si>
    <t>fA97B43BEBE62Da</t>
  </si>
  <si>
    <t>Petty, Olsen and Riley</t>
  </si>
  <si>
    <t>Shelleyport</t>
  </si>
  <si>
    <t>001-134-055-7460x586</t>
  </si>
  <si>
    <t>689.557.7249</t>
  </si>
  <si>
    <t>javiertate@ochoa.com</t>
  </si>
  <si>
    <t>https://www.carney.biz/</t>
  </si>
  <si>
    <t>ECde3d39D47C0d6</t>
  </si>
  <si>
    <t>Mcgee, Robinson and Callahan</t>
  </si>
  <si>
    <t>Barronstad</t>
  </si>
  <si>
    <t>(733)829-6418</t>
  </si>
  <si>
    <t>wesley80@dudley.com</t>
  </si>
  <si>
    <t>http://cannon-hutchinson.org/</t>
  </si>
  <si>
    <t>EDe14ab4af8E3Ba</t>
  </si>
  <si>
    <t>Oconnor-Graham</t>
  </si>
  <si>
    <t>Port Terranceton</t>
  </si>
  <si>
    <t>001-806-573-9070x3586</t>
  </si>
  <si>
    <t>217.031.7050</t>
  </si>
  <si>
    <t>natasha68@mccormick-mata.org</t>
  </si>
  <si>
    <t>http://bullock-baxter.com/</t>
  </si>
  <si>
    <t>bd175dabc90C9FE</t>
  </si>
  <si>
    <t>Giles-Eaton</t>
  </si>
  <si>
    <t>Farmerhaven</t>
  </si>
  <si>
    <t>754.747.8995</t>
  </si>
  <si>
    <t>(098)888-4164</t>
  </si>
  <si>
    <t>kristinkane@dorsey.com</t>
  </si>
  <si>
    <t>http://www.mcmillan.info/</t>
  </si>
  <si>
    <t>1FAdE0ac8fAcD75</t>
  </si>
  <si>
    <t>Miranda-Larsen</t>
  </si>
  <si>
    <t>(781)050-9214x21239</t>
  </si>
  <si>
    <t>(016)034-8890</t>
  </si>
  <si>
    <t>qwiley@pruitt-bernard.com</t>
  </si>
  <si>
    <t>http://boyd.info/</t>
  </si>
  <si>
    <t>07dbfcceEebc1eE</t>
  </si>
  <si>
    <t>Collier, Decker and Wade</t>
  </si>
  <si>
    <t>East Kelli</t>
  </si>
  <si>
    <t>(733)133-0404x62734</t>
  </si>
  <si>
    <t>455-423-5137</t>
  </si>
  <si>
    <t>steelebriana@cummings.com</t>
  </si>
  <si>
    <t>http://beard.com/</t>
  </si>
  <si>
    <t>Fa89D800E2dC257</t>
  </si>
  <si>
    <t>Reynolds Group</t>
  </si>
  <si>
    <t>Buckport</t>
  </si>
  <si>
    <t>(021)632-5179</t>
  </si>
  <si>
    <t>dquinn@banks-stout.org</t>
  </si>
  <si>
    <t>59aa3f2dabdf86f</t>
  </si>
  <si>
    <t>Rebekahport</t>
  </si>
  <si>
    <t>001-094-405-1821</t>
  </si>
  <si>
    <t>+1-436-914-2970x9592</t>
  </si>
  <si>
    <t>devonduke@church.info</t>
  </si>
  <si>
    <t>a7a24Eb2B694eDB</t>
  </si>
  <si>
    <t>Cruz, Perkins and Burnett</t>
  </si>
  <si>
    <t>Maxwelltown</t>
  </si>
  <si>
    <t>001-091-909-7619x8991</t>
  </si>
  <si>
    <t>555.903.8040x245</t>
  </si>
  <si>
    <t>brycemurray@taylor-chandler.com</t>
  </si>
  <si>
    <t>https://www.frey-bradshaw.com/</t>
  </si>
  <si>
    <t>FaaCDAE3c4dbed1</t>
  </si>
  <si>
    <t>Schwartz-Charles</t>
  </si>
  <si>
    <t>(838)801-1430</t>
  </si>
  <si>
    <t>blake12@rodgers.com</t>
  </si>
  <si>
    <t>http://www.cruz.org/</t>
  </si>
  <si>
    <t>20528c1E4f82f2b</t>
  </si>
  <si>
    <t>Lutz-Knapp</t>
  </si>
  <si>
    <t>Port Levi</t>
  </si>
  <si>
    <t>(515)713-6631x27102</t>
  </si>
  <si>
    <t>+1-343-726-0174x06706</t>
  </si>
  <si>
    <t>finleysandra@porter.com</t>
  </si>
  <si>
    <t>http://www.mays-benitez.com/</t>
  </si>
  <si>
    <t>F5ED3f2ED1Cc642</t>
  </si>
  <si>
    <t>Mueller-Lutz</t>
  </si>
  <si>
    <t>South Shelley</t>
  </si>
  <si>
    <t>001-485-535-9204x860</t>
  </si>
  <si>
    <t>frojas@cline.com</t>
  </si>
  <si>
    <t>http://norman-holloway.com/</t>
  </si>
  <si>
    <t>0173d45d58feC9b</t>
  </si>
  <si>
    <t>Ochoa LLC</t>
  </si>
  <si>
    <t>Mcclainborough</t>
  </si>
  <si>
    <t>(945)040-4248x037</t>
  </si>
  <si>
    <t>880-706-5180x25057</t>
  </si>
  <si>
    <t>marissagilmore@peterson-moss.biz</t>
  </si>
  <si>
    <t>https://trevino.org/</t>
  </si>
  <si>
    <t>cbB2f5EbfFB8F4D</t>
  </si>
  <si>
    <t>Sarahtown</t>
  </si>
  <si>
    <t>(200)144-0545</t>
  </si>
  <si>
    <t>leviburch@gonzalez.org</t>
  </si>
  <si>
    <t>https://oliver-foley.com/</t>
  </si>
  <si>
    <t>99fBA93ffF751Ba</t>
  </si>
  <si>
    <t>Andrade-Strong</t>
  </si>
  <si>
    <t>+1-223-760-6945x38566</t>
  </si>
  <si>
    <t>180.548.2643</t>
  </si>
  <si>
    <t>moonsara@benitez-nielsen.biz</t>
  </si>
  <si>
    <t>https://www.kirk.biz/</t>
  </si>
  <si>
    <t>1DeA9ff7bC60be0</t>
  </si>
  <si>
    <t>Avery, Robbins and Ross</t>
  </si>
  <si>
    <t>Perryburgh</t>
  </si>
  <si>
    <t>001-571-725-7413</t>
  </si>
  <si>
    <t>+1-650-907-8691x23600</t>
  </si>
  <si>
    <t>kbrooks@meyers.com</t>
  </si>
  <si>
    <t>https://www.white-burton.com/</t>
  </si>
  <si>
    <t>004C1BCD46840dF</t>
  </si>
  <si>
    <t>Mack, Prince and Hooper</t>
  </si>
  <si>
    <t>Port Lindahaven</t>
  </si>
  <si>
    <t>230-302-2955x868</t>
  </si>
  <si>
    <t>562.465.2684x84498</t>
  </si>
  <si>
    <t>washingtonbrianna@stewart.org</t>
  </si>
  <si>
    <t>https://bernard.biz/</t>
  </si>
  <si>
    <t>0afCaFCefC82aCE</t>
  </si>
  <si>
    <t>Orr Group</t>
  </si>
  <si>
    <t>South Phyllischester</t>
  </si>
  <si>
    <t>584.995.5434</t>
  </si>
  <si>
    <t>(069)297-9094</t>
  </si>
  <si>
    <t>ggill@waters-nielsen.com</t>
  </si>
  <si>
    <t>http://santiago.biz/</t>
  </si>
  <si>
    <t>92C1cF3cbfDC634</t>
  </si>
  <si>
    <t>Peterson, Krueger and Lawson</t>
  </si>
  <si>
    <t>Farrellbury</t>
  </si>
  <si>
    <t>105.841.3640x49271</t>
  </si>
  <si>
    <t>246.343.5528x195</t>
  </si>
  <si>
    <t>wrandolph@duffy-moore.com</t>
  </si>
  <si>
    <t>2F70bCFc4b8e4cd</t>
  </si>
  <si>
    <t>Wise LLC</t>
  </si>
  <si>
    <t>Veronicaton</t>
  </si>
  <si>
    <t>(897)395-7597x68624</t>
  </si>
  <si>
    <t>(962)225-7779x642</t>
  </si>
  <si>
    <t>dylan38@russell-ross.com</t>
  </si>
  <si>
    <t>http://www.vaughn-boyle.com/</t>
  </si>
  <si>
    <t>F6A181c16bA9db4</t>
  </si>
  <si>
    <t>Proctor Ltd</t>
  </si>
  <si>
    <t>Montgomeryland</t>
  </si>
  <si>
    <t>(992)650-9776</t>
  </si>
  <si>
    <t>509-260-9405x69528</t>
  </si>
  <si>
    <t>carly92@rasmussen.com</t>
  </si>
  <si>
    <t>DBc90a31dc1B95F</t>
  </si>
  <si>
    <t>Shields-Sharp</t>
  </si>
  <si>
    <t>(416)131-8338</t>
  </si>
  <si>
    <t>403.965.3502x4236</t>
  </si>
  <si>
    <t>qdoyle@randall-best.com</t>
  </si>
  <si>
    <t>https://hodge-mercer.com/</t>
  </si>
  <si>
    <t>1Ba4e2F45c2AeE9</t>
  </si>
  <si>
    <t>Luna LLC</t>
  </si>
  <si>
    <t>New Eduardotown</t>
  </si>
  <si>
    <t>790.986.0064</t>
  </si>
  <si>
    <t>151-233-4390x5188</t>
  </si>
  <si>
    <t>wyatt09@bender.com</t>
  </si>
  <si>
    <t>A7A3A7B9F59FBcb</t>
  </si>
  <si>
    <t>Chang LLC</t>
  </si>
  <si>
    <t>Castanedaberg</t>
  </si>
  <si>
    <t>501-170-1904</t>
  </si>
  <si>
    <t>(224)769-1037</t>
  </si>
  <si>
    <t>fjacobson@mayer.com</t>
  </si>
  <si>
    <t>https://www.swanson.com/</t>
  </si>
  <si>
    <t>ffEBBAf406bB0c1</t>
  </si>
  <si>
    <t>Chapman-Crane</t>
  </si>
  <si>
    <t>Dominicport</t>
  </si>
  <si>
    <t>(671)933-4795x759</t>
  </si>
  <si>
    <t>+1-152-307-7106x1633</t>
  </si>
  <si>
    <t>ruben24@burgess.com</t>
  </si>
  <si>
    <t>http://www.tucker.com/</t>
  </si>
  <si>
    <t>cF2EC9B31659FFf</t>
  </si>
  <si>
    <t>Bishop, Stephens and Rios</t>
  </si>
  <si>
    <t>Bobmouth</t>
  </si>
  <si>
    <t>860.426.1890x577</t>
  </si>
  <si>
    <t>463-632-2063</t>
  </si>
  <si>
    <t>rcortez@cardenas.net</t>
  </si>
  <si>
    <t>http://marks.net/</t>
  </si>
  <si>
    <t>BFfcFDCa5C283B0</t>
  </si>
  <si>
    <t>Alejandroborough</t>
  </si>
  <si>
    <t>(943)308-4551x858</t>
  </si>
  <si>
    <t>001-675-054-2581</t>
  </si>
  <si>
    <t>odonnellwarren@chapman.com</t>
  </si>
  <si>
    <t>https://short-berg.com/</t>
  </si>
  <si>
    <t>A8BCD5969FacBF7</t>
  </si>
  <si>
    <t>Hall-Mcgrath</t>
  </si>
  <si>
    <t>+1-600-634-9836x70055</t>
  </si>
  <si>
    <t>+1-652-685-6293x7221</t>
  </si>
  <si>
    <t>dennisstefanie@ortiz.com</t>
  </si>
  <si>
    <t>74f8Ef1AccabE68</t>
  </si>
  <si>
    <t>Merritt, Powell and Briggs</t>
  </si>
  <si>
    <t>Eugeneview</t>
  </si>
  <si>
    <t>936-822-8317</t>
  </si>
  <si>
    <t>001-228-322-1830x0718</t>
  </si>
  <si>
    <t>zbernard@shaffer-christensen.biz</t>
  </si>
  <si>
    <t>fD8edC00cA90963</t>
  </si>
  <si>
    <t>Levine-Silva</t>
  </si>
  <si>
    <t>623-516-9557x1094</t>
  </si>
  <si>
    <t>413-570-6088</t>
  </si>
  <si>
    <t>pottersue@garrett.com</t>
  </si>
  <si>
    <t>fefab6D45daAABB</t>
  </si>
  <si>
    <t>Hicks, Simpson and Vaughn</t>
  </si>
  <si>
    <t>New Coreyfurt</t>
  </si>
  <si>
    <t>057-198-2404x552</t>
  </si>
  <si>
    <t>(833)223-1151x3931</t>
  </si>
  <si>
    <t>parker63@bass.com</t>
  </si>
  <si>
    <t>https://www.roy.com/</t>
  </si>
  <si>
    <t>c1CE48dE0e122d6</t>
  </si>
  <si>
    <t>Darrylborough</t>
  </si>
  <si>
    <t>747-768-3935</t>
  </si>
  <si>
    <t>+1-354-903-6550x8148</t>
  </si>
  <si>
    <t>lindsay90@mckinney-small.com</t>
  </si>
  <si>
    <t>https://www.coleman.biz/</t>
  </si>
  <si>
    <t>C46Ee7cF95fbc0f</t>
  </si>
  <si>
    <t>Moon, Collins and Schmitt</t>
  </si>
  <si>
    <t>Sheenaton</t>
  </si>
  <si>
    <t>692.496.7723</t>
  </si>
  <si>
    <t>423.871.5474</t>
  </si>
  <si>
    <t>dyerpeter@dominguez.com</t>
  </si>
  <si>
    <t>http://www.howe.info/</t>
  </si>
  <si>
    <t>1ea3765332D9CbF</t>
  </si>
  <si>
    <t>Jennings, Robertson and Hobbs</t>
  </si>
  <si>
    <t>Roseview</t>
  </si>
  <si>
    <t>358-024-7612</t>
  </si>
  <si>
    <t>154.544.5935x906</t>
  </si>
  <si>
    <t>johnny08@jacobson.com</t>
  </si>
  <si>
    <t>http://huff.net/</t>
  </si>
  <si>
    <t>fe8D20bAdFBBE8F</t>
  </si>
  <si>
    <t>Collier-Graham</t>
  </si>
  <si>
    <t>327.015.8719</t>
  </si>
  <si>
    <t>ydudley@sparks.info</t>
  </si>
  <si>
    <t>https://bray-mayer.com/</t>
  </si>
  <si>
    <t>Aa467C093831CA9</t>
  </si>
  <si>
    <t>Frazier Group</t>
  </si>
  <si>
    <t>(835)333-0959</t>
  </si>
  <si>
    <t>490-260-3299</t>
  </si>
  <si>
    <t>asteele@conner.com</t>
  </si>
  <si>
    <t>https://www.montoya-lambert.org/</t>
  </si>
  <si>
    <t>56E4B683A0C0BEC</t>
  </si>
  <si>
    <t>Morales-Snyder</t>
  </si>
  <si>
    <t>West Marthaburgh</t>
  </si>
  <si>
    <t>604.072.1987</t>
  </si>
  <si>
    <t>oneillderrick@gregory-crane.biz</t>
  </si>
  <si>
    <t>https://www.conley-dalton.com/</t>
  </si>
  <si>
    <t>fa7fBAe5Adf5bb8</t>
  </si>
  <si>
    <t>Whitaker, Weeks and Mccann</t>
  </si>
  <si>
    <t>Arianafurt</t>
  </si>
  <si>
    <t>001-242-423-3277x53744</t>
  </si>
  <si>
    <t>(763)092-8161x36290</t>
  </si>
  <si>
    <t>ugordon@stone.com</t>
  </si>
  <si>
    <t>http://www.morris-ellis.com/</t>
  </si>
  <si>
    <t>0c7fDc168Ec3D0d</t>
  </si>
  <si>
    <t>Mills-Kirby</t>
  </si>
  <si>
    <t>East Autumn</t>
  </si>
  <si>
    <t>001-644-065-0398x0336</t>
  </si>
  <si>
    <t>001-640-795-7218x6494</t>
  </si>
  <si>
    <t>paynetroy@carson.com</t>
  </si>
  <si>
    <t>http://www.roach-patterson.com/</t>
  </si>
  <si>
    <t>F6Ba95abECbbEd6</t>
  </si>
  <si>
    <t>York, Rowland and Donaldson</t>
  </si>
  <si>
    <t>Normaton</t>
  </si>
  <si>
    <t>943.911.4349x45806</t>
  </si>
  <si>
    <t>+1-088-083-4544x816</t>
  </si>
  <si>
    <t>meganramirez@vaughan.com</t>
  </si>
  <si>
    <t>https://ayala-holmes.com/</t>
  </si>
  <si>
    <t>98d145000afe632</t>
  </si>
  <si>
    <t>Dennis-Foster</t>
  </si>
  <si>
    <t>North Austin</t>
  </si>
  <si>
    <t>001-559-490-1606x0571</t>
  </si>
  <si>
    <t>876.928.1131</t>
  </si>
  <si>
    <t>lamariel@reed.com</t>
  </si>
  <si>
    <t>http://www.dennis-mata.com/</t>
  </si>
  <si>
    <t>7223FBcF9bAA4F0</t>
  </si>
  <si>
    <t>Daugherty, Nguyen and Mullen</t>
  </si>
  <si>
    <t>Port Terrichester</t>
  </si>
  <si>
    <t>+1-081-909-1649x7767</t>
  </si>
  <si>
    <t>305-645-7562x1953</t>
  </si>
  <si>
    <t>hardylarry@wall-watts.biz</t>
  </si>
  <si>
    <t>https://www.sellers-browning.com/</t>
  </si>
  <si>
    <t>C7E99b0F2CF1B53</t>
  </si>
  <si>
    <t>Carroll-Francis</t>
  </si>
  <si>
    <t>277.512.8885x904</t>
  </si>
  <si>
    <t>heidimeyer@french.org</t>
  </si>
  <si>
    <t>https://todd.biz/</t>
  </si>
  <si>
    <t>41f1a7dacdE4Be2</t>
  </si>
  <si>
    <t>Mcintosh and Sons</t>
  </si>
  <si>
    <t>Kylieberg</t>
  </si>
  <si>
    <t>(628)217-6837</t>
  </si>
  <si>
    <t>001-579-567-5002</t>
  </si>
  <si>
    <t>yvette62@graves.com</t>
  </si>
  <si>
    <t>http://drake-wiggins.biz/</t>
  </si>
  <si>
    <t>E0FABfd01cAD7da</t>
  </si>
  <si>
    <t>Frederick, Ward and Bender</t>
  </si>
  <si>
    <t>527-393-3044</t>
  </si>
  <si>
    <t>mia10@branch.org</t>
  </si>
  <si>
    <t>fB181c1CbcFfeF2</t>
  </si>
  <si>
    <t>Hart PLC</t>
  </si>
  <si>
    <t>Baxtermouth</t>
  </si>
  <si>
    <t>(037)865-9700x730</t>
  </si>
  <si>
    <t>russellstephen@baird-blair.org</t>
  </si>
  <si>
    <t>https://www.hill.com/</t>
  </si>
  <si>
    <t>F97fE1cea4FFf28</t>
  </si>
  <si>
    <t>Hopkins, Lyons and Rose</t>
  </si>
  <si>
    <t>Robinmouth</t>
  </si>
  <si>
    <t>965.104.4343</t>
  </si>
  <si>
    <t>037-296-8560</t>
  </si>
  <si>
    <t>melissafrost@johnson-strickland.com</t>
  </si>
  <si>
    <t>http://cooper.net/</t>
  </si>
  <si>
    <t>Eaa1cBbf28eE6bA</t>
  </si>
  <si>
    <t>Powell and Sons</t>
  </si>
  <si>
    <t>Clarencehaven</t>
  </si>
  <si>
    <t>001-816-400-9438x90252</t>
  </si>
  <si>
    <t>(743)113-1712x5244</t>
  </si>
  <si>
    <t>oscarperez@cunningham.com</t>
  </si>
  <si>
    <t>http://crosby.com/</t>
  </si>
  <si>
    <t>B4FE337eAea227A</t>
  </si>
  <si>
    <t>Kelley, Nash and Haley</t>
  </si>
  <si>
    <t>Darylport</t>
  </si>
  <si>
    <t>229.850.3281</t>
  </si>
  <si>
    <t>+1-154-792-1796x5959</t>
  </si>
  <si>
    <t>zoe09@roach-alvarado.info</t>
  </si>
  <si>
    <t>ce52d3a183F8b0F</t>
  </si>
  <si>
    <t>Sampson, Williamson and Shah</t>
  </si>
  <si>
    <t>Lopezborough</t>
  </si>
  <si>
    <t>(514)188-6970x607</t>
  </si>
  <si>
    <t>+1-730-500-2226x4402</t>
  </si>
  <si>
    <t>wuerica@hammond-powell.org</t>
  </si>
  <si>
    <t>Cad9BdfC81C9fF4</t>
  </si>
  <si>
    <t>Middleton LLC</t>
  </si>
  <si>
    <t>Ewingborough</t>
  </si>
  <si>
    <t>418-745-8166x77000</t>
  </si>
  <si>
    <t>687.325.9843x425</t>
  </si>
  <si>
    <t>cyates@burton.info</t>
  </si>
  <si>
    <t>https://www.nielsen.net/</t>
  </si>
  <si>
    <t>7A946de4135606e</t>
  </si>
  <si>
    <t>Mason-Mata</t>
  </si>
  <si>
    <t>Ericaview</t>
  </si>
  <si>
    <t>+1-118-641-2818x301</t>
  </si>
  <si>
    <t>(102)670-5560x51539</t>
  </si>
  <si>
    <t>greglamb@young.org</t>
  </si>
  <si>
    <t>https://robertson-willis.com/</t>
  </si>
  <si>
    <t>1B8962da2dBdD39</t>
  </si>
  <si>
    <t>New Tommy</t>
  </si>
  <si>
    <t>001-255-995-3896x8471</t>
  </si>
  <si>
    <t>zguerrero@oneal-little.com</t>
  </si>
  <si>
    <t>808B25ECacf2FB0</t>
  </si>
  <si>
    <t>Yoder-Bartlett</t>
  </si>
  <si>
    <t>West Chasemouth</t>
  </si>
  <si>
    <t>318.090.5271x76935</t>
  </si>
  <si>
    <t>001-467-134-4481</t>
  </si>
  <si>
    <t>katelynrobinson@mayo.com</t>
  </si>
  <si>
    <t>http://www.mckay.net/</t>
  </si>
  <si>
    <t>6761CdEFBf35cA2</t>
  </si>
  <si>
    <t>Gilbert Inc</t>
  </si>
  <si>
    <t>Dyerside</t>
  </si>
  <si>
    <t>523-523-3824x146</t>
  </si>
  <si>
    <t>+1-414-967-0513x294</t>
  </si>
  <si>
    <t>solislinda@bender-salazar.com</t>
  </si>
  <si>
    <t>https://juarez-herring.com/</t>
  </si>
  <si>
    <t>Ae7d74aD3bc87fa</t>
  </si>
  <si>
    <t>Atkins-Weaver</t>
  </si>
  <si>
    <t>Nicholebury</t>
  </si>
  <si>
    <t>784-490-2068x3139</t>
  </si>
  <si>
    <t>+1-501-117-7708x1867</t>
  </si>
  <si>
    <t>qarroyo@carroll-nicholson.net</t>
  </si>
  <si>
    <t>https://www.whitehead-petersen.com/</t>
  </si>
  <si>
    <t>65EcBD52e3FBeB0</t>
  </si>
  <si>
    <t>Willis and Sons</t>
  </si>
  <si>
    <t>Andrewmouth</t>
  </si>
  <si>
    <t>176-061-9226</t>
  </si>
  <si>
    <t>374.365.6171</t>
  </si>
  <si>
    <t>mvelazquez@wood.com</t>
  </si>
  <si>
    <t>213B4a7a10bD2D6</t>
  </si>
  <si>
    <t>Ashley-Lamb</t>
  </si>
  <si>
    <t>Rushburgh</t>
  </si>
  <si>
    <t>+1-716-495-0335x4105</t>
  </si>
  <si>
    <t>260.517.2935</t>
  </si>
  <si>
    <t>wmacdonald@mendoza-ashley.com</t>
  </si>
  <si>
    <t>http://summers-russo.com/</t>
  </si>
  <si>
    <t>f8d8F42fDcE868B</t>
  </si>
  <si>
    <t>Mckenzie, Rhodes and Carpenter</t>
  </si>
  <si>
    <t>820.124.2247</t>
  </si>
  <si>
    <t>823.999.8276x834</t>
  </si>
  <si>
    <t>collingay@mckay.com</t>
  </si>
  <si>
    <t>http://www.stone.biz/</t>
  </si>
  <si>
    <t>94A64f2FDA2BBee</t>
  </si>
  <si>
    <t>Bautista-Hendricks</t>
  </si>
  <si>
    <t>Cisnerosstad</t>
  </si>
  <si>
    <t>+1-785-313-0998x02484</t>
  </si>
  <si>
    <t>837-330-1337</t>
  </si>
  <si>
    <t>aramsey@yoder.net</t>
  </si>
  <si>
    <t>https://www.davis.info/</t>
  </si>
  <si>
    <t>5a3Ba2EaAb0Fb4b</t>
  </si>
  <si>
    <t>Watson, Daugherty and Wise</t>
  </si>
  <si>
    <t>Caseybury</t>
  </si>
  <si>
    <t>917.167.6509</t>
  </si>
  <si>
    <t>689.534.3098</t>
  </si>
  <si>
    <t>maxwell72@whitaker.com</t>
  </si>
  <si>
    <t>3AEf760FE5F300c</t>
  </si>
  <si>
    <t>Shepherd-Fleming</t>
  </si>
  <si>
    <t>West Deborahland</t>
  </si>
  <si>
    <t>(620)533-6111</t>
  </si>
  <si>
    <t>hoodbenjamin@reid.com</t>
  </si>
  <si>
    <t>https://www.bryant.net/</t>
  </si>
  <si>
    <t>AAaF6aaeed4D4CF</t>
  </si>
  <si>
    <t>Norton-Kelley</t>
  </si>
  <si>
    <t>Lorettafurt</t>
  </si>
  <si>
    <t>+1-317-733-5760x6858</t>
  </si>
  <si>
    <t>(136)466-0566</t>
  </si>
  <si>
    <t>glendawong@key-sherman.com</t>
  </si>
  <si>
    <t>http://crane-roberson.info/</t>
  </si>
  <si>
    <t>b233b3dF0bC98Dd</t>
  </si>
  <si>
    <t>Heath, Duarte and Estrada</t>
  </si>
  <si>
    <t>001-945-446-8566</t>
  </si>
  <si>
    <t>(875)179-6581x740</t>
  </si>
  <si>
    <t>frank64@santiago.com</t>
  </si>
  <si>
    <t>https://www.norman.net/</t>
  </si>
  <si>
    <t>1BdfeCFF1584a3A</t>
  </si>
  <si>
    <t>Vaughn PLC</t>
  </si>
  <si>
    <t>Aliciaberg</t>
  </si>
  <si>
    <t>529-723-6871x9311</t>
  </si>
  <si>
    <t>001-385-542-6250</t>
  </si>
  <si>
    <t>isaac80@mack.org</t>
  </si>
  <si>
    <t>http://www.meza-gentry.com/</t>
  </si>
  <si>
    <t>3F486cAd1D029ff</t>
  </si>
  <si>
    <t>Huber, Stevens and Conley</t>
  </si>
  <si>
    <t>East Nancyborough</t>
  </si>
  <si>
    <t>161.762.3261x30064</t>
  </si>
  <si>
    <t>001-884-669-5329x70421</t>
  </si>
  <si>
    <t>jackie75@conley.net</t>
  </si>
  <si>
    <t>https://adkins-bates.net/</t>
  </si>
  <si>
    <t>2C81B7E9f19AC75</t>
  </si>
  <si>
    <t>Lucero, Rivers and Chapman</t>
  </si>
  <si>
    <t>South Deborahside</t>
  </si>
  <si>
    <t>413-139-1170</t>
  </si>
  <si>
    <t>(779)253-6441</t>
  </si>
  <si>
    <t>theodore09@gillespie.com</t>
  </si>
  <si>
    <t>eDAfA7cE03FbD01</t>
  </si>
  <si>
    <t>Tate-Farrell</t>
  </si>
  <si>
    <t>Crossstad</t>
  </si>
  <si>
    <t>(800)982-4964</t>
  </si>
  <si>
    <t>852-337-5518</t>
  </si>
  <si>
    <t>rogersricky@carrillo-olsen.com</t>
  </si>
  <si>
    <t>http://burns-huynh.com/</t>
  </si>
  <si>
    <t>Dae2b4DA370bBAb</t>
  </si>
  <si>
    <t>Mcbrideton</t>
  </si>
  <si>
    <t>176.853.1794x700</t>
  </si>
  <si>
    <t>priscillahull@aguilar.net</t>
  </si>
  <si>
    <t>8F9e8A45A206a69</t>
  </si>
  <si>
    <t>Duran, Cortez and Mccullough</t>
  </si>
  <si>
    <t>Lindseyland</t>
  </si>
  <si>
    <t>772-065-3283</t>
  </si>
  <si>
    <t>892.689.9330x291</t>
  </si>
  <si>
    <t>kathleenfranklin@cunningham.biz</t>
  </si>
  <si>
    <t>https://lyons.biz/</t>
  </si>
  <si>
    <t>CCCB188A1Cb6687</t>
  </si>
  <si>
    <t>Larson, Beck and Bean</t>
  </si>
  <si>
    <t>Ralphfurt</t>
  </si>
  <si>
    <t>(837)182-8303</t>
  </si>
  <si>
    <t>miranda40@nichols.info</t>
  </si>
  <si>
    <t>https://www.ochoa-yates.com/</t>
  </si>
  <si>
    <t>FBa4CdA74f5D1F4</t>
  </si>
  <si>
    <t>Hughes, Schwartz and Haley</t>
  </si>
  <si>
    <t>001-560-584-9505x67587</t>
  </si>
  <si>
    <t>rdunn@stark.com</t>
  </si>
  <si>
    <t>https://bowen.net/</t>
  </si>
  <si>
    <t>DfB38A4b6C09Cd2</t>
  </si>
  <si>
    <t>Andrews-May</t>
  </si>
  <si>
    <t>719.526.0999x0974</t>
  </si>
  <si>
    <t>samuelhines@wheeler-carter.com</t>
  </si>
  <si>
    <t>https://www.zimmerman-hines.com/</t>
  </si>
  <si>
    <t>C2Eab17bB785165</t>
  </si>
  <si>
    <t>Lucas, Oconnor and French</t>
  </si>
  <si>
    <t>Port Molly</t>
  </si>
  <si>
    <t>001-040-596-9190</t>
  </si>
  <si>
    <t>(058)972-2858</t>
  </si>
  <si>
    <t>brian49@krueger-gill.org</t>
  </si>
  <si>
    <t>https://www.gutierrez.com/</t>
  </si>
  <si>
    <t>153AB6DbCE4854c</t>
  </si>
  <si>
    <t>Carr PLC</t>
  </si>
  <si>
    <t>Port Robertofort</t>
  </si>
  <si>
    <t>(898)601-9971</t>
  </si>
  <si>
    <t>433.361.6402</t>
  </si>
  <si>
    <t>royhouston@parrish.com</t>
  </si>
  <si>
    <t>http://tate.com/</t>
  </si>
  <si>
    <t>dC5fAf97ACB33a2</t>
  </si>
  <si>
    <t>James, Daugherty and Conway</t>
  </si>
  <si>
    <t>Sabrinachester</t>
  </si>
  <si>
    <t>001-904-766-0197</t>
  </si>
  <si>
    <t>+1-079-094-1184x275</t>
  </si>
  <si>
    <t>ryan51@bailey-wang.com</t>
  </si>
  <si>
    <t>https://www.harding-rasmussen.org/</t>
  </si>
  <si>
    <t>CFada2F7BFC82aC</t>
  </si>
  <si>
    <t>Coleman Inc</t>
  </si>
  <si>
    <t>New Gloriachester</t>
  </si>
  <si>
    <t>001-042-275-5723</t>
  </si>
  <si>
    <t>818-837-6845x8410</t>
  </si>
  <si>
    <t>rstone@benton.com</t>
  </si>
  <si>
    <t>32C4705dB9b1CAD</t>
  </si>
  <si>
    <t>Mckinney and Sons</t>
  </si>
  <si>
    <t>202-935-0807x587</t>
  </si>
  <si>
    <t>joananthony@franklin.com</t>
  </si>
  <si>
    <t>http://saunders-andrade.com/</t>
  </si>
  <si>
    <t>e7ad806CDE3Db4B</t>
  </si>
  <si>
    <t>Santiago, Berg and Mendoza</t>
  </si>
  <si>
    <t>Lake Marissafurt</t>
  </si>
  <si>
    <t>001-395-277-1371x1920</t>
  </si>
  <si>
    <t>093-975-4450</t>
  </si>
  <si>
    <t>joyce65@hampton-stanley.net</t>
  </si>
  <si>
    <t>http://www.spence-michael.com/</t>
  </si>
  <si>
    <t>B1F3e2A8A7AF20E</t>
  </si>
  <si>
    <t>Wyatt, Escobar and Valentine</t>
  </si>
  <si>
    <t>001-830-314-0088x3584</t>
  </si>
  <si>
    <t>+1-284-126-3838x4670</t>
  </si>
  <si>
    <t>noah24@dalton-keith.biz</t>
  </si>
  <si>
    <t>https://www.miranda.com/</t>
  </si>
  <si>
    <t>01a5CF0dae0DA3D</t>
  </si>
  <si>
    <t>Morrison, Reed and Leach</t>
  </si>
  <si>
    <t>Ianberg</t>
  </si>
  <si>
    <t>(177)759-2885x3465</t>
  </si>
  <si>
    <t>001-897-614-6061x3306</t>
  </si>
  <si>
    <t>carrollmarcus@larson.com</t>
  </si>
  <si>
    <t>faacFEEfFD78eaC</t>
  </si>
  <si>
    <t>Cooke, Mccormick and Donaldson</t>
  </si>
  <si>
    <t>Cannonbury</t>
  </si>
  <si>
    <t>001-124-944-1053</t>
  </si>
  <si>
    <t>(154)347-2169</t>
  </si>
  <si>
    <t>lameugene@freeman-mills.org</t>
  </si>
  <si>
    <t>https://koch.net/</t>
  </si>
  <si>
    <t>bB4bc97d03B0dd0</t>
  </si>
  <si>
    <t>Richardson-Gallegos</t>
  </si>
  <si>
    <t>098-492-5713x6038</t>
  </si>
  <si>
    <t>pingram@faulkner.biz</t>
  </si>
  <si>
    <t>https://larsen.biz/</t>
  </si>
  <si>
    <t>F24Eb26bFAE93E1</t>
  </si>
  <si>
    <t>Hester, Mcdaniel and Wiley</t>
  </si>
  <si>
    <t>001-719-999-6391</t>
  </si>
  <si>
    <t>001-894-633-3827</t>
  </si>
  <si>
    <t>deborahgentry@mayo-bolton.org</t>
  </si>
  <si>
    <t>https://www.hawkins-goodwin.com/</t>
  </si>
  <si>
    <t>3D155ccdA67A0d8</t>
  </si>
  <si>
    <t>Manuelton</t>
  </si>
  <si>
    <t>191-711-7985</t>
  </si>
  <si>
    <t>001-114-801-2855x6100</t>
  </si>
  <si>
    <t>carl79@reid-moore.com</t>
  </si>
  <si>
    <t>eEb1aaDd31c8Fd6</t>
  </si>
  <si>
    <t>Hanna, Foley and Avery</t>
  </si>
  <si>
    <t>(655)914-7614</t>
  </si>
  <si>
    <t>+1-124-882-0755x6669</t>
  </si>
  <si>
    <t>qwall@klein.com</t>
  </si>
  <si>
    <t>32D30ADA89dA925</t>
  </si>
  <si>
    <t>Zamora-Henderson</t>
  </si>
  <si>
    <t>001-929-627-5704</t>
  </si>
  <si>
    <t>011.690.7042x64463</t>
  </si>
  <si>
    <t>xfrench@quinn.com</t>
  </si>
  <si>
    <t>http://gallegos-herring.com/</t>
  </si>
  <si>
    <t>3EbC9fb2908d1Df</t>
  </si>
  <si>
    <t>Ortiz-Bowman</t>
  </si>
  <si>
    <t>Maureenshire</t>
  </si>
  <si>
    <t>001-384-495-6372</t>
  </si>
  <si>
    <t>(369)962-3783x69989</t>
  </si>
  <si>
    <t>micheal60@knapp.com</t>
  </si>
  <si>
    <t>https://benitez.net/</t>
  </si>
  <si>
    <t>Be6C74ac9E684ab</t>
  </si>
  <si>
    <t>Chapman and Sons</t>
  </si>
  <si>
    <t>Dennistown</t>
  </si>
  <si>
    <t>952.474.3698</t>
  </si>
  <si>
    <t>mharris@dennis.net</t>
  </si>
  <si>
    <t>http://skinner-andersen.net/</t>
  </si>
  <si>
    <t>d5a1A3aFB2cE2EF</t>
  </si>
  <si>
    <t>Smith, Strickland and Floyd</t>
  </si>
  <si>
    <t>South Mitchell</t>
  </si>
  <si>
    <t>001-469-707-4226x6636</t>
  </si>
  <si>
    <t>555-830-7614x65303</t>
  </si>
  <si>
    <t>carly44@warner.biz</t>
  </si>
  <si>
    <t>https://wilkinson-neal.org/</t>
  </si>
  <si>
    <t>85cF0BA71aE67Ec</t>
  </si>
  <si>
    <t>Malone-Gallegos</t>
  </si>
  <si>
    <t>New Chelseybury</t>
  </si>
  <si>
    <t>(595)866-7925x94944</t>
  </si>
  <si>
    <t>crodgers@griffith-barnett.com</t>
  </si>
  <si>
    <t>BD051Dffc6E47Cb</t>
  </si>
  <si>
    <t>Sloan and Sons</t>
  </si>
  <si>
    <t>New Terriside</t>
  </si>
  <si>
    <t>+1-559-035-6950x8562</t>
  </si>
  <si>
    <t>diana67@church.org</t>
  </si>
  <si>
    <t>https://www.best.com/</t>
  </si>
  <si>
    <t>19dfE8dBdA1Fe80</t>
  </si>
  <si>
    <t>Tran-Beltran</t>
  </si>
  <si>
    <t>Villarrealport</t>
  </si>
  <si>
    <t>001-614-478-2933x20609</t>
  </si>
  <si>
    <t>001-496-927-0922x4246</t>
  </si>
  <si>
    <t>rhodges@hammond.com</t>
  </si>
  <si>
    <t>http://banks.biz/</t>
  </si>
  <si>
    <t>2ef7898c342EBe6</t>
  </si>
  <si>
    <t>Hale PLC</t>
  </si>
  <si>
    <t>New Dontown</t>
  </si>
  <si>
    <t>000.618.2439x599</t>
  </si>
  <si>
    <t>026.568.7836x8860</t>
  </si>
  <si>
    <t>nchaney@gill-galloway.com</t>
  </si>
  <si>
    <t>097220877E5ee6d</t>
  </si>
  <si>
    <t>West Jonathan</t>
  </si>
  <si>
    <t>001-390-128-7726</t>
  </si>
  <si>
    <t>wyattmeagan@nolan.biz</t>
  </si>
  <si>
    <t>https://harrell-odom.com/</t>
  </si>
  <si>
    <t>E7B18739F8AcF0e</t>
  </si>
  <si>
    <t>Bryant-Jordan</t>
  </si>
  <si>
    <t>Cliffordport</t>
  </si>
  <si>
    <t>440-371-8918x4073</t>
  </si>
  <si>
    <t>709.523.8295x42720</t>
  </si>
  <si>
    <t>simpsonchelsey@clark-morgan.com</t>
  </si>
  <si>
    <t>https://andrews.biz/</t>
  </si>
  <si>
    <t>2d0350E8496fA6a</t>
  </si>
  <si>
    <t>Delacruz, Sweeney and Mckenzie</t>
  </si>
  <si>
    <t>Lake Glenborough</t>
  </si>
  <si>
    <t>(588)467-4616</t>
  </si>
  <si>
    <t>001-144-555-7902</t>
  </si>
  <si>
    <t>eddiewhite@short.biz</t>
  </si>
  <si>
    <t>https://www.benjamin-petersen.org/</t>
  </si>
  <si>
    <t>0fc2d2Ee22DFdBC</t>
  </si>
  <si>
    <t>Vincent Inc</t>
  </si>
  <si>
    <t>328-745-0380x49376</t>
  </si>
  <si>
    <t>043-120-5422x2577</t>
  </si>
  <si>
    <t>emilycamacho@brandt.com</t>
  </si>
  <si>
    <t>https://velazquez-watkins.com/</t>
  </si>
  <si>
    <t>8452a47EA94EA7a</t>
  </si>
  <si>
    <t>New Alan</t>
  </si>
  <si>
    <t>(879)301-8467x22792</t>
  </si>
  <si>
    <t>everettalexa@mckee.com</t>
  </si>
  <si>
    <t>https://bradshaw.biz/</t>
  </si>
  <si>
    <t>bDA665C16366DC8</t>
  </si>
  <si>
    <t>Perry-Mora</t>
  </si>
  <si>
    <t>North Dakotafort</t>
  </si>
  <si>
    <t>857.290.1217</t>
  </si>
  <si>
    <t>damoncooley@powell.com</t>
  </si>
  <si>
    <t>D201dcda57ac1AD</t>
  </si>
  <si>
    <t>Mccormick-Pierce</t>
  </si>
  <si>
    <t>South Suzanne</t>
  </si>
  <si>
    <t>(837)663-1654</t>
  </si>
  <si>
    <t>652-542-8728x1217</t>
  </si>
  <si>
    <t>brandy77@david-brown.info</t>
  </si>
  <si>
    <t>https://www.ford-meyers.com/</t>
  </si>
  <si>
    <t>86DFA57E6c7cDDd</t>
  </si>
  <si>
    <t>Baird-Sandoval</t>
  </si>
  <si>
    <t>Timothystad</t>
  </si>
  <si>
    <t>737.334.4381</t>
  </si>
  <si>
    <t>mitchell21@graham.biz</t>
  </si>
  <si>
    <t>http://roy.org/</t>
  </si>
  <si>
    <t>CAC2bC1CB9c9eC2</t>
  </si>
  <si>
    <t>Lopez Ltd</t>
  </si>
  <si>
    <t>Kirkville</t>
  </si>
  <si>
    <t>648-503-3956</t>
  </si>
  <si>
    <t>643-744-5318x2728</t>
  </si>
  <si>
    <t>deckersabrina@durham-sutton.com</t>
  </si>
  <si>
    <t>https://www.navarro-hobbs.biz/</t>
  </si>
  <si>
    <t>8C0B306Cd8D9108</t>
  </si>
  <si>
    <t>Beck, Hahn and Todd</t>
  </si>
  <si>
    <t>Brucetown</t>
  </si>
  <si>
    <t>039.107.6083x19792</t>
  </si>
  <si>
    <t>(183)752-2797x3079</t>
  </si>
  <si>
    <t>fstrickland@sharp-harvey.com</t>
  </si>
  <si>
    <t>fcFAb4CcfEDCCb2</t>
  </si>
  <si>
    <t>Pope-Larsen</t>
  </si>
  <si>
    <t>Harrisburgh</t>
  </si>
  <si>
    <t>+1-018-085-8514x3327</t>
  </si>
  <si>
    <t>019-628-0414</t>
  </si>
  <si>
    <t>zshelton@norman.com</t>
  </si>
  <si>
    <t>0966Dc741dBD684</t>
  </si>
  <si>
    <t>Becker-Conway</t>
  </si>
  <si>
    <t>East Amberville</t>
  </si>
  <si>
    <t>815-083-9634</t>
  </si>
  <si>
    <t>sherriochoa@benitez-munoz.com</t>
  </si>
  <si>
    <t>C5324aeB5a8FeF5</t>
  </si>
  <si>
    <t>Garrett-Williamson</t>
  </si>
  <si>
    <t>Bernardville</t>
  </si>
  <si>
    <t>987.359.9751x894</t>
  </si>
  <si>
    <t>noah27@copeland.com</t>
  </si>
  <si>
    <t>http://www.riddle-hayes.com/</t>
  </si>
  <si>
    <t>2dB372f8296dDCd</t>
  </si>
  <si>
    <t>Burke Ltd</t>
  </si>
  <si>
    <t>Paigetown</t>
  </si>
  <si>
    <t>(264)553-9129x40137</t>
  </si>
  <si>
    <t>457-767-9954x21015</t>
  </si>
  <si>
    <t>tgilbert@valencia.org</t>
  </si>
  <si>
    <t>https://kelly.com/</t>
  </si>
  <si>
    <t>afEc0E86c1BdFBA</t>
  </si>
  <si>
    <t>Andrews Inc</t>
  </si>
  <si>
    <t>Sergioburgh</t>
  </si>
  <si>
    <t>+1-916-914-1601x1990</t>
  </si>
  <si>
    <t>816-848-1104x4939</t>
  </si>
  <si>
    <t>smcclure@hayes.com</t>
  </si>
  <si>
    <t>https://marks.com/</t>
  </si>
  <si>
    <t>C0daA8f2320026C</t>
  </si>
  <si>
    <t>Port Annette</t>
  </si>
  <si>
    <t>702.884.8836</t>
  </si>
  <si>
    <t>craig58@wilkins.com</t>
  </si>
  <si>
    <t>http://www.hooper.com/</t>
  </si>
  <si>
    <t>cb6Bfc5f51bfd7B</t>
  </si>
  <si>
    <t>Huber Inc</t>
  </si>
  <si>
    <t>Morrowland</t>
  </si>
  <si>
    <t>229-641-6306</t>
  </si>
  <si>
    <t>(730)856-7869</t>
  </si>
  <si>
    <t>aimee57@harrington.com</t>
  </si>
  <si>
    <t>https://www.ortega-sullivan.com/</t>
  </si>
  <si>
    <t>0dd16A135Bcfd3D</t>
  </si>
  <si>
    <t>Johnson and Sons</t>
  </si>
  <si>
    <t>Lake Suzanneside</t>
  </si>
  <si>
    <t>001-592-096-3097</t>
  </si>
  <si>
    <t>868-608-8988</t>
  </si>
  <si>
    <t>ryancortez@reed.com</t>
  </si>
  <si>
    <t>Aaa65bcDf93aeDd</t>
  </si>
  <si>
    <t>Holt Group</t>
  </si>
  <si>
    <t>South Shellybury</t>
  </si>
  <si>
    <t>001-010-385-8318x20864</t>
  </si>
  <si>
    <t>724-293-1020x117</t>
  </si>
  <si>
    <t>gritter@whitaker-benton.com</t>
  </si>
  <si>
    <t>d5D381A204e861e</t>
  </si>
  <si>
    <t>Mcconnell, Pugh and Powell</t>
  </si>
  <si>
    <t>West Ruben</t>
  </si>
  <si>
    <t>(491)608-1759</t>
  </si>
  <si>
    <t>(545)110-8682x7165</t>
  </si>
  <si>
    <t>michealcooper@mendoza-conley.com</t>
  </si>
  <si>
    <t>http://www.potter.com/</t>
  </si>
  <si>
    <t>fc00e5cEDF6aF7b</t>
  </si>
  <si>
    <t>Ayala-Levy</t>
  </si>
  <si>
    <t>New Kristin</t>
  </si>
  <si>
    <t>(509)958-7972x54333</t>
  </si>
  <si>
    <t>001-853-993-4129</t>
  </si>
  <si>
    <t>hurleychris@butler.org</t>
  </si>
  <si>
    <t>https://www.molina.com/</t>
  </si>
  <si>
    <t>977c47addF55dBc</t>
  </si>
  <si>
    <t>Decker-Oneal</t>
  </si>
  <si>
    <t>Port Trevor</t>
  </si>
  <si>
    <t>001-918-570-0266x6761</t>
  </si>
  <si>
    <t>506-030-0182</t>
  </si>
  <si>
    <t>frank14@compton.com</t>
  </si>
  <si>
    <t>https://long-stark.com/</t>
  </si>
  <si>
    <t>3BA4C4CcDf9Aa37</t>
  </si>
  <si>
    <t>Brock, Peterson and Velazquez</t>
  </si>
  <si>
    <t>Glassside</t>
  </si>
  <si>
    <t>727.691.2514</t>
  </si>
  <si>
    <t>534-577-9275x0952</t>
  </si>
  <si>
    <t>nvillanueva@bradshaw.com</t>
  </si>
  <si>
    <t>http://orr-manning.org/</t>
  </si>
  <si>
    <t>a79cEEB0fECBE9D</t>
  </si>
  <si>
    <t>Solis Inc</t>
  </si>
  <si>
    <t>East Caroline</t>
  </si>
  <si>
    <t>898.973.6722</t>
  </si>
  <si>
    <t>jesus17@peterson-lewis.net</t>
  </si>
  <si>
    <t>https://www.hodge.org/</t>
  </si>
  <si>
    <t>afEa4D9Cb37BFbA</t>
  </si>
  <si>
    <t>Bradshire</t>
  </si>
  <si>
    <t>+1-509-947-2448x7946</t>
  </si>
  <si>
    <t>065-761-9959x25280</t>
  </si>
  <si>
    <t>keithleach@sanders.com</t>
  </si>
  <si>
    <t>http://nixon.info/</t>
  </si>
  <si>
    <t>cdEdeFcac34a9B3</t>
  </si>
  <si>
    <t>Mack PLC</t>
  </si>
  <si>
    <t>Weaverland</t>
  </si>
  <si>
    <t>999.548.6268</t>
  </si>
  <si>
    <t>566.911.9071</t>
  </si>
  <si>
    <t>ronaldmatthews@buchanan-keller.biz</t>
  </si>
  <si>
    <t>https://buchanan.biz/</t>
  </si>
  <si>
    <t>01a02Ad39dc3912</t>
  </si>
  <si>
    <t>Maldonado-Randall</t>
  </si>
  <si>
    <t>001-678-533-1585x48526</t>
  </si>
  <si>
    <t>918.924.5195x1778</t>
  </si>
  <si>
    <t>hayleycannon@ayala.biz</t>
  </si>
  <si>
    <t>http://www.salinas-whitaker.com/</t>
  </si>
  <si>
    <t>Ad9E80698c5b908</t>
  </si>
  <si>
    <t>Patel-Joseph</t>
  </si>
  <si>
    <t>Gentryside</t>
  </si>
  <si>
    <t>bensoncalvin@garrett.com</t>
  </si>
  <si>
    <t>https://www.farmer-norris.com/</t>
  </si>
  <si>
    <t>7680fD7Cb0cDb04</t>
  </si>
  <si>
    <t>Haas, Richardson and Mccoy</t>
  </si>
  <si>
    <t>West Gabriellaborough</t>
  </si>
  <si>
    <t>(648)190-7912x764</t>
  </si>
  <si>
    <t>+1-599-571-4828x874</t>
  </si>
  <si>
    <t>gillespiechristina@rogers.com</t>
  </si>
  <si>
    <t>https://maynard-forbes.info/</t>
  </si>
  <si>
    <t>DB37af7BBDcEAd1</t>
  </si>
  <si>
    <t>Robbins PLC</t>
  </si>
  <si>
    <t>New Shawnaville</t>
  </si>
  <si>
    <t>917-959-8496</t>
  </si>
  <si>
    <t>lunderwood@acosta-ali.net</t>
  </si>
  <si>
    <t>https://barajas-richard.com/</t>
  </si>
  <si>
    <t>0DBfD7D7Cd3CA18</t>
  </si>
  <si>
    <t>South Christopherstad</t>
  </si>
  <si>
    <t>001-908-611-3506x71290</t>
  </si>
  <si>
    <t>001-095-912-0829x864</t>
  </si>
  <si>
    <t>heidi50@duran.com</t>
  </si>
  <si>
    <t>86B8Ab6DE9438A7</t>
  </si>
  <si>
    <t>Stokes-Cross</t>
  </si>
  <si>
    <t>803-190-5394</t>
  </si>
  <si>
    <t>117-833-5577</t>
  </si>
  <si>
    <t>krystalbenjamin@levy-sandoval.org</t>
  </si>
  <si>
    <t>http://www.elliott-erickson.net/</t>
  </si>
  <si>
    <t>8dd2B3e57B7FfeF</t>
  </si>
  <si>
    <t>Moses-Silva</t>
  </si>
  <si>
    <t>Mosleyport</t>
  </si>
  <si>
    <t>762-451-0085x59003</t>
  </si>
  <si>
    <t>(672)076-3413x053</t>
  </si>
  <si>
    <t>olsenzoe@vance-galloway.com</t>
  </si>
  <si>
    <t>https://www.bell.net/</t>
  </si>
  <si>
    <t>85c44B756B216Ad</t>
  </si>
  <si>
    <t>Thomas, Mcclain and Mcdonald</t>
  </si>
  <si>
    <t>654.496.5879</t>
  </si>
  <si>
    <t>+1-519-482-0209x953</t>
  </si>
  <si>
    <t>tstephenson@frost.com</t>
  </si>
  <si>
    <t>http://www.blankenship.biz/</t>
  </si>
  <si>
    <t>FD10C743DA516bc</t>
  </si>
  <si>
    <t>Callahan, Walls and Mitchell</t>
  </si>
  <si>
    <t>692-330-2118</t>
  </si>
  <si>
    <t>717-264-1377</t>
  </si>
  <si>
    <t>cassiemeza@gibson.net</t>
  </si>
  <si>
    <t>https://www.boyer-english.org/</t>
  </si>
  <si>
    <t>E8DC7b8046431da</t>
  </si>
  <si>
    <t>Beltran, Huang and Morris</t>
  </si>
  <si>
    <t>New Alfred</t>
  </si>
  <si>
    <t>001-101-587-5173x75712</t>
  </si>
  <si>
    <t>388-348-4237</t>
  </si>
  <si>
    <t>pcarey@carlson.com</t>
  </si>
  <si>
    <t>https://riggs-mejia.com/</t>
  </si>
  <si>
    <t>EDB60f4CA5b339F</t>
  </si>
  <si>
    <t>Tran, Atkins and Mathews</t>
  </si>
  <si>
    <t>Luiston</t>
  </si>
  <si>
    <t>+1-150-995-3106x9463</t>
  </si>
  <si>
    <t>(602)961-4124x248</t>
  </si>
  <si>
    <t>brendarios@camacho.com</t>
  </si>
  <si>
    <t>2ca50fABc9AcAfC</t>
  </si>
  <si>
    <t>Barr-Huynh</t>
  </si>
  <si>
    <t>091.996.7882x27368</t>
  </si>
  <si>
    <t>117-704-2052x61370</t>
  </si>
  <si>
    <t>scottfisher@carlson-gallagher.com</t>
  </si>
  <si>
    <t>http://www.gibbs.com/</t>
  </si>
  <si>
    <t>dd8fAF875cea349</t>
  </si>
  <si>
    <t>Newton, Reed and Silva</t>
  </si>
  <si>
    <t>East Ethan</t>
  </si>
  <si>
    <t>077.466.8023x17278</t>
  </si>
  <si>
    <t>046-579-4704x21236</t>
  </si>
  <si>
    <t>rileysnow@gilbert.com</t>
  </si>
  <si>
    <t>http://www.grant-russell.com/</t>
  </si>
  <si>
    <t>2CE13cE0f37477e</t>
  </si>
  <si>
    <t>Kidd, Escobar and Bush</t>
  </si>
  <si>
    <t>Marisachester</t>
  </si>
  <si>
    <t>001-150-367-5464x6044</t>
  </si>
  <si>
    <t>469.492.7922</t>
  </si>
  <si>
    <t>tabitha12@sims.info</t>
  </si>
  <si>
    <t>161B52Ff6Bc7Adb</t>
  </si>
  <si>
    <t>564-578-0211x701</t>
  </si>
  <si>
    <t>998-979-9022</t>
  </si>
  <si>
    <t>lmoran@david.org</t>
  </si>
  <si>
    <t>https://huerta.com/</t>
  </si>
  <si>
    <t>aFb3A7eDDBc01dE</t>
  </si>
  <si>
    <t>Wallace-Bradford</t>
  </si>
  <si>
    <t>Flemingville</t>
  </si>
  <si>
    <t>+1-220-825-0451x617</t>
  </si>
  <si>
    <t>shelleyevans@obrien.com</t>
  </si>
  <si>
    <t>http://www.mcmahon.biz/</t>
  </si>
  <si>
    <t>cBe1b96cC1184a4</t>
  </si>
  <si>
    <t>Whitaker-Yu</t>
  </si>
  <si>
    <t>Timothyhaven</t>
  </si>
  <si>
    <t>(126)449-0580x571</t>
  </si>
  <si>
    <t>111.983.3666x6879</t>
  </si>
  <si>
    <t>leslie48@patterson.com</t>
  </si>
  <si>
    <t>E0297C7fF0cF7Bb</t>
  </si>
  <si>
    <t>Peterson, Ingram and Thornton</t>
  </si>
  <si>
    <t>Port Kara</t>
  </si>
  <si>
    <t>kbraun@brewer.org</t>
  </si>
  <si>
    <t>https://www.marks.biz/</t>
  </si>
  <si>
    <t>8F3bDffAEdC50f0</t>
  </si>
  <si>
    <t>Kaufman-Hancock</t>
  </si>
  <si>
    <t>Priscillatown</t>
  </si>
  <si>
    <t>494.123.4573</t>
  </si>
  <si>
    <t>(327)029-3783</t>
  </si>
  <si>
    <t>kristina22@caldwell.info</t>
  </si>
  <si>
    <t>https://www.dickerson.com/</t>
  </si>
  <si>
    <t>2BBa459dBdAF331</t>
  </si>
  <si>
    <t>Crane, Cross and Gould</t>
  </si>
  <si>
    <t>Port Evelynside</t>
  </si>
  <si>
    <t>001-625-440-6328x469</t>
  </si>
  <si>
    <t>(584)505-5938</t>
  </si>
  <si>
    <t>orrstanley@rush.org</t>
  </si>
  <si>
    <t>http://www.schroeder.com/</t>
  </si>
  <si>
    <t>fd14D2d6dDad2F3</t>
  </si>
  <si>
    <t>Bailey LLC</t>
  </si>
  <si>
    <t>North Miashire</t>
  </si>
  <si>
    <t>+1-680-279-3048x13605</t>
  </si>
  <si>
    <t>(612)854-1328x7458</t>
  </si>
  <si>
    <t>turnermelissa@lam.com</t>
  </si>
  <si>
    <t>http://www.small-meyer.net/</t>
  </si>
  <si>
    <t>fbCafB6C12bced6</t>
  </si>
  <si>
    <t>Levy, Floyd and Randolph</t>
  </si>
  <si>
    <t>Kaylaview</t>
  </si>
  <si>
    <t>(613)718-1680</t>
  </si>
  <si>
    <t>(102)628-1960x986</t>
  </si>
  <si>
    <t>tbarker@moon.com</t>
  </si>
  <si>
    <t>https://www.mason-coffey.info/</t>
  </si>
  <si>
    <t>aD7FCD2FB05E924</t>
  </si>
  <si>
    <t>Meyer-Everett</t>
  </si>
  <si>
    <t>New Eugene</t>
  </si>
  <si>
    <t>(447)094-8199x46204</t>
  </si>
  <si>
    <t>(726)482-5634x380</t>
  </si>
  <si>
    <t>kurt02@harris.info</t>
  </si>
  <si>
    <t>c58Ae51282CB929</t>
  </si>
  <si>
    <t>Joseville</t>
  </si>
  <si>
    <t>056.536.4448</t>
  </si>
  <si>
    <t>001-864-337-6510x9043</t>
  </si>
  <si>
    <t>donovanjaime@farmer-cochran.com</t>
  </si>
  <si>
    <t>http://www.brock-lozano.com/</t>
  </si>
  <si>
    <t>dDCBd68d0bAC9DA</t>
  </si>
  <si>
    <t>Salas-Villarreal</t>
  </si>
  <si>
    <t>001-762-263-8935x57385</t>
  </si>
  <si>
    <t>440.157.6504x19301</t>
  </si>
  <si>
    <t>tanner18@ramos-snow.com</t>
  </si>
  <si>
    <t>https://www.hawkins-branch.com/</t>
  </si>
  <si>
    <t>e4daDAE10CEc643</t>
  </si>
  <si>
    <t>Williams, Morrow and Murillo</t>
  </si>
  <si>
    <t>+1-212-221-0688x36053</t>
  </si>
  <si>
    <t>(448)424-6990x067</t>
  </si>
  <si>
    <t>carterterry@snow.com</t>
  </si>
  <si>
    <t>https://www.johns-arellano.com/</t>
  </si>
  <si>
    <t>0dBEA733Edd9F3A</t>
  </si>
  <si>
    <t>Figueroa-Herring</t>
  </si>
  <si>
    <t>Lake Sheryl</t>
  </si>
  <si>
    <t>(307)668-8864x9582</t>
  </si>
  <si>
    <t>582-793-1332</t>
  </si>
  <si>
    <t>basstamara@bryant-wiley.biz</t>
  </si>
  <si>
    <t>https://www.holloway.net/</t>
  </si>
  <si>
    <t>cbEb6A3Fd9DE268</t>
  </si>
  <si>
    <t>Norman, Vasquez and Mcclure</t>
  </si>
  <si>
    <t>299.341.2734x155</t>
  </si>
  <si>
    <t>001-759-991-8409x17388</t>
  </si>
  <si>
    <t>kentkrystal@hodge.com</t>
  </si>
  <si>
    <t>https://www.villa.biz/</t>
  </si>
  <si>
    <t>eCbE169CcAd025a</t>
  </si>
  <si>
    <t>Guerrero, Ruiz and Franklin</t>
  </si>
  <si>
    <t>West Waynefort</t>
  </si>
  <si>
    <t>(418)309-2934</t>
  </si>
  <si>
    <t>colleenvalentine@porter.net</t>
  </si>
  <si>
    <t>http://www.mcintyre-choi.org/</t>
  </si>
  <si>
    <t>5F7a5D4F5e1dC3b</t>
  </si>
  <si>
    <t>Ellis, Mccall and Beard</t>
  </si>
  <si>
    <t>Darinville</t>
  </si>
  <si>
    <t>209-850-1140x9260</t>
  </si>
  <si>
    <t>+1-378-927-8522x51359</t>
  </si>
  <si>
    <t>srice@downs.biz</t>
  </si>
  <si>
    <t>https://mayo-vargas.com/</t>
  </si>
  <si>
    <t>4aeBdA82DB0DDB9</t>
  </si>
  <si>
    <t>South Sherryshire</t>
  </si>
  <si>
    <t>(785)868-2714x20769</t>
  </si>
  <si>
    <t>hubbardisabel@moore.net</t>
  </si>
  <si>
    <t>https://www.raymond-blevins.com/</t>
  </si>
  <si>
    <t>65Eaafef5E243CB</t>
  </si>
  <si>
    <t>Stephenson-Aguilar</t>
  </si>
  <si>
    <t>Kylieport</t>
  </si>
  <si>
    <t>001-634-872-5059</t>
  </si>
  <si>
    <t>001-452-936-9811x9029</t>
  </si>
  <si>
    <t>jareddavis@hays-boyle.com</t>
  </si>
  <si>
    <t>http://www.costa-leblanc.com/</t>
  </si>
  <si>
    <t>bdb3BFAD3202670</t>
  </si>
  <si>
    <t>Carrillo, Duran and Olson</t>
  </si>
  <si>
    <t>Gailbury</t>
  </si>
  <si>
    <t>+1-908-046-7238x8233</t>
  </si>
  <si>
    <t>+1-216-340-5851x333</t>
  </si>
  <si>
    <t>fryericardo@jennings-franklin.com</t>
  </si>
  <si>
    <t>https://rangel.com/</t>
  </si>
  <si>
    <t>9d5B02B71952Fa3</t>
  </si>
  <si>
    <t>Pierce Group</t>
  </si>
  <si>
    <t>South Lisamouth</t>
  </si>
  <si>
    <t>(119)106-1861x643</t>
  </si>
  <si>
    <t>(960)285-9649</t>
  </si>
  <si>
    <t>tayloralison@mosley.org</t>
  </si>
  <si>
    <t>http://www.weber.org/</t>
  </si>
  <si>
    <t>dA3669d0BaD459C</t>
  </si>
  <si>
    <t>Stafford-Rosario</t>
  </si>
  <si>
    <t>Bruceburgh</t>
  </si>
  <si>
    <t>026-852-0074x943</t>
  </si>
  <si>
    <t>+1-145-399-8308x6996</t>
  </si>
  <si>
    <t>jprice@dunlap.biz</t>
  </si>
  <si>
    <t>https://arias-barry.org/</t>
  </si>
  <si>
    <t>82923863Bf5EBD0</t>
  </si>
  <si>
    <t>Morrow-Hudson</t>
  </si>
  <si>
    <t>North Amber</t>
  </si>
  <si>
    <t>745.278.2191</t>
  </si>
  <si>
    <t>(707)302-9351x05511</t>
  </si>
  <si>
    <t>barbara35@meyer-scott.info</t>
  </si>
  <si>
    <t>b478ac4b91Ad874</t>
  </si>
  <si>
    <t>Marks and Sons</t>
  </si>
  <si>
    <t>Lake Zacharyland</t>
  </si>
  <si>
    <t>(428)206-2318</t>
  </si>
  <si>
    <t>435.668.4121x7468</t>
  </si>
  <si>
    <t>coxraymond@li.net</t>
  </si>
  <si>
    <t>https://www.conley.com/</t>
  </si>
  <si>
    <t>dAc7Ae97cDba29C</t>
  </si>
  <si>
    <t>Roberts-Hart</t>
  </si>
  <si>
    <t>North Ethanport</t>
  </si>
  <si>
    <t>(700)509-0376x64227</t>
  </si>
  <si>
    <t>edickson@vaughn.org</t>
  </si>
  <si>
    <t>C8dEd7ba91Bc2df</t>
  </si>
  <si>
    <t>Travis, Boyd and Sutton</t>
  </si>
  <si>
    <t>Averymouth</t>
  </si>
  <si>
    <t>(091)760-1036</t>
  </si>
  <si>
    <t>692.943.3222</t>
  </si>
  <si>
    <t>jesse21@prince.com</t>
  </si>
  <si>
    <t>https://gregory.org/</t>
  </si>
  <si>
    <t>E360a5A8BaE1DfB</t>
  </si>
  <si>
    <t>Eugenechester</t>
  </si>
  <si>
    <t>001-217-454-0886x231</t>
  </si>
  <si>
    <t>(364)414-6190x21168</t>
  </si>
  <si>
    <t>kristenvillanueva@bradshaw.com</t>
  </si>
  <si>
    <t>https://lin.biz/</t>
  </si>
  <si>
    <t>BcEf3324988221b</t>
  </si>
  <si>
    <t>Patrick-Gillespie</t>
  </si>
  <si>
    <t>New Joanneberg</t>
  </si>
  <si>
    <t>001-025-095-1651</t>
  </si>
  <si>
    <t>001-270-379-8256x8698</t>
  </si>
  <si>
    <t>eschroeder@murphy.com</t>
  </si>
  <si>
    <t>ca3fD1faaEDdAC4</t>
  </si>
  <si>
    <t>619-705-6052</t>
  </si>
  <si>
    <t>291.007.6887</t>
  </si>
  <si>
    <t>odomkelli@salas-carson.com</t>
  </si>
  <si>
    <t>http://blackwell.com/</t>
  </si>
  <si>
    <t>5fDC6bAE37E5eBf</t>
  </si>
  <si>
    <t>South Francesbury</t>
  </si>
  <si>
    <t>289.956.0160</t>
  </si>
  <si>
    <t>398-314-4331</t>
  </si>
  <si>
    <t>hillmisty@collins.com</t>
  </si>
  <si>
    <t>http://delgado.biz/</t>
  </si>
  <si>
    <t>8ecf11cd4BddE0B</t>
  </si>
  <si>
    <t>Lopez, Flores and Duke</t>
  </si>
  <si>
    <t>001-301-886-9053x86784</t>
  </si>
  <si>
    <t>bridgetwagner@snow.com</t>
  </si>
  <si>
    <t>http://bradshaw-todd.net/</t>
  </si>
  <si>
    <t>4C8824eDCFAe42b</t>
  </si>
  <si>
    <t>Newman, West and Cooper</t>
  </si>
  <si>
    <t>Ericside</t>
  </si>
  <si>
    <t>943.928.6213x7182</t>
  </si>
  <si>
    <t>350-588-2174x6991</t>
  </si>
  <si>
    <t>weeksnathaniel@molina.com</t>
  </si>
  <si>
    <t>http://www.carroll-brown.com/</t>
  </si>
  <si>
    <t>15D7F67f2f1bd14</t>
  </si>
  <si>
    <t>Gomez, Benson and Romero</t>
  </si>
  <si>
    <t>South Erinland</t>
  </si>
  <si>
    <t>+1-650-332-1312x80381</t>
  </si>
  <si>
    <t>deniserussell@khan-haley.info</t>
  </si>
  <si>
    <t>https://www.lamb.com/</t>
  </si>
  <si>
    <t>599cC0d087A5796</t>
  </si>
  <si>
    <t>Berg, Allen and Middleton</t>
  </si>
  <si>
    <t>South Russell</t>
  </si>
  <si>
    <t>219.542.2387x564</t>
  </si>
  <si>
    <t>moondarren@carrillo.com</t>
  </si>
  <si>
    <t>https://www.mora-wallace.org/</t>
  </si>
  <si>
    <t>867Cfa58aFAce9c</t>
  </si>
  <si>
    <t>North Whitney</t>
  </si>
  <si>
    <t>+1-376-506-0069x048</t>
  </si>
  <si>
    <t>joanne68@mclean-mccoy.com</t>
  </si>
  <si>
    <t>https://www.shea-li.biz/</t>
  </si>
  <si>
    <t>25b867D7ADcdbc8</t>
  </si>
  <si>
    <t>Mcintyre-Lawrence</t>
  </si>
  <si>
    <t>Lake Meghan</t>
  </si>
  <si>
    <t>300.729.6290x9467</t>
  </si>
  <si>
    <t>(218)580-8525</t>
  </si>
  <si>
    <t>eileen81@prince.net</t>
  </si>
  <si>
    <t>2A7e62cCEf7Bac7</t>
  </si>
  <si>
    <t>646.219.7974x50553</t>
  </si>
  <si>
    <t>452-819-1332x128</t>
  </si>
  <si>
    <t>gilespatricia@simmons-carson.com</t>
  </si>
  <si>
    <t>821DDeeBa5FB326</t>
  </si>
  <si>
    <t>Rosario-Wood</t>
  </si>
  <si>
    <t>West Jade</t>
  </si>
  <si>
    <t>603.901.5631</t>
  </si>
  <si>
    <t>hfischer@stanton.info</t>
  </si>
  <si>
    <t>http://www.villegas-mata.com/</t>
  </si>
  <si>
    <t>B73F66FCdC5E0E5</t>
  </si>
  <si>
    <t>Mcconnell-Chen</t>
  </si>
  <si>
    <t>Lake Shelleytown</t>
  </si>
  <si>
    <t>647-438-5999x201</t>
  </si>
  <si>
    <t>derekrice@wilcox.info</t>
  </si>
  <si>
    <t>https://www.lam.net/</t>
  </si>
  <si>
    <t>a1A9C12Cf0e91f7</t>
  </si>
  <si>
    <t>Vaughan-Gallegos</t>
  </si>
  <si>
    <t>Hollyburgh</t>
  </si>
  <si>
    <t>+1-031-244-7953x7409</t>
  </si>
  <si>
    <t>(521)701-0794x3650</t>
  </si>
  <si>
    <t>dale43@jacobs.net</t>
  </si>
  <si>
    <t>https://www.sandoval.net/</t>
  </si>
  <si>
    <t>C94FffbA5B72344</t>
  </si>
  <si>
    <t>Briggs, Mercado and Callahan</t>
  </si>
  <si>
    <t>Port Travischester</t>
  </si>
  <si>
    <t>824.599.6723x86192</t>
  </si>
  <si>
    <t>+1-727-398-7646x7556</t>
  </si>
  <si>
    <t>tlevine@duran.com</t>
  </si>
  <si>
    <t>http://willis.org/</t>
  </si>
  <si>
    <t>87ccb6B526F8082</t>
  </si>
  <si>
    <t>Melendez-Stafford</t>
  </si>
  <si>
    <t>Port Lindaburgh</t>
  </si>
  <si>
    <t>370-257-2678x1049</t>
  </si>
  <si>
    <t>440.702.9999</t>
  </si>
  <si>
    <t>nina86@pearson.com</t>
  </si>
  <si>
    <t>https://vaughan-berger.com/</t>
  </si>
  <si>
    <t>d1f6f0B7A48DA89</t>
  </si>
  <si>
    <t>Vargas-Brown</t>
  </si>
  <si>
    <t>Norrisborough</t>
  </si>
  <si>
    <t>(007)527-8078x4004</t>
  </si>
  <si>
    <t>gilbert06@walter.com</t>
  </si>
  <si>
    <t>http://hamilton-dean.com/</t>
  </si>
  <si>
    <t>9c5C8ea1aF51dEC</t>
  </si>
  <si>
    <t>Grimes, Griffith and Norris</t>
  </si>
  <si>
    <t>Harperland</t>
  </si>
  <si>
    <t>(030)104-8685x968</t>
  </si>
  <si>
    <t>+1-197-499-4026x1140</t>
  </si>
  <si>
    <t>annegilbert@jimenez.com</t>
  </si>
  <si>
    <t>https://morrow-mayer.com/</t>
  </si>
  <si>
    <t>fb58c8F1fFDdfD5</t>
  </si>
  <si>
    <t>Mcdowell, Williamson and Huerta</t>
  </si>
  <si>
    <t>Lake Yolandamouth</t>
  </si>
  <si>
    <t>(156)117-1867x464</t>
  </si>
  <si>
    <t>437-645-1503x5572</t>
  </si>
  <si>
    <t>qmorrison@cervantes.com</t>
  </si>
  <si>
    <t>http://rush-terrell.com/</t>
  </si>
  <si>
    <t>d9aE2DAEC7Bf9E4</t>
  </si>
  <si>
    <t>Woodsview</t>
  </si>
  <si>
    <t>001-939-093-7326</t>
  </si>
  <si>
    <t>510.912.2188x98000</t>
  </si>
  <si>
    <t>marcushines@pacheco.info</t>
  </si>
  <si>
    <t>http://www.kennedy-andersen.biz/</t>
  </si>
  <si>
    <t>3484F53b119dFBd</t>
  </si>
  <si>
    <t>Mathews, Newman and Aguilar</t>
  </si>
  <si>
    <t>(880)877-8246x40907</t>
  </si>
  <si>
    <t>liujim@dunn.com</t>
  </si>
  <si>
    <t>http://www.potter-avery.biz/</t>
  </si>
  <si>
    <t>f3585A22f9cD25D</t>
  </si>
  <si>
    <t>Ewing, Esparza and Bell</t>
  </si>
  <si>
    <t>Devinstad</t>
  </si>
  <si>
    <t>(496)501-9808</t>
  </si>
  <si>
    <t>stanleykathy@hahn.net</t>
  </si>
  <si>
    <t>https://www.welch-bowen.org/</t>
  </si>
  <si>
    <t>6470FEBfa979E28</t>
  </si>
  <si>
    <t>Walls, Woodward and Booth</t>
  </si>
  <si>
    <t>094-537-0976</t>
  </si>
  <si>
    <t>834-278-1156</t>
  </si>
  <si>
    <t>isabel62@patel.biz</t>
  </si>
  <si>
    <t>https://www.blanchard.info/</t>
  </si>
  <si>
    <t>EBC84eaFB9AC061</t>
  </si>
  <si>
    <t>West Madisonburgh</t>
  </si>
  <si>
    <t>+1-715-311-0882x99283</t>
  </si>
  <si>
    <t>alicehaas@ruiz.org</t>
  </si>
  <si>
    <t>https://www.valentine.net/</t>
  </si>
  <si>
    <t>bBf7CB3Ef01F12a</t>
  </si>
  <si>
    <t>Pedromouth</t>
  </si>
  <si>
    <t>708-848-2185</t>
  </si>
  <si>
    <t>+1-748-088-2209x98980</t>
  </si>
  <si>
    <t>robin98@bennett-keith.info</t>
  </si>
  <si>
    <t>https://logan-douglas.com/</t>
  </si>
  <si>
    <t>8FD1fC4aDFaEA7c</t>
  </si>
  <si>
    <t>Bartlett-Blankenship</t>
  </si>
  <si>
    <t>Robintown</t>
  </si>
  <si>
    <t>001-692-667-9675x6845</t>
  </si>
  <si>
    <t>albertbarron@brock-wilkinson.com</t>
  </si>
  <si>
    <t>9dE1c1BAed6aC5B</t>
  </si>
  <si>
    <t>Frye-Frye</t>
  </si>
  <si>
    <t>Port Mariahmouth</t>
  </si>
  <si>
    <t>001-499-548-7349x80718</t>
  </si>
  <si>
    <t>(158)444-4969x6786</t>
  </si>
  <si>
    <t>wrubio@cameron.org</t>
  </si>
  <si>
    <t>5d2e8b324BDDA6A</t>
  </si>
  <si>
    <t>Wagner, Young and Rivers</t>
  </si>
  <si>
    <t>706.005.4226x57496</t>
  </si>
  <si>
    <t>denisebeck@phelps.com</t>
  </si>
  <si>
    <t>http://gay.com/</t>
  </si>
  <si>
    <t>eeb0829AaB4B8A0</t>
  </si>
  <si>
    <t>Lopezstad</t>
  </si>
  <si>
    <t>(238)707-0585x08861</t>
  </si>
  <si>
    <t>527.368.5928</t>
  </si>
  <si>
    <t>adavila@leach.info</t>
  </si>
  <si>
    <t>fC9B1bB207d6F73</t>
  </si>
  <si>
    <t>Pennington, Whitney and Hendricks</t>
  </si>
  <si>
    <t>Jillianhaven</t>
  </si>
  <si>
    <t>(580)051-4111x216</t>
  </si>
  <si>
    <t>304-792-2245</t>
  </si>
  <si>
    <t>buckleykatie@patel.net</t>
  </si>
  <si>
    <t>c9C01Cfd21a9bAB</t>
  </si>
  <si>
    <t>Fisher-Chan</t>
  </si>
  <si>
    <t>001-310-058-1943</t>
  </si>
  <si>
    <t>001-606-523-2598</t>
  </si>
  <si>
    <t>whitakerjoe@lester.info</t>
  </si>
  <si>
    <t>Ca4F85ff53E442E</t>
  </si>
  <si>
    <t>Rojas Ltd</t>
  </si>
  <si>
    <t>Odonnellberg</t>
  </si>
  <si>
    <t>+1-380-628-3223x10755</t>
  </si>
  <si>
    <t>249.089.3769x36236</t>
  </si>
  <si>
    <t>cervantescraig@jones.com</t>
  </si>
  <si>
    <t>d8DF5E2Ef28Da3b</t>
  </si>
  <si>
    <t>Ward, Daniel and Velazquez</t>
  </si>
  <si>
    <t>East Madison</t>
  </si>
  <si>
    <t>001-611-587-7431</t>
  </si>
  <si>
    <t>001-246-226-4578x0919</t>
  </si>
  <si>
    <t>haroldmurphy@zimmerman.net</t>
  </si>
  <si>
    <t>http://reynolds.org/</t>
  </si>
  <si>
    <t>3354010Fe8ABBdb</t>
  </si>
  <si>
    <t>Lam, Reilly and Mahoney</t>
  </si>
  <si>
    <t>East Melody</t>
  </si>
  <si>
    <t>565.402.5570</t>
  </si>
  <si>
    <t>cjacobs@mcdaniel.net</t>
  </si>
  <si>
    <t>B1dFBfbe929ebA7</t>
  </si>
  <si>
    <t>Tran, Chambers and Shea</t>
  </si>
  <si>
    <t>North Vanessahaven</t>
  </si>
  <si>
    <t>+1-407-678-9401x416</t>
  </si>
  <si>
    <t>(569)779-0752x9471</t>
  </si>
  <si>
    <t>ojacobson@guerra.com</t>
  </si>
  <si>
    <t>http://www.washington-golden.biz/</t>
  </si>
  <si>
    <t>f0dA0bBc7b95923</t>
  </si>
  <si>
    <t>Blackburn-Macias</t>
  </si>
  <si>
    <t>001-068-238-9289</t>
  </si>
  <si>
    <t>719.884.1318x864</t>
  </si>
  <si>
    <t>eddiewilkins@ayers.net</t>
  </si>
  <si>
    <t>https://www.dorsey-ferrell.com/</t>
  </si>
  <si>
    <t>CF04ed55A5EFF3E</t>
  </si>
  <si>
    <t>Frazier, Hernandez and Bentley</t>
  </si>
  <si>
    <t>Port Adam</t>
  </si>
  <si>
    <t>022-424-1498</t>
  </si>
  <si>
    <t>772-764-7053x2941</t>
  </si>
  <si>
    <t>stacie72@salinas-tucker.com</t>
  </si>
  <si>
    <t>https://carlson.org/</t>
  </si>
  <si>
    <t>C28FD0e9cceEFcf</t>
  </si>
  <si>
    <t>Higgins, Garner and Osborn</t>
  </si>
  <si>
    <t>East Melodystad</t>
  </si>
  <si>
    <t>963.828.2481</t>
  </si>
  <si>
    <t>(888)550-6833x29410</t>
  </si>
  <si>
    <t>sergiogarrett@gentry.com</t>
  </si>
  <si>
    <t>http://morales.com/</t>
  </si>
  <si>
    <t>9B3EDab1820Df80</t>
  </si>
  <si>
    <t>Khan, Harrington and Macias</t>
  </si>
  <si>
    <t>Port Russell</t>
  </si>
  <si>
    <t>827.229.0307x741</t>
  </si>
  <si>
    <t>jillcarson@tucker.com</t>
  </si>
  <si>
    <t>http://hayden-stevenson.net/</t>
  </si>
  <si>
    <t>1EECd4C7864baa0</t>
  </si>
  <si>
    <t>Cantrell Ltd</t>
  </si>
  <si>
    <t>(906)080-3577x96908</t>
  </si>
  <si>
    <t>xcuevas@stephenson-jordan.org</t>
  </si>
  <si>
    <t>https://pruitt-shaw.net/</t>
  </si>
  <si>
    <t>01821Ca1aABADF5</t>
  </si>
  <si>
    <t>Navarro, Rivas and Richardson</t>
  </si>
  <si>
    <t>Port Staciemouth</t>
  </si>
  <si>
    <t>(917)006-2739</t>
  </si>
  <si>
    <t>535.407.7889</t>
  </si>
  <si>
    <t>sboone@munoz-sweeney.com</t>
  </si>
  <si>
    <t>http://macdonald-hardy.com/</t>
  </si>
  <si>
    <t>55A48f2d2b74fA8</t>
  </si>
  <si>
    <t>Carlson, Gardner and Pena</t>
  </si>
  <si>
    <t>+1-474-194-0044x27405</t>
  </si>
  <si>
    <t>(170)040-1762x0525</t>
  </si>
  <si>
    <t>wanda48@briggs.org</t>
  </si>
  <si>
    <t>http://barnes-mason.info/</t>
  </si>
  <si>
    <t>5082266cCafB7EE</t>
  </si>
  <si>
    <t>Skinner, Colon and Schmidt</t>
  </si>
  <si>
    <t>Browningfort</t>
  </si>
  <si>
    <t>001-072-746-0708x22611</t>
  </si>
  <si>
    <t>748.240.6277</t>
  </si>
  <si>
    <t>alvin61@king.com</t>
  </si>
  <si>
    <t>https://www.levy-lowery.info/</t>
  </si>
  <si>
    <t>7E11e6CacBddfDd</t>
  </si>
  <si>
    <t>Conway-Duran</t>
  </si>
  <si>
    <t>Lake Natashamouth</t>
  </si>
  <si>
    <t>(100)039-3443x39217</t>
  </si>
  <si>
    <t>(083)227-3197x642</t>
  </si>
  <si>
    <t>barbaracook@kirby-buchanan.com</t>
  </si>
  <si>
    <t>http://lester.org/</t>
  </si>
  <si>
    <t>d7dEB9BAcc75Af3</t>
  </si>
  <si>
    <t>001-300-926-5551x050</t>
  </si>
  <si>
    <t>960-121-4201</t>
  </si>
  <si>
    <t>veronica53@west.com</t>
  </si>
  <si>
    <t>601c8fd56fa4F62</t>
  </si>
  <si>
    <t>Knox, Clark and Huff</t>
  </si>
  <si>
    <t>Mcclainview</t>
  </si>
  <si>
    <t>001-576-749-9239x3284</t>
  </si>
  <si>
    <t>(621)611-6530x2122</t>
  </si>
  <si>
    <t>weavermarissa@hogan-rowland.com</t>
  </si>
  <si>
    <t>https://www.campos-pham.org/</t>
  </si>
  <si>
    <t>FFb80F51e5B5bEb</t>
  </si>
  <si>
    <t>Adrianaland</t>
  </si>
  <si>
    <t>+1-698-021-6241x9624</t>
  </si>
  <si>
    <t>689-381-4247</t>
  </si>
  <si>
    <t>zmullen@robbins.info</t>
  </si>
  <si>
    <t>https://www.todd-guzman.com/</t>
  </si>
  <si>
    <t>3F9241ebD6bA4af</t>
  </si>
  <si>
    <t>Dillon-Wilcox</t>
  </si>
  <si>
    <t>Mollyland</t>
  </si>
  <si>
    <t>001-793-724-1718</t>
  </si>
  <si>
    <t>854.490.6605x8736</t>
  </si>
  <si>
    <t>glassdana@bernard-barker.com</t>
  </si>
  <si>
    <t>http://www.house.com/</t>
  </si>
  <si>
    <t>A4c3f8CF4aD3A99</t>
  </si>
  <si>
    <t>Stark-Lucas</t>
  </si>
  <si>
    <t>Marisaview</t>
  </si>
  <si>
    <t>001-608-418-8616x5028</t>
  </si>
  <si>
    <t>001-269-511-2001</t>
  </si>
  <si>
    <t>merceryvonne@riddle.biz</t>
  </si>
  <si>
    <t>http://rush.net/</t>
  </si>
  <si>
    <t>6CcE34D2dFB40E2</t>
  </si>
  <si>
    <t>Tyler Inc</t>
  </si>
  <si>
    <t>Sweeneyview</t>
  </si>
  <si>
    <t>407-201-8952x231</t>
  </si>
  <si>
    <t>(628)017-0588</t>
  </si>
  <si>
    <t>zvelez@carr.com</t>
  </si>
  <si>
    <t>B00150Eda8FF1C7</t>
  </si>
  <si>
    <t>Le-Briggs</t>
  </si>
  <si>
    <t>South Darrenmouth</t>
  </si>
  <si>
    <t>044.282.9691x40792</t>
  </si>
  <si>
    <t>+1-883-553-5806x4557</t>
  </si>
  <si>
    <t>robertocarr@stanley-gregory.com</t>
  </si>
  <si>
    <t>https://short.org/</t>
  </si>
  <si>
    <t>B6C25f8Da3eBFff</t>
  </si>
  <si>
    <t>Aguilar-Cohen</t>
  </si>
  <si>
    <t>Hawkinsberg</t>
  </si>
  <si>
    <t>644-716-9460x95703</t>
  </si>
  <si>
    <t>clintoningram@travis-allison.org</t>
  </si>
  <si>
    <t>http://www.braun.biz/</t>
  </si>
  <si>
    <t>3B6C0B5Aa37c446</t>
  </si>
  <si>
    <t>Mcintyre, Mcneil and Goodwin</t>
  </si>
  <si>
    <t>North Janice</t>
  </si>
  <si>
    <t>+1-210-909-8714x721</t>
  </si>
  <si>
    <t>256.404.8938</t>
  </si>
  <si>
    <t>isabellaneal@mercado.com</t>
  </si>
  <si>
    <t>https://www.blackburn-frazier.com/</t>
  </si>
  <si>
    <t>4a3babF7A1aC630</t>
  </si>
  <si>
    <t>Flynn-Campos</t>
  </si>
  <si>
    <t>(858)332-1415x705</t>
  </si>
  <si>
    <t>217.332.4517x730</t>
  </si>
  <si>
    <t>heathisaiah@holloway-stone.com</t>
  </si>
  <si>
    <t>https://www.compton-ross.info/</t>
  </si>
  <si>
    <t>4afD7F6926AB1b2</t>
  </si>
  <si>
    <t>Benson, Campbell and Le</t>
  </si>
  <si>
    <t>Port Conniechester</t>
  </si>
  <si>
    <t>642.192.4161</t>
  </si>
  <si>
    <t>+1-338-279-9853x39005</t>
  </si>
  <si>
    <t>karellano@hurley.info</t>
  </si>
  <si>
    <t>16E4eEF96bb4AE7</t>
  </si>
  <si>
    <t>Hughes, Richmond and Roberson</t>
  </si>
  <si>
    <t>983-310-8861x3767</t>
  </si>
  <si>
    <t>549.819.0873</t>
  </si>
  <si>
    <t>dustinduke@hammond-porter.com</t>
  </si>
  <si>
    <t>https://www.ayers-lin.com/</t>
  </si>
  <si>
    <t>CAae9535cB007Da</t>
  </si>
  <si>
    <t>Anderson PLC</t>
  </si>
  <si>
    <t>Penningtonview</t>
  </si>
  <si>
    <t>001-420-881-8711x129</t>
  </si>
  <si>
    <t>(328)578-3171x3139</t>
  </si>
  <si>
    <t>fischerdana@abbott.org</t>
  </si>
  <si>
    <t>https://baird.biz/</t>
  </si>
  <si>
    <t>DC855B1B9adEdDB</t>
  </si>
  <si>
    <t>Gonzalez-Hurst</t>
  </si>
  <si>
    <t>Frankstad</t>
  </si>
  <si>
    <t>001-519-260-0263x6815</t>
  </si>
  <si>
    <t>+1-142-551-2721x960</t>
  </si>
  <si>
    <t>moodydrew@drake.com</t>
  </si>
  <si>
    <t>https://levy-donaldson.net/</t>
  </si>
  <si>
    <t>EfCc34C16E7DBEB</t>
  </si>
  <si>
    <t>Osborn, Crane and Riley</t>
  </si>
  <si>
    <t>941-656-7452x9187</t>
  </si>
  <si>
    <t>012-330-1018</t>
  </si>
  <si>
    <t>masonlogan@holmes.com</t>
  </si>
  <si>
    <t>http://callahan.info/</t>
  </si>
  <si>
    <t>C3e83C94C47Ac4E</t>
  </si>
  <si>
    <t>Quinn-Watts</t>
  </si>
  <si>
    <t>+1-316-070-4456x799</t>
  </si>
  <si>
    <t>ryan05@murray-fletcher.com</t>
  </si>
  <si>
    <t>https://www.roberts-rush.net/</t>
  </si>
  <si>
    <t>e1B07addD3A0eea</t>
  </si>
  <si>
    <t>Wilcox, Fuller and Sloan</t>
  </si>
  <si>
    <t>North Lucas</t>
  </si>
  <si>
    <t>(522)898-9494</t>
  </si>
  <si>
    <t>(518)932-0605</t>
  </si>
  <si>
    <t>alexandercisneros@wright.com</t>
  </si>
  <si>
    <t>https://www.lane.org/</t>
  </si>
  <si>
    <t>Dbb1DF3c5BF2525</t>
  </si>
  <si>
    <t>001-103-855-6010x0954</t>
  </si>
  <si>
    <t>(791)577-8144</t>
  </si>
  <si>
    <t>cdelgado@peck.com</t>
  </si>
  <si>
    <t>Fa8d7F6b015B5A4</t>
  </si>
  <si>
    <t>Wu, English and Hines</t>
  </si>
  <si>
    <t>643-641-8994</t>
  </si>
  <si>
    <t>alambert@hendrix.com</t>
  </si>
  <si>
    <t>http://www.young.com/</t>
  </si>
  <si>
    <t>DeaFaa03313Cbe9</t>
  </si>
  <si>
    <t>Woods-Gillespie</t>
  </si>
  <si>
    <t>Jonathanstad</t>
  </si>
  <si>
    <t>(643)582-3735x6808</t>
  </si>
  <si>
    <t>415-320-1680</t>
  </si>
  <si>
    <t>ofletcher@andrade.com</t>
  </si>
  <si>
    <t>http://www.malone.org/</t>
  </si>
  <si>
    <t>84EB69dBC7cac21</t>
  </si>
  <si>
    <t>Wise and Sons</t>
  </si>
  <si>
    <t>West Marieton</t>
  </si>
  <si>
    <t>727.373.7493</t>
  </si>
  <si>
    <t>654.359.3101</t>
  </si>
  <si>
    <t>olyons@clayton-rivers.net</t>
  </si>
  <si>
    <t>https://grimes.com/</t>
  </si>
  <si>
    <t>6eDeAc5c6Ef8c08</t>
  </si>
  <si>
    <t>Bennett, Gilbert and Sweeney</t>
  </si>
  <si>
    <t>Port Geraldborough</t>
  </si>
  <si>
    <t>+1-559-667-7139x2140</t>
  </si>
  <si>
    <t>+1-298-392-7652x37302</t>
  </si>
  <si>
    <t>melissa45@nicholson.com</t>
  </si>
  <si>
    <t>http://cooke-reilly.com/</t>
  </si>
  <si>
    <t>26E1F7196e2Ce0c</t>
  </si>
  <si>
    <t>Sanchez, Haynes and Crawford</t>
  </si>
  <si>
    <t>Lamchester</t>
  </si>
  <si>
    <t>jrollins@becker.biz</t>
  </si>
  <si>
    <t>9dfd0C879cEb5Aa</t>
  </si>
  <si>
    <t>Cooley-Hartman</t>
  </si>
  <si>
    <t>South Donna</t>
  </si>
  <si>
    <t>(850)702-4678x5669</t>
  </si>
  <si>
    <t>001-462-140-8382x29289</t>
  </si>
  <si>
    <t>dickersonstuart@li.com</t>
  </si>
  <si>
    <t>068574B6Ab6A6bc</t>
  </si>
  <si>
    <t>Brennan-Humphrey</t>
  </si>
  <si>
    <t>Port Jeffrey</t>
  </si>
  <si>
    <t>001-284-104-8171x385</t>
  </si>
  <si>
    <t>(622)994-5334x64162</t>
  </si>
  <si>
    <t>danielle30@escobar.info</t>
  </si>
  <si>
    <t>https://www.trujillo.biz/</t>
  </si>
  <si>
    <t>98cdb6A3C16aaCe</t>
  </si>
  <si>
    <t>Jimenez-Johnston</t>
  </si>
  <si>
    <t>Port Michele</t>
  </si>
  <si>
    <t>(726)693-7381</t>
  </si>
  <si>
    <t>032.207.9071x0813</t>
  </si>
  <si>
    <t>msullivan@page.com</t>
  </si>
  <si>
    <t>https://www.landry.info/</t>
  </si>
  <si>
    <t>fc385AeCe534452</t>
  </si>
  <si>
    <t>Malone LLC</t>
  </si>
  <si>
    <t>Lake Adamborough</t>
  </si>
  <si>
    <t>001-336-590-7618x221</t>
  </si>
  <si>
    <t>hcervantes@terrell-wiley.com</t>
  </si>
  <si>
    <t>https://buckley-jackson.biz/</t>
  </si>
  <si>
    <t>bD85Bb28fdA14D1</t>
  </si>
  <si>
    <t>Joseph Group</t>
  </si>
  <si>
    <t>Port Shawnside</t>
  </si>
  <si>
    <t>281-465-5195x7378</t>
  </si>
  <si>
    <t>+1-931-860-4417x0351</t>
  </si>
  <si>
    <t>tracieweber@cisneros-gentry.com</t>
  </si>
  <si>
    <t>d3dbD203D24Cdf4</t>
  </si>
  <si>
    <t>Pugh-Buckley</t>
  </si>
  <si>
    <t>North Philip</t>
  </si>
  <si>
    <t>581-933-7515</t>
  </si>
  <si>
    <t>921-569-7285</t>
  </si>
  <si>
    <t>huffmanjacqueline@odom.com</t>
  </si>
  <si>
    <t>https://burke.info/</t>
  </si>
  <si>
    <t>44de5f1dFB08c5a</t>
  </si>
  <si>
    <t>North Brianburgh</t>
  </si>
  <si>
    <t>919-459-3721x467</t>
  </si>
  <si>
    <t>rfitzpatrick@pitts-castro.com</t>
  </si>
  <si>
    <t>http://www.holmes.net/</t>
  </si>
  <si>
    <t>3480bb01BD55Bd8</t>
  </si>
  <si>
    <t>Ashley-Tucker</t>
  </si>
  <si>
    <t>Griffinbury</t>
  </si>
  <si>
    <t>(003)664-9068x5018</t>
  </si>
  <si>
    <t>477.803.7316</t>
  </si>
  <si>
    <t>sergio88@sparks.info</t>
  </si>
  <si>
    <t>0Be6C2ef2e85abc</t>
  </si>
  <si>
    <t>Colon, Pennington and Ryan</t>
  </si>
  <si>
    <t>South Madeline</t>
  </si>
  <si>
    <t>(605)039-9222</t>
  </si>
  <si>
    <t>kathrynvang@pollard.com</t>
  </si>
  <si>
    <t>http://spencer.org/</t>
  </si>
  <si>
    <t>273d64b6f27874A</t>
  </si>
  <si>
    <t>Ritter-Montgomery</t>
  </si>
  <si>
    <t>East Cassandrastad</t>
  </si>
  <si>
    <t>(205)459-4166</t>
  </si>
  <si>
    <t>+1-903-516-8379x817</t>
  </si>
  <si>
    <t>lopezeddie@joyce.com</t>
  </si>
  <si>
    <t>CB3F9fBfFe0Fa6E</t>
  </si>
  <si>
    <t>Hayden, Davis and Hull</t>
  </si>
  <si>
    <t>Port Renee</t>
  </si>
  <si>
    <t>662.756.7413</t>
  </si>
  <si>
    <t>959.318.2668</t>
  </si>
  <si>
    <t>holmesbetty@griffin-schroeder.com</t>
  </si>
  <si>
    <t>3839Be575fdafe2</t>
  </si>
  <si>
    <t>Pennington Group</t>
  </si>
  <si>
    <t>(529)862-1160x4669</t>
  </si>
  <si>
    <t>(299)881-3775</t>
  </si>
  <si>
    <t>donoconnell@kerr-nunez.net</t>
  </si>
  <si>
    <t>fAB1cc527AFcB91</t>
  </si>
  <si>
    <t>Roberson-Ray</t>
  </si>
  <si>
    <t>Loganfort</t>
  </si>
  <si>
    <t>001-085-732-7473x2686</t>
  </si>
  <si>
    <t>682-898-0146</t>
  </si>
  <si>
    <t>kiddkaitlyn@mitchell.com</t>
  </si>
  <si>
    <t>http://www.shannon-lane.org/</t>
  </si>
  <si>
    <t>2CeCFcADFb90A8F</t>
  </si>
  <si>
    <t>Brooks, Sherman and Benson</t>
  </si>
  <si>
    <t>Murraytown</t>
  </si>
  <si>
    <t>001-248-270-9805</t>
  </si>
  <si>
    <t>nwang@velez-montgomery.biz</t>
  </si>
  <si>
    <t>http://www.freeman.com/</t>
  </si>
  <si>
    <t>bFfaF0A0BeD551B</t>
  </si>
  <si>
    <t>940-457-2589</t>
  </si>
  <si>
    <t>dwaynemendoza@kelley-garner.net</t>
  </si>
  <si>
    <t>http://www.powell.net/</t>
  </si>
  <si>
    <t>44d91cb04CbfE35</t>
  </si>
  <si>
    <t>White, Powers and Hamilton</t>
  </si>
  <si>
    <t>West Yolanda</t>
  </si>
  <si>
    <t>676-009-8729x852</t>
  </si>
  <si>
    <t>380-000-9673x27399</t>
  </si>
  <si>
    <t>clintonday@sparks.com</t>
  </si>
  <si>
    <t>http://griffin.com/</t>
  </si>
  <si>
    <t>d8D8C1B71c70F1A</t>
  </si>
  <si>
    <t>Barnett, Harrington and Gregory</t>
  </si>
  <si>
    <t>Haasburgh</t>
  </si>
  <si>
    <t>961-463-4454x11494</t>
  </si>
  <si>
    <t>746.438.9509</t>
  </si>
  <si>
    <t>aimee85@cross.biz</t>
  </si>
  <si>
    <t>https://peck.org/</t>
  </si>
  <si>
    <t>AE642068F9eBAa4</t>
  </si>
  <si>
    <t>(870)390-1588x755</t>
  </si>
  <si>
    <t>+1-862-571-8518x49957</t>
  </si>
  <si>
    <t>iperkins@macias.info</t>
  </si>
  <si>
    <t>FBb0B8cdE7BB7AE</t>
  </si>
  <si>
    <t>Meza Ltd</t>
  </si>
  <si>
    <t>Cowanbury</t>
  </si>
  <si>
    <t>700-001-1712</t>
  </si>
  <si>
    <t>russellbanks@herring.com</t>
  </si>
  <si>
    <t>9340F7F43Ff0E2a</t>
  </si>
  <si>
    <t>Munoz-Davies</t>
  </si>
  <si>
    <t>Darrellside</t>
  </si>
  <si>
    <t>001-302-051-4419x7246</t>
  </si>
  <si>
    <t>monique09@mosley-abbott.com</t>
  </si>
  <si>
    <t>http://hickman-morris.com/</t>
  </si>
  <si>
    <t>43aeA5aC8Fe8900</t>
  </si>
  <si>
    <t>Jaredtown</t>
  </si>
  <si>
    <t>218.789.8669x29871</t>
  </si>
  <si>
    <t>892-010-1508x764</t>
  </si>
  <si>
    <t>gentryharry@wilkinson.biz</t>
  </si>
  <si>
    <t>24dda41e62cF13c</t>
  </si>
  <si>
    <t>Mullen-Holloway</t>
  </si>
  <si>
    <t>+1-241-715-5504x3151</t>
  </si>
  <si>
    <t>(522)502-7508x0022</t>
  </si>
  <si>
    <t>janehayes@harrington.net</t>
  </si>
  <si>
    <t>http://www.gomez.com/</t>
  </si>
  <si>
    <t>Ff250dda84f74b5</t>
  </si>
  <si>
    <t>Patterson, Mendez and Gay</t>
  </si>
  <si>
    <t>405-687-3891x129</t>
  </si>
  <si>
    <t>744.260.8119</t>
  </si>
  <si>
    <t>makaylachang@pena-singleton.com</t>
  </si>
  <si>
    <t>http://hinton.net/</t>
  </si>
  <si>
    <t>ce6E7e8d603d928</t>
  </si>
  <si>
    <t>Harvey, Acosta and Roman</t>
  </si>
  <si>
    <t>Maynardshire</t>
  </si>
  <si>
    <t>(864)319-5929x03147</t>
  </si>
  <si>
    <t>barnettlee@price-charles.info</t>
  </si>
  <si>
    <t>https://www.huynh-stafford.info/</t>
  </si>
  <si>
    <t>6f4cc20ddA6B8E2</t>
  </si>
  <si>
    <t>Barrett, Brady and Krause</t>
  </si>
  <si>
    <t>Miamouth</t>
  </si>
  <si>
    <t>001-081-060-8929</t>
  </si>
  <si>
    <t>379-845-0437x883</t>
  </si>
  <si>
    <t>adrianawalton@briggs-blackburn.org</t>
  </si>
  <si>
    <t>http://www.bradley.biz/</t>
  </si>
  <si>
    <t>28fedcB3cF4a7B0</t>
  </si>
  <si>
    <t>Morrow, Chang and Lam</t>
  </si>
  <si>
    <t>North Tamaraview</t>
  </si>
  <si>
    <t>124.938.0261</t>
  </si>
  <si>
    <t>(277)169-9343x7804</t>
  </si>
  <si>
    <t>alice66@larson.biz</t>
  </si>
  <si>
    <t>https://www.campbell.com/</t>
  </si>
  <si>
    <t>Ed31EE0B2E2D4D9</t>
  </si>
  <si>
    <t>Graham, Herrera and Carson</t>
  </si>
  <si>
    <t>South Bonnie</t>
  </si>
  <si>
    <t>+1-935-578-7423x553</t>
  </si>
  <si>
    <t>+1-248-261-2166x029</t>
  </si>
  <si>
    <t>carlos70@wilkerson.com</t>
  </si>
  <si>
    <t>baB0BAef7B1a6cc</t>
  </si>
  <si>
    <t>Cooley-Harper</t>
  </si>
  <si>
    <t>001-798-693-7323x43866</t>
  </si>
  <si>
    <t>578.703.6447</t>
  </si>
  <si>
    <t>curtis13@lin.com</t>
  </si>
  <si>
    <t>https://www.waller-mckay.com/</t>
  </si>
  <si>
    <t>e6BC4bCc2eCdDB8</t>
  </si>
  <si>
    <t>Pittman-Mayo</t>
  </si>
  <si>
    <t>001-730-558-2565x186</t>
  </si>
  <si>
    <t>+1-525-814-0675x095</t>
  </si>
  <si>
    <t>michaelavelasquez@king.com</t>
  </si>
  <si>
    <t>https://adams-sullivan.biz/</t>
  </si>
  <si>
    <t>7b3F8FA10dcf6A0</t>
  </si>
  <si>
    <t>Meyer and Sons</t>
  </si>
  <si>
    <t>East Morgan</t>
  </si>
  <si>
    <t>+1-416-565-6988x34737</t>
  </si>
  <si>
    <t>452.518.0256</t>
  </si>
  <si>
    <t>vincentadriana@george.com</t>
  </si>
  <si>
    <t>https://mullins.biz/</t>
  </si>
  <si>
    <t>48B79d19874Cb99</t>
  </si>
  <si>
    <t>Powers, Boyer and Beltran</t>
  </si>
  <si>
    <t>Lake Emilyland</t>
  </si>
  <si>
    <t>482.042.6883</t>
  </si>
  <si>
    <t>dixonjonathon@bernard.com</t>
  </si>
  <si>
    <t>EC69De7E4DFfEa5</t>
  </si>
  <si>
    <t>Moran Inc</t>
  </si>
  <si>
    <t>West Sophiamouth</t>
  </si>
  <si>
    <t>+1-256-075-8878x1517</t>
  </si>
  <si>
    <t>(781)853-7595x5553</t>
  </si>
  <si>
    <t>bfoster@mendoza.org</t>
  </si>
  <si>
    <t>https://www.mills.org/</t>
  </si>
  <si>
    <t>FaddddA784EdCeC</t>
  </si>
  <si>
    <t>Roy, Fuentes and Rodriguez</t>
  </si>
  <si>
    <t>Ianbury</t>
  </si>
  <si>
    <t>+1-421-248-6063x3976</t>
  </si>
  <si>
    <t>+1-314-678-9449x0866</t>
  </si>
  <si>
    <t>gnielsen@walters.com</t>
  </si>
  <si>
    <t>https://www.shah.com/</t>
  </si>
  <si>
    <t>8dc574003edE1aC</t>
  </si>
  <si>
    <t>Henderson, Carlson and Barr</t>
  </si>
  <si>
    <t>Coleburgh</t>
  </si>
  <si>
    <t>(825)940-3624x8594</t>
  </si>
  <si>
    <t>282.032.8750x0243</t>
  </si>
  <si>
    <t>qwalsh@higgins-spears.com</t>
  </si>
  <si>
    <t>http://ford-frost.org/</t>
  </si>
  <si>
    <t>3b1C52B2Bc21beE</t>
  </si>
  <si>
    <t>Montoya Ltd</t>
  </si>
  <si>
    <t>Port Cathyland</t>
  </si>
  <si>
    <t>autumn25@manning.com</t>
  </si>
  <si>
    <t>91c6d84FDD1c92e</t>
  </si>
  <si>
    <t>Dennis, Haley and Morton</t>
  </si>
  <si>
    <t>Christiefurt</t>
  </si>
  <si>
    <t>536-815-0342x47289</t>
  </si>
  <si>
    <t>fbarron@mack-mcgee.org</t>
  </si>
  <si>
    <t>https://davila.net/</t>
  </si>
  <si>
    <t>11D5aeDE5C4Cb7C</t>
  </si>
  <si>
    <t>Haley-Castro</t>
  </si>
  <si>
    <t>(542)788-5480</t>
  </si>
  <si>
    <t>gmccoy@glover.com</t>
  </si>
  <si>
    <t>http://lowery-villanueva.com/</t>
  </si>
  <si>
    <t>8DeB4bA63fFEd69</t>
  </si>
  <si>
    <t>Pennington-Zimmerman</t>
  </si>
  <si>
    <t>South Jimmyfort</t>
  </si>
  <si>
    <t>891.782.4316x400</t>
  </si>
  <si>
    <t>(212)209-8589x2749</t>
  </si>
  <si>
    <t>helenbaker@dickson.com</t>
  </si>
  <si>
    <t>http://irwin.info/</t>
  </si>
  <si>
    <t>bb176D66Efcf716</t>
  </si>
  <si>
    <t>Reilly Group</t>
  </si>
  <si>
    <t>001-264-883-6506x277</t>
  </si>
  <si>
    <t>222.761.0746</t>
  </si>
  <si>
    <t>adam20@prince-choi.net</t>
  </si>
  <si>
    <t>http://www.odonnell.net/</t>
  </si>
  <si>
    <t>76dFD2f4DA0F9Fa</t>
  </si>
  <si>
    <t>Benton Group</t>
  </si>
  <si>
    <t>South Colleenside</t>
  </si>
  <si>
    <t>001-040-439-5657x8777</t>
  </si>
  <si>
    <t>+1-165-803-3749x842</t>
  </si>
  <si>
    <t>skerr@beard.com</t>
  </si>
  <si>
    <t>https://www.rice-weiss.biz/</t>
  </si>
  <si>
    <t>bDE2bCbf0c37c5a</t>
  </si>
  <si>
    <t>Miranda Ltd</t>
  </si>
  <si>
    <t>579-705-5839x58286</t>
  </si>
  <si>
    <t>(040)375-9814</t>
  </si>
  <si>
    <t>xalvarez@carr.com</t>
  </si>
  <si>
    <t>http://www.beck-molina.biz/</t>
  </si>
  <si>
    <t>AF38f1cBA82bcef</t>
  </si>
  <si>
    <t>Byrd, Paul and Newton</t>
  </si>
  <si>
    <t>359.408.2206</t>
  </si>
  <si>
    <t>689.476.2473x96771</t>
  </si>
  <si>
    <t>robert21@turner.biz</t>
  </si>
  <si>
    <t>https://ponce.com/</t>
  </si>
  <si>
    <t>AFa9Bb0e32bfD60</t>
  </si>
  <si>
    <t>Brady and Sons</t>
  </si>
  <si>
    <t>Mitchellville</t>
  </si>
  <si>
    <t>287.937.6081</t>
  </si>
  <si>
    <t>wilkinsonrick@suarez.com</t>
  </si>
  <si>
    <t>https://www.stout-castillo.com/</t>
  </si>
  <si>
    <t>6df4F5Fa38D3BB4</t>
  </si>
  <si>
    <t>Stone, Dean and Garcia</t>
  </si>
  <si>
    <t>Cooleyland</t>
  </si>
  <si>
    <t>(423)450-1907x5292</t>
  </si>
  <si>
    <t>308.424.7469</t>
  </si>
  <si>
    <t>josebeard@mcbride-donaldson.com</t>
  </si>
  <si>
    <t>E36fbDE4C5AC531</t>
  </si>
  <si>
    <t>Chambers-Roberts</t>
  </si>
  <si>
    <t>New Hannahbury</t>
  </si>
  <si>
    <t>891.700.5556x53482</t>
  </si>
  <si>
    <t>+1-111-103-3352x76641</t>
  </si>
  <si>
    <t>jacquelineterrell@russell.com</t>
  </si>
  <si>
    <t>http://www.santana.net/</t>
  </si>
  <si>
    <t>a1f54b63BFA2F9b</t>
  </si>
  <si>
    <t>Vazquez, Sanchez and Burke</t>
  </si>
  <si>
    <t>Debbieland</t>
  </si>
  <si>
    <t>893-693-6405x944</t>
  </si>
  <si>
    <t>859-193-1300</t>
  </si>
  <si>
    <t>monique43@travis.biz</t>
  </si>
  <si>
    <t>43dfb6FBFaC2324</t>
  </si>
  <si>
    <t>Murray-Chan</t>
  </si>
  <si>
    <t>Dyerstad</t>
  </si>
  <si>
    <t>001-608-348-7006</t>
  </si>
  <si>
    <t>(698)141-5651x0002</t>
  </si>
  <si>
    <t>fkane@harper-le.com</t>
  </si>
  <si>
    <t>http://www.garza.info/</t>
  </si>
  <si>
    <t>0BD982882c05Fe1</t>
  </si>
  <si>
    <t>Ruiz Group</t>
  </si>
  <si>
    <t>South Susanside</t>
  </si>
  <si>
    <t>427-552-2205x683</t>
  </si>
  <si>
    <t>villegasdustin@potter.com</t>
  </si>
  <si>
    <t>http://www.salas-lopez.org/</t>
  </si>
  <si>
    <t>6d1de21C407B2f4</t>
  </si>
  <si>
    <t>Howe, Berg and Brewer</t>
  </si>
  <si>
    <t>Alexandertown</t>
  </si>
  <si>
    <t>389-590-6544</t>
  </si>
  <si>
    <t>(345)309-5112</t>
  </si>
  <si>
    <t>jaydominguez@molina-sharp.com</t>
  </si>
  <si>
    <t>https://walker.com/</t>
  </si>
  <si>
    <t>aceEA73F9A62411</t>
  </si>
  <si>
    <t>Ray, Calhoun and Schultz</t>
  </si>
  <si>
    <t>001-696-596-9936x1137</t>
  </si>
  <si>
    <t>825-061-2003</t>
  </si>
  <si>
    <t>pottergordon@wood-gomez.com</t>
  </si>
  <si>
    <t>http://www.wilson.net/</t>
  </si>
  <si>
    <t>EDa09dD64Ea6d72</t>
  </si>
  <si>
    <t>Hardy, Doyle and Vaughan</t>
  </si>
  <si>
    <t>Sandrastad</t>
  </si>
  <si>
    <t>822-259-3354</t>
  </si>
  <si>
    <t>696-590-4631x92265</t>
  </si>
  <si>
    <t>hspears@fuller-kirk.info</t>
  </si>
  <si>
    <t>6D587a890f4C623</t>
  </si>
  <si>
    <t>Blanchard, Warren and Dixon</t>
  </si>
  <si>
    <t>Port Tyronemouth</t>
  </si>
  <si>
    <t>001-648-222-0132</t>
  </si>
  <si>
    <t>508.116.0101</t>
  </si>
  <si>
    <t>hgreen@brady.biz</t>
  </si>
  <si>
    <t>https://www.mccoy.biz/</t>
  </si>
  <si>
    <t>48eFeDF756DA0D2</t>
  </si>
  <si>
    <t>Humphrey PLC</t>
  </si>
  <si>
    <t>Barneshaven</t>
  </si>
  <si>
    <t>570-903-1441</t>
  </si>
  <si>
    <t>(647)185-8307x943</t>
  </si>
  <si>
    <t>michael47@wilkerson.com</t>
  </si>
  <si>
    <t>https://www.gaines-henson.com/</t>
  </si>
  <si>
    <t>4E06F1Ea7E072D2</t>
  </si>
  <si>
    <t>Charles LLC</t>
  </si>
  <si>
    <t>Rachaelshire</t>
  </si>
  <si>
    <t>(748)418-3424x5194</t>
  </si>
  <si>
    <t>(862)493-9842x8218</t>
  </si>
  <si>
    <t>weeksmercedes@stevens-turner.com</t>
  </si>
  <si>
    <t>https://www.powers-villa.org/</t>
  </si>
  <si>
    <t>7Fd0edb39Ac22a3</t>
  </si>
  <si>
    <t>Singleton-Moses</t>
  </si>
  <si>
    <t>Raymondstad</t>
  </si>
  <si>
    <t>579.978.7691</t>
  </si>
  <si>
    <t>(089)805-2886x09461</t>
  </si>
  <si>
    <t>spencergeorge@pham-lynn.com</t>
  </si>
  <si>
    <t>http://patrick.com/</t>
  </si>
  <si>
    <t>F4e8F1eA29df36D</t>
  </si>
  <si>
    <t>Reeves and Sons</t>
  </si>
  <si>
    <t>Leonardport</t>
  </si>
  <si>
    <t>+1-636-280-7169x892</t>
  </si>
  <si>
    <t>503.539.4108x202</t>
  </si>
  <si>
    <t>porterwalter@poole-mata.com</t>
  </si>
  <si>
    <t>41f348eA6abc9B4</t>
  </si>
  <si>
    <t>Stark, Monroe and Warren</t>
  </si>
  <si>
    <t>Bauerview</t>
  </si>
  <si>
    <t>+1-222-785-6389x24016</t>
  </si>
  <si>
    <t>(637)489-4538x72143</t>
  </si>
  <si>
    <t>ebradshaw@hurley.info</t>
  </si>
  <si>
    <t>https://cannon-humphrey.org/</t>
  </si>
  <si>
    <t>71ddadEfB8ce6cf</t>
  </si>
  <si>
    <t>Stafford-Figueroa</t>
  </si>
  <si>
    <t>+1-625-385-1844x180</t>
  </si>
  <si>
    <t>001-464-130-7168</t>
  </si>
  <si>
    <t>benjaminkim@holder-blake.com</t>
  </si>
  <si>
    <t>https://www.huffman-wilcox.com/</t>
  </si>
  <si>
    <t>28Bd58ADeDbFB6a</t>
  </si>
  <si>
    <t>Costa, Cook and Harmon</t>
  </si>
  <si>
    <t>West Susan</t>
  </si>
  <si>
    <t>001-233-165-9507</t>
  </si>
  <si>
    <t>+1-747-486-6850x0529</t>
  </si>
  <si>
    <t>qabbott@le-harper.info</t>
  </si>
  <si>
    <t>62153ef9c0Dfe01</t>
  </si>
  <si>
    <t>Mccall, Downs and Hunt</t>
  </si>
  <si>
    <t>Port Dorischester</t>
  </si>
  <si>
    <t>834-570-1996x2860</t>
  </si>
  <si>
    <t>sheliahogan@villarreal.com</t>
  </si>
  <si>
    <t>http://www.juarez.com/</t>
  </si>
  <si>
    <t>CFe9ef78C9D9356</t>
  </si>
  <si>
    <t>Crosby, Mathis and Medina</t>
  </si>
  <si>
    <t>South Jennifer</t>
  </si>
  <si>
    <t>685.648.1666</t>
  </si>
  <si>
    <t>collinnixon@lynn.com</t>
  </si>
  <si>
    <t>http://www.mata.com/</t>
  </si>
  <si>
    <t>EFC2955aF028d4f</t>
  </si>
  <si>
    <t>Duffy-Lang</t>
  </si>
  <si>
    <t>(841)010-2848</t>
  </si>
  <si>
    <t>(380)413-7171x0641</t>
  </si>
  <si>
    <t>zrocha@friedman.biz</t>
  </si>
  <si>
    <t>https://navarro.info/</t>
  </si>
  <si>
    <t>eBcEBD4bF39B1E9</t>
  </si>
  <si>
    <t>Eaton, Vincent and Moss</t>
  </si>
  <si>
    <t>Juanberg</t>
  </si>
  <si>
    <t>121.992.3556x351</t>
  </si>
  <si>
    <t>791-475-9541</t>
  </si>
  <si>
    <t>benjaminbullock@hull.biz</t>
  </si>
  <si>
    <t>6a47f2048bFA341</t>
  </si>
  <si>
    <t>Meza and Sons</t>
  </si>
  <si>
    <t>Schwartzshire</t>
  </si>
  <si>
    <t>+1-998-196-2356x119</t>
  </si>
  <si>
    <t>789.942.0141</t>
  </si>
  <si>
    <t>barkercraig@lynn-barajas.net</t>
  </si>
  <si>
    <t>a5CDBd03Ded3E8f</t>
  </si>
  <si>
    <t>Manning PLC</t>
  </si>
  <si>
    <t>Jeanmouth</t>
  </si>
  <si>
    <t>jessesantos@harrison-joseph.org</t>
  </si>
  <si>
    <t>7695c8A99AA05E5</t>
  </si>
  <si>
    <t>Graham-Briggs</t>
  </si>
  <si>
    <t>Snyderbury</t>
  </si>
  <si>
    <t>+1-408-709-8794x75011</t>
  </si>
  <si>
    <t>137.184.1530x57415</t>
  </si>
  <si>
    <t>gayers@gallagher.com</t>
  </si>
  <si>
    <t>cCAa401d2aCa1DE</t>
  </si>
  <si>
    <t>Harper, Richard and Irwin</t>
  </si>
  <si>
    <t>Meredithstad</t>
  </si>
  <si>
    <t>+1-900-267-1155x930</t>
  </si>
  <si>
    <t>(664)086-5672</t>
  </si>
  <si>
    <t>edeleon@freeman.com</t>
  </si>
  <si>
    <t>https://www.bowers-schmitt.net/</t>
  </si>
  <si>
    <t>9CA5C6cD7c73cD7</t>
  </si>
  <si>
    <t>Dean, Hickman and Arellano</t>
  </si>
  <si>
    <t>New Mason</t>
  </si>
  <si>
    <t>(619)291-6653x7688</t>
  </si>
  <si>
    <t>dickersonjames@bean.com</t>
  </si>
  <si>
    <t>http://newton.info/</t>
  </si>
  <si>
    <t>edb87A4095c68DA</t>
  </si>
  <si>
    <t>Travis, Lara and Woodard</t>
  </si>
  <si>
    <t>831-147-9281x0471</t>
  </si>
  <si>
    <t>520-658-7073x111</t>
  </si>
  <si>
    <t>sheena42@horton.com</t>
  </si>
  <si>
    <t>http://sandoval-hughes.biz/</t>
  </si>
  <si>
    <t>6BF5afcD2dB624F</t>
  </si>
  <si>
    <t>Park, Douglas and Richard</t>
  </si>
  <si>
    <t>890.357.0413</t>
  </si>
  <si>
    <t>393.868.3022</t>
  </si>
  <si>
    <t>kristieroberts@mcfarland.com</t>
  </si>
  <si>
    <t>https://www.travis-wang.biz/</t>
  </si>
  <si>
    <t>ebeFbC8a56EE6db</t>
  </si>
  <si>
    <t>Rowe Group</t>
  </si>
  <si>
    <t>032.249.7249x40901</t>
  </si>
  <si>
    <t>glenda11@richard.com</t>
  </si>
  <si>
    <t>https://www.watson.com/</t>
  </si>
  <si>
    <t>de56A3cDCeb803A</t>
  </si>
  <si>
    <t>Esparza-Hood</t>
  </si>
  <si>
    <t>Reynoldston</t>
  </si>
  <si>
    <t>001-457-948-3344</t>
  </si>
  <si>
    <t>(684)950-1017x231</t>
  </si>
  <si>
    <t>kingchris@lewis-cordova.biz</t>
  </si>
  <si>
    <t>https://www.madden.info/</t>
  </si>
  <si>
    <t>9FFdCCA069A6a25</t>
  </si>
  <si>
    <t>Hampton-Banks</t>
  </si>
  <si>
    <t>Santiagoland</t>
  </si>
  <si>
    <t>(398)190-9748</t>
  </si>
  <si>
    <t>001-883-925-2900</t>
  </si>
  <si>
    <t>lclarke@jordan.com</t>
  </si>
  <si>
    <t>http://www.montoya-tapia.com/</t>
  </si>
  <si>
    <t>F9fFdf3d33a36EB</t>
  </si>
  <si>
    <t>Salas Group</t>
  </si>
  <si>
    <t>New Taylorberg</t>
  </si>
  <si>
    <t>845-438-7600x276</t>
  </si>
  <si>
    <t>mckenzie58@hudson-woodward.net</t>
  </si>
  <si>
    <t>https://www.beard-vang.com/</t>
  </si>
  <si>
    <t>48da69dadc8625C</t>
  </si>
  <si>
    <t>Hensley, Miller and Villegas</t>
  </si>
  <si>
    <t>West Williamside</t>
  </si>
  <si>
    <t>(062)803-4604x25879</t>
  </si>
  <si>
    <t>(185)435-7945</t>
  </si>
  <si>
    <t>gloveralexandra@orozco.biz</t>
  </si>
  <si>
    <t>http://www.logan.com/</t>
  </si>
  <si>
    <t>F5Be8FFdeCFD3d9</t>
  </si>
  <si>
    <t>Allen, Good and Rangel</t>
  </si>
  <si>
    <t>Lake Lindsay</t>
  </si>
  <si>
    <t>085-094-7540</t>
  </si>
  <si>
    <t>362.316.2336x33861</t>
  </si>
  <si>
    <t>ldunn@austin.com</t>
  </si>
  <si>
    <t>8cAAd16A0daFdaC</t>
  </si>
  <si>
    <t>Bradleyview</t>
  </si>
  <si>
    <t>(096)801-7375x125</t>
  </si>
  <si>
    <t>jasmine17@wheeler.com</t>
  </si>
  <si>
    <t>e9EDD08FE5Aa19E</t>
  </si>
  <si>
    <t>Stokes and Sons</t>
  </si>
  <si>
    <t>West Ariana</t>
  </si>
  <si>
    <t>001-297-933-6429x601</t>
  </si>
  <si>
    <t>096.407.2268x90676</t>
  </si>
  <si>
    <t>melody68@key-burns.com</t>
  </si>
  <si>
    <t>7BfBA1C9B9Fdba8</t>
  </si>
  <si>
    <t>Villarreal, Leach and Avila</t>
  </si>
  <si>
    <t>+1-689-853-2832x6285</t>
  </si>
  <si>
    <t>069.998.2474x3320</t>
  </si>
  <si>
    <t>monique22@robbins-saunders.com</t>
  </si>
  <si>
    <t>aEBCaFDe3EeC708</t>
  </si>
  <si>
    <t>Henry PLC</t>
  </si>
  <si>
    <t>Freyshire</t>
  </si>
  <si>
    <t>469.418.4886x6321</t>
  </si>
  <si>
    <t>132-863-3547x230</t>
  </si>
  <si>
    <t>bobcasey@walker.biz</t>
  </si>
  <si>
    <t>fA2Ac4C6a1e9cEd</t>
  </si>
  <si>
    <t>Peterson-Hoffman</t>
  </si>
  <si>
    <t>Pattonmouth</t>
  </si>
  <si>
    <t>(000)575-1644</t>
  </si>
  <si>
    <t>001-919-710-8180</t>
  </si>
  <si>
    <t>bradymora@esparza-gill.net</t>
  </si>
  <si>
    <t>http://www.pena.info/</t>
  </si>
  <si>
    <t>DA5BD64f6aaE4C6</t>
  </si>
  <si>
    <t>Boone, Daniel and Carter</t>
  </si>
  <si>
    <t>Stuarthaven</t>
  </si>
  <si>
    <t>+1-198-501-9622x2102</t>
  </si>
  <si>
    <t>047.259.5628</t>
  </si>
  <si>
    <t>eduardoday@velez.biz</t>
  </si>
  <si>
    <t>https://www.fletcher.net/</t>
  </si>
  <si>
    <t>852EcBb482A8d11</t>
  </si>
  <si>
    <t>Diaz, Kirby and Mathis</t>
  </si>
  <si>
    <t>East Feliciaville</t>
  </si>
  <si>
    <t>360-507-4139x546</t>
  </si>
  <si>
    <t>+1-312-291-6585x47109</t>
  </si>
  <si>
    <t>pattykey@simmons.com</t>
  </si>
  <si>
    <t>https://shepard.biz/</t>
  </si>
  <si>
    <t>cDd5168abF1daAf</t>
  </si>
  <si>
    <t>Higgins-Esparza</t>
  </si>
  <si>
    <t>South Kristi</t>
  </si>
  <si>
    <t>(656)882-9526x965</t>
  </si>
  <si>
    <t>200.551.5784x2458</t>
  </si>
  <si>
    <t>ctravis@jimenez.com</t>
  </si>
  <si>
    <t>http://www.mckenzie-wilcox.com/</t>
  </si>
  <si>
    <t>d3591C4fDbFe474</t>
  </si>
  <si>
    <t>Sherichester</t>
  </si>
  <si>
    <t>075.028.3306</t>
  </si>
  <si>
    <t>lpennington@henderson.net</t>
  </si>
  <si>
    <t>https://www.velasquez.biz/</t>
  </si>
  <si>
    <t>9e3473cbFbdA482</t>
  </si>
  <si>
    <t>Morrow, Mcgee and Randolph</t>
  </si>
  <si>
    <t>Tonyfurt</t>
  </si>
  <si>
    <t>001-624-230-0466x686</t>
  </si>
  <si>
    <t>daviesbarry@moran-mcneil.com</t>
  </si>
  <si>
    <t>66938A6bc87CDCA</t>
  </si>
  <si>
    <t>Price-Morrison</t>
  </si>
  <si>
    <t>Franciston</t>
  </si>
  <si>
    <t>+1-893-735-5729x00502</t>
  </si>
  <si>
    <t>(708)570-6795x554</t>
  </si>
  <si>
    <t>esparzaleroy@andersen.com</t>
  </si>
  <si>
    <t>https://mcknight.com/</t>
  </si>
  <si>
    <t>AB9a34a7165A6EA</t>
  </si>
  <si>
    <t>Grant-Barajas</t>
  </si>
  <si>
    <t>Nobleville</t>
  </si>
  <si>
    <t>001-174-160-8875</t>
  </si>
  <si>
    <t>(144)542-3729x092</t>
  </si>
  <si>
    <t>shane22@lucas.com</t>
  </si>
  <si>
    <t>Da2a4b1fCbd34cb</t>
  </si>
  <si>
    <t>Danielston</t>
  </si>
  <si>
    <t>168-735-7077x32575</t>
  </si>
  <si>
    <t>098.546.1665</t>
  </si>
  <si>
    <t>eric33@moran-kline.info</t>
  </si>
  <si>
    <t>http://www.vazquez-eaton.com/</t>
  </si>
  <si>
    <t>05d0BBD8588dc21</t>
  </si>
  <si>
    <t>Daniel-Stuart</t>
  </si>
  <si>
    <t>429-485-7232</t>
  </si>
  <si>
    <t>+1-316-077-0083x122</t>
  </si>
  <si>
    <t>jonbright@conway.org</t>
  </si>
  <si>
    <t>http://www.payne.biz/</t>
  </si>
  <si>
    <t>D5fD298356AaC59</t>
  </si>
  <si>
    <t>Blanchard, Chavez and Levine</t>
  </si>
  <si>
    <t>South Casey</t>
  </si>
  <si>
    <t>(610)371-6736</t>
  </si>
  <si>
    <t>271-879-4430x83358</t>
  </si>
  <si>
    <t>ablair@ayers.com</t>
  </si>
  <si>
    <t>http://www.wiggins-marshall.info/</t>
  </si>
  <si>
    <t>fbF3CC6AdeE9cCA</t>
  </si>
  <si>
    <t>Powell, Curtis and Leonard</t>
  </si>
  <si>
    <t>Haydenside</t>
  </si>
  <si>
    <t>(593)865-2696x6223</t>
  </si>
  <si>
    <t>(920)402-3842x234</t>
  </si>
  <si>
    <t>carolynsuarez@matthews.biz</t>
  </si>
  <si>
    <t>aC8CD2781df6638</t>
  </si>
  <si>
    <t>Young, Ferguson and Mcgrath</t>
  </si>
  <si>
    <t>Peggyhaven</t>
  </si>
  <si>
    <t>743-771-1064</t>
  </si>
  <si>
    <t>(185)407-1941</t>
  </si>
  <si>
    <t>justin62@steele.com</t>
  </si>
  <si>
    <t>https://andersen-miles.com/</t>
  </si>
  <si>
    <t>95ACb1DBaB8bf6a</t>
  </si>
  <si>
    <t>Port Audrey</t>
  </si>
  <si>
    <t>766-319-5715x460</t>
  </si>
  <si>
    <t>+1-862-614-3940x908</t>
  </si>
  <si>
    <t>darrell56@boyd.com</t>
  </si>
  <si>
    <t>http://kerr.net/</t>
  </si>
  <si>
    <t>53bb28B7BEAcFbB</t>
  </si>
  <si>
    <t>Melton, Velez and Li</t>
  </si>
  <si>
    <t>Robbinston</t>
  </si>
  <si>
    <t>(364)861-7250x8840</t>
  </si>
  <si>
    <t>465-598-2673</t>
  </si>
  <si>
    <t>mcmahonroger@salazar.org</t>
  </si>
  <si>
    <t>https://www.sosa.com/</t>
  </si>
  <si>
    <t>5cCcDC9Eb16Da69</t>
  </si>
  <si>
    <t>Werner-Mercado</t>
  </si>
  <si>
    <t>Simonhaven</t>
  </si>
  <si>
    <t>001-907-625-0896x44374</t>
  </si>
  <si>
    <t>+1-334-747-6191x72919</t>
  </si>
  <si>
    <t>eprice@stewart.com</t>
  </si>
  <si>
    <t>https://www.hudson-murphy.biz/</t>
  </si>
  <si>
    <t>2BC8F630102BeFC</t>
  </si>
  <si>
    <t>Little-Norris</t>
  </si>
  <si>
    <t>South Kirk</t>
  </si>
  <si>
    <t>+1-722-826-7852x68500</t>
  </si>
  <si>
    <t>325-995-3108</t>
  </si>
  <si>
    <t>mitchellpowers@manning-ho.org</t>
  </si>
  <si>
    <t>58EAF74F7DC8Dbe</t>
  </si>
  <si>
    <t>Taylor-Douglas</t>
  </si>
  <si>
    <t>817.454.2077</t>
  </si>
  <si>
    <t>132-204-1561</t>
  </si>
  <si>
    <t>wyattelliott@campbell.com</t>
  </si>
  <si>
    <t>2db41A9C0b5C7b8</t>
  </si>
  <si>
    <t>Payne LLC</t>
  </si>
  <si>
    <t>North Warrenfurt</t>
  </si>
  <si>
    <t>001-680-808-8927x391</t>
  </si>
  <si>
    <t>(368)071-5403x8220</t>
  </si>
  <si>
    <t>dwaynevelazquez@rios.com</t>
  </si>
  <si>
    <t>http://russo-patterson.com/</t>
  </si>
  <si>
    <t>0CFBcAEA3aDcb7F</t>
  </si>
  <si>
    <t>Pena Ltd</t>
  </si>
  <si>
    <t>Port Jeanette</t>
  </si>
  <si>
    <t>773.066.4215x99983</t>
  </si>
  <si>
    <t>+1-918-956-4035x6865</t>
  </si>
  <si>
    <t>hansonsonya@morrison.com</t>
  </si>
  <si>
    <t>https://www.buchanan.com/</t>
  </si>
  <si>
    <t>FAfccbf3d274BD0</t>
  </si>
  <si>
    <t>Rollins, Garner and Owen</t>
  </si>
  <si>
    <t>North Shelia</t>
  </si>
  <si>
    <t>613-605-6066</t>
  </si>
  <si>
    <t>jean83@anthony.biz</t>
  </si>
  <si>
    <t>be59c970A678b8E</t>
  </si>
  <si>
    <t>Bailey, Phelps and Mason</t>
  </si>
  <si>
    <t>North Seth</t>
  </si>
  <si>
    <t>(999)181-1994x26851</t>
  </si>
  <si>
    <t>(021)841-5459x3552</t>
  </si>
  <si>
    <t>pchoi@nelson-burke.com</t>
  </si>
  <si>
    <t>2fC135381ccEebA</t>
  </si>
  <si>
    <t>Frey-Sawyer</t>
  </si>
  <si>
    <t>Calhounstad</t>
  </si>
  <si>
    <t>001-742-977-8039x76094</t>
  </si>
  <si>
    <t>juarezgabriel@patterson-bennett.net</t>
  </si>
  <si>
    <t>https://mcintyre.biz/</t>
  </si>
  <si>
    <t>bcdD6B4B2c43B2c</t>
  </si>
  <si>
    <t>Hale-Guerra</t>
  </si>
  <si>
    <t>Port Manuelshire</t>
  </si>
  <si>
    <t>001-718-224-5734x2788</t>
  </si>
  <si>
    <t>jcortez@duarte-costa.net</t>
  </si>
  <si>
    <t>http://www.wolf.com/</t>
  </si>
  <si>
    <t>fe51ef5bEcb9B3a</t>
  </si>
  <si>
    <t>Maddox, Cabrera and Donaldson</t>
  </si>
  <si>
    <t>Oscarburgh</t>
  </si>
  <si>
    <t>073.104.4157</t>
  </si>
  <si>
    <t>367.206.8377x7278</t>
  </si>
  <si>
    <t>jilliandoyle@bridges-walker.biz</t>
  </si>
  <si>
    <t>4B52AF214C77DEb</t>
  </si>
  <si>
    <t>Baldwin Ltd</t>
  </si>
  <si>
    <t>West Loretta</t>
  </si>
  <si>
    <t>+1-955-810-9148x46231</t>
  </si>
  <si>
    <t>001-157-706-1219x0886</t>
  </si>
  <si>
    <t>garrett51@mullen-woodward.org</t>
  </si>
  <si>
    <t>https://bradley-yu.com/</t>
  </si>
  <si>
    <t>BFb82fe21bf98AF</t>
  </si>
  <si>
    <t>Kemp, Forbes and Brandt</t>
  </si>
  <si>
    <t>Rasmussenbury</t>
  </si>
  <si>
    <t>948.416.8840x68135</t>
  </si>
  <si>
    <t>lchung@miller.info</t>
  </si>
  <si>
    <t>http://cherry.com/</t>
  </si>
  <si>
    <t>2e3eEc15F2C0dB3</t>
  </si>
  <si>
    <t>Hicks, Conner and Freeman</t>
  </si>
  <si>
    <t>Desireetown</t>
  </si>
  <si>
    <t>402.830.9795</t>
  </si>
  <si>
    <t>lucas21@lowe.com</t>
  </si>
  <si>
    <t>http://carson-gonzales.biz/</t>
  </si>
  <si>
    <t>570bcc13BD53BB4</t>
  </si>
  <si>
    <t>Collins, Dyer and Sanchez</t>
  </si>
  <si>
    <t>South Caitlinshire</t>
  </si>
  <si>
    <t>(505)960-0531x987</t>
  </si>
  <si>
    <t>886-336-8393x4178</t>
  </si>
  <si>
    <t>normanvilla@villarreal.com</t>
  </si>
  <si>
    <t>https://mooney-patrick.info/</t>
  </si>
  <si>
    <t>9B6EcAeeFc7bdFA</t>
  </si>
  <si>
    <t>Hughes, Cooper and Price</t>
  </si>
  <si>
    <t>New Brookehaven</t>
  </si>
  <si>
    <t>019.837.9775</t>
  </si>
  <si>
    <t>182-208-0688</t>
  </si>
  <si>
    <t>huffmanshirley@huffman-lutz.net</t>
  </si>
  <si>
    <t>http://ellis.org/</t>
  </si>
  <si>
    <t>C7c74ec7c0EC5DD</t>
  </si>
  <si>
    <t>Alvarez, Sosa and Pearson</t>
  </si>
  <si>
    <t>+1-400-284-6158x2720</t>
  </si>
  <si>
    <t>569-905-9588x7626</t>
  </si>
  <si>
    <t>juliadavies@wells-waters.com</t>
  </si>
  <si>
    <t>https://www.horton-finley.com/</t>
  </si>
  <si>
    <t>5e4Aa6bfBbBF61a</t>
  </si>
  <si>
    <t>Maddox, Shaffer and Harvey</t>
  </si>
  <si>
    <t>Ruizfurt</t>
  </si>
  <si>
    <t>(140)468-4173x5752</t>
  </si>
  <si>
    <t>429-858-1824x50610</t>
  </si>
  <si>
    <t>george02@foster.com</t>
  </si>
  <si>
    <t>http://www.crosby-baird.org/</t>
  </si>
  <si>
    <t>7f1AdcCC17B38A2</t>
  </si>
  <si>
    <t>001-034-125-2069x679</t>
  </si>
  <si>
    <t>(695)799-3797</t>
  </si>
  <si>
    <t>valvarado@king.com</t>
  </si>
  <si>
    <t>https://reyes.biz/</t>
  </si>
  <si>
    <t>27AAC601f7DCD4F</t>
  </si>
  <si>
    <t>Daniels-Potts</t>
  </si>
  <si>
    <t>Moodyhaven</t>
  </si>
  <si>
    <t>(295)988-6474x070</t>
  </si>
  <si>
    <t>+1-108-622-5179x454</t>
  </si>
  <si>
    <t>boyertina@waller.info</t>
  </si>
  <si>
    <t>abBBfFE5afbb75c</t>
  </si>
  <si>
    <t>Reyes Ltd</t>
  </si>
  <si>
    <t>Evelynville</t>
  </si>
  <si>
    <t>+1-957-840-2345x3046</t>
  </si>
  <si>
    <t>732.807.5900x8955</t>
  </si>
  <si>
    <t>candice61@kirk.com</t>
  </si>
  <si>
    <t>http://richards-gamble.org/</t>
  </si>
  <si>
    <t>EA8BB56CF90dC54</t>
  </si>
  <si>
    <t>Shaffer LLC</t>
  </si>
  <si>
    <t>Port Karlburgh</t>
  </si>
  <si>
    <t>183-082-5491x30994</t>
  </si>
  <si>
    <t>119-551-3126x8114</t>
  </si>
  <si>
    <t>andersenmiguel@freeman.biz</t>
  </si>
  <si>
    <t>611D6Ae1ddf2Bf5</t>
  </si>
  <si>
    <t>Kerr-Wade</t>
  </si>
  <si>
    <t>Knoxton</t>
  </si>
  <si>
    <t>852-648-5084x70198</t>
  </si>
  <si>
    <t>andrea85@huffman-powers.com</t>
  </si>
  <si>
    <t>6da084380fB974D</t>
  </si>
  <si>
    <t>Foley Inc</t>
  </si>
  <si>
    <t>East Manuelbury</t>
  </si>
  <si>
    <t>+1-358-366-7961x9572</t>
  </si>
  <si>
    <t>christian81@nguyen-nguyen.com</t>
  </si>
  <si>
    <t>https://www.chang-black.com/</t>
  </si>
  <si>
    <t>4ab7e95A7B9cFC0</t>
  </si>
  <si>
    <t>Gamble and Sons</t>
  </si>
  <si>
    <t>Merrittview</t>
  </si>
  <si>
    <t>(195)073-2278x746</t>
  </si>
  <si>
    <t>+1-931-774-1860x21209</t>
  </si>
  <si>
    <t>vpugh@francis.info</t>
  </si>
  <si>
    <t>946E6faF3c22a9C</t>
  </si>
  <si>
    <t>Houstonfurt</t>
  </si>
  <si>
    <t>(072)076-8034x9717</t>
  </si>
  <si>
    <t>(590)759-3528</t>
  </si>
  <si>
    <t>bradleyyolanda@mccullough.info</t>
  </si>
  <si>
    <t>http://www.golden-cobb.com/</t>
  </si>
  <si>
    <t>a5191Bf5fd82ecd</t>
  </si>
  <si>
    <t>Middleton Ltd</t>
  </si>
  <si>
    <t>Sweeneyborough</t>
  </si>
  <si>
    <t>(120)602-6039x63632</t>
  </si>
  <si>
    <t>134-940-4009</t>
  </si>
  <si>
    <t>stoneregina@michael.com</t>
  </si>
  <si>
    <t>http://www.glass-wilkerson.net/</t>
  </si>
  <si>
    <t>Dc6b1AfC6c4dFc7</t>
  </si>
  <si>
    <t>Clarke-Finley</t>
  </si>
  <si>
    <t>001-532-919-7963x88208</t>
  </si>
  <si>
    <t>(105)281-2192</t>
  </si>
  <si>
    <t>vmullen@french.com</t>
  </si>
  <si>
    <t>https://walton.com/</t>
  </si>
  <si>
    <t>a2f627b80FF46EF</t>
  </si>
  <si>
    <t>Port Clinton</t>
  </si>
  <si>
    <t>(390)167-2799x38473</t>
  </si>
  <si>
    <t>+1-887-519-3439x6652</t>
  </si>
  <si>
    <t>deborah61@mccoy-vance.info</t>
  </si>
  <si>
    <t>DB69C86fFa85bf4</t>
  </si>
  <si>
    <t>Stephens and Sons</t>
  </si>
  <si>
    <t>Fryeland</t>
  </si>
  <si>
    <t>256.618.5651</t>
  </si>
  <si>
    <t>504.779.7466x301</t>
  </si>
  <si>
    <t>qray@farley-brady.com</t>
  </si>
  <si>
    <t>cCEEE9BEEE3Fe61</t>
  </si>
  <si>
    <t>Watkins, Wagner and Olson</t>
  </si>
  <si>
    <t>South Tanner</t>
  </si>
  <si>
    <t>223.519.9741x224</t>
  </si>
  <si>
    <t>roymichael@medina-mccann.biz</t>
  </si>
  <si>
    <t>http://www.robles-sloan.net/</t>
  </si>
  <si>
    <t>bB8502cdEFFc5f8</t>
  </si>
  <si>
    <t>Hurley, Lang and Wells</t>
  </si>
  <si>
    <t>Peggybury</t>
  </si>
  <si>
    <t>113-204-6400</t>
  </si>
  <si>
    <t>774.855.5950x11404</t>
  </si>
  <si>
    <t>hutchinsonwendy@kelley.com</t>
  </si>
  <si>
    <t>2fDf827eE3858eE</t>
  </si>
  <si>
    <t>Macdonald, Campbell and Hayden</t>
  </si>
  <si>
    <t>Novakberg</t>
  </si>
  <si>
    <t>001-582-106-9338x39405</t>
  </si>
  <si>
    <t>(568)864-6439</t>
  </si>
  <si>
    <t>relliott@carlson-forbes.info</t>
  </si>
  <si>
    <t>https://www.potter.net/</t>
  </si>
  <si>
    <t>d5FeC90c8efd78a</t>
  </si>
  <si>
    <t>Campos, Kennedy and Newton</t>
  </si>
  <si>
    <t>Cobbburgh</t>
  </si>
  <si>
    <t>(415)819-6928x63838</t>
  </si>
  <si>
    <t>397-847-4546</t>
  </si>
  <si>
    <t>ayerssara@baker-aguirre.com</t>
  </si>
  <si>
    <t>http://pollard-jefferson.com/</t>
  </si>
  <si>
    <t>B121d6bF325674f</t>
  </si>
  <si>
    <t>Barry Group</t>
  </si>
  <si>
    <t>West Phyllis</t>
  </si>
  <si>
    <t>+1-324-444-7802x1320</t>
  </si>
  <si>
    <t>curtispotts@king-keller.com</t>
  </si>
  <si>
    <t>https://www.conway.biz/</t>
  </si>
  <si>
    <t>74D2B806c2B088d</t>
  </si>
  <si>
    <t>King-Chandler</t>
  </si>
  <si>
    <t>East Alejandraview</t>
  </si>
  <si>
    <t>453.353.4495</t>
  </si>
  <si>
    <t>850.624.2216x0592</t>
  </si>
  <si>
    <t>jilliandixon@orozco.com</t>
  </si>
  <si>
    <t>http://miller-ayers.com/</t>
  </si>
  <si>
    <t>Dc0ebFf203dECD9</t>
  </si>
  <si>
    <t>Ramsey LLC</t>
  </si>
  <si>
    <t>Nicholashaven</t>
  </si>
  <si>
    <t>+1-606-409-3991x30762</t>
  </si>
  <si>
    <t>(300)047-8371</t>
  </si>
  <si>
    <t>cummingsrose@kim-orr.com</t>
  </si>
  <si>
    <t>http://www.anthony.net/</t>
  </si>
  <si>
    <t>Ad3475Ab9D57a21</t>
  </si>
  <si>
    <t>Tran-Ross</t>
  </si>
  <si>
    <t>North Gabrielamouth</t>
  </si>
  <si>
    <t>997-016-2288x8233</t>
  </si>
  <si>
    <t>500-431-2197x56505</t>
  </si>
  <si>
    <t>beverlyhull@sims.info</t>
  </si>
  <si>
    <t>http://bradshaw.com/</t>
  </si>
  <si>
    <t>AeDA97dC6aa61fc</t>
  </si>
  <si>
    <t>Harmon LLC</t>
  </si>
  <si>
    <t>001-520-912-9744x14544</t>
  </si>
  <si>
    <t>001-992-186-7301</t>
  </si>
  <si>
    <t>yorkkathleen@haynes-floyd.com</t>
  </si>
  <si>
    <t>E81BEcaEa302f6E</t>
  </si>
  <si>
    <t>Spears, Salazar and Waters</t>
  </si>
  <si>
    <t>Cristinaville</t>
  </si>
  <si>
    <t>(479)881-4290x17160</t>
  </si>
  <si>
    <t>(206)691-5565x6023</t>
  </si>
  <si>
    <t>daryl33@shaffer-liu.net</t>
  </si>
  <si>
    <t>https://www.lloyd.biz/</t>
  </si>
  <si>
    <t>fe403A083051df0</t>
  </si>
  <si>
    <t>Kelleytown</t>
  </si>
  <si>
    <t>(479)941-1731</t>
  </si>
  <si>
    <t>001-222-217-8671</t>
  </si>
  <si>
    <t>lsparks@pollard.com</t>
  </si>
  <si>
    <t>4Deb71ce2bf3AdD</t>
  </si>
  <si>
    <t>Gillespie-Long</t>
  </si>
  <si>
    <t>Yorkchester</t>
  </si>
  <si>
    <t>948.379.9274x665</t>
  </si>
  <si>
    <t>001-626-799-5818x159</t>
  </si>
  <si>
    <t>morganpreston@jennings.com</t>
  </si>
  <si>
    <t>https://kennedy-hooper.com/</t>
  </si>
  <si>
    <t>0e87bCD62cFFf7b</t>
  </si>
  <si>
    <t>Fletcher, Gillespie and Vaughn</t>
  </si>
  <si>
    <t>Farleyfurt</t>
  </si>
  <si>
    <t>321.937.3473x7167</t>
  </si>
  <si>
    <t>291-825-5974x52130</t>
  </si>
  <si>
    <t>sheila38@hawkins.com</t>
  </si>
  <si>
    <t>http://schmidt-medina.com/</t>
  </si>
  <si>
    <t>8aD42aF7E5BBbEB</t>
  </si>
  <si>
    <t>Allen, Potts and Knox</t>
  </si>
  <si>
    <t>South Tami</t>
  </si>
  <si>
    <t>(159)332-6651x541</t>
  </si>
  <si>
    <t>372-323-5195</t>
  </si>
  <si>
    <t>ydavila@prince.com</t>
  </si>
  <si>
    <t>https://hammond.net/</t>
  </si>
  <si>
    <t>3d5D9a849DF0dE8</t>
  </si>
  <si>
    <t>Ortiz-Pittman</t>
  </si>
  <si>
    <t>+1-581-572-2059x0540</t>
  </si>
  <si>
    <t>(063)832-2777</t>
  </si>
  <si>
    <t>steven41@hart.biz</t>
  </si>
  <si>
    <t>https://michael.net/</t>
  </si>
  <si>
    <t>e9D5eF1Fab9fEeF</t>
  </si>
  <si>
    <t>Kaufman-Barr</t>
  </si>
  <si>
    <t>New Guy</t>
  </si>
  <si>
    <t>001-732-600-6289x71461</t>
  </si>
  <si>
    <t>anna98@herrera-wilson.com</t>
  </si>
  <si>
    <t>611aEAdBbfEF2c0</t>
  </si>
  <si>
    <t>Wolf, Richardson and Peterson</t>
  </si>
  <si>
    <t>Lake Shannonfurt</t>
  </si>
  <si>
    <t>376.163.8940x1648</t>
  </si>
  <si>
    <t>595.701.2126x4871</t>
  </si>
  <si>
    <t>nathanwang@walton.com</t>
  </si>
  <si>
    <t>5EEe2cC2A1Cbe0A</t>
  </si>
  <si>
    <t>Singleton-Estes</t>
  </si>
  <si>
    <t>Hannahberg</t>
  </si>
  <si>
    <t>584.718.3893</t>
  </si>
  <si>
    <t>875-571-4454</t>
  </si>
  <si>
    <t>beth13@baird.com</t>
  </si>
  <si>
    <t>https://goodwin.com/</t>
  </si>
  <si>
    <t>B8bc43817e65d5e</t>
  </si>
  <si>
    <t>Compton, Gregory and Greene</t>
  </si>
  <si>
    <t>836-618-8958x89328</t>
  </si>
  <si>
    <t>(186)733-8324x626</t>
  </si>
  <si>
    <t>groman@miranda.com</t>
  </si>
  <si>
    <t>D738bdE54ce14f6</t>
  </si>
  <si>
    <t>Weaver LLC</t>
  </si>
  <si>
    <t>(363)137-4115x33296</t>
  </si>
  <si>
    <t>630.027.3000x23175</t>
  </si>
  <si>
    <t>lvillanueva@orr-gutierrez.com</t>
  </si>
  <si>
    <t>http://bush.info/</t>
  </si>
  <si>
    <t>bdF9ED2ba4bFAcE</t>
  </si>
  <si>
    <t>Johnston-Bishop</t>
  </si>
  <si>
    <t>South Ericachester</t>
  </si>
  <si>
    <t>xbray@mayer.com</t>
  </si>
  <si>
    <t>ACAcd6f309e8DCa</t>
  </si>
  <si>
    <t>Blevins LLC</t>
  </si>
  <si>
    <t>Coleport</t>
  </si>
  <si>
    <t>001-312-355-4865x116</t>
  </si>
  <si>
    <t>+1-306-845-7126x654</t>
  </si>
  <si>
    <t>cristian41@casey.info</t>
  </si>
  <si>
    <t>https://porter-jimenez.biz/</t>
  </si>
  <si>
    <t>3dFac1832FedfCb</t>
  </si>
  <si>
    <t>Casey, Cunningham and Sheppard</t>
  </si>
  <si>
    <t>688.289.5878</t>
  </si>
  <si>
    <t>443-125-9079x64724</t>
  </si>
  <si>
    <t>leeashley@henderson.net</t>
  </si>
  <si>
    <t>https://hoover-mcguire.net/</t>
  </si>
  <si>
    <t>5167E3bEa50df7a</t>
  </si>
  <si>
    <t>Lawrence-Hood</t>
  </si>
  <si>
    <t>North Katherineshire</t>
  </si>
  <si>
    <t>451.788.6324</t>
  </si>
  <si>
    <t>nsheppard@matthews.com</t>
  </si>
  <si>
    <t>http://www.ashley.biz/</t>
  </si>
  <si>
    <t>3f5f9d965DEBe23</t>
  </si>
  <si>
    <t>Heathchester</t>
  </si>
  <si>
    <t>001-927-470-3611x6028</t>
  </si>
  <si>
    <t>mathewstricia@mcintosh.com</t>
  </si>
  <si>
    <t>https://miller-santos.com/</t>
  </si>
  <si>
    <t>bffEBECfbe7EFef</t>
  </si>
  <si>
    <t>Reeves, Leon and Rosario</t>
  </si>
  <si>
    <t>South Tracey</t>
  </si>
  <si>
    <t>001-951-733-8361x220</t>
  </si>
  <si>
    <t>493-997-8420x0023</t>
  </si>
  <si>
    <t>angela88@stanley-diaz.org</t>
  </si>
  <si>
    <t>http://www.kelley-pruitt.com/</t>
  </si>
  <si>
    <t>DF338ab1A6bb45D</t>
  </si>
  <si>
    <t>Banks-Garza</t>
  </si>
  <si>
    <t>New Terranceton</t>
  </si>
  <si>
    <t>409.581.4286</t>
  </si>
  <si>
    <t>320-810-8581</t>
  </si>
  <si>
    <t>madelinemontes@reeves.info</t>
  </si>
  <si>
    <t>https://collier-booth.org/</t>
  </si>
  <si>
    <t>68D16f428AEbf69</t>
  </si>
  <si>
    <t>Mack-Wilson</t>
  </si>
  <si>
    <t>South Taylor</t>
  </si>
  <si>
    <t>140.782.0057</t>
  </si>
  <si>
    <t>+1-097-403-1496x66099</t>
  </si>
  <si>
    <t>mayochristy@blake.com</t>
  </si>
  <si>
    <t>https://www.larsen-serrano.com/</t>
  </si>
  <si>
    <t>E3e2E8C6Cb2C1cc</t>
  </si>
  <si>
    <t>Hensley-Arias</t>
  </si>
  <si>
    <t>(559)477-2646</t>
  </si>
  <si>
    <t>614-801-8876x4266</t>
  </si>
  <si>
    <t>yrandolph@watts-joyce.com</t>
  </si>
  <si>
    <t>http://becker.net/</t>
  </si>
  <si>
    <t>0F6E13dc86e8e7A</t>
  </si>
  <si>
    <t>Mitchell-Montes</t>
  </si>
  <si>
    <t>701.172.2585x1906</t>
  </si>
  <si>
    <t>knappmindy@johnston.org</t>
  </si>
  <si>
    <t>https://www.murray-roth.biz/</t>
  </si>
  <si>
    <t>2FAD98E2A3F0EC7</t>
  </si>
  <si>
    <t>Hernandezborough</t>
  </si>
  <si>
    <t>001-649-552-3328x2349</t>
  </si>
  <si>
    <t>227-134-3080</t>
  </si>
  <si>
    <t>foxmarisa@calderon.org</t>
  </si>
  <si>
    <t>http://walls-atkinson.com/</t>
  </si>
  <si>
    <t>E7Bd3Dffd04BdDD</t>
  </si>
  <si>
    <t>Valencia-Gaines</t>
  </si>
  <si>
    <t>Knappport</t>
  </si>
  <si>
    <t>001-648-566-2688x676</t>
  </si>
  <si>
    <t>+1-836-205-4863x6380</t>
  </si>
  <si>
    <t>brooke24@frey.com</t>
  </si>
  <si>
    <t>http://fowler-melton.com/</t>
  </si>
  <si>
    <t>b58CACD073b80bB</t>
  </si>
  <si>
    <t>Baldwin-Saunders</t>
  </si>
  <si>
    <t>North Pam</t>
  </si>
  <si>
    <t>540.607.2441</t>
  </si>
  <si>
    <t>(356)866-9859x127</t>
  </si>
  <si>
    <t>sherylkeller@harrington-kelly.biz</t>
  </si>
  <si>
    <t>DAef58E7EcAFbFA</t>
  </si>
  <si>
    <t>Cabrera, Stanley and Downs</t>
  </si>
  <si>
    <t>New Darrylburgh</t>
  </si>
  <si>
    <t>(354)469-7260x0612</t>
  </si>
  <si>
    <t>nuneznancy@mcdowell.com</t>
  </si>
  <si>
    <t>D9CDBe10fD1bB25</t>
  </si>
  <si>
    <t>Friedman and Sons</t>
  </si>
  <si>
    <t>Meyerchester</t>
  </si>
  <si>
    <t>001-110-991-9922x12493</t>
  </si>
  <si>
    <t>631-975-6915</t>
  </si>
  <si>
    <t>petersenkristie@holden.biz</t>
  </si>
  <si>
    <t>3F8FFbEd75a777B</t>
  </si>
  <si>
    <t>Jensen-Nunez</t>
  </si>
  <si>
    <t>(616)491-9055x84392</t>
  </si>
  <si>
    <t>001-234-948-2467x292</t>
  </si>
  <si>
    <t>yroman@sparks-gonzales.info</t>
  </si>
  <si>
    <t>F1A280a7c08eD90</t>
  </si>
  <si>
    <t>Silva, Kent and Fowler</t>
  </si>
  <si>
    <t>New Brendantown</t>
  </si>
  <si>
    <t>001-979-346-6006</t>
  </si>
  <si>
    <t>349.258.5136</t>
  </si>
  <si>
    <t>melody40@collins.com</t>
  </si>
  <si>
    <t>https://www.blanchard.com/</t>
  </si>
  <si>
    <t>F943fDB53BCCFf9</t>
  </si>
  <si>
    <t>Norman, Daugherty and Mccarty</t>
  </si>
  <si>
    <t>West Micheal</t>
  </si>
  <si>
    <t>+1-591-293-2999x6201</t>
  </si>
  <si>
    <t>lonniekim@small-lowery.com</t>
  </si>
  <si>
    <t>db8898e3cd81D61</t>
  </si>
  <si>
    <t>Nunez, Underwood and Stein</t>
  </si>
  <si>
    <t>North Eugene</t>
  </si>
  <si>
    <t>001-605-227-6433x65363</t>
  </si>
  <si>
    <t>(144)381-2796x249</t>
  </si>
  <si>
    <t>hannah82@chen.net</t>
  </si>
  <si>
    <t>http://payne-stanley.info/</t>
  </si>
  <si>
    <t>9120baedaea06d9</t>
  </si>
  <si>
    <t>Graham, Riley and Sanchez</t>
  </si>
  <si>
    <t>Lake Rachel</t>
  </si>
  <si>
    <t>(728)312-8376x0769</t>
  </si>
  <si>
    <t>001-381-436-3032x198</t>
  </si>
  <si>
    <t>janice47@gross.com</t>
  </si>
  <si>
    <t>dD5Ac6b31f802D7</t>
  </si>
  <si>
    <t>Hancock PLC</t>
  </si>
  <si>
    <t>Bradyberg</t>
  </si>
  <si>
    <t>627.954.6520x894</t>
  </si>
  <si>
    <t>255-278-6685</t>
  </si>
  <si>
    <t>phyllis67@kennedy-becker.com</t>
  </si>
  <si>
    <t>http://www.conrad-valdez.info/</t>
  </si>
  <si>
    <t>Cc8F1BF472C47Ad</t>
  </si>
  <si>
    <t>Mendoza, Forbes and Carey</t>
  </si>
  <si>
    <t>446-732-5926x7131</t>
  </si>
  <si>
    <t>sydney47@casey.com</t>
  </si>
  <si>
    <t>https://www.rowland.net/</t>
  </si>
  <si>
    <t>cfea97B3aB9E037</t>
  </si>
  <si>
    <t>Leach Ltd</t>
  </si>
  <si>
    <t>Christianfort</t>
  </si>
  <si>
    <t>(294)869-6584</t>
  </si>
  <si>
    <t>+1-961-090-7505x480</t>
  </si>
  <si>
    <t>louisvega@lawson.com</t>
  </si>
  <si>
    <t>https://www.villanueva.info/</t>
  </si>
  <si>
    <t>BAA7b818eaaacbD</t>
  </si>
  <si>
    <t>Ellis, Morris and Willis</t>
  </si>
  <si>
    <t>(033)173-8003</t>
  </si>
  <si>
    <t>001-530-286-0787x6756</t>
  </si>
  <si>
    <t>shannon04@nelson-mcbride.com</t>
  </si>
  <si>
    <t>82a510CA31C1Fe5</t>
  </si>
  <si>
    <t>Hahn Ltd</t>
  </si>
  <si>
    <t>South Sonya</t>
  </si>
  <si>
    <t>741.726.9154x017</t>
  </si>
  <si>
    <t>(757)441-5891x988</t>
  </si>
  <si>
    <t>osborntanya@juarez.com</t>
  </si>
  <si>
    <t>https://banks-dougherty.biz/</t>
  </si>
  <si>
    <t>C74CADB9aC1137A</t>
  </si>
  <si>
    <t>Wong-Chan</t>
  </si>
  <si>
    <t>Mckaychester</t>
  </si>
  <si>
    <t>(055)197-7581x919</t>
  </si>
  <si>
    <t>125-403-9562</t>
  </si>
  <si>
    <t>neil04@allen-cohen.com</t>
  </si>
  <si>
    <t>https://osborn-roberson.com/</t>
  </si>
  <si>
    <t>6Fcce0f712f5C64</t>
  </si>
  <si>
    <t>Mccullough-Wright</t>
  </si>
  <si>
    <t>631-128-6429x62252</t>
  </si>
  <si>
    <t>+1-639-843-2135x660</t>
  </si>
  <si>
    <t>greg19@lamb.com</t>
  </si>
  <si>
    <t>https://www.rivas.net/</t>
  </si>
  <si>
    <t>eB2da1e9eC1b2d1</t>
  </si>
  <si>
    <t>Travischester</t>
  </si>
  <si>
    <t>+1-563-748-8284x589</t>
  </si>
  <si>
    <t>sandyrice@benson-francis.org</t>
  </si>
  <si>
    <t>https://valenzuela-dawson.com/</t>
  </si>
  <si>
    <t>55f74FadeAbbfC6</t>
  </si>
  <si>
    <t>Velazquez, Salazar and Harper</t>
  </si>
  <si>
    <t>Barrbury</t>
  </si>
  <si>
    <t>561-353-7794x499</t>
  </si>
  <si>
    <t>staciekennedy@williams-macdonald.com</t>
  </si>
  <si>
    <t>c2f06bA72D77F8E</t>
  </si>
  <si>
    <t>Golden, Velazquez and Rasmussen</t>
  </si>
  <si>
    <t>+1-152-613-0981x4415</t>
  </si>
  <si>
    <t>590-363-2553x4696</t>
  </si>
  <si>
    <t>laura46@hahn.com</t>
  </si>
  <si>
    <t>http://www.conley-gould.com/</t>
  </si>
  <si>
    <t>C17E6eD3beCFb7B</t>
  </si>
  <si>
    <t>Parker, Curtis and Dean</t>
  </si>
  <si>
    <t>North Jermaineburgh</t>
  </si>
  <si>
    <t>001-162-494-1579x125</t>
  </si>
  <si>
    <t>fred86@dickson.com</t>
  </si>
  <si>
    <t>http://adkins-kennedy.biz/</t>
  </si>
  <si>
    <t>f80b25aeEA96Eef</t>
  </si>
  <si>
    <t>Graves-Luna</t>
  </si>
  <si>
    <t>Rosechester</t>
  </si>
  <si>
    <t>(741)987-0097x4137</t>
  </si>
  <si>
    <t>590.093.5339x201</t>
  </si>
  <si>
    <t>elainefrench@krause-coleman.com</t>
  </si>
  <si>
    <t>1Af31f586bDee6e</t>
  </si>
  <si>
    <t>Jenkins-Krueger</t>
  </si>
  <si>
    <t>(296)057-1963x83349</t>
  </si>
  <si>
    <t>(635)650-7156</t>
  </si>
  <si>
    <t>gailwinters@nash-page.com</t>
  </si>
  <si>
    <t>https://www.keith-noble.com/</t>
  </si>
  <si>
    <t>bCA1a4fAe7dE8E8</t>
  </si>
  <si>
    <t>Ochoa-Vaughan</t>
  </si>
  <si>
    <t>South Heidi</t>
  </si>
  <si>
    <t>+1-383-484-8071x757</t>
  </si>
  <si>
    <t>271-099-2933x7222</t>
  </si>
  <si>
    <t>comptonmark@sparks.com</t>
  </si>
  <si>
    <t>https://frederick-mosley.com/</t>
  </si>
  <si>
    <t>Ab93Fe8bbfc84cb</t>
  </si>
  <si>
    <t>+1-775-300-0727x640</t>
  </si>
  <si>
    <t>meredithcurtis@mcgee.com</t>
  </si>
  <si>
    <t>http://valenzuela.com/</t>
  </si>
  <si>
    <t>fd53b6BeE5f9f1c</t>
  </si>
  <si>
    <t>Lara-Morrison</t>
  </si>
  <si>
    <t>Tommyhaven</t>
  </si>
  <si>
    <t>+1-833-617-4502x44612</t>
  </si>
  <si>
    <t>679.760.3064x578</t>
  </si>
  <si>
    <t>wwalter@dunlap-travis.com</t>
  </si>
  <si>
    <t>http://www.sanford-giles.com/</t>
  </si>
  <si>
    <t>3FcD12a1Ede65ca</t>
  </si>
  <si>
    <t>527.828.5597x8246</t>
  </si>
  <si>
    <t>(784)273-6495</t>
  </si>
  <si>
    <t>mcintoshcolton@morton.com</t>
  </si>
  <si>
    <t>88F34dAfaAf9C13</t>
  </si>
  <si>
    <t>Potts, Juarez and Gaines</t>
  </si>
  <si>
    <t>Nancyburgh</t>
  </si>
  <si>
    <t>284.082.9099</t>
  </si>
  <si>
    <t>rosalesjoy@orozco.com</t>
  </si>
  <si>
    <t>https://wu.info/</t>
  </si>
  <si>
    <t>ba6023F7Ae638c5</t>
  </si>
  <si>
    <t>Irwin LLC</t>
  </si>
  <si>
    <t>Francestown</t>
  </si>
  <si>
    <t>156-040-2286</t>
  </si>
  <si>
    <t>532.107.6362</t>
  </si>
  <si>
    <t>mercedes87@brady.com</t>
  </si>
  <si>
    <t>2f652B15e2A44f3</t>
  </si>
  <si>
    <t>Vega Group</t>
  </si>
  <si>
    <t>Cranestad</t>
  </si>
  <si>
    <t>+1-301-704-9924x3535</t>
  </si>
  <si>
    <t>473.705.7690x10241</t>
  </si>
  <si>
    <t>brucecox@pineda.biz</t>
  </si>
  <si>
    <t>https://king-kim.com/</t>
  </si>
  <si>
    <t>D01bDfB4Ff9bf8A</t>
  </si>
  <si>
    <t>Woodward-Miles</t>
  </si>
  <si>
    <t>Lake Christy</t>
  </si>
  <si>
    <t>101.095.6861x568</t>
  </si>
  <si>
    <t>barry65@barron.com</t>
  </si>
  <si>
    <t>https://www.wright-landry.biz/</t>
  </si>
  <si>
    <t>C41fA3DaEfaD0e7</t>
  </si>
  <si>
    <t>Wilkerson-Grimes</t>
  </si>
  <si>
    <t>Whitneyberg</t>
  </si>
  <si>
    <t>460.478.0711</t>
  </si>
  <si>
    <t>(605)135-9252x8177</t>
  </si>
  <si>
    <t>zarias@coffey-gay.info</t>
  </si>
  <si>
    <t>http://mendez.net/</t>
  </si>
  <si>
    <t>6cAD6F92A7446EC</t>
  </si>
  <si>
    <t>Baldwin-Huang</t>
  </si>
  <si>
    <t>Collierfort</t>
  </si>
  <si>
    <t>585.163.5183x27293</t>
  </si>
  <si>
    <t>rubenwhitaker@lopez-simmons.org</t>
  </si>
  <si>
    <t>bA6A39e0500a3B5</t>
  </si>
  <si>
    <t>Casey LLC</t>
  </si>
  <si>
    <t>Lake Alice</t>
  </si>
  <si>
    <t>(454)151-2427</t>
  </si>
  <si>
    <t>uoconnell@cross-potts.com</t>
  </si>
  <si>
    <t>https://www.dean-neal.com/</t>
  </si>
  <si>
    <t>B8BDcFd3B81A00c</t>
  </si>
  <si>
    <t>Kline-Barrera</t>
  </si>
  <si>
    <t>North Shaunton</t>
  </si>
  <si>
    <t>001-033-274-1298x228</t>
  </si>
  <si>
    <t>703.976.1621x048</t>
  </si>
  <si>
    <t>gabriela40@rush-mcdonald.info</t>
  </si>
  <si>
    <t>https://bridges.com/</t>
  </si>
  <si>
    <t>aB8C98f6Bbc5B0F</t>
  </si>
  <si>
    <t>Turner, Baldwin and Robles</t>
  </si>
  <si>
    <t>Millshaven</t>
  </si>
  <si>
    <t>(847)040-9285x956</t>
  </si>
  <si>
    <t>001-398-129-4560</t>
  </si>
  <si>
    <t>xkidd@acevedo.biz</t>
  </si>
  <si>
    <t>http://cortez.org/</t>
  </si>
  <si>
    <t>e98652AD9E24eaD</t>
  </si>
  <si>
    <t>Hodge, Carson and Valdez</t>
  </si>
  <si>
    <t>Omarchester</t>
  </si>
  <si>
    <t>(918)168-6010x53414</t>
  </si>
  <si>
    <t>040.584.6039x6762</t>
  </si>
  <si>
    <t>kiddmelvin@mayo.org</t>
  </si>
  <si>
    <t>http://www.ali.info/</t>
  </si>
  <si>
    <t>6Aa2fe3Fd6Bc75c</t>
  </si>
  <si>
    <t>Murillo, Steele and Robinson</t>
  </si>
  <si>
    <t>655.185.4098x1006</t>
  </si>
  <si>
    <t>480.825.0857</t>
  </si>
  <si>
    <t>spencekerri@rose.com</t>
  </si>
  <si>
    <t>https://www.mccann.info/</t>
  </si>
  <si>
    <t>5F7e7AD0BfC6Ca7</t>
  </si>
  <si>
    <t>Sosa PLC</t>
  </si>
  <si>
    <t>836.171.4976x6736</t>
  </si>
  <si>
    <t>001-812-867-6293x102</t>
  </si>
  <si>
    <t>jade42@white.net</t>
  </si>
  <si>
    <t>https://jacobson.com/</t>
  </si>
  <si>
    <t>184B4a0668F956f</t>
  </si>
  <si>
    <t>Chandler LLC</t>
  </si>
  <si>
    <t>New Kaitlyn</t>
  </si>
  <si>
    <t>001-842-481-6530</t>
  </si>
  <si>
    <t>603-614-9356</t>
  </si>
  <si>
    <t>noblepeggy@edwards.com</t>
  </si>
  <si>
    <t>http://ibarra-stevens.net/</t>
  </si>
  <si>
    <t>22bd51D7797afEa</t>
  </si>
  <si>
    <t>Lamb, Ortiz and Frye</t>
  </si>
  <si>
    <t>Lake Dustinfort</t>
  </si>
  <si>
    <t>218.617.3163x068</t>
  </si>
  <si>
    <t>492.842.8441</t>
  </si>
  <si>
    <t>sueestes@miller.net</t>
  </si>
  <si>
    <t>https://www.marsh.com/</t>
  </si>
  <si>
    <t>65A708CD553C312</t>
  </si>
  <si>
    <t>Tyler-Nolan</t>
  </si>
  <si>
    <t>Wagnerport</t>
  </si>
  <si>
    <t>001-941-319-3467x52638</t>
  </si>
  <si>
    <t>(612)488-1258x05622</t>
  </si>
  <si>
    <t>holtlarry@griffith.com</t>
  </si>
  <si>
    <t>https://schwartz.biz/</t>
  </si>
  <si>
    <t>efe3aE26B2bA6eA</t>
  </si>
  <si>
    <t>Fowler, Ward and Olson</t>
  </si>
  <si>
    <t>553.929.3938x45800</t>
  </si>
  <si>
    <t>+1-046-761-2768x56834</t>
  </si>
  <si>
    <t>suzanne24@powers.info</t>
  </si>
  <si>
    <t>ca099Cc5c260314</t>
  </si>
  <si>
    <t>Rich Inc</t>
  </si>
  <si>
    <t>Port Leroy</t>
  </si>
  <si>
    <t>001-837-217-5540x91525</t>
  </si>
  <si>
    <t>cassidyfinley@buchanan.com</t>
  </si>
  <si>
    <t>https://webb-may.org/</t>
  </si>
  <si>
    <t>b9bBeAeeab8d9F1</t>
  </si>
  <si>
    <t>Love, Simpson and Le</t>
  </si>
  <si>
    <t>(070)527-7533</t>
  </si>
  <si>
    <t>(970)645-3659</t>
  </si>
  <si>
    <t>lindsay06@ho-quinn.com</t>
  </si>
  <si>
    <t>https://www.rodriguez.com/</t>
  </si>
  <si>
    <t>b77AcEcdC7AfCEB</t>
  </si>
  <si>
    <t>Bridgettown</t>
  </si>
  <si>
    <t>804-544-7885x59713</t>
  </si>
  <si>
    <t>683.530.9772</t>
  </si>
  <si>
    <t>audrey30@herman-howard.com</t>
  </si>
  <si>
    <t>http://www.robertson.com/</t>
  </si>
  <si>
    <t>9CcaEF4adc094f1</t>
  </si>
  <si>
    <t>Bennett-Simmons</t>
  </si>
  <si>
    <t>New Ivan</t>
  </si>
  <si>
    <t>001-042-339-0660x39765</t>
  </si>
  <si>
    <t>703-625-3541x955</t>
  </si>
  <si>
    <t>alejandra30@jefferson-hester.com</t>
  </si>
  <si>
    <t>https://www.duffy-kirk.net/</t>
  </si>
  <si>
    <t>e63BFCd5ae7B40c</t>
  </si>
  <si>
    <t>King-Merritt</t>
  </si>
  <si>
    <t>350.633.1609x415</t>
  </si>
  <si>
    <t>108.042.3610</t>
  </si>
  <si>
    <t>cristinawelch@ferguson.com</t>
  </si>
  <si>
    <t>f40407457D6ae00</t>
  </si>
  <si>
    <t>Harrell, Lambert and Sexton</t>
  </si>
  <si>
    <t>Jamieton</t>
  </si>
  <si>
    <t>(713)788-4612x78976</t>
  </si>
  <si>
    <t>375.274.3108x970</t>
  </si>
  <si>
    <t>franklin06@everett.com</t>
  </si>
  <si>
    <t>https://blankenship.biz/</t>
  </si>
  <si>
    <t>789edA5aD33dbF5</t>
  </si>
  <si>
    <t>Mcmillan, Ponce and Atkins</t>
  </si>
  <si>
    <t>Bishopberg</t>
  </si>
  <si>
    <t>596.815.7422</t>
  </si>
  <si>
    <t>(948)487-4761</t>
  </si>
  <si>
    <t>dholloway@conrad.com</t>
  </si>
  <si>
    <t>http://kennedy-hardin.biz/</t>
  </si>
  <si>
    <t>F2fBfDa9a7B1F99</t>
  </si>
  <si>
    <t>Dickersonville</t>
  </si>
  <si>
    <t>001-281-761-7802x7257</t>
  </si>
  <si>
    <t>vaughnariana@spears.org</t>
  </si>
  <si>
    <t>http://houston-schmidt.com/</t>
  </si>
  <si>
    <t>C7d62d770F2a6f1</t>
  </si>
  <si>
    <t>Watts-Delacruz</t>
  </si>
  <si>
    <t>Cherrytown</t>
  </si>
  <si>
    <t>+1-253-693-7127x563</t>
  </si>
  <si>
    <t>001-290-268-8603x33689</t>
  </si>
  <si>
    <t>vayers@santiago.com</t>
  </si>
  <si>
    <t>https://www.gamble-boyer.com/</t>
  </si>
  <si>
    <t>AaBc6aC3f7ebdF8</t>
  </si>
  <si>
    <t>Norris-Burnett</t>
  </si>
  <si>
    <t>689-696-7597x29786</t>
  </si>
  <si>
    <t>225-522-8636x79865</t>
  </si>
  <si>
    <t>frederickfrank@arias.com</t>
  </si>
  <si>
    <t>http://nolan.biz/</t>
  </si>
  <si>
    <t>febb2c72a59Bd7a</t>
  </si>
  <si>
    <t>Aguirre and Sons</t>
  </si>
  <si>
    <t>North Derrick</t>
  </si>
  <si>
    <t>+1-913-916-8483x63840</t>
  </si>
  <si>
    <t>122.361.1734x9617</t>
  </si>
  <si>
    <t>nicolas59@gillespie.com</t>
  </si>
  <si>
    <t>http://swanson.biz/</t>
  </si>
  <si>
    <t>AcbfEB5c35e8AE2</t>
  </si>
  <si>
    <t>Ward-Horne</t>
  </si>
  <si>
    <t>North Makaylaside</t>
  </si>
  <si>
    <t>+1-251-874-4055x390</t>
  </si>
  <si>
    <t>001-442-735-1726x242</t>
  </si>
  <si>
    <t>karl75@burgess.com</t>
  </si>
  <si>
    <t>https://george.com/</t>
  </si>
  <si>
    <t>c7887Dc6dCaB2B0</t>
  </si>
  <si>
    <t>Cooke and Sons</t>
  </si>
  <si>
    <t>Lisaton</t>
  </si>
  <si>
    <t>001-983-685-8519</t>
  </si>
  <si>
    <t>+1-121-299-0250x918</t>
  </si>
  <si>
    <t>chelseycrosby@day.com</t>
  </si>
  <si>
    <t>https://hahn.info/</t>
  </si>
  <si>
    <t>ECAF2Ac278Ca628</t>
  </si>
  <si>
    <t>Alexander-Mcfarland</t>
  </si>
  <si>
    <t>Flemingbury</t>
  </si>
  <si>
    <t>001-486-897-7321</t>
  </si>
  <si>
    <t>(966)426-2400x23242</t>
  </si>
  <si>
    <t>rdennis@huff.com</t>
  </si>
  <si>
    <t>http://www.wiley.biz/</t>
  </si>
  <si>
    <t>fDe3575BF7f4ad3</t>
  </si>
  <si>
    <t>Klein, Scott and Mcintyre</t>
  </si>
  <si>
    <t>Chrischester</t>
  </si>
  <si>
    <t>599.138.4408x557</t>
  </si>
  <si>
    <t>001-171-529-3947x6754</t>
  </si>
  <si>
    <t>charlesmoore@lowe.com</t>
  </si>
  <si>
    <t>https://wells-jennings.org/</t>
  </si>
  <si>
    <t>5EFAb4452Fd8BC3</t>
  </si>
  <si>
    <t>Kirk, Krueger and Klein</t>
  </si>
  <si>
    <t>South Rileyton</t>
  </si>
  <si>
    <t>626-458-2002x77491</t>
  </si>
  <si>
    <t>536-356-3748</t>
  </si>
  <si>
    <t>stouttristan@steele.com</t>
  </si>
  <si>
    <t>DA42554Deb61761</t>
  </si>
  <si>
    <t>East Sueville</t>
  </si>
  <si>
    <t>001-252-506-4459x4305</t>
  </si>
  <si>
    <t>julia20@michael.com</t>
  </si>
  <si>
    <t>http://www.prince-gonzales.com/</t>
  </si>
  <si>
    <t>bb074d5D2F172c2</t>
  </si>
  <si>
    <t>West Melissashire</t>
  </si>
  <si>
    <t>319.567.8411</t>
  </si>
  <si>
    <t>(746)634-3625x07838</t>
  </si>
  <si>
    <t>nashjoseph@gray.com</t>
  </si>
  <si>
    <t>https://www.rivers.net/</t>
  </si>
  <si>
    <t>dE5f3e1D10dB80b</t>
  </si>
  <si>
    <t>Huffburgh</t>
  </si>
  <si>
    <t>560-339-9674x04544</t>
  </si>
  <si>
    <t>erojas@meyers-savage.com</t>
  </si>
  <si>
    <t>Dc49fE6d1f94595</t>
  </si>
  <si>
    <t>Jefferson-Rogers</t>
  </si>
  <si>
    <t>023.534.3741</t>
  </si>
  <si>
    <t>252.246.2746</t>
  </si>
  <si>
    <t>teresagross@cooley.com</t>
  </si>
  <si>
    <t>Ba8AC9FEE6c53BF</t>
  </si>
  <si>
    <t>001-279-136-4271</t>
  </si>
  <si>
    <t>reeddean@watkins-chandler.biz</t>
  </si>
  <si>
    <t>http://wilkerson.com/</t>
  </si>
  <si>
    <t>De59a4e972EABff</t>
  </si>
  <si>
    <t>Wolf-Crosby</t>
  </si>
  <si>
    <t>Reyesborough</t>
  </si>
  <si>
    <t>(457)713-6670</t>
  </si>
  <si>
    <t>+1-228-581-4389x948</t>
  </si>
  <si>
    <t>hensonmckenzie@wood-espinoza.com</t>
  </si>
  <si>
    <t>http://www.goodwin.net/</t>
  </si>
  <si>
    <t>Bd7EdABBb34a06B</t>
  </si>
  <si>
    <t>Evans, Kent and Zamora</t>
  </si>
  <si>
    <t>(070)416-5168x8081</t>
  </si>
  <si>
    <t>(407)030-6065</t>
  </si>
  <si>
    <t>catherine40@wolf.com</t>
  </si>
  <si>
    <t>997d3046BEec43D</t>
  </si>
  <si>
    <t>Nielsen, Foster and Decker</t>
  </si>
  <si>
    <t>West Dominique</t>
  </si>
  <si>
    <t>001-720-992-9009x63385</t>
  </si>
  <si>
    <t>287-573-5732x47699</t>
  </si>
  <si>
    <t>ipruitt@faulkner.net</t>
  </si>
  <si>
    <t>http://www.kaufman.info/</t>
  </si>
  <si>
    <t>9cd1937E01cFEcc</t>
  </si>
  <si>
    <t>Best and Sons</t>
  </si>
  <si>
    <t>West Joelburgh</t>
  </si>
  <si>
    <t>001-808-067-2215x18434</t>
  </si>
  <si>
    <t>tamiayers@hanson.com</t>
  </si>
  <si>
    <t>http://www.barber.com/</t>
  </si>
  <si>
    <t>FeBfD661afdf9B0</t>
  </si>
  <si>
    <t>Berger, Cooley and Lawson</t>
  </si>
  <si>
    <t>(563)550-7677</t>
  </si>
  <si>
    <t>yesenianolan@patrick.net</t>
  </si>
  <si>
    <t>https://www.long-newman.com/</t>
  </si>
  <si>
    <t>1adECd8c5B45eD5</t>
  </si>
  <si>
    <t>Rose-Esparza</t>
  </si>
  <si>
    <t>East Lydiahaven</t>
  </si>
  <si>
    <t>181-107-0798x19738</t>
  </si>
  <si>
    <t>014.330.2867</t>
  </si>
  <si>
    <t>caseybowman@liu.com</t>
  </si>
  <si>
    <t>https://clarke.com/</t>
  </si>
  <si>
    <t>4Fcdbe4Bd1aeeff</t>
  </si>
  <si>
    <t>Harris-Weiss</t>
  </si>
  <si>
    <t>North Jakefort</t>
  </si>
  <si>
    <t>716-876-7150x172</t>
  </si>
  <si>
    <t>006-697-6276</t>
  </si>
  <si>
    <t>flin@benson-petersen.com</t>
  </si>
  <si>
    <t>http://mejia-finley.info/</t>
  </si>
  <si>
    <t>BF665813bFAcaCF</t>
  </si>
  <si>
    <t>Colon LLC</t>
  </si>
  <si>
    <t>(346)956-2384x4523</t>
  </si>
  <si>
    <t>712.618.9133x9194</t>
  </si>
  <si>
    <t>henrywhitney@burnett.com</t>
  </si>
  <si>
    <t>https://clay-hardin.net/</t>
  </si>
  <si>
    <t>af7Dd31c80DF67b</t>
  </si>
  <si>
    <t>Flynn, Bishop and Hardy</t>
  </si>
  <si>
    <t>East Lawrenceview</t>
  </si>
  <si>
    <t>611-345-4805</t>
  </si>
  <si>
    <t>001-285-399-9047</t>
  </si>
  <si>
    <t>briannaconrad@smith.org</t>
  </si>
  <si>
    <t>http://www.arellano.biz/</t>
  </si>
  <si>
    <t>48fb71ca5dcfe71</t>
  </si>
  <si>
    <t>Owens and Sons</t>
  </si>
  <si>
    <t>Lake Christiestad</t>
  </si>
  <si>
    <t>(876)654-4938</t>
  </si>
  <si>
    <t>437.720.8792x6923</t>
  </si>
  <si>
    <t>apham@spence-odom.org</t>
  </si>
  <si>
    <t>D6F0E4D1DcBc9e0</t>
  </si>
  <si>
    <t>Gould-Cooley</t>
  </si>
  <si>
    <t>Gabrielland</t>
  </si>
  <si>
    <t>(846)430-5209</t>
  </si>
  <si>
    <t>scisneros@french-stanley.com</t>
  </si>
  <si>
    <t>https://www.ross.biz/</t>
  </si>
  <si>
    <t>084BB316CCB63fE</t>
  </si>
  <si>
    <t>Petersen, Sparks and Carter</t>
  </si>
  <si>
    <t>Lake Parkermouth</t>
  </si>
  <si>
    <t>001-373-650-4470x239</t>
  </si>
  <si>
    <t>kaisergreg@abbott-fox.com</t>
  </si>
  <si>
    <t>https://www.valenzuela.com/</t>
  </si>
  <si>
    <t>f10E51c5F0A7dE1</t>
  </si>
  <si>
    <t>Mikeport</t>
  </si>
  <si>
    <t>467-015-5746x018</t>
  </si>
  <si>
    <t>033.460.5745x4505</t>
  </si>
  <si>
    <t>lmoran@bailey-hines.com</t>
  </si>
  <si>
    <t>A6052ca9d7f2ab4</t>
  </si>
  <si>
    <t>Lang PLC</t>
  </si>
  <si>
    <t>Lake Rachaelchester</t>
  </si>
  <si>
    <t>(555)974-2494</t>
  </si>
  <si>
    <t>(402)866-3889x649</t>
  </si>
  <si>
    <t>hayesnichole@garcia.com</t>
  </si>
  <si>
    <t>0AdA23e478AfDcd</t>
  </si>
  <si>
    <t>Meadows-Vang</t>
  </si>
  <si>
    <t>Maddoxmouth</t>
  </si>
  <si>
    <t>001-079-510-0280x8988</t>
  </si>
  <si>
    <t>(663)976-6268</t>
  </si>
  <si>
    <t>serranoterri@lawson.info</t>
  </si>
  <si>
    <t>daEFd10fa657afb</t>
  </si>
  <si>
    <t>Marissastad</t>
  </si>
  <si>
    <t>024.878.7226</t>
  </si>
  <si>
    <t>223-212-3399x43123</t>
  </si>
  <si>
    <t>jsantana@downs.com</t>
  </si>
  <si>
    <t>http://www.tyler-vaughan.com/</t>
  </si>
  <si>
    <t>2bDD58D1f444eCb</t>
  </si>
  <si>
    <t>Jones Group</t>
  </si>
  <si>
    <t>Laneburgh</t>
  </si>
  <si>
    <t>491.374.9325x63663</t>
  </si>
  <si>
    <t>946.086.6309x36640</t>
  </si>
  <si>
    <t>kaylalambert@roberson.com</t>
  </si>
  <si>
    <t>http://bray-mcmahon.biz/</t>
  </si>
  <si>
    <t>20DDAe8acC17dcF</t>
  </si>
  <si>
    <t>Escobarbury</t>
  </si>
  <si>
    <t>685-717-6205</t>
  </si>
  <si>
    <t>(183)386-9956</t>
  </si>
  <si>
    <t>moniquegibson@maldonado.org</t>
  </si>
  <si>
    <t>https://richards-cameron.org/</t>
  </si>
  <si>
    <t>40977bCDb9d201B</t>
  </si>
  <si>
    <t>Larson, Mccarthy and Johnson</t>
  </si>
  <si>
    <t>994-503-5074</t>
  </si>
  <si>
    <t>001-967-991-8564</t>
  </si>
  <si>
    <t>qrodgers@peterson.com</t>
  </si>
  <si>
    <t>http://rios.biz/</t>
  </si>
  <si>
    <t>b0A0e04fFcaEdbc</t>
  </si>
  <si>
    <t>Mora-Haley</t>
  </si>
  <si>
    <t>001-081-784-7107x67946</t>
  </si>
  <si>
    <t>josborne@huffman.com</t>
  </si>
  <si>
    <t>http://durham-drake.com/</t>
  </si>
  <si>
    <t>a4Db0819915e5ff</t>
  </si>
  <si>
    <t>Mack, Benitez and Hatfield</t>
  </si>
  <si>
    <t>Port Jodi</t>
  </si>
  <si>
    <t>089-061-8396x51465</t>
  </si>
  <si>
    <t>gonzalesbrenda@morgan.com</t>
  </si>
  <si>
    <t>e9E9c663c3A4Bd0</t>
  </si>
  <si>
    <t>Morrison-Greer</t>
  </si>
  <si>
    <t>Lynchport</t>
  </si>
  <si>
    <t>001-808-833-5813x01113</t>
  </si>
  <si>
    <t>765-575-0967x14728</t>
  </si>
  <si>
    <t>uboone@lloyd.com</t>
  </si>
  <si>
    <t>http://www.thornton.org/</t>
  </si>
  <si>
    <t>AAE28ef5F5a74dE</t>
  </si>
  <si>
    <t>001-809-463-5508x4269</t>
  </si>
  <si>
    <t>489-170-0639</t>
  </si>
  <si>
    <t>ebryant@rivera-oconnor.com</t>
  </si>
  <si>
    <t>https://hughes.biz/</t>
  </si>
  <si>
    <t>4EB81b6beCd4e1B</t>
  </si>
  <si>
    <t>North Nicholasport</t>
  </si>
  <si>
    <t>320-700-8829</t>
  </si>
  <si>
    <t>+1-404-995-1563x9575</t>
  </si>
  <si>
    <t>mikaylamarsh@mcpherson.com</t>
  </si>
  <si>
    <t>http://esparza.com/</t>
  </si>
  <si>
    <t>D5B5aEfaDeE5AAf</t>
  </si>
  <si>
    <t>Karlafort</t>
  </si>
  <si>
    <t>938-134-7845</t>
  </si>
  <si>
    <t>001-694-875-9650x6366</t>
  </si>
  <si>
    <t>franciscohebert@riddle.info</t>
  </si>
  <si>
    <t>https://www.alvarez.com/</t>
  </si>
  <si>
    <t>3e751A7A3D70A2b</t>
  </si>
  <si>
    <t>Rivers-Moyer</t>
  </si>
  <si>
    <t>001-248-857-1395x4891</t>
  </si>
  <si>
    <t>hlloyd@saunders.com</t>
  </si>
  <si>
    <t>https://shepard.com/</t>
  </si>
  <si>
    <t>eB0E21A7A8cebD5</t>
  </si>
  <si>
    <t>Yu and Sons</t>
  </si>
  <si>
    <t>North Darlenestad</t>
  </si>
  <si>
    <t>001-346-353-0717x8860</t>
  </si>
  <si>
    <t>(895)237-7891</t>
  </si>
  <si>
    <t>hortonfelicia@mcneil-bautista.com</t>
  </si>
  <si>
    <t>https://www.krause.biz/</t>
  </si>
  <si>
    <t>DfEcb07E5Eef1eC</t>
  </si>
  <si>
    <t>Cooley Inc</t>
  </si>
  <si>
    <t>East Jeremiah</t>
  </si>
  <si>
    <t>126.707.5199x465</t>
  </si>
  <si>
    <t>+1-541-486-5690x96696</t>
  </si>
  <si>
    <t>callahanvanessa@garner-daniel.biz</t>
  </si>
  <si>
    <t>https://hendricks-davenport.net/</t>
  </si>
  <si>
    <t>E5442BDcf0d79cF</t>
  </si>
  <si>
    <t>Zhang, Garrison and Tanner</t>
  </si>
  <si>
    <t>(799)844-2011x304</t>
  </si>
  <si>
    <t>darrylbradley@wyatt-norton.net</t>
  </si>
  <si>
    <t>http://www.velazquez-baldwin.com/</t>
  </si>
  <si>
    <t>976bcA589A63bdf</t>
  </si>
  <si>
    <t>Maldonado and Sons</t>
  </si>
  <si>
    <t>Dustinhaven</t>
  </si>
  <si>
    <t>984-493-9956x536</t>
  </si>
  <si>
    <t>+1-824-044-4123x886</t>
  </si>
  <si>
    <t>marksshaun@castro.com</t>
  </si>
  <si>
    <t>BFB815F033c30EF</t>
  </si>
  <si>
    <t>Andrade Inc</t>
  </si>
  <si>
    <t>North Nicole</t>
  </si>
  <si>
    <t>703-896-3803x08908</t>
  </si>
  <si>
    <t>001-910-974-9424x2183</t>
  </si>
  <si>
    <t>kelleysummer@woods.info</t>
  </si>
  <si>
    <t>2a4D9f7a08CF79B</t>
  </si>
  <si>
    <t>Meyers-Bird</t>
  </si>
  <si>
    <t>Vangport</t>
  </si>
  <si>
    <t>728-216-6560x23159</t>
  </si>
  <si>
    <t>032-185-3867x75371</t>
  </si>
  <si>
    <t>petersenevelyn@barker.net</t>
  </si>
  <si>
    <t>eE2Aabc87C2A44c</t>
  </si>
  <si>
    <t>Vincent-Duran</t>
  </si>
  <si>
    <t>Serranoshire</t>
  </si>
  <si>
    <t>194-833-8311x738</t>
  </si>
  <si>
    <t>941-766-4272x0436</t>
  </si>
  <si>
    <t>sarah23@frederick.com</t>
  </si>
  <si>
    <t>https://pope-morse.org/</t>
  </si>
  <si>
    <t>01edC7DffC4d6cE</t>
  </si>
  <si>
    <t>Pattersonside</t>
  </si>
  <si>
    <t>978-437-2464</t>
  </si>
  <si>
    <t>(935)947-7473</t>
  </si>
  <si>
    <t>jacksonruiz@barnett.com</t>
  </si>
  <si>
    <t>https://lowery-burton.org/</t>
  </si>
  <si>
    <t>6DdAb10f0BFfa89</t>
  </si>
  <si>
    <t>Cooke, Davies and Cabrera</t>
  </si>
  <si>
    <t>New Samanthaborough</t>
  </si>
  <si>
    <t>001-967-109-8885x94930</t>
  </si>
  <si>
    <t>lrobinson@nolan-odonnell.com</t>
  </si>
  <si>
    <t>B9Df6c1dB8531dc</t>
  </si>
  <si>
    <t>Cooke, Ross and Holt</t>
  </si>
  <si>
    <t>Lake Kathrynstad</t>
  </si>
  <si>
    <t>+1-294-490-8506x24576</t>
  </si>
  <si>
    <t>+1-965-833-4871x974</t>
  </si>
  <si>
    <t>woodardkylie@mack-kline.com</t>
  </si>
  <si>
    <t>FBDdc4dc9f2dDe3</t>
  </si>
  <si>
    <t>Wise, Mora and Phelps</t>
  </si>
  <si>
    <t>Gabriellaton</t>
  </si>
  <si>
    <t>001-745-870-2204</t>
  </si>
  <si>
    <t>781.772.2155x5319</t>
  </si>
  <si>
    <t>matthew59@mcguire-ross.com</t>
  </si>
  <si>
    <t>https://robbins-peck.com/</t>
  </si>
  <si>
    <t>c7Ec9BD73e62deB</t>
  </si>
  <si>
    <t>Rosario-Barajas</t>
  </si>
  <si>
    <t>Salinasfort</t>
  </si>
  <si>
    <t>+1-225-345-5873x3467</t>
  </si>
  <si>
    <t>lawrencehowe@york.com</t>
  </si>
  <si>
    <t>http://www.porter-bates.biz/</t>
  </si>
  <si>
    <t>cc9CAFA72Bcb2d3</t>
  </si>
  <si>
    <t>Sims-Schneider</t>
  </si>
  <si>
    <t>South Paigeport</t>
  </si>
  <si>
    <t>227.521.0215x2773</t>
  </si>
  <si>
    <t>ebass@foster.net</t>
  </si>
  <si>
    <t>http://stewart-boyd.com/</t>
  </si>
  <si>
    <t>AAf49FcB8DD5FF7</t>
  </si>
  <si>
    <t>South Calvin</t>
  </si>
  <si>
    <t>(143)609-4524x13535</t>
  </si>
  <si>
    <t>167.853.6773x892</t>
  </si>
  <si>
    <t>velazquezglenda@mahoney.com</t>
  </si>
  <si>
    <t>https://www.harris.org/</t>
  </si>
  <si>
    <t>CbBa29a3331f6FA</t>
  </si>
  <si>
    <t>Erickson, Richard and Hughes</t>
  </si>
  <si>
    <t>413.972.1346</t>
  </si>
  <si>
    <t>002.271.8559</t>
  </si>
  <si>
    <t>udavies@gallegos.biz</t>
  </si>
  <si>
    <t>http://rollins-murray.org/</t>
  </si>
  <si>
    <t>6fA35a6AC521fA4</t>
  </si>
  <si>
    <t>001-130-468-9523x0039</t>
  </si>
  <si>
    <t>001-422-222-2402x3379</t>
  </si>
  <si>
    <t>emilydougherty@knox.com</t>
  </si>
  <si>
    <t>https://barnes.com/</t>
  </si>
  <si>
    <t>2608baDBDaa8D3A</t>
  </si>
  <si>
    <t>Mays-Henson</t>
  </si>
  <si>
    <t>Lake Catherinemouth</t>
  </si>
  <si>
    <t>(791)053-3577x286</t>
  </si>
  <si>
    <t>987-103-5082</t>
  </si>
  <si>
    <t>pachecobrent@house.com</t>
  </si>
  <si>
    <t>https://www.holder-burgess.com/</t>
  </si>
  <si>
    <t>6dc7EFb1dAe7FFe</t>
  </si>
  <si>
    <t>Morales and Sons</t>
  </si>
  <si>
    <t>New Beth</t>
  </si>
  <si>
    <t>001-915-276-9165x3636</t>
  </si>
  <si>
    <t>001-218-858-7497x4051</t>
  </si>
  <si>
    <t>hinesgwendolyn@combs.org</t>
  </si>
  <si>
    <t>http://www.villanueva-duncan.net/</t>
  </si>
  <si>
    <t>1Ab8F1e061B6A5c</t>
  </si>
  <si>
    <t>Washington Group</t>
  </si>
  <si>
    <t>106-077-1924x46701</t>
  </si>
  <si>
    <t>474-678-8887x0558</t>
  </si>
  <si>
    <t>claire16@ball.com</t>
  </si>
  <si>
    <t>2B8d0D2Db105dbd</t>
  </si>
  <si>
    <t>Hooper Ltd</t>
  </si>
  <si>
    <t>West Ricky</t>
  </si>
  <si>
    <t>001-130-916-2137x54270</t>
  </si>
  <si>
    <t>617.986.0490x26134</t>
  </si>
  <si>
    <t>kcarney@patrick-mcgrath.com</t>
  </si>
  <si>
    <t>A8D2b81F97dE3c8</t>
  </si>
  <si>
    <t>Atkins Group</t>
  </si>
  <si>
    <t>North Lee</t>
  </si>
  <si>
    <t>266-191-9457x900</t>
  </si>
  <si>
    <t>eileen61@callahan.com</t>
  </si>
  <si>
    <t>http://www.rose-kramer.org/</t>
  </si>
  <si>
    <t>EaD5472E5B3ffd8</t>
  </si>
  <si>
    <t>Pierce-Greene</t>
  </si>
  <si>
    <t>Kathleenchester</t>
  </si>
  <si>
    <t>637.554.5988</t>
  </si>
  <si>
    <t>984-335-1384</t>
  </si>
  <si>
    <t>schmidtbryce@lang.com</t>
  </si>
  <si>
    <t>9205EEf516cB8Cb</t>
  </si>
  <si>
    <t>Willis-Frye</t>
  </si>
  <si>
    <t>Fischerfort</t>
  </si>
  <si>
    <t>+1-645-599-9063x0146</t>
  </si>
  <si>
    <t>554-909-4318</t>
  </si>
  <si>
    <t>vblevins@washington-weaver.net</t>
  </si>
  <si>
    <t>dD4be1A5bef3FA2</t>
  </si>
  <si>
    <t>Webster-Schaefer</t>
  </si>
  <si>
    <t>215-788-0180x4567</t>
  </si>
  <si>
    <t>(791)687-8276</t>
  </si>
  <si>
    <t>ernestluna@hays-ford.com</t>
  </si>
  <si>
    <t>https://www.hess.org/</t>
  </si>
  <si>
    <t>Aca0c2e237942ea</t>
  </si>
  <si>
    <t>Herring, Barton and Odom</t>
  </si>
  <si>
    <t>Port Clarence</t>
  </si>
  <si>
    <t>001-847-073-8680x7398</t>
  </si>
  <si>
    <t>001-753-814-8525x60732</t>
  </si>
  <si>
    <t>osbornebarbara@conley.com</t>
  </si>
  <si>
    <t>9762C74F632f5fB</t>
  </si>
  <si>
    <t>West Sheliabury</t>
  </si>
  <si>
    <t>(808)538-3832</t>
  </si>
  <si>
    <t>claudiaesparza@berry-bruce.biz</t>
  </si>
  <si>
    <t>http://www.knox-henry.com/</t>
  </si>
  <si>
    <t>309E4a099951Da1</t>
  </si>
  <si>
    <t>North Sheenatown</t>
  </si>
  <si>
    <t>636.135.0525</t>
  </si>
  <si>
    <t>001-571-817-3043x12415</t>
  </si>
  <si>
    <t>glenda32@gamble.com</t>
  </si>
  <si>
    <t>AF1d84BDD5eD29A</t>
  </si>
  <si>
    <t>Robles, Hodge and Morgan</t>
  </si>
  <si>
    <t>Deniseside</t>
  </si>
  <si>
    <t>624-760-7794x2672</t>
  </si>
  <si>
    <t>+1-788-426-6007x901</t>
  </si>
  <si>
    <t>vmaxwell@hooper.com</t>
  </si>
  <si>
    <t>https://knapp.net/</t>
  </si>
  <si>
    <t>315fBcC0f3E2cEC</t>
  </si>
  <si>
    <t>Dean-Mckinney</t>
  </si>
  <si>
    <t>001-622-711-6942x6028</t>
  </si>
  <si>
    <t>001-630-336-2860x0071</t>
  </si>
  <si>
    <t>jackie41@molina.com</t>
  </si>
  <si>
    <t>https://www.riley-bonilla.com/</t>
  </si>
  <si>
    <t>6F5Fff931dbC1b0</t>
  </si>
  <si>
    <t>Wilcox, Strickland and Zimmerman</t>
  </si>
  <si>
    <t>West Kristaville</t>
  </si>
  <si>
    <t>718.736.7449</t>
  </si>
  <si>
    <t>491.883.9187x333</t>
  </si>
  <si>
    <t>claudia76@navarro.org</t>
  </si>
  <si>
    <t>http://www.hutchinson.org/</t>
  </si>
  <si>
    <t>fdf04eb1b5E9Cdd</t>
  </si>
  <si>
    <t>Omartown</t>
  </si>
  <si>
    <t>001-723-800-3778x9234</t>
  </si>
  <si>
    <t>kristydelacruz@mcdonald-landry.com</t>
  </si>
  <si>
    <t>http://richards-chapman.net/</t>
  </si>
  <si>
    <t>eF28AcC4D6d40C2</t>
  </si>
  <si>
    <t>Cortez, Shepherd and Love</t>
  </si>
  <si>
    <t>Chloefort</t>
  </si>
  <si>
    <t>129.629.4288x1670</t>
  </si>
  <si>
    <t>melaniesanchez@walton.com</t>
  </si>
  <si>
    <t>http://www.parsons-pratt.com/</t>
  </si>
  <si>
    <t>81165e375D5bc7A</t>
  </si>
  <si>
    <t>Munoz, Barajas and Holmes</t>
  </si>
  <si>
    <t>East Frederick</t>
  </si>
  <si>
    <t>001-649-107-1356x10119</t>
  </si>
  <si>
    <t>909.097.1231x50338</t>
  </si>
  <si>
    <t>xbradford@santos.com</t>
  </si>
  <si>
    <t>D0DcEd7DeeE5af1</t>
  </si>
  <si>
    <t>Cherry LLC</t>
  </si>
  <si>
    <t>075-195-2246</t>
  </si>
  <si>
    <t>977-615-5473x11707</t>
  </si>
  <si>
    <t>smorris@cline.com</t>
  </si>
  <si>
    <t>https://bridges-smith.com/</t>
  </si>
  <si>
    <t>6C46A6bdd0dedfE</t>
  </si>
  <si>
    <t>Wang-Cochran</t>
  </si>
  <si>
    <t>Haileybury</t>
  </si>
  <si>
    <t>(065)231-8902</t>
  </si>
  <si>
    <t>(761)006-6529x44738</t>
  </si>
  <si>
    <t>clinton57@gallegos-franklin.biz</t>
  </si>
  <si>
    <t>http://houston.info/</t>
  </si>
  <si>
    <t>cbDc0a5e5a7e069</t>
  </si>
  <si>
    <t>Pitts-Randolph</t>
  </si>
  <si>
    <t>Port Walterport</t>
  </si>
  <si>
    <t>(709)383-8932x1960</t>
  </si>
  <si>
    <t>085.230.2753</t>
  </si>
  <si>
    <t>owu@stokes.com</t>
  </si>
  <si>
    <t>http://atkinson-cortez.com/</t>
  </si>
  <si>
    <t>81EFBdAddBEb368</t>
  </si>
  <si>
    <t>Garrett-Hines</t>
  </si>
  <si>
    <t>North Brady</t>
  </si>
  <si>
    <t>163-319-5885x351</t>
  </si>
  <si>
    <t>(893)331-4625</t>
  </si>
  <si>
    <t>umarks@schaefer.com</t>
  </si>
  <si>
    <t>bdD2493AEFCBEFB</t>
  </si>
  <si>
    <t>Ingram Ltd</t>
  </si>
  <si>
    <t>001-667-086-9163x902</t>
  </si>
  <si>
    <t>066.280.0357x108</t>
  </si>
  <si>
    <t>suarezdean@lane-decker.info</t>
  </si>
  <si>
    <t>https://www.lowe.com/</t>
  </si>
  <si>
    <t>00Aaa40cBde50f6</t>
  </si>
  <si>
    <t>Webb-Vazquez</t>
  </si>
  <si>
    <t>Gatesborough</t>
  </si>
  <si>
    <t>ehutchinson@berger-howe.info</t>
  </si>
  <si>
    <t>http://www.lamb.com/</t>
  </si>
  <si>
    <t>F08D0610937E87c</t>
  </si>
  <si>
    <t>Carson-Glass</t>
  </si>
  <si>
    <t>Elizabethside</t>
  </si>
  <si>
    <t>524-284-9296</t>
  </si>
  <si>
    <t>curtisjones@bush.biz</t>
  </si>
  <si>
    <t>d877afa38D1cA9b</t>
  </si>
  <si>
    <t>Greer Ltd</t>
  </si>
  <si>
    <t>Kaitlynview</t>
  </si>
  <si>
    <t>+1-677-772-5531x44267</t>
  </si>
  <si>
    <t>+1-992-185-4751x2329</t>
  </si>
  <si>
    <t>jennifer87@ware-le.org</t>
  </si>
  <si>
    <t>http://austin.com/</t>
  </si>
  <si>
    <t>b5F7F232df6C9fE</t>
  </si>
  <si>
    <t>Mahoney-Shannon</t>
  </si>
  <si>
    <t>Mataland</t>
  </si>
  <si>
    <t>531.212.5390</t>
  </si>
  <si>
    <t>584.230.8499x43474</t>
  </si>
  <si>
    <t>banderson@miles.info</t>
  </si>
  <si>
    <t>http://www.golden-vasquez.com/</t>
  </si>
  <si>
    <t>DBD3Bc5ceEbc63f</t>
  </si>
  <si>
    <t>Port Moniquemouth</t>
  </si>
  <si>
    <t>363.922.7514x111</t>
  </si>
  <si>
    <t>427-280-0530x82528</t>
  </si>
  <si>
    <t>hhouse@fields.com</t>
  </si>
  <si>
    <t>https://parker-reilly.info/</t>
  </si>
  <si>
    <t>7bA78B5EBb63F8e</t>
  </si>
  <si>
    <t>Kelley-Simpson</t>
  </si>
  <si>
    <t>Mendozaborough</t>
  </si>
  <si>
    <t>001-438-358-7262x889</t>
  </si>
  <si>
    <t>sloanhayley@huffman.org</t>
  </si>
  <si>
    <t>http://www.combs.com/</t>
  </si>
  <si>
    <t>Fa0CeBEac3d3Adb</t>
  </si>
  <si>
    <t>Lane Group</t>
  </si>
  <si>
    <t>Evanland</t>
  </si>
  <si>
    <t>(326)945-3917x71218</t>
  </si>
  <si>
    <t>717.970.2020x82182</t>
  </si>
  <si>
    <t>stephencohen@murphy.biz</t>
  </si>
  <si>
    <t>https://harris-ryan.net/</t>
  </si>
  <si>
    <t>ACECB6Da345A24e</t>
  </si>
  <si>
    <t>Gregory, Webb and Golden</t>
  </si>
  <si>
    <t>New Dalebury</t>
  </si>
  <si>
    <t>001-129-554-4051x45663</t>
  </si>
  <si>
    <t>477-810-1974x01375</t>
  </si>
  <si>
    <t>acevedodrew@lynn.com</t>
  </si>
  <si>
    <t>https://fritz-gallagher.org/</t>
  </si>
  <si>
    <t>A8dFDe0bA4BbaB4</t>
  </si>
  <si>
    <t>Buckley-Spencer</t>
  </si>
  <si>
    <t>552-192-5521x179</t>
  </si>
  <si>
    <t>086-595-3058</t>
  </si>
  <si>
    <t>reeseanthony@hickman.com</t>
  </si>
  <si>
    <t>https://long-grimes.com/</t>
  </si>
  <si>
    <t>D108CbA57cCa4Fb</t>
  </si>
  <si>
    <t>Melaniemouth</t>
  </si>
  <si>
    <t>001-179-555-6391x413</t>
  </si>
  <si>
    <t>665.965.4187x087</t>
  </si>
  <si>
    <t>katiemercer@mcintosh.com</t>
  </si>
  <si>
    <t>cBD80cA3CCCd321</t>
  </si>
  <si>
    <t>Holder-Rocha</t>
  </si>
  <si>
    <t>North Brentburgh</t>
  </si>
  <si>
    <t>(808)559-7538x28436</t>
  </si>
  <si>
    <t>+1-264-384-8486x301</t>
  </si>
  <si>
    <t>eileen49@harmon.com</t>
  </si>
  <si>
    <t>https://www.richmond-orozco.com/</t>
  </si>
  <si>
    <t>2d2E8e0fE60Cd74</t>
  </si>
  <si>
    <t>Fletcher LLC</t>
  </si>
  <si>
    <t>Garnerfurt</t>
  </si>
  <si>
    <t>+1-528-620-6362x4202</t>
  </si>
  <si>
    <t>001-086-873-3510x59114</t>
  </si>
  <si>
    <t>erik33@wilson.info</t>
  </si>
  <si>
    <t>https://www.cook.com/</t>
  </si>
  <si>
    <t>1FeFCc451dbbe0A</t>
  </si>
  <si>
    <t>Velazquez, Mccarty and Rowland</t>
  </si>
  <si>
    <t>Pollardborough</t>
  </si>
  <si>
    <t>(158)651-1214x0595</t>
  </si>
  <si>
    <t>darrylmarks@hall.biz</t>
  </si>
  <si>
    <t>http://willis.biz/</t>
  </si>
  <si>
    <t>0EEC67EE5de9DcA</t>
  </si>
  <si>
    <t>Thornton, Schultz and Esparza</t>
  </si>
  <si>
    <t>499-111-8087x211</t>
  </si>
  <si>
    <t>001-194-341-1014</t>
  </si>
  <si>
    <t>hollowayluke@craig-haley.com</t>
  </si>
  <si>
    <t>https://www.mayer-meadows.com/</t>
  </si>
  <si>
    <t>045CB24f1E7b657</t>
  </si>
  <si>
    <t>Mccann, Leach and Winters</t>
  </si>
  <si>
    <t>Port Bernardchester</t>
  </si>
  <si>
    <t>149-807-1413</t>
  </si>
  <si>
    <t>180.696.2605</t>
  </si>
  <si>
    <t>maysshari@murray.biz</t>
  </si>
  <si>
    <t>https://www.bailey-matthews.com/</t>
  </si>
  <si>
    <t>EF78b8Cb47a0D7f</t>
  </si>
  <si>
    <t>Morse-Dorsey</t>
  </si>
  <si>
    <t>067.174.1997x6490</t>
  </si>
  <si>
    <t>(271)526-1827</t>
  </si>
  <si>
    <t>hesterkim@sanders.com</t>
  </si>
  <si>
    <t>https://rangel-schmidt.com/</t>
  </si>
  <si>
    <t>3F9d596ecEEc90f</t>
  </si>
  <si>
    <t>Thompson, Boyle and Donovan</t>
  </si>
  <si>
    <t>West Andreaborough</t>
  </si>
  <si>
    <t>(057)271-2970</t>
  </si>
  <si>
    <t>nashholly@macdonald.info</t>
  </si>
  <si>
    <t>http://silva-eaton.com/</t>
  </si>
  <si>
    <t>c98E6cb1BcbE2a1</t>
  </si>
  <si>
    <t>Cuevas LLC</t>
  </si>
  <si>
    <t>(256)265-7057x849</t>
  </si>
  <si>
    <t>(280)322-1933x10035</t>
  </si>
  <si>
    <t>houstonmarvin@stein.com</t>
  </si>
  <si>
    <t>http://www.ball.com/</t>
  </si>
  <si>
    <t>761cD254af2510b</t>
  </si>
  <si>
    <t>Dominguez Ltd</t>
  </si>
  <si>
    <t>East Francismouth</t>
  </si>
  <si>
    <t>(632)233-9387x7068</t>
  </si>
  <si>
    <t>(151)673-6114x437</t>
  </si>
  <si>
    <t>jesse17@villa.com</t>
  </si>
  <si>
    <t>http://barker.info/</t>
  </si>
  <si>
    <t>BE25dE3e8CfF3D1</t>
  </si>
  <si>
    <t>Hodges-Rodriguez</t>
  </si>
  <si>
    <t>New Drew</t>
  </si>
  <si>
    <t>624-553-9073x19909</t>
  </si>
  <si>
    <t>scott30@wilkinson.biz</t>
  </si>
  <si>
    <t>https://foley-lowery.com/</t>
  </si>
  <si>
    <t>1cD7C84c8ee3196</t>
  </si>
  <si>
    <t>Osborne, Knox and Mcfarland</t>
  </si>
  <si>
    <t>Barryfurt</t>
  </si>
  <si>
    <t>001-921-567-7554x8348</t>
  </si>
  <si>
    <t>(907)620-5955x54418</t>
  </si>
  <si>
    <t>klinetony@schaefer.com</t>
  </si>
  <si>
    <t>https://www.carey.com/</t>
  </si>
  <si>
    <t>6d7b787f2Fdcd5b</t>
  </si>
  <si>
    <t>Russo-Daniel</t>
  </si>
  <si>
    <t>Jakebury</t>
  </si>
  <si>
    <t>(186)951-0086x53533</t>
  </si>
  <si>
    <t>aduffy@weaver.org</t>
  </si>
  <si>
    <t>http://www.montes.info/</t>
  </si>
  <si>
    <t>6fadD74c35B4028</t>
  </si>
  <si>
    <t>Everett, Baxter and Ponce</t>
  </si>
  <si>
    <t>392.421.2646</t>
  </si>
  <si>
    <t>(508)370-4265</t>
  </si>
  <si>
    <t>rknox@pruitt.org</t>
  </si>
  <si>
    <t>http://morris-lucero.net/</t>
  </si>
  <si>
    <t>Aa93B2ef1fdCB80</t>
  </si>
  <si>
    <t>Mullins-Olsen</t>
  </si>
  <si>
    <t>Port Tristan</t>
  </si>
  <si>
    <t>(666)360-2604x5646</t>
  </si>
  <si>
    <t>changmark@robertson.info</t>
  </si>
  <si>
    <t>http://lynn-beard.net/</t>
  </si>
  <si>
    <t>442D27014152266</t>
  </si>
  <si>
    <t>Lloyd-Schmitt</t>
  </si>
  <si>
    <t>Port Angelaview</t>
  </si>
  <si>
    <t>+1-375-554-4372x616</t>
  </si>
  <si>
    <t>692.082.8435</t>
  </si>
  <si>
    <t>thomas31@trujillo-bowers.info</t>
  </si>
  <si>
    <t>a5F7DE5AFFd76BA</t>
  </si>
  <si>
    <t>Bauer-Turner</t>
  </si>
  <si>
    <t>Campbellview</t>
  </si>
  <si>
    <t>(996)633-8521x22736</t>
  </si>
  <si>
    <t>266.960.7682x679</t>
  </si>
  <si>
    <t>elaine07@armstrong-coffey.biz</t>
  </si>
  <si>
    <t>E1Ad698e59bf808</t>
  </si>
  <si>
    <t>Velasquez-Mccann</t>
  </si>
  <si>
    <t>Alvarezborough</t>
  </si>
  <si>
    <t>+1-111-170-3284x5497</t>
  </si>
  <si>
    <t>(758)355-6270x489</t>
  </si>
  <si>
    <t>bradescobar@haas.biz</t>
  </si>
  <si>
    <t>C263aAa41F99fCB</t>
  </si>
  <si>
    <t>New Lydiaberg</t>
  </si>
  <si>
    <t>144.522.2867</t>
  </si>
  <si>
    <t>723-140-9474</t>
  </si>
  <si>
    <t>trevorrush@moses-blair.com</t>
  </si>
  <si>
    <t>3c2b39F1CF1b0bB</t>
  </si>
  <si>
    <t>Hess, Welch and Bender</t>
  </si>
  <si>
    <t>Coltonchester</t>
  </si>
  <si>
    <t>glenkeller@rosales.com</t>
  </si>
  <si>
    <t>http://herman.biz/</t>
  </si>
  <si>
    <t>cf621cD3adEDcE4</t>
  </si>
  <si>
    <t>Carson-Huang</t>
  </si>
  <si>
    <t>New Cynthiastad</t>
  </si>
  <si>
    <t>622.214.0740x72240</t>
  </si>
  <si>
    <t>(711)458-4641</t>
  </si>
  <si>
    <t>millsgabriel@bird.com</t>
  </si>
  <si>
    <t>http://www.conway.org/</t>
  </si>
  <si>
    <t>89a142DB15f63E0</t>
  </si>
  <si>
    <t>Lake Neilbury</t>
  </si>
  <si>
    <t>788-060-7606x1272</t>
  </si>
  <si>
    <t>+1-565-327-1463x0309</t>
  </si>
  <si>
    <t>vreynolds@alexander-taylor.com</t>
  </si>
  <si>
    <t>https://briggs-kennedy.com/</t>
  </si>
  <si>
    <t>7FC5Bf7cF6A4AdC</t>
  </si>
  <si>
    <t>Wagner, Avila and Mcclain</t>
  </si>
  <si>
    <t>Pageland</t>
  </si>
  <si>
    <t>001-571-346-7011x25367</t>
  </si>
  <si>
    <t>440-780-8773x740</t>
  </si>
  <si>
    <t>randybruce@lawson-lambert.com</t>
  </si>
  <si>
    <t>http://hoffman.biz/</t>
  </si>
  <si>
    <t>3D03b3E0D5d87cd</t>
  </si>
  <si>
    <t>Port Brad</t>
  </si>
  <si>
    <t>612.651.0439</t>
  </si>
  <si>
    <t>001-038-833-7766</t>
  </si>
  <si>
    <t>odickerson@terrell.info</t>
  </si>
  <si>
    <t>d218F17eEaeB96F</t>
  </si>
  <si>
    <t>Schaefer-Hanna</t>
  </si>
  <si>
    <t>Port Tom</t>
  </si>
  <si>
    <t>439.017.1855</t>
  </si>
  <si>
    <t>timchan@mcgee.net</t>
  </si>
  <si>
    <t>2Fc3F4aAdecC9B7</t>
  </si>
  <si>
    <t>Shepherd-Weeks</t>
  </si>
  <si>
    <t>Port Oscarburgh</t>
  </si>
  <si>
    <t>+1-271-831-8900x71673</t>
  </si>
  <si>
    <t>001-302-104-2664x193</t>
  </si>
  <si>
    <t>villakathy@webster.info</t>
  </si>
  <si>
    <t>https://www.lamb.info/</t>
  </si>
  <si>
    <t>A5F38CfE6bff7d6</t>
  </si>
  <si>
    <t>Schultzfort</t>
  </si>
  <si>
    <t>623-086-5838x2370</t>
  </si>
  <si>
    <t>083-297-3547</t>
  </si>
  <si>
    <t>jackson81@waters-arroyo.org</t>
  </si>
  <si>
    <t>https://schaefer-howell.info/</t>
  </si>
  <si>
    <t>89828f745ed5994</t>
  </si>
  <si>
    <t>Ritter, Wall and Foster</t>
  </si>
  <si>
    <t>New Tannertown</t>
  </si>
  <si>
    <t>001-805-094-3617x6399</t>
  </si>
  <si>
    <t>pgregory@hinton.net</t>
  </si>
  <si>
    <t>https://hardin-garner.com/</t>
  </si>
  <si>
    <t>6d098F3Eb444a09</t>
  </si>
  <si>
    <t>Norton-Bass</t>
  </si>
  <si>
    <t>New Andres</t>
  </si>
  <si>
    <t>915.992.4108x845</t>
  </si>
  <si>
    <t>+1-476-465-3085x6018</t>
  </si>
  <si>
    <t>wmcconnell@duke-yoder.com</t>
  </si>
  <si>
    <t>http://www.pineda-zhang.com/</t>
  </si>
  <si>
    <t>aF6BEd2c7a5ABc5</t>
  </si>
  <si>
    <t>Mcdowell Ltd</t>
  </si>
  <si>
    <t>Chadstad</t>
  </si>
  <si>
    <t>(818)786-5347</t>
  </si>
  <si>
    <t>+1-643-395-0927x418</t>
  </si>
  <si>
    <t>jadkins@mata.com</t>
  </si>
  <si>
    <t>http://cain-horton.com/</t>
  </si>
  <si>
    <t>Fc7a6097AAa657F</t>
  </si>
  <si>
    <t>Hurley, Myers and Day</t>
  </si>
  <si>
    <t>Duncanmouth</t>
  </si>
  <si>
    <t>001-926-079-7907x897</t>
  </si>
  <si>
    <t>044.030.2200</t>
  </si>
  <si>
    <t>kmonroe@ellison-shepard.com</t>
  </si>
  <si>
    <t>https://roberson.net/</t>
  </si>
  <si>
    <t>5E6E7E28BB26dA3</t>
  </si>
  <si>
    <t>Li, Crawford and Fowler</t>
  </si>
  <si>
    <t>North Kaitlinmouth</t>
  </si>
  <si>
    <t>770.595.7580</t>
  </si>
  <si>
    <t>craighenderson@duarte-eaton.com</t>
  </si>
  <si>
    <t>http://www.hebert-parrish.com/</t>
  </si>
  <si>
    <t>41e6283b4456f0E</t>
  </si>
  <si>
    <t>Mcclain, Villanueva and Mcgrath</t>
  </si>
  <si>
    <t>Port Mandy</t>
  </si>
  <si>
    <t>665.776.9309</t>
  </si>
  <si>
    <t>eduardo87@galloway.com</t>
  </si>
  <si>
    <t>http://lloyd.info/</t>
  </si>
  <si>
    <t>82bFf35ccaa1eca</t>
  </si>
  <si>
    <t>Browning-Crosby</t>
  </si>
  <si>
    <t>Isaacmouth</t>
  </si>
  <si>
    <t>734-926-7481x012</t>
  </si>
  <si>
    <t>289-462-3915</t>
  </si>
  <si>
    <t>dwalters@weiss.info</t>
  </si>
  <si>
    <t>http://www.henson.com/</t>
  </si>
  <si>
    <t>4BaF8E0055792AD</t>
  </si>
  <si>
    <t>Douglas-Mata</t>
  </si>
  <si>
    <t>Collinston</t>
  </si>
  <si>
    <t>403.638.5351</t>
  </si>
  <si>
    <t>emoore@huang-hatfield.com</t>
  </si>
  <si>
    <t>5aAe67e6cEB1dC0</t>
  </si>
  <si>
    <t>Newman, Nielsen and Mcpherson</t>
  </si>
  <si>
    <t>179.770.5586x37396</t>
  </si>
  <si>
    <t>561.880.4830</t>
  </si>
  <si>
    <t>rebecca13@griffin-meyers.com</t>
  </si>
  <si>
    <t>http://montes-petersen.org/</t>
  </si>
  <si>
    <t>8BdF3Efb1eED23C</t>
  </si>
  <si>
    <t>Casey Inc</t>
  </si>
  <si>
    <t>203-208-2825x185</t>
  </si>
  <si>
    <t>892-844-9250</t>
  </si>
  <si>
    <t>rodney86@petersen.net</t>
  </si>
  <si>
    <t>https://leach.com/</t>
  </si>
  <si>
    <t>531dE686fFE5b7b</t>
  </si>
  <si>
    <t>Gillespie-Pittman</t>
  </si>
  <si>
    <t>New Jodyshire</t>
  </si>
  <si>
    <t>(033)208-5901</t>
  </si>
  <si>
    <t>603-862-3454</t>
  </si>
  <si>
    <t>morgan59@patrick.com</t>
  </si>
  <si>
    <t>http://calhoun-frye.org/</t>
  </si>
  <si>
    <t>FEaFEfC0Fab0825</t>
  </si>
  <si>
    <t>East Vickie</t>
  </si>
  <si>
    <t>293-049-6130x9998</t>
  </si>
  <si>
    <t>+1-877-997-5760x038</t>
  </si>
  <si>
    <t>rfrench@weeks-sherman.com</t>
  </si>
  <si>
    <t>https://yang-guzman.com/</t>
  </si>
  <si>
    <t>a75Cd6A25aB21A4</t>
  </si>
  <si>
    <t>Wise Inc</t>
  </si>
  <si>
    <t>Phyllisside</t>
  </si>
  <si>
    <t>975-224-4884</t>
  </si>
  <si>
    <t>karicasey@mccarthy-benjamin.net</t>
  </si>
  <si>
    <t>https://charles-levine.org/</t>
  </si>
  <si>
    <t>A8c6cEDd0DadbD0</t>
  </si>
  <si>
    <t>Torres, Clements and Barajas</t>
  </si>
  <si>
    <t>New Mandyhaven</t>
  </si>
  <si>
    <t>095.917.9700</t>
  </si>
  <si>
    <t>001-463-948-1097x07942</t>
  </si>
  <si>
    <t>xstein@parrish-hunter.org</t>
  </si>
  <si>
    <t>http://watts-bender.net/</t>
  </si>
  <si>
    <t>33D3d27f5df4a5C</t>
  </si>
  <si>
    <t>Ellison and Sons</t>
  </si>
  <si>
    <t>Ivanmouth</t>
  </si>
  <si>
    <t>252-707-1766</t>
  </si>
  <si>
    <t>zboone@boyer.com</t>
  </si>
  <si>
    <t>2E1CdA2BBF80Adb</t>
  </si>
  <si>
    <t>Gross, Burns and Turner</t>
  </si>
  <si>
    <t>Port Elizabethport</t>
  </si>
  <si>
    <t>510.621.0207</t>
  </si>
  <si>
    <t>001-584-683-8509x7796</t>
  </si>
  <si>
    <t>savagejoann@gay-costa.com</t>
  </si>
  <si>
    <t>https://www.mayo.com/</t>
  </si>
  <si>
    <t>6d3aE5AB57fFd9f</t>
  </si>
  <si>
    <t>Mcgee PLC</t>
  </si>
  <si>
    <t>Steelebury</t>
  </si>
  <si>
    <t>001-106-662-3617x55552</t>
  </si>
  <si>
    <t>835-917-9341x75065</t>
  </si>
  <si>
    <t>abbottgwendolyn@sawyer.com</t>
  </si>
  <si>
    <t>http://conner-mays.biz/</t>
  </si>
  <si>
    <t>A7734c4626ab39e</t>
  </si>
  <si>
    <t>Pierce, Dillon and Rubio</t>
  </si>
  <si>
    <t>191.482.5890x9523</t>
  </si>
  <si>
    <t>(000)577-1550</t>
  </si>
  <si>
    <t>drakealexis@yang.com</t>
  </si>
  <si>
    <t>fCdECB3e0Dbc23F</t>
  </si>
  <si>
    <t>Ramsey-Gentry</t>
  </si>
  <si>
    <t>Robbinsfort</t>
  </si>
  <si>
    <t>(214)101-8043x586</t>
  </si>
  <si>
    <t>lmoyer@bentley-lucas.com</t>
  </si>
  <si>
    <t>7a11dEDAF196EaB</t>
  </si>
  <si>
    <t>Stuart, Collins and Craig</t>
  </si>
  <si>
    <t>West Courtney</t>
  </si>
  <si>
    <t>430-936-3530</t>
  </si>
  <si>
    <t>kaufmanwyatt@frey.org</t>
  </si>
  <si>
    <t>B629C7bf3BFD65f</t>
  </si>
  <si>
    <t>Owen Ltd</t>
  </si>
  <si>
    <t>744-657-5196</t>
  </si>
  <si>
    <t>zmcneil@arroyo-zamora.biz</t>
  </si>
  <si>
    <t>https://www.jarvis.com/</t>
  </si>
  <si>
    <t>362c0CeF8b8ea7C</t>
  </si>
  <si>
    <t>Ingramfurt</t>
  </si>
  <si>
    <t>001-445-400-3210</t>
  </si>
  <si>
    <t>001-043-199-3198x12264</t>
  </si>
  <si>
    <t>james49@fleming.net</t>
  </si>
  <si>
    <t>F059d56CBb3F4f9</t>
  </si>
  <si>
    <t>378.146.1419</t>
  </si>
  <si>
    <t>(971)692-0674</t>
  </si>
  <si>
    <t>jeffreycompton@wilkerson-livingston.com</t>
  </si>
  <si>
    <t>https://petersen.org/</t>
  </si>
  <si>
    <t>48B4640a36A2FD1</t>
  </si>
  <si>
    <t>Evansview</t>
  </si>
  <si>
    <t>+1-081-243-1144x34701</t>
  </si>
  <si>
    <t>+1-321-278-2067x0155</t>
  </si>
  <si>
    <t>mcabrera@carlson.com</t>
  </si>
  <si>
    <t>http://gallegos.net/</t>
  </si>
  <si>
    <t>b1BabAFCce090F5</t>
  </si>
  <si>
    <t>Louisburgh</t>
  </si>
  <si>
    <t>426.235.9969x94451</t>
  </si>
  <si>
    <t>(317)642-6419x2108</t>
  </si>
  <si>
    <t>alan20@willis.org</t>
  </si>
  <si>
    <t>2C4AcAaEAbc2dca</t>
  </si>
  <si>
    <t>Washington, Ritter and Raymond</t>
  </si>
  <si>
    <t>314.956.2143x624</t>
  </si>
  <si>
    <t>872-595-7087</t>
  </si>
  <si>
    <t>kentriggs@ballard.info</t>
  </si>
  <si>
    <t>Ea428fdd89f7Dd4</t>
  </si>
  <si>
    <t>Aguilar, Chaney and Douglas</t>
  </si>
  <si>
    <t>Port Brandonchester</t>
  </si>
  <si>
    <t>+1-946-184-1457x407</t>
  </si>
  <si>
    <t>855.306.7425x22328</t>
  </si>
  <si>
    <t>phillipsshannon@cannon.com</t>
  </si>
  <si>
    <t>4Ac3A6abABFfe59</t>
  </si>
  <si>
    <t>Frank, Sosa and Khan</t>
  </si>
  <si>
    <t>834-204-3123</t>
  </si>
  <si>
    <t>001-889-564-4683</t>
  </si>
  <si>
    <t>hpace@yu.com</t>
  </si>
  <si>
    <t>http://www.david.org/</t>
  </si>
  <si>
    <t>7717b2FbFED10cA</t>
  </si>
  <si>
    <t>Reeves, Bradshaw and Dunlap</t>
  </si>
  <si>
    <t>(219)352-0895x0722</t>
  </si>
  <si>
    <t>001-297-533-6296x68660</t>
  </si>
  <si>
    <t>jacksondouglas@ibarra.com</t>
  </si>
  <si>
    <t>http://day-sawyer.biz/</t>
  </si>
  <si>
    <t>50Ed15e26cB1D54</t>
  </si>
  <si>
    <t>Horn-Mclean</t>
  </si>
  <si>
    <t>Hollowayberg</t>
  </si>
  <si>
    <t>642.833.6459x07837</t>
  </si>
  <si>
    <t>erica77@barron.org</t>
  </si>
  <si>
    <t>http://pennington-beltran.net/</t>
  </si>
  <si>
    <t>edC586deA775d9D</t>
  </si>
  <si>
    <t>West Kathleenside</t>
  </si>
  <si>
    <t>766-109-1303x4862</t>
  </si>
  <si>
    <t>martinchloe@pitts.org</t>
  </si>
  <si>
    <t>bb006FBABEb6AD4</t>
  </si>
  <si>
    <t>Lucas Group</t>
  </si>
  <si>
    <t>Heidiland</t>
  </si>
  <si>
    <t>001-810-498-2278x8361</t>
  </si>
  <si>
    <t>+1-906-265-8544x619</t>
  </si>
  <si>
    <t>uburnett@malone.com</t>
  </si>
  <si>
    <t>aF79d768eecCDeF</t>
  </si>
  <si>
    <t>Lin, Jefferson and Cunningham</t>
  </si>
  <si>
    <t>East Evanmouth</t>
  </si>
  <si>
    <t>(826)644-4597x3318</t>
  </si>
  <si>
    <t>(300)646-7455x598</t>
  </si>
  <si>
    <t>gcarr@blanchard.org</t>
  </si>
  <si>
    <t>http://huynh.biz/</t>
  </si>
  <si>
    <t>6367daE04d83CBd</t>
  </si>
  <si>
    <t>Joseph and Sons</t>
  </si>
  <si>
    <t>East Janice</t>
  </si>
  <si>
    <t>930-719-7660x35676</t>
  </si>
  <si>
    <t>911-189-2672</t>
  </si>
  <si>
    <t>marcodunn@chapman.com</t>
  </si>
  <si>
    <t>http://www.kirby-lowe.org/</t>
  </si>
  <si>
    <t>dBdaD330BFfA021</t>
  </si>
  <si>
    <t>Gillespie-Serrano</t>
  </si>
  <si>
    <t>South Aliceland</t>
  </si>
  <si>
    <t>871.540.2096</t>
  </si>
  <si>
    <t>917-775-1001x59979</t>
  </si>
  <si>
    <t>latoyahancock@hamilton.biz</t>
  </si>
  <si>
    <t>https://galloway.org/</t>
  </si>
  <si>
    <t>edbbCB5cc47f6Bd</t>
  </si>
  <si>
    <t>Moyer Group</t>
  </si>
  <si>
    <t>New Kristieburgh</t>
  </si>
  <si>
    <t>651-778-9885x393</t>
  </si>
  <si>
    <t>+1-411-206-6449x891</t>
  </si>
  <si>
    <t>cmerritt@wheeler.info</t>
  </si>
  <si>
    <t>http://finley.com/</t>
  </si>
  <si>
    <t>39A6c28583BdbbA</t>
  </si>
  <si>
    <t>Fredborough</t>
  </si>
  <si>
    <t>+1-150-562-2259x779</t>
  </si>
  <si>
    <t>noblehayley@russell-bass.com</t>
  </si>
  <si>
    <t>https://tyler-dean.com/</t>
  </si>
  <si>
    <t>96D61E69AC3089E</t>
  </si>
  <si>
    <t>Lyons Inc</t>
  </si>
  <si>
    <t>Lindsayfurt</t>
  </si>
  <si>
    <t>(464)329-1241</t>
  </si>
  <si>
    <t>lorraine81@barnett.com</t>
  </si>
  <si>
    <t>6120D6e88AE27D6</t>
  </si>
  <si>
    <t>Mullins, Reid and Warren</t>
  </si>
  <si>
    <t>+1-233-079-8007x29517</t>
  </si>
  <si>
    <t>figueroashari@morales-crawford.net</t>
  </si>
  <si>
    <t>http://dodson-wiggins.com/</t>
  </si>
  <si>
    <t>D4EEd12c5B0F192</t>
  </si>
  <si>
    <t>Juarez-Harper</t>
  </si>
  <si>
    <t>Lake Stuartville</t>
  </si>
  <si>
    <t>001-128-494-5934x8229</t>
  </si>
  <si>
    <t>001-050-732-9825x02718</t>
  </si>
  <si>
    <t>jeffrey25@johnston-summers.net</t>
  </si>
  <si>
    <t>http://vincent-powell.com/</t>
  </si>
  <si>
    <t>1ffA5730246Ed10</t>
  </si>
  <si>
    <t>Roy-Mccormick</t>
  </si>
  <si>
    <t>063-949-5302x9400</t>
  </si>
  <si>
    <t>mcdanielgrant@sandoval.com</t>
  </si>
  <si>
    <t>http://conrad.info/</t>
  </si>
  <si>
    <t>9aAAdf3Fa73D803</t>
  </si>
  <si>
    <t>Mullins, Meadows and Farrell</t>
  </si>
  <si>
    <t>Boyleshire</t>
  </si>
  <si>
    <t>001-791-205-3669x6618</t>
  </si>
  <si>
    <t>+1-506-497-5891x00507</t>
  </si>
  <si>
    <t>horr@bowman.com</t>
  </si>
  <si>
    <t>http://www.zuniga-vaughan.com/</t>
  </si>
  <si>
    <t>8588a945Ad4eBd2</t>
  </si>
  <si>
    <t>Ross, Erickson and Serrano</t>
  </si>
  <si>
    <t>(048)066-9547</t>
  </si>
  <si>
    <t>737-735-2990x16655</t>
  </si>
  <si>
    <t>ucampbell@walter.com</t>
  </si>
  <si>
    <t>http://ho.org/</t>
  </si>
  <si>
    <t>36cab7aac9F1aC8</t>
  </si>
  <si>
    <t>Haynes, Guerrero and Parks</t>
  </si>
  <si>
    <t>Nicholechester</t>
  </si>
  <si>
    <t>027-705-6172</t>
  </si>
  <si>
    <t>reneebaldwin@ewing.com</t>
  </si>
  <si>
    <t>9ce13c3d8af19d3</t>
  </si>
  <si>
    <t>Miles-Clayton</t>
  </si>
  <si>
    <t>North Glentown</t>
  </si>
  <si>
    <t>954-959-9670</t>
  </si>
  <si>
    <t>440.400.1503</t>
  </si>
  <si>
    <t>coreyanderson@case.org</t>
  </si>
  <si>
    <t>http://pacheco.com/</t>
  </si>
  <si>
    <t>4C14CFCeBCc0DfA</t>
  </si>
  <si>
    <t>Heath, Stuart and Vaughan</t>
  </si>
  <si>
    <t>Sparksland</t>
  </si>
  <si>
    <t>(477)192-8596x7836</t>
  </si>
  <si>
    <t>timothywatson@vincent-jordan.com</t>
  </si>
  <si>
    <t>https://chan.biz/</t>
  </si>
  <si>
    <t>6c82627B47fCad3</t>
  </si>
  <si>
    <t>Mendoza-Sloan</t>
  </si>
  <si>
    <t>Vargasburgh</t>
  </si>
  <si>
    <t>(466)747-2388x6309</t>
  </si>
  <si>
    <t>(721)032-8243x0364</t>
  </si>
  <si>
    <t>hduncan@miller.com</t>
  </si>
  <si>
    <t>http://mora.net/</t>
  </si>
  <si>
    <t>7db3dD50f4BC612</t>
  </si>
  <si>
    <t>Maynard-Mitchell</t>
  </si>
  <si>
    <t>North Martintown</t>
  </si>
  <si>
    <t>(641)322-4269x2105</t>
  </si>
  <si>
    <t>478.109.6106x513</t>
  </si>
  <si>
    <t>brandy04@tran.com</t>
  </si>
  <si>
    <t>fdf5C1cDF2C1A96</t>
  </si>
  <si>
    <t>tanderson@dougherty-davila.net</t>
  </si>
  <si>
    <t>http://escobar.com/</t>
  </si>
  <si>
    <t>2cd3cEBb3Bb9c3f</t>
  </si>
  <si>
    <t>Brady, Lynn and Gallagher</t>
  </si>
  <si>
    <t>South Kathryn</t>
  </si>
  <si>
    <t>738.100.5607x3601</t>
  </si>
  <si>
    <t>190-674-6921x29242</t>
  </si>
  <si>
    <t>jasmin50@sanders.info</t>
  </si>
  <si>
    <t>http://mckay.com/</t>
  </si>
  <si>
    <t>6a8d8a2c580681C</t>
  </si>
  <si>
    <t>Gallagher, Glover and Watson</t>
  </si>
  <si>
    <t>Alvaradomouth</t>
  </si>
  <si>
    <t>001-501-301-5394x263</t>
  </si>
  <si>
    <t>+1-572-050-1951x7106</t>
  </si>
  <si>
    <t>imathews@chaney.com</t>
  </si>
  <si>
    <t>52c580659Ed00C3</t>
  </si>
  <si>
    <t>Melendez, Ritter and Patrick</t>
  </si>
  <si>
    <t>001-822-398-2082</t>
  </si>
  <si>
    <t>965-107-3651</t>
  </si>
  <si>
    <t>yvonne15@parker.com</t>
  </si>
  <si>
    <t>https://luna-sparks.net/</t>
  </si>
  <si>
    <t>61cFB7af9728b8e</t>
  </si>
  <si>
    <t>Dennis-Wang</t>
  </si>
  <si>
    <t>East Katelynmouth</t>
  </si>
  <si>
    <t>(172)442-9477</t>
  </si>
  <si>
    <t>(663)085-1437</t>
  </si>
  <si>
    <t>eugene05@foster.com</t>
  </si>
  <si>
    <t>http://www.cordova.org/</t>
  </si>
  <si>
    <t>abf0e9d1e30dBAD</t>
  </si>
  <si>
    <t>Banks, Houston and Charles</t>
  </si>
  <si>
    <t>Roychester</t>
  </si>
  <si>
    <t>michealmatthews@rose.com</t>
  </si>
  <si>
    <t>http://galvan.biz/</t>
  </si>
  <si>
    <t>F7d5CEbbE72a432</t>
  </si>
  <si>
    <t>Carr, Camacho and Forbes</t>
  </si>
  <si>
    <t>406.736.8965</t>
  </si>
  <si>
    <t>589-651-5432</t>
  </si>
  <si>
    <t>peter47@gallagher-stewart.biz</t>
  </si>
  <si>
    <t>https://www.parrish-mathews.net/</t>
  </si>
  <si>
    <t>68c118FEc9f4ecc</t>
  </si>
  <si>
    <t>South Mindy</t>
  </si>
  <si>
    <t>313-755-7843x303</t>
  </si>
  <si>
    <t>kentrobin@davenport.com</t>
  </si>
  <si>
    <t>aebeCeAFDc4a8D5</t>
  </si>
  <si>
    <t>Meredithborough</t>
  </si>
  <si>
    <t>001-839-681-1241x268</t>
  </si>
  <si>
    <t>harveylorraine@jones-schaefer.com</t>
  </si>
  <si>
    <t>http://sullivan-bowers.com/</t>
  </si>
  <si>
    <t>1D2E4BdDf7eEFde</t>
  </si>
  <si>
    <t>Liu, Murphy and George</t>
  </si>
  <si>
    <t>Bowenchester</t>
  </si>
  <si>
    <t>(989)536-5020x567</t>
  </si>
  <si>
    <t>chloehiggins@montes.org</t>
  </si>
  <si>
    <t>http://www.gamble-joseph.com/</t>
  </si>
  <si>
    <t>481eE95D8eb1EEc</t>
  </si>
  <si>
    <t>Ayers PLC</t>
  </si>
  <si>
    <t>Loganburgh</t>
  </si>
  <si>
    <t>(164)818-0196x74324</t>
  </si>
  <si>
    <t>roberta09@craig.com</t>
  </si>
  <si>
    <t>c435Ac3fDD61509</t>
  </si>
  <si>
    <t>Avila-Dalton</t>
  </si>
  <si>
    <t>Savageberg</t>
  </si>
  <si>
    <t>398.126.2466x9242</t>
  </si>
  <si>
    <t>001-077-001-3840x3789</t>
  </si>
  <si>
    <t>murraykerri@cobb.net</t>
  </si>
  <si>
    <t>5AFA3B9dBB72aF5</t>
  </si>
  <si>
    <t>Hunter PLC</t>
  </si>
  <si>
    <t>Brettmouth</t>
  </si>
  <si>
    <t>001-207-456-4032x6657</t>
  </si>
  <si>
    <t>(607)907-3255x516</t>
  </si>
  <si>
    <t>larry47@lopez-simpson.info</t>
  </si>
  <si>
    <t>0B6ceBA30dDB59F</t>
  </si>
  <si>
    <t>Torres, Harris and Morales</t>
  </si>
  <si>
    <t>Sharonview</t>
  </si>
  <si>
    <t>peckcaroline@arroyo.com</t>
  </si>
  <si>
    <t>https://www.davidson.info/</t>
  </si>
  <si>
    <t>AAfF4BC3fce0E41</t>
  </si>
  <si>
    <t>Combs, Scott and Bright</t>
  </si>
  <si>
    <t>Fernandoview</t>
  </si>
  <si>
    <t>001-283-167-5738x28409</t>
  </si>
  <si>
    <t>+1-021-033-1246x826</t>
  </si>
  <si>
    <t>anamaynard@harvey.com</t>
  </si>
  <si>
    <t>http://copeland.com/</t>
  </si>
  <si>
    <t>Acd12b7aD21dFFc</t>
  </si>
  <si>
    <t>Mccall Group</t>
  </si>
  <si>
    <t>Johnathanburgh</t>
  </si>
  <si>
    <t>(052)462-7647</t>
  </si>
  <si>
    <t>001-074-194-7170</t>
  </si>
  <si>
    <t>knorton@leach.com</t>
  </si>
  <si>
    <t>7FbdA5BEF5Fd39d</t>
  </si>
  <si>
    <t>Hamiltonton</t>
  </si>
  <si>
    <t>(833)177-1811x777</t>
  </si>
  <si>
    <t>+1-736-331-9814x49621</t>
  </si>
  <si>
    <t>dalton16@frey.info</t>
  </si>
  <si>
    <t>https://wright-burnett.net/</t>
  </si>
  <si>
    <t>6FEDAECdC31Dce6</t>
  </si>
  <si>
    <t>Mcgrath Group</t>
  </si>
  <si>
    <t>Arthurmouth</t>
  </si>
  <si>
    <t>(072)744-8223x8205</t>
  </si>
  <si>
    <t>malikarias@wagner.org</t>
  </si>
  <si>
    <t>http://www.spencer-jimenez.com/</t>
  </si>
  <si>
    <t>E26dcA79F4B20ef</t>
  </si>
  <si>
    <t>Villanueva-Holder</t>
  </si>
  <si>
    <t>New Kristinaborough</t>
  </si>
  <si>
    <t>+1-370-445-3726x90146</t>
  </si>
  <si>
    <t>198.945.1783x6782</t>
  </si>
  <si>
    <t>derek38@kelley.com</t>
  </si>
  <si>
    <t>http://reyes-manning.info/</t>
  </si>
  <si>
    <t>F5BF07f577b1a3c</t>
  </si>
  <si>
    <t>Gomez-Strickland</t>
  </si>
  <si>
    <t>Port Perrybury</t>
  </si>
  <si>
    <t>061.698.7926x69943</t>
  </si>
  <si>
    <t>001-440-939-4988x243</t>
  </si>
  <si>
    <t>aglenn@hall.com</t>
  </si>
  <si>
    <t>FB9bF1c3ed2bd1D</t>
  </si>
  <si>
    <t>Gill, Ayers and George</t>
  </si>
  <si>
    <t>Lake Joannbury</t>
  </si>
  <si>
    <t>(375)325-8218</t>
  </si>
  <si>
    <t>(157)180-8947x345</t>
  </si>
  <si>
    <t>andrecastaneda@cook-sweeney.biz</t>
  </si>
  <si>
    <t>https://www.cowan-ramirez.org/</t>
  </si>
  <si>
    <t>Cd0eb9D8d1bCedB</t>
  </si>
  <si>
    <t>Franco, Madden and Solomon</t>
  </si>
  <si>
    <t>Port Hunter</t>
  </si>
  <si>
    <t>001-289-098-0602x761</t>
  </si>
  <si>
    <t>374.028.7763</t>
  </si>
  <si>
    <t>yrosales@bryant.com</t>
  </si>
  <si>
    <t>http://stafford.info/</t>
  </si>
  <si>
    <t>9E0fDCA5069Ac32</t>
  </si>
  <si>
    <t>Murillo Ltd</t>
  </si>
  <si>
    <t>001-291-829-6323x9058</t>
  </si>
  <si>
    <t>263-786-3375x9325</t>
  </si>
  <si>
    <t>karina46@bradley-bender.com</t>
  </si>
  <si>
    <t>https://www.hurley.com/</t>
  </si>
  <si>
    <t>0a9fe7D01D7628a</t>
  </si>
  <si>
    <t>Ritter-Pratt</t>
  </si>
  <si>
    <t>Moodyberg</t>
  </si>
  <si>
    <t>001-879-494-0698x40554</t>
  </si>
  <si>
    <t>holderruth@nash.com</t>
  </si>
  <si>
    <t>https://www.vaughn.com/</t>
  </si>
  <si>
    <t>B335254C5C2a481</t>
  </si>
  <si>
    <t>Weeks-Molina</t>
  </si>
  <si>
    <t>North Sonyashire</t>
  </si>
  <si>
    <t>(227)988-7586x3407</t>
  </si>
  <si>
    <t>601.901.9968</t>
  </si>
  <si>
    <t>isaiah94@malone.net</t>
  </si>
  <si>
    <t>https://www.duffy.info/</t>
  </si>
  <si>
    <t>2CBD9e17dDC79E8</t>
  </si>
  <si>
    <t>Duarte LLC</t>
  </si>
  <si>
    <t>Darrylside</t>
  </si>
  <si>
    <t>+1-531-582-4664x85610</t>
  </si>
  <si>
    <t>001-289-869-4169</t>
  </si>
  <si>
    <t>brandi03@harris.com</t>
  </si>
  <si>
    <t>c97a024A0F0c14C</t>
  </si>
  <si>
    <t>Conway-Lawson</t>
  </si>
  <si>
    <t>Andresshire</t>
  </si>
  <si>
    <t>001-945-606-1394</t>
  </si>
  <si>
    <t>801.389.6587x84652</t>
  </si>
  <si>
    <t>franciszamora@wu.com</t>
  </si>
  <si>
    <t>https://bolton-crosby.com/</t>
  </si>
  <si>
    <t>d2cfD900C7203B7</t>
  </si>
  <si>
    <t>Hess, Whitehead and Holland</t>
  </si>
  <si>
    <t>Mariefurt</t>
  </si>
  <si>
    <t>(333)441-4327</t>
  </si>
  <si>
    <t>mirandastein@thompson.com</t>
  </si>
  <si>
    <t>https://www.allen-schultz.info/</t>
  </si>
  <si>
    <t>aacA9aaccAd2A44</t>
  </si>
  <si>
    <t>Mosley-Michael</t>
  </si>
  <si>
    <t>Alexandermouth</t>
  </si>
  <si>
    <t>830.545.3569</t>
  </si>
  <si>
    <t>+1-258-020-5136x5464</t>
  </si>
  <si>
    <t>qjuarez@sloan.com</t>
  </si>
  <si>
    <t>https://www.wagner-mcintosh.com/</t>
  </si>
  <si>
    <t>F42529e02B94786</t>
  </si>
  <si>
    <t>Potter-Duncan</t>
  </si>
  <si>
    <t>Jamesbury</t>
  </si>
  <si>
    <t>112-720-7428x2877</t>
  </si>
  <si>
    <t>601.059.1987x406</t>
  </si>
  <si>
    <t>hbraun@sexton.net</t>
  </si>
  <si>
    <t>http://www.stevens.org/</t>
  </si>
  <si>
    <t>8DbE487C8F36E8A</t>
  </si>
  <si>
    <t>Bruce-Shah</t>
  </si>
  <si>
    <t>Goldenburgh</t>
  </si>
  <si>
    <t>143.122.3540x761</t>
  </si>
  <si>
    <t>131.725.1130</t>
  </si>
  <si>
    <t>maurice62@dickson.com</t>
  </si>
  <si>
    <t>https://www.pitts.biz/</t>
  </si>
  <si>
    <t>ADdd11fe3D59C20</t>
  </si>
  <si>
    <t>Hines, Sweeney and Russell</t>
  </si>
  <si>
    <t>001-631-958-9645x04536</t>
  </si>
  <si>
    <t>(492)975-5520</t>
  </si>
  <si>
    <t>teresa25@nielsen.com</t>
  </si>
  <si>
    <t>http://www.marquez-santiago.org/</t>
  </si>
  <si>
    <t>Ad8aDAe2E93fC17</t>
  </si>
  <si>
    <t>Farrell-Mcpherson</t>
  </si>
  <si>
    <t>Mannmouth</t>
  </si>
  <si>
    <t>001-664-429-9452x1678</t>
  </si>
  <si>
    <t>844.325.4530x9635</t>
  </si>
  <si>
    <t>levi46@maxwell-morrison.biz</t>
  </si>
  <si>
    <t>http://www.mcdaniel.com/</t>
  </si>
  <si>
    <t>359FdCFad917b2c</t>
  </si>
  <si>
    <t>Odom PLC</t>
  </si>
  <si>
    <t>001-105-671-4897</t>
  </si>
  <si>
    <t>+1-572-032-1172x38903</t>
  </si>
  <si>
    <t>traci90@bird.com</t>
  </si>
  <si>
    <t>https://www.ponce.com/</t>
  </si>
  <si>
    <t>bef44fcAA087848</t>
  </si>
  <si>
    <t>Newman-Daniels</t>
  </si>
  <si>
    <t>Avilafurt</t>
  </si>
  <si>
    <t>(640)564-5121x35365</t>
  </si>
  <si>
    <t>+1-041-182-7685x1199</t>
  </si>
  <si>
    <t>samanthawatson@deleon.com</t>
  </si>
  <si>
    <t>De404AD4E702f1F</t>
  </si>
  <si>
    <t>Sims-Brock</t>
  </si>
  <si>
    <t>+1-505-743-9247x16993</t>
  </si>
  <si>
    <t>(955)306-9069</t>
  </si>
  <si>
    <t>phillipsisabel@ingram-hebert.com</t>
  </si>
  <si>
    <t>http://www.cruz.com/</t>
  </si>
  <si>
    <t>2D6CceAAB63Be01</t>
  </si>
  <si>
    <t>Mays Inc</t>
  </si>
  <si>
    <t>Sarahland</t>
  </si>
  <si>
    <t>(706)579-2888x292</t>
  </si>
  <si>
    <t>+1-431-015-1013x50775</t>
  </si>
  <si>
    <t>wilkinsonivan@marshall-brennan.org</t>
  </si>
  <si>
    <t>http://www.guerra-cabrera.org/</t>
  </si>
  <si>
    <t>EB73D3AFDB37254</t>
  </si>
  <si>
    <t>Cordova, Joseph and Collier</t>
  </si>
  <si>
    <t>New Christopherhaven</t>
  </si>
  <si>
    <t>(958)741-2389x213</t>
  </si>
  <si>
    <t>amberburch@watts.org</t>
  </si>
  <si>
    <t>https://www.hester-esparza.biz/</t>
  </si>
  <si>
    <t>5Ef3A983bDdBBEB</t>
  </si>
  <si>
    <t>Berry-Huff</t>
  </si>
  <si>
    <t>522.377.7061</t>
  </si>
  <si>
    <t>franciskristi@walsh-shaw.org</t>
  </si>
  <si>
    <t>Aec9C20C3086714</t>
  </si>
  <si>
    <t>Davies, Obrien and Olson</t>
  </si>
  <si>
    <t>Guybury</t>
  </si>
  <si>
    <t>892.705.4715x903</t>
  </si>
  <si>
    <t>001-274-687-2852</t>
  </si>
  <si>
    <t>sonia11@berry.org</t>
  </si>
  <si>
    <t>https://brown-sanders.net/</t>
  </si>
  <si>
    <t>7Ea6Fe8CF9d5f4D</t>
  </si>
  <si>
    <t>House Inc</t>
  </si>
  <si>
    <t>New Edgarport</t>
  </si>
  <si>
    <t>001-769-610-0233x9502</t>
  </si>
  <si>
    <t>(221)765-1000</t>
  </si>
  <si>
    <t>zvaughn@elliott.com</t>
  </si>
  <si>
    <t>https://mckinney.org/</t>
  </si>
  <si>
    <t>d4C587ADAce0B96</t>
  </si>
  <si>
    <t>Fields and Sons</t>
  </si>
  <si>
    <t>West Robertahaven</t>
  </si>
  <si>
    <t>214-263-2194x959</t>
  </si>
  <si>
    <t>choileah@barrera.com</t>
  </si>
  <si>
    <t>http://villanueva.info/</t>
  </si>
  <si>
    <t>CdEba1AA3272cA7</t>
  </si>
  <si>
    <t>Grimes-Juarez</t>
  </si>
  <si>
    <t>East Miaburgh</t>
  </si>
  <si>
    <t>934-158-0116x06347</t>
  </si>
  <si>
    <t>102.279.7915</t>
  </si>
  <si>
    <t>kristine83@chambers.org</t>
  </si>
  <si>
    <t>https://www.giles.info/</t>
  </si>
  <si>
    <t>fA498A48FAb17c7</t>
  </si>
  <si>
    <t>Munoz-Hess</t>
  </si>
  <si>
    <t>647-501-5913x7537</t>
  </si>
  <si>
    <t>575-083-0672x26431</t>
  </si>
  <si>
    <t>fullerdavid@morris.org</t>
  </si>
  <si>
    <t>http://www.yu-warner.net/</t>
  </si>
  <si>
    <t>c4844Ad35808FcC</t>
  </si>
  <si>
    <t>Davies, Nolan and Clarke</t>
  </si>
  <si>
    <t>Caseyland</t>
  </si>
  <si>
    <t>163-281-0529x49904</t>
  </si>
  <si>
    <t>082-367-3176x8224</t>
  </si>
  <si>
    <t>kim16@flynn-dougherty.net</t>
  </si>
  <si>
    <t>http://hatfield.net/</t>
  </si>
  <si>
    <t>eEc4ceEfE930ff0</t>
  </si>
  <si>
    <t>Rowe-Velasquez</t>
  </si>
  <si>
    <t>426-211-8241x0098</t>
  </si>
  <si>
    <t>001-668-345-3440</t>
  </si>
  <si>
    <t>shepherdxavier@franco-kane.biz</t>
  </si>
  <si>
    <t>2BAdF35eCCFBAbA</t>
  </si>
  <si>
    <t>Gailchester</t>
  </si>
  <si>
    <t>698-152-9668x578</t>
  </si>
  <si>
    <t>207-426-5757</t>
  </si>
  <si>
    <t>alexleach@sexton.com</t>
  </si>
  <si>
    <t>https://www.marsh-tyler.com/</t>
  </si>
  <si>
    <t>4352bebE6382EC4</t>
  </si>
  <si>
    <t>Sharp-Lowery</t>
  </si>
  <si>
    <t>North Shannonburgh</t>
  </si>
  <si>
    <t>hansoncarl@solis-mcintyre.com</t>
  </si>
  <si>
    <t>https://www.higgins.info/</t>
  </si>
  <si>
    <t>D969608d1E23cFC</t>
  </si>
  <si>
    <t>Boone-Lutz</t>
  </si>
  <si>
    <t>589.891.7260</t>
  </si>
  <si>
    <t>andradeglen@stephens.com</t>
  </si>
  <si>
    <t>46FbAe9eC21094F</t>
  </si>
  <si>
    <t>Roy-Church</t>
  </si>
  <si>
    <t>Lorihaven</t>
  </si>
  <si>
    <t>952-306-9035x272</t>
  </si>
  <si>
    <t>(488)113-2379</t>
  </si>
  <si>
    <t>fergusoncristina@benson.com</t>
  </si>
  <si>
    <t>B145eEDDD7D0Aea</t>
  </si>
  <si>
    <t>457-768-5682x8910</t>
  </si>
  <si>
    <t>+1-338-719-4442x5843</t>
  </si>
  <si>
    <t>yward@carlson-robertson.org</t>
  </si>
  <si>
    <t>http://medina.com/</t>
  </si>
  <si>
    <t>Fcc3a8A9b5B4DCe</t>
  </si>
  <si>
    <t>Lambert, Lam and Kline</t>
  </si>
  <si>
    <t>Port Kathleenshire</t>
  </si>
  <si>
    <t>060-090-7378</t>
  </si>
  <si>
    <t>253-864-0712x3537</t>
  </si>
  <si>
    <t>rossbradley@morrison-gallagher.org</t>
  </si>
  <si>
    <t>https://www.mack.com/</t>
  </si>
  <si>
    <t>8DEfDed1B5AF20A</t>
  </si>
  <si>
    <t>Pearsonstad</t>
  </si>
  <si>
    <t>530-281-7887</t>
  </si>
  <si>
    <t>951-532-2272x81874</t>
  </si>
  <si>
    <t>kiara18@cook.net</t>
  </si>
  <si>
    <t>http://ritter.com/</t>
  </si>
  <si>
    <t>B4fEfeceDDFCb5B</t>
  </si>
  <si>
    <t>Isabelview</t>
  </si>
  <si>
    <t>001-553-051-0991x09220</t>
  </si>
  <si>
    <t>roweyvonne@shepard-carpenter.biz</t>
  </si>
  <si>
    <t>https://hanson-lindsey.com/</t>
  </si>
  <si>
    <t>5f4e4f2B8c568DB</t>
  </si>
  <si>
    <t>Malone-Morse</t>
  </si>
  <si>
    <t>Cookemouth</t>
  </si>
  <si>
    <t>+1-983-156-6068x7010</t>
  </si>
  <si>
    <t>338.581.0914x1929</t>
  </si>
  <si>
    <t>barbertom@hobbs.com</t>
  </si>
  <si>
    <t>https://rowland-allen.com/</t>
  </si>
  <si>
    <t>d6FCac47E8b558F</t>
  </si>
  <si>
    <t>Delacruz-Singh</t>
  </si>
  <si>
    <t>Danatown</t>
  </si>
  <si>
    <t>001-071-960-3569x62498</t>
  </si>
  <si>
    <t>001-340-172-5124x111</t>
  </si>
  <si>
    <t>cshannon@hanson-bell.org</t>
  </si>
  <si>
    <t>https://martinez-whitney.com/</t>
  </si>
  <si>
    <t>1ACdeF80EF0d1Bf</t>
  </si>
  <si>
    <t>Mullins-Chung</t>
  </si>
  <si>
    <t>Shirleymouth</t>
  </si>
  <si>
    <t>(779)012-4865x71465</t>
  </si>
  <si>
    <t>001-651-205-6731x5817</t>
  </si>
  <si>
    <t>chelsea72@alvarado-melendez.com</t>
  </si>
  <si>
    <t>http://www.best.biz/</t>
  </si>
  <si>
    <t>Af57E0C17FdAd20</t>
  </si>
  <si>
    <t>Morrison-Warner</t>
  </si>
  <si>
    <t>South Roychester</t>
  </si>
  <si>
    <t>312-106-8264</t>
  </si>
  <si>
    <t>manningnathan@keller-hicks.com</t>
  </si>
  <si>
    <t>52f9E859d4f4dF4</t>
  </si>
  <si>
    <t>New Chelseahaven</t>
  </si>
  <si>
    <t>081-284-0785x1134</t>
  </si>
  <si>
    <t>001-128-461-6612x5841</t>
  </si>
  <si>
    <t>kiddkathleen@richardson.com</t>
  </si>
  <si>
    <t>http://house.biz/</t>
  </si>
  <si>
    <t>8a882F4feA1c33C</t>
  </si>
  <si>
    <t>Wilkerson, Parrish and Dudley</t>
  </si>
  <si>
    <t>West Lynnmouth</t>
  </si>
  <si>
    <t>477-392-9666</t>
  </si>
  <si>
    <t>+1-377-941-7608x1165</t>
  </si>
  <si>
    <t>valerie56@walter.com</t>
  </si>
  <si>
    <t>http://lynn-winters.com/</t>
  </si>
  <si>
    <t>9Aa1df75dC5DAa9</t>
  </si>
  <si>
    <t>Holmes LLC</t>
  </si>
  <si>
    <t>Abbottmouth</t>
  </si>
  <si>
    <t>001-859-798-4667x0601</t>
  </si>
  <si>
    <t>george62@miles.com</t>
  </si>
  <si>
    <t>https://lyons-mendez.com/</t>
  </si>
  <si>
    <t>3edF1BfF7c19e6C</t>
  </si>
  <si>
    <t>Adams Group</t>
  </si>
  <si>
    <t>North Beth</t>
  </si>
  <si>
    <t>+1-233-623-1599x4828</t>
  </si>
  <si>
    <t>mcfarlandgarrett@flowers.com</t>
  </si>
  <si>
    <t>http://www.villanueva-bates.com/</t>
  </si>
  <si>
    <t>45c7C5DbEC6EcA9</t>
  </si>
  <si>
    <t>Frederick and Sons</t>
  </si>
  <si>
    <t>413.438.1947x002</t>
  </si>
  <si>
    <t>162.706.9922</t>
  </si>
  <si>
    <t>kyleschaefer@day.info</t>
  </si>
  <si>
    <t>http://www.bolton.info/</t>
  </si>
  <si>
    <t>9d6d26Eea6409f6</t>
  </si>
  <si>
    <t>Short, Francis and Miller</t>
  </si>
  <si>
    <t>East Janet</t>
  </si>
  <si>
    <t>205-369-6338</t>
  </si>
  <si>
    <t>883.744.6934x461</t>
  </si>
  <si>
    <t>ddowns@alvarado-mccoy.com</t>
  </si>
  <si>
    <t>http://www.boyd.biz/</t>
  </si>
  <si>
    <t>A2c96CaA635d2c2</t>
  </si>
  <si>
    <t>Navarro, Chang and Zhang</t>
  </si>
  <si>
    <t>New Edwinview</t>
  </si>
  <si>
    <t>+1-492-642-5639x4603</t>
  </si>
  <si>
    <t>685.191.2673x53308</t>
  </si>
  <si>
    <t>whitesherry@joseph.info</t>
  </si>
  <si>
    <t>http://www.harper-keith.info/</t>
  </si>
  <si>
    <t>b42De2Cec334bbE</t>
  </si>
  <si>
    <t>Yang PLC</t>
  </si>
  <si>
    <t>West Daisyfurt</t>
  </si>
  <si>
    <t>675.846.5459x4495</t>
  </si>
  <si>
    <t>625.601.0222</t>
  </si>
  <si>
    <t>ymorris@murphy.com</t>
  </si>
  <si>
    <t>https://www.grant-bryant.info/</t>
  </si>
  <si>
    <t>F0FA7BAC3DEeBCb</t>
  </si>
  <si>
    <t>Dennis, Walters and Foster</t>
  </si>
  <si>
    <t>Bushshire</t>
  </si>
  <si>
    <t>(521)461-1502x6362</t>
  </si>
  <si>
    <t>375.765.1195</t>
  </si>
  <si>
    <t>cassidyhawkins@bright.info</t>
  </si>
  <si>
    <t>https://howe.net/</t>
  </si>
  <si>
    <t>7575aEDB31D87Ec</t>
  </si>
  <si>
    <t>Stewart-Bentley</t>
  </si>
  <si>
    <t>New Kiara</t>
  </si>
  <si>
    <t>042.577.0850x070</t>
  </si>
  <si>
    <t>friedmankristi@phelps.com</t>
  </si>
  <si>
    <t>https://www.acevedo-bradford.com/</t>
  </si>
  <si>
    <t>C5051345aa41B9d</t>
  </si>
  <si>
    <t>Ferguson LLC</t>
  </si>
  <si>
    <t>Haroldfort</t>
  </si>
  <si>
    <t>(747)646-6611x8094</t>
  </si>
  <si>
    <t>victoriaperez@brewer.org</t>
  </si>
  <si>
    <t>7b51eFDe2CCfdfD</t>
  </si>
  <si>
    <t>Wilkinsonchester</t>
  </si>
  <si>
    <t>463-805-5627</t>
  </si>
  <si>
    <t>shirley87@medina.biz</t>
  </si>
  <si>
    <t>http://bartlett.info/</t>
  </si>
  <si>
    <t>381C8D12FE2dAaE</t>
  </si>
  <si>
    <t>Davies PLC</t>
  </si>
  <si>
    <t>East Coreyberg</t>
  </si>
  <si>
    <t>(754)190-5780</t>
  </si>
  <si>
    <t>+1-584-168-3401x576</t>
  </si>
  <si>
    <t>zimmermanmackenzie@hughes-villa.net</t>
  </si>
  <si>
    <t>http://spence.com/</t>
  </si>
  <si>
    <t>B45929876bAcDe9</t>
  </si>
  <si>
    <t>Cantrell-Prince</t>
  </si>
  <si>
    <t>Boyleside</t>
  </si>
  <si>
    <t>(181)275-4560</t>
  </si>
  <si>
    <t>(008)055-3958x7864</t>
  </si>
  <si>
    <t>isullivan@bradford.com</t>
  </si>
  <si>
    <t>bcC535dbeDBC8B4</t>
  </si>
  <si>
    <t>Mcbride-Stevenson</t>
  </si>
  <si>
    <t>578.601.8871</t>
  </si>
  <si>
    <t>423-107-6207</t>
  </si>
  <si>
    <t>trosario@bates.biz</t>
  </si>
  <si>
    <t>https://mcdowell-sanders.com/</t>
  </si>
  <si>
    <t>8ea07b95a03d7d0</t>
  </si>
  <si>
    <t>Hamilton, Hanna and Mcfarland</t>
  </si>
  <si>
    <t>East Karla</t>
  </si>
  <si>
    <t>302-534-6617</t>
  </si>
  <si>
    <t>349.035.1240x08233</t>
  </si>
  <si>
    <t>richard26@castillo.net</t>
  </si>
  <si>
    <t>602fC0BCBCDfC7F</t>
  </si>
  <si>
    <t>Port Meaganville</t>
  </si>
  <si>
    <t>286-813-9314</t>
  </si>
  <si>
    <t>001-607-608-4122x08545</t>
  </si>
  <si>
    <t>yfarmer@rocha.com</t>
  </si>
  <si>
    <t>https://ballard-brooks.info/</t>
  </si>
  <si>
    <t>2396CCC1D555fbe</t>
  </si>
  <si>
    <t>Howellton</t>
  </si>
  <si>
    <t>423-364-9804x6659</t>
  </si>
  <si>
    <t>001-232-964-8142</t>
  </si>
  <si>
    <t>chloe80@avila.com</t>
  </si>
  <si>
    <t>https://harrell.com/</t>
  </si>
  <si>
    <t>DC450d0a2bDAcda</t>
  </si>
  <si>
    <t>Horn-Kim</t>
  </si>
  <si>
    <t>Port Jay</t>
  </si>
  <si>
    <t>001-564-166-7158x0428</t>
  </si>
  <si>
    <t>(207)678-0218x226</t>
  </si>
  <si>
    <t>hooperedgar@strickland-wilcox.info</t>
  </si>
  <si>
    <t>https://trevino-raymond.info/</t>
  </si>
  <si>
    <t>fAc3e7CE2EbceFf</t>
  </si>
  <si>
    <t>Church, Figueroa and Allen</t>
  </si>
  <si>
    <t>Rojasville</t>
  </si>
  <si>
    <t>828-880-9498</t>
  </si>
  <si>
    <t>(126)657-7691</t>
  </si>
  <si>
    <t>neilberger@pena-oconnor.org</t>
  </si>
  <si>
    <t>https://hancock.org/</t>
  </si>
  <si>
    <t>d4933110B8b7DB5</t>
  </si>
  <si>
    <t>Daniel-Ferguson</t>
  </si>
  <si>
    <t>(521)299-2731x663</t>
  </si>
  <si>
    <t>kristie49@solomon-cox.com</t>
  </si>
  <si>
    <t>62C7851C12fe8F9</t>
  </si>
  <si>
    <t>Pineda, Santiago and Todd</t>
  </si>
  <si>
    <t>New Glen</t>
  </si>
  <si>
    <t>755.093.5558</t>
  </si>
  <si>
    <t>558-875-2788x95565</t>
  </si>
  <si>
    <t>hendrickstraci@acevedo-olson.biz</t>
  </si>
  <si>
    <t>http://www.arnold-waller.biz/</t>
  </si>
  <si>
    <t>EF179Df56d2C046</t>
  </si>
  <si>
    <t>Kirbymouth</t>
  </si>
  <si>
    <t>(611)848-1217x06285</t>
  </si>
  <si>
    <t>rileytanner@joseph.com</t>
  </si>
  <si>
    <t>D7B5CD4B9e0BE41</t>
  </si>
  <si>
    <t>Reid LLC</t>
  </si>
  <si>
    <t>852-597-8419</t>
  </si>
  <si>
    <t>lindsey54@hebert-roth.biz</t>
  </si>
  <si>
    <t>https://jensen-bentley.com/</t>
  </si>
  <si>
    <t>132E85Ef6a8Fd81</t>
  </si>
  <si>
    <t>Kim-Olson</t>
  </si>
  <si>
    <t>Cameronstad</t>
  </si>
  <si>
    <t>742-618-3034x575</t>
  </si>
  <si>
    <t>(011)941-0431</t>
  </si>
  <si>
    <t>acevedolouis@mueller.com</t>
  </si>
  <si>
    <t>E12Be8Ba78d8E00</t>
  </si>
  <si>
    <t>Washington, Arroyo and Chaney</t>
  </si>
  <si>
    <t>Fergusonland</t>
  </si>
  <si>
    <t>780-522-4396</t>
  </si>
  <si>
    <t>565.563.2255</t>
  </si>
  <si>
    <t>irwinjon@hall-dillon.net</t>
  </si>
  <si>
    <t>http://marsh.com/</t>
  </si>
  <si>
    <t>171D9DEaF3C28CF</t>
  </si>
  <si>
    <t>Collins Inc</t>
  </si>
  <si>
    <t>Lake Victorhaven</t>
  </si>
  <si>
    <t>(917)842-8210x9324</t>
  </si>
  <si>
    <t>maxjimenez@yoder-rush.com</t>
  </si>
  <si>
    <t>http://buck-haney.com/</t>
  </si>
  <si>
    <t>9A8e359AFb697CD</t>
  </si>
  <si>
    <t>Glover Group</t>
  </si>
  <si>
    <t>Greenhaven</t>
  </si>
  <si>
    <t>+1-971-169-6006x576</t>
  </si>
  <si>
    <t>780.365.0598x607</t>
  </si>
  <si>
    <t>calvinfrench@webb.com</t>
  </si>
  <si>
    <t>http://obrien.com/</t>
  </si>
  <si>
    <t>1ceAFc50CEbD37B</t>
  </si>
  <si>
    <t>Dickson PLC</t>
  </si>
  <si>
    <t>New Mollyshire</t>
  </si>
  <si>
    <t>276-417-1795</t>
  </si>
  <si>
    <t>001-325-059-6759x30537</t>
  </si>
  <si>
    <t>kirkharding@ortega.com</t>
  </si>
  <si>
    <t>https://howell.com/</t>
  </si>
  <si>
    <t>cc36BeAf4eCbad1</t>
  </si>
  <si>
    <t>Leach, Patel and Hobbs</t>
  </si>
  <si>
    <t>Anitafurt</t>
  </si>
  <si>
    <t>505.099.2207</t>
  </si>
  <si>
    <t>(012)644-6802x52532</t>
  </si>
  <si>
    <t>erocha@davies.com</t>
  </si>
  <si>
    <t>https://www.costa.com/</t>
  </si>
  <si>
    <t>fD8ebdFBC6484c0</t>
  </si>
  <si>
    <t>Owensmouth</t>
  </si>
  <si>
    <t>001-615-917-7244</t>
  </si>
  <si>
    <t>mejiavictor@neal.info</t>
  </si>
  <si>
    <t>http://www.pineda.net/</t>
  </si>
  <si>
    <t>ACEfEa8bcE2BCa4</t>
  </si>
  <si>
    <t>Stanley-Bates</t>
  </si>
  <si>
    <t>West Sylviamouth</t>
  </si>
  <si>
    <t>948-510-5107x6670</t>
  </si>
  <si>
    <t>001-979-021-1765x565</t>
  </si>
  <si>
    <t>coopertheodore@prince-carpenter.biz</t>
  </si>
  <si>
    <t>5F3C0aCea85Df69</t>
  </si>
  <si>
    <t>Hodges, Dean and Landry</t>
  </si>
  <si>
    <t>Trevorland</t>
  </si>
  <si>
    <t>001-757-793-5791x3038</t>
  </si>
  <si>
    <t>erik68@barry-rowland.info</t>
  </si>
  <si>
    <t>https://wise-sanders.com/</t>
  </si>
  <si>
    <t>9CaC155Dfd9edAa</t>
  </si>
  <si>
    <t>Calderon, Shaffer and Logan</t>
  </si>
  <si>
    <t>Bennettburgh</t>
  </si>
  <si>
    <t>001-104-265-5525x21314</t>
  </si>
  <si>
    <t>moonaustin@suarez.com</t>
  </si>
  <si>
    <t>https://walsh-galvan.net/</t>
  </si>
  <si>
    <t>6dF247a8294745a</t>
  </si>
  <si>
    <t>Clark, Navarro and Bentley</t>
  </si>
  <si>
    <t>803.654.8431</t>
  </si>
  <si>
    <t>(439)704-7958x74356</t>
  </si>
  <si>
    <t>meaganholland@graham.com</t>
  </si>
  <si>
    <t>9E6Ee7D48AADDD6</t>
  </si>
  <si>
    <t>Blankenship Inc</t>
  </si>
  <si>
    <t>Patriciastad</t>
  </si>
  <si>
    <t>(405)641-3019x725</t>
  </si>
  <si>
    <t>001-729-743-2304x4779</t>
  </si>
  <si>
    <t>bstark@lawson.com</t>
  </si>
  <si>
    <t>https://kline-patel.com/</t>
  </si>
  <si>
    <t>F2654BCdbeb968f</t>
  </si>
  <si>
    <t>Amberbury</t>
  </si>
  <si>
    <t>001-448-647-4383x440</t>
  </si>
  <si>
    <t>593-131-8823</t>
  </si>
  <si>
    <t>danieldalton@campos.org</t>
  </si>
  <si>
    <t>CEc2AA2fc5dd5d5</t>
  </si>
  <si>
    <t>Port Warren</t>
  </si>
  <si>
    <t>+1-885-755-8588x161</t>
  </si>
  <si>
    <t>jonathanweiss@moore.net</t>
  </si>
  <si>
    <t>https://www.hurst.org/</t>
  </si>
  <si>
    <t>1dd04E1E001F206</t>
  </si>
  <si>
    <t>Bryan-Ward</t>
  </si>
  <si>
    <t>Elijahmouth</t>
  </si>
  <si>
    <t>(225)630-9854</t>
  </si>
  <si>
    <t>thompsonbob@serrano.com</t>
  </si>
  <si>
    <t>7fdFA5AD5aefEbD</t>
  </si>
  <si>
    <t>Preston-Miller</t>
  </si>
  <si>
    <t>Port Bradley</t>
  </si>
  <si>
    <t>347-185-7413</t>
  </si>
  <si>
    <t>gilbertodom@riggs.com</t>
  </si>
  <si>
    <t>https://valenzuela.com/</t>
  </si>
  <si>
    <t>7Cb6E3602ffcF99</t>
  </si>
  <si>
    <t>Mcbride, Villa and Hartman</t>
  </si>
  <si>
    <t>150-189-3404x83429</t>
  </si>
  <si>
    <t>xbernard@suarez.com</t>
  </si>
  <si>
    <t>https://www.fuentes.org/</t>
  </si>
  <si>
    <t>Bc7DFb5B7Fa55Be</t>
  </si>
  <si>
    <t>Shepherd-Gentry</t>
  </si>
  <si>
    <t>Sheppardfurt</t>
  </si>
  <si>
    <t>775-736-8696</t>
  </si>
  <si>
    <t>khanjulia@dennis.info</t>
  </si>
  <si>
    <t>http://www.gordon.info/</t>
  </si>
  <si>
    <t>28FeDA3C0b04744</t>
  </si>
  <si>
    <t>Massey, Todd and Welch</t>
  </si>
  <si>
    <t>Huynhton</t>
  </si>
  <si>
    <t>(935)757-2189x24433</t>
  </si>
  <si>
    <t>gpeck@moon.net</t>
  </si>
  <si>
    <t>http://mccoy.com/</t>
  </si>
  <si>
    <t>02FB4f17aCd93E0</t>
  </si>
  <si>
    <t>Wilson, Shepard and Mcbride</t>
  </si>
  <si>
    <t>Warrenland</t>
  </si>
  <si>
    <t>084-805-4742</t>
  </si>
  <si>
    <t>+1-620-196-1365x88367</t>
  </si>
  <si>
    <t>welchlisa@cooke-roberts.com</t>
  </si>
  <si>
    <t>http://www.beltran-farmer.com/</t>
  </si>
  <si>
    <t>5E871ea3890cf3c</t>
  </si>
  <si>
    <t>Pearson, Christensen and Munoz</t>
  </si>
  <si>
    <t>(642)554-1386x4362</t>
  </si>
  <si>
    <t>preston99@weber-suarez.com</t>
  </si>
  <si>
    <t>3B49CEBA7cf85bA</t>
  </si>
  <si>
    <t>Weber-Whitney</t>
  </si>
  <si>
    <t>(408)640-1653x78247</t>
  </si>
  <si>
    <t>(085)243-7158x2466</t>
  </si>
  <si>
    <t>xhamilton@berger.com</t>
  </si>
  <si>
    <t>FCafacc76bBdB6E</t>
  </si>
  <si>
    <t>Casey, Villegas and Christian</t>
  </si>
  <si>
    <t>Madisonchester</t>
  </si>
  <si>
    <t>(961)190-1574x93373</t>
  </si>
  <si>
    <t>538-570-1678x1584</t>
  </si>
  <si>
    <t>padilladawn@hale-pittman.com</t>
  </si>
  <si>
    <t>d16592Dab9BCc32</t>
  </si>
  <si>
    <t>Olsen Inc</t>
  </si>
  <si>
    <t>Nicolasshire</t>
  </si>
  <si>
    <t>466.526.4214x221</t>
  </si>
  <si>
    <t>358.004.1157</t>
  </si>
  <si>
    <t>rickcardenas@booth.biz</t>
  </si>
  <si>
    <t>https://www.baldwin.com/</t>
  </si>
  <si>
    <t>4b7ABD5a7a1403a</t>
  </si>
  <si>
    <t>Port Juliaberg</t>
  </si>
  <si>
    <t>694-551-4014x7046</t>
  </si>
  <si>
    <t>katie67@espinoza.net</t>
  </si>
  <si>
    <t>http://baker.com/</t>
  </si>
  <si>
    <t>F7C5CfA22E0DC8c</t>
  </si>
  <si>
    <t>Calhoun-Elliott</t>
  </si>
  <si>
    <t>+1-943-670-8627x608</t>
  </si>
  <si>
    <t>847.257.2980</t>
  </si>
  <si>
    <t>hardingamanda@dougherty.com</t>
  </si>
  <si>
    <t>http://www.poole-patrick.biz/</t>
  </si>
  <si>
    <t>196DcfDd1ABDeCa</t>
  </si>
  <si>
    <t>Wells, Dodson and Rhodes</t>
  </si>
  <si>
    <t>(038)321-0452</t>
  </si>
  <si>
    <t>fmedina@kramer-munoz.biz</t>
  </si>
  <si>
    <t>http://aguilar.biz/</t>
  </si>
  <si>
    <t>4b23a37B0757BDd</t>
  </si>
  <si>
    <t>Bush-Ward</t>
  </si>
  <si>
    <t>Alecborough</t>
  </si>
  <si>
    <t>276.152.1500x30677</t>
  </si>
  <si>
    <t>758.027.0137</t>
  </si>
  <si>
    <t>weissjake@ortega.info</t>
  </si>
  <si>
    <t>https://humphrey.com/</t>
  </si>
  <si>
    <t>aD6c4CFB35B2fD3</t>
  </si>
  <si>
    <t>Buchanan-Weiss</t>
  </si>
  <si>
    <t>Meganmouth</t>
  </si>
  <si>
    <t>(715)514-6031</t>
  </si>
  <si>
    <t>863.420.9624x934</t>
  </si>
  <si>
    <t>iwise@sherman.com</t>
  </si>
  <si>
    <t>38C4ab36bbDffcE</t>
  </si>
  <si>
    <t>Horton-Ferrell</t>
  </si>
  <si>
    <t>North Laurie</t>
  </si>
  <si>
    <t>783.780.6390</t>
  </si>
  <si>
    <t>+1-293-726-8000x82793</t>
  </si>
  <si>
    <t>mbruce@lawrence.net</t>
  </si>
  <si>
    <t>http://www.esparza-santos.com/</t>
  </si>
  <si>
    <t>11739f7313fD935</t>
  </si>
  <si>
    <t>Salas-Meadows</t>
  </si>
  <si>
    <t>Douglasmouth</t>
  </si>
  <si>
    <t>(361)276-9512x1821</t>
  </si>
  <si>
    <t>653-890-5626</t>
  </si>
  <si>
    <t>richamanda@olsen-ashley.com</t>
  </si>
  <si>
    <t>http://www.rivas.com/</t>
  </si>
  <si>
    <t>fCcCf0B2bbACEAa</t>
  </si>
  <si>
    <t>096.367.5827</t>
  </si>
  <si>
    <t>(724)644-0128x8158</t>
  </si>
  <si>
    <t>toddvaldez@rush.com</t>
  </si>
  <si>
    <t>http://www.steele.com/</t>
  </si>
  <si>
    <t>B91848D0762fCfB</t>
  </si>
  <si>
    <t>Conley-Mcmillan</t>
  </si>
  <si>
    <t>New Kristy</t>
  </si>
  <si>
    <t>240.137.1638</t>
  </si>
  <si>
    <t>290-805-2931</t>
  </si>
  <si>
    <t>tarahenson@villarreal.biz</t>
  </si>
  <si>
    <t>http://www.warren.org/</t>
  </si>
  <si>
    <t>F913Cfd81916FD5</t>
  </si>
  <si>
    <t>May, Harper and Walker</t>
  </si>
  <si>
    <t>Hotown</t>
  </si>
  <si>
    <t>+1-838-657-1024x46424</t>
  </si>
  <si>
    <t>(401)145-9945x3190</t>
  </si>
  <si>
    <t>browningbailey@johnston-arnold.com</t>
  </si>
  <si>
    <t>http://boyer-harmon.org/</t>
  </si>
  <si>
    <t>9Edc58c4a1F8B56</t>
  </si>
  <si>
    <t>Tyler, Potter and Orozco</t>
  </si>
  <si>
    <t>North Dillonton</t>
  </si>
  <si>
    <t>001-481-828-9174x3413</t>
  </si>
  <si>
    <t>(736)395-8066x885</t>
  </si>
  <si>
    <t>rickeyhobbs@clay-campbell.com</t>
  </si>
  <si>
    <t>http://eaton-snow.org/</t>
  </si>
  <si>
    <t>347FA7d85Faa2BF</t>
  </si>
  <si>
    <t>Morales Ltd</t>
  </si>
  <si>
    <t>North Julianfort</t>
  </si>
  <si>
    <t>440-483-3810x71362</t>
  </si>
  <si>
    <t>(316)998-6672x458</t>
  </si>
  <si>
    <t>fosterperry@valencia.com</t>
  </si>
  <si>
    <t>https://www.bright-mckenzie.info/</t>
  </si>
  <si>
    <t>9C29Cebd5297f62</t>
  </si>
  <si>
    <t>Haynesville</t>
  </si>
  <si>
    <t>+1-472-255-5599x32683</t>
  </si>
  <si>
    <t>001-735-006-2688x2030</t>
  </si>
  <si>
    <t>hollandbrandi@simmons.org</t>
  </si>
  <si>
    <t>6D3F6307C003B26</t>
  </si>
  <si>
    <t>Kennedy-Craig</t>
  </si>
  <si>
    <t>Zoeburgh</t>
  </si>
  <si>
    <t>781.048.9530</t>
  </si>
  <si>
    <t>(584)884-6361x163</t>
  </si>
  <si>
    <t>reesejeff@murillo.com</t>
  </si>
  <si>
    <t>https://www.huber-lowe.com/</t>
  </si>
  <si>
    <t>65DC0cd98753Aba</t>
  </si>
  <si>
    <t>Shepard, Meyers and Hendricks</t>
  </si>
  <si>
    <t>West Hunterborough</t>
  </si>
  <si>
    <t>+1-414-906-9735x6767</t>
  </si>
  <si>
    <t>001-504-289-0569x233</t>
  </si>
  <si>
    <t>sheri93@hayden.org</t>
  </si>
  <si>
    <t>fA5e5f3d759F630</t>
  </si>
  <si>
    <t>Cannon Ltd</t>
  </si>
  <si>
    <t>North Krystalton</t>
  </si>
  <si>
    <t>947.844.3391</t>
  </si>
  <si>
    <t>pettykellie@rodriguez.info</t>
  </si>
  <si>
    <t>http://www.downs-dodson.org/</t>
  </si>
  <si>
    <t>8C6dD4cdEf857A6</t>
  </si>
  <si>
    <t>Williams, Madden and Harrison</t>
  </si>
  <si>
    <t>Paigefurt</t>
  </si>
  <si>
    <t>(101)737-2884x4231</t>
  </si>
  <si>
    <t>(084)193-9213</t>
  </si>
  <si>
    <t>rsmith@donovan-jackson.com</t>
  </si>
  <si>
    <t>http://www.lam.net/</t>
  </si>
  <si>
    <t>fb49e706b415BD7</t>
  </si>
  <si>
    <t>Valdez, Bradley and Nolan</t>
  </si>
  <si>
    <t>Danahaven</t>
  </si>
  <si>
    <t>+1-730-112-2137x05993</t>
  </si>
  <si>
    <t>347.316.7221</t>
  </si>
  <si>
    <t>juanarroyo@foley-haas.com</t>
  </si>
  <si>
    <t>BBC74C62f7DCC01</t>
  </si>
  <si>
    <t>Larsen, Dougherty and Garrett</t>
  </si>
  <si>
    <t>East Selenafurt</t>
  </si>
  <si>
    <t>001-532-601-0084x36574</t>
  </si>
  <si>
    <t>+1-834-290-3581x03553</t>
  </si>
  <si>
    <t>bankscameron@werner-hodges.com</t>
  </si>
  <si>
    <t>eC64EbD80c47a4b</t>
  </si>
  <si>
    <t>Weissburgh</t>
  </si>
  <si>
    <t>001-232-493-0973x12053</t>
  </si>
  <si>
    <t>isabella74@costa.org</t>
  </si>
  <si>
    <t>d6a90ee385e18FC</t>
  </si>
  <si>
    <t>Cantrell, Compton and Dunn</t>
  </si>
  <si>
    <t>318-712-0601x20237</t>
  </si>
  <si>
    <t>+1-307-793-3942x4203</t>
  </si>
  <si>
    <t>waltersalec@byrd-houston.com</t>
  </si>
  <si>
    <t>http://sweeney.net/</t>
  </si>
  <si>
    <t>D6Fc0C032d897bf</t>
  </si>
  <si>
    <t>Kelly-Fritz</t>
  </si>
  <si>
    <t>716-542-3748</t>
  </si>
  <si>
    <t>187-847-2633</t>
  </si>
  <si>
    <t>frankware@lin.com</t>
  </si>
  <si>
    <t>https://tanner-dodson.org/</t>
  </si>
  <si>
    <t>1Ce2be60037801a</t>
  </si>
  <si>
    <t>Kirby, Hill and Eaton</t>
  </si>
  <si>
    <t>Oliviaborough</t>
  </si>
  <si>
    <t>115-344-6682x307</t>
  </si>
  <si>
    <t>556-988-4476</t>
  </si>
  <si>
    <t>lmelton@kim-cox.net</t>
  </si>
  <si>
    <t>cbA43d7cFeD7A7e</t>
  </si>
  <si>
    <t>Sosa-Hogan</t>
  </si>
  <si>
    <t>East Tracyhaven</t>
  </si>
  <si>
    <t>(723)759-1588x080</t>
  </si>
  <si>
    <t>257.937.9153x77861</t>
  </si>
  <si>
    <t>devon24@robles.com</t>
  </si>
  <si>
    <t>https://yoder-short.net/</t>
  </si>
  <si>
    <t>eD2beaBab3f749a</t>
  </si>
  <si>
    <t>Vargas and Sons</t>
  </si>
  <si>
    <t>Stokestown</t>
  </si>
  <si>
    <t>001-271-274-3044x4118</t>
  </si>
  <si>
    <t>967-929-7687x033</t>
  </si>
  <si>
    <t>fsnyder@rhodes.net</t>
  </si>
  <si>
    <t>8C5B33dB21DABeA</t>
  </si>
  <si>
    <t>Gallegos, Berry and Dunlap</t>
  </si>
  <si>
    <t>493.545.4980x907</t>
  </si>
  <si>
    <t>(626)955-1328x9147</t>
  </si>
  <si>
    <t>fpalmer@hansen.com</t>
  </si>
  <si>
    <t>https://www.vang.org/</t>
  </si>
  <si>
    <t>a0Bcd6Bc84eb834</t>
  </si>
  <si>
    <t>Leblanc-Beard</t>
  </si>
  <si>
    <t>North Vincenthaven</t>
  </si>
  <si>
    <t>+1-042-805-8353x68690</t>
  </si>
  <si>
    <t>663.910.1919</t>
  </si>
  <si>
    <t>kdougherty@alexander.com</t>
  </si>
  <si>
    <t>http://www.bartlett.com/</t>
  </si>
  <si>
    <t>c2169620C14FaC3</t>
  </si>
  <si>
    <t>Lowe, Sherman and Martin</t>
  </si>
  <si>
    <t>001-539-455-1269x769</t>
  </si>
  <si>
    <t>(300)721-1331</t>
  </si>
  <si>
    <t>huynhisabel@cantrell-patel.com</t>
  </si>
  <si>
    <t>https://www.robinson-snow.biz/</t>
  </si>
  <si>
    <t>72cfceB4DB19Edc</t>
  </si>
  <si>
    <t>Ferguson, Lambert and Haney</t>
  </si>
  <si>
    <t>Mollybury</t>
  </si>
  <si>
    <t>(796)594-9993</t>
  </si>
  <si>
    <t>+1-862-912-0306x990</t>
  </si>
  <si>
    <t>holly71@solomon-roberson.com</t>
  </si>
  <si>
    <t>https://www.serrano-sosa.info/</t>
  </si>
  <si>
    <t>Da2efbC6fCc5b74</t>
  </si>
  <si>
    <t>Gonzalez PLC</t>
  </si>
  <si>
    <t>Tabithaberg</t>
  </si>
  <si>
    <t>(434)277-0630x7629</t>
  </si>
  <si>
    <t>634-816-4808</t>
  </si>
  <si>
    <t>ablackwell@watkins-mcmahon.com</t>
  </si>
  <si>
    <t>https://www.campos.com/</t>
  </si>
  <si>
    <t>F8A34FbEAffDBDf</t>
  </si>
  <si>
    <t>Weeks and Sons</t>
  </si>
  <si>
    <t>North Duaneburgh</t>
  </si>
  <si>
    <t>879.262.0493x70505</t>
  </si>
  <si>
    <t>831-552-6139</t>
  </si>
  <si>
    <t>yescobar@hogan.com</t>
  </si>
  <si>
    <t>http://velasquez.biz/</t>
  </si>
  <si>
    <t>6749613DCD4Bb24</t>
  </si>
  <si>
    <t>Fitzpatrick-Nixon</t>
  </si>
  <si>
    <t>001-595-705-3354x542</t>
  </si>
  <si>
    <t>+1-736-520-3227x756</t>
  </si>
  <si>
    <t>katelynbray@joyce.org</t>
  </si>
  <si>
    <t>7A84A30c6850Cc5</t>
  </si>
  <si>
    <t>Raymond LLC</t>
  </si>
  <si>
    <t>Gilmorebury</t>
  </si>
  <si>
    <t>kaylavaughn@grant-santana.com</t>
  </si>
  <si>
    <t>https://www.coffey-robles.biz/</t>
  </si>
  <si>
    <t>acfa6d36133e5de</t>
  </si>
  <si>
    <t>Roy-Dennis</t>
  </si>
  <si>
    <t>684-421-6710</t>
  </si>
  <si>
    <t>097-294-3891x715</t>
  </si>
  <si>
    <t>malikdougherty@blankenship.com</t>
  </si>
  <si>
    <t>https://www.ritter-blevins.info/</t>
  </si>
  <si>
    <t>e5C0aF7f408aCa5</t>
  </si>
  <si>
    <t>Blackburn-Rowe</t>
  </si>
  <si>
    <t>802-088-7303x131</t>
  </si>
  <si>
    <t>(426)667-7241x6345</t>
  </si>
  <si>
    <t>robertsongeorge@thomas-fuller.com</t>
  </si>
  <si>
    <t>https://melendez-downs.com/</t>
  </si>
  <si>
    <t>7eae766C79D1b06</t>
  </si>
  <si>
    <t>Shepherd PLC</t>
  </si>
  <si>
    <t>South Mandyshire</t>
  </si>
  <si>
    <t>001-440-901-5863</t>
  </si>
  <si>
    <t>andresperez@clayton.com</t>
  </si>
  <si>
    <t>https://www.tucker.com/</t>
  </si>
  <si>
    <t>dED396249F0cbb2</t>
  </si>
  <si>
    <t>Mcmahonhaven</t>
  </si>
  <si>
    <t>(218)559-3459x5979</t>
  </si>
  <si>
    <t>watersterrance@sparks-pittman.org</t>
  </si>
  <si>
    <t>https://benton-lane.org/</t>
  </si>
  <si>
    <t>d06B588FCEfCccB</t>
  </si>
  <si>
    <t>092-251-0946x814</t>
  </si>
  <si>
    <t>260.824.0290</t>
  </si>
  <si>
    <t>yolandasalazar@dodson.org</t>
  </si>
  <si>
    <t>fCDd81Aa0cADD38</t>
  </si>
  <si>
    <t>Howe, Bates and Forbes</t>
  </si>
  <si>
    <t>North Latoyafurt</t>
  </si>
  <si>
    <t>(586)291-2525x0018</t>
  </si>
  <si>
    <t>gwendolynlam@chang.com</t>
  </si>
  <si>
    <t>http://gonzalez.com/</t>
  </si>
  <si>
    <t>B7A38CEFF3c04F6</t>
  </si>
  <si>
    <t>Chapman Group</t>
  </si>
  <si>
    <t>Timothychester</t>
  </si>
  <si>
    <t>001-054-077-3590x9538</t>
  </si>
  <si>
    <t>stevensonstuart@leon.com</t>
  </si>
  <si>
    <t>ba485cBA6A1505a</t>
  </si>
  <si>
    <t>West Colin</t>
  </si>
  <si>
    <t>929.406.9406x33127</t>
  </si>
  <si>
    <t>747.738.5669x4184</t>
  </si>
  <si>
    <t>collin28@shields.com</t>
  </si>
  <si>
    <t>https://www.deleon.info/</t>
  </si>
  <si>
    <t>0A4c6c06dC7C933</t>
  </si>
  <si>
    <t>Hays, Sampson and Atkinson</t>
  </si>
  <si>
    <t>001-402-443-2359x65661</t>
  </si>
  <si>
    <t>+1-641-685-7552x23210</t>
  </si>
  <si>
    <t>scott85@brock-park.com</t>
  </si>
  <si>
    <t>9Af09EA67ba07B6</t>
  </si>
  <si>
    <t>Guzman-Parker</t>
  </si>
  <si>
    <t>Isaiahberg</t>
  </si>
  <si>
    <t>(374)371-7289x560</t>
  </si>
  <si>
    <t>866-207-3765x11824</t>
  </si>
  <si>
    <t>hulltheodore@morton.com</t>
  </si>
  <si>
    <t>http://flores.net/</t>
  </si>
  <si>
    <t>ce7F17704E5f091</t>
  </si>
  <si>
    <t>Flowers and Sons</t>
  </si>
  <si>
    <t>Marissaberg</t>
  </si>
  <si>
    <t>001-578-577-3426x08518</t>
  </si>
  <si>
    <t>711.403.6167x237</t>
  </si>
  <si>
    <t>fgill@cline-perkins.com</t>
  </si>
  <si>
    <t>https://www.oneal.info/</t>
  </si>
  <si>
    <t>A7aC1b5E554b41C</t>
  </si>
  <si>
    <t>Fernandez, Nielsen and Ortiz</t>
  </si>
  <si>
    <t>Frankside</t>
  </si>
  <si>
    <t>808.643.9160</t>
  </si>
  <si>
    <t>408-324-9457</t>
  </si>
  <si>
    <t>mcknightvictor@owen.com</t>
  </si>
  <si>
    <t>d1e09BCB12b8cDa</t>
  </si>
  <si>
    <t>Duarte-Adkins</t>
  </si>
  <si>
    <t>Gordonmouth</t>
  </si>
  <si>
    <t>kelseyerickson@poole.com</t>
  </si>
  <si>
    <t>http://jensen-marks.info/</t>
  </si>
  <si>
    <t>f21CF91B332Dac8</t>
  </si>
  <si>
    <t>Wilkinson, Lamb and Holt</t>
  </si>
  <si>
    <t>727-808-0986x9527</t>
  </si>
  <si>
    <t>868.979.0956</t>
  </si>
  <si>
    <t>cheyenneboyd@tucker.biz</t>
  </si>
  <si>
    <t>https://www.mann.com/</t>
  </si>
  <si>
    <t>1b48De1F0bBB4bf</t>
  </si>
  <si>
    <t>Park LLC</t>
  </si>
  <si>
    <t>Lake Isabel</t>
  </si>
  <si>
    <t>952-653-5624x436</t>
  </si>
  <si>
    <t>702.138.3889</t>
  </si>
  <si>
    <t>montesjean@vincent.com</t>
  </si>
  <si>
    <t>https://neal.com/</t>
  </si>
  <si>
    <t>2bd8b6cBAe5Fc7F</t>
  </si>
  <si>
    <t>Ralphport</t>
  </si>
  <si>
    <t>093.590.1622x91880</t>
  </si>
  <si>
    <t>bartlettneil@hobbs.com</t>
  </si>
  <si>
    <t>8dDABC46a53C84B</t>
  </si>
  <si>
    <t>Pineda, Webb and Eaton</t>
  </si>
  <si>
    <t>+1-440-955-0154x4525</t>
  </si>
  <si>
    <t>001-434-841-2635x23222</t>
  </si>
  <si>
    <t>carloskey@mercer-pena.com</t>
  </si>
  <si>
    <t>3Df3edCA4c98abD</t>
  </si>
  <si>
    <t>Port Jennybury</t>
  </si>
  <si>
    <t>001-840-8597x3036</t>
  </si>
  <si>
    <t>caitlin15@rollins.com</t>
  </si>
  <si>
    <t>74dA0739cCEC5AC</t>
  </si>
  <si>
    <t>Hood and Sons</t>
  </si>
  <si>
    <t>New Staceyburgh</t>
  </si>
  <si>
    <t>001-121-114-3371x35114</t>
  </si>
  <si>
    <t>lisa31@rubio.com</t>
  </si>
  <si>
    <t>AEfAd4c1ea66Fb4</t>
  </si>
  <si>
    <t>Vincent, Wiggins and Perry</t>
  </si>
  <si>
    <t>South Aliciaville</t>
  </si>
  <si>
    <t>(531)376-9227</t>
  </si>
  <si>
    <t>001-204-122-2408</t>
  </si>
  <si>
    <t>joannosborn@fitzpatrick.org</t>
  </si>
  <si>
    <t>http://www.huang-hamilton.org/</t>
  </si>
  <si>
    <t>638A174040f3ef0</t>
  </si>
  <si>
    <t>Kane-Hamilton</t>
  </si>
  <si>
    <t>Victorstad</t>
  </si>
  <si>
    <t>+1-405-388-9089x060</t>
  </si>
  <si>
    <t>(946)058-7598x02917</t>
  </si>
  <si>
    <t>srussell@pace-ferguson.biz</t>
  </si>
  <si>
    <t>https://www.schroeder-odom.info/</t>
  </si>
  <si>
    <t>EFE1d55abF0Aae1</t>
  </si>
  <si>
    <t>Cummingsshire</t>
  </si>
  <si>
    <t>365-441-8393x39837</t>
  </si>
  <si>
    <t>kmalone@rivas-logan.biz</t>
  </si>
  <si>
    <t>http://chapman.net/</t>
  </si>
  <si>
    <t>56c0FFdA30AA2B4</t>
  </si>
  <si>
    <t>Barnes-Wiggins</t>
  </si>
  <si>
    <t>Doughertystad</t>
  </si>
  <si>
    <t>bmayer@thornton.net</t>
  </si>
  <si>
    <t>https://collins-woods.org/</t>
  </si>
  <si>
    <t>dDFe4C14d8FBfb8</t>
  </si>
  <si>
    <t>Mcguire LLC</t>
  </si>
  <si>
    <t>Kerryhaven</t>
  </si>
  <si>
    <t>001-604-216-0584x442</t>
  </si>
  <si>
    <t>claire16@tapia-mcclain.com</t>
  </si>
  <si>
    <t>16674Af6e17032E</t>
  </si>
  <si>
    <t>Hansen Group</t>
  </si>
  <si>
    <t>raven56@ross.com</t>
  </si>
  <si>
    <t>https://may.info/</t>
  </si>
  <si>
    <t>96ebc7Cc9cfd5dD</t>
  </si>
  <si>
    <t>Mcclain-Strickland</t>
  </si>
  <si>
    <t>001-331-122-4215</t>
  </si>
  <si>
    <t>001-450-686-6125</t>
  </si>
  <si>
    <t>blevinsmarc@wilson.org</t>
  </si>
  <si>
    <t>https://www.chapman-rhodes.net/</t>
  </si>
  <si>
    <t>F4fFCCE9df8bAED</t>
  </si>
  <si>
    <t>Montoya, Walter and Day</t>
  </si>
  <si>
    <t>South Joannaport</t>
  </si>
  <si>
    <t>057.455.9101x607</t>
  </si>
  <si>
    <t>823.150.0811x262</t>
  </si>
  <si>
    <t>boyledominic@stokes.biz</t>
  </si>
  <si>
    <t>https://www.waters.com/</t>
  </si>
  <si>
    <t>Pratt-Wilson</t>
  </si>
  <si>
    <t>Serranoville</t>
  </si>
  <si>
    <t>503.389.9582</t>
  </si>
  <si>
    <t>+1-083-480-4179x97209</t>
  </si>
  <si>
    <t>debbie13@greer.com</t>
  </si>
  <si>
    <t>https://rich.info/</t>
  </si>
  <si>
    <t>2a223dB2Bb4bAdb</t>
  </si>
  <si>
    <t>Townsend PLC</t>
  </si>
  <si>
    <t>New Gregberg</t>
  </si>
  <si>
    <t>001-730-756-2420x7804</t>
  </si>
  <si>
    <t>567.602.8576x57376</t>
  </si>
  <si>
    <t>soniachang@huff-vaughan.com</t>
  </si>
  <si>
    <t>http://webster.com/</t>
  </si>
  <si>
    <t>6a09D7D5F2BceC8</t>
  </si>
  <si>
    <t>Thompson, Crane and Chase</t>
  </si>
  <si>
    <t>West Miaberg</t>
  </si>
  <si>
    <t>(283)437-4008</t>
  </si>
  <si>
    <t>230-966-9179</t>
  </si>
  <si>
    <t>jaclynrobbins@burgess.com</t>
  </si>
  <si>
    <t>https://benton-massey.org/</t>
  </si>
  <si>
    <t>2e9d1d7eEeeE705</t>
  </si>
  <si>
    <t>Mosley-Leblanc</t>
  </si>
  <si>
    <t>Dawsonside</t>
  </si>
  <si>
    <t>(978)364-6347x42361</t>
  </si>
  <si>
    <t>(793)868-2981x26244</t>
  </si>
  <si>
    <t>barbara02@frey.com</t>
  </si>
  <si>
    <t>http://nielsen-durham.org/</t>
  </si>
  <si>
    <t>eF0b0cfcDFe4C8F</t>
  </si>
  <si>
    <t>Richard-Frost</t>
  </si>
  <si>
    <t>Port Evelyntown</t>
  </si>
  <si>
    <t>000-256-0158</t>
  </si>
  <si>
    <t>jsandoval@weaver.com</t>
  </si>
  <si>
    <t>https://tanner-silva.com/</t>
  </si>
  <si>
    <t>Fc34f1CBCD71Ecf</t>
  </si>
  <si>
    <t>Spencer-Mejia</t>
  </si>
  <si>
    <t>+1-653-338-0313x361</t>
  </si>
  <si>
    <t>+1-640-667-9528x526</t>
  </si>
  <si>
    <t>lfloyd@patel.com</t>
  </si>
  <si>
    <t>964Cf0C1C6d4a9e</t>
  </si>
  <si>
    <t>Anderson, Bennett and Finley</t>
  </si>
  <si>
    <t>South Allen</t>
  </si>
  <si>
    <t>854-656-3546x60262</t>
  </si>
  <si>
    <t>553.162.5807x5026</t>
  </si>
  <si>
    <t>kylemoss@cowan.biz</t>
  </si>
  <si>
    <t>https://www.macdonald.com/</t>
  </si>
  <si>
    <t>A34EAc2b68FfdB9</t>
  </si>
  <si>
    <t>Robbins, Morton and Flores</t>
  </si>
  <si>
    <t>(333)056-6879x75662</t>
  </si>
  <si>
    <t>(730)468-1243</t>
  </si>
  <si>
    <t>mgraham@andrews-christian.com</t>
  </si>
  <si>
    <t>e7Bc7fFed7CbB55</t>
  </si>
  <si>
    <t>West Terryhaven</t>
  </si>
  <si>
    <t>+1-563-477-6054x826</t>
  </si>
  <si>
    <t>770.032.8424</t>
  </si>
  <si>
    <t>yallison@casey.com</t>
  </si>
  <si>
    <t>https://www.rosario.com/</t>
  </si>
  <si>
    <t>38D47Efa9bEC44E</t>
  </si>
  <si>
    <t>Rose, Pratt and Norman</t>
  </si>
  <si>
    <t>Waltersbury</t>
  </si>
  <si>
    <t>465-805-1373x723</t>
  </si>
  <si>
    <t>+1-468-186-3534x4058</t>
  </si>
  <si>
    <t>danielsjoann@walter-brewer.biz</t>
  </si>
  <si>
    <t>http://www.guerrero.info/</t>
  </si>
  <si>
    <t>4eb63eAE66E3CCC</t>
  </si>
  <si>
    <t>Walters, Mckenzie and Sanford</t>
  </si>
  <si>
    <t>832.525.9357</t>
  </si>
  <si>
    <t>001-132-173-3337x846</t>
  </si>
  <si>
    <t>cody03@sullivan.info</t>
  </si>
  <si>
    <t>http://pearson-johnston.com/</t>
  </si>
  <si>
    <t>a8eC9494e9CCb46</t>
  </si>
  <si>
    <t>Gray, Ponce and Hayden</t>
  </si>
  <si>
    <t>amandaharrell@ballard.biz</t>
  </si>
  <si>
    <t>http://petty-acosta.com/</t>
  </si>
  <si>
    <t>bdbA1F0053EDA7A</t>
  </si>
  <si>
    <t>Alexander-Bass</t>
  </si>
  <si>
    <t>Mcconnellland</t>
  </si>
  <si>
    <t>001-346-519-8104</t>
  </si>
  <si>
    <t>538.504.5143</t>
  </si>
  <si>
    <t>jbeard@oneal.org</t>
  </si>
  <si>
    <t>http://brandt-gill.net/</t>
  </si>
  <si>
    <t>Huynh-Best</t>
  </si>
  <si>
    <t>Port Barryborough</t>
  </si>
  <si>
    <t>977.287.5016x4827</t>
  </si>
  <si>
    <t>337-342-2622x707</t>
  </si>
  <si>
    <t>rmorse@lane.com</t>
  </si>
  <si>
    <t>D7E40cCBde64d59</t>
  </si>
  <si>
    <t>Carpenter-Fleming</t>
  </si>
  <si>
    <t>Lake Lawrenceview</t>
  </si>
  <si>
    <t>667.966.2755x2648</t>
  </si>
  <si>
    <t>001-662-149-5921x60026</t>
  </si>
  <si>
    <t>jefferypatrick@taylor.com</t>
  </si>
  <si>
    <t>https://butler-gibbs.com/</t>
  </si>
  <si>
    <t>DD0caa06ebf217c</t>
  </si>
  <si>
    <t>Richardson LLC</t>
  </si>
  <si>
    <t>Petersport</t>
  </si>
  <si>
    <t>001-270-136-4738x419</t>
  </si>
  <si>
    <t>001-349-692-1755x055</t>
  </si>
  <si>
    <t>nicolasandrade@bates.info</t>
  </si>
  <si>
    <t>http://thomas-ramos.com/</t>
  </si>
  <si>
    <t>C1C62ff90D0AfED</t>
  </si>
  <si>
    <t>Hodge-Nixon</t>
  </si>
  <si>
    <t>Briggsport</t>
  </si>
  <si>
    <t>+1-531-494-7645x4844</t>
  </si>
  <si>
    <t>001-295-324-5502x5411</t>
  </si>
  <si>
    <t>tracy68@wade.com</t>
  </si>
  <si>
    <t>2EfAa6Fe435A7DA</t>
  </si>
  <si>
    <t>520.109.2482x26052</t>
  </si>
  <si>
    <t>+1-602-934-5901x95106</t>
  </si>
  <si>
    <t>mclaughlinjulia@barnett-dorsey.com</t>
  </si>
  <si>
    <t>http://www.george-scott.com/</t>
  </si>
  <si>
    <t>5dB06C3Fab5CCCb</t>
  </si>
  <si>
    <t>Camachochester</t>
  </si>
  <si>
    <t>001-465-242-9979</t>
  </si>
  <si>
    <t>001-639-955-2116x751</t>
  </si>
  <si>
    <t>velazquezjessica@villegas-wilcox.com</t>
  </si>
  <si>
    <t>https://www.payne.info/</t>
  </si>
  <si>
    <t>Burns-Holden</t>
  </si>
  <si>
    <t>Sparkstown</t>
  </si>
  <si>
    <t>+1-889-682-9490x65400</t>
  </si>
  <si>
    <t>423.632.2539x98740</t>
  </si>
  <si>
    <t>http://nixon.net/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</si>
</sst>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14" fontId="1" fillId="0" borderId="0" xfId="0" applyNumberFormat="1" applyFont="1"/>
    <xf numFmtId="11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stacie98@newman.com" TargetMode="External"/><Relationship Id="rId8854" Type="http://schemas.openxmlformats.org/officeDocument/2006/relationships/hyperlink" Target="mailto:daryl70@rodgers.com" TargetMode="External"/><Relationship Id="rId18448" Type="http://schemas.openxmlformats.org/officeDocument/2006/relationships/hyperlink" Target="mailto:dquinn@banks-stout.org" TargetMode="External"/><Relationship Id="rId8507" Type="http://schemas.openxmlformats.org/officeDocument/2006/relationships/hyperlink" Target="http://moore.biz/" TargetMode="External"/><Relationship Id="rId11835" Type="http://schemas.openxmlformats.org/officeDocument/2006/relationships/hyperlink" Target="https://www.crane-hamilton.net/" TargetMode="External"/><Relationship Id="rId6058" Type="http://schemas.openxmlformats.org/officeDocument/2006/relationships/hyperlink" Target="mailto:qfitzpatrick@villarreal-kim.com" TargetMode="External"/><Relationship Id="rId17531" Type="http://schemas.openxmlformats.org/officeDocument/2006/relationships/hyperlink" Target="http://www.pitts-sampson.org/" TargetMode="External"/><Relationship Id="rId987" Type="http://schemas.openxmlformats.org/officeDocument/2006/relationships/hyperlink" Target="https://www.barajas.com/" TargetMode="External"/><Relationship Id="rId2668" Type="http://schemas.openxmlformats.org/officeDocument/2006/relationships/hyperlink" Target="mailto:lmurillo@matthews.com" TargetMode="External"/><Relationship Id="rId15082" Type="http://schemas.openxmlformats.org/officeDocument/2006/relationships/hyperlink" Target="mailto:shaunhenson@parrish.com" TargetMode="External"/><Relationship Id="rId5141" Type="http://schemas.openxmlformats.org/officeDocument/2006/relationships/hyperlink" Target="https://keller-ramsey.com/" TargetMode="External"/><Relationship Id="rId11692" Type="http://schemas.openxmlformats.org/officeDocument/2006/relationships/hyperlink" Target="mailto:rossmarsh@carrillo-beard.info" TargetMode="External"/><Relationship Id="rId1751" Type="http://schemas.openxmlformats.org/officeDocument/2006/relationships/hyperlink" Target="https://www.baird.org/" TargetMode="External"/><Relationship Id="rId8364" Type="http://schemas.openxmlformats.org/officeDocument/2006/relationships/hyperlink" Target="mailto:keithhaley@hays.com" TargetMode="External"/><Relationship Id="rId11345" Type="http://schemas.openxmlformats.org/officeDocument/2006/relationships/hyperlink" Target="https://weaver.org/" TargetMode="External"/><Relationship Id="rId1404" Type="http://schemas.openxmlformats.org/officeDocument/2006/relationships/hyperlink" Target="mailto:schaefertabitha@reynolds-curry.com" TargetMode="External"/><Relationship Id="rId8017" Type="http://schemas.openxmlformats.org/officeDocument/2006/relationships/hyperlink" Target="http://watkins-wright.com/" TargetMode="External"/><Relationship Id="rId4627" Type="http://schemas.openxmlformats.org/officeDocument/2006/relationships/hyperlink" Target="http://gould.com/" TargetMode="External"/><Relationship Id="rId4974" Type="http://schemas.openxmlformats.org/officeDocument/2006/relationships/hyperlink" Target="mailto:brandy69@mclean.com" TargetMode="External"/><Relationship Id="rId14568" Type="http://schemas.openxmlformats.org/officeDocument/2006/relationships/hyperlink" Target="mailto:jessicasingh@moreno.org" TargetMode="External"/><Relationship Id="rId17041" Type="http://schemas.openxmlformats.org/officeDocument/2006/relationships/hyperlink" Target="https://stanton.net/" TargetMode="External"/><Relationship Id="rId497" Type="http://schemas.openxmlformats.org/officeDocument/2006/relationships/hyperlink" Target="http://www.barber-jensen.com/" TargetMode="External"/><Relationship Id="rId2178" Type="http://schemas.openxmlformats.org/officeDocument/2006/relationships/hyperlink" Target="mailto:cassidy14@russo-stuart.com" TargetMode="External"/><Relationship Id="rId7100" Type="http://schemas.openxmlformats.org/officeDocument/2006/relationships/hyperlink" Target="mailto:sierrameza@terry.com" TargetMode="External"/><Relationship Id="rId13651" Type="http://schemas.openxmlformats.org/officeDocument/2006/relationships/hyperlink" Target="https://moran-maldonado.biz/" TargetMode="External"/><Relationship Id="rId3710" Type="http://schemas.openxmlformats.org/officeDocument/2006/relationships/hyperlink" Target="mailto:branchkelsey@fowler-charles.info" TargetMode="External"/><Relationship Id="rId13304" Type="http://schemas.openxmlformats.org/officeDocument/2006/relationships/hyperlink" Target="mailto:nparsons@hernandez.com" TargetMode="External"/><Relationship Id="rId16874" Type="http://schemas.openxmlformats.org/officeDocument/2006/relationships/hyperlink" Target="mailto:archerbetty@parrish.net" TargetMode="External"/><Relationship Id="rId1261" Type="http://schemas.openxmlformats.org/officeDocument/2006/relationships/hyperlink" Target="https://www.barton.com/" TargetMode="External"/><Relationship Id="rId6933" Type="http://schemas.openxmlformats.org/officeDocument/2006/relationships/hyperlink" Target="https://www.johnson.com/" TargetMode="External"/><Relationship Id="rId16527" Type="http://schemas.openxmlformats.org/officeDocument/2006/relationships/hyperlink" Target="https://www.rasmussen.biz/" TargetMode="External"/><Relationship Id="rId4484" Type="http://schemas.openxmlformats.org/officeDocument/2006/relationships/hyperlink" Target="mailto:zortega@cannon.info" TargetMode="External"/><Relationship Id="rId14078" Type="http://schemas.openxmlformats.org/officeDocument/2006/relationships/hyperlink" Target="mailto:birwin@dudley-phillips.com" TargetMode="External"/><Relationship Id="rId19000" Type="http://schemas.openxmlformats.org/officeDocument/2006/relationships/hyperlink" Target="mailto:ebradshaw@hurley.info" TargetMode="External"/><Relationship Id="rId4137" Type="http://schemas.openxmlformats.org/officeDocument/2006/relationships/hyperlink" Target="http://www.berg.com/" TargetMode="External"/><Relationship Id="rId9809" Type="http://schemas.openxmlformats.org/officeDocument/2006/relationships/hyperlink" Target="http://www.holmes.org/" TargetMode="External"/><Relationship Id="rId10688" Type="http://schemas.openxmlformats.org/officeDocument/2006/relationships/hyperlink" Target="mailto:shahnicolas@dunn.com" TargetMode="External"/><Relationship Id="rId15610" Type="http://schemas.openxmlformats.org/officeDocument/2006/relationships/hyperlink" Target="mailto:mckayjim@baker-mahoney.com" TargetMode="External"/><Relationship Id="rId13161" Type="http://schemas.openxmlformats.org/officeDocument/2006/relationships/hyperlink" Target="http://davies.com/" TargetMode="External"/><Relationship Id="rId18833" Type="http://schemas.openxmlformats.org/officeDocument/2006/relationships/hyperlink" Target="https://pruitt-shaw.net/" TargetMode="External"/><Relationship Id="rId3220" Type="http://schemas.openxmlformats.org/officeDocument/2006/relationships/hyperlink" Target="mailto:mcoleman@parks.com" TargetMode="External"/><Relationship Id="rId6790" Type="http://schemas.openxmlformats.org/officeDocument/2006/relationships/hyperlink" Target="mailto:azuniga@may.com" TargetMode="External"/><Relationship Id="rId16384" Type="http://schemas.openxmlformats.org/officeDocument/2006/relationships/hyperlink" Target="mailto:marksleon@padilla.com" TargetMode="External"/><Relationship Id="rId7" Type="http://schemas.openxmlformats.org/officeDocument/2006/relationships/hyperlink" Target="mailto:hohailey@anthony.com" TargetMode="External"/><Relationship Id="rId6443" Type="http://schemas.openxmlformats.org/officeDocument/2006/relationships/hyperlink" Target="http://hensley.com/" TargetMode="External"/><Relationship Id="rId16037" Type="http://schemas.openxmlformats.org/officeDocument/2006/relationships/hyperlink" Target="http://www.golden-newton.info/" TargetMode="External"/><Relationship Id="rId9666" Type="http://schemas.openxmlformats.org/officeDocument/2006/relationships/hyperlink" Target="mailto:joechristian@terry.com" TargetMode="External"/><Relationship Id="rId12994" Type="http://schemas.openxmlformats.org/officeDocument/2006/relationships/hyperlink" Target="mailto:annettedonaldson@rojas.com" TargetMode="External"/><Relationship Id="rId2706" Type="http://schemas.openxmlformats.org/officeDocument/2006/relationships/hyperlink" Target="mailto:darlene07@randall.com" TargetMode="External"/><Relationship Id="rId9319" Type="http://schemas.openxmlformats.org/officeDocument/2006/relationships/hyperlink" Target="https://www.rodgers.org/" TargetMode="External"/><Relationship Id="rId10198" Type="http://schemas.openxmlformats.org/officeDocument/2006/relationships/hyperlink" Target="mailto:pattersoncasey@glenn.com" TargetMode="External"/><Relationship Id="rId12647" Type="http://schemas.openxmlformats.org/officeDocument/2006/relationships/hyperlink" Target="http://www.perkins.com/" TargetMode="External"/><Relationship Id="rId15120" Type="http://schemas.openxmlformats.org/officeDocument/2006/relationships/hyperlink" Target="mailto:simonbailey@escobar.com" TargetMode="External"/><Relationship Id="rId18690" Type="http://schemas.openxmlformats.org/officeDocument/2006/relationships/hyperlink" Target="mailto:tstephenson@frost.com" TargetMode="External"/><Relationship Id="rId5929" Type="http://schemas.openxmlformats.org/officeDocument/2006/relationships/hyperlink" Target="http://www.haas.com/" TargetMode="External"/><Relationship Id="rId11730" Type="http://schemas.openxmlformats.org/officeDocument/2006/relationships/hyperlink" Target="mailto:kiara01@phillips.com" TargetMode="External"/><Relationship Id="rId18343" Type="http://schemas.openxmlformats.org/officeDocument/2006/relationships/hyperlink" Target="https://sosa.biz/" TargetMode="External"/><Relationship Id="rId8402" Type="http://schemas.openxmlformats.org/officeDocument/2006/relationships/hyperlink" Target="mailto:oburnett@sellers.com" TargetMode="External"/><Relationship Id="rId14953" Type="http://schemas.openxmlformats.org/officeDocument/2006/relationships/hyperlink" Target="https://cortez.com/" TargetMode="External"/><Relationship Id="rId14606" Type="http://schemas.openxmlformats.org/officeDocument/2006/relationships/hyperlink" Target="mailto:liuabigail@buck.com" TargetMode="External"/><Relationship Id="rId882" Type="http://schemas.openxmlformats.org/officeDocument/2006/relationships/hyperlink" Target="mailto:jefferyhammond@guerra-chase.biz" TargetMode="External"/><Relationship Id="rId2563" Type="http://schemas.openxmlformats.org/officeDocument/2006/relationships/hyperlink" Target="https://vincent.biz/" TargetMode="External"/><Relationship Id="rId9176" Type="http://schemas.openxmlformats.org/officeDocument/2006/relationships/hyperlink" Target="mailto:lindamurray@kelly-lara.com" TargetMode="External"/><Relationship Id="rId12157" Type="http://schemas.openxmlformats.org/officeDocument/2006/relationships/hyperlink" Target="https://www.lowery.biz/" TargetMode="External"/><Relationship Id="rId535" Type="http://schemas.openxmlformats.org/officeDocument/2006/relationships/hyperlink" Target="https://watkins.com/" TargetMode="External"/><Relationship Id="rId2216" Type="http://schemas.openxmlformats.org/officeDocument/2006/relationships/hyperlink" Target="mailto:alexa87@levine-moyer.com" TargetMode="External"/><Relationship Id="rId5786" Type="http://schemas.openxmlformats.org/officeDocument/2006/relationships/hyperlink" Target="mailto:charlottehoffman@powers-baker.com" TargetMode="External"/><Relationship Id="rId17829" Type="http://schemas.openxmlformats.org/officeDocument/2006/relationships/hyperlink" Target="http://www.norton-acevedo.net/" TargetMode="External"/><Relationship Id="rId5439" Type="http://schemas.openxmlformats.org/officeDocument/2006/relationships/hyperlink" Target="https://roth-wilcox.biz/" TargetMode="External"/><Relationship Id="rId11240" Type="http://schemas.openxmlformats.org/officeDocument/2006/relationships/hyperlink" Target="mailto:kreese@cherry.com" TargetMode="External"/><Relationship Id="rId16912" Type="http://schemas.openxmlformats.org/officeDocument/2006/relationships/hyperlink" Target="mailto:gzimmerman@cunningham-bautista.com" TargetMode="External"/><Relationship Id="rId14463" Type="http://schemas.openxmlformats.org/officeDocument/2006/relationships/hyperlink" Target="http://www.mooney.com/" TargetMode="External"/><Relationship Id="rId4522" Type="http://schemas.openxmlformats.org/officeDocument/2006/relationships/hyperlink" Target="mailto:warrencoleman@compton.com" TargetMode="External"/><Relationship Id="rId14116" Type="http://schemas.openxmlformats.org/officeDocument/2006/relationships/hyperlink" Target="mailto:wareaaron@shaffer.com" TargetMode="External"/><Relationship Id="rId17686" Type="http://schemas.openxmlformats.org/officeDocument/2006/relationships/hyperlink" Target="mailto:luke67@garrett.com" TargetMode="External"/><Relationship Id="rId392" Type="http://schemas.openxmlformats.org/officeDocument/2006/relationships/hyperlink" Target="mailto:sharpgreg@rubio-garrison.org" TargetMode="External"/><Relationship Id="rId2073" Type="http://schemas.openxmlformats.org/officeDocument/2006/relationships/hyperlink" Target="http://hawkins-blackburn.org/" TargetMode="External"/><Relationship Id="rId7745" Type="http://schemas.openxmlformats.org/officeDocument/2006/relationships/hyperlink" Target="http://www.gould.net/" TargetMode="External"/><Relationship Id="rId17339" Type="http://schemas.openxmlformats.org/officeDocument/2006/relationships/hyperlink" Target="https://curtis-trevino.com/" TargetMode="External"/><Relationship Id="rId5296" Type="http://schemas.openxmlformats.org/officeDocument/2006/relationships/hyperlink" Target="mailto:skeller@leblanc-church.com" TargetMode="External"/><Relationship Id="rId10726" Type="http://schemas.openxmlformats.org/officeDocument/2006/relationships/hyperlink" Target="mailto:nrichmond@mayo.com" TargetMode="External"/><Relationship Id="rId13949" Type="http://schemas.openxmlformats.org/officeDocument/2006/relationships/hyperlink" Target="https://ward.com/" TargetMode="External"/><Relationship Id="rId16422" Type="http://schemas.openxmlformats.org/officeDocument/2006/relationships/hyperlink" Target="mailto:brettbeltran@brady.biz" TargetMode="External"/><Relationship Id="rId19992" Type="http://schemas.openxmlformats.org/officeDocument/2006/relationships/hyperlink" Target="mailto:rpace@huynh.com" TargetMode="External"/><Relationship Id="rId1559" Type="http://schemas.openxmlformats.org/officeDocument/2006/relationships/hyperlink" Target="https://terry-west.com/" TargetMode="External"/><Relationship Id="rId4032" Type="http://schemas.openxmlformats.org/officeDocument/2006/relationships/hyperlink" Target="mailto:romeroterrance@frost.biz" TargetMode="External"/><Relationship Id="rId19645" Type="http://schemas.openxmlformats.org/officeDocument/2006/relationships/hyperlink" Target="http://webb.com/" TargetMode="External"/><Relationship Id="rId9704" Type="http://schemas.openxmlformats.org/officeDocument/2006/relationships/hyperlink" Target="mailto:webbhector@singh.com" TargetMode="External"/><Relationship Id="rId10583" Type="http://schemas.openxmlformats.org/officeDocument/2006/relationships/hyperlink" Target="http://ware.com/" TargetMode="External"/><Relationship Id="rId17196" Type="http://schemas.openxmlformats.org/officeDocument/2006/relationships/hyperlink" Target="mailto:antoniokennedy@contreras.com" TargetMode="External"/><Relationship Id="rId7255" Type="http://schemas.openxmlformats.org/officeDocument/2006/relationships/hyperlink" Target="https://www.wilkerson-hobbs.com/" TargetMode="External"/><Relationship Id="rId10236" Type="http://schemas.openxmlformats.org/officeDocument/2006/relationships/hyperlink" Target="mailto:nhardin@orozco.info" TargetMode="External"/><Relationship Id="rId3865" Type="http://schemas.openxmlformats.org/officeDocument/2006/relationships/hyperlink" Target="http://flores.info/" TargetMode="External"/><Relationship Id="rId13459" Type="http://schemas.openxmlformats.org/officeDocument/2006/relationships/hyperlink" Target="http://harrington.com/" TargetMode="External"/><Relationship Id="rId15908" Type="http://schemas.openxmlformats.org/officeDocument/2006/relationships/hyperlink" Target="mailto:natalie38@vang-obrien.com" TargetMode="External"/><Relationship Id="rId3518" Type="http://schemas.openxmlformats.org/officeDocument/2006/relationships/hyperlink" Target="mailto:prestonburns@chang.com" TargetMode="External"/><Relationship Id="rId1069" Type="http://schemas.openxmlformats.org/officeDocument/2006/relationships/hyperlink" Target="https://aguirre.com/" TargetMode="External"/><Relationship Id="rId9214" Type="http://schemas.openxmlformats.org/officeDocument/2006/relationships/hyperlink" Target="mailto:summerwiggins@fuller.net" TargetMode="External"/><Relationship Id="rId9561" Type="http://schemas.openxmlformats.org/officeDocument/2006/relationships/hyperlink" Target="https://patel.net/" TargetMode="External"/><Relationship Id="rId12542" Type="http://schemas.openxmlformats.org/officeDocument/2006/relationships/hyperlink" Target="mailto:mccartywanda@bird-best.net" TargetMode="External"/><Relationship Id="rId19155" Type="http://schemas.openxmlformats.org/officeDocument/2006/relationships/hyperlink" Target="https://www.lloyd.biz/" TargetMode="External"/><Relationship Id="rId920" Type="http://schemas.openxmlformats.org/officeDocument/2006/relationships/hyperlink" Target="mailto:phillipshayley@carr.com" TargetMode="External"/><Relationship Id="rId2601" Type="http://schemas.openxmlformats.org/officeDocument/2006/relationships/hyperlink" Target="https://hood.com/" TargetMode="External"/><Relationship Id="rId10093" Type="http://schemas.openxmlformats.org/officeDocument/2006/relationships/hyperlink" Target="https://bautista-alvarado.com/" TargetMode="External"/><Relationship Id="rId15765" Type="http://schemas.openxmlformats.org/officeDocument/2006/relationships/hyperlink" Target="http://chandler-terrell.com/" TargetMode="External"/><Relationship Id="rId5824" Type="http://schemas.openxmlformats.org/officeDocument/2006/relationships/hyperlink" Target="mailto:donaldrandolph@cline.com" TargetMode="External"/><Relationship Id="rId15418" Type="http://schemas.openxmlformats.org/officeDocument/2006/relationships/hyperlink" Target="mailto:bfranklin@kent-gates.com" TargetMode="External"/><Relationship Id="rId3375" Type="http://schemas.openxmlformats.org/officeDocument/2006/relationships/hyperlink" Target="http://www.gross.com/" TargetMode="External"/><Relationship Id="rId18988" Type="http://schemas.openxmlformats.org/officeDocument/2006/relationships/hyperlink" Target="mailto:hspears@fuller-kirk.info" TargetMode="External"/><Relationship Id="rId3028" Type="http://schemas.openxmlformats.org/officeDocument/2006/relationships/hyperlink" Target="mailto:robert51@farmer.com" TargetMode="External"/><Relationship Id="rId6598" Type="http://schemas.openxmlformats.org/officeDocument/2006/relationships/hyperlink" Target="mailto:kerry64@little-reilly.com" TargetMode="External"/><Relationship Id="rId9071" Type="http://schemas.openxmlformats.org/officeDocument/2006/relationships/hyperlink" Target="https://www.meadows.net/" TargetMode="External"/><Relationship Id="rId12052" Type="http://schemas.openxmlformats.org/officeDocument/2006/relationships/hyperlink" Target="mailto:uramos@dalton-mullen.org" TargetMode="External"/><Relationship Id="rId14501" Type="http://schemas.openxmlformats.org/officeDocument/2006/relationships/hyperlink" Target="https://www.brewer-arroyo.com/" TargetMode="External"/><Relationship Id="rId430" Type="http://schemas.openxmlformats.org/officeDocument/2006/relationships/hyperlink" Target="mailto:yolanda40@rhodes.com" TargetMode="External"/><Relationship Id="rId2111" Type="http://schemas.openxmlformats.org/officeDocument/2006/relationships/hyperlink" Target="https://www.yoder.com/" TargetMode="External"/><Relationship Id="rId17724" Type="http://schemas.openxmlformats.org/officeDocument/2006/relationships/hyperlink" Target="mailto:howardstephanie@thornton.com" TargetMode="External"/><Relationship Id="rId5681" Type="http://schemas.openxmlformats.org/officeDocument/2006/relationships/hyperlink" Target="http://fox.com/" TargetMode="External"/><Relationship Id="rId15275" Type="http://schemas.openxmlformats.org/officeDocument/2006/relationships/hyperlink" Target="https://montoya.com/" TargetMode="External"/><Relationship Id="rId5334" Type="http://schemas.openxmlformats.org/officeDocument/2006/relationships/hyperlink" Target="mailto:michele52@randall.com" TargetMode="External"/><Relationship Id="rId11885" Type="http://schemas.openxmlformats.org/officeDocument/2006/relationships/hyperlink" Target="https://nelson.biz/" TargetMode="External"/><Relationship Id="rId18498" Type="http://schemas.openxmlformats.org/officeDocument/2006/relationships/hyperlink" Target="mailto:lindsay90@mckinney-small.com" TargetMode="External"/><Relationship Id="rId1944" Type="http://schemas.openxmlformats.org/officeDocument/2006/relationships/hyperlink" Target="mailto:eduardo20@diaz.info" TargetMode="External"/><Relationship Id="rId8557" Type="http://schemas.openxmlformats.org/officeDocument/2006/relationships/hyperlink" Target="https://obrien.net/" TargetMode="External"/><Relationship Id="rId11538" Type="http://schemas.openxmlformats.org/officeDocument/2006/relationships/hyperlink" Target="mailto:chobbs@richmond.biz" TargetMode="External"/><Relationship Id="rId14011" Type="http://schemas.openxmlformats.org/officeDocument/2006/relationships/hyperlink" Target="https://chambers-robertson.com/" TargetMode="External"/><Relationship Id="rId17581" Type="http://schemas.openxmlformats.org/officeDocument/2006/relationships/hyperlink" Target="http://gross-donaldson.com/" TargetMode="External"/><Relationship Id="rId5191" Type="http://schemas.openxmlformats.org/officeDocument/2006/relationships/hyperlink" Target="http://duffy.com/" TargetMode="External"/><Relationship Id="rId7640" Type="http://schemas.openxmlformats.org/officeDocument/2006/relationships/hyperlink" Target="mailto:paynetammy@mcmahon.info" TargetMode="External"/><Relationship Id="rId10621" Type="http://schemas.openxmlformats.org/officeDocument/2006/relationships/hyperlink" Target="http://www.leblanc-gaines.com/" TargetMode="External"/><Relationship Id="rId17234" Type="http://schemas.openxmlformats.org/officeDocument/2006/relationships/hyperlink" Target="mailto:mrose@hancock.biz" TargetMode="External"/><Relationship Id="rId13844" Type="http://schemas.openxmlformats.org/officeDocument/2006/relationships/hyperlink" Target="mailto:hubbardsonia@bartlett.com" TargetMode="External"/><Relationship Id="rId3903" Type="http://schemas.openxmlformats.org/officeDocument/2006/relationships/hyperlink" Target="https://durham.com/" TargetMode="External"/><Relationship Id="rId11395" Type="http://schemas.openxmlformats.org/officeDocument/2006/relationships/hyperlink" Target="http://www.douglas.com/" TargetMode="External"/><Relationship Id="rId1454" Type="http://schemas.openxmlformats.org/officeDocument/2006/relationships/hyperlink" Target="mailto:marciapugh@gilmore-fischer.com" TargetMode="External"/><Relationship Id="rId8067" Type="http://schemas.openxmlformats.org/officeDocument/2006/relationships/hyperlink" Target="https://hull-townsend.com/" TargetMode="External"/><Relationship Id="rId11048" Type="http://schemas.openxmlformats.org/officeDocument/2006/relationships/hyperlink" Target="mailto:bryankrueger@walters.net" TargetMode="External"/><Relationship Id="rId19540" Type="http://schemas.openxmlformats.org/officeDocument/2006/relationships/hyperlink" Target="mailto:rebecca13@griffin-meyers.com" TargetMode="External"/><Relationship Id="rId1107" Type="http://schemas.openxmlformats.org/officeDocument/2006/relationships/hyperlink" Target="https://www.murphy.com/" TargetMode="External"/><Relationship Id="rId4677" Type="http://schemas.openxmlformats.org/officeDocument/2006/relationships/hyperlink" Target="https://spears.com/" TargetMode="External"/><Relationship Id="rId17091" Type="http://schemas.openxmlformats.org/officeDocument/2006/relationships/hyperlink" Target="https://www.gibbs.com/" TargetMode="External"/><Relationship Id="rId7150" Type="http://schemas.openxmlformats.org/officeDocument/2006/relationships/hyperlink" Target="mailto:calvinbuckley@clark-hendrix.biz" TargetMode="External"/><Relationship Id="rId10131" Type="http://schemas.openxmlformats.org/officeDocument/2006/relationships/hyperlink" Target="https://ochoa.com/" TargetMode="External"/><Relationship Id="rId15803" Type="http://schemas.openxmlformats.org/officeDocument/2006/relationships/hyperlink" Target="http://www.michael.com/" TargetMode="External"/><Relationship Id="rId3760" Type="http://schemas.openxmlformats.org/officeDocument/2006/relationships/hyperlink" Target="mailto:levinekelly@mays.net" TargetMode="External"/><Relationship Id="rId13354" Type="http://schemas.openxmlformats.org/officeDocument/2006/relationships/hyperlink" Target="mailto:qpatrick@robertson.com" TargetMode="External"/><Relationship Id="rId3413" Type="http://schemas.openxmlformats.org/officeDocument/2006/relationships/hyperlink" Target="https://www.landry.com/" TargetMode="External"/><Relationship Id="rId6983" Type="http://schemas.openxmlformats.org/officeDocument/2006/relationships/hyperlink" Target="http://hancock.com/" TargetMode="External"/><Relationship Id="rId13007" Type="http://schemas.openxmlformats.org/officeDocument/2006/relationships/hyperlink" Target="https://hancock.com/" TargetMode="External"/><Relationship Id="rId16577" Type="http://schemas.openxmlformats.org/officeDocument/2006/relationships/hyperlink" Target="https://www.bridges.biz/" TargetMode="External"/><Relationship Id="rId6636" Type="http://schemas.openxmlformats.org/officeDocument/2006/relationships/hyperlink" Target="mailto:phillipfrancis@arellano.org" TargetMode="External"/><Relationship Id="rId19050" Type="http://schemas.openxmlformats.org/officeDocument/2006/relationships/hyperlink" Target="mailto:eduardoday@velez.biz" TargetMode="External"/><Relationship Id="rId4187" Type="http://schemas.openxmlformats.org/officeDocument/2006/relationships/hyperlink" Target="https://zuniga-ritter.com/" TargetMode="External"/><Relationship Id="rId9859" Type="http://schemas.openxmlformats.org/officeDocument/2006/relationships/hyperlink" Target="https://gould.org/" TargetMode="External"/><Relationship Id="rId15660" Type="http://schemas.openxmlformats.org/officeDocument/2006/relationships/hyperlink" Target="mailto:jasmine32@foley.com" TargetMode="External"/><Relationship Id="rId3270" Type="http://schemas.openxmlformats.org/officeDocument/2006/relationships/hyperlink" Target="mailto:lynn73@sherman.com" TargetMode="External"/><Relationship Id="rId15313" Type="http://schemas.openxmlformats.org/officeDocument/2006/relationships/hyperlink" Target="http://www.lloyd.biz/" TargetMode="External"/><Relationship Id="rId18883" Type="http://schemas.openxmlformats.org/officeDocument/2006/relationships/hyperlink" Target="https://grimes.com/" TargetMode="External"/><Relationship Id="rId8942" Type="http://schemas.openxmlformats.org/officeDocument/2006/relationships/hyperlink" Target="mailto:jenny76@owens.org" TargetMode="External"/><Relationship Id="rId11923" Type="http://schemas.openxmlformats.org/officeDocument/2006/relationships/hyperlink" Target="http://www.gallegos.com/" TargetMode="External"/><Relationship Id="rId18536" Type="http://schemas.openxmlformats.org/officeDocument/2006/relationships/hyperlink" Target="mailto:cyates@burton.info" TargetMode="External"/><Relationship Id="rId6493" Type="http://schemas.openxmlformats.org/officeDocument/2006/relationships/hyperlink" Target="https://www.dudley.com/" TargetMode="External"/><Relationship Id="rId16087" Type="http://schemas.openxmlformats.org/officeDocument/2006/relationships/hyperlink" Target="https://mcgrath.com/" TargetMode="External"/><Relationship Id="rId6146" Type="http://schemas.openxmlformats.org/officeDocument/2006/relationships/hyperlink" Target="mailto:vhayden@cantrell.info" TargetMode="External"/><Relationship Id="rId12697" Type="http://schemas.openxmlformats.org/officeDocument/2006/relationships/hyperlink" Target="https://www.cherry-ryan.com/" TargetMode="External"/><Relationship Id="rId2756" Type="http://schemas.openxmlformats.org/officeDocument/2006/relationships/hyperlink" Target="mailto:erik31@sullivan-hayes.biz" TargetMode="External"/><Relationship Id="rId9369" Type="http://schemas.openxmlformats.org/officeDocument/2006/relationships/hyperlink" Target="http://www.wall-figueroa.com/" TargetMode="External"/><Relationship Id="rId15170" Type="http://schemas.openxmlformats.org/officeDocument/2006/relationships/hyperlink" Target="mailto:pcolon@patton.com" TargetMode="External"/><Relationship Id="rId728" Type="http://schemas.openxmlformats.org/officeDocument/2006/relationships/hyperlink" Target="mailto:antonio01@schmidt.org" TargetMode="External"/><Relationship Id="rId2409" Type="http://schemas.openxmlformats.org/officeDocument/2006/relationships/hyperlink" Target="http://freeman-michael.com/" TargetMode="External"/><Relationship Id="rId5979" Type="http://schemas.openxmlformats.org/officeDocument/2006/relationships/hyperlink" Target="https://gray-duncan.com/" TargetMode="External"/><Relationship Id="rId18393" Type="http://schemas.openxmlformats.org/officeDocument/2006/relationships/hyperlink" Target="https://cuevas.info/" TargetMode="External"/><Relationship Id="rId8452" Type="http://schemas.openxmlformats.org/officeDocument/2006/relationships/hyperlink" Target="mailto:ehorton@marshall-crawford.org" TargetMode="External"/><Relationship Id="rId11780" Type="http://schemas.openxmlformats.org/officeDocument/2006/relationships/hyperlink" Target="mailto:prattbruce@velez.net" TargetMode="External"/><Relationship Id="rId18046" Type="http://schemas.openxmlformats.org/officeDocument/2006/relationships/hyperlink" Target="mailto:chelseyyork@willis.com" TargetMode="External"/><Relationship Id="rId8105" Type="http://schemas.openxmlformats.org/officeDocument/2006/relationships/hyperlink" Target="http://www.carter.com/" TargetMode="External"/><Relationship Id="rId11433" Type="http://schemas.openxmlformats.org/officeDocument/2006/relationships/hyperlink" Target="https://burton-farmer.com/" TargetMode="External"/><Relationship Id="rId14656" Type="http://schemas.openxmlformats.org/officeDocument/2006/relationships/hyperlink" Target="mailto:jeremyswanson@cook-casey.org" TargetMode="External"/><Relationship Id="rId4715" Type="http://schemas.openxmlformats.org/officeDocument/2006/relationships/hyperlink" Target="https://www.hinton-gaines.com/" TargetMode="External"/><Relationship Id="rId14309" Type="http://schemas.openxmlformats.org/officeDocument/2006/relationships/hyperlink" Target="http://www.williamson.com/" TargetMode="External"/><Relationship Id="rId17879" Type="http://schemas.openxmlformats.org/officeDocument/2006/relationships/hyperlink" Target="https://www.shannon-shaw.org/" TargetMode="External"/><Relationship Id="rId585" Type="http://schemas.openxmlformats.org/officeDocument/2006/relationships/hyperlink" Target="https://chaney.biz/" TargetMode="External"/><Relationship Id="rId2266" Type="http://schemas.openxmlformats.org/officeDocument/2006/relationships/hyperlink" Target="mailto:loganbarron@frost.com" TargetMode="External"/><Relationship Id="rId7938" Type="http://schemas.openxmlformats.org/officeDocument/2006/relationships/hyperlink" Target="mailto:autumn08@richardson.org" TargetMode="External"/><Relationship Id="rId238" Type="http://schemas.openxmlformats.org/officeDocument/2006/relationships/hyperlink" Target="mailto:sarahpotts@bradford.com" TargetMode="External"/><Relationship Id="rId5489" Type="http://schemas.openxmlformats.org/officeDocument/2006/relationships/hyperlink" Target="http://garcia.info/" TargetMode="External"/><Relationship Id="rId10919" Type="http://schemas.openxmlformats.org/officeDocument/2006/relationships/hyperlink" Target="http://rollins.com/" TargetMode="External"/><Relationship Id="rId11290" Type="http://schemas.openxmlformats.org/officeDocument/2006/relationships/hyperlink" Target="mailto:katiemendez@gaines.com" TargetMode="External"/><Relationship Id="rId16962" Type="http://schemas.openxmlformats.org/officeDocument/2006/relationships/hyperlink" Target="mailto:beverlyhale@weaver.biz" TargetMode="External"/><Relationship Id="rId1002" Type="http://schemas.openxmlformats.org/officeDocument/2006/relationships/hyperlink" Target="mailto:micheal09@johnson-barajas.com" TargetMode="External"/><Relationship Id="rId16615" Type="http://schemas.openxmlformats.org/officeDocument/2006/relationships/hyperlink" Target="http://miller.com/" TargetMode="External"/><Relationship Id="rId4572" Type="http://schemas.openxmlformats.org/officeDocument/2006/relationships/hyperlink" Target="mailto:qhuber@webster.com" TargetMode="External"/><Relationship Id="rId14166" Type="http://schemas.openxmlformats.org/officeDocument/2006/relationships/hyperlink" Target="mailto:sarah41@duran.com" TargetMode="External"/><Relationship Id="rId19838" Type="http://schemas.openxmlformats.org/officeDocument/2006/relationships/hyperlink" Target="mailto:weissjake@ortega.info" TargetMode="External"/><Relationship Id="rId4225" Type="http://schemas.openxmlformats.org/officeDocument/2006/relationships/hyperlink" Target="http://villegas-mckay.info/" TargetMode="External"/><Relationship Id="rId7795" Type="http://schemas.openxmlformats.org/officeDocument/2006/relationships/hyperlink" Target="http://www.leach-greene.com/" TargetMode="External"/><Relationship Id="rId10776" Type="http://schemas.openxmlformats.org/officeDocument/2006/relationships/hyperlink" Target="mailto:uvalenzuela@chung.com" TargetMode="External"/><Relationship Id="rId17389" Type="http://schemas.openxmlformats.org/officeDocument/2006/relationships/hyperlink" Target="http://www.keith-doyle.org/" TargetMode="External"/><Relationship Id="rId7448" Type="http://schemas.openxmlformats.org/officeDocument/2006/relationships/hyperlink" Target="mailto:mcknightparker@dougherty.com" TargetMode="External"/><Relationship Id="rId10429" Type="http://schemas.openxmlformats.org/officeDocument/2006/relationships/hyperlink" Target="https://gentry.com/" TargetMode="External"/><Relationship Id="rId13999" Type="http://schemas.openxmlformats.org/officeDocument/2006/relationships/hyperlink" Target="https://www.rasmussen-braun.com/" TargetMode="External"/><Relationship Id="rId16472" Type="http://schemas.openxmlformats.org/officeDocument/2006/relationships/hyperlink" Target="mailto:dbray@richards.org" TargetMode="External"/><Relationship Id="rId18921" Type="http://schemas.openxmlformats.org/officeDocument/2006/relationships/hyperlink" Target="https://peck.org/" TargetMode="External"/><Relationship Id="rId6531" Type="http://schemas.openxmlformats.org/officeDocument/2006/relationships/hyperlink" Target="http://hatfield.org/" TargetMode="External"/><Relationship Id="rId16125" Type="http://schemas.openxmlformats.org/officeDocument/2006/relationships/hyperlink" Target="http://www.joyce-gibson.com/" TargetMode="External"/><Relationship Id="rId4082" Type="http://schemas.openxmlformats.org/officeDocument/2006/relationships/hyperlink" Target="mailto:garrettwalters@boone.com" TargetMode="External"/><Relationship Id="rId19695" Type="http://schemas.openxmlformats.org/officeDocument/2006/relationships/hyperlink" Target="https://www.hester-esparza.biz/" TargetMode="External"/><Relationship Id="rId9754" Type="http://schemas.openxmlformats.org/officeDocument/2006/relationships/hyperlink" Target="mailto:fgriffin@wade-ballard.net" TargetMode="External"/><Relationship Id="rId12735" Type="http://schemas.openxmlformats.org/officeDocument/2006/relationships/hyperlink" Target="http://mcmillan.com/" TargetMode="External"/><Relationship Id="rId19348" Type="http://schemas.openxmlformats.org/officeDocument/2006/relationships/hyperlink" Target="mailto:lmoran@bailey-hines.com" TargetMode="External"/><Relationship Id="rId9407" Type="http://schemas.openxmlformats.org/officeDocument/2006/relationships/hyperlink" Target="http://www.bean.com/" TargetMode="External"/><Relationship Id="rId10286" Type="http://schemas.openxmlformats.org/officeDocument/2006/relationships/hyperlink" Target="mailto:danielbaird@powers.info" TargetMode="External"/><Relationship Id="rId15958" Type="http://schemas.openxmlformats.org/officeDocument/2006/relationships/hyperlink" Target="mailto:stuartpreston@gilbert-soto.com" TargetMode="External"/><Relationship Id="rId18431" Type="http://schemas.openxmlformats.org/officeDocument/2006/relationships/hyperlink" Target="http://www.irwin.net/" TargetMode="External"/><Relationship Id="rId3568" Type="http://schemas.openxmlformats.org/officeDocument/2006/relationships/hyperlink" Target="mailto:brady45@holland.net" TargetMode="External"/><Relationship Id="rId6041" Type="http://schemas.openxmlformats.org/officeDocument/2006/relationships/hyperlink" Target="https://www.conrad-villa.info/" TargetMode="External"/><Relationship Id="rId9264" Type="http://schemas.openxmlformats.org/officeDocument/2006/relationships/hyperlink" Target="mailto:wyattshelia@cunningham.com" TargetMode="External"/><Relationship Id="rId12592" Type="http://schemas.openxmlformats.org/officeDocument/2006/relationships/hyperlink" Target="mailto:sara14@crane.org" TargetMode="External"/><Relationship Id="rId970" Type="http://schemas.openxmlformats.org/officeDocument/2006/relationships/hyperlink" Target="mailto:edwardsmelissa@blackwell-riddle.com" TargetMode="External"/><Relationship Id="rId2651" Type="http://schemas.openxmlformats.org/officeDocument/2006/relationships/hyperlink" Target="http://proctor.com/" TargetMode="External"/><Relationship Id="rId12245" Type="http://schemas.openxmlformats.org/officeDocument/2006/relationships/hyperlink" Target="http://www.ballard-knox.org/" TargetMode="External"/><Relationship Id="rId17917" Type="http://schemas.openxmlformats.org/officeDocument/2006/relationships/hyperlink" Target="http://burns.com/" TargetMode="External"/><Relationship Id="rId623" Type="http://schemas.openxmlformats.org/officeDocument/2006/relationships/hyperlink" Target="http://www.dickson.org/" TargetMode="External"/><Relationship Id="rId2304" Type="http://schemas.openxmlformats.org/officeDocument/2006/relationships/hyperlink" Target="mailto:blevinsjerome@peterson-padilla.com" TargetMode="External"/><Relationship Id="rId5874" Type="http://schemas.openxmlformats.org/officeDocument/2006/relationships/hyperlink" Target="mailto:gregstewart@torres.biz" TargetMode="External"/><Relationship Id="rId15468" Type="http://schemas.openxmlformats.org/officeDocument/2006/relationships/hyperlink" Target="mailto:ysmall@caldwell.com" TargetMode="External"/><Relationship Id="rId5527" Type="http://schemas.openxmlformats.org/officeDocument/2006/relationships/hyperlink" Target="https://www.bernard.info/" TargetMode="External"/><Relationship Id="rId3078" Type="http://schemas.openxmlformats.org/officeDocument/2006/relationships/hyperlink" Target="mailto:sbooth@hayden-haney.com" TargetMode="External"/><Relationship Id="rId8000" Type="http://schemas.openxmlformats.org/officeDocument/2006/relationships/hyperlink" Target="mailto:laurablankenship@wolf.com" TargetMode="External"/><Relationship Id="rId14551" Type="http://schemas.openxmlformats.org/officeDocument/2006/relationships/hyperlink" Target="http://www.reid-morgan.biz/" TargetMode="External"/><Relationship Id="rId4610" Type="http://schemas.openxmlformats.org/officeDocument/2006/relationships/hyperlink" Target="mailto:tammie24@jones-pruitt.com" TargetMode="External"/><Relationship Id="rId14204" Type="http://schemas.openxmlformats.org/officeDocument/2006/relationships/hyperlink" Target="mailto:kbridges@meadows-turner.net" TargetMode="External"/><Relationship Id="rId480" Type="http://schemas.openxmlformats.org/officeDocument/2006/relationships/hyperlink" Target="mailto:cheyenne64@solomon.net" TargetMode="External"/><Relationship Id="rId2161" Type="http://schemas.openxmlformats.org/officeDocument/2006/relationships/hyperlink" Target="http://herring-stafford.info/" TargetMode="External"/><Relationship Id="rId17774" Type="http://schemas.openxmlformats.org/officeDocument/2006/relationships/hyperlink" Target="mailto:uguerrero@oconnor-hutchinson.biz" TargetMode="External"/><Relationship Id="rId133" Type="http://schemas.openxmlformats.org/officeDocument/2006/relationships/hyperlink" Target="http://moyer.com/" TargetMode="External"/><Relationship Id="rId5384" Type="http://schemas.openxmlformats.org/officeDocument/2006/relationships/hyperlink" Target="mailto:jaclyn54@jefferson.com" TargetMode="External"/><Relationship Id="rId7833" Type="http://schemas.openxmlformats.org/officeDocument/2006/relationships/hyperlink" Target="http://www.barker.com/" TargetMode="External"/><Relationship Id="rId10814" Type="http://schemas.openxmlformats.org/officeDocument/2006/relationships/hyperlink" Target="mailto:christopherwise@wallace.com" TargetMode="External"/><Relationship Id="rId17427" Type="http://schemas.openxmlformats.org/officeDocument/2006/relationships/hyperlink" Target="http://www.snyder-cummings.info/" TargetMode="External"/><Relationship Id="rId5037" Type="http://schemas.openxmlformats.org/officeDocument/2006/relationships/hyperlink" Target="http://www.daniels.com/" TargetMode="External"/><Relationship Id="rId1994" Type="http://schemas.openxmlformats.org/officeDocument/2006/relationships/hyperlink" Target="mailto:ewilliams@buckley.net" TargetMode="External"/><Relationship Id="rId11588" Type="http://schemas.openxmlformats.org/officeDocument/2006/relationships/hyperlink" Target="mailto:emathis@huerta.info" TargetMode="External"/><Relationship Id="rId16510" Type="http://schemas.openxmlformats.org/officeDocument/2006/relationships/hyperlink" Target="mailto:isabelthomas@fowler-mcintyre.com" TargetMode="External"/><Relationship Id="rId1647" Type="http://schemas.openxmlformats.org/officeDocument/2006/relationships/hyperlink" Target="https://marsh-pollard.com/" TargetMode="External"/><Relationship Id="rId14061" Type="http://schemas.openxmlformats.org/officeDocument/2006/relationships/hyperlink" Target="http://sherman.com/" TargetMode="External"/><Relationship Id="rId4120" Type="http://schemas.openxmlformats.org/officeDocument/2006/relationships/hyperlink" Target="mailto:louis40@richards-oconnell.com" TargetMode="External"/><Relationship Id="rId7690" Type="http://schemas.openxmlformats.org/officeDocument/2006/relationships/hyperlink" Target="mailto:ryan69@pollard-sanders.com" TargetMode="External"/><Relationship Id="rId17284" Type="http://schemas.openxmlformats.org/officeDocument/2006/relationships/hyperlink" Target="mailto:gabriellamontgomery@richards.net" TargetMode="External"/><Relationship Id="rId19733" Type="http://schemas.openxmlformats.org/officeDocument/2006/relationships/hyperlink" Target="http://www.best.biz/" TargetMode="External"/><Relationship Id="rId7343" Type="http://schemas.openxmlformats.org/officeDocument/2006/relationships/hyperlink" Target="http://conrad.com/" TargetMode="External"/><Relationship Id="rId10671" Type="http://schemas.openxmlformats.org/officeDocument/2006/relationships/hyperlink" Target="http://sims.net/" TargetMode="External"/><Relationship Id="rId10324" Type="http://schemas.openxmlformats.org/officeDocument/2006/relationships/hyperlink" Target="mailto:stewarttyrone@robertson.biz" TargetMode="External"/><Relationship Id="rId13894" Type="http://schemas.openxmlformats.org/officeDocument/2006/relationships/hyperlink" Target="mailto:ktucker@peterson.com" TargetMode="External"/><Relationship Id="rId3953" Type="http://schemas.openxmlformats.org/officeDocument/2006/relationships/hyperlink" Target="https://www.barnes-downs.com/" TargetMode="External"/><Relationship Id="rId13547" Type="http://schemas.openxmlformats.org/officeDocument/2006/relationships/hyperlink" Target="https://www.neal.com/" TargetMode="External"/><Relationship Id="rId3606" Type="http://schemas.openxmlformats.org/officeDocument/2006/relationships/hyperlink" Target="mailto:devinrosario@byrd.com" TargetMode="External"/><Relationship Id="rId11098" Type="http://schemas.openxmlformats.org/officeDocument/2006/relationships/hyperlink" Target="mailto:alan94@hanson.com" TargetMode="External"/><Relationship Id="rId16020" Type="http://schemas.openxmlformats.org/officeDocument/2006/relationships/hyperlink" Target="mailto:gavin01@arellano.com" TargetMode="External"/><Relationship Id="rId19590" Type="http://schemas.openxmlformats.org/officeDocument/2006/relationships/hyperlink" Target="mailto:marcodunn@chapman.com" TargetMode="External"/><Relationship Id="rId1157" Type="http://schemas.openxmlformats.org/officeDocument/2006/relationships/hyperlink" Target="http://www.wilkinson.info/" TargetMode="External"/><Relationship Id="rId6829" Type="http://schemas.openxmlformats.org/officeDocument/2006/relationships/hyperlink" Target="https://poole.biz/" TargetMode="External"/><Relationship Id="rId12630" Type="http://schemas.openxmlformats.org/officeDocument/2006/relationships/hyperlink" Target="mailto:faulknerkellie@chandler.com" TargetMode="External"/><Relationship Id="rId19243" Type="http://schemas.openxmlformats.org/officeDocument/2006/relationships/hyperlink" Target="https://frederick-mosley.com/" TargetMode="External"/><Relationship Id="rId9302" Type="http://schemas.openxmlformats.org/officeDocument/2006/relationships/hyperlink" Target="mailto:vickivalentine@briggs.biz" TargetMode="External"/><Relationship Id="rId10181" Type="http://schemas.openxmlformats.org/officeDocument/2006/relationships/hyperlink" Target="https://reilly-little.com/" TargetMode="External"/><Relationship Id="rId15853" Type="http://schemas.openxmlformats.org/officeDocument/2006/relationships/hyperlink" Target="https://duran.com/" TargetMode="External"/><Relationship Id="rId3463" Type="http://schemas.openxmlformats.org/officeDocument/2006/relationships/hyperlink" Target="http://www.schmitt.com/" TargetMode="External"/><Relationship Id="rId5912" Type="http://schemas.openxmlformats.org/officeDocument/2006/relationships/hyperlink" Target="mailto:maureenmckay@santos-ho.net" TargetMode="External"/><Relationship Id="rId13057" Type="http://schemas.openxmlformats.org/officeDocument/2006/relationships/hyperlink" Target="https://sweeney.net/" TargetMode="External"/><Relationship Id="rId15506" Type="http://schemas.openxmlformats.org/officeDocument/2006/relationships/hyperlink" Target="mailto:christie21@jarvis-kirby.com" TargetMode="External"/><Relationship Id="rId3116" Type="http://schemas.openxmlformats.org/officeDocument/2006/relationships/hyperlink" Target="mailto:steve28@everett.com" TargetMode="External"/><Relationship Id="rId18729" Type="http://schemas.openxmlformats.org/officeDocument/2006/relationships/hyperlink" Target="https://www.holloway.net/" TargetMode="External"/><Relationship Id="rId6686" Type="http://schemas.openxmlformats.org/officeDocument/2006/relationships/hyperlink" Target="mailto:scott79@drake-bennett.biz" TargetMode="External"/><Relationship Id="rId6339" Type="http://schemas.openxmlformats.org/officeDocument/2006/relationships/hyperlink" Target="https://www.krause.info/" TargetMode="External"/><Relationship Id="rId12140" Type="http://schemas.openxmlformats.org/officeDocument/2006/relationships/hyperlink" Target="mailto:bernardmelissa@bruce.info" TargetMode="External"/><Relationship Id="rId2949" Type="http://schemas.openxmlformats.org/officeDocument/2006/relationships/hyperlink" Target="http://franklin.com/" TargetMode="External"/><Relationship Id="rId15363" Type="http://schemas.openxmlformats.org/officeDocument/2006/relationships/hyperlink" Target="https://www.blake.com/" TargetMode="External"/><Relationship Id="rId17812" Type="http://schemas.openxmlformats.org/officeDocument/2006/relationships/hyperlink" Target="mailto:morgan37@rhodes-becker.com" TargetMode="External"/><Relationship Id="rId5422" Type="http://schemas.openxmlformats.org/officeDocument/2006/relationships/hyperlink" Target="mailto:simskatherine@stephens.com" TargetMode="External"/><Relationship Id="rId15016" Type="http://schemas.openxmlformats.org/officeDocument/2006/relationships/hyperlink" Target="mailto:dyerdillon@bridges.info" TargetMode="External"/><Relationship Id="rId8992" Type="http://schemas.openxmlformats.org/officeDocument/2006/relationships/hyperlink" Target="mailto:dhendricks@cameron.info" TargetMode="External"/><Relationship Id="rId11973" Type="http://schemas.openxmlformats.org/officeDocument/2006/relationships/hyperlink" Target="https://love.org/" TargetMode="External"/><Relationship Id="rId18586" Type="http://schemas.openxmlformats.org/officeDocument/2006/relationships/hyperlink" Target="mailto:ryan51@bailey-wang.com" TargetMode="External"/><Relationship Id="rId6196" Type="http://schemas.openxmlformats.org/officeDocument/2006/relationships/hyperlink" Target="mailto:marilynchurch@alvarez.biz" TargetMode="External"/><Relationship Id="rId8645" Type="http://schemas.openxmlformats.org/officeDocument/2006/relationships/hyperlink" Target="http://andersen-salazar.info/" TargetMode="External"/><Relationship Id="rId11626" Type="http://schemas.openxmlformats.org/officeDocument/2006/relationships/hyperlink" Target="mailto:lucaspratt@pennington.com" TargetMode="External"/><Relationship Id="rId18239" Type="http://schemas.openxmlformats.org/officeDocument/2006/relationships/hyperlink" Target="https://lindsey-downs.net/" TargetMode="External"/><Relationship Id="rId14849" Type="http://schemas.openxmlformats.org/officeDocument/2006/relationships/hyperlink" Target="http://hartman-valentine.com/" TargetMode="External"/><Relationship Id="rId4908" Type="http://schemas.openxmlformats.org/officeDocument/2006/relationships/hyperlink" Target="mailto:bdaugherty@patton.biz" TargetMode="External"/><Relationship Id="rId17322" Type="http://schemas.openxmlformats.org/officeDocument/2006/relationships/hyperlink" Target="mailto:qharding@taylor.org" TargetMode="External"/><Relationship Id="rId778" Type="http://schemas.openxmlformats.org/officeDocument/2006/relationships/hyperlink" Target="mailto:soniamcguire@mullins-stevenson.com" TargetMode="External"/><Relationship Id="rId2459" Type="http://schemas.openxmlformats.org/officeDocument/2006/relationships/hyperlink" Target="http://www.mckenzie-mahoney.com/" TargetMode="External"/><Relationship Id="rId13932" Type="http://schemas.openxmlformats.org/officeDocument/2006/relationships/hyperlink" Target="mailto:kristen16@spencer-oconnor.com" TargetMode="External"/><Relationship Id="rId18096" Type="http://schemas.openxmlformats.org/officeDocument/2006/relationships/hyperlink" Target="mailto:uchase@hamilton.com" TargetMode="External"/><Relationship Id="rId1542" Type="http://schemas.openxmlformats.org/officeDocument/2006/relationships/hyperlink" Target="mailto:csalazar@willis.com" TargetMode="External"/><Relationship Id="rId8155" Type="http://schemas.openxmlformats.org/officeDocument/2006/relationships/hyperlink" Target="http://lyons-baxter.com/" TargetMode="External"/><Relationship Id="rId11136" Type="http://schemas.openxmlformats.org/officeDocument/2006/relationships/hyperlink" Target="mailto:xyoder@mckee.com" TargetMode="External"/><Relationship Id="rId11483" Type="http://schemas.openxmlformats.org/officeDocument/2006/relationships/hyperlink" Target="http://aguilar.org/" TargetMode="External"/><Relationship Id="rId16808" Type="http://schemas.openxmlformats.org/officeDocument/2006/relationships/hyperlink" Target="mailto:jose35@odom.biz" TargetMode="External"/><Relationship Id="rId4765" Type="http://schemas.openxmlformats.org/officeDocument/2006/relationships/hyperlink" Target="http://www.ray.com/" TargetMode="External"/><Relationship Id="rId14359" Type="http://schemas.openxmlformats.org/officeDocument/2006/relationships/hyperlink" Target="https://www.meza.org/" TargetMode="External"/><Relationship Id="rId288" Type="http://schemas.openxmlformats.org/officeDocument/2006/relationships/hyperlink" Target="mailto:elizabethcopeland@morris-moss.info" TargetMode="External"/><Relationship Id="rId4418" Type="http://schemas.openxmlformats.org/officeDocument/2006/relationships/hyperlink" Target="mailto:sblevins@villarreal.com" TargetMode="External"/><Relationship Id="rId7988" Type="http://schemas.openxmlformats.org/officeDocument/2006/relationships/hyperlink" Target="mailto:summersvanessa@jacobs.com" TargetMode="External"/><Relationship Id="rId10969" Type="http://schemas.openxmlformats.org/officeDocument/2006/relationships/hyperlink" Target="https://www.walker.com/" TargetMode="External"/><Relationship Id="rId13442" Type="http://schemas.openxmlformats.org/officeDocument/2006/relationships/hyperlink" Target="mailto:pottsricardo@sutton.biz" TargetMode="External"/><Relationship Id="rId3501" Type="http://schemas.openxmlformats.org/officeDocument/2006/relationships/hyperlink" Target="https://www.mcfarland.biz/" TargetMode="External"/><Relationship Id="rId1052" Type="http://schemas.openxmlformats.org/officeDocument/2006/relationships/hyperlink" Target="mailto:henrygillespie@maynard-michael.com" TargetMode="External"/><Relationship Id="rId16665" Type="http://schemas.openxmlformats.org/officeDocument/2006/relationships/hyperlink" Target="https://tate-burns.info/" TargetMode="External"/><Relationship Id="rId4275" Type="http://schemas.openxmlformats.org/officeDocument/2006/relationships/hyperlink" Target="https://www.henry-clements.biz/" TargetMode="External"/><Relationship Id="rId6724" Type="http://schemas.openxmlformats.org/officeDocument/2006/relationships/hyperlink" Target="mailto:arthur78@sandoval.com" TargetMode="External"/><Relationship Id="rId16318" Type="http://schemas.openxmlformats.org/officeDocument/2006/relationships/hyperlink" Target="mailto:frank65@bullock.org" TargetMode="External"/><Relationship Id="rId19888" Type="http://schemas.openxmlformats.org/officeDocument/2006/relationships/hyperlink" Target="mailto:holly71@solomon-roberson.com" TargetMode="External"/><Relationship Id="rId9947" Type="http://schemas.openxmlformats.org/officeDocument/2006/relationships/hyperlink" Target="http://www.rios.info/" TargetMode="External"/><Relationship Id="rId12928" Type="http://schemas.openxmlformats.org/officeDocument/2006/relationships/hyperlink" Target="mailto:carmenfrancis@ward-meza.net" TargetMode="External"/><Relationship Id="rId7498" Type="http://schemas.openxmlformats.org/officeDocument/2006/relationships/hyperlink" Target="mailto:geoffrey76@clayton.com" TargetMode="External"/><Relationship Id="rId10479" Type="http://schemas.openxmlformats.org/officeDocument/2006/relationships/hyperlink" Target="http://short.info/" TargetMode="External"/><Relationship Id="rId15401" Type="http://schemas.openxmlformats.org/officeDocument/2006/relationships/hyperlink" Target="https://skinner.net/" TargetMode="External"/><Relationship Id="rId18971" Type="http://schemas.openxmlformats.org/officeDocument/2006/relationships/hyperlink" Target="https://ponce.com/" TargetMode="External"/><Relationship Id="rId18624" Type="http://schemas.openxmlformats.org/officeDocument/2006/relationships/hyperlink" Target="mailto:wyattmeagan@nolan.biz" TargetMode="External"/><Relationship Id="rId3011" Type="http://schemas.openxmlformats.org/officeDocument/2006/relationships/hyperlink" Target="https://www.petersen-castro.info/" TargetMode="External"/><Relationship Id="rId6581" Type="http://schemas.openxmlformats.org/officeDocument/2006/relationships/hyperlink" Target="http://wong-nolan.com/" TargetMode="External"/><Relationship Id="rId16175" Type="http://schemas.openxmlformats.org/officeDocument/2006/relationships/hyperlink" Target="http://carr.com/" TargetMode="External"/><Relationship Id="rId6234" Type="http://schemas.openxmlformats.org/officeDocument/2006/relationships/hyperlink" Target="mailto:dana33@pennington-ewing.org" TargetMode="External"/><Relationship Id="rId19398" Type="http://schemas.openxmlformats.org/officeDocument/2006/relationships/hyperlink" Target="mailto:lawrencehowe@york.com" TargetMode="External"/><Relationship Id="rId9457" Type="http://schemas.openxmlformats.org/officeDocument/2006/relationships/hyperlink" Target="http://mckenzie.com/" TargetMode="External"/><Relationship Id="rId12785" Type="http://schemas.openxmlformats.org/officeDocument/2006/relationships/hyperlink" Target="http://woodard-ellison.com/" TargetMode="External"/><Relationship Id="rId2844" Type="http://schemas.openxmlformats.org/officeDocument/2006/relationships/hyperlink" Target="mailto:edward22@duran.net" TargetMode="External"/><Relationship Id="rId12438" Type="http://schemas.openxmlformats.org/officeDocument/2006/relationships/hyperlink" Target="mailto:anna36@osborne.com" TargetMode="External"/><Relationship Id="rId816" Type="http://schemas.openxmlformats.org/officeDocument/2006/relationships/hyperlink" Target="mailto:uarroyo@david-greer.net" TargetMode="External"/><Relationship Id="rId18481" Type="http://schemas.openxmlformats.org/officeDocument/2006/relationships/hyperlink" Target="https://www.benton.com/" TargetMode="External"/><Relationship Id="rId8540" Type="http://schemas.openxmlformats.org/officeDocument/2006/relationships/hyperlink" Target="mailto:rosshinton@carey.biz" TargetMode="External"/><Relationship Id="rId11521" Type="http://schemas.openxmlformats.org/officeDocument/2006/relationships/hyperlink" Target="http://mejia-howe.com/" TargetMode="External"/><Relationship Id="rId18134" Type="http://schemas.openxmlformats.org/officeDocument/2006/relationships/hyperlink" Target="mailto:alvinriley@meadows.biz" TargetMode="External"/><Relationship Id="rId6091" Type="http://schemas.openxmlformats.org/officeDocument/2006/relationships/hyperlink" Target="https://liu-rhodes.com/" TargetMode="External"/><Relationship Id="rId12295" Type="http://schemas.openxmlformats.org/officeDocument/2006/relationships/hyperlink" Target="https://www.gordon.com/" TargetMode="External"/><Relationship Id="rId14744" Type="http://schemas.openxmlformats.org/officeDocument/2006/relationships/hyperlink" Target="mailto:alivingston@salas.com" TargetMode="External"/><Relationship Id="rId673" Type="http://schemas.openxmlformats.org/officeDocument/2006/relationships/hyperlink" Target="https://colon.com/" TargetMode="External"/><Relationship Id="rId2354" Type="http://schemas.openxmlformats.org/officeDocument/2006/relationships/hyperlink" Target="mailto:manuelgeorge@hogan.com" TargetMode="External"/><Relationship Id="rId4803" Type="http://schemas.openxmlformats.org/officeDocument/2006/relationships/hyperlink" Target="http://eaton-todd.com/" TargetMode="External"/><Relationship Id="rId17967" Type="http://schemas.openxmlformats.org/officeDocument/2006/relationships/hyperlink" Target="http://www.cook.com/" TargetMode="External"/><Relationship Id="rId326" Type="http://schemas.openxmlformats.org/officeDocument/2006/relationships/hyperlink" Target="mailto:lindsayrocha@preston.org" TargetMode="External"/><Relationship Id="rId2007" Type="http://schemas.openxmlformats.org/officeDocument/2006/relationships/hyperlink" Target="http://harrison.com/" TargetMode="External"/><Relationship Id="rId5577" Type="http://schemas.openxmlformats.org/officeDocument/2006/relationships/hyperlink" Target="https://mccormick.net/" TargetMode="External"/><Relationship Id="rId8050" Type="http://schemas.openxmlformats.org/officeDocument/2006/relationships/hyperlink" Target="mailto:pkidd@goodwin.com" TargetMode="External"/><Relationship Id="rId11031" Type="http://schemas.openxmlformats.org/officeDocument/2006/relationships/hyperlink" Target="https://waters-dodson.info/" TargetMode="External"/><Relationship Id="rId16703" Type="http://schemas.openxmlformats.org/officeDocument/2006/relationships/hyperlink" Target="http://www.duarte.com/" TargetMode="External"/><Relationship Id="rId4660" Type="http://schemas.openxmlformats.org/officeDocument/2006/relationships/hyperlink" Target="mailto:xcobb@trujillo.com" TargetMode="External"/><Relationship Id="rId14254" Type="http://schemas.openxmlformats.org/officeDocument/2006/relationships/hyperlink" Target="mailto:tanyamalone@mccormick.net" TargetMode="External"/><Relationship Id="rId4313" Type="http://schemas.openxmlformats.org/officeDocument/2006/relationships/hyperlink" Target="https://haas-riggs.com/" TargetMode="External"/><Relationship Id="rId7883" Type="http://schemas.openxmlformats.org/officeDocument/2006/relationships/hyperlink" Target="http://bentley.biz/" TargetMode="External"/><Relationship Id="rId17477" Type="http://schemas.openxmlformats.org/officeDocument/2006/relationships/hyperlink" Target="https://andrews-avila.com/" TargetMode="External"/><Relationship Id="rId19926" Type="http://schemas.openxmlformats.org/officeDocument/2006/relationships/hyperlink" Target="mailto:montesjean@vincent.com" TargetMode="External"/><Relationship Id="rId183" Type="http://schemas.openxmlformats.org/officeDocument/2006/relationships/hyperlink" Target="mailto:maureen18@barr.org" TargetMode="External"/><Relationship Id="rId7536" Type="http://schemas.openxmlformats.org/officeDocument/2006/relationships/hyperlink" Target="mailto:barrettanthony@hendricks-singh.com" TargetMode="External"/><Relationship Id="rId10864" Type="http://schemas.openxmlformats.org/officeDocument/2006/relationships/hyperlink" Target="mailto:sonya88@pace.com" TargetMode="External"/><Relationship Id="rId5087" Type="http://schemas.openxmlformats.org/officeDocument/2006/relationships/hyperlink" Target="https://cohen.com/" TargetMode="External"/><Relationship Id="rId10517" Type="http://schemas.openxmlformats.org/officeDocument/2006/relationships/hyperlink" Target="https://randolph-johnson.com/" TargetMode="External"/><Relationship Id="rId16560" Type="http://schemas.openxmlformats.org/officeDocument/2006/relationships/hyperlink" Target="mailto:lewishoward@chung.com" TargetMode="External"/><Relationship Id="rId1697" Type="http://schemas.openxmlformats.org/officeDocument/2006/relationships/hyperlink" Target="http://www.fry.com/" TargetMode="External"/><Relationship Id="rId16213" Type="http://schemas.openxmlformats.org/officeDocument/2006/relationships/hyperlink" Target="http://pierce.net/" TargetMode="External"/><Relationship Id="rId19783" Type="http://schemas.openxmlformats.org/officeDocument/2006/relationships/hyperlink" Target="https://jensen-bentley.com/" TargetMode="External"/><Relationship Id="rId4170" Type="http://schemas.openxmlformats.org/officeDocument/2006/relationships/hyperlink" Target="mailto:paigeriley@duran.com" TargetMode="External"/><Relationship Id="rId9842" Type="http://schemas.openxmlformats.org/officeDocument/2006/relationships/hyperlink" Target="mailto:gavin22@harmon.biz" TargetMode="External"/><Relationship Id="rId19436" Type="http://schemas.openxmlformats.org/officeDocument/2006/relationships/hyperlink" Target="mailto:kristydelacruz@mcdonald-landry.com" TargetMode="External"/><Relationship Id="rId56" Type="http://schemas.openxmlformats.org/officeDocument/2006/relationships/hyperlink" Target="mailto:emullins@simpson-christensen.com" TargetMode="External"/><Relationship Id="rId7393" Type="http://schemas.openxmlformats.org/officeDocument/2006/relationships/hyperlink" Target="https://mendoza.com/" TargetMode="External"/><Relationship Id="rId10374" Type="http://schemas.openxmlformats.org/officeDocument/2006/relationships/hyperlink" Target="mailto:stricklandmarilyn@pruitt.biz" TargetMode="External"/><Relationship Id="rId12823" Type="http://schemas.openxmlformats.org/officeDocument/2006/relationships/hyperlink" Target="https://www.glover-sherman.com/" TargetMode="External"/><Relationship Id="rId7046" Type="http://schemas.openxmlformats.org/officeDocument/2006/relationships/hyperlink" Target="mailto:terrymcguire@blackwell-mason.com" TargetMode="External"/><Relationship Id="rId10027" Type="http://schemas.openxmlformats.org/officeDocument/2006/relationships/hyperlink" Target="http://www.norton.com/" TargetMode="External"/><Relationship Id="rId13597" Type="http://schemas.openxmlformats.org/officeDocument/2006/relationships/hyperlink" Target="http://www.mcguire-kramer.com/" TargetMode="External"/><Relationship Id="rId3656" Type="http://schemas.openxmlformats.org/officeDocument/2006/relationships/hyperlink" Target="mailto:vprice@sloan.com" TargetMode="External"/><Relationship Id="rId16070" Type="http://schemas.openxmlformats.org/officeDocument/2006/relationships/hyperlink" Target="mailto:kerrytate@olson.info" TargetMode="External"/><Relationship Id="rId3309" Type="http://schemas.openxmlformats.org/officeDocument/2006/relationships/hyperlink" Target="https://murray.com/" TargetMode="External"/><Relationship Id="rId6879" Type="http://schemas.openxmlformats.org/officeDocument/2006/relationships/hyperlink" Target="https://www.perkins-adams.net/" TargetMode="External"/><Relationship Id="rId12680" Type="http://schemas.openxmlformats.org/officeDocument/2006/relationships/hyperlink" Target="mailto:grahambrady@bradley-cline.com" TargetMode="External"/><Relationship Id="rId19293" Type="http://schemas.openxmlformats.org/officeDocument/2006/relationships/hyperlink" Target="https://blankenship.biz/" TargetMode="External"/><Relationship Id="rId9352" Type="http://schemas.openxmlformats.org/officeDocument/2006/relationships/hyperlink" Target="mailto:chamberscolleen@welch.com" TargetMode="External"/><Relationship Id="rId12333" Type="http://schemas.openxmlformats.org/officeDocument/2006/relationships/hyperlink" Target="http://www.raymond.com/" TargetMode="External"/><Relationship Id="rId711" Type="http://schemas.openxmlformats.org/officeDocument/2006/relationships/hyperlink" Target="https://www.hunter.net/" TargetMode="External"/><Relationship Id="rId5962" Type="http://schemas.openxmlformats.org/officeDocument/2006/relationships/hyperlink" Target="mailto:pnavarro@chandler-brandt.net" TargetMode="External"/><Relationship Id="rId9005" Type="http://schemas.openxmlformats.org/officeDocument/2006/relationships/hyperlink" Target="https://harrington.com/" TargetMode="External"/><Relationship Id="rId15556" Type="http://schemas.openxmlformats.org/officeDocument/2006/relationships/hyperlink" Target="mailto:marisamorales@graham.com" TargetMode="External"/><Relationship Id="rId5615" Type="http://schemas.openxmlformats.org/officeDocument/2006/relationships/hyperlink" Target="http://reeves-santana.com/" TargetMode="External"/><Relationship Id="rId15209" Type="http://schemas.openxmlformats.org/officeDocument/2006/relationships/hyperlink" Target="http://rangel.org/" TargetMode="External"/><Relationship Id="rId3166" Type="http://schemas.openxmlformats.org/officeDocument/2006/relationships/hyperlink" Target="mailto:mroberson@zamora.com" TargetMode="External"/><Relationship Id="rId18779" Type="http://schemas.openxmlformats.org/officeDocument/2006/relationships/hyperlink" Target="https://www.lam.net/" TargetMode="External"/><Relationship Id="rId6389" Type="http://schemas.openxmlformats.org/officeDocument/2006/relationships/hyperlink" Target="http://porter.info/" TargetMode="External"/><Relationship Id="rId8838" Type="http://schemas.openxmlformats.org/officeDocument/2006/relationships/hyperlink" Target="mailto:omoses@lindsey.com" TargetMode="External"/><Relationship Id="rId11819" Type="http://schemas.openxmlformats.org/officeDocument/2006/relationships/hyperlink" Target="https://bradshaw.org/" TargetMode="External"/><Relationship Id="rId12190" Type="http://schemas.openxmlformats.org/officeDocument/2006/relationships/hyperlink" Target="mailto:aayers@warren-burch.info" TargetMode="External"/><Relationship Id="rId17862" Type="http://schemas.openxmlformats.org/officeDocument/2006/relationships/hyperlink" Target="mailto:jean32@barnes.com" TargetMode="External"/><Relationship Id="rId2999" Type="http://schemas.openxmlformats.org/officeDocument/2006/relationships/hyperlink" Target="https://cooper-adkins.com/" TargetMode="External"/><Relationship Id="rId7921" Type="http://schemas.openxmlformats.org/officeDocument/2006/relationships/hyperlink" Target="http://matthews.com/" TargetMode="External"/><Relationship Id="rId17515" Type="http://schemas.openxmlformats.org/officeDocument/2006/relationships/hyperlink" Target="https://www.wyatt.com/" TargetMode="External"/><Relationship Id="rId221" Type="http://schemas.openxmlformats.org/officeDocument/2006/relationships/hyperlink" Target="http://carpenter-estes.net/" TargetMode="External"/><Relationship Id="rId5472" Type="http://schemas.openxmlformats.org/officeDocument/2006/relationships/hyperlink" Target="mailto:noahdominguez@reyes-snow.com" TargetMode="External"/><Relationship Id="rId10902" Type="http://schemas.openxmlformats.org/officeDocument/2006/relationships/hyperlink" Target="mailto:phamsydney@ellison.com" TargetMode="External"/><Relationship Id="rId15066" Type="http://schemas.openxmlformats.org/officeDocument/2006/relationships/hyperlink" Target="mailto:grahamstefanie@blevins.com" TargetMode="External"/><Relationship Id="rId5125" Type="http://schemas.openxmlformats.org/officeDocument/2006/relationships/hyperlink" Target="https://ross-wilkins.net/" TargetMode="External"/><Relationship Id="rId8695" Type="http://schemas.openxmlformats.org/officeDocument/2006/relationships/hyperlink" Target="https://cameron.com/" TargetMode="External"/><Relationship Id="rId18289" Type="http://schemas.openxmlformats.org/officeDocument/2006/relationships/hyperlink" Target="http://brady.net/" TargetMode="External"/><Relationship Id="rId8348" Type="http://schemas.openxmlformats.org/officeDocument/2006/relationships/hyperlink" Target="mailto:martinweber@berry.biz" TargetMode="External"/><Relationship Id="rId11676" Type="http://schemas.openxmlformats.org/officeDocument/2006/relationships/hyperlink" Target="mailto:ray06@frey.com" TargetMode="External"/><Relationship Id="rId1735" Type="http://schemas.openxmlformats.org/officeDocument/2006/relationships/hyperlink" Target="https://mullins.com/" TargetMode="External"/><Relationship Id="rId11329" Type="http://schemas.openxmlformats.org/officeDocument/2006/relationships/hyperlink" Target="http://knox-richard.com/" TargetMode="External"/><Relationship Id="rId14899" Type="http://schemas.openxmlformats.org/officeDocument/2006/relationships/hyperlink" Target="http://www.swanson-stevens.com/" TargetMode="External"/><Relationship Id="rId19821" Type="http://schemas.openxmlformats.org/officeDocument/2006/relationships/hyperlink" Target="http://mccoy.com/" TargetMode="External"/><Relationship Id="rId4958" Type="http://schemas.openxmlformats.org/officeDocument/2006/relationships/hyperlink" Target="mailto:malikoconnor@wiggins.com" TargetMode="External"/><Relationship Id="rId17372" Type="http://schemas.openxmlformats.org/officeDocument/2006/relationships/hyperlink" Target="mailto:angie51@pacheco.biz" TargetMode="External"/><Relationship Id="rId7431" Type="http://schemas.openxmlformats.org/officeDocument/2006/relationships/hyperlink" Target="http://www.marquez.org/" TargetMode="External"/><Relationship Id="rId10412" Type="http://schemas.openxmlformats.org/officeDocument/2006/relationships/hyperlink" Target="mailto:ewingtyler@proctor-gill.com" TargetMode="External"/><Relationship Id="rId13982" Type="http://schemas.openxmlformats.org/officeDocument/2006/relationships/hyperlink" Target="mailto:nwheeler@moss.net" TargetMode="External"/><Relationship Id="rId17025" Type="http://schemas.openxmlformats.org/officeDocument/2006/relationships/hyperlink" Target="https://www.parsons.com/" TargetMode="External"/><Relationship Id="rId13635" Type="http://schemas.openxmlformats.org/officeDocument/2006/relationships/hyperlink" Target="http://osborn-gilmore.com/" TargetMode="External"/><Relationship Id="rId1592" Type="http://schemas.openxmlformats.org/officeDocument/2006/relationships/hyperlink" Target="mailto:markcamacho@hooper.com" TargetMode="External"/><Relationship Id="rId11186" Type="http://schemas.openxmlformats.org/officeDocument/2006/relationships/hyperlink" Target="mailto:rollinsdarin@tucker.com" TargetMode="External"/><Relationship Id="rId1245" Type="http://schemas.openxmlformats.org/officeDocument/2006/relationships/hyperlink" Target="http://www.jones-werner.com/" TargetMode="External"/><Relationship Id="rId16858" Type="http://schemas.openxmlformats.org/officeDocument/2006/relationships/hyperlink" Target="mailto:margaret56@green.com" TargetMode="External"/><Relationship Id="rId4468" Type="http://schemas.openxmlformats.org/officeDocument/2006/relationships/hyperlink" Target="mailto:millsariana@vincent-pittman.com" TargetMode="External"/><Relationship Id="rId6917" Type="http://schemas.openxmlformats.org/officeDocument/2006/relationships/hyperlink" Target="http://garza-rubio.net/" TargetMode="External"/><Relationship Id="rId19331" Type="http://schemas.openxmlformats.org/officeDocument/2006/relationships/hyperlink" Target="http://www.barber.com/" TargetMode="External"/><Relationship Id="rId15941" Type="http://schemas.openxmlformats.org/officeDocument/2006/relationships/hyperlink" Target="http://boyd.biz/" TargetMode="External"/><Relationship Id="rId13492" Type="http://schemas.openxmlformats.org/officeDocument/2006/relationships/hyperlink" Target="mailto:sylviamoody@farmer.info" TargetMode="External"/><Relationship Id="rId3551" Type="http://schemas.openxmlformats.org/officeDocument/2006/relationships/hyperlink" Target="http://morales-brewer.net/" TargetMode="External"/><Relationship Id="rId13145" Type="http://schemas.openxmlformats.org/officeDocument/2006/relationships/hyperlink" Target="http://www.melendez.com/" TargetMode="External"/><Relationship Id="rId3204" Type="http://schemas.openxmlformats.org/officeDocument/2006/relationships/hyperlink" Target="mailto:kennethnolan@callahan-waller.com" TargetMode="External"/><Relationship Id="rId6774" Type="http://schemas.openxmlformats.org/officeDocument/2006/relationships/hyperlink" Target="mailto:melissa67@bernard-whitney.org" TargetMode="External"/><Relationship Id="rId16368" Type="http://schemas.openxmlformats.org/officeDocument/2006/relationships/hyperlink" Target="mailto:franciscofields@carr-wyatt.org" TargetMode="External"/><Relationship Id="rId18817" Type="http://schemas.openxmlformats.org/officeDocument/2006/relationships/hyperlink" Target="https://mills.com/" TargetMode="External"/><Relationship Id="rId6427" Type="http://schemas.openxmlformats.org/officeDocument/2006/relationships/hyperlink" Target="http://dominguez-landry.net/" TargetMode="External"/><Relationship Id="rId9997" Type="http://schemas.openxmlformats.org/officeDocument/2006/relationships/hyperlink" Target="http://maxwell-joseph.com/" TargetMode="External"/><Relationship Id="rId12978" Type="http://schemas.openxmlformats.org/officeDocument/2006/relationships/hyperlink" Target="mailto:richard96@herman.com" TargetMode="External"/><Relationship Id="rId17900" Type="http://schemas.openxmlformats.org/officeDocument/2006/relationships/hyperlink" Target="mailto:rangeljordan@blake-brandt.com" TargetMode="External"/><Relationship Id="rId15451" Type="http://schemas.openxmlformats.org/officeDocument/2006/relationships/hyperlink" Target="http://www.caldwell.info/" TargetMode="External"/><Relationship Id="rId3061" Type="http://schemas.openxmlformats.org/officeDocument/2006/relationships/hyperlink" Target="http://david.com/" TargetMode="External"/><Relationship Id="rId5510" Type="http://schemas.openxmlformats.org/officeDocument/2006/relationships/hyperlink" Target="mailto:bernard26@heath.com" TargetMode="External"/><Relationship Id="rId15104" Type="http://schemas.openxmlformats.org/officeDocument/2006/relationships/hyperlink" Target="mailto:goldenseth@shah.com" TargetMode="External"/><Relationship Id="rId18674" Type="http://schemas.openxmlformats.org/officeDocument/2006/relationships/hyperlink" Target="mailto:ronaldmatthews@buchanan-keller.biz" TargetMode="External"/><Relationship Id="rId8733" Type="http://schemas.openxmlformats.org/officeDocument/2006/relationships/hyperlink" Target="http://www.kidd.biz/" TargetMode="External"/><Relationship Id="rId11714" Type="http://schemas.openxmlformats.org/officeDocument/2006/relationships/hyperlink" Target="mailto:durhamsonia@acosta-sheppard.net" TargetMode="External"/><Relationship Id="rId18327" Type="http://schemas.openxmlformats.org/officeDocument/2006/relationships/hyperlink" Target="http://dudley.com/" TargetMode="External"/><Relationship Id="rId6284" Type="http://schemas.openxmlformats.org/officeDocument/2006/relationships/hyperlink" Target="mailto:parker38@mathis-church.com" TargetMode="External"/><Relationship Id="rId2894" Type="http://schemas.openxmlformats.org/officeDocument/2006/relationships/hyperlink" Target="mailto:barnettjoanne@hinton.com" TargetMode="External"/><Relationship Id="rId12488" Type="http://schemas.openxmlformats.org/officeDocument/2006/relationships/hyperlink" Target="mailto:whitneylucas@dean.info" TargetMode="External"/><Relationship Id="rId14937" Type="http://schemas.openxmlformats.org/officeDocument/2006/relationships/hyperlink" Target="http://www.underwood.biz/" TargetMode="External"/><Relationship Id="rId866" Type="http://schemas.openxmlformats.org/officeDocument/2006/relationships/hyperlink" Target="mailto:yvonne79@mcconnell-warner.com" TargetMode="External"/><Relationship Id="rId2547" Type="http://schemas.openxmlformats.org/officeDocument/2006/relationships/hyperlink" Target="https://www.clayton-phillips.com/" TargetMode="External"/><Relationship Id="rId17410" Type="http://schemas.openxmlformats.org/officeDocument/2006/relationships/hyperlink" Target="mailto:havery@logan.com" TargetMode="External"/><Relationship Id="rId519" Type="http://schemas.openxmlformats.org/officeDocument/2006/relationships/hyperlink" Target="https://cochran.biz/" TargetMode="External"/><Relationship Id="rId5020" Type="http://schemas.openxmlformats.org/officeDocument/2006/relationships/hyperlink" Target="mailto:sheriprice@tapia.com" TargetMode="External"/><Relationship Id="rId8590" Type="http://schemas.openxmlformats.org/officeDocument/2006/relationships/hyperlink" Target="mailto:zoeferguson@murray-patrick.net" TargetMode="External"/><Relationship Id="rId11571" Type="http://schemas.openxmlformats.org/officeDocument/2006/relationships/hyperlink" Target="https://pierce.org/" TargetMode="External"/><Relationship Id="rId18184" Type="http://schemas.openxmlformats.org/officeDocument/2006/relationships/hyperlink" Target="mailto:mclements@harper.com" TargetMode="External"/><Relationship Id="rId1630" Type="http://schemas.openxmlformats.org/officeDocument/2006/relationships/hyperlink" Target="mailto:tandersen@murillo.com" TargetMode="External"/><Relationship Id="rId8243" Type="http://schemas.openxmlformats.org/officeDocument/2006/relationships/hyperlink" Target="http://www.cuevas-rice.com/" TargetMode="External"/><Relationship Id="rId11224" Type="http://schemas.openxmlformats.org/officeDocument/2006/relationships/hyperlink" Target="mailto:criley@colon.biz" TargetMode="External"/><Relationship Id="rId14794" Type="http://schemas.openxmlformats.org/officeDocument/2006/relationships/hyperlink" Target="mailto:vicki66@raymond.net" TargetMode="External"/><Relationship Id="rId4853" Type="http://schemas.openxmlformats.org/officeDocument/2006/relationships/hyperlink" Target="https://www.murphy.com/" TargetMode="External"/><Relationship Id="rId14447" Type="http://schemas.openxmlformats.org/officeDocument/2006/relationships/hyperlink" Target="https://benson-gordon.com/" TargetMode="External"/><Relationship Id="rId4506" Type="http://schemas.openxmlformats.org/officeDocument/2006/relationships/hyperlink" Target="mailto:omeyer@ali.com" TargetMode="External"/><Relationship Id="rId376" Type="http://schemas.openxmlformats.org/officeDocument/2006/relationships/hyperlink" Target="mailto:wflynn@andersen.com" TargetMode="External"/><Relationship Id="rId2057" Type="http://schemas.openxmlformats.org/officeDocument/2006/relationships/hyperlink" Target="https://www.wang-miles.com/" TargetMode="External"/><Relationship Id="rId7729" Type="http://schemas.openxmlformats.org/officeDocument/2006/relationships/hyperlink" Target="https://cochran-wu.info/" TargetMode="External"/><Relationship Id="rId13530" Type="http://schemas.openxmlformats.org/officeDocument/2006/relationships/hyperlink" Target="mailto:piercekayla@bowen.com" TargetMode="External"/><Relationship Id="rId1140" Type="http://schemas.openxmlformats.org/officeDocument/2006/relationships/hyperlink" Target="mailto:qpierce@hoffman.com" TargetMode="External"/><Relationship Id="rId11081" Type="http://schemas.openxmlformats.org/officeDocument/2006/relationships/hyperlink" Target="http://odonnell-parker.com/" TargetMode="External"/><Relationship Id="rId16753" Type="http://schemas.openxmlformats.org/officeDocument/2006/relationships/hyperlink" Target="http://www.knight.com/" TargetMode="External"/><Relationship Id="rId6812" Type="http://schemas.openxmlformats.org/officeDocument/2006/relationships/hyperlink" Target="mailto:xsimmons@jennings.com" TargetMode="External"/><Relationship Id="rId16406" Type="http://schemas.openxmlformats.org/officeDocument/2006/relationships/hyperlink" Target="mailto:kendra91@richmond-evans.com" TargetMode="External"/><Relationship Id="rId19976" Type="http://schemas.openxmlformats.org/officeDocument/2006/relationships/hyperlink" Target="mailto:jbeard@oneal.org" TargetMode="External"/><Relationship Id="rId4363" Type="http://schemas.openxmlformats.org/officeDocument/2006/relationships/hyperlink" Target="http://www.small-robertson.biz/" TargetMode="External"/><Relationship Id="rId19629" Type="http://schemas.openxmlformats.org/officeDocument/2006/relationships/hyperlink" Target="http://www.cordova.org/" TargetMode="External"/><Relationship Id="rId4016" Type="http://schemas.openxmlformats.org/officeDocument/2006/relationships/hyperlink" Target="mailto:floreszachary@salas.info" TargetMode="External"/><Relationship Id="rId7586" Type="http://schemas.openxmlformats.org/officeDocument/2006/relationships/hyperlink" Target="mailto:anoble@hayden-mayo.com" TargetMode="External"/><Relationship Id="rId10567" Type="http://schemas.openxmlformats.org/officeDocument/2006/relationships/hyperlink" Target="https://www.byrd-clay.com/" TargetMode="External"/><Relationship Id="rId7239" Type="http://schemas.openxmlformats.org/officeDocument/2006/relationships/hyperlink" Target="http://www.branch.com/" TargetMode="External"/><Relationship Id="rId13040" Type="http://schemas.openxmlformats.org/officeDocument/2006/relationships/hyperlink" Target="mailto:vicki87@ramsey.biz" TargetMode="External"/><Relationship Id="rId18712" Type="http://schemas.openxmlformats.org/officeDocument/2006/relationships/hyperlink" Target="mailto:kristina22@caldwell.info" TargetMode="External"/><Relationship Id="rId3849" Type="http://schemas.openxmlformats.org/officeDocument/2006/relationships/hyperlink" Target="https://www.case.com/" TargetMode="External"/><Relationship Id="rId16263" Type="http://schemas.openxmlformats.org/officeDocument/2006/relationships/hyperlink" Target="https://www.castillo-vance.com/" TargetMode="External"/><Relationship Id="rId6322" Type="http://schemas.openxmlformats.org/officeDocument/2006/relationships/hyperlink" Target="mailto:iosborn@sellers.com" TargetMode="External"/><Relationship Id="rId9892" Type="http://schemas.openxmlformats.org/officeDocument/2006/relationships/hyperlink" Target="mailto:grhodes@salas.com" TargetMode="External"/><Relationship Id="rId12873" Type="http://schemas.openxmlformats.org/officeDocument/2006/relationships/hyperlink" Target="https://www.vega-mcgrath.com/" TargetMode="External"/><Relationship Id="rId19486" Type="http://schemas.openxmlformats.org/officeDocument/2006/relationships/hyperlink" Target="mailto:houstonmarvin@stein.com" TargetMode="External"/><Relationship Id="rId2932" Type="http://schemas.openxmlformats.org/officeDocument/2006/relationships/hyperlink" Target="mailto:gwalker@stevens.biz" TargetMode="External"/><Relationship Id="rId9545" Type="http://schemas.openxmlformats.org/officeDocument/2006/relationships/hyperlink" Target="https://www.flowers.biz/" TargetMode="External"/><Relationship Id="rId12526" Type="http://schemas.openxmlformats.org/officeDocument/2006/relationships/hyperlink" Target="mailto:earlmora@farley-barry.com" TargetMode="External"/><Relationship Id="rId19139" Type="http://schemas.openxmlformats.org/officeDocument/2006/relationships/hyperlink" Target="http://hahn.com/" TargetMode="External"/><Relationship Id="rId904" Type="http://schemas.openxmlformats.org/officeDocument/2006/relationships/hyperlink" Target="mailto:kevinwallace@woodard.com" TargetMode="External"/><Relationship Id="rId7096" Type="http://schemas.openxmlformats.org/officeDocument/2006/relationships/hyperlink" Target="mailto:qpatrick@tran-ellis.org" TargetMode="External"/><Relationship Id="rId10077" Type="http://schemas.openxmlformats.org/officeDocument/2006/relationships/hyperlink" Target="http://www.beasley-aguilar.com/" TargetMode="External"/><Relationship Id="rId15749" Type="http://schemas.openxmlformats.org/officeDocument/2006/relationships/hyperlink" Target="http://www.marquez.net/" TargetMode="External"/><Relationship Id="rId18222" Type="http://schemas.openxmlformats.org/officeDocument/2006/relationships/hyperlink" Target="mailto:masseyruth@hogan.com" TargetMode="External"/><Relationship Id="rId3359" Type="http://schemas.openxmlformats.org/officeDocument/2006/relationships/hyperlink" Target="http://www.stevens.com/" TargetMode="External"/><Relationship Id="rId5808" Type="http://schemas.openxmlformats.org/officeDocument/2006/relationships/hyperlink" Target="mailto:edwardsglen@villa.biz" TargetMode="External"/><Relationship Id="rId14832" Type="http://schemas.openxmlformats.org/officeDocument/2006/relationships/hyperlink" Target="mailto:rhonda66@green.com" TargetMode="External"/><Relationship Id="rId9055" Type="http://schemas.openxmlformats.org/officeDocument/2006/relationships/hyperlink" Target="http://barr.com/" TargetMode="External"/><Relationship Id="rId12383" Type="http://schemas.openxmlformats.org/officeDocument/2006/relationships/hyperlink" Target="https://mendoza.com/" TargetMode="External"/><Relationship Id="rId761" Type="http://schemas.openxmlformats.org/officeDocument/2006/relationships/hyperlink" Target="https://harris-haynes.org/" TargetMode="External"/><Relationship Id="rId2442" Type="http://schemas.openxmlformats.org/officeDocument/2006/relationships/hyperlink" Target="mailto:donald86@crawford.com" TargetMode="External"/><Relationship Id="rId12036" Type="http://schemas.openxmlformats.org/officeDocument/2006/relationships/hyperlink" Target="mailto:sloanryan@decker.com" TargetMode="External"/><Relationship Id="rId17708" Type="http://schemas.openxmlformats.org/officeDocument/2006/relationships/hyperlink" Target="mailto:shariconrad@watts-miranda.com" TargetMode="External"/><Relationship Id="rId414" Type="http://schemas.openxmlformats.org/officeDocument/2006/relationships/hyperlink" Target="mailto:hillterrance@gamble.info" TargetMode="External"/><Relationship Id="rId5665" Type="http://schemas.openxmlformats.org/officeDocument/2006/relationships/hyperlink" Target="https://www.davidson.com/" TargetMode="External"/><Relationship Id="rId15259" Type="http://schemas.openxmlformats.org/officeDocument/2006/relationships/hyperlink" Target="http://www.chandler.com/" TargetMode="External"/><Relationship Id="rId5318" Type="http://schemas.openxmlformats.org/officeDocument/2006/relationships/hyperlink" Target="mailto:wernertravis@dickson-wells.com" TargetMode="External"/><Relationship Id="rId8888" Type="http://schemas.openxmlformats.org/officeDocument/2006/relationships/hyperlink" Target="mailto:kristi50@washington-benitez.com" TargetMode="External"/><Relationship Id="rId11869" Type="http://schemas.openxmlformats.org/officeDocument/2006/relationships/hyperlink" Target="http://www.mosley.com/" TargetMode="External"/><Relationship Id="rId1928" Type="http://schemas.openxmlformats.org/officeDocument/2006/relationships/hyperlink" Target="mailto:alvarezjoanna@cochran-peters.com" TargetMode="External"/><Relationship Id="rId14342" Type="http://schemas.openxmlformats.org/officeDocument/2006/relationships/hyperlink" Target="mailto:xwaters@holden.com" TargetMode="External"/><Relationship Id="rId271" Type="http://schemas.openxmlformats.org/officeDocument/2006/relationships/hyperlink" Target="https://www.wells-simon.info/" TargetMode="External"/><Relationship Id="rId4401" Type="http://schemas.openxmlformats.org/officeDocument/2006/relationships/hyperlink" Target="http://watson-bautista.org/" TargetMode="External"/><Relationship Id="rId7971" Type="http://schemas.openxmlformats.org/officeDocument/2006/relationships/hyperlink" Target="https://rivas.net/" TargetMode="External"/><Relationship Id="rId10952" Type="http://schemas.openxmlformats.org/officeDocument/2006/relationships/hyperlink" Target="mailto:destiny69@ali-vega.com" TargetMode="External"/><Relationship Id="rId17565" Type="http://schemas.openxmlformats.org/officeDocument/2006/relationships/hyperlink" Target="https://mata.org/" TargetMode="External"/><Relationship Id="rId7624" Type="http://schemas.openxmlformats.org/officeDocument/2006/relationships/hyperlink" Target="mailto:alison43@maldonado-shepard.com" TargetMode="External"/><Relationship Id="rId10605" Type="http://schemas.openxmlformats.org/officeDocument/2006/relationships/hyperlink" Target="http://www.murillo.com/" TargetMode="External"/><Relationship Id="rId17218" Type="http://schemas.openxmlformats.org/officeDocument/2006/relationships/hyperlink" Target="mailto:lindsey36@reilly.com" TargetMode="External"/><Relationship Id="rId5175" Type="http://schemas.openxmlformats.org/officeDocument/2006/relationships/hyperlink" Target="https://www.mccullough.biz/" TargetMode="External"/><Relationship Id="rId1785" Type="http://schemas.openxmlformats.org/officeDocument/2006/relationships/hyperlink" Target="http://www.mcneil.org/" TargetMode="External"/><Relationship Id="rId8398" Type="http://schemas.openxmlformats.org/officeDocument/2006/relationships/hyperlink" Target="mailto:joneslauren@cameron-hensley.com" TargetMode="External"/><Relationship Id="rId11379" Type="http://schemas.openxmlformats.org/officeDocument/2006/relationships/hyperlink" Target="https://maddox-thomas.net/" TargetMode="External"/><Relationship Id="rId13828" Type="http://schemas.openxmlformats.org/officeDocument/2006/relationships/hyperlink" Target="mailto:meghanroy@murphy-bennett.com" TargetMode="External"/><Relationship Id="rId16301" Type="http://schemas.openxmlformats.org/officeDocument/2006/relationships/hyperlink" Target="https://www.lozano-stephens.com/" TargetMode="External"/><Relationship Id="rId1438" Type="http://schemas.openxmlformats.org/officeDocument/2006/relationships/hyperlink" Target="mailto:qhudson@wilkinson-rivers.com" TargetMode="External"/><Relationship Id="rId19871" Type="http://schemas.openxmlformats.org/officeDocument/2006/relationships/hyperlink" Target="http://www.mason.com/" TargetMode="External"/><Relationship Id="rId7481" Type="http://schemas.openxmlformats.org/officeDocument/2006/relationships/hyperlink" Target="http://www.johnson.org/" TargetMode="External"/><Relationship Id="rId9930" Type="http://schemas.openxmlformats.org/officeDocument/2006/relationships/hyperlink" Target="mailto:caleb96@proctor.com" TargetMode="External"/><Relationship Id="rId12911" Type="http://schemas.openxmlformats.org/officeDocument/2006/relationships/hyperlink" Target="http://www.mcintosh.com/" TargetMode="External"/><Relationship Id="rId17075" Type="http://schemas.openxmlformats.org/officeDocument/2006/relationships/hyperlink" Target="http://ball-yang.com/" TargetMode="External"/><Relationship Id="rId19524" Type="http://schemas.openxmlformats.org/officeDocument/2006/relationships/hyperlink" Target="mailto:pgregory@hinton.net" TargetMode="External"/><Relationship Id="rId7134" Type="http://schemas.openxmlformats.org/officeDocument/2006/relationships/hyperlink" Target="mailto:yarroyo@santana-townsend.net" TargetMode="External"/><Relationship Id="rId10462" Type="http://schemas.openxmlformats.org/officeDocument/2006/relationships/hyperlink" Target="mailto:judithhuffman@johnson.info" TargetMode="External"/><Relationship Id="rId10115" Type="http://schemas.openxmlformats.org/officeDocument/2006/relationships/hyperlink" Target="https://winters.com/" TargetMode="External"/><Relationship Id="rId13685" Type="http://schemas.openxmlformats.org/officeDocument/2006/relationships/hyperlink" Target="https://stanton.com/" TargetMode="External"/><Relationship Id="rId3744" Type="http://schemas.openxmlformats.org/officeDocument/2006/relationships/hyperlink" Target="mailto:brent20@marshall.biz" TargetMode="External"/><Relationship Id="rId13338" Type="http://schemas.openxmlformats.org/officeDocument/2006/relationships/hyperlink" Target="mailto:bradsolomon@bryan.org" TargetMode="External"/><Relationship Id="rId1295" Type="http://schemas.openxmlformats.org/officeDocument/2006/relationships/hyperlink" Target="https://www.cortez.com/" TargetMode="External"/><Relationship Id="rId6967" Type="http://schemas.openxmlformats.org/officeDocument/2006/relationships/hyperlink" Target="https://www.carpenter.com/" TargetMode="External"/><Relationship Id="rId19381" Type="http://schemas.openxmlformats.org/officeDocument/2006/relationships/hyperlink" Target="http://www.velazquez-baldwin.com/" TargetMode="External"/><Relationship Id="rId9440" Type="http://schemas.openxmlformats.org/officeDocument/2006/relationships/hyperlink" Target="mailto:sarah99@norris-parks.com" TargetMode="External"/><Relationship Id="rId19034" Type="http://schemas.openxmlformats.org/officeDocument/2006/relationships/hyperlink" Target="mailto:mckenzie58@hudson-woodward.net" TargetMode="External"/><Relationship Id="rId12421" Type="http://schemas.openxmlformats.org/officeDocument/2006/relationships/hyperlink" Target="http://elliott-madden.info/" TargetMode="External"/><Relationship Id="rId15991" Type="http://schemas.openxmlformats.org/officeDocument/2006/relationships/hyperlink" Target="http://richmond-ho.info/" TargetMode="External"/><Relationship Id="rId15644" Type="http://schemas.openxmlformats.org/officeDocument/2006/relationships/hyperlink" Target="mailto:tmorse@frost-harrington.com" TargetMode="External"/><Relationship Id="rId5703" Type="http://schemas.openxmlformats.org/officeDocument/2006/relationships/hyperlink" Target="https://campos.org/" TargetMode="External"/><Relationship Id="rId13195" Type="http://schemas.openxmlformats.org/officeDocument/2006/relationships/hyperlink" Target="https://jefferson-houston.com/" TargetMode="External"/><Relationship Id="rId18867" Type="http://schemas.openxmlformats.org/officeDocument/2006/relationships/hyperlink" Target="https://baird.biz/" TargetMode="External"/><Relationship Id="rId3254" Type="http://schemas.openxmlformats.org/officeDocument/2006/relationships/hyperlink" Target="mailto:kwalsh@mccarthy.biz" TargetMode="External"/><Relationship Id="rId8926" Type="http://schemas.openxmlformats.org/officeDocument/2006/relationships/hyperlink" Target="mailto:ericaguirre@buck-kelly.info" TargetMode="External"/><Relationship Id="rId6477" Type="http://schemas.openxmlformats.org/officeDocument/2006/relationships/hyperlink" Target="http://salinas.info/" TargetMode="External"/><Relationship Id="rId11907" Type="http://schemas.openxmlformats.org/officeDocument/2006/relationships/hyperlink" Target="http://garrison.net/" TargetMode="External"/><Relationship Id="rId17950" Type="http://schemas.openxmlformats.org/officeDocument/2006/relationships/hyperlink" Target="mailto:christensenmicheal@duncan.info" TargetMode="External"/><Relationship Id="rId5560" Type="http://schemas.openxmlformats.org/officeDocument/2006/relationships/hyperlink" Target="mailto:garneraustin@everett.com" TargetMode="External"/><Relationship Id="rId15154" Type="http://schemas.openxmlformats.org/officeDocument/2006/relationships/hyperlink" Target="mailto:garrett79@griffith-holmes.info" TargetMode="External"/><Relationship Id="rId17603" Type="http://schemas.openxmlformats.org/officeDocument/2006/relationships/hyperlink" Target="https://lynch.com/" TargetMode="External"/><Relationship Id="rId5213" Type="http://schemas.openxmlformats.org/officeDocument/2006/relationships/hyperlink" Target="http://www.ramsey.info/" TargetMode="External"/><Relationship Id="rId8783" Type="http://schemas.openxmlformats.org/officeDocument/2006/relationships/hyperlink" Target="http://castillo.com/" TargetMode="External"/><Relationship Id="rId11764" Type="http://schemas.openxmlformats.org/officeDocument/2006/relationships/hyperlink" Target="mailto:grichards@mason-sheppard.net" TargetMode="External"/><Relationship Id="rId18377" Type="http://schemas.openxmlformats.org/officeDocument/2006/relationships/hyperlink" Target="https://www.burnett.com/" TargetMode="External"/><Relationship Id="rId1823" Type="http://schemas.openxmlformats.org/officeDocument/2006/relationships/hyperlink" Target="https://ramsey.com/" TargetMode="External"/><Relationship Id="rId8436" Type="http://schemas.openxmlformats.org/officeDocument/2006/relationships/hyperlink" Target="mailto:osanders@trevino-mora.com" TargetMode="External"/><Relationship Id="rId11417" Type="http://schemas.openxmlformats.org/officeDocument/2006/relationships/hyperlink" Target="https://alexander.com/" TargetMode="External"/><Relationship Id="rId14987" Type="http://schemas.openxmlformats.org/officeDocument/2006/relationships/hyperlink" Target="https://www.dunlap.com/" TargetMode="External"/><Relationship Id="rId17460" Type="http://schemas.openxmlformats.org/officeDocument/2006/relationships/hyperlink" Target="mailto:brojas@washington.info" TargetMode="External"/><Relationship Id="rId2597" Type="http://schemas.openxmlformats.org/officeDocument/2006/relationships/hyperlink" Target="https://gillespie.com/" TargetMode="External"/><Relationship Id="rId17113" Type="http://schemas.openxmlformats.org/officeDocument/2006/relationships/hyperlink" Target="https://flowers-serrano.com/" TargetMode="External"/><Relationship Id="rId569" Type="http://schemas.openxmlformats.org/officeDocument/2006/relationships/hyperlink" Target="http://www.white-vargas.com/" TargetMode="External"/><Relationship Id="rId5070" Type="http://schemas.openxmlformats.org/officeDocument/2006/relationships/hyperlink" Target="mailto:monroecarol@bowers-hatfield.com" TargetMode="External"/><Relationship Id="rId10500" Type="http://schemas.openxmlformats.org/officeDocument/2006/relationships/hyperlink" Target="mailto:salazarnatalie@roach.com" TargetMode="External"/><Relationship Id="rId8293" Type="http://schemas.openxmlformats.org/officeDocument/2006/relationships/hyperlink" Target="https://erickson-monroe.com/" TargetMode="External"/><Relationship Id="rId13723" Type="http://schemas.openxmlformats.org/officeDocument/2006/relationships/hyperlink" Target="http://www.pollard.info/" TargetMode="External"/><Relationship Id="rId1680" Type="http://schemas.openxmlformats.org/officeDocument/2006/relationships/hyperlink" Target="mailto:ajohnson@howard.biz" TargetMode="External"/><Relationship Id="rId11274" Type="http://schemas.openxmlformats.org/officeDocument/2006/relationships/hyperlink" Target="mailto:meagan71@gutierrez.org" TargetMode="External"/><Relationship Id="rId16946" Type="http://schemas.openxmlformats.org/officeDocument/2006/relationships/hyperlink" Target="mailto:mccalltasha@kelly.org" TargetMode="External"/><Relationship Id="rId1333" Type="http://schemas.openxmlformats.org/officeDocument/2006/relationships/hyperlink" Target="http://www.wagner-levy.info/" TargetMode="External"/><Relationship Id="rId14497" Type="http://schemas.openxmlformats.org/officeDocument/2006/relationships/hyperlink" Target="https://woods-dominguez.net/" TargetMode="External"/><Relationship Id="rId4556" Type="http://schemas.openxmlformats.org/officeDocument/2006/relationships/hyperlink" Target="mailto:lowerygeoffrey@owen-robbins.net" TargetMode="External"/><Relationship Id="rId4209" Type="http://schemas.openxmlformats.org/officeDocument/2006/relationships/hyperlink" Target="https://www.haley.biz/" TargetMode="External"/><Relationship Id="rId7779" Type="http://schemas.openxmlformats.org/officeDocument/2006/relationships/hyperlink" Target="http://hanna.com/" TargetMode="External"/><Relationship Id="rId10010" Type="http://schemas.openxmlformats.org/officeDocument/2006/relationships/hyperlink" Target="mailto:qgalvan@booth.org" TargetMode="External"/><Relationship Id="rId13580" Type="http://schemas.openxmlformats.org/officeDocument/2006/relationships/hyperlink" Target="mailto:danagaines@combs-glass.org" TargetMode="External"/><Relationship Id="rId1190" Type="http://schemas.openxmlformats.org/officeDocument/2006/relationships/hyperlink" Target="mailto:zacharycoleman@walsh-johnston.com" TargetMode="External"/><Relationship Id="rId13233" Type="http://schemas.openxmlformats.org/officeDocument/2006/relationships/hyperlink" Target="http://acevedo.com/" TargetMode="External"/><Relationship Id="rId18905" Type="http://schemas.openxmlformats.org/officeDocument/2006/relationships/hyperlink" Target="http://spencer.org/" TargetMode="External"/><Relationship Id="rId6862" Type="http://schemas.openxmlformats.org/officeDocument/2006/relationships/hyperlink" Target="mailto:casey02@barry.info" TargetMode="External"/><Relationship Id="rId16456" Type="http://schemas.openxmlformats.org/officeDocument/2006/relationships/hyperlink" Target="mailto:robindean@yates.com" TargetMode="External"/><Relationship Id="rId4066" Type="http://schemas.openxmlformats.org/officeDocument/2006/relationships/hyperlink" Target="mailto:hensonzoe@gaines.com" TargetMode="External"/><Relationship Id="rId6515" Type="http://schemas.openxmlformats.org/officeDocument/2006/relationships/hyperlink" Target="https://woods-compton.biz/" TargetMode="External"/><Relationship Id="rId16109" Type="http://schemas.openxmlformats.org/officeDocument/2006/relationships/hyperlink" Target="https://glass.biz/" TargetMode="External"/><Relationship Id="rId19679" Type="http://schemas.openxmlformats.org/officeDocument/2006/relationships/hyperlink" Target="http://www.stevens.org/" TargetMode="External"/><Relationship Id="rId9738" Type="http://schemas.openxmlformats.org/officeDocument/2006/relationships/hyperlink" Target="mailto:pvalentine@paul.com" TargetMode="External"/><Relationship Id="rId12719" Type="http://schemas.openxmlformats.org/officeDocument/2006/relationships/hyperlink" Target="http://www.downs-franklin.com/" TargetMode="External"/><Relationship Id="rId7289" Type="http://schemas.openxmlformats.org/officeDocument/2006/relationships/hyperlink" Target="http://chandler-alexander.info/" TargetMode="External"/><Relationship Id="rId13090" Type="http://schemas.openxmlformats.org/officeDocument/2006/relationships/hyperlink" Target="mailto:petersenterrence@charles.com" TargetMode="External"/><Relationship Id="rId3899" Type="http://schemas.openxmlformats.org/officeDocument/2006/relationships/hyperlink" Target="http://www.wu.info/" TargetMode="External"/><Relationship Id="rId18762" Type="http://schemas.openxmlformats.org/officeDocument/2006/relationships/hyperlink" Target="mailto:bridgetwagner@snow.com" TargetMode="External"/><Relationship Id="rId6372" Type="http://schemas.openxmlformats.org/officeDocument/2006/relationships/hyperlink" Target="mailto:chelsearocha@burgess.com" TargetMode="External"/><Relationship Id="rId8821" Type="http://schemas.openxmlformats.org/officeDocument/2006/relationships/hyperlink" Target="http://www.shaffer-meyers.com/" TargetMode="External"/><Relationship Id="rId11802" Type="http://schemas.openxmlformats.org/officeDocument/2006/relationships/hyperlink" Target="mailto:meghan21@ramirez.com" TargetMode="External"/><Relationship Id="rId18415" Type="http://schemas.openxmlformats.org/officeDocument/2006/relationships/hyperlink" Target="https://chan-rich.biz/" TargetMode="External"/><Relationship Id="rId6025" Type="http://schemas.openxmlformats.org/officeDocument/2006/relationships/hyperlink" Target="http://montgomery.com/" TargetMode="External"/><Relationship Id="rId2982" Type="http://schemas.openxmlformats.org/officeDocument/2006/relationships/hyperlink" Target="mailto:stephensonlori@villa.biz" TargetMode="External"/><Relationship Id="rId9595" Type="http://schemas.openxmlformats.org/officeDocument/2006/relationships/hyperlink" Target="https://potter-saunders.net/" TargetMode="External"/><Relationship Id="rId12576" Type="http://schemas.openxmlformats.org/officeDocument/2006/relationships/hyperlink" Target="mailto:allison67@gonzalez.biz" TargetMode="External"/><Relationship Id="rId19189" Type="http://schemas.openxmlformats.org/officeDocument/2006/relationships/hyperlink" Target="https://collier-booth.org/" TargetMode="External"/><Relationship Id="rId954" Type="http://schemas.openxmlformats.org/officeDocument/2006/relationships/hyperlink" Target="mailto:george53@mcintyre.com" TargetMode="External"/><Relationship Id="rId2635" Type="http://schemas.openxmlformats.org/officeDocument/2006/relationships/hyperlink" Target="https://www.mcconnell-guerrero.com/" TargetMode="External"/><Relationship Id="rId9248" Type="http://schemas.openxmlformats.org/officeDocument/2006/relationships/hyperlink" Target="mailto:janetgregory@savage.com" TargetMode="External"/><Relationship Id="rId12229" Type="http://schemas.openxmlformats.org/officeDocument/2006/relationships/hyperlink" Target="http://stevens.biz/" TargetMode="External"/><Relationship Id="rId15799" Type="http://schemas.openxmlformats.org/officeDocument/2006/relationships/hyperlink" Target="http://www.berry.info/" TargetMode="External"/><Relationship Id="rId607" Type="http://schemas.openxmlformats.org/officeDocument/2006/relationships/hyperlink" Target="http://haley.net/" TargetMode="External"/><Relationship Id="rId5858" Type="http://schemas.openxmlformats.org/officeDocument/2006/relationships/hyperlink" Target="mailto:mahoneysheryl@rich.org" TargetMode="External"/><Relationship Id="rId18272" Type="http://schemas.openxmlformats.org/officeDocument/2006/relationships/hyperlink" Target="mailto:casebrady@giles.biz" TargetMode="External"/><Relationship Id="rId8331" Type="http://schemas.openxmlformats.org/officeDocument/2006/relationships/hyperlink" Target="https://matthews.org/" TargetMode="External"/><Relationship Id="rId11312" Type="http://schemas.openxmlformats.org/officeDocument/2006/relationships/hyperlink" Target="mailto:sarahpark@schultz.com" TargetMode="External"/><Relationship Id="rId14882" Type="http://schemas.openxmlformats.org/officeDocument/2006/relationships/hyperlink" Target="mailto:jvilla@moody.com" TargetMode="External"/><Relationship Id="rId2492" Type="http://schemas.openxmlformats.org/officeDocument/2006/relationships/hyperlink" Target="mailto:christinebenitez@howell-oconnell.com" TargetMode="External"/><Relationship Id="rId4941" Type="http://schemas.openxmlformats.org/officeDocument/2006/relationships/hyperlink" Target="https://pittman.com/" TargetMode="External"/><Relationship Id="rId14535" Type="http://schemas.openxmlformats.org/officeDocument/2006/relationships/hyperlink" Target="http://lara.com/" TargetMode="External"/><Relationship Id="rId464" Type="http://schemas.openxmlformats.org/officeDocument/2006/relationships/hyperlink" Target="mailto:jacobskurt@dalton-small.com" TargetMode="External"/><Relationship Id="rId2145" Type="http://schemas.openxmlformats.org/officeDocument/2006/relationships/hyperlink" Target="https://www.nolan.com/" TargetMode="External"/><Relationship Id="rId12086" Type="http://schemas.openxmlformats.org/officeDocument/2006/relationships/hyperlink" Target="mailto:hilljoshua@winters.com" TargetMode="External"/><Relationship Id="rId17758" Type="http://schemas.openxmlformats.org/officeDocument/2006/relationships/hyperlink" Target="mailto:hblake@mcgrath-gregory.com" TargetMode="External"/><Relationship Id="rId117" Type="http://schemas.openxmlformats.org/officeDocument/2006/relationships/hyperlink" Target="mailto:carpentergary@vance-weeks.com" TargetMode="External"/><Relationship Id="rId7817" Type="http://schemas.openxmlformats.org/officeDocument/2006/relationships/hyperlink" Target="https://conway.com/" TargetMode="External"/><Relationship Id="rId5368" Type="http://schemas.openxmlformats.org/officeDocument/2006/relationships/hyperlink" Target="mailto:zstein@valenzuela.com" TargetMode="External"/><Relationship Id="rId1978" Type="http://schemas.openxmlformats.org/officeDocument/2006/relationships/hyperlink" Target="mailto:kendrablevins@dominguez-watts.com" TargetMode="External"/><Relationship Id="rId14392" Type="http://schemas.openxmlformats.org/officeDocument/2006/relationships/hyperlink" Target="mailto:maureenblankenship@mcintyre.com" TargetMode="External"/><Relationship Id="rId16841" Type="http://schemas.openxmlformats.org/officeDocument/2006/relationships/hyperlink" Target="https://donovan-odonnell.com/" TargetMode="External"/><Relationship Id="rId4451" Type="http://schemas.openxmlformats.org/officeDocument/2006/relationships/hyperlink" Target="http://maynard.info/" TargetMode="External"/><Relationship Id="rId6900" Type="http://schemas.openxmlformats.org/officeDocument/2006/relationships/hyperlink" Target="mailto:mason17@rivers.org" TargetMode="External"/><Relationship Id="rId14045" Type="http://schemas.openxmlformats.org/officeDocument/2006/relationships/hyperlink" Target="http://goodman-dalton.com/" TargetMode="External"/><Relationship Id="rId4104" Type="http://schemas.openxmlformats.org/officeDocument/2006/relationships/hyperlink" Target="mailto:ggood@rush-howard.net" TargetMode="External"/><Relationship Id="rId19717" Type="http://schemas.openxmlformats.org/officeDocument/2006/relationships/hyperlink" Target="https://www.aguilar.com/" TargetMode="External"/><Relationship Id="rId7674" Type="http://schemas.openxmlformats.org/officeDocument/2006/relationships/hyperlink" Target="mailto:mariopotter@morales.com" TargetMode="External"/><Relationship Id="rId10655" Type="http://schemas.openxmlformats.org/officeDocument/2006/relationships/hyperlink" Target="https://www.glass-shelton.info/" TargetMode="External"/><Relationship Id="rId17268" Type="http://schemas.openxmlformats.org/officeDocument/2006/relationships/hyperlink" Target="mailto:portermackenzie@cline-dawson.net" TargetMode="External"/><Relationship Id="rId7327" Type="http://schemas.openxmlformats.org/officeDocument/2006/relationships/hyperlink" Target="http://www.robinson.com/" TargetMode="External"/><Relationship Id="rId10308" Type="http://schemas.openxmlformats.org/officeDocument/2006/relationships/hyperlink" Target="mailto:ayersnorma@hardin-terry.biz" TargetMode="External"/><Relationship Id="rId13878" Type="http://schemas.openxmlformats.org/officeDocument/2006/relationships/hyperlink" Target="mailto:trevorchristian@rowland.com" TargetMode="External"/><Relationship Id="rId18800" Type="http://schemas.openxmlformats.org/officeDocument/2006/relationships/hyperlink" Target="mailto:alicehaas@ruiz.org" TargetMode="External"/><Relationship Id="rId3937" Type="http://schemas.openxmlformats.org/officeDocument/2006/relationships/hyperlink" Target="https://www.young-calhoun.biz/" TargetMode="External"/><Relationship Id="rId16351" Type="http://schemas.openxmlformats.org/officeDocument/2006/relationships/hyperlink" Target="http://www.gonzales.net/" TargetMode="External"/><Relationship Id="rId1488" Type="http://schemas.openxmlformats.org/officeDocument/2006/relationships/hyperlink" Target="mailto:carpenterterri@singleton-herring.com" TargetMode="External"/><Relationship Id="rId6410" Type="http://schemas.openxmlformats.org/officeDocument/2006/relationships/hyperlink" Target="mailto:rollinseugene@wilcox.org" TargetMode="External"/><Relationship Id="rId9980" Type="http://schemas.openxmlformats.org/officeDocument/2006/relationships/hyperlink" Target="mailto:davepitts@turner.org" TargetMode="External"/><Relationship Id="rId16004" Type="http://schemas.openxmlformats.org/officeDocument/2006/relationships/hyperlink" Target="mailto:yphillips@patrick.com" TargetMode="External"/><Relationship Id="rId19574" Type="http://schemas.openxmlformats.org/officeDocument/2006/relationships/hyperlink" Target="mailto:kentriggs@ballard.info" TargetMode="External"/><Relationship Id="rId9633" Type="http://schemas.openxmlformats.org/officeDocument/2006/relationships/hyperlink" Target="https://fuller.net/" TargetMode="External"/><Relationship Id="rId12961" Type="http://schemas.openxmlformats.org/officeDocument/2006/relationships/hyperlink" Target="http://brooks.com/" TargetMode="External"/><Relationship Id="rId19227" Type="http://schemas.openxmlformats.org/officeDocument/2006/relationships/hyperlink" Target="https://osborn-roberson.com/" TargetMode="External"/><Relationship Id="rId7184" Type="http://schemas.openxmlformats.org/officeDocument/2006/relationships/hyperlink" Target="mailto:burnsjoy@edwards.com" TargetMode="External"/><Relationship Id="rId12614" Type="http://schemas.openxmlformats.org/officeDocument/2006/relationships/hyperlink" Target="mailto:arthurbell@henry.net" TargetMode="External"/><Relationship Id="rId10165" Type="http://schemas.openxmlformats.org/officeDocument/2006/relationships/hyperlink" Target="http://mcdaniel-brady.net/" TargetMode="External"/><Relationship Id="rId15837" Type="http://schemas.openxmlformats.org/officeDocument/2006/relationships/hyperlink" Target="https://www.jackson-phillips.info/" TargetMode="External"/><Relationship Id="rId3794" Type="http://schemas.openxmlformats.org/officeDocument/2006/relationships/hyperlink" Target="mailto:omorgan@meadows.com" TargetMode="External"/><Relationship Id="rId13388" Type="http://schemas.openxmlformats.org/officeDocument/2006/relationships/hyperlink" Target="mailto:margaretgallagher@novak.com" TargetMode="External"/><Relationship Id="rId18310" Type="http://schemas.openxmlformats.org/officeDocument/2006/relationships/hyperlink" Target="mailto:summerstim@irwin.com" TargetMode="External"/><Relationship Id="rId3447" Type="http://schemas.openxmlformats.org/officeDocument/2006/relationships/hyperlink" Target="http://orr.net/" TargetMode="External"/><Relationship Id="rId9490" Type="http://schemas.openxmlformats.org/officeDocument/2006/relationships/hyperlink" Target="mailto:lambertwayne@palmer-sharp.com" TargetMode="External"/><Relationship Id="rId12471" Type="http://schemas.openxmlformats.org/officeDocument/2006/relationships/hyperlink" Target="http://www.martinez.net/" TargetMode="External"/><Relationship Id="rId14920" Type="http://schemas.openxmlformats.org/officeDocument/2006/relationships/hyperlink" Target="mailto:harringtonjose@cabrera-myers.com" TargetMode="External"/><Relationship Id="rId19084" Type="http://schemas.openxmlformats.org/officeDocument/2006/relationships/hyperlink" Target="mailto:dwaynevelazquez@rios.com" TargetMode="External"/><Relationship Id="rId2530" Type="http://schemas.openxmlformats.org/officeDocument/2006/relationships/hyperlink" Target="mailto:phyllis70@stanton.org" TargetMode="External"/><Relationship Id="rId9143" Type="http://schemas.openxmlformats.org/officeDocument/2006/relationships/hyperlink" Target="http://www.watkins-hebert.com/" TargetMode="External"/><Relationship Id="rId12124" Type="http://schemas.openxmlformats.org/officeDocument/2006/relationships/hyperlink" Target="mailto:dzamora@mayer.biz" TargetMode="External"/><Relationship Id="rId502" Type="http://schemas.openxmlformats.org/officeDocument/2006/relationships/hyperlink" Target="mailto:thomasstefanie@garner-cooper.com" TargetMode="External"/><Relationship Id="rId15694" Type="http://schemas.openxmlformats.org/officeDocument/2006/relationships/hyperlink" Target="mailto:katelynroberson@chung.com" TargetMode="External"/><Relationship Id="rId5753" Type="http://schemas.openxmlformats.org/officeDocument/2006/relationships/hyperlink" Target="http://santos-johnson.com/" TargetMode="External"/><Relationship Id="rId15347" Type="http://schemas.openxmlformats.org/officeDocument/2006/relationships/hyperlink" Target="http://www.grant.com/" TargetMode="External"/><Relationship Id="rId5406" Type="http://schemas.openxmlformats.org/officeDocument/2006/relationships/hyperlink" Target="mailto:cobbtracey@valenzuela.com" TargetMode="External"/><Relationship Id="rId8976" Type="http://schemas.openxmlformats.org/officeDocument/2006/relationships/hyperlink" Target="mailto:luiswelch@pugh.com" TargetMode="External"/><Relationship Id="rId11957" Type="http://schemas.openxmlformats.org/officeDocument/2006/relationships/hyperlink" Target="http://wiley-barr.com/" TargetMode="External"/><Relationship Id="rId8629" Type="http://schemas.openxmlformats.org/officeDocument/2006/relationships/hyperlink" Target="http://parsons-mendoza.org/" TargetMode="External"/><Relationship Id="rId14430" Type="http://schemas.openxmlformats.org/officeDocument/2006/relationships/hyperlink" Target="mailto:mterry@fletcher-allison.com" TargetMode="External"/><Relationship Id="rId17653" Type="http://schemas.openxmlformats.org/officeDocument/2006/relationships/hyperlink" Target="https://frye.net/" TargetMode="External"/><Relationship Id="rId2040" Type="http://schemas.openxmlformats.org/officeDocument/2006/relationships/hyperlink" Target="mailto:bingram@horton-holder.com" TargetMode="External"/><Relationship Id="rId7712" Type="http://schemas.openxmlformats.org/officeDocument/2006/relationships/hyperlink" Target="mailto:justin89@mcneil.com" TargetMode="External"/><Relationship Id="rId17306" Type="http://schemas.openxmlformats.org/officeDocument/2006/relationships/hyperlink" Target="mailto:ncooper@cunningham.com" TargetMode="External"/><Relationship Id="rId5263" Type="http://schemas.openxmlformats.org/officeDocument/2006/relationships/hyperlink" Target="https://www.leach-schneider.biz/" TargetMode="External"/><Relationship Id="rId8486" Type="http://schemas.openxmlformats.org/officeDocument/2006/relationships/hyperlink" Target="mailto:sandymorse@cummings.com" TargetMode="External"/><Relationship Id="rId13916" Type="http://schemas.openxmlformats.org/officeDocument/2006/relationships/hyperlink" Target="mailto:linstacey@benjamin-dorsey.com" TargetMode="External"/><Relationship Id="rId1873" Type="http://schemas.openxmlformats.org/officeDocument/2006/relationships/hyperlink" Target="https://www.simpson-parrish.info/" TargetMode="External"/><Relationship Id="rId8139" Type="http://schemas.openxmlformats.org/officeDocument/2006/relationships/hyperlink" Target="https://nixon.com/" TargetMode="External"/><Relationship Id="rId11467" Type="http://schemas.openxmlformats.org/officeDocument/2006/relationships/hyperlink" Target="http://martinez.org/" TargetMode="External"/><Relationship Id="rId1526" Type="http://schemas.openxmlformats.org/officeDocument/2006/relationships/hyperlink" Target="mailto:hodgelisa@boyle.com" TargetMode="External"/><Relationship Id="rId19612" Type="http://schemas.openxmlformats.org/officeDocument/2006/relationships/hyperlink" Target="mailto:coreyanderson@case.org" TargetMode="External"/><Relationship Id="rId4749" Type="http://schemas.openxmlformats.org/officeDocument/2006/relationships/hyperlink" Target="https://leblanc.com/" TargetMode="External"/><Relationship Id="rId10550" Type="http://schemas.openxmlformats.org/officeDocument/2006/relationships/hyperlink" Target="mailto:lisamurray@dickson.com" TargetMode="External"/><Relationship Id="rId17163" Type="http://schemas.openxmlformats.org/officeDocument/2006/relationships/hyperlink" Target="http://patton-lloyd.org/" TargetMode="External"/><Relationship Id="rId7222" Type="http://schemas.openxmlformats.org/officeDocument/2006/relationships/hyperlink" Target="mailto:vbuck@guerrero.com" TargetMode="External"/><Relationship Id="rId10203" Type="http://schemas.openxmlformats.org/officeDocument/2006/relationships/hyperlink" Target="https://rogers.com/" TargetMode="External"/><Relationship Id="rId13773" Type="http://schemas.openxmlformats.org/officeDocument/2006/relationships/hyperlink" Target="https://www.holden.com/" TargetMode="External"/><Relationship Id="rId1383" Type="http://schemas.openxmlformats.org/officeDocument/2006/relationships/hyperlink" Target="https://brooks.com/" TargetMode="External"/><Relationship Id="rId3832" Type="http://schemas.openxmlformats.org/officeDocument/2006/relationships/hyperlink" Target="mailto:sreeves@maddox-fry.biz" TargetMode="External"/><Relationship Id="rId13426" Type="http://schemas.openxmlformats.org/officeDocument/2006/relationships/hyperlink" Target="mailto:saralara@brady.com" TargetMode="External"/><Relationship Id="rId16996" Type="http://schemas.openxmlformats.org/officeDocument/2006/relationships/hyperlink" Target="mailto:peggy97@cunningham-stephens.com" TargetMode="External"/><Relationship Id="rId1036" Type="http://schemas.openxmlformats.org/officeDocument/2006/relationships/hyperlink" Target="mailto:terrence66@holder.com" TargetMode="External"/><Relationship Id="rId16649" Type="http://schemas.openxmlformats.org/officeDocument/2006/relationships/hyperlink" Target="http://holloway.org/" TargetMode="External"/><Relationship Id="rId6708" Type="http://schemas.openxmlformats.org/officeDocument/2006/relationships/hyperlink" Target="mailto:stefaniechoi@lambert-deleon.info" TargetMode="External"/><Relationship Id="rId19122" Type="http://schemas.openxmlformats.org/officeDocument/2006/relationships/hyperlink" Target="mailto:christian81@nguyen-nguyen.com" TargetMode="External"/><Relationship Id="rId4259" Type="http://schemas.openxmlformats.org/officeDocument/2006/relationships/hyperlink" Target="http://www.friedman.org/" TargetMode="External"/><Relationship Id="rId10060" Type="http://schemas.openxmlformats.org/officeDocument/2006/relationships/hyperlink" Target="mailto:nathaniel57@haynes.org" TargetMode="External"/><Relationship Id="rId13283" Type="http://schemas.openxmlformats.org/officeDocument/2006/relationships/hyperlink" Target="https://barker.com/" TargetMode="External"/><Relationship Id="rId15732" Type="http://schemas.openxmlformats.org/officeDocument/2006/relationships/hyperlink" Target="mailto:sandersgarrett@mcmillan.com" TargetMode="External"/><Relationship Id="rId3342" Type="http://schemas.openxmlformats.org/officeDocument/2006/relationships/hyperlink" Target="mailto:christopher86@suarez-boyle.com" TargetMode="External"/><Relationship Id="rId18955" Type="http://schemas.openxmlformats.org/officeDocument/2006/relationships/hyperlink" Target="http://ford-frost.org/" TargetMode="External"/><Relationship Id="rId6565" Type="http://schemas.openxmlformats.org/officeDocument/2006/relationships/hyperlink" Target="https://www.ramsey.com/" TargetMode="External"/><Relationship Id="rId16159" Type="http://schemas.openxmlformats.org/officeDocument/2006/relationships/hyperlink" Target="http://bender.com/" TargetMode="External"/><Relationship Id="rId18608" Type="http://schemas.openxmlformats.org/officeDocument/2006/relationships/hyperlink" Target="mailto:xfrench@quinn.com" TargetMode="External"/><Relationship Id="rId6218" Type="http://schemas.openxmlformats.org/officeDocument/2006/relationships/hyperlink" Target="mailto:williamolson@lawson.biz" TargetMode="External"/><Relationship Id="rId9788" Type="http://schemas.openxmlformats.org/officeDocument/2006/relationships/hyperlink" Target="mailto:marisa51@martin.com" TargetMode="External"/><Relationship Id="rId12769" Type="http://schemas.openxmlformats.org/officeDocument/2006/relationships/hyperlink" Target="https://www.phelps.com/" TargetMode="External"/><Relationship Id="rId2828" Type="http://schemas.openxmlformats.org/officeDocument/2006/relationships/hyperlink" Target="mailto:heidi30@holmes.com" TargetMode="External"/><Relationship Id="rId15242" Type="http://schemas.openxmlformats.org/officeDocument/2006/relationships/hyperlink" Target="mailto:dhumphrey@stanton-rowland.com" TargetMode="External"/><Relationship Id="rId5301" Type="http://schemas.openxmlformats.org/officeDocument/2006/relationships/hyperlink" Target="http://www.dickson.com/" TargetMode="External"/><Relationship Id="rId8871" Type="http://schemas.openxmlformats.org/officeDocument/2006/relationships/hyperlink" Target="https://www.hernandez.biz/" TargetMode="External"/><Relationship Id="rId18465" Type="http://schemas.openxmlformats.org/officeDocument/2006/relationships/hyperlink" Target="https://www.kirk.biz/" TargetMode="External"/><Relationship Id="rId8524" Type="http://schemas.openxmlformats.org/officeDocument/2006/relationships/hyperlink" Target="mailto:dorothy01@moore-griffin.com" TargetMode="External"/><Relationship Id="rId11852" Type="http://schemas.openxmlformats.org/officeDocument/2006/relationships/hyperlink" Target="mailto:moranalfred@bullock.biz" TargetMode="External"/><Relationship Id="rId18118" Type="http://schemas.openxmlformats.org/officeDocument/2006/relationships/hyperlink" Target="mailto:reginafriedman@novak.info" TargetMode="External"/><Relationship Id="rId1911" Type="http://schemas.openxmlformats.org/officeDocument/2006/relationships/hyperlink" Target="http://www.mullen-morris.com/" TargetMode="External"/><Relationship Id="rId6075" Type="http://schemas.openxmlformats.org/officeDocument/2006/relationships/hyperlink" Target="https://gamble.com/" TargetMode="External"/><Relationship Id="rId11505" Type="http://schemas.openxmlformats.org/officeDocument/2006/relationships/hyperlink" Target="https://cohen-coleman.org/" TargetMode="External"/><Relationship Id="rId9298" Type="http://schemas.openxmlformats.org/officeDocument/2006/relationships/hyperlink" Target="mailto:alexisflores@moore.biz" TargetMode="External"/><Relationship Id="rId14728" Type="http://schemas.openxmlformats.org/officeDocument/2006/relationships/hyperlink" Target="mailto:ryanmosley@brewer.com" TargetMode="External"/><Relationship Id="rId2685" Type="http://schemas.openxmlformats.org/officeDocument/2006/relationships/hyperlink" Target="https://warren.org/" TargetMode="External"/><Relationship Id="rId12279" Type="http://schemas.openxmlformats.org/officeDocument/2006/relationships/hyperlink" Target="https://lang.com/" TargetMode="External"/><Relationship Id="rId17201" Type="http://schemas.openxmlformats.org/officeDocument/2006/relationships/hyperlink" Target="http://gilmore.net/" TargetMode="External"/><Relationship Id="rId657" Type="http://schemas.openxmlformats.org/officeDocument/2006/relationships/hyperlink" Target="http://mcguire.com/" TargetMode="External"/><Relationship Id="rId2338" Type="http://schemas.openxmlformats.org/officeDocument/2006/relationships/hyperlink" Target="mailto:sheaangelica@olsen-gray.com" TargetMode="External"/><Relationship Id="rId8381" Type="http://schemas.openxmlformats.org/officeDocument/2006/relationships/hyperlink" Target="https://www.ruiz.com/" TargetMode="External"/><Relationship Id="rId11362" Type="http://schemas.openxmlformats.org/officeDocument/2006/relationships/hyperlink" Target="mailto:mikewilliamson@cardenas-davidson.com" TargetMode="External"/><Relationship Id="rId13811" Type="http://schemas.openxmlformats.org/officeDocument/2006/relationships/hyperlink" Target="https://www.hinton-hooper.biz/" TargetMode="External"/><Relationship Id="rId1421" Type="http://schemas.openxmlformats.org/officeDocument/2006/relationships/hyperlink" Target="http://www.mckenzie-morales.com/" TargetMode="External"/><Relationship Id="rId4991" Type="http://schemas.openxmlformats.org/officeDocument/2006/relationships/hyperlink" Target="https://nelson-gordon.info/" TargetMode="External"/><Relationship Id="rId8034" Type="http://schemas.openxmlformats.org/officeDocument/2006/relationships/hyperlink" Target="mailto:foxconnie@chaney.info" TargetMode="External"/><Relationship Id="rId11015" Type="http://schemas.openxmlformats.org/officeDocument/2006/relationships/hyperlink" Target="http://cox.biz/" TargetMode="External"/><Relationship Id="rId4644" Type="http://schemas.openxmlformats.org/officeDocument/2006/relationships/hyperlink" Target="mailto:mistyluna@maldonado-roberts.com" TargetMode="External"/><Relationship Id="rId14238" Type="http://schemas.openxmlformats.org/officeDocument/2006/relationships/hyperlink" Target="mailto:marshdakota@norman-hebert.com" TargetMode="External"/><Relationship Id="rId14585" Type="http://schemas.openxmlformats.org/officeDocument/2006/relationships/hyperlink" Target="http://www.lang.com/" TargetMode="External"/><Relationship Id="rId2195" Type="http://schemas.openxmlformats.org/officeDocument/2006/relationships/hyperlink" Target="http://howard-willis.info/" TargetMode="External"/><Relationship Id="rId167" Type="http://schemas.openxmlformats.org/officeDocument/2006/relationships/hyperlink" Target="mailto:chavezrandall@mckinney-stafford.net" TargetMode="External"/><Relationship Id="rId7867" Type="http://schemas.openxmlformats.org/officeDocument/2006/relationships/hyperlink" Target="https://www.gibbs.net/" TargetMode="External"/><Relationship Id="rId10848" Type="http://schemas.openxmlformats.org/officeDocument/2006/relationships/hyperlink" Target="mailto:bradymassey@edwards.org" TargetMode="External"/><Relationship Id="rId13321" Type="http://schemas.openxmlformats.org/officeDocument/2006/relationships/hyperlink" Target="http://michael.com/" TargetMode="External"/><Relationship Id="rId16891" Type="http://schemas.openxmlformats.org/officeDocument/2006/relationships/hyperlink" Target="https://www.harding-rivas.net/" TargetMode="External"/><Relationship Id="rId6950" Type="http://schemas.openxmlformats.org/officeDocument/2006/relationships/hyperlink" Target="mailto:rushnicole@davies.net" TargetMode="External"/><Relationship Id="rId16544" Type="http://schemas.openxmlformats.org/officeDocument/2006/relationships/hyperlink" Target="mailto:craigpeck@davies.biz" TargetMode="External"/><Relationship Id="rId6603" Type="http://schemas.openxmlformats.org/officeDocument/2006/relationships/hyperlink" Target="https://www.farmer.com/" TargetMode="External"/><Relationship Id="rId14095" Type="http://schemas.openxmlformats.org/officeDocument/2006/relationships/hyperlink" Target="http://norris.com/" TargetMode="External"/><Relationship Id="rId4154" Type="http://schemas.openxmlformats.org/officeDocument/2006/relationships/hyperlink" Target="mailto:wallsmargaret@day-woodard.com" TargetMode="External"/><Relationship Id="rId19767" Type="http://schemas.openxmlformats.org/officeDocument/2006/relationships/hyperlink" Target="https://sheppard.net/" TargetMode="External"/><Relationship Id="rId7377" Type="http://schemas.openxmlformats.org/officeDocument/2006/relationships/hyperlink" Target="https://mendoza-porter.org/" TargetMode="External"/><Relationship Id="rId9826" Type="http://schemas.openxmlformats.org/officeDocument/2006/relationships/hyperlink" Target="mailto:traceymora@horne-farrell.info" TargetMode="External"/><Relationship Id="rId12807" Type="http://schemas.openxmlformats.org/officeDocument/2006/relationships/hyperlink" Target="https://hill.com/" TargetMode="External"/><Relationship Id="rId10358" Type="http://schemas.openxmlformats.org/officeDocument/2006/relationships/hyperlink" Target="mailto:doris44@gallegos-bartlett.biz" TargetMode="External"/><Relationship Id="rId18850" Type="http://schemas.openxmlformats.org/officeDocument/2006/relationships/hyperlink" Target="mailto:merceryvonne@riddle.biz" TargetMode="External"/><Relationship Id="rId3987" Type="http://schemas.openxmlformats.org/officeDocument/2006/relationships/hyperlink" Target="https://rogers.com/" TargetMode="External"/><Relationship Id="rId18503" Type="http://schemas.openxmlformats.org/officeDocument/2006/relationships/hyperlink" Target="http://huff.net/" TargetMode="External"/><Relationship Id="rId6460" Type="http://schemas.openxmlformats.org/officeDocument/2006/relationships/hyperlink" Target="mailto:zpoole@blanchard.biz" TargetMode="External"/><Relationship Id="rId16054" Type="http://schemas.openxmlformats.org/officeDocument/2006/relationships/hyperlink" Target="mailto:loriayers@mcgee.com" TargetMode="External"/><Relationship Id="rId6113" Type="http://schemas.openxmlformats.org/officeDocument/2006/relationships/hyperlink" Target="http://velez-shields.biz/" TargetMode="External"/><Relationship Id="rId9683" Type="http://schemas.openxmlformats.org/officeDocument/2006/relationships/hyperlink" Target="https://www.walter-hogan.com/" TargetMode="External"/><Relationship Id="rId19277" Type="http://schemas.openxmlformats.org/officeDocument/2006/relationships/hyperlink" Target="https://www.marsh.com/" TargetMode="External"/><Relationship Id="rId2723" Type="http://schemas.openxmlformats.org/officeDocument/2006/relationships/hyperlink" Target="http://sampson-cooke.com/" TargetMode="External"/><Relationship Id="rId9336" Type="http://schemas.openxmlformats.org/officeDocument/2006/relationships/hyperlink" Target="mailto:cwatkins@gross.com" TargetMode="External"/><Relationship Id="rId12317" Type="http://schemas.openxmlformats.org/officeDocument/2006/relationships/hyperlink" Target="http://www.osborne.com/" TargetMode="External"/><Relationship Id="rId12664" Type="http://schemas.openxmlformats.org/officeDocument/2006/relationships/hyperlink" Target="mailto:kaylacallahan@oconnell.com" TargetMode="External"/><Relationship Id="rId15887" Type="http://schemas.openxmlformats.org/officeDocument/2006/relationships/hyperlink" Target="http://www.barton-kelley.com/" TargetMode="External"/><Relationship Id="rId3497" Type="http://schemas.openxmlformats.org/officeDocument/2006/relationships/hyperlink" Target="http://massey.com/" TargetMode="External"/><Relationship Id="rId5946" Type="http://schemas.openxmlformats.org/officeDocument/2006/relationships/hyperlink" Target="mailto:esparzakyle@rogers.com" TargetMode="External"/><Relationship Id="rId18360" Type="http://schemas.openxmlformats.org/officeDocument/2006/relationships/hyperlink" Target="mailto:evelynalexander@edwards.com" TargetMode="External"/><Relationship Id="rId11400" Type="http://schemas.openxmlformats.org/officeDocument/2006/relationships/hyperlink" Target="mailto:zamorapreston@shaffer-garza.com" TargetMode="External"/><Relationship Id="rId14970" Type="http://schemas.openxmlformats.org/officeDocument/2006/relationships/hyperlink" Target="mailto:vbridges@camacho-tanner.biz" TargetMode="External"/><Relationship Id="rId18013" Type="http://schemas.openxmlformats.org/officeDocument/2006/relationships/hyperlink" Target="http://cervantes.com/" TargetMode="External"/><Relationship Id="rId14623" Type="http://schemas.openxmlformats.org/officeDocument/2006/relationships/hyperlink" Target="https://www.graves-nolan.com/" TargetMode="External"/><Relationship Id="rId2580" Type="http://schemas.openxmlformats.org/officeDocument/2006/relationships/hyperlink" Target="mailto:leonard46@spencer-patrick.com" TargetMode="External"/><Relationship Id="rId9193" Type="http://schemas.openxmlformats.org/officeDocument/2006/relationships/hyperlink" Target="http://www.sweeney-rollins.org/" TargetMode="External"/><Relationship Id="rId12174" Type="http://schemas.openxmlformats.org/officeDocument/2006/relationships/hyperlink" Target="mailto:guerreronina@diaz.com" TargetMode="External"/><Relationship Id="rId552" Type="http://schemas.openxmlformats.org/officeDocument/2006/relationships/hyperlink" Target="mailto:jmullins@craig.com" TargetMode="External"/><Relationship Id="rId2233" Type="http://schemas.openxmlformats.org/officeDocument/2006/relationships/hyperlink" Target="http://goodman-morrison.info/" TargetMode="External"/><Relationship Id="rId15397" Type="http://schemas.openxmlformats.org/officeDocument/2006/relationships/hyperlink" Target="https://www.hooper-benton.com/" TargetMode="External"/><Relationship Id="rId17846" Type="http://schemas.openxmlformats.org/officeDocument/2006/relationships/hyperlink" Target="mailto:kerry80@marquez.com" TargetMode="External"/><Relationship Id="rId205" Type="http://schemas.openxmlformats.org/officeDocument/2006/relationships/hyperlink" Target="mailto:toddmcmahon@beard-lambert.com" TargetMode="External"/><Relationship Id="rId5456" Type="http://schemas.openxmlformats.org/officeDocument/2006/relationships/hyperlink" Target="mailto:eroberts@cooley.com" TargetMode="External"/><Relationship Id="rId7905" Type="http://schemas.openxmlformats.org/officeDocument/2006/relationships/hyperlink" Target="https://www.madden.org/" TargetMode="External"/><Relationship Id="rId5109" Type="http://schemas.openxmlformats.org/officeDocument/2006/relationships/hyperlink" Target="http://daugherty.info/" TargetMode="External"/><Relationship Id="rId8679" Type="http://schemas.openxmlformats.org/officeDocument/2006/relationships/hyperlink" Target="https://mercer.net/" TargetMode="External"/><Relationship Id="rId14480" Type="http://schemas.openxmlformats.org/officeDocument/2006/relationships/hyperlink" Target="mailto:mindy49@kirk.com" TargetMode="External"/><Relationship Id="rId1719" Type="http://schemas.openxmlformats.org/officeDocument/2006/relationships/hyperlink" Target="http://pennington.com/" TargetMode="External"/><Relationship Id="rId14133" Type="http://schemas.openxmlformats.org/officeDocument/2006/relationships/hyperlink" Target="http://blair.com/" TargetMode="External"/><Relationship Id="rId19805" Type="http://schemas.openxmlformats.org/officeDocument/2006/relationships/hyperlink" Target="http://osborn.com/" TargetMode="External"/><Relationship Id="rId2090" Type="http://schemas.openxmlformats.org/officeDocument/2006/relationships/hyperlink" Target="mailto:denise42@holder.com" TargetMode="External"/><Relationship Id="rId7762" Type="http://schemas.openxmlformats.org/officeDocument/2006/relationships/hyperlink" Target="mailto:bianca83@camacho.com" TargetMode="External"/><Relationship Id="rId17356" Type="http://schemas.openxmlformats.org/officeDocument/2006/relationships/hyperlink" Target="mailto:shericarey@cox.com" TargetMode="External"/><Relationship Id="rId7415" Type="http://schemas.openxmlformats.org/officeDocument/2006/relationships/hyperlink" Target="http://www.lucas.com/" TargetMode="External"/><Relationship Id="rId10743" Type="http://schemas.openxmlformats.org/officeDocument/2006/relationships/hyperlink" Target="http://estrada.biz/" TargetMode="External"/><Relationship Id="rId17009" Type="http://schemas.openxmlformats.org/officeDocument/2006/relationships/hyperlink" Target="https://mack.com/" TargetMode="External"/><Relationship Id="rId13966" Type="http://schemas.openxmlformats.org/officeDocument/2006/relationships/hyperlink" Target="mailto:yucole@mcintosh.biz" TargetMode="External"/><Relationship Id="rId1576" Type="http://schemas.openxmlformats.org/officeDocument/2006/relationships/hyperlink" Target="mailto:sedwards@faulkner.biz" TargetMode="External"/><Relationship Id="rId8189" Type="http://schemas.openxmlformats.org/officeDocument/2006/relationships/hyperlink" Target="http://moreno-patel.info/" TargetMode="External"/><Relationship Id="rId13619" Type="http://schemas.openxmlformats.org/officeDocument/2006/relationships/hyperlink" Target="https://gordon.com/" TargetMode="External"/><Relationship Id="rId1229" Type="http://schemas.openxmlformats.org/officeDocument/2006/relationships/hyperlink" Target="https://gill-rhodes.com/" TargetMode="External"/><Relationship Id="rId19662" Type="http://schemas.openxmlformats.org/officeDocument/2006/relationships/hyperlink" Target="mailto:yrosales@bryant.com" TargetMode="External"/><Relationship Id="rId4799" Type="http://schemas.openxmlformats.org/officeDocument/2006/relationships/hyperlink" Target="https://ho-valentine.com/" TargetMode="External"/><Relationship Id="rId9721" Type="http://schemas.openxmlformats.org/officeDocument/2006/relationships/hyperlink" Target="http://www.wolfe-daniel.com/" TargetMode="External"/><Relationship Id="rId12702" Type="http://schemas.openxmlformats.org/officeDocument/2006/relationships/hyperlink" Target="mailto:terranceramos@vang-gray.com" TargetMode="External"/><Relationship Id="rId19315" Type="http://schemas.openxmlformats.org/officeDocument/2006/relationships/hyperlink" Target="http://www.prince-gonzales.com/" TargetMode="External"/><Relationship Id="rId7272" Type="http://schemas.openxmlformats.org/officeDocument/2006/relationships/hyperlink" Target="mailto:chandana@santos.info" TargetMode="External"/><Relationship Id="rId10253" Type="http://schemas.openxmlformats.org/officeDocument/2006/relationships/hyperlink" Target="http://www.blevins.com/" TargetMode="External"/><Relationship Id="rId3882" Type="http://schemas.openxmlformats.org/officeDocument/2006/relationships/hyperlink" Target="mailto:galvanblake@bradley.com" TargetMode="External"/><Relationship Id="rId13476" Type="http://schemas.openxmlformats.org/officeDocument/2006/relationships/hyperlink" Target="mailto:ernest11@joyce-yang.com" TargetMode="External"/><Relationship Id="rId15925" Type="http://schemas.openxmlformats.org/officeDocument/2006/relationships/hyperlink" Target="https://galloway-york.com/" TargetMode="External"/><Relationship Id="rId3535" Type="http://schemas.openxmlformats.org/officeDocument/2006/relationships/hyperlink" Target="http://www.bishop.org/" TargetMode="External"/><Relationship Id="rId13129" Type="http://schemas.openxmlformats.org/officeDocument/2006/relationships/hyperlink" Target="https://www.carlson.biz/" TargetMode="External"/><Relationship Id="rId1086" Type="http://schemas.openxmlformats.org/officeDocument/2006/relationships/hyperlink" Target="mailto:foxeric@strickland-hernandez.net" TargetMode="External"/><Relationship Id="rId16699" Type="http://schemas.openxmlformats.org/officeDocument/2006/relationships/hyperlink" Target="http://www.tapia.info/" TargetMode="External"/><Relationship Id="rId6758" Type="http://schemas.openxmlformats.org/officeDocument/2006/relationships/hyperlink" Target="mailto:robinewing@holt.biz" TargetMode="External"/><Relationship Id="rId9231" Type="http://schemas.openxmlformats.org/officeDocument/2006/relationships/hyperlink" Target="http://www.compton.com/" TargetMode="External"/><Relationship Id="rId19172" Type="http://schemas.openxmlformats.org/officeDocument/2006/relationships/hyperlink" Target="mailto:groman@miranda.com" TargetMode="External"/><Relationship Id="rId12212" Type="http://schemas.openxmlformats.org/officeDocument/2006/relationships/hyperlink" Target="mailto:stephanie00@dickerson.net" TargetMode="External"/><Relationship Id="rId15782" Type="http://schemas.openxmlformats.org/officeDocument/2006/relationships/hyperlink" Target="mailto:mcintoshnicole@todd-spears.org" TargetMode="External"/><Relationship Id="rId5841" Type="http://schemas.openxmlformats.org/officeDocument/2006/relationships/hyperlink" Target="http://www.soto.info/" TargetMode="External"/><Relationship Id="rId15435" Type="http://schemas.openxmlformats.org/officeDocument/2006/relationships/hyperlink" Target="https://www.robles-phelps.com/" TargetMode="External"/><Relationship Id="rId3392" Type="http://schemas.openxmlformats.org/officeDocument/2006/relationships/hyperlink" Target="mailto:curtisroberson@travis.com" TargetMode="External"/><Relationship Id="rId18658" Type="http://schemas.openxmlformats.org/officeDocument/2006/relationships/hyperlink" Target="mailto:ryancortez@reed.com" TargetMode="External"/><Relationship Id="rId3045" Type="http://schemas.openxmlformats.org/officeDocument/2006/relationships/hyperlink" Target="http://ortega.org/" TargetMode="External"/><Relationship Id="rId8717" Type="http://schemas.openxmlformats.org/officeDocument/2006/relationships/hyperlink" Target="http://www.hatfield.com/" TargetMode="External"/><Relationship Id="rId6268" Type="http://schemas.openxmlformats.org/officeDocument/2006/relationships/hyperlink" Target="mailto:wangadrienne@hanson.com" TargetMode="External"/><Relationship Id="rId17741" Type="http://schemas.openxmlformats.org/officeDocument/2006/relationships/hyperlink" Target="http://hurley.com/" TargetMode="External"/><Relationship Id="rId100" Type="http://schemas.openxmlformats.org/officeDocument/2006/relationships/hyperlink" Target="https://www.lindsey.org/" TargetMode="External"/><Relationship Id="rId2878" Type="http://schemas.openxmlformats.org/officeDocument/2006/relationships/hyperlink" Target="mailto:ghartman@beck.biz" TargetMode="External"/><Relationship Id="rId7800" Type="http://schemas.openxmlformats.org/officeDocument/2006/relationships/hyperlink" Target="mailto:pedrodougherty@ramos.org" TargetMode="External"/><Relationship Id="rId15292" Type="http://schemas.openxmlformats.org/officeDocument/2006/relationships/hyperlink" Target="mailto:kdorsey@solis.com" TargetMode="External"/><Relationship Id="rId5351" Type="http://schemas.openxmlformats.org/officeDocument/2006/relationships/hyperlink" Target="https://simmons-reeves.com/" TargetMode="External"/><Relationship Id="rId1961" Type="http://schemas.openxmlformats.org/officeDocument/2006/relationships/hyperlink" Target="https://jensen.com/" TargetMode="External"/><Relationship Id="rId5004" Type="http://schemas.openxmlformats.org/officeDocument/2006/relationships/hyperlink" Target="mailto:larrybarton@parsons.net" TargetMode="External"/><Relationship Id="rId8574" Type="http://schemas.openxmlformats.org/officeDocument/2006/relationships/hyperlink" Target="mailto:daltonsheri@aguilar.com" TargetMode="External"/><Relationship Id="rId11555" Type="http://schemas.openxmlformats.org/officeDocument/2006/relationships/hyperlink" Target="http://www.hatfield-golden.org/" TargetMode="External"/><Relationship Id="rId18168" Type="http://schemas.openxmlformats.org/officeDocument/2006/relationships/hyperlink" Target="mailto:lucasweeks@carter.info" TargetMode="External"/><Relationship Id="rId1614" Type="http://schemas.openxmlformats.org/officeDocument/2006/relationships/hyperlink" Target="mailto:mcclaintyler@clark-hendrix.com" TargetMode="External"/><Relationship Id="rId8227" Type="http://schemas.openxmlformats.org/officeDocument/2006/relationships/hyperlink" Target="https://armstrong.com/" TargetMode="External"/><Relationship Id="rId11208" Type="http://schemas.openxmlformats.org/officeDocument/2006/relationships/hyperlink" Target="mailto:mark17@sanchez.biz" TargetMode="External"/><Relationship Id="rId14778" Type="http://schemas.openxmlformats.org/officeDocument/2006/relationships/hyperlink" Target="mailto:darylhogan@morrison.com" TargetMode="External"/><Relationship Id="rId19700" Type="http://schemas.openxmlformats.org/officeDocument/2006/relationships/hyperlink" Target="mailto:zvaughn@elliott.com" TargetMode="External"/><Relationship Id="rId2388" Type="http://schemas.openxmlformats.org/officeDocument/2006/relationships/hyperlink" Target="mailto:mckenziecristian@pollard.com" TargetMode="External"/><Relationship Id="rId4837" Type="http://schemas.openxmlformats.org/officeDocument/2006/relationships/hyperlink" Target="https://www.vega-choi.info/" TargetMode="External"/><Relationship Id="rId7310" Type="http://schemas.openxmlformats.org/officeDocument/2006/relationships/hyperlink" Target="mailto:bushbetty@klein.com" TargetMode="External"/><Relationship Id="rId17251" Type="http://schemas.openxmlformats.org/officeDocument/2006/relationships/hyperlink" Target="http://www.chavez.com/" TargetMode="External"/><Relationship Id="rId13861" Type="http://schemas.openxmlformats.org/officeDocument/2006/relationships/hyperlink" Target="http://maldonado.com/" TargetMode="External"/><Relationship Id="rId3920" Type="http://schemas.openxmlformats.org/officeDocument/2006/relationships/hyperlink" Target="mailto:melissatownsend@calhoun-prince.biz" TargetMode="External"/><Relationship Id="rId8084" Type="http://schemas.openxmlformats.org/officeDocument/2006/relationships/hyperlink" Target="mailto:brownglenn@delgado-gill.biz" TargetMode="External"/><Relationship Id="rId13514" Type="http://schemas.openxmlformats.org/officeDocument/2006/relationships/hyperlink" Target="mailto:timothypayne@estes-camacho.com" TargetMode="External"/><Relationship Id="rId1471" Type="http://schemas.openxmlformats.org/officeDocument/2006/relationships/hyperlink" Target="https://www.holt.com/" TargetMode="External"/><Relationship Id="rId11065" Type="http://schemas.openxmlformats.org/officeDocument/2006/relationships/hyperlink" Target="http://www.noble.biz/" TargetMode="External"/><Relationship Id="rId16737" Type="http://schemas.openxmlformats.org/officeDocument/2006/relationships/hyperlink" Target="http://www.booker.com/" TargetMode="External"/><Relationship Id="rId1124" Type="http://schemas.openxmlformats.org/officeDocument/2006/relationships/hyperlink" Target="mailto:alisondalton@hess-cline.com" TargetMode="External"/><Relationship Id="rId4694" Type="http://schemas.openxmlformats.org/officeDocument/2006/relationships/hyperlink" Target="mailto:alisha76@foster.biz" TargetMode="External"/><Relationship Id="rId14288" Type="http://schemas.openxmlformats.org/officeDocument/2006/relationships/hyperlink" Target="mailto:englishstephanie@cole.info" TargetMode="External"/><Relationship Id="rId19210" Type="http://schemas.openxmlformats.org/officeDocument/2006/relationships/hyperlink" Target="mailto:lonniekim@small-lowery.com" TargetMode="External"/><Relationship Id="rId4347" Type="http://schemas.openxmlformats.org/officeDocument/2006/relationships/hyperlink" Target="http://www.welch-green.com/" TargetMode="External"/><Relationship Id="rId10898" Type="http://schemas.openxmlformats.org/officeDocument/2006/relationships/hyperlink" Target="mailto:spearsjillian@barrera-bass.biz" TargetMode="External"/><Relationship Id="rId15820" Type="http://schemas.openxmlformats.org/officeDocument/2006/relationships/hyperlink" Target="mailto:hperez@woodard.info" TargetMode="External"/><Relationship Id="rId13371" Type="http://schemas.openxmlformats.org/officeDocument/2006/relationships/hyperlink" Target="http://www.vega-gibbs.com/" TargetMode="External"/><Relationship Id="rId3430" Type="http://schemas.openxmlformats.org/officeDocument/2006/relationships/hyperlink" Target="mailto:tvang@gay.biz" TargetMode="External"/><Relationship Id="rId13024" Type="http://schemas.openxmlformats.org/officeDocument/2006/relationships/hyperlink" Target="mailto:amarshall@horn.com" TargetMode="External"/><Relationship Id="rId16594" Type="http://schemas.openxmlformats.org/officeDocument/2006/relationships/hyperlink" Target="mailto:vpeck@hodge.com" TargetMode="External"/><Relationship Id="rId6653" Type="http://schemas.openxmlformats.org/officeDocument/2006/relationships/hyperlink" Target="http://mclaughlin.com/" TargetMode="External"/><Relationship Id="rId16247" Type="http://schemas.openxmlformats.org/officeDocument/2006/relationships/hyperlink" Target="https://romero-rhodes.com/" TargetMode="External"/><Relationship Id="rId6306" Type="http://schemas.openxmlformats.org/officeDocument/2006/relationships/hyperlink" Target="mailto:rebekah91@hubbard-ware.org" TargetMode="External"/><Relationship Id="rId9876" Type="http://schemas.openxmlformats.org/officeDocument/2006/relationships/hyperlink" Target="mailto:phaynes@montgomery.info" TargetMode="External"/><Relationship Id="rId9529" Type="http://schemas.openxmlformats.org/officeDocument/2006/relationships/hyperlink" Target="https://avila.com/" TargetMode="External"/><Relationship Id="rId12857" Type="http://schemas.openxmlformats.org/officeDocument/2006/relationships/hyperlink" Target="http://gallagher.com/" TargetMode="External"/><Relationship Id="rId2916" Type="http://schemas.openxmlformats.org/officeDocument/2006/relationships/hyperlink" Target="mailto:jkhan@patrick.com" TargetMode="External"/><Relationship Id="rId15330" Type="http://schemas.openxmlformats.org/officeDocument/2006/relationships/hyperlink" Target="mailto:charlesbryant@vaughn-osborne.org" TargetMode="External"/><Relationship Id="rId11940" Type="http://schemas.openxmlformats.org/officeDocument/2006/relationships/hyperlink" Target="mailto:deannablanchard@madden.info" TargetMode="External"/><Relationship Id="rId18553" Type="http://schemas.openxmlformats.org/officeDocument/2006/relationships/hyperlink" Target="http://www.stone.biz/" TargetMode="External"/><Relationship Id="rId6163" Type="http://schemas.openxmlformats.org/officeDocument/2006/relationships/hyperlink" Target="http://barber-freeman.com/" TargetMode="External"/><Relationship Id="rId8612" Type="http://schemas.openxmlformats.org/officeDocument/2006/relationships/hyperlink" Target="mailto:doylegarrett@salas.org" TargetMode="External"/><Relationship Id="rId18206" Type="http://schemas.openxmlformats.org/officeDocument/2006/relationships/hyperlink" Target="mailto:jreeves@ross-woodward.com" TargetMode="External"/><Relationship Id="rId14816" Type="http://schemas.openxmlformats.org/officeDocument/2006/relationships/hyperlink" Target="mailto:adrienne69@ali-meza.com" TargetMode="External"/><Relationship Id="rId2773" Type="http://schemas.openxmlformats.org/officeDocument/2006/relationships/hyperlink" Target="https://potts-ewing.biz/" TargetMode="External"/><Relationship Id="rId9386" Type="http://schemas.openxmlformats.org/officeDocument/2006/relationships/hyperlink" Target="mailto:stefanie43@freeman-lambert.com" TargetMode="External"/><Relationship Id="rId12367" Type="http://schemas.openxmlformats.org/officeDocument/2006/relationships/hyperlink" Target="http://lopez.com/" TargetMode="External"/><Relationship Id="rId745" Type="http://schemas.openxmlformats.org/officeDocument/2006/relationships/hyperlink" Target="http://www.contreras.com/" TargetMode="External"/><Relationship Id="rId2426" Type="http://schemas.openxmlformats.org/officeDocument/2006/relationships/hyperlink" Target="mailto:mackenziewade@khan.com" TargetMode="External"/><Relationship Id="rId5996" Type="http://schemas.openxmlformats.org/officeDocument/2006/relationships/hyperlink" Target="mailto:spearsharry@sanchez.biz" TargetMode="External"/><Relationship Id="rId9039" Type="http://schemas.openxmlformats.org/officeDocument/2006/relationships/hyperlink" Target="http://www.petersen.com/" TargetMode="External"/><Relationship Id="rId5649" Type="http://schemas.openxmlformats.org/officeDocument/2006/relationships/hyperlink" Target="http://www.montoya-serrano.biz/" TargetMode="External"/><Relationship Id="rId18063" Type="http://schemas.openxmlformats.org/officeDocument/2006/relationships/hyperlink" Target="https://www.carter.net/" TargetMode="External"/><Relationship Id="rId8122" Type="http://schemas.openxmlformats.org/officeDocument/2006/relationships/hyperlink" Target="mailto:kathrynortega@waller.org" TargetMode="External"/><Relationship Id="rId11450" Type="http://schemas.openxmlformats.org/officeDocument/2006/relationships/hyperlink" Target="mailto:connie18@sandoval-pope.com" TargetMode="External"/><Relationship Id="rId11103" Type="http://schemas.openxmlformats.org/officeDocument/2006/relationships/hyperlink" Target="https://hensley.net/" TargetMode="External"/><Relationship Id="rId14673" Type="http://schemas.openxmlformats.org/officeDocument/2006/relationships/hyperlink" Target="http://manning-williamson.com/" TargetMode="External"/><Relationship Id="rId4732" Type="http://schemas.openxmlformats.org/officeDocument/2006/relationships/hyperlink" Target="mailto:awu@russell.com" TargetMode="External"/><Relationship Id="rId14326" Type="http://schemas.openxmlformats.org/officeDocument/2006/relationships/hyperlink" Target="mailto:phillip29@rivers-rasmussen.com" TargetMode="External"/><Relationship Id="rId17896" Type="http://schemas.openxmlformats.org/officeDocument/2006/relationships/hyperlink" Target="mailto:sheryl29@hurley-kirby.com" TargetMode="External"/><Relationship Id="rId2283" Type="http://schemas.openxmlformats.org/officeDocument/2006/relationships/hyperlink" Target="http://avery.com/" TargetMode="External"/><Relationship Id="rId7955" Type="http://schemas.openxmlformats.org/officeDocument/2006/relationships/hyperlink" Target="https://flynn.biz/" TargetMode="External"/><Relationship Id="rId17549" Type="http://schemas.openxmlformats.org/officeDocument/2006/relationships/hyperlink" Target="https://mendoza.info/" TargetMode="External"/><Relationship Id="rId255" Type="http://schemas.openxmlformats.org/officeDocument/2006/relationships/hyperlink" Target="https://atkins.com/" TargetMode="External"/><Relationship Id="rId7608" Type="http://schemas.openxmlformats.org/officeDocument/2006/relationships/hyperlink" Target="mailto:randyallen@lozano.net" TargetMode="External"/><Relationship Id="rId10936" Type="http://schemas.openxmlformats.org/officeDocument/2006/relationships/hyperlink" Target="mailto:mdixon@bates.com" TargetMode="External"/><Relationship Id="rId5159" Type="http://schemas.openxmlformats.org/officeDocument/2006/relationships/hyperlink" Target="http://novak.com/" TargetMode="External"/><Relationship Id="rId16632" Type="http://schemas.openxmlformats.org/officeDocument/2006/relationships/hyperlink" Target="mailto:gabriella88@wolf-carey.com" TargetMode="External"/><Relationship Id="rId1769" Type="http://schemas.openxmlformats.org/officeDocument/2006/relationships/hyperlink" Target="http://walsh-dennis.org/" TargetMode="External"/><Relationship Id="rId4242" Type="http://schemas.openxmlformats.org/officeDocument/2006/relationships/hyperlink" Target="mailto:kweeks@hudson-vargas.info" TargetMode="External"/><Relationship Id="rId14183" Type="http://schemas.openxmlformats.org/officeDocument/2006/relationships/hyperlink" Target="http://www.peterson-webb.com/" TargetMode="External"/><Relationship Id="rId19855" Type="http://schemas.openxmlformats.org/officeDocument/2006/relationships/hyperlink" Target="https://www.bright-mckenzie.info/" TargetMode="External"/><Relationship Id="rId9914" Type="http://schemas.openxmlformats.org/officeDocument/2006/relationships/hyperlink" Target="mailto:brian28@trevino.com" TargetMode="External"/><Relationship Id="rId10793" Type="http://schemas.openxmlformats.org/officeDocument/2006/relationships/hyperlink" Target="https://osborne.biz/" TargetMode="External"/><Relationship Id="rId19508" Type="http://schemas.openxmlformats.org/officeDocument/2006/relationships/hyperlink" Target="mailto:glenkeller@rosales.com" TargetMode="External"/><Relationship Id="rId7465" Type="http://schemas.openxmlformats.org/officeDocument/2006/relationships/hyperlink" Target="https://bailey.info/" TargetMode="External"/><Relationship Id="rId10446" Type="http://schemas.openxmlformats.org/officeDocument/2006/relationships/hyperlink" Target="mailto:gail17@davies.net" TargetMode="External"/><Relationship Id="rId17059" Type="http://schemas.openxmlformats.org/officeDocument/2006/relationships/hyperlink" Target="http://www.keller-green.info/" TargetMode="External"/><Relationship Id="rId7118" Type="http://schemas.openxmlformats.org/officeDocument/2006/relationships/hyperlink" Target="mailto:beardcassidy@parker.com" TargetMode="External"/><Relationship Id="rId3728" Type="http://schemas.openxmlformats.org/officeDocument/2006/relationships/hyperlink" Target="mailto:tannerjanet@walls.info" TargetMode="External"/><Relationship Id="rId13669" Type="http://schemas.openxmlformats.org/officeDocument/2006/relationships/hyperlink" Target="https://santiago.com/" TargetMode="External"/><Relationship Id="rId16142" Type="http://schemas.openxmlformats.org/officeDocument/2006/relationships/hyperlink" Target="mailto:margaret16@blevins.com" TargetMode="External"/><Relationship Id="rId1279" Type="http://schemas.openxmlformats.org/officeDocument/2006/relationships/hyperlink" Target="https://krueger.com/" TargetMode="External"/><Relationship Id="rId6201" Type="http://schemas.openxmlformats.org/officeDocument/2006/relationships/hyperlink" Target="https://www.brandt.com/" TargetMode="External"/><Relationship Id="rId9771" Type="http://schemas.openxmlformats.org/officeDocument/2006/relationships/hyperlink" Target="https://floyd-morton.com/" TargetMode="External"/><Relationship Id="rId12752" Type="http://schemas.openxmlformats.org/officeDocument/2006/relationships/hyperlink" Target="mailto:janetabbott@potter.net" TargetMode="External"/><Relationship Id="rId19365" Type="http://schemas.openxmlformats.org/officeDocument/2006/relationships/hyperlink" Target="https://suarez.com/" TargetMode="External"/><Relationship Id="rId2811" Type="http://schemas.openxmlformats.org/officeDocument/2006/relationships/hyperlink" Target="http://www.oliver.com/" TargetMode="External"/><Relationship Id="rId9424" Type="http://schemas.openxmlformats.org/officeDocument/2006/relationships/hyperlink" Target="mailto:gaustin@hays.info" TargetMode="External"/><Relationship Id="rId12405" Type="http://schemas.openxmlformats.org/officeDocument/2006/relationships/hyperlink" Target="http://www.ali-herman.net/" TargetMode="External"/><Relationship Id="rId15975" Type="http://schemas.openxmlformats.org/officeDocument/2006/relationships/hyperlink" Target="http://branch-hays.com/" TargetMode="External"/><Relationship Id="rId19018" Type="http://schemas.openxmlformats.org/officeDocument/2006/relationships/hyperlink" Target="mailto:gayers@gallagher.com" TargetMode="External"/><Relationship Id="rId15628" Type="http://schemas.openxmlformats.org/officeDocument/2006/relationships/hyperlink" Target="mailto:townsendcole@olsen-daniels.com" TargetMode="External"/><Relationship Id="rId3585" Type="http://schemas.openxmlformats.org/officeDocument/2006/relationships/hyperlink" Target="http://www.mercado.com/" TargetMode="External"/><Relationship Id="rId13179" Type="http://schemas.openxmlformats.org/officeDocument/2006/relationships/hyperlink" Target="https://www.hines.org/" TargetMode="External"/><Relationship Id="rId18101" Type="http://schemas.openxmlformats.org/officeDocument/2006/relationships/hyperlink" Target="http://oconnell.org/" TargetMode="External"/><Relationship Id="rId3238" Type="http://schemas.openxmlformats.org/officeDocument/2006/relationships/hyperlink" Target="mailto:joanne50@woodward.com" TargetMode="External"/><Relationship Id="rId9281" Type="http://schemas.openxmlformats.org/officeDocument/2006/relationships/hyperlink" Target="https://www.crawford-townsend.com/" TargetMode="External"/><Relationship Id="rId14711" Type="http://schemas.openxmlformats.org/officeDocument/2006/relationships/hyperlink" Target="http://www.davenport.info/" TargetMode="External"/><Relationship Id="rId12262" Type="http://schemas.openxmlformats.org/officeDocument/2006/relationships/hyperlink" Target="mailto:colton36@roberson.com" TargetMode="External"/><Relationship Id="rId17934" Type="http://schemas.openxmlformats.org/officeDocument/2006/relationships/hyperlink" Target="mailto:irobertson@johnston.com" TargetMode="External"/><Relationship Id="rId640" Type="http://schemas.openxmlformats.org/officeDocument/2006/relationships/hyperlink" Target="mailto:tanyameza@matthews-paul.info" TargetMode="External"/><Relationship Id="rId2321" Type="http://schemas.openxmlformats.org/officeDocument/2006/relationships/hyperlink" Target="http://www.stone-french.com/" TargetMode="External"/><Relationship Id="rId5891" Type="http://schemas.openxmlformats.org/officeDocument/2006/relationships/hyperlink" Target="https://burgess-chase.com/" TargetMode="External"/><Relationship Id="rId15485" Type="http://schemas.openxmlformats.org/officeDocument/2006/relationships/hyperlink" Target="https://snow-molina.biz/" TargetMode="External"/><Relationship Id="rId5544" Type="http://schemas.openxmlformats.org/officeDocument/2006/relationships/hyperlink" Target="mailto:kirk33@stephens.com" TargetMode="External"/><Relationship Id="rId15138" Type="http://schemas.openxmlformats.org/officeDocument/2006/relationships/hyperlink" Target="mailto:sheilafaulkner@haynes.com" TargetMode="External"/><Relationship Id="rId3095" Type="http://schemas.openxmlformats.org/officeDocument/2006/relationships/hyperlink" Target="https://www.hahn.biz/" TargetMode="External"/><Relationship Id="rId8767" Type="http://schemas.openxmlformats.org/officeDocument/2006/relationships/hyperlink" Target="http://patterson.com/" TargetMode="External"/><Relationship Id="rId1807" Type="http://schemas.openxmlformats.org/officeDocument/2006/relationships/hyperlink" Target="https://www.lang-sloan.com/" TargetMode="External"/><Relationship Id="rId11748" Type="http://schemas.openxmlformats.org/officeDocument/2006/relationships/hyperlink" Target="mailto:summersperry@davis.com" TargetMode="External"/><Relationship Id="rId14221" Type="http://schemas.openxmlformats.org/officeDocument/2006/relationships/hyperlink" Target="https://hensley-peterson.org/" TargetMode="External"/><Relationship Id="rId17791" Type="http://schemas.openxmlformats.org/officeDocument/2006/relationships/hyperlink" Target="https://www.rivera.com/" TargetMode="External"/><Relationship Id="rId150" Type="http://schemas.openxmlformats.org/officeDocument/2006/relationships/hyperlink" Target="mailto:robbinsgordon@dyer-kim.info" TargetMode="External"/><Relationship Id="rId7850" Type="http://schemas.openxmlformats.org/officeDocument/2006/relationships/hyperlink" Target="mailto:saraponce@roberts.com" TargetMode="External"/><Relationship Id="rId10831" Type="http://schemas.openxmlformats.org/officeDocument/2006/relationships/hyperlink" Target="http://www.rice.org/" TargetMode="External"/><Relationship Id="rId17444" Type="http://schemas.openxmlformats.org/officeDocument/2006/relationships/hyperlink" Target="mailto:arthur49@dickerson-young.com" TargetMode="External"/><Relationship Id="rId5054" Type="http://schemas.openxmlformats.org/officeDocument/2006/relationships/hyperlink" Target="mailto:darryl51@smith.com" TargetMode="External"/><Relationship Id="rId7503" Type="http://schemas.openxmlformats.org/officeDocument/2006/relationships/hyperlink" Target="http://hines.com/" TargetMode="External"/><Relationship Id="rId13707" Type="http://schemas.openxmlformats.org/officeDocument/2006/relationships/hyperlink" Target="http://monroe-ali.com/" TargetMode="External"/><Relationship Id="rId1664" Type="http://schemas.openxmlformats.org/officeDocument/2006/relationships/hyperlink" Target="mailto:ronniepatton@ashley.com" TargetMode="External"/><Relationship Id="rId8277" Type="http://schemas.openxmlformats.org/officeDocument/2006/relationships/hyperlink" Target="http://www.coleman.com/" TargetMode="External"/><Relationship Id="rId11258" Type="http://schemas.openxmlformats.org/officeDocument/2006/relationships/hyperlink" Target="mailto:uhoffman@ferguson-mcclure.com" TargetMode="External"/><Relationship Id="rId1317" Type="http://schemas.openxmlformats.org/officeDocument/2006/relationships/hyperlink" Target="http://www.morrow.info/" TargetMode="External"/><Relationship Id="rId4887" Type="http://schemas.openxmlformats.org/officeDocument/2006/relationships/hyperlink" Target="http://woods.org/" TargetMode="External"/><Relationship Id="rId19403" Type="http://schemas.openxmlformats.org/officeDocument/2006/relationships/hyperlink" Target="https://www.harris.org/" TargetMode="External"/><Relationship Id="rId19750" Type="http://schemas.openxmlformats.org/officeDocument/2006/relationships/hyperlink" Target="mailto:ymorris@murphy.com" TargetMode="External"/><Relationship Id="rId23" Type="http://schemas.openxmlformats.org/officeDocument/2006/relationships/hyperlink" Target="https://www.hoffman-rubio.com/" TargetMode="External"/><Relationship Id="rId7360" Type="http://schemas.openxmlformats.org/officeDocument/2006/relationships/hyperlink" Target="mailto:evanwall@palmer-bruce.com" TargetMode="External"/><Relationship Id="rId7013" Type="http://schemas.openxmlformats.org/officeDocument/2006/relationships/hyperlink" Target="http://stout.com/" TargetMode="External"/><Relationship Id="rId10341" Type="http://schemas.openxmlformats.org/officeDocument/2006/relationships/hyperlink" Target="http://donovan.biz/" TargetMode="External"/><Relationship Id="rId3970" Type="http://schemas.openxmlformats.org/officeDocument/2006/relationships/hyperlink" Target="mailto:mariebartlett@mahoney-houston.com" TargetMode="External"/><Relationship Id="rId13564" Type="http://schemas.openxmlformats.org/officeDocument/2006/relationships/hyperlink" Target="mailto:qavery@vincent.com" TargetMode="External"/><Relationship Id="rId3623" Type="http://schemas.openxmlformats.org/officeDocument/2006/relationships/hyperlink" Target="http://davis.net/" TargetMode="External"/><Relationship Id="rId13217" Type="http://schemas.openxmlformats.org/officeDocument/2006/relationships/hyperlink" Target="https://padilla.info/" TargetMode="External"/><Relationship Id="rId16787" Type="http://schemas.openxmlformats.org/officeDocument/2006/relationships/hyperlink" Target="http://forbes.com/" TargetMode="External"/><Relationship Id="rId1174" Type="http://schemas.openxmlformats.org/officeDocument/2006/relationships/hyperlink" Target="mailto:aruiz@baker.biz" TargetMode="External"/><Relationship Id="rId6846" Type="http://schemas.openxmlformats.org/officeDocument/2006/relationships/hyperlink" Target="mailto:bauerjackson@carson.info" TargetMode="External"/><Relationship Id="rId19260" Type="http://schemas.openxmlformats.org/officeDocument/2006/relationships/hyperlink" Target="mailto:rubenwhitaker@lopez-simmons.org" TargetMode="External"/><Relationship Id="rId4397" Type="http://schemas.openxmlformats.org/officeDocument/2006/relationships/hyperlink" Target="http://www.schneider-lin.info/" TargetMode="External"/><Relationship Id="rId12300" Type="http://schemas.openxmlformats.org/officeDocument/2006/relationships/hyperlink" Target="mailto:jwallace@archer-ewing.net" TargetMode="External"/><Relationship Id="rId15870" Type="http://schemas.openxmlformats.org/officeDocument/2006/relationships/hyperlink" Target="mailto:xmcintyre@ward.com" TargetMode="External"/><Relationship Id="rId3480" Type="http://schemas.openxmlformats.org/officeDocument/2006/relationships/hyperlink" Target="mailto:curtis16@clay.net" TargetMode="External"/><Relationship Id="rId13074" Type="http://schemas.openxmlformats.org/officeDocument/2006/relationships/hyperlink" Target="mailto:xleon@ewing.com" TargetMode="External"/><Relationship Id="rId15523" Type="http://schemas.openxmlformats.org/officeDocument/2006/relationships/hyperlink" Target="http://www.stone-mccullough.biz/" TargetMode="External"/><Relationship Id="rId3133" Type="http://schemas.openxmlformats.org/officeDocument/2006/relationships/hyperlink" Target="http://www.orr.com/" TargetMode="External"/><Relationship Id="rId18746" Type="http://schemas.openxmlformats.org/officeDocument/2006/relationships/hyperlink" Target="mailto:barbara35@meyer-scott.info" TargetMode="External"/><Relationship Id="rId8805" Type="http://schemas.openxmlformats.org/officeDocument/2006/relationships/hyperlink" Target="https://www.cameron-powell.net/" TargetMode="External"/><Relationship Id="rId16297" Type="http://schemas.openxmlformats.org/officeDocument/2006/relationships/hyperlink" Target="https://www.espinoza.org/" TargetMode="External"/><Relationship Id="rId6356" Type="http://schemas.openxmlformats.org/officeDocument/2006/relationships/hyperlink" Target="mailto:roy08@hampton.biz" TargetMode="External"/><Relationship Id="rId2966" Type="http://schemas.openxmlformats.org/officeDocument/2006/relationships/hyperlink" Target="mailto:hintonvirginia@malone.net" TargetMode="External"/><Relationship Id="rId6009" Type="http://schemas.openxmlformats.org/officeDocument/2006/relationships/hyperlink" Target="http://www.jefferson-ramos.com/" TargetMode="External"/><Relationship Id="rId9579" Type="http://schemas.openxmlformats.org/officeDocument/2006/relationships/hyperlink" Target="http://www.palmer.org/" TargetMode="External"/><Relationship Id="rId15380" Type="http://schemas.openxmlformats.org/officeDocument/2006/relationships/hyperlink" Target="mailto:gdiaz@pena.com" TargetMode="External"/><Relationship Id="rId938" Type="http://schemas.openxmlformats.org/officeDocument/2006/relationships/hyperlink" Target="mailto:cherrykurt@durham.org" TargetMode="External"/><Relationship Id="rId2619" Type="http://schemas.openxmlformats.org/officeDocument/2006/relationships/hyperlink" Target="https://koch.com/" TargetMode="External"/><Relationship Id="rId15033" Type="http://schemas.openxmlformats.org/officeDocument/2006/relationships/hyperlink" Target="https://summers.com/" TargetMode="External"/><Relationship Id="rId8662" Type="http://schemas.openxmlformats.org/officeDocument/2006/relationships/hyperlink" Target="mailto:nicole73@dickerson-krause.com" TargetMode="External"/><Relationship Id="rId11990" Type="http://schemas.openxmlformats.org/officeDocument/2006/relationships/hyperlink" Target="mailto:arnoldcandice@ruiz.net" TargetMode="External"/><Relationship Id="rId8315" Type="http://schemas.openxmlformats.org/officeDocument/2006/relationships/hyperlink" Target="https://miller-vance.net/" TargetMode="External"/><Relationship Id="rId11643" Type="http://schemas.openxmlformats.org/officeDocument/2006/relationships/hyperlink" Target="https://pittman.org/" TargetMode="External"/><Relationship Id="rId18256" Type="http://schemas.openxmlformats.org/officeDocument/2006/relationships/hyperlink" Target="mailto:johnberger@dalton.info" TargetMode="External"/><Relationship Id="rId1702" Type="http://schemas.openxmlformats.org/officeDocument/2006/relationships/hyperlink" Target="mailto:farleyariana@rivers-norman.com" TargetMode="External"/><Relationship Id="rId14866" Type="http://schemas.openxmlformats.org/officeDocument/2006/relationships/hyperlink" Target="mailto:mckenzie00@giles.biz" TargetMode="External"/><Relationship Id="rId4925" Type="http://schemas.openxmlformats.org/officeDocument/2006/relationships/hyperlink" Target="http://calhoun-cochran.com/" TargetMode="External"/><Relationship Id="rId9089" Type="http://schemas.openxmlformats.org/officeDocument/2006/relationships/hyperlink" Target="https://www.cohen.com/" TargetMode="External"/><Relationship Id="rId14519" Type="http://schemas.openxmlformats.org/officeDocument/2006/relationships/hyperlink" Target="http://www.pollard-jefferson.net/" TargetMode="External"/><Relationship Id="rId795" Type="http://schemas.openxmlformats.org/officeDocument/2006/relationships/hyperlink" Target="http://www.riddle-weber.com/" TargetMode="External"/><Relationship Id="rId2476" Type="http://schemas.openxmlformats.org/officeDocument/2006/relationships/hyperlink" Target="mailto:deaton@washington.info" TargetMode="External"/><Relationship Id="rId448" Type="http://schemas.openxmlformats.org/officeDocument/2006/relationships/hyperlink" Target="mailto:triciarichards@shelton.net" TargetMode="External"/><Relationship Id="rId2129" Type="http://schemas.openxmlformats.org/officeDocument/2006/relationships/hyperlink" Target="http://www.rodgers.org/" TargetMode="External"/><Relationship Id="rId5699" Type="http://schemas.openxmlformats.org/officeDocument/2006/relationships/hyperlink" Target="https://www.bautista-pollard.com/" TargetMode="External"/><Relationship Id="rId8172" Type="http://schemas.openxmlformats.org/officeDocument/2006/relationships/hyperlink" Target="mailto:glennichols@foley.com" TargetMode="External"/><Relationship Id="rId11153" Type="http://schemas.openxmlformats.org/officeDocument/2006/relationships/hyperlink" Target="https://boyle.com/" TargetMode="External"/><Relationship Id="rId13602" Type="http://schemas.openxmlformats.org/officeDocument/2006/relationships/hyperlink" Target="mailto:rollinsjulian@ritter.biz" TargetMode="External"/><Relationship Id="rId1212" Type="http://schemas.openxmlformats.org/officeDocument/2006/relationships/hyperlink" Target="mailto:douglas36@white-oconnor.com" TargetMode="External"/><Relationship Id="rId16825" Type="http://schemas.openxmlformats.org/officeDocument/2006/relationships/hyperlink" Target="http://www.rhodes.biz/" TargetMode="External"/><Relationship Id="rId4782" Type="http://schemas.openxmlformats.org/officeDocument/2006/relationships/hyperlink" Target="mailto:fmartin@hanna.com" TargetMode="External"/><Relationship Id="rId14376" Type="http://schemas.openxmlformats.org/officeDocument/2006/relationships/hyperlink" Target="mailto:mahoneydillon@owens.com" TargetMode="External"/><Relationship Id="rId4435" Type="http://schemas.openxmlformats.org/officeDocument/2006/relationships/hyperlink" Target="https://www.aguilar.biz/" TargetMode="External"/><Relationship Id="rId10986" Type="http://schemas.openxmlformats.org/officeDocument/2006/relationships/hyperlink" Target="mailto:sallyalvarez@mcintyre.org" TargetMode="External"/><Relationship Id="rId14029" Type="http://schemas.openxmlformats.org/officeDocument/2006/relationships/hyperlink" Target="http://oconnor-braun.net/" TargetMode="External"/><Relationship Id="rId17599" Type="http://schemas.openxmlformats.org/officeDocument/2006/relationships/hyperlink" Target="http://www.norman.net/" TargetMode="External"/><Relationship Id="rId7658" Type="http://schemas.openxmlformats.org/officeDocument/2006/relationships/hyperlink" Target="mailto:ihood@browning-patrick.com" TargetMode="External"/><Relationship Id="rId10639" Type="http://schemas.openxmlformats.org/officeDocument/2006/relationships/hyperlink" Target="https://www.russo.com/" TargetMode="External"/><Relationship Id="rId13112" Type="http://schemas.openxmlformats.org/officeDocument/2006/relationships/hyperlink" Target="mailto:gsilva@quinn.biz" TargetMode="External"/><Relationship Id="rId6741" Type="http://schemas.openxmlformats.org/officeDocument/2006/relationships/hyperlink" Target="http://pena-clayton.org/" TargetMode="External"/><Relationship Id="rId16682" Type="http://schemas.openxmlformats.org/officeDocument/2006/relationships/hyperlink" Target="mailto:cruzjackie@watts-meza.com" TargetMode="External"/><Relationship Id="rId4292" Type="http://schemas.openxmlformats.org/officeDocument/2006/relationships/hyperlink" Target="mailto:bruceadams@russo-perry.org" TargetMode="External"/><Relationship Id="rId16335" Type="http://schemas.openxmlformats.org/officeDocument/2006/relationships/hyperlink" Target="http://bryan.biz/" TargetMode="External"/><Relationship Id="rId9964" Type="http://schemas.openxmlformats.org/officeDocument/2006/relationships/hyperlink" Target="mailto:zacharyfleming@kennedy.biz" TargetMode="External"/><Relationship Id="rId12945" Type="http://schemas.openxmlformats.org/officeDocument/2006/relationships/hyperlink" Target="https://rollins.com/" TargetMode="External"/><Relationship Id="rId19558" Type="http://schemas.openxmlformats.org/officeDocument/2006/relationships/hyperlink" Target="mailto:drakealexis@yang.com" TargetMode="External"/><Relationship Id="rId7168" Type="http://schemas.openxmlformats.org/officeDocument/2006/relationships/hyperlink" Target="mailto:ponceallison@wang.net" TargetMode="External"/><Relationship Id="rId9617" Type="http://schemas.openxmlformats.org/officeDocument/2006/relationships/hyperlink" Target="http://www.mcbride.com/" TargetMode="External"/><Relationship Id="rId10496" Type="http://schemas.openxmlformats.org/officeDocument/2006/relationships/hyperlink" Target="mailto:villanuevaalec@whitaker.biz" TargetMode="External"/><Relationship Id="rId10149" Type="http://schemas.openxmlformats.org/officeDocument/2006/relationships/hyperlink" Target="https://www.finley.com/" TargetMode="External"/><Relationship Id="rId18641" Type="http://schemas.openxmlformats.org/officeDocument/2006/relationships/hyperlink" Target="https://www.navarro-hobbs.biz/" TargetMode="External"/><Relationship Id="rId3778" Type="http://schemas.openxmlformats.org/officeDocument/2006/relationships/hyperlink" Target="mailto:salinasxavier@arroyo.org" TargetMode="External"/><Relationship Id="rId8700" Type="http://schemas.openxmlformats.org/officeDocument/2006/relationships/hyperlink" Target="mailto:paula22@nielsen.com" TargetMode="External"/><Relationship Id="rId16192" Type="http://schemas.openxmlformats.org/officeDocument/2006/relationships/hyperlink" Target="mailto:millerlauren@flynn-bean.com" TargetMode="External"/><Relationship Id="rId6251" Type="http://schemas.openxmlformats.org/officeDocument/2006/relationships/hyperlink" Target="http://vincent.com/" TargetMode="External"/><Relationship Id="rId9474" Type="http://schemas.openxmlformats.org/officeDocument/2006/relationships/hyperlink" Target="mailto:brandyewing@barron-hawkins.com" TargetMode="External"/><Relationship Id="rId14904" Type="http://schemas.openxmlformats.org/officeDocument/2006/relationships/hyperlink" Target="mailto:stacyduncan@boyer.com" TargetMode="External"/><Relationship Id="rId19068" Type="http://schemas.openxmlformats.org/officeDocument/2006/relationships/hyperlink" Target="mailto:ablair@ayers.com" TargetMode="External"/><Relationship Id="rId2861" Type="http://schemas.openxmlformats.org/officeDocument/2006/relationships/hyperlink" Target="https://www.conway-humphrey.net/" TargetMode="External"/><Relationship Id="rId9127" Type="http://schemas.openxmlformats.org/officeDocument/2006/relationships/hyperlink" Target="http://www.dunn.net/" TargetMode="External"/><Relationship Id="rId12455" Type="http://schemas.openxmlformats.org/officeDocument/2006/relationships/hyperlink" Target="http://www.coleman-weeks.net/" TargetMode="External"/><Relationship Id="rId833" Type="http://schemas.openxmlformats.org/officeDocument/2006/relationships/hyperlink" Target="http://farrell.com/" TargetMode="External"/><Relationship Id="rId2514" Type="http://schemas.openxmlformats.org/officeDocument/2006/relationships/hyperlink" Target="mailto:ronaldbullock@cain-watkins.biz" TargetMode="External"/><Relationship Id="rId12108" Type="http://schemas.openxmlformats.org/officeDocument/2006/relationships/hyperlink" Target="mailto:thomascarrie@robbins-rollins.com" TargetMode="External"/><Relationship Id="rId15678" Type="http://schemas.openxmlformats.org/officeDocument/2006/relationships/hyperlink" Target="mailto:huntertasha@li.com" TargetMode="External"/><Relationship Id="rId5737" Type="http://schemas.openxmlformats.org/officeDocument/2006/relationships/hyperlink" Target="https://benton-gibbs.com/" TargetMode="External"/><Relationship Id="rId18151" Type="http://schemas.openxmlformats.org/officeDocument/2006/relationships/hyperlink" Target="https://www.sullivan-chambers.com/" TargetMode="External"/><Relationship Id="rId3288" Type="http://schemas.openxmlformats.org/officeDocument/2006/relationships/hyperlink" Target="mailto:charlesronald@mcknight.com" TargetMode="External"/><Relationship Id="rId8210" Type="http://schemas.openxmlformats.org/officeDocument/2006/relationships/hyperlink" Target="mailto:umoody@sheppard.com" TargetMode="External"/><Relationship Id="rId14761" Type="http://schemas.openxmlformats.org/officeDocument/2006/relationships/hyperlink" Target="https://www.hebert.biz/" TargetMode="External"/><Relationship Id="rId690" Type="http://schemas.openxmlformats.org/officeDocument/2006/relationships/hyperlink" Target="mailto:cindypatton@page.biz" TargetMode="External"/><Relationship Id="rId2371" Type="http://schemas.openxmlformats.org/officeDocument/2006/relationships/hyperlink" Target="https://www.coffey.com/" TargetMode="External"/><Relationship Id="rId4820" Type="http://schemas.openxmlformats.org/officeDocument/2006/relationships/hyperlink" Target="mailto:roy98@nichols.com" TargetMode="External"/><Relationship Id="rId14414" Type="http://schemas.openxmlformats.org/officeDocument/2006/relationships/hyperlink" Target="mailto:richmondsteven@robinson.biz" TargetMode="External"/><Relationship Id="rId17984" Type="http://schemas.openxmlformats.org/officeDocument/2006/relationships/hyperlink" Target="mailto:dylanfrazier@stevenson-watson.com" TargetMode="External"/><Relationship Id="rId343" Type="http://schemas.openxmlformats.org/officeDocument/2006/relationships/hyperlink" Target="https://galvan-lucero.org/" TargetMode="External"/><Relationship Id="rId2024" Type="http://schemas.openxmlformats.org/officeDocument/2006/relationships/hyperlink" Target="mailto:bradleyhenderson@huerta-coffey.com" TargetMode="External"/><Relationship Id="rId17637" Type="http://schemas.openxmlformats.org/officeDocument/2006/relationships/hyperlink" Target="https://johns-graham.net/" TargetMode="External"/><Relationship Id="rId5247" Type="http://schemas.openxmlformats.org/officeDocument/2006/relationships/hyperlink" Target="http://mccann.com/" TargetMode="External"/><Relationship Id="rId5594" Type="http://schemas.openxmlformats.org/officeDocument/2006/relationships/hyperlink" Target="mailto:amberbowman@alexander.com" TargetMode="External"/><Relationship Id="rId15188" Type="http://schemas.openxmlformats.org/officeDocument/2006/relationships/hyperlink" Target="mailto:smckay@jensen.com" TargetMode="External"/><Relationship Id="rId11798" Type="http://schemas.openxmlformats.org/officeDocument/2006/relationships/hyperlink" Target="mailto:perkinslatoya@golden-mcdowell.biz" TargetMode="External"/><Relationship Id="rId16720" Type="http://schemas.openxmlformats.org/officeDocument/2006/relationships/hyperlink" Target="mailto:pennyjoyce@mendez.com" TargetMode="External"/><Relationship Id="rId1857" Type="http://schemas.openxmlformats.org/officeDocument/2006/relationships/hyperlink" Target="https://www.donovan-pruitt.biz/" TargetMode="External"/><Relationship Id="rId14271" Type="http://schemas.openxmlformats.org/officeDocument/2006/relationships/hyperlink" Target="https://www.oneal.org/" TargetMode="External"/><Relationship Id="rId4330" Type="http://schemas.openxmlformats.org/officeDocument/2006/relationships/hyperlink" Target="mailto:sanfordfranklin@esparza.com" TargetMode="External"/><Relationship Id="rId17494" Type="http://schemas.openxmlformats.org/officeDocument/2006/relationships/hyperlink" Target="mailto:edwardcrosby@munoz-khan.com" TargetMode="External"/><Relationship Id="rId19943" Type="http://schemas.openxmlformats.org/officeDocument/2006/relationships/hyperlink" Target="https://collins-woods.org/" TargetMode="External"/><Relationship Id="rId7553" Type="http://schemas.openxmlformats.org/officeDocument/2006/relationships/hyperlink" Target="http://booth.com/" TargetMode="External"/><Relationship Id="rId10881" Type="http://schemas.openxmlformats.org/officeDocument/2006/relationships/hyperlink" Target="https://clark.com/" TargetMode="External"/><Relationship Id="rId17147" Type="http://schemas.openxmlformats.org/officeDocument/2006/relationships/hyperlink" Target="https://herman.org/" TargetMode="External"/><Relationship Id="rId7206" Type="http://schemas.openxmlformats.org/officeDocument/2006/relationships/hyperlink" Target="mailto:trevor06@cochran.com" TargetMode="External"/><Relationship Id="rId10534" Type="http://schemas.openxmlformats.org/officeDocument/2006/relationships/hyperlink" Target="mailto:phyllis50@padilla.com" TargetMode="External"/><Relationship Id="rId13757" Type="http://schemas.openxmlformats.org/officeDocument/2006/relationships/hyperlink" Target="http://www.hendricks.org/" TargetMode="External"/><Relationship Id="rId3816" Type="http://schemas.openxmlformats.org/officeDocument/2006/relationships/hyperlink" Target="mailto:williamrich@byrd-harvey.net" TargetMode="External"/><Relationship Id="rId16230" Type="http://schemas.openxmlformats.org/officeDocument/2006/relationships/hyperlink" Target="mailto:mlucas@lester.com" TargetMode="External"/><Relationship Id="rId1367" Type="http://schemas.openxmlformats.org/officeDocument/2006/relationships/hyperlink" Target="http://www.stone.info/" TargetMode="External"/><Relationship Id="rId19453" Type="http://schemas.openxmlformats.org/officeDocument/2006/relationships/hyperlink" Target="http://www.lamb.com/" TargetMode="External"/><Relationship Id="rId73" Type="http://schemas.openxmlformats.org/officeDocument/2006/relationships/hyperlink" Target="https://www.graves.info/" TargetMode="External"/><Relationship Id="rId9512" Type="http://schemas.openxmlformats.org/officeDocument/2006/relationships/hyperlink" Target="mailto:estradabrett@pena.com" TargetMode="External"/><Relationship Id="rId10391" Type="http://schemas.openxmlformats.org/officeDocument/2006/relationships/hyperlink" Target="https://johnson.info/" TargetMode="External"/><Relationship Id="rId12840" Type="http://schemas.openxmlformats.org/officeDocument/2006/relationships/hyperlink" Target="mailto:ybailey@white-wolf.com" TargetMode="External"/><Relationship Id="rId19106" Type="http://schemas.openxmlformats.org/officeDocument/2006/relationships/hyperlink" Target="mailto:huffmanshirley@huffman-lutz.net" TargetMode="External"/><Relationship Id="rId7063" Type="http://schemas.openxmlformats.org/officeDocument/2006/relationships/hyperlink" Target="http://www.yang.com/" TargetMode="External"/><Relationship Id="rId10044" Type="http://schemas.openxmlformats.org/officeDocument/2006/relationships/hyperlink" Target="mailto:warearthur@tanner-eaton.com" TargetMode="External"/><Relationship Id="rId15716" Type="http://schemas.openxmlformats.org/officeDocument/2006/relationships/hyperlink" Target="mailto:thompsonjackie@stark.com" TargetMode="External"/><Relationship Id="rId3326" Type="http://schemas.openxmlformats.org/officeDocument/2006/relationships/hyperlink" Target="mailto:sheena51@oneill.com" TargetMode="External"/><Relationship Id="rId3673" Type="http://schemas.openxmlformats.org/officeDocument/2006/relationships/hyperlink" Target="http://carter.com/" TargetMode="External"/><Relationship Id="rId13267" Type="http://schemas.openxmlformats.org/officeDocument/2006/relationships/hyperlink" Target="https://www.faulkner-austin.com/" TargetMode="External"/><Relationship Id="rId18939" Type="http://schemas.openxmlformats.org/officeDocument/2006/relationships/hyperlink" Target="https://www.campbell.com/" TargetMode="External"/><Relationship Id="rId6896" Type="http://schemas.openxmlformats.org/officeDocument/2006/relationships/hyperlink" Target="mailto:dsummers@page.biz" TargetMode="External"/><Relationship Id="rId6549" Type="http://schemas.openxmlformats.org/officeDocument/2006/relationships/hyperlink" Target="http://jones-mayer.org/" TargetMode="External"/><Relationship Id="rId12350" Type="http://schemas.openxmlformats.org/officeDocument/2006/relationships/hyperlink" Target="mailto:beverlyortega@mercado.info" TargetMode="External"/><Relationship Id="rId9022" Type="http://schemas.openxmlformats.org/officeDocument/2006/relationships/hyperlink" Target="mailto:samuel93@cantu.net" TargetMode="External"/><Relationship Id="rId12003" Type="http://schemas.openxmlformats.org/officeDocument/2006/relationships/hyperlink" Target="http://compton.com/" TargetMode="External"/><Relationship Id="rId15573" Type="http://schemas.openxmlformats.org/officeDocument/2006/relationships/hyperlink" Target="https://stein.com/" TargetMode="External"/><Relationship Id="rId5632" Type="http://schemas.openxmlformats.org/officeDocument/2006/relationships/hyperlink" Target="mailto:herringbelinda@bauer.com" TargetMode="External"/><Relationship Id="rId15226" Type="http://schemas.openxmlformats.org/officeDocument/2006/relationships/hyperlink" Target="mailto:merrittcalvin@gallegos.com" TargetMode="External"/><Relationship Id="rId3183" Type="http://schemas.openxmlformats.org/officeDocument/2006/relationships/hyperlink" Target="http://duarte.com/" TargetMode="External"/><Relationship Id="rId18796" Type="http://schemas.openxmlformats.org/officeDocument/2006/relationships/hyperlink" Target="mailto:stanleykathy@hahn.net" TargetMode="External"/><Relationship Id="rId8855" Type="http://schemas.openxmlformats.org/officeDocument/2006/relationships/hyperlink" Target="https://blair.biz/" TargetMode="External"/><Relationship Id="rId11836" Type="http://schemas.openxmlformats.org/officeDocument/2006/relationships/hyperlink" Target="mailto:craig49@marshall.net" TargetMode="External"/><Relationship Id="rId18449" Type="http://schemas.openxmlformats.org/officeDocument/2006/relationships/hyperlink" Target="http://graves.com/" TargetMode="External"/><Relationship Id="rId6059" Type="http://schemas.openxmlformats.org/officeDocument/2006/relationships/hyperlink" Target="https://www.gillespie.org/" TargetMode="External"/><Relationship Id="rId8508" Type="http://schemas.openxmlformats.org/officeDocument/2006/relationships/hyperlink" Target="mailto:emma64@nolan.com" TargetMode="External"/><Relationship Id="rId17532" Type="http://schemas.openxmlformats.org/officeDocument/2006/relationships/hyperlink" Target="mailto:kwilliamson@sheppard.net" TargetMode="External"/><Relationship Id="rId988" Type="http://schemas.openxmlformats.org/officeDocument/2006/relationships/hyperlink" Target="mailto:zwood@flowers.com" TargetMode="External"/><Relationship Id="rId2669" Type="http://schemas.openxmlformats.org/officeDocument/2006/relationships/hyperlink" Target="https://kent-jones.net/" TargetMode="External"/><Relationship Id="rId15083" Type="http://schemas.openxmlformats.org/officeDocument/2006/relationships/hyperlink" Target="https://www.cooley.com/" TargetMode="External"/><Relationship Id="rId5142" Type="http://schemas.openxmlformats.org/officeDocument/2006/relationships/hyperlink" Target="mailto:katiemcmillan@gould-barrera.biz" TargetMode="External"/><Relationship Id="rId8365" Type="http://schemas.openxmlformats.org/officeDocument/2006/relationships/hyperlink" Target="https://cole.com/" TargetMode="External"/><Relationship Id="rId11693" Type="http://schemas.openxmlformats.org/officeDocument/2006/relationships/hyperlink" Target="https://bowen-parker.org/" TargetMode="External"/><Relationship Id="rId1405" Type="http://schemas.openxmlformats.org/officeDocument/2006/relationships/hyperlink" Target="https://www.ashley-mcclain.info/" TargetMode="External"/><Relationship Id="rId1752" Type="http://schemas.openxmlformats.org/officeDocument/2006/relationships/hyperlink" Target="mailto:tristan68@bates-norris.biz" TargetMode="External"/><Relationship Id="rId8018" Type="http://schemas.openxmlformats.org/officeDocument/2006/relationships/hyperlink" Target="mailto:levinecollin@esparza.com" TargetMode="External"/><Relationship Id="rId11346" Type="http://schemas.openxmlformats.org/officeDocument/2006/relationships/hyperlink" Target="mailto:christopher82@may.info" TargetMode="External"/><Relationship Id="rId4975" Type="http://schemas.openxmlformats.org/officeDocument/2006/relationships/hyperlink" Target="https://colon-jacobs.net/" TargetMode="External"/><Relationship Id="rId14569" Type="http://schemas.openxmlformats.org/officeDocument/2006/relationships/hyperlink" Target="http://www.tanner-cowan.net/" TargetMode="External"/><Relationship Id="rId498" Type="http://schemas.openxmlformats.org/officeDocument/2006/relationships/hyperlink" Target="mailto:rachael63@cooley.com" TargetMode="External"/><Relationship Id="rId2179" Type="http://schemas.openxmlformats.org/officeDocument/2006/relationships/hyperlink" Target="https://mccall.com/" TargetMode="External"/><Relationship Id="rId4628" Type="http://schemas.openxmlformats.org/officeDocument/2006/relationships/hyperlink" Target="mailto:mccartydillon@hinton-bruce.com" TargetMode="External"/><Relationship Id="rId17042" Type="http://schemas.openxmlformats.org/officeDocument/2006/relationships/hyperlink" Target="mailto:vzhang@schaefer-mathis.com" TargetMode="External"/><Relationship Id="rId7101" Type="http://schemas.openxmlformats.org/officeDocument/2006/relationships/hyperlink" Target="http://reid.info/" TargetMode="External"/><Relationship Id="rId13652" Type="http://schemas.openxmlformats.org/officeDocument/2006/relationships/hyperlink" Target="mailto:tcowan@sutton.com" TargetMode="External"/><Relationship Id="rId3711" Type="http://schemas.openxmlformats.org/officeDocument/2006/relationships/hyperlink" Target="http://carroll-oneal.com/" TargetMode="External"/><Relationship Id="rId13305" Type="http://schemas.openxmlformats.org/officeDocument/2006/relationships/hyperlink" Target="http://diaz.org/" TargetMode="External"/><Relationship Id="rId1262" Type="http://schemas.openxmlformats.org/officeDocument/2006/relationships/hyperlink" Target="mailto:dwaynewarner@graves.com" TargetMode="External"/><Relationship Id="rId16875" Type="http://schemas.openxmlformats.org/officeDocument/2006/relationships/hyperlink" Target="http://barr.info/" TargetMode="External"/><Relationship Id="rId4485" Type="http://schemas.openxmlformats.org/officeDocument/2006/relationships/hyperlink" Target="https://www.griffin.info/" TargetMode="External"/><Relationship Id="rId6934" Type="http://schemas.openxmlformats.org/officeDocument/2006/relationships/hyperlink" Target="mailto:carneyjon@avila.org" TargetMode="External"/><Relationship Id="rId14079" Type="http://schemas.openxmlformats.org/officeDocument/2006/relationships/hyperlink" Target="https://www.buchanan.net/" TargetMode="External"/><Relationship Id="rId16528" Type="http://schemas.openxmlformats.org/officeDocument/2006/relationships/hyperlink" Target="mailto:tamara75@patel.biz" TargetMode="External"/><Relationship Id="rId4138" Type="http://schemas.openxmlformats.org/officeDocument/2006/relationships/hyperlink" Target="mailto:collin01@cameron-moran.biz" TargetMode="External"/><Relationship Id="rId19001" Type="http://schemas.openxmlformats.org/officeDocument/2006/relationships/hyperlink" Target="https://cannon-humphrey.org/" TargetMode="External"/><Relationship Id="rId10689" Type="http://schemas.openxmlformats.org/officeDocument/2006/relationships/hyperlink" Target="http://www.ibarra-kramer.com/" TargetMode="External"/><Relationship Id="rId15611" Type="http://schemas.openxmlformats.org/officeDocument/2006/relationships/hyperlink" Target="http://velasquez.net/" TargetMode="External"/><Relationship Id="rId13162" Type="http://schemas.openxmlformats.org/officeDocument/2006/relationships/hyperlink" Target="mailto:duffymiguel@blanchard-hebert.net" TargetMode="External"/><Relationship Id="rId3221" Type="http://schemas.openxmlformats.org/officeDocument/2006/relationships/hyperlink" Target="https://www.marshall.com/" TargetMode="External"/><Relationship Id="rId6791" Type="http://schemas.openxmlformats.org/officeDocument/2006/relationships/hyperlink" Target="https://gaines.com/" TargetMode="External"/><Relationship Id="rId16385" Type="http://schemas.openxmlformats.org/officeDocument/2006/relationships/hyperlink" Target="http://harrell.com/" TargetMode="External"/><Relationship Id="rId18834" Type="http://schemas.openxmlformats.org/officeDocument/2006/relationships/hyperlink" Target="mailto:sboone@munoz-sweeney.com" TargetMode="External"/><Relationship Id="rId8" Type="http://schemas.openxmlformats.org/officeDocument/2006/relationships/hyperlink" Target="https://delacruz-freeman.org/" TargetMode="External"/><Relationship Id="rId6444" Type="http://schemas.openxmlformats.org/officeDocument/2006/relationships/hyperlink" Target="mailto:waltergardner@lawrence.biz" TargetMode="External"/><Relationship Id="rId16038" Type="http://schemas.openxmlformats.org/officeDocument/2006/relationships/hyperlink" Target="mailto:glenn12@mccoy.com" TargetMode="External"/><Relationship Id="rId9667" Type="http://schemas.openxmlformats.org/officeDocument/2006/relationships/hyperlink" Target="http://www.livingston.biz/" TargetMode="External"/><Relationship Id="rId12995" Type="http://schemas.openxmlformats.org/officeDocument/2006/relationships/hyperlink" Target="https://mann.com/" TargetMode="External"/><Relationship Id="rId12648" Type="http://schemas.openxmlformats.org/officeDocument/2006/relationships/hyperlink" Target="mailto:crawforddanielle@garner.com" TargetMode="External"/><Relationship Id="rId2707" Type="http://schemas.openxmlformats.org/officeDocument/2006/relationships/hyperlink" Target="http://fletcher.org/" TargetMode="External"/><Relationship Id="rId10199" Type="http://schemas.openxmlformats.org/officeDocument/2006/relationships/hyperlink" Target="http://vance.net/" TargetMode="External"/><Relationship Id="rId15121" Type="http://schemas.openxmlformats.org/officeDocument/2006/relationships/hyperlink" Target="http://www.randall.com/" TargetMode="External"/><Relationship Id="rId18691" Type="http://schemas.openxmlformats.org/officeDocument/2006/relationships/hyperlink" Target="http://www.blankenship.biz/" TargetMode="External"/><Relationship Id="rId8750" Type="http://schemas.openxmlformats.org/officeDocument/2006/relationships/hyperlink" Target="mailto:vangcorey@hines-murphy.com" TargetMode="External"/><Relationship Id="rId11731" Type="http://schemas.openxmlformats.org/officeDocument/2006/relationships/hyperlink" Target="https://www.osborn.com/" TargetMode="External"/><Relationship Id="rId18344" Type="http://schemas.openxmlformats.org/officeDocument/2006/relationships/hyperlink" Target="mailto:buchananmichaela@castro.com" TargetMode="External"/><Relationship Id="rId8403" Type="http://schemas.openxmlformats.org/officeDocument/2006/relationships/hyperlink" Target="http://wade-sampson.com/" TargetMode="External"/><Relationship Id="rId14954" Type="http://schemas.openxmlformats.org/officeDocument/2006/relationships/hyperlink" Target="mailto:mallory97@ray-dillon.com" TargetMode="External"/><Relationship Id="rId883" Type="http://schemas.openxmlformats.org/officeDocument/2006/relationships/hyperlink" Target="https://www.rivera.com/" TargetMode="External"/><Relationship Id="rId2564" Type="http://schemas.openxmlformats.org/officeDocument/2006/relationships/hyperlink" Target="mailto:howard62@morales.com" TargetMode="External"/><Relationship Id="rId9177" Type="http://schemas.openxmlformats.org/officeDocument/2006/relationships/hyperlink" Target="http://griffin.org/" TargetMode="External"/><Relationship Id="rId12158" Type="http://schemas.openxmlformats.org/officeDocument/2006/relationships/hyperlink" Target="mailto:tasha28@branch-dorsey.biz" TargetMode="External"/><Relationship Id="rId14607" Type="http://schemas.openxmlformats.org/officeDocument/2006/relationships/hyperlink" Target="https://shannon-hensley.info/" TargetMode="External"/><Relationship Id="rId536" Type="http://schemas.openxmlformats.org/officeDocument/2006/relationships/hyperlink" Target="mailto:kristinemunoz@neal-kline.com" TargetMode="External"/><Relationship Id="rId2217" Type="http://schemas.openxmlformats.org/officeDocument/2006/relationships/hyperlink" Target="https://leblanc.org/" TargetMode="External"/><Relationship Id="rId5787" Type="http://schemas.openxmlformats.org/officeDocument/2006/relationships/hyperlink" Target="http://nichols.com/" TargetMode="External"/><Relationship Id="rId8260" Type="http://schemas.openxmlformats.org/officeDocument/2006/relationships/hyperlink" Target="mailto:yluna@nash.com" TargetMode="External"/><Relationship Id="rId11241" Type="http://schemas.openxmlformats.org/officeDocument/2006/relationships/hyperlink" Target="http://www.cantrell.com/" TargetMode="External"/><Relationship Id="rId1300" Type="http://schemas.openxmlformats.org/officeDocument/2006/relationships/hyperlink" Target="mailto:sethstuart@wheeler.com" TargetMode="External"/><Relationship Id="rId4870" Type="http://schemas.openxmlformats.org/officeDocument/2006/relationships/hyperlink" Target="mailto:spearscurtis@rich.com" TargetMode="External"/><Relationship Id="rId14464" Type="http://schemas.openxmlformats.org/officeDocument/2006/relationships/hyperlink" Target="mailto:emilygaines@hoover-rich.com" TargetMode="External"/><Relationship Id="rId16913" Type="http://schemas.openxmlformats.org/officeDocument/2006/relationships/hyperlink" Target="https://kaiser.com/" TargetMode="External"/><Relationship Id="rId4523" Type="http://schemas.openxmlformats.org/officeDocument/2006/relationships/hyperlink" Target="https://daniels.com/" TargetMode="External"/><Relationship Id="rId14117" Type="http://schemas.openxmlformats.org/officeDocument/2006/relationships/hyperlink" Target="https://www.paul.org/" TargetMode="External"/><Relationship Id="rId393" Type="http://schemas.openxmlformats.org/officeDocument/2006/relationships/hyperlink" Target="https://www.stone.com/" TargetMode="External"/><Relationship Id="rId2074" Type="http://schemas.openxmlformats.org/officeDocument/2006/relationships/hyperlink" Target="mailto:jo57@carroll-bruce.com" TargetMode="External"/><Relationship Id="rId7746" Type="http://schemas.openxmlformats.org/officeDocument/2006/relationships/hyperlink" Target="mailto:terry28@kennedy.info" TargetMode="External"/><Relationship Id="rId17687" Type="http://schemas.openxmlformats.org/officeDocument/2006/relationships/hyperlink" Target="https://www.ball-sosa.org/" TargetMode="External"/><Relationship Id="rId5297" Type="http://schemas.openxmlformats.org/officeDocument/2006/relationships/hyperlink" Target="https://colon.com/" TargetMode="External"/><Relationship Id="rId10727" Type="http://schemas.openxmlformats.org/officeDocument/2006/relationships/hyperlink" Target="http://singleton-roy.com/" TargetMode="External"/><Relationship Id="rId13200" Type="http://schemas.openxmlformats.org/officeDocument/2006/relationships/hyperlink" Target="mailto:rpennington@gross-norman.info" TargetMode="External"/><Relationship Id="rId16770" Type="http://schemas.openxmlformats.org/officeDocument/2006/relationships/hyperlink" Target="mailto:joan27@dean-hall.com" TargetMode="External"/><Relationship Id="rId16423" Type="http://schemas.openxmlformats.org/officeDocument/2006/relationships/hyperlink" Target="http://www.cruz-cardenas.com/" TargetMode="External"/><Relationship Id="rId19993" Type="http://schemas.openxmlformats.org/officeDocument/2006/relationships/hyperlink" Target="mailto:emullins@simpson-christensen.com" TargetMode="External"/><Relationship Id="rId4380" Type="http://schemas.openxmlformats.org/officeDocument/2006/relationships/hyperlink" Target="mailto:whitney64@woodard.org" TargetMode="External"/><Relationship Id="rId19646" Type="http://schemas.openxmlformats.org/officeDocument/2006/relationships/hyperlink" Target="mailto:peckcaroline@arroyo.com" TargetMode="External"/><Relationship Id="rId4033" Type="http://schemas.openxmlformats.org/officeDocument/2006/relationships/hyperlink" Target="https://www.rodgers.org/" TargetMode="External"/><Relationship Id="rId9705" Type="http://schemas.openxmlformats.org/officeDocument/2006/relationships/hyperlink" Target="http://reid-sellers.com/" TargetMode="External"/><Relationship Id="rId10584" Type="http://schemas.openxmlformats.org/officeDocument/2006/relationships/hyperlink" Target="mailto:hannahrobertson@leon-larsen.com" TargetMode="External"/><Relationship Id="rId17197" Type="http://schemas.openxmlformats.org/officeDocument/2006/relationships/hyperlink" Target="https://www.dunlap-jennings.com/" TargetMode="External"/><Relationship Id="rId7256" Type="http://schemas.openxmlformats.org/officeDocument/2006/relationships/hyperlink" Target="mailto:grahamwendy@hicks.org" TargetMode="External"/><Relationship Id="rId10237" Type="http://schemas.openxmlformats.org/officeDocument/2006/relationships/hyperlink" Target="http://cooper-gallegos.com/" TargetMode="External"/><Relationship Id="rId15909" Type="http://schemas.openxmlformats.org/officeDocument/2006/relationships/hyperlink" Target="https://www.kline.com/" TargetMode="External"/><Relationship Id="rId3866" Type="http://schemas.openxmlformats.org/officeDocument/2006/relationships/hyperlink" Target="mailto:dakotamadden@singleton.com" TargetMode="External"/><Relationship Id="rId16280" Type="http://schemas.openxmlformats.org/officeDocument/2006/relationships/hyperlink" Target="mailto:bryantasha@kent-nash.net" TargetMode="External"/><Relationship Id="rId3519" Type="http://schemas.openxmlformats.org/officeDocument/2006/relationships/hyperlink" Target="https://www.cabrera-cooke.com/" TargetMode="External"/><Relationship Id="rId12890" Type="http://schemas.openxmlformats.org/officeDocument/2006/relationships/hyperlink" Target="mailto:snowjake@hoffman.net" TargetMode="External"/><Relationship Id="rId9562" Type="http://schemas.openxmlformats.org/officeDocument/2006/relationships/hyperlink" Target="mailto:hmercado@york.com" TargetMode="External"/><Relationship Id="rId12543" Type="http://schemas.openxmlformats.org/officeDocument/2006/relationships/hyperlink" Target="http://walker-parrish.biz/" TargetMode="External"/><Relationship Id="rId19156" Type="http://schemas.openxmlformats.org/officeDocument/2006/relationships/hyperlink" Target="mailto:lsparks@pollard.com" TargetMode="External"/><Relationship Id="rId921" Type="http://schemas.openxmlformats.org/officeDocument/2006/relationships/hyperlink" Target="http://mcdowell-pugh.info/" TargetMode="External"/><Relationship Id="rId2602" Type="http://schemas.openxmlformats.org/officeDocument/2006/relationships/hyperlink" Target="mailto:qesparza@tran-compton.com" TargetMode="External"/><Relationship Id="rId9215" Type="http://schemas.openxmlformats.org/officeDocument/2006/relationships/hyperlink" Target="https://hopkins.com/" TargetMode="External"/><Relationship Id="rId10094" Type="http://schemas.openxmlformats.org/officeDocument/2006/relationships/hyperlink" Target="mailto:gmonroe@prince.com" TargetMode="External"/><Relationship Id="rId5825" Type="http://schemas.openxmlformats.org/officeDocument/2006/relationships/hyperlink" Target="https://graves.biz/" TargetMode="External"/><Relationship Id="rId15766" Type="http://schemas.openxmlformats.org/officeDocument/2006/relationships/hyperlink" Target="mailto:guerrerojanice@johnston-nolan.info" TargetMode="External"/><Relationship Id="rId3376" Type="http://schemas.openxmlformats.org/officeDocument/2006/relationships/hyperlink" Target="mailto:barnettkristin@livingston.com" TargetMode="External"/><Relationship Id="rId15419" Type="http://schemas.openxmlformats.org/officeDocument/2006/relationships/hyperlink" Target="http://dougherty.net/" TargetMode="External"/><Relationship Id="rId18989" Type="http://schemas.openxmlformats.org/officeDocument/2006/relationships/hyperlink" Target="https://www.foley.com/" TargetMode="External"/><Relationship Id="rId3029" Type="http://schemas.openxmlformats.org/officeDocument/2006/relationships/hyperlink" Target="https://guerra.com/" TargetMode="External"/><Relationship Id="rId6599" Type="http://schemas.openxmlformats.org/officeDocument/2006/relationships/hyperlink" Target="https://johnson.com/" TargetMode="External"/><Relationship Id="rId9072" Type="http://schemas.openxmlformats.org/officeDocument/2006/relationships/hyperlink" Target="mailto:cassieday@delacruz-hensley.com" TargetMode="External"/><Relationship Id="rId14502" Type="http://schemas.openxmlformats.org/officeDocument/2006/relationships/hyperlink" Target="mailto:lsingleton@hubbard.com" TargetMode="External"/><Relationship Id="rId12053" Type="http://schemas.openxmlformats.org/officeDocument/2006/relationships/hyperlink" Target="https://www.ashley.info/" TargetMode="External"/><Relationship Id="rId17725" Type="http://schemas.openxmlformats.org/officeDocument/2006/relationships/hyperlink" Target="http://www.stark.biz/" TargetMode="External"/><Relationship Id="rId431" Type="http://schemas.openxmlformats.org/officeDocument/2006/relationships/hyperlink" Target="http://www.murray-woodard.net/" TargetMode="External"/><Relationship Id="rId2112" Type="http://schemas.openxmlformats.org/officeDocument/2006/relationships/hyperlink" Target="mailto:rojasgabriela@clarke.net" TargetMode="External"/><Relationship Id="rId5682" Type="http://schemas.openxmlformats.org/officeDocument/2006/relationships/hyperlink" Target="mailto:faith91@hart.info" TargetMode="External"/><Relationship Id="rId15276" Type="http://schemas.openxmlformats.org/officeDocument/2006/relationships/hyperlink" Target="mailto:madeline47@browning.com" TargetMode="External"/><Relationship Id="rId5335" Type="http://schemas.openxmlformats.org/officeDocument/2006/relationships/hyperlink" Target="https://goodman-archer.com/" TargetMode="External"/><Relationship Id="rId18499" Type="http://schemas.openxmlformats.org/officeDocument/2006/relationships/hyperlink" Target="https://www.coleman.biz/" TargetMode="External"/><Relationship Id="rId8558" Type="http://schemas.openxmlformats.org/officeDocument/2006/relationships/hyperlink" Target="mailto:krivas@eaton-stanton.com" TargetMode="External"/><Relationship Id="rId11886" Type="http://schemas.openxmlformats.org/officeDocument/2006/relationships/hyperlink" Target="mailto:livicki@frey.org" TargetMode="External"/><Relationship Id="rId1945" Type="http://schemas.openxmlformats.org/officeDocument/2006/relationships/hyperlink" Target="http://lawrence.com/" TargetMode="External"/><Relationship Id="rId11539" Type="http://schemas.openxmlformats.org/officeDocument/2006/relationships/hyperlink" Target="https://www.ramsey.org/" TargetMode="External"/><Relationship Id="rId14012" Type="http://schemas.openxmlformats.org/officeDocument/2006/relationships/hyperlink" Target="mailto:qgarrett@edwards-webb.com" TargetMode="External"/><Relationship Id="rId17582" Type="http://schemas.openxmlformats.org/officeDocument/2006/relationships/hyperlink" Target="mailto:cdelgado@dunlap.org" TargetMode="External"/><Relationship Id="rId7641" Type="http://schemas.openxmlformats.org/officeDocument/2006/relationships/hyperlink" Target="https://bullock-johnson.info/" TargetMode="External"/><Relationship Id="rId10622" Type="http://schemas.openxmlformats.org/officeDocument/2006/relationships/hyperlink" Target="mailto:whitneyclifford@costa-black.info" TargetMode="External"/><Relationship Id="rId17235" Type="http://schemas.openxmlformats.org/officeDocument/2006/relationships/hyperlink" Target="http://www.carter-lutz.com/" TargetMode="External"/><Relationship Id="rId5192" Type="http://schemas.openxmlformats.org/officeDocument/2006/relationships/hyperlink" Target="mailto:grantmullins@bentley.com" TargetMode="External"/><Relationship Id="rId3904" Type="http://schemas.openxmlformats.org/officeDocument/2006/relationships/hyperlink" Target="mailto:karl57@martin.com" TargetMode="External"/><Relationship Id="rId11396" Type="http://schemas.openxmlformats.org/officeDocument/2006/relationships/hyperlink" Target="mailto:carolineperry@jackson.org" TargetMode="External"/><Relationship Id="rId13845" Type="http://schemas.openxmlformats.org/officeDocument/2006/relationships/hyperlink" Target="http://www.molina.com/" TargetMode="External"/><Relationship Id="rId1455" Type="http://schemas.openxmlformats.org/officeDocument/2006/relationships/hyperlink" Target="https://www.hardy.biz/" TargetMode="External"/><Relationship Id="rId8068" Type="http://schemas.openxmlformats.org/officeDocument/2006/relationships/hyperlink" Target="mailto:tatkinson@butler.com" TargetMode="External"/><Relationship Id="rId11049" Type="http://schemas.openxmlformats.org/officeDocument/2006/relationships/hyperlink" Target="http://savage.com/" TargetMode="External"/><Relationship Id="rId1108" Type="http://schemas.openxmlformats.org/officeDocument/2006/relationships/hyperlink" Target="mailto:hraymond@perkins.org" TargetMode="External"/><Relationship Id="rId4678" Type="http://schemas.openxmlformats.org/officeDocument/2006/relationships/hyperlink" Target="mailto:hooperfernando@lloyd.com" TargetMode="External"/><Relationship Id="rId17092" Type="http://schemas.openxmlformats.org/officeDocument/2006/relationships/hyperlink" Target="mailto:beasleyjorge@payne-hoover.com" TargetMode="External"/><Relationship Id="rId19541" Type="http://schemas.openxmlformats.org/officeDocument/2006/relationships/hyperlink" Target="http://montes-petersen.org/" TargetMode="External"/><Relationship Id="rId7151" Type="http://schemas.openxmlformats.org/officeDocument/2006/relationships/hyperlink" Target="http://www.dudley.com/" TargetMode="External"/><Relationship Id="rId9600" Type="http://schemas.openxmlformats.org/officeDocument/2006/relationships/hyperlink" Target="mailto:beckertrevor@escobar.org" TargetMode="External"/><Relationship Id="rId10132" Type="http://schemas.openxmlformats.org/officeDocument/2006/relationships/hyperlink" Target="mailto:nathaniel78@decker.com" TargetMode="External"/><Relationship Id="rId15804" Type="http://schemas.openxmlformats.org/officeDocument/2006/relationships/hyperlink" Target="mailto:savannah00@lane.biz" TargetMode="External"/><Relationship Id="rId3761" Type="http://schemas.openxmlformats.org/officeDocument/2006/relationships/hyperlink" Target="https://www.evans.org/" TargetMode="External"/><Relationship Id="rId13355" Type="http://schemas.openxmlformats.org/officeDocument/2006/relationships/hyperlink" Target="http://mclean-bruce.com/" TargetMode="External"/><Relationship Id="rId3414" Type="http://schemas.openxmlformats.org/officeDocument/2006/relationships/hyperlink" Target="mailto:jweber@holt.com" TargetMode="External"/><Relationship Id="rId6984" Type="http://schemas.openxmlformats.org/officeDocument/2006/relationships/hyperlink" Target="mailto:alfredsantos@henson.info" TargetMode="External"/><Relationship Id="rId13008" Type="http://schemas.openxmlformats.org/officeDocument/2006/relationships/hyperlink" Target="mailto:wilcoxsheena@figueroa.net" TargetMode="External"/><Relationship Id="rId16578" Type="http://schemas.openxmlformats.org/officeDocument/2006/relationships/hyperlink" Target="mailto:fdoyle@peck-cunningham.com" TargetMode="External"/><Relationship Id="rId6637" Type="http://schemas.openxmlformats.org/officeDocument/2006/relationships/hyperlink" Target="https://farrell-lozano.com/" TargetMode="External"/><Relationship Id="rId19051" Type="http://schemas.openxmlformats.org/officeDocument/2006/relationships/hyperlink" Target="https://www.fletcher.net/" TargetMode="External"/><Relationship Id="rId4188" Type="http://schemas.openxmlformats.org/officeDocument/2006/relationships/hyperlink" Target="mailto:friedmantimothy@soto.com" TargetMode="External"/><Relationship Id="rId9110" Type="http://schemas.openxmlformats.org/officeDocument/2006/relationships/hyperlink" Target="mailto:ritadaniel@potter.biz" TargetMode="External"/><Relationship Id="rId15661" Type="http://schemas.openxmlformats.org/officeDocument/2006/relationships/hyperlink" Target="http://brock.info/" TargetMode="External"/><Relationship Id="rId5720" Type="http://schemas.openxmlformats.org/officeDocument/2006/relationships/hyperlink" Target="mailto:solomonkrista@hart.com" TargetMode="External"/><Relationship Id="rId15314" Type="http://schemas.openxmlformats.org/officeDocument/2006/relationships/hyperlink" Target="mailto:ucarey@braun.biz" TargetMode="External"/><Relationship Id="rId18884" Type="http://schemas.openxmlformats.org/officeDocument/2006/relationships/hyperlink" Target="mailto:melissa45@nicholson.com" TargetMode="External"/><Relationship Id="rId3271" Type="http://schemas.openxmlformats.org/officeDocument/2006/relationships/hyperlink" Target="http://www.chambers.biz/" TargetMode="External"/><Relationship Id="rId8943" Type="http://schemas.openxmlformats.org/officeDocument/2006/relationships/hyperlink" Target="http://www.michael.org/" TargetMode="External"/><Relationship Id="rId18537" Type="http://schemas.openxmlformats.org/officeDocument/2006/relationships/hyperlink" Target="https://www.nielsen.net/" TargetMode="External"/><Relationship Id="rId6494" Type="http://schemas.openxmlformats.org/officeDocument/2006/relationships/hyperlink" Target="mailto:ariel89@orr-carpenter.info" TargetMode="External"/><Relationship Id="rId11924" Type="http://schemas.openxmlformats.org/officeDocument/2006/relationships/hyperlink" Target="mailto:ngay@anderson.com" TargetMode="External"/><Relationship Id="rId16088" Type="http://schemas.openxmlformats.org/officeDocument/2006/relationships/hyperlink" Target="mailto:zbuchanan@chaney-may.com" TargetMode="External"/><Relationship Id="rId6147" Type="http://schemas.openxmlformats.org/officeDocument/2006/relationships/hyperlink" Target="https://robbins-estes.biz/" TargetMode="External"/><Relationship Id="rId12698" Type="http://schemas.openxmlformats.org/officeDocument/2006/relationships/hyperlink" Target="mailto:miguel69@petersen-odom.com" TargetMode="External"/><Relationship Id="rId15171" Type="http://schemas.openxmlformats.org/officeDocument/2006/relationships/hyperlink" Target="https://www.conway-green.info/" TargetMode="External"/><Relationship Id="rId17620" Type="http://schemas.openxmlformats.org/officeDocument/2006/relationships/hyperlink" Target="mailto:lanesharon@allison.biz" TargetMode="External"/><Relationship Id="rId729" Type="http://schemas.openxmlformats.org/officeDocument/2006/relationships/hyperlink" Target="https://reese.biz/" TargetMode="External"/><Relationship Id="rId2757" Type="http://schemas.openxmlformats.org/officeDocument/2006/relationships/hyperlink" Target="https://davies.com/" TargetMode="External"/><Relationship Id="rId5230" Type="http://schemas.openxmlformats.org/officeDocument/2006/relationships/hyperlink" Target="mailto:rfoster@benitez-howell.info" TargetMode="External"/><Relationship Id="rId11781" Type="http://schemas.openxmlformats.org/officeDocument/2006/relationships/hyperlink" Target="https://meadows.net/" TargetMode="External"/><Relationship Id="rId18394" Type="http://schemas.openxmlformats.org/officeDocument/2006/relationships/hyperlink" Target="mailto:espinozawanda@medina.com" TargetMode="External"/><Relationship Id="rId1840" Type="http://schemas.openxmlformats.org/officeDocument/2006/relationships/hyperlink" Target="mailto:yjuarez@gross-hines.com" TargetMode="External"/><Relationship Id="rId8453" Type="http://schemas.openxmlformats.org/officeDocument/2006/relationships/hyperlink" Target="http://friedman.com/" TargetMode="External"/><Relationship Id="rId11434" Type="http://schemas.openxmlformats.org/officeDocument/2006/relationships/hyperlink" Target="mailto:roberto60@mata.com" TargetMode="External"/><Relationship Id="rId18047" Type="http://schemas.openxmlformats.org/officeDocument/2006/relationships/hyperlink" Target="http://english-hahn.biz/" TargetMode="External"/><Relationship Id="rId8106" Type="http://schemas.openxmlformats.org/officeDocument/2006/relationships/hyperlink" Target="mailto:tami74@sexton.com" TargetMode="External"/><Relationship Id="rId14657" Type="http://schemas.openxmlformats.org/officeDocument/2006/relationships/hyperlink" Target="https://www.carney.com/" TargetMode="External"/><Relationship Id="rId4716" Type="http://schemas.openxmlformats.org/officeDocument/2006/relationships/hyperlink" Target="mailto:lestercory@schwartz.org" TargetMode="External"/><Relationship Id="rId17130" Type="http://schemas.openxmlformats.org/officeDocument/2006/relationships/hyperlink" Target="mailto:tphelps@torres-gomez.com" TargetMode="External"/><Relationship Id="rId586" Type="http://schemas.openxmlformats.org/officeDocument/2006/relationships/hyperlink" Target="mailto:arthur45@valencia.net" TargetMode="External"/><Relationship Id="rId2267" Type="http://schemas.openxmlformats.org/officeDocument/2006/relationships/hyperlink" Target="http://mosley.com/" TargetMode="External"/><Relationship Id="rId239" Type="http://schemas.openxmlformats.org/officeDocument/2006/relationships/hyperlink" Target="https://alvarado.com/" TargetMode="External"/><Relationship Id="rId7939" Type="http://schemas.openxmlformats.org/officeDocument/2006/relationships/hyperlink" Target="https://morrow.com/" TargetMode="External"/><Relationship Id="rId13740" Type="http://schemas.openxmlformats.org/officeDocument/2006/relationships/hyperlink" Target="mailto:frylaurie@thornton-roman.info" TargetMode="External"/><Relationship Id="rId11291" Type="http://schemas.openxmlformats.org/officeDocument/2006/relationships/hyperlink" Target="https://www.patrick-rose.com/" TargetMode="External"/><Relationship Id="rId16963" Type="http://schemas.openxmlformats.org/officeDocument/2006/relationships/hyperlink" Target="https://www.nguyen-gonzales.org/" TargetMode="External"/><Relationship Id="rId1350" Type="http://schemas.openxmlformats.org/officeDocument/2006/relationships/hyperlink" Target="mailto:mcfarlandbilly@ford.biz" TargetMode="External"/><Relationship Id="rId16616" Type="http://schemas.openxmlformats.org/officeDocument/2006/relationships/hyperlink" Target="mailto:tarabrooks@pennington-patterson.com" TargetMode="External"/><Relationship Id="rId1003" Type="http://schemas.openxmlformats.org/officeDocument/2006/relationships/hyperlink" Target="https://olsen.org/" TargetMode="External"/><Relationship Id="rId4573" Type="http://schemas.openxmlformats.org/officeDocument/2006/relationships/hyperlink" Target="https://www.beasley-clay.net/" TargetMode="External"/><Relationship Id="rId14167" Type="http://schemas.openxmlformats.org/officeDocument/2006/relationships/hyperlink" Target="https://villa.com/" TargetMode="External"/><Relationship Id="rId19839" Type="http://schemas.openxmlformats.org/officeDocument/2006/relationships/hyperlink" Target="https://humphrey.com/" TargetMode="External"/><Relationship Id="rId4226" Type="http://schemas.openxmlformats.org/officeDocument/2006/relationships/hyperlink" Target="mailto:garrett41@baxter-booker.com" TargetMode="External"/><Relationship Id="rId7796" Type="http://schemas.openxmlformats.org/officeDocument/2006/relationships/hyperlink" Target="mailto:jon39@merritt-deleon.net" TargetMode="External"/><Relationship Id="rId7449" Type="http://schemas.openxmlformats.org/officeDocument/2006/relationships/hyperlink" Target="https://www.oneill-arias.com/" TargetMode="External"/><Relationship Id="rId10777" Type="http://schemas.openxmlformats.org/officeDocument/2006/relationships/hyperlink" Target="http://hutchinson-hudson.org/" TargetMode="External"/><Relationship Id="rId13250" Type="http://schemas.openxmlformats.org/officeDocument/2006/relationships/hyperlink" Target="mailto:shannonbenjamin@sanders-payne.com" TargetMode="External"/><Relationship Id="rId18922" Type="http://schemas.openxmlformats.org/officeDocument/2006/relationships/hyperlink" Target="mailto:iperkins@macias.info" TargetMode="External"/><Relationship Id="rId16473" Type="http://schemas.openxmlformats.org/officeDocument/2006/relationships/hyperlink" Target="https://pittman-newman.com/" TargetMode="External"/><Relationship Id="rId4083" Type="http://schemas.openxmlformats.org/officeDocument/2006/relationships/hyperlink" Target="https://rice-holt.com/" TargetMode="External"/><Relationship Id="rId6532" Type="http://schemas.openxmlformats.org/officeDocument/2006/relationships/hyperlink" Target="mailto:qvillegas@page.com" TargetMode="External"/><Relationship Id="rId16126" Type="http://schemas.openxmlformats.org/officeDocument/2006/relationships/hyperlink" Target="mailto:ihouston@long-skinner.info" TargetMode="External"/><Relationship Id="rId19696" Type="http://schemas.openxmlformats.org/officeDocument/2006/relationships/hyperlink" Target="mailto:franciskristi@walsh-shaw.org" TargetMode="External"/><Relationship Id="rId9755" Type="http://schemas.openxmlformats.org/officeDocument/2006/relationships/hyperlink" Target="http://mendez.info/" TargetMode="External"/><Relationship Id="rId12736" Type="http://schemas.openxmlformats.org/officeDocument/2006/relationships/hyperlink" Target="mailto:garrett61@gonzalez-welch.com" TargetMode="External"/><Relationship Id="rId19349" Type="http://schemas.openxmlformats.org/officeDocument/2006/relationships/hyperlink" Target="https://www.beasley.org/" TargetMode="External"/><Relationship Id="rId9408" Type="http://schemas.openxmlformats.org/officeDocument/2006/relationships/hyperlink" Target="mailto:maldonadodonna@spears.info" TargetMode="External"/><Relationship Id="rId10287" Type="http://schemas.openxmlformats.org/officeDocument/2006/relationships/hyperlink" Target="http://skinner.biz/" TargetMode="External"/><Relationship Id="rId15959" Type="http://schemas.openxmlformats.org/officeDocument/2006/relationships/hyperlink" Target="http://webb.com/" TargetMode="External"/><Relationship Id="rId3569" Type="http://schemas.openxmlformats.org/officeDocument/2006/relationships/hyperlink" Target="http://doyle-goodman.biz/" TargetMode="External"/><Relationship Id="rId18432" Type="http://schemas.openxmlformats.org/officeDocument/2006/relationships/hyperlink" Target="mailto:henrymelody@dean-villegas.com" TargetMode="External"/><Relationship Id="rId6042" Type="http://schemas.openxmlformats.org/officeDocument/2006/relationships/hyperlink" Target="mailto:kathleenblake@drake-schmitt.com" TargetMode="External"/><Relationship Id="rId12593" Type="http://schemas.openxmlformats.org/officeDocument/2006/relationships/hyperlink" Target="https://www.mcbride.com/" TargetMode="External"/><Relationship Id="rId971" Type="http://schemas.openxmlformats.org/officeDocument/2006/relationships/hyperlink" Target="http://dillon-duarte.org/" TargetMode="External"/><Relationship Id="rId2652" Type="http://schemas.openxmlformats.org/officeDocument/2006/relationships/hyperlink" Target="mailto:xperry@rich.net" TargetMode="External"/><Relationship Id="rId9265" Type="http://schemas.openxmlformats.org/officeDocument/2006/relationships/hyperlink" Target="http://goodwin.biz/" TargetMode="External"/><Relationship Id="rId12246" Type="http://schemas.openxmlformats.org/officeDocument/2006/relationships/hyperlink" Target="mailto:herbert84@pollard.com" TargetMode="External"/><Relationship Id="rId624" Type="http://schemas.openxmlformats.org/officeDocument/2006/relationships/hyperlink" Target="mailto:jeffersonbrandi@cannon-trevino.com" TargetMode="External"/><Relationship Id="rId2305" Type="http://schemas.openxmlformats.org/officeDocument/2006/relationships/hyperlink" Target="http://www.haynes-clements.com/" TargetMode="External"/><Relationship Id="rId5875" Type="http://schemas.openxmlformats.org/officeDocument/2006/relationships/hyperlink" Target="https://matthews.net/" TargetMode="External"/><Relationship Id="rId15469" Type="http://schemas.openxmlformats.org/officeDocument/2006/relationships/hyperlink" Target="http://www.gill.com/" TargetMode="External"/><Relationship Id="rId17918" Type="http://schemas.openxmlformats.org/officeDocument/2006/relationships/hyperlink" Target="mailto:sallyshields@morse.com" TargetMode="External"/><Relationship Id="rId5528" Type="http://schemas.openxmlformats.org/officeDocument/2006/relationships/hyperlink" Target="mailto:lindsay57@kramer-chaney.info" TargetMode="External"/><Relationship Id="rId3079" Type="http://schemas.openxmlformats.org/officeDocument/2006/relationships/hyperlink" Target="http://castaneda.com/" TargetMode="External"/><Relationship Id="rId8001" Type="http://schemas.openxmlformats.org/officeDocument/2006/relationships/hyperlink" Target="http://rose.com/" TargetMode="External"/><Relationship Id="rId14552" Type="http://schemas.openxmlformats.org/officeDocument/2006/relationships/hyperlink" Target="mailto:ohampton@roberts.com" TargetMode="External"/><Relationship Id="rId481" Type="http://schemas.openxmlformats.org/officeDocument/2006/relationships/hyperlink" Target="http://terrell.biz/" TargetMode="External"/><Relationship Id="rId2162" Type="http://schemas.openxmlformats.org/officeDocument/2006/relationships/hyperlink" Target="mailto:zrivers@norman.net" TargetMode="External"/><Relationship Id="rId4611" Type="http://schemas.openxmlformats.org/officeDocument/2006/relationships/hyperlink" Target="http://clayton.com/" TargetMode="External"/><Relationship Id="rId14205" Type="http://schemas.openxmlformats.org/officeDocument/2006/relationships/hyperlink" Target="https://maddox.com/" TargetMode="External"/><Relationship Id="rId17775" Type="http://schemas.openxmlformats.org/officeDocument/2006/relationships/hyperlink" Target="https://bender.org/" TargetMode="External"/><Relationship Id="rId134" Type="http://schemas.openxmlformats.org/officeDocument/2006/relationships/hyperlink" Target="mailto:qmcdaniel@cruz.net" TargetMode="External"/><Relationship Id="rId7834" Type="http://schemas.openxmlformats.org/officeDocument/2006/relationships/hyperlink" Target="mailto:shahbrett@fry.com" TargetMode="External"/><Relationship Id="rId10815" Type="http://schemas.openxmlformats.org/officeDocument/2006/relationships/hyperlink" Target="https://www.mullen.biz/" TargetMode="External"/><Relationship Id="rId17428" Type="http://schemas.openxmlformats.org/officeDocument/2006/relationships/hyperlink" Target="mailto:vickihoward@hardin.com" TargetMode="External"/><Relationship Id="rId5385" Type="http://schemas.openxmlformats.org/officeDocument/2006/relationships/hyperlink" Target="https://www.harrington.com/" TargetMode="External"/><Relationship Id="rId1995" Type="http://schemas.openxmlformats.org/officeDocument/2006/relationships/hyperlink" Target="http://www.fox-kennedy.org/" TargetMode="External"/><Relationship Id="rId5038" Type="http://schemas.openxmlformats.org/officeDocument/2006/relationships/hyperlink" Target="mailto:samuel96@colon.com" TargetMode="External"/><Relationship Id="rId11589" Type="http://schemas.openxmlformats.org/officeDocument/2006/relationships/hyperlink" Target="http://www.carpenter-liu.com/" TargetMode="External"/><Relationship Id="rId1648" Type="http://schemas.openxmlformats.org/officeDocument/2006/relationships/hyperlink" Target="mailto:ustafford@rush-barr.com" TargetMode="External"/><Relationship Id="rId14062" Type="http://schemas.openxmlformats.org/officeDocument/2006/relationships/hyperlink" Target="mailto:edwin38@chen-vasquez.biz" TargetMode="External"/><Relationship Id="rId16511" Type="http://schemas.openxmlformats.org/officeDocument/2006/relationships/hyperlink" Target="http://page.com/" TargetMode="External"/><Relationship Id="rId4121" Type="http://schemas.openxmlformats.org/officeDocument/2006/relationships/hyperlink" Target="https://wong-henson.net/" TargetMode="External"/><Relationship Id="rId19734" Type="http://schemas.openxmlformats.org/officeDocument/2006/relationships/hyperlink" Target="mailto:manningnathan@keller-hicks.com" TargetMode="External"/><Relationship Id="rId7691" Type="http://schemas.openxmlformats.org/officeDocument/2006/relationships/hyperlink" Target="https://www.garner.com/" TargetMode="External"/><Relationship Id="rId10672" Type="http://schemas.openxmlformats.org/officeDocument/2006/relationships/hyperlink" Target="mailto:osbornewillie@becker.com" TargetMode="External"/><Relationship Id="rId17285" Type="http://schemas.openxmlformats.org/officeDocument/2006/relationships/hyperlink" Target="https://russo.info/" TargetMode="External"/><Relationship Id="rId7344" Type="http://schemas.openxmlformats.org/officeDocument/2006/relationships/hyperlink" Target="mailto:wernergarrett@trevino.org" TargetMode="External"/><Relationship Id="rId10325" Type="http://schemas.openxmlformats.org/officeDocument/2006/relationships/hyperlink" Target="http://www.berry.com/" TargetMode="External"/><Relationship Id="rId13895" Type="http://schemas.openxmlformats.org/officeDocument/2006/relationships/hyperlink" Target="http://www.booker.com/" TargetMode="External"/><Relationship Id="rId3954" Type="http://schemas.openxmlformats.org/officeDocument/2006/relationships/hyperlink" Target="mailto:brichardson@meza-francis.org" TargetMode="External"/><Relationship Id="rId13548" Type="http://schemas.openxmlformats.org/officeDocument/2006/relationships/hyperlink" Target="mailto:alex47@mckinney.com" TargetMode="External"/><Relationship Id="rId3607" Type="http://schemas.openxmlformats.org/officeDocument/2006/relationships/hyperlink" Target="http://bright.net/" TargetMode="External"/><Relationship Id="rId11099" Type="http://schemas.openxmlformats.org/officeDocument/2006/relationships/hyperlink" Target="https://juarez.com/" TargetMode="External"/><Relationship Id="rId16021" Type="http://schemas.openxmlformats.org/officeDocument/2006/relationships/hyperlink" Target="http://www.sampson.net/" TargetMode="External"/><Relationship Id="rId19591" Type="http://schemas.openxmlformats.org/officeDocument/2006/relationships/hyperlink" Target="http://www.kirby-lowe.org/" TargetMode="External"/><Relationship Id="rId1158" Type="http://schemas.openxmlformats.org/officeDocument/2006/relationships/hyperlink" Target="mailto:becky23@nunez.info" TargetMode="External"/><Relationship Id="rId9650" Type="http://schemas.openxmlformats.org/officeDocument/2006/relationships/hyperlink" Target="mailto:wyatt05@hill.biz" TargetMode="External"/><Relationship Id="rId19244" Type="http://schemas.openxmlformats.org/officeDocument/2006/relationships/hyperlink" Target="mailto:meredithcurtis@mcgee.com" TargetMode="External"/><Relationship Id="rId9303" Type="http://schemas.openxmlformats.org/officeDocument/2006/relationships/hyperlink" Target="http://castaneda.com/" TargetMode="External"/><Relationship Id="rId12631" Type="http://schemas.openxmlformats.org/officeDocument/2006/relationships/hyperlink" Target="http://williamson.com/" TargetMode="External"/><Relationship Id="rId10182" Type="http://schemas.openxmlformats.org/officeDocument/2006/relationships/hyperlink" Target="mailto:bmalone@barajas.biz" TargetMode="External"/><Relationship Id="rId15854" Type="http://schemas.openxmlformats.org/officeDocument/2006/relationships/hyperlink" Target="mailto:mconrad@lamb.com" TargetMode="External"/><Relationship Id="rId5913" Type="http://schemas.openxmlformats.org/officeDocument/2006/relationships/hyperlink" Target="http://forbes.com/" TargetMode="External"/><Relationship Id="rId15507" Type="http://schemas.openxmlformats.org/officeDocument/2006/relationships/hyperlink" Target="https://stein.com/" TargetMode="External"/><Relationship Id="rId3464" Type="http://schemas.openxmlformats.org/officeDocument/2006/relationships/hyperlink" Target="mailto:courtney45@christian-bishop.com" TargetMode="External"/><Relationship Id="rId13058" Type="http://schemas.openxmlformats.org/officeDocument/2006/relationships/hyperlink" Target="mailto:adamprince@middleton.com" TargetMode="External"/><Relationship Id="rId3117" Type="http://schemas.openxmlformats.org/officeDocument/2006/relationships/hyperlink" Target="http://www.cain-colon.com/" TargetMode="External"/><Relationship Id="rId6687" Type="http://schemas.openxmlformats.org/officeDocument/2006/relationships/hyperlink" Target="https://frederick.net/" TargetMode="External"/><Relationship Id="rId9160" Type="http://schemas.openxmlformats.org/officeDocument/2006/relationships/hyperlink" Target="mailto:rbates@brock.org" TargetMode="External"/><Relationship Id="rId12141" Type="http://schemas.openxmlformats.org/officeDocument/2006/relationships/hyperlink" Target="https://morales.biz/" TargetMode="External"/><Relationship Id="rId2200" Type="http://schemas.openxmlformats.org/officeDocument/2006/relationships/hyperlink" Target="mailto:dwayne82@sheppard.com" TargetMode="External"/><Relationship Id="rId17813" Type="http://schemas.openxmlformats.org/officeDocument/2006/relationships/hyperlink" Target="http://thornton.biz/" TargetMode="External"/><Relationship Id="rId5770" Type="http://schemas.openxmlformats.org/officeDocument/2006/relationships/hyperlink" Target="mailto:alexaochoa@woodward.info" TargetMode="External"/><Relationship Id="rId15364" Type="http://schemas.openxmlformats.org/officeDocument/2006/relationships/hyperlink" Target="mailto:katiegiles@pruitt-johnston.info" TargetMode="External"/><Relationship Id="rId5423" Type="http://schemas.openxmlformats.org/officeDocument/2006/relationships/hyperlink" Target="https://alvarado.com/" TargetMode="External"/><Relationship Id="rId8993" Type="http://schemas.openxmlformats.org/officeDocument/2006/relationships/hyperlink" Target="http://www.simmons.com/" TargetMode="External"/><Relationship Id="rId11974" Type="http://schemas.openxmlformats.org/officeDocument/2006/relationships/hyperlink" Target="mailto:nortoncrystal@levy.com" TargetMode="External"/><Relationship Id="rId15017" Type="http://schemas.openxmlformats.org/officeDocument/2006/relationships/hyperlink" Target="http://mayo.info/" TargetMode="External"/><Relationship Id="rId18587" Type="http://schemas.openxmlformats.org/officeDocument/2006/relationships/hyperlink" Target="https://www.harding-rasmussen.org/" TargetMode="External"/><Relationship Id="rId8646" Type="http://schemas.openxmlformats.org/officeDocument/2006/relationships/hyperlink" Target="mailto:rickeymadden@camacho.com" TargetMode="External"/><Relationship Id="rId11627" Type="http://schemas.openxmlformats.org/officeDocument/2006/relationships/hyperlink" Target="http://gonzales.com/" TargetMode="External"/><Relationship Id="rId6197" Type="http://schemas.openxmlformats.org/officeDocument/2006/relationships/hyperlink" Target="http://www.douglas-nicholson.net/" TargetMode="External"/><Relationship Id="rId14100" Type="http://schemas.openxmlformats.org/officeDocument/2006/relationships/hyperlink" Target="mailto:micheal76@adams.org" TargetMode="External"/><Relationship Id="rId17670" Type="http://schemas.openxmlformats.org/officeDocument/2006/relationships/hyperlink" Target="mailto:hho@cunningham.com" TargetMode="External"/><Relationship Id="rId4909" Type="http://schemas.openxmlformats.org/officeDocument/2006/relationships/hyperlink" Target="http://www.wilcox-brandt.net/" TargetMode="External"/><Relationship Id="rId17323" Type="http://schemas.openxmlformats.org/officeDocument/2006/relationships/hyperlink" Target="https://www.lin.com/" TargetMode="External"/><Relationship Id="rId779" Type="http://schemas.openxmlformats.org/officeDocument/2006/relationships/hyperlink" Target="http://barron.net/" TargetMode="External"/><Relationship Id="rId5280" Type="http://schemas.openxmlformats.org/officeDocument/2006/relationships/hyperlink" Target="mailto:russokylie@clarke.com" TargetMode="External"/><Relationship Id="rId10710" Type="http://schemas.openxmlformats.org/officeDocument/2006/relationships/hyperlink" Target="mailto:vgreen@collins.info" TargetMode="External"/><Relationship Id="rId13933" Type="http://schemas.openxmlformats.org/officeDocument/2006/relationships/hyperlink" Target="http://bautista.com/" TargetMode="External"/><Relationship Id="rId18097" Type="http://schemas.openxmlformats.org/officeDocument/2006/relationships/hyperlink" Target="https://morse.biz/" TargetMode="External"/><Relationship Id="rId1890" Type="http://schemas.openxmlformats.org/officeDocument/2006/relationships/hyperlink" Target="mailto:shelly22@holland-doyle.net" TargetMode="External"/><Relationship Id="rId8156" Type="http://schemas.openxmlformats.org/officeDocument/2006/relationships/hyperlink" Target="mailto:mariogentry@blanchard-lawrence.com" TargetMode="External"/><Relationship Id="rId11484" Type="http://schemas.openxmlformats.org/officeDocument/2006/relationships/hyperlink" Target="mailto:taylorross@preston.info" TargetMode="External"/><Relationship Id="rId1543" Type="http://schemas.openxmlformats.org/officeDocument/2006/relationships/hyperlink" Target="http://mckenzie.com/" TargetMode="External"/><Relationship Id="rId11137" Type="http://schemas.openxmlformats.org/officeDocument/2006/relationships/hyperlink" Target="http://www.friedman-campos.com/" TargetMode="External"/><Relationship Id="rId16809" Type="http://schemas.openxmlformats.org/officeDocument/2006/relationships/hyperlink" Target="http://harmon-carlson.net/" TargetMode="External"/><Relationship Id="rId4766" Type="http://schemas.openxmlformats.org/officeDocument/2006/relationships/hyperlink" Target="mailto:qburke@alvarado.com" TargetMode="External"/><Relationship Id="rId17180" Type="http://schemas.openxmlformats.org/officeDocument/2006/relationships/hyperlink" Target="mailto:schneidermariah@arnold.org" TargetMode="External"/><Relationship Id="rId4419" Type="http://schemas.openxmlformats.org/officeDocument/2006/relationships/hyperlink" Target="http://www.nicholson-woodward.com/" TargetMode="External"/><Relationship Id="rId7989" Type="http://schemas.openxmlformats.org/officeDocument/2006/relationships/hyperlink" Target="https://www.nicholson.com/" TargetMode="External"/><Relationship Id="rId10220" Type="http://schemas.openxmlformats.org/officeDocument/2006/relationships/hyperlink" Target="mailto:lopezvanessa@villa.com" TargetMode="External"/><Relationship Id="rId289" Type="http://schemas.openxmlformats.org/officeDocument/2006/relationships/hyperlink" Target="http://bautista.com/" TargetMode="External"/><Relationship Id="rId13790" Type="http://schemas.openxmlformats.org/officeDocument/2006/relationships/hyperlink" Target="mailto:jackandrade@cunningham.com" TargetMode="External"/><Relationship Id="rId13443" Type="http://schemas.openxmlformats.org/officeDocument/2006/relationships/hyperlink" Target="https://www.khan.com/" TargetMode="External"/><Relationship Id="rId1053" Type="http://schemas.openxmlformats.org/officeDocument/2006/relationships/hyperlink" Target="http://www.reyes.net/" TargetMode="External"/><Relationship Id="rId3502" Type="http://schemas.openxmlformats.org/officeDocument/2006/relationships/hyperlink" Target="mailto:bruce92@watkins-burch.biz" TargetMode="External"/><Relationship Id="rId16666" Type="http://schemas.openxmlformats.org/officeDocument/2006/relationships/hyperlink" Target="mailto:ptownsend@mclaughlin.com" TargetMode="External"/><Relationship Id="rId6725" Type="http://schemas.openxmlformats.org/officeDocument/2006/relationships/hyperlink" Target="https://www.gallagher-levy.net/" TargetMode="External"/><Relationship Id="rId16319" Type="http://schemas.openxmlformats.org/officeDocument/2006/relationships/hyperlink" Target="https://hodges.org/" TargetMode="External"/><Relationship Id="rId19889" Type="http://schemas.openxmlformats.org/officeDocument/2006/relationships/hyperlink" Target="https://www.serrano-sosa.info/" TargetMode="External"/><Relationship Id="rId4276" Type="http://schemas.openxmlformats.org/officeDocument/2006/relationships/hyperlink" Target="mailto:curtis31@cuevas.info" TargetMode="External"/><Relationship Id="rId9948" Type="http://schemas.openxmlformats.org/officeDocument/2006/relationships/hyperlink" Target="mailto:kirk91@howell-nicholson.com" TargetMode="External"/><Relationship Id="rId7499" Type="http://schemas.openxmlformats.org/officeDocument/2006/relationships/hyperlink" Target="https://www.franco.biz/" TargetMode="External"/><Relationship Id="rId12929" Type="http://schemas.openxmlformats.org/officeDocument/2006/relationships/hyperlink" Target="https://hays.org/" TargetMode="External"/><Relationship Id="rId15402" Type="http://schemas.openxmlformats.org/officeDocument/2006/relationships/hyperlink" Target="mailto:kyle23@brooks.com" TargetMode="External"/><Relationship Id="rId18972" Type="http://schemas.openxmlformats.org/officeDocument/2006/relationships/hyperlink" Target="mailto:wilkinsonrick@suarez.com" TargetMode="External"/><Relationship Id="rId3012" Type="http://schemas.openxmlformats.org/officeDocument/2006/relationships/hyperlink" Target="mailto:salinasolivia@kane-hubbard.com" TargetMode="External"/><Relationship Id="rId6582" Type="http://schemas.openxmlformats.org/officeDocument/2006/relationships/hyperlink" Target="mailto:ogarner@stevens.biz" TargetMode="External"/><Relationship Id="rId16176" Type="http://schemas.openxmlformats.org/officeDocument/2006/relationships/hyperlink" Target="mailto:april17@marshall.com" TargetMode="External"/><Relationship Id="rId18625" Type="http://schemas.openxmlformats.org/officeDocument/2006/relationships/hyperlink" Target="https://harrell-odom.com/" TargetMode="External"/><Relationship Id="rId6235" Type="http://schemas.openxmlformats.org/officeDocument/2006/relationships/hyperlink" Target="https://rose.com/" TargetMode="External"/><Relationship Id="rId12786" Type="http://schemas.openxmlformats.org/officeDocument/2006/relationships/hyperlink" Target="mailto:wcannon@cameron.com" TargetMode="External"/><Relationship Id="rId19399" Type="http://schemas.openxmlformats.org/officeDocument/2006/relationships/hyperlink" Target="http://www.porter-bates.biz/" TargetMode="External"/><Relationship Id="rId2845" Type="http://schemas.openxmlformats.org/officeDocument/2006/relationships/hyperlink" Target="https://hendrix.com/" TargetMode="External"/><Relationship Id="rId9458" Type="http://schemas.openxmlformats.org/officeDocument/2006/relationships/hyperlink" Target="mailto:holdengavin@sharp.com" TargetMode="External"/><Relationship Id="rId12439" Type="http://schemas.openxmlformats.org/officeDocument/2006/relationships/hyperlink" Target="http://whitney-gibson.com/" TargetMode="External"/><Relationship Id="rId817" Type="http://schemas.openxmlformats.org/officeDocument/2006/relationships/hyperlink" Target="http://www.zuniga.com/" TargetMode="External"/><Relationship Id="rId18482" Type="http://schemas.openxmlformats.org/officeDocument/2006/relationships/hyperlink" Target="mailto:fjacobson@mayer.com" TargetMode="External"/><Relationship Id="rId8541" Type="http://schemas.openxmlformats.org/officeDocument/2006/relationships/hyperlink" Target="http://frank.com/" TargetMode="External"/><Relationship Id="rId18135" Type="http://schemas.openxmlformats.org/officeDocument/2006/relationships/hyperlink" Target="https://www.lyons.com/" TargetMode="External"/><Relationship Id="rId6092" Type="http://schemas.openxmlformats.org/officeDocument/2006/relationships/hyperlink" Target="mailto:oscar92@trujillo.com" TargetMode="External"/><Relationship Id="rId11522" Type="http://schemas.openxmlformats.org/officeDocument/2006/relationships/hyperlink" Target="mailto:april61@arroyo.com" TargetMode="External"/><Relationship Id="rId14745" Type="http://schemas.openxmlformats.org/officeDocument/2006/relationships/hyperlink" Target="http://www.sanford.org/" TargetMode="External"/><Relationship Id="rId4804" Type="http://schemas.openxmlformats.org/officeDocument/2006/relationships/hyperlink" Target="mailto:anna44@eaton-ferrell.com" TargetMode="External"/><Relationship Id="rId12296" Type="http://schemas.openxmlformats.org/officeDocument/2006/relationships/hyperlink" Target="mailto:wernermiranda@lara.com" TargetMode="External"/><Relationship Id="rId17968" Type="http://schemas.openxmlformats.org/officeDocument/2006/relationships/hyperlink" Target="mailto:mark93@cruz.com" TargetMode="External"/><Relationship Id="rId674" Type="http://schemas.openxmlformats.org/officeDocument/2006/relationships/hyperlink" Target="mailto:phillip17@wade.net" TargetMode="External"/><Relationship Id="rId2355" Type="http://schemas.openxmlformats.org/officeDocument/2006/relationships/hyperlink" Target="https://www.webster.com/" TargetMode="External"/><Relationship Id="rId327" Type="http://schemas.openxmlformats.org/officeDocument/2006/relationships/hyperlink" Target="http://www.orozco.biz/" TargetMode="External"/><Relationship Id="rId2008" Type="http://schemas.openxmlformats.org/officeDocument/2006/relationships/hyperlink" Target="mailto:kristina85@forbes-sullivan.com" TargetMode="External"/><Relationship Id="rId5578" Type="http://schemas.openxmlformats.org/officeDocument/2006/relationships/hyperlink" Target="mailto:bobbywebster@lyons.org" TargetMode="External"/><Relationship Id="rId8051" Type="http://schemas.openxmlformats.org/officeDocument/2006/relationships/hyperlink" Target="http://brennan-callahan.net/" TargetMode="External"/><Relationship Id="rId11032" Type="http://schemas.openxmlformats.org/officeDocument/2006/relationships/hyperlink" Target="mailto:dominic75@may.com" TargetMode="External"/><Relationship Id="rId4661" Type="http://schemas.openxmlformats.org/officeDocument/2006/relationships/hyperlink" Target="https://www.cooley-chavez.com/" TargetMode="External"/><Relationship Id="rId14255" Type="http://schemas.openxmlformats.org/officeDocument/2006/relationships/hyperlink" Target="http://www.benson.org/" TargetMode="External"/><Relationship Id="rId16704" Type="http://schemas.openxmlformats.org/officeDocument/2006/relationships/hyperlink" Target="mailto:julian33@roy.org" TargetMode="External"/><Relationship Id="rId4314" Type="http://schemas.openxmlformats.org/officeDocument/2006/relationships/hyperlink" Target="mailto:blake60@hurley.com" TargetMode="External"/><Relationship Id="rId19927" Type="http://schemas.openxmlformats.org/officeDocument/2006/relationships/hyperlink" Target="https://neal.com/" TargetMode="External"/><Relationship Id="rId184" Type="http://schemas.openxmlformats.org/officeDocument/2006/relationships/hyperlink" Target="http://mccarty-meza.info/" TargetMode="External"/><Relationship Id="rId7884" Type="http://schemas.openxmlformats.org/officeDocument/2006/relationships/hyperlink" Target="mailto:rossrusso@larson.com" TargetMode="External"/><Relationship Id="rId10865" Type="http://schemas.openxmlformats.org/officeDocument/2006/relationships/hyperlink" Target="https://www.lynn-sweeney.com/" TargetMode="External"/><Relationship Id="rId17478" Type="http://schemas.openxmlformats.org/officeDocument/2006/relationships/hyperlink" Target="mailto:steeleisaiah@buckley-bradford.com" TargetMode="External"/><Relationship Id="rId5088" Type="http://schemas.openxmlformats.org/officeDocument/2006/relationships/hyperlink" Target="mailto:earl05@boyd.org" TargetMode="External"/><Relationship Id="rId7537" Type="http://schemas.openxmlformats.org/officeDocument/2006/relationships/hyperlink" Target="https://www.kramer.com/" TargetMode="External"/><Relationship Id="rId10518" Type="http://schemas.openxmlformats.org/officeDocument/2006/relationships/hyperlink" Target="mailto:jobullock@avila.com" TargetMode="External"/><Relationship Id="rId16561" Type="http://schemas.openxmlformats.org/officeDocument/2006/relationships/hyperlink" Target="https://www.frederick.net/" TargetMode="External"/><Relationship Id="rId1698" Type="http://schemas.openxmlformats.org/officeDocument/2006/relationships/hyperlink" Target="mailto:dorothy96@howard.com" TargetMode="External"/><Relationship Id="rId6620" Type="http://schemas.openxmlformats.org/officeDocument/2006/relationships/hyperlink" Target="mailto:bennettmakayla@erickson-contreras.org" TargetMode="External"/><Relationship Id="rId16214" Type="http://schemas.openxmlformats.org/officeDocument/2006/relationships/hyperlink" Target="mailto:ologan@berry.org" TargetMode="External"/><Relationship Id="rId4171" Type="http://schemas.openxmlformats.org/officeDocument/2006/relationships/hyperlink" Target="https://www.gill.org/" TargetMode="External"/><Relationship Id="rId19784" Type="http://schemas.openxmlformats.org/officeDocument/2006/relationships/hyperlink" Target="mailto:acevedolouis@mueller.com" TargetMode="External"/><Relationship Id="rId57" Type="http://schemas.openxmlformats.org/officeDocument/2006/relationships/hyperlink" Target="http://www.guerra-armstrong.com/" TargetMode="External"/><Relationship Id="rId7394" Type="http://schemas.openxmlformats.org/officeDocument/2006/relationships/hyperlink" Target="mailto:moorecolin@liu.com" TargetMode="External"/><Relationship Id="rId9843" Type="http://schemas.openxmlformats.org/officeDocument/2006/relationships/hyperlink" Target="https://www.aguilar.com/" TargetMode="External"/><Relationship Id="rId12824" Type="http://schemas.openxmlformats.org/officeDocument/2006/relationships/hyperlink" Target="mailto:xsteele@nunez.com" TargetMode="External"/><Relationship Id="rId19437" Type="http://schemas.openxmlformats.org/officeDocument/2006/relationships/hyperlink" Target="http://richards-chapman.net/" TargetMode="External"/><Relationship Id="rId7047" Type="http://schemas.openxmlformats.org/officeDocument/2006/relationships/hyperlink" Target="http://rojas.info/" TargetMode="External"/><Relationship Id="rId10375" Type="http://schemas.openxmlformats.org/officeDocument/2006/relationships/hyperlink" Target="http://newton.com/" TargetMode="External"/><Relationship Id="rId10028" Type="http://schemas.openxmlformats.org/officeDocument/2006/relationships/hyperlink" Target="mailto:terrellsarah@hatfield.biz" TargetMode="External"/><Relationship Id="rId13598" Type="http://schemas.openxmlformats.org/officeDocument/2006/relationships/hyperlink" Target="mailto:breannaburns@wright-mahoney.org" TargetMode="External"/><Relationship Id="rId18520" Type="http://schemas.openxmlformats.org/officeDocument/2006/relationships/hyperlink" Target="mailto:heidimeyer@french.org" TargetMode="External"/><Relationship Id="rId3657" Type="http://schemas.openxmlformats.org/officeDocument/2006/relationships/hyperlink" Target="https://blankenship.com/" TargetMode="External"/><Relationship Id="rId16071" Type="http://schemas.openxmlformats.org/officeDocument/2006/relationships/hyperlink" Target="http://armstrong.com/" TargetMode="External"/><Relationship Id="rId6130" Type="http://schemas.openxmlformats.org/officeDocument/2006/relationships/hyperlink" Target="mailto:pmartinez@faulkner.net" TargetMode="External"/><Relationship Id="rId12681" Type="http://schemas.openxmlformats.org/officeDocument/2006/relationships/hyperlink" Target="http://www.oliver.com/" TargetMode="External"/><Relationship Id="rId19294" Type="http://schemas.openxmlformats.org/officeDocument/2006/relationships/hyperlink" Target="mailto:dholloway@conrad.com" TargetMode="External"/><Relationship Id="rId2740" Type="http://schemas.openxmlformats.org/officeDocument/2006/relationships/hyperlink" Target="mailto:mollybaird@stephenson.com" TargetMode="External"/><Relationship Id="rId9353" Type="http://schemas.openxmlformats.org/officeDocument/2006/relationships/hyperlink" Target="https://owen.com/" TargetMode="External"/><Relationship Id="rId12334" Type="http://schemas.openxmlformats.org/officeDocument/2006/relationships/hyperlink" Target="mailto:porterjorge@powers.com" TargetMode="External"/><Relationship Id="rId712" Type="http://schemas.openxmlformats.org/officeDocument/2006/relationships/hyperlink" Target="mailto:nicholas11@lyons.org" TargetMode="External"/><Relationship Id="rId9006" Type="http://schemas.openxmlformats.org/officeDocument/2006/relationships/hyperlink" Target="mailto:sesparza@mendoza-vazquez.com" TargetMode="External"/><Relationship Id="rId5963" Type="http://schemas.openxmlformats.org/officeDocument/2006/relationships/hyperlink" Target="https://powers.com/" TargetMode="External"/><Relationship Id="rId15557" Type="http://schemas.openxmlformats.org/officeDocument/2006/relationships/hyperlink" Target="https://chavez.net/" TargetMode="External"/><Relationship Id="rId3167" Type="http://schemas.openxmlformats.org/officeDocument/2006/relationships/hyperlink" Target="https://www.henson.info/" TargetMode="External"/><Relationship Id="rId5616" Type="http://schemas.openxmlformats.org/officeDocument/2006/relationships/hyperlink" Target="mailto:john34@black.com" TargetMode="External"/><Relationship Id="rId18030" Type="http://schemas.openxmlformats.org/officeDocument/2006/relationships/hyperlink" Target="mailto:meyercaitlin@wise.com" TargetMode="External"/><Relationship Id="rId8839" Type="http://schemas.openxmlformats.org/officeDocument/2006/relationships/hyperlink" Target="https://cruz.com/" TargetMode="External"/><Relationship Id="rId14640" Type="http://schemas.openxmlformats.org/officeDocument/2006/relationships/hyperlink" Target="mailto:velazquezhector@dodson.com" TargetMode="External"/><Relationship Id="rId12191" Type="http://schemas.openxmlformats.org/officeDocument/2006/relationships/hyperlink" Target="https://www.harvey.net/" TargetMode="External"/><Relationship Id="rId2250" Type="http://schemas.openxmlformats.org/officeDocument/2006/relationships/hyperlink" Target="mailto:lauriespears@li.biz" TargetMode="External"/><Relationship Id="rId17863" Type="http://schemas.openxmlformats.org/officeDocument/2006/relationships/hyperlink" Target="http://www.keith.info/" TargetMode="External"/><Relationship Id="rId222" Type="http://schemas.openxmlformats.org/officeDocument/2006/relationships/hyperlink" Target="mailto:beckyshaw@bradley-booth.com" TargetMode="External"/><Relationship Id="rId5473" Type="http://schemas.openxmlformats.org/officeDocument/2006/relationships/hyperlink" Target="http://lowe.net/" TargetMode="External"/><Relationship Id="rId7922" Type="http://schemas.openxmlformats.org/officeDocument/2006/relationships/hyperlink" Target="mailto:gordonabbott@carson-robles.com" TargetMode="External"/><Relationship Id="rId10903" Type="http://schemas.openxmlformats.org/officeDocument/2006/relationships/hyperlink" Target="https://www.coleman.com/" TargetMode="External"/><Relationship Id="rId15067" Type="http://schemas.openxmlformats.org/officeDocument/2006/relationships/hyperlink" Target="http://www.graham-roth.com/" TargetMode="External"/><Relationship Id="rId17516" Type="http://schemas.openxmlformats.org/officeDocument/2006/relationships/hyperlink" Target="mailto:barnesheather@nelson.com" TargetMode="External"/><Relationship Id="rId5126" Type="http://schemas.openxmlformats.org/officeDocument/2006/relationships/hyperlink" Target="mailto:claytonmeghan@sparks-nelson.info" TargetMode="External"/><Relationship Id="rId8349" Type="http://schemas.openxmlformats.org/officeDocument/2006/relationships/hyperlink" Target="http://www.castro.com/" TargetMode="External"/><Relationship Id="rId8696" Type="http://schemas.openxmlformats.org/officeDocument/2006/relationships/hyperlink" Target="mailto:brocha@cantu.biz" TargetMode="External"/><Relationship Id="rId11677" Type="http://schemas.openxmlformats.org/officeDocument/2006/relationships/hyperlink" Target="https://www.guerrero-thompson.biz/" TargetMode="External"/><Relationship Id="rId1736" Type="http://schemas.openxmlformats.org/officeDocument/2006/relationships/hyperlink" Target="mailto:pbrandt@malone.com" TargetMode="External"/><Relationship Id="rId14150" Type="http://schemas.openxmlformats.org/officeDocument/2006/relationships/hyperlink" Target="mailto:carol21@cobb.com" TargetMode="External"/><Relationship Id="rId19822" Type="http://schemas.openxmlformats.org/officeDocument/2006/relationships/hyperlink" Target="mailto:welchlisa@cooke-roberts.com" TargetMode="External"/><Relationship Id="rId4959" Type="http://schemas.openxmlformats.org/officeDocument/2006/relationships/hyperlink" Target="http://www.carlson-ayala.com/" TargetMode="External"/><Relationship Id="rId17373" Type="http://schemas.openxmlformats.org/officeDocument/2006/relationships/hyperlink" Target="https://glover-rosales.com/" TargetMode="External"/><Relationship Id="rId7432" Type="http://schemas.openxmlformats.org/officeDocument/2006/relationships/hyperlink" Target="mailto:petersenclifford@huynh-robertson.com" TargetMode="External"/><Relationship Id="rId10413" Type="http://schemas.openxmlformats.org/officeDocument/2006/relationships/hyperlink" Target="https://www.white.biz/" TargetMode="External"/><Relationship Id="rId10760" Type="http://schemas.openxmlformats.org/officeDocument/2006/relationships/hyperlink" Target="mailto:ethanduke@sims.com" TargetMode="External"/><Relationship Id="rId17026" Type="http://schemas.openxmlformats.org/officeDocument/2006/relationships/hyperlink" Target="mailto:connor96@good.com" TargetMode="External"/><Relationship Id="rId13983" Type="http://schemas.openxmlformats.org/officeDocument/2006/relationships/hyperlink" Target="https://eaton.com/" TargetMode="External"/><Relationship Id="rId1593" Type="http://schemas.openxmlformats.org/officeDocument/2006/relationships/hyperlink" Target="https://www.carr-mendez.biz/" TargetMode="External"/><Relationship Id="rId11187" Type="http://schemas.openxmlformats.org/officeDocument/2006/relationships/hyperlink" Target="http://moses-hooper.com/" TargetMode="External"/><Relationship Id="rId13636" Type="http://schemas.openxmlformats.org/officeDocument/2006/relationships/hyperlink" Target="mailto:rebekahlynch@gray.info" TargetMode="External"/><Relationship Id="rId1246" Type="http://schemas.openxmlformats.org/officeDocument/2006/relationships/hyperlink" Target="mailto:melissahunt@andrews-wiley.biz" TargetMode="External"/><Relationship Id="rId16859" Type="http://schemas.openxmlformats.org/officeDocument/2006/relationships/hyperlink" Target="http://ray-herrera.org/" TargetMode="External"/><Relationship Id="rId6918" Type="http://schemas.openxmlformats.org/officeDocument/2006/relationships/hyperlink" Target="mailto:hmorgan@vasquez.org" TargetMode="External"/><Relationship Id="rId19332" Type="http://schemas.openxmlformats.org/officeDocument/2006/relationships/hyperlink" Target="mailto:yesenianolan@patrick.net" TargetMode="External"/><Relationship Id="rId4469" Type="http://schemas.openxmlformats.org/officeDocument/2006/relationships/hyperlink" Target="https://www.camacho-george.com/" TargetMode="External"/><Relationship Id="rId10270" Type="http://schemas.openxmlformats.org/officeDocument/2006/relationships/hyperlink" Target="mailto:greenshari@crawford.net" TargetMode="External"/><Relationship Id="rId13493" Type="http://schemas.openxmlformats.org/officeDocument/2006/relationships/hyperlink" Target="https://www.doyle.com/" TargetMode="External"/><Relationship Id="rId15942" Type="http://schemas.openxmlformats.org/officeDocument/2006/relationships/hyperlink" Target="mailto:arivas@manning.com" TargetMode="External"/><Relationship Id="rId3552" Type="http://schemas.openxmlformats.org/officeDocument/2006/relationships/hyperlink" Target="mailto:tanner94@mann.com" TargetMode="External"/><Relationship Id="rId13146" Type="http://schemas.openxmlformats.org/officeDocument/2006/relationships/hyperlink" Target="mailto:helenrasmussen@klein-manning.com" TargetMode="External"/><Relationship Id="rId3205" Type="http://schemas.openxmlformats.org/officeDocument/2006/relationships/hyperlink" Target="http://www.acosta.com/" TargetMode="External"/><Relationship Id="rId18818" Type="http://schemas.openxmlformats.org/officeDocument/2006/relationships/hyperlink" Target="mailto:haroldmurphy@zimmerman.net" TargetMode="External"/><Relationship Id="rId6428" Type="http://schemas.openxmlformats.org/officeDocument/2006/relationships/hyperlink" Target="mailto:ernestberry@fitzgerald.com" TargetMode="External"/><Relationship Id="rId6775" Type="http://schemas.openxmlformats.org/officeDocument/2006/relationships/hyperlink" Target="http://koch-goodwin.com/" TargetMode="External"/><Relationship Id="rId16369" Type="http://schemas.openxmlformats.org/officeDocument/2006/relationships/hyperlink" Target="http://www.christian.com/" TargetMode="External"/><Relationship Id="rId9998" Type="http://schemas.openxmlformats.org/officeDocument/2006/relationships/hyperlink" Target="mailto:ocordova@huff.com" TargetMode="External"/><Relationship Id="rId12979" Type="http://schemas.openxmlformats.org/officeDocument/2006/relationships/hyperlink" Target="http://burton.com/" TargetMode="External"/><Relationship Id="rId17901" Type="http://schemas.openxmlformats.org/officeDocument/2006/relationships/hyperlink" Target="http://delgado.org/" TargetMode="External"/><Relationship Id="rId15452" Type="http://schemas.openxmlformats.org/officeDocument/2006/relationships/hyperlink" Target="mailto:fordkari@rodgers.com" TargetMode="External"/><Relationship Id="rId5511" Type="http://schemas.openxmlformats.org/officeDocument/2006/relationships/hyperlink" Target="http://knight.net/" TargetMode="External"/><Relationship Id="rId15105" Type="http://schemas.openxmlformats.org/officeDocument/2006/relationships/hyperlink" Target="http://www.mercer.org/" TargetMode="External"/><Relationship Id="rId18675" Type="http://schemas.openxmlformats.org/officeDocument/2006/relationships/hyperlink" Target="https://buchanan.biz/" TargetMode="External"/><Relationship Id="rId3062" Type="http://schemas.openxmlformats.org/officeDocument/2006/relationships/hyperlink" Target="mailto:gwendolyn18@wright.com" TargetMode="External"/><Relationship Id="rId8734" Type="http://schemas.openxmlformats.org/officeDocument/2006/relationships/hyperlink" Target="mailto:spencejoshua@short-kelley.info" TargetMode="External"/><Relationship Id="rId18328" Type="http://schemas.openxmlformats.org/officeDocument/2006/relationships/hyperlink" Target="mailto:anna66@spears-harrison.com" TargetMode="External"/><Relationship Id="rId6285" Type="http://schemas.openxmlformats.org/officeDocument/2006/relationships/hyperlink" Target="http://www.gomez.info/" TargetMode="External"/><Relationship Id="rId11715" Type="http://schemas.openxmlformats.org/officeDocument/2006/relationships/hyperlink" Target="https://adams.com/" TargetMode="External"/><Relationship Id="rId14938" Type="http://schemas.openxmlformats.org/officeDocument/2006/relationships/hyperlink" Target="mailto:lorraine91@benton-steele.com" TargetMode="External"/><Relationship Id="rId2895" Type="http://schemas.openxmlformats.org/officeDocument/2006/relationships/hyperlink" Target="http://www.mathews.com/" TargetMode="External"/><Relationship Id="rId12489" Type="http://schemas.openxmlformats.org/officeDocument/2006/relationships/hyperlink" Target="https://knight.com/" TargetMode="External"/><Relationship Id="rId17411" Type="http://schemas.openxmlformats.org/officeDocument/2006/relationships/hyperlink" Target="http://mathews.com/" TargetMode="External"/><Relationship Id="rId867" Type="http://schemas.openxmlformats.org/officeDocument/2006/relationships/hyperlink" Target="http://www.dunlap.biz/" TargetMode="External"/><Relationship Id="rId2548" Type="http://schemas.openxmlformats.org/officeDocument/2006/relationships/hyperlink" Target="mailto:clementsrodney@gregory.com" TargetMode="External"/><Relationship Id="rId5021" Type="http://schemas.openxmlformats.org/officeDocument/2006/relationships/hyperlink" Target="https://carter.com/" TargetMode="External"/><Relationship Id="rId8591" Type="http://schemas.openxmlformats.org/officeDocument/2006/relationships/hyperlink" Target="https://boyle.biz/" TargetMode="External"/><Relationship Id="rId11572" Type="http://schemas.openxmlformats.org/officeDocument/2006/relationships/hyperlink" Target="mailto:devin36@lambert.com" TargetMode="External"/><Relationship Id="rId18185" Type="http://schemas.openxmlformats.org/officeDocument/2006/relationships/hyperlink" Target="https://www.reilly.com/" TargetMode="External"/><Relationship Id="rId1631" Type="http://schemas.openxmlformats.org/officeDocument/2006/relationships/hyperlink" Target="http://www.daniel-wheeler.biz/" TargetMode="External"/><Relationship Id="rId8244" Type="http://schemas.openxmlformats.org/officeDocument/2006/relationships/hyperlink" Target="mailto:edwinsutton@lynn.info" TargetMode="External"/><Relationship Id="rId11225" Type="http://schemas.openxmlformats.org/officeDocument/2006/relationships/hyperlink" Target="http://norman.com/" TargetMode="External"/><Relationship Id="rId14795" Type="http://schemas.openxmlformats.org/officeDocument/2006/relationships/hyperlink" Target="https://www.paul-ayers.biz/" TargetMode="External"/><Relationship Id="rId4854" Type="http://schemas.openxmlformats.org/officeDocument/2006/relationships/hyperlink" Target="mailto:zodom@norton.com" TargetMode="External"/><Relationship Id="rId14448" Type="http://schemas.openxmlformats.org/officeDocument/2006/relationships/hyperlink" Target="mailto:debbie85@cole.biz" TargetMode="External"/><Relationship Id="rId377" Type="http://schemas.openxmlformats.org/officeDocument/2006/relationships/hyperlink" Target="https://www.anderson.com/" TargetMode="External"/><Relationship Id="rId2058" Type="http://schemas.openxmlformats.org/officeDocument/2006/relationships/hyperlink" Target="mailto:pauladominguez@baxter-juarez.org" TargetMode="External"/><Relationship Id="rId4507" Type="http://schemas.openxmlformats.org/officeDocument/2006/relationships/hyperlink" Target="https://www.taylor-wilkins.com/" TargetMode="External"/><Relationship Id="rId13531" Type="http://schemas.openxmlformats.org/officeDocument/2006/relationships/hyperlink" Target="http://ferrell-schneider.biz/" TargetMode="External"/><Relationship Id="rId11082" Type="http://schemas.openxmlformats.org/officeDocument/2006/relationships/hyperlink" Target="mailto:patty05@watts-chambers.com" TargetMode="External"/><Relationship Id="rId16754" Type="http://schemas.openxmlformats.org/officeDocument/2006/relationships/hyperlink" Target="mailto:robertenglish@bean.com" TargetMode="External"/><Relationship Id="rId1141" Type="http://schemas.openxmlformats.org/officeDocument/2006/relationships/hyperlink" Target="http://www.petty-shea.biz/" TargetMode="External"/><Relationship Id="rId6813" Type="http://schemas.openxmlformats.org/officeDocument/2006/relationships/hyperlink" Target="http://www.campbell.com/" TargetMode="External"/><Relationship Id="rId16407" Type="http://schemas.openxmlformats.org/officeDocument/2006/relationships/hyperlink" Target="http://zavala.com/" TargetMode="External"/><Relationship Id="rId4364" Type="http://schemas.openxmlformats.org/officeDocument/2006/relationships/hyperlink" Target="mailto:anaray@morales-fuentes.info" TargetMode="External"/><Relationship Id="rId19977" Type="http://schemas.openxmlformats.org/officeDocument/2006/relationships/hyperlink" Target="http://brandt-gill.net/" TargetMode="External"/><Relationship Id="rId4017" Type="http://schemas.openxmlformats.org/officeDocument/2006/relationships/hyperlink" Target="https://www.schroeder-alvarado.net/" TargetMode="External"/><Relationship Id="rId7587" Type="http://schemas.openxmlformats.org/officeDocument/2006/relationships/hyperlink" Target="https://hodge-reid.com/" TargetMode="External"/><Relationship Id="rId10568" Type="http://schemas.openxmlformats.org/officeDocument/2006/relationships/hyperlink" Target="mailto:sgregory@whitney.com" TargetMode="External"/><Relationship Id="rId13041" Type="http://schemas.openxmlformats.org/officeDocument/2006/relationships/hyperlink" Target="https://www.nguyen.com/" TargetMode="External"/><Relationship Id="rId18713" Type="http://schemas.openxmlformats.org/officeDocument/2006/relationships/hyperlink" Target="https://www.dickerson.com/" TargetMode="External"/><Relationship Id="rId3100" Type="http://schemas.openxmlformats.org/officeDocument/2006/relationships/hyperlink" Target="mailto:wblackwell@zavala.biz" TargetMode="External"/><Relationship Id="rId6670" Type="http://schemas.openxmlformats.org/officeDocument/2006/relationships/hyperlink" Target="mailto:catherine57@cantrell.com" TargetMode="External"/><Relationship Id="rId16264" Type="http://schemas.openxmlformats.org/officeDocument/2006/relationships/hyperlink" Target="mailto:nixonbrian@patton-hancock.com" TargetMode="External"/><Relationship Id="rId6323" Type="http://schemas.openxmlformats.org/officeDocument/2006/relationships/hyperlink" Target="http://marshall.org/" TargetMode="External"/><Relationship Id="rId9893" Type="http://schemas.openxmlformats.org/officeDocument/2006/relationships/hyperlink" Target="http://www.jensen.com/" TargetMode="External"/><Relationship Id="rId19487" Type="http://schemas.openxmlformats.org/officeDocument/2006/relationships/hyperlink" Target="http://www.ball.com/" TargetMode="External"/><Relationship Id="rId9546" Type="http://schemas.openxmlformats.org/officeDocument/2006/relationships/hyperlink" Target="mailto:kmays@vincent.info" TargetMode="External"/><Relationship Id="rId12874" Type="http://schemas.openxmlformats.org/officeDocument/2006/relationships/hyperlink" Target="mailto:fbender@steele.com" TargetMode="External"/><Relationship Id="rId2933" Type="http://schemas.openxmlformats.org/officeDocument/2006/relationships/hyperlink" Target="https://www.zuniga.info/" TargetMode="External"/><Relationship Id="rId7097" Type="http://schemas.openxmlformats.org/officeDocument/2006/relationships/hyperlink" Target="http://www.jimenez.net/" TargetMode="External"/><Relationship Id="rId10078" Type="http://schemas.openxmlformats.org/officeDocument/2006/relationships/hyperlink" Target="mailto:tara28@le.com" TargetMode="External"/><Relationship Id="rId12527" Type="http://schemas.openxmlformats.org/officeDocument/2006/relationships/hyperlink" Target="http://www.rosario.com/" TargetMode="External"/><Relationship Id="rId15000" Type="http://schemas.openxmlformats.org/officeDocument/2006/relationships/hyperlink" Target="mailto:erodriguez@mosley.info" TargetMode="External"/><Relationship Id="rId905" Type="http://schemas.openxmlformats.org/officeDocument/2006/relationships/hyperlink" Target="https://barber.com/" TargetMode="External"/><Relationship Id="rId18570" Type="http://schemas.openxmlformats.org/officeDocument/2006/relationships/hyperlink" Target="mailto:rogersricky@carrillo-olsen.com" TargetMode="External"/><Relationship Id="rId5809" Type="http://schemas.openxmlformats.org/officeDocument/2006/relationships/hyperlink" Target="https://www.sherman.org/" TargetMode="External"/><Relationship Id="rId6180" Type="http://schemas.openxmlformats.org/officeDocument/2006/relationships/hyperlink" Target="mailto:myersandre@wyatt.biz" TargetMode="External"/><Relationship Id="rId11610" Type="http://schemas.openxmlformats.org/officeDocument/2006/relationships/hyperlink" Target="mailto:jayshields@campbell.org" TargetMode="External"/><Relationship Id="rId18223" Type="http://schemas.openxmlformats.org/officeDocument/2006/relationships/hyperlink" Target="https://www.baird.com/" TargetMode="External"/><Relationship Id="rId14833" Type="http://schemas.openxmlformats.org/officeDocument/2006/relationships/hyperlink" Target="http://www.franco.com/" TargetMode="External"/><Relationship Id="rId2790" Type="http://schemas.openxmlformats.org/officeDocument/2006/relationships/hyperlink" Target="mailto:kcasey@logan.net" TargetMode="External"/><Relationship Id="rId12384" Type="http://schemas.openxmlformats.org/officeDocument/2006/relationships/hyperlink" Target="mailto:comptonandre@jefferson.biz" TargetMode="External"/><Relationship Id="rId762" Type="http://schemas.openxmlformats.org/officeDocument/2006/relationships/hyperlink" Target="mailto:qreid@mckay.org" TargetMode="External"/><Relationship Id="rId2443" Type="http://schemas.openxmlformats.org/officeDocument/2006/relationships/hyperlink" Target="http://www.taylor.com/" TargetMode="External"/><Relationship Id="rId9056" Type="http://schemas.openxmlformats.org/officeDocument/2006/relationships/hyperlink" Target="mailto:roydavies@heath.com" TargetMode="External"/><Relationship Id="rId12037" Type="http://schemas.openxmlformats.org/officeDocument/2006/relationships/hyperlink" Target="http://www.walsh-schwartz.com/" TargetMode="External"/><Relationship Id="rId415" Type="http://schemas.openxmlformats.org/officeDocument/2006/relationships/hyperlink" Target="http://mccann.com/" TargetMode="External"/><Relationship Id="rId5666" Type="http://schemas.openxmlformats.org/officeDocument/2006/relationships/hyperlink" Target="mailto:kristina76@nash.net" TargetMode="External"/><Relationship Id="rId17709" Type="http://schemas.openxmlformats.org/officeDocument/2006/relationships/hyperlink" Target="https://www.erickson.org/" TargetMode="External"/><Relationship Id="rId18080" Type="http://schemas.openxmlformats.org/officeDocument/2006/relationships/hyperlink" Target="mailto:mayomonica@santana.com" TargetMode="External"/><Relationship Id="rId5319" Type="http://schemas.openxmlformats.org/officeDocument/2006/relationships/hyperlink" Target="http://morris.com/" TargetMode="External"/><Relationship Id="rId8889" Type="http://schemas.openxmlformats.org/officeDocument/2006/relationships/hyperlink" Target="http://burnett-beck.com/" TargetMode="External"/><Relationship Id="rId11120" Type="http://schemas.openxmlformats.org/officeDocument/2006/relationships/hyperlink" Target="mailto:blakecole@sellers-herrera.org" TargetMode="External"/><Relationship Id="rId14690" Type="http://schemas.openxmlformats.org/officeDocument/2006/relationships/hyperlink" Target="mailto:megan30@clayton.com" TargetMode="External"/><Relationship Id="rId1929" Type="http://schemas.openxmlformats.org/officeDocument/2006/relationships/hyperlink" Target="https://carr.com/" TargetMode="External"/><Relationship Id="rId14343" Type="http://schemas.openxmlformats.org/officeDocument/2006/relationships/hyperlink" Target="https://caldwell.com/" TargetMode="External"/><Relationship Id="rId4402" Type="http://schemas.openxmlformats.org/officeDocument/2006/relationships/hyperlink" Target="mailto:coffeyroberto@gross.org" TargetMode="External"/><Relationship Id="rId7972" Type="http://schemas.openxmlformats.org/officeDocument/2006/relationships/hyperlink" Target="mailto:adrian25@wong-nixon.com" TargetMode="External"/><Relationship Id="rId17566" Type="http://schemas.openxmlformats.org/officeDocument/2006/relationships/hyperlink" Target="mailto:mdurham@mcmillan-kaufman.biz" TargetMode="External"/><Relationship Id="rId272" Type="http://schemas.openxmlformats.org/officeDocument/2006/relationships/hyperlink" Target="mailto:brendanbarrera@gill-thornton.info" TargetMode="External"/><Relationship Id="rId7625" Type="http://schemas.openxmlformats.org/officeDocument/2006/relationships/hyperlink" Target="https://novak.com/" TargetMode="External"/><Relationship Id="rId10953" Type="http://schemas.openxmlformats.org/officeDocument/2006/relationships/hyperlink" Target="https://snyder.net/" TargetMode="External"/><Relationship Id="rId17219" Type="http://schemas.openxmlformats.org/officeDocument/2006/relationships/hyperlink" Target="https://www.riley-salas.com/" TargetMode="External"/><Relationship Id="rId5176" Type="http://schemas.openxmlformats.org/officeDocument/2006/relationships/hyperlink" Target="mailto:vicki15@cole.com" TargetMode="External"/><Relationship Id="rId10606" Type="http://schemas.openxmlformats.org/officeDocument/2006/relationships/hyperlink" Target="mailto:carpentergerald@hunter.biz" TargetMode="External"/><Relationship Id="rId8399" Type="http://schemas.openxmlformats.org/officeDocument/2006/relationships/hyperlink" Target="https://www.raymond.com/" TargetMode="External"/><Relationship Id="rId13829" Type="http://schemas.openxmlformats.org/officeDocument/2006/relationships/hyperlink" Target="https://www.higgins.org/" TargetMode="External"/><Relationship Id="rId1786" Type="http://schemas.openxmlformats.org/officeDocument/2006/relationships/hyperlink" Target="mailto:brandyholloway@padilla.com" TargetMode="External"/><Relationship Id="rId16302" Type="http://schemas.openxmlformats.org/officeDocument/2006/relationships/hyperlink" Target="mailto:elizabeth16@kerr.com" TargetMode="External"/><Relationship Id="rId19872" Type="http://schemas.openxmlformats.org/officeDocument/2006/relationships/hyperlink" Target="mailto:waltersalec@byrd-houston.com" TargetMode="External"/><Relationship Id="rId1439" Type="http://schemas.openxmlformats.org/officeDocument/2006/relationships/hyperlink" Target="https://maxwell.biz/" TargetMode="External"/><Relationship Id="rId9931" Type="http://schemas.openxmlformats.org/officeDocument/2006/relationships/hyperlink" Target="http://www.stevens.com/" TargetMode="External"/><Relationship Id="rId12912" Type="http://schemas.openxmlformats.org/officeDocument/2006/relationships/hyperlink" Target="mailto:kelleyerika@riley.biz" TargetMode="External"/><Relationship Id="rId19525" Type="http://schemas.openxmlformats.org/officeDocument/2006/relationships/hyperlink" Target="https://hardin-garner.com/" TargetMode="External"/><Relationship Id="rId7482" Type="http://schemas.openxmlformats.org/officeDocument/2006/relationships/hyperlink" Target="mailto:bradshawjackie@calderon.com" TargetMode="External"/><Relationship Id="rId10463" Type="http://schemas.openxmlformats.org/officeDocument/2006/relationships/hyperlink" Target="https://www.velez-bennett.org/" TargetMode="External"/><Relationship Id="rId17076" Type="http://schemas.openxmlformats.org/officeDocument/2006/relationships/hyperlink" Target="mailto:wooddarlene@stout.com" TargetMode="External"/><Relationship Id="rId7135" Type="http://schemas.openxmlformats.org/officeDocument/2006/relationships/hyperlink" Target="https://www.daugherty.com/" TargetMode="External"/><Relationship Id="rId10116" Type="http://schemas.openxmlformats.org/officeDocument/2006/relationships/hyperlink" Target="mailto:jdavis@rodgers.info" TargetMode="External"/><Relationship Id="rId13686" Type="http://schemas.openxmlformats.org/officeDocument/2006/relationships/hyperlink" Target="mailto:mcconnellshirley@beasley-caldwell.com" TargetMode="External"/><Relationship Id="rId3745" Type="http://schemas.openxmlformats.org/officeDocument/2006/relationships/hyperlink" Target="http://dudley.com/" TargetMode="External"/><Relationship Id="rId13339" Type="http://schemas.openxmlformats.org/officeDocument/2006/relationships/hyperlink" Target="https://www.charles-gordon.info/" TargetMode="External"/><Relationship Id="rId1296" Type="http://schemas.openxmlformats.org/officeDocument/2006/relationships/hyperlink" Target="mailto:chad90@cabrera.biz" TargetMode="External"/><Relationship Id="rId6968" Type="http://schemas.openxmlformats.org/officeDocument/2006/relationships/hyperlink" Target="mailto:cjohnson@rice-andersen.net" TargetMode="External"/><Relationship Id="rId19382" Type="http://schemas.openxmlformats.org/officeDocument/2006/relationships/hyperlink" Target="mailto:marksshaun@castro.com" TargetMode="External"/><Relationship Id="rId9441" Type="http://schemas.openxmlformats.org/officeDocument/2006/relationships/hyperlink" Target="http://www.keith-galvan.org/" TargetMode="External"/><Relationship Id="rId12422" Type="http://schemas.openxmlformats.org/officeDocument/2006/relationships/hyperlink" Target="mailto:eduardo65@gilmore.biz" TargetMode="External"/><Relationship Id="rId15992" Type="http://schemas.openxmlformats.org/officeDocument/2006/relationships/hyperlink" Target="mailto:beverlyclements@gray.com" TargetMode="External"/><Relationship Id="rId19035" Type="http://schemas.openxmlformats.org/officeDocument/2006/relationships/hyperlink" Target="https://www.beard-vang.com/" TargetMode="External"/><Relationship Id="rId800" Type="http://schemas.openxmlformats.org/officeDocument/2006/relationships/hyperlink" Target="mailto:avilasummer@hensley-richmond.net" TargetMode="External"/><Relationship Id="rId15645" Type="http://schemas.openxmlformats.org/officeDocument/2006/relationships/hyperlink" Target="https://craig-dodson.net/" TargetMode="External"/><Relationship Id="rId5704" Type="http://schemas.openxmlformats.org/officeDocument/2006/relationships/hyperlink" Target="mailto:icastro@petersen.net" TargetMode="External"/><Relationship Id="rId13196" Type="http://schemas.openxmlformats.org/officeDocument/2006/relationships/hyperlink" Target="mailto:ystafford@lutz.net" TargetMode="External"/><Relationship Id="rId3255" Type="http://schemas.openxmlformats.org/officeDocument/2006/relationships/hyperlink" Target="http://randall.com/" TargetMode="External"/><Relationship Id="rId8927" Type="http://schemas.openxmlformats.org/officeDocument/2006/relationships/hyperlink" Target="https://mcdowell-moreno.com/" TargetMode="External"/><Relationship Id="rId18868" Type="http://schemas.openxmlformats.org/officeDocument/2006/relationships/hyperlink" Target="mailto:moodydrew@drake.com" TargetMode="External"/><Relationship Id="rId6478" Type="http://schemas.openxmlformats.org/officeDocument/2006/relationships/hyperlink" Target="mailto:cowanalbert@martinez.com" TargetMode="External"/><Relationship Id="rId11908" Type="http://schemas.openxmlformats.org/officeDocument/2006/relationships/hyperlink" Target="mailto:wperry@deleon-morris.com" TargetMode="External"/><Relationship Id="rId17951" Type="http://schemas.openxmlformats.org/officeDocument/2006/relationships/hyperlink" Target="http://bartlett-henson.com/" TargetMode="External"/><Relationship Id="rId310" Type="http://schemas.openxmlformats.org/officeDocument/2006/relationships/hyperlink" Target="mailto:kari95@henry.org" TargetMode="External"/><Relationship Id="rId17604" Type="http://schemas.openxmlformats.org/officeDocument/2006/relationships/hyperlink" Target="mailto:malikrush@bullock.com" TargetMode="External"/><Relationship Id="rId5561" Type="http://schemas.openxmlformats.org/officeDocument/2006/relationships/hyperlink" Target="http://summers.com/" TargetMode="External"/><Relationship Id="rId15155" Type="http://schemas.openxmlformats.org/officeDocument/2006/relationships/hyperlink" Target="http://mosley.com/" TargetMode="External"/><Relationship Id="rId5214" Type="http://schemas.openxmlformats.org/officeDocument/2006/relationships/hyperlink" Target="mailto:caindennis@silva.com" TargetMode="External"/><Relationship Id="rId8784" Type="http://schemas.openxmlformats.org/officeDocument/2006/relationships/hyperlink" Target="mailto:shari56@bell.org" TargetMode="External"/><Relationship Id="rId11765" Type="http://schemas.openxmlformats.org/officeDocument/2006/relationships/hyperlink" Target="http://www.murray-ballard.com/" TargetMode="External"/><Relationship Id="rId18378" Type="http://schemas.openxmlformats.org/officeDocument/2006/relationships/hyperlink" Target="mailto:johnny93@lowery-howell.com" TargetMode="External"/><Relationship Id="rId1824" Type="http://schemas.openxmlformats.org/officeDocument/2006/relationships/hyperlink" Target="mailto:darylnorton@hurst-greer.com" TargetMode="External"/><Relationship Id="rId8437" Type="http://schemas.openxmlformats.org/officeDocument/2006/relationships/hyperlink" Target="http://www.ross-beck.com/" TargetMode="External"/><Relationship Id="rId11418" Type="http://schemas.openxmlformats.org/officeDocument/2006/relationships/hyperlink" Target="mailto:kempalexander@finley-allison.org" TargetMode="External"/><Relationship Id="rId14988" Type="http://schemas.openxmlformats.org/officeDocument/2006/relationships/hyperlink" Target="mailto:lynn66@holloway.net" TargetMode="External"/><Relationship Id="rId19910" Type="http://schemas.openxmlformats.org/officeDocument/2006/relationships/hyperlink" Target="mailto:stevensonstuart@leon.com" TargetMode="External"/><Relationship Id="rId2598" Type="http://schemas.openxmlformats.org/officeDocument/2006/relationships/hyperlink" Target="mailto:santanabecky@tran-case.com" TargetMode="External"/><Relationship Id="rId17461" Type="http://schemas.openxmlformats.org/officeDocument/2006/relationships/hyperlink" Target="http://marks-mcneil.com/" TargetMode="External"/><Relationship Id="rId5071" Type="http://schemas.openxmlformats.org/officeDocument/2006/relationships/hyperlink" Target="http://www.atkinson-klein.com/" TargetMode="External"/><Relationship Id="rId7520" Type="http://schemas.openxmlformats.org/officeDocument/2006/relationships/hyperlink" Target="mailto:chelsea91@good-morgan.org" TargetMode="External"/><Relationship Id="rId10501" Type="http://schemas.openxmlformats.org/officeDocument/2006/relationships/hyperlink" Target="https://weeks.com/" TargetMode="External"/><Relationship Id="rId17114" Type="http://schemas.openxmlformats.org/officeDocument/2006/relationships/hyperlink" Target="mailto:lawrenceyang@bean-christian.com" TargetMode="External"/><Relationship Id="rId13724" Type="http://schemas.openxmlformats.org/officeDocument/2006/relationships/hyperlink" Target="mailto:abbottbrandy@sparks.net" TargetMode="External"/><Relationship Id="rId1681" Type="http://schemas.openxmlformats.org/officeDocument/2006/relationships/hyperlink" Target="https://huber-christian.biz/" TargetMode="External"/><Relationship Id="rId8294" Type="http://schemas.openxmlformats.org/officeDocument/2006/relationships/hyperlink" Target="mailto:rodneylove@randall.com" TargetMode="External"/><Relationship Id="rId11275" Type="http://schemas.openxmlformats.org/officeDocument/2006/relationships/hyperlink" Target="https://joseph-gordon.com/" TargetMode="External"/><Relationship Id="rId1334" Type="http://schemas.openxmlformats.org/officeDocument/2006/relationships/hyperlink" Target="mailto:jacob87@combs.net" TargetMode="External"/><Relationship Id="rId14498" Type="http://schemas.openxmlformats.org/officeDocument/2006/relationships/hyperlink" Target="mailto:victor30@solis.info" TargetMode="External"/><Relationship Id="rId16947" Type="http://schemas.openxmlformats.org/officeDocument/2006/relationships/hyperlink" Target="https://waller-conner.com/" TargetMode="External"/><Relationship Id="rId19420" Type="http://schemas.openxmlformats.org/officeDocument/2006/relationships/hyperlink" Target="mailto:vblevins@washington-weaver.net" TargetMode="External"/><Relationship Id="rId40" Type="http://schemas.openxmlformats.org/officeDocument/2006/relationships/hyperlink" Target="mailto:ldelacruz@spence.com" TargetMode="External"/><Relationship Id="rId4557" Type="http://schemas.openxmlformats.org/officeDocument/2006/relationships/hyperlink" Target="http://www.mann.net/" TargetMode="External"/><Relationship Id="rId7030" Type="http://schemas.openxmlformats.org/officeDocument/2006/relationships/hyperlink" Target="mailto:leahglenn@kramer.com" TargetMode="External"/><Relationship Id="rId10011" Type="http://schemas.openxmlformats.org/officeDocument/2006/relationships/hyperlink" Target="https://trujillo-singleton.net/" TargetMode="External"/><Relationship Id="rId13581" Type="http://schemas.openxmlformats.org/officeDocument/2006/relationships/hyperlink" Target="http://www.hale.net/" TargetMode="External"/><Relationship Id="rId1191" Type="http://schemas.openxmlformats.org/officeDocument/2006/relationships/hyperlink" Target="https://madden-howe.biz/" TargetMode="External"/><Relationship Id="rId3640" Type="http://schemas.openxmlformats.org/officeDocument/2006/relationships/hyperlink" Target="mailto:roykelli@huang.com" TargetMode="External"/><Relationship Id="rId13234" Type="http://schemas.openxmlformats.org/officeDocument/2006/relationships/hyperlink" Target="mailto:yyates@delacruz.net" TargetMode="External"/><Relationship Id="rId18906" Type="http://schemas.openxmlformats.org/officeDocument/2006/relationships/hyperlink" Target="mailto:lopezeddie@joyce.com" TargetMode="External"/><Relationship Id="rId6863" Type="http://schemas.openxmlformats.org/officeDocument/2006/relationships/hyperlink" Target="https://www.prince-campos.org/" TargetMode="External"/><Relationship Id="rId16457" Type="http://schemas.openxmlformats.org/officeDocument/2006/relationships/hyperlink" Target="http://whitney-cochran.com/" TargetMode="External"/><Relationship Id="rId6516" Type="http://schemas.openxmlformats.org/officeDocument/2006/relationships/hyperlink" Target="mailto:oscar23@stokes-larsen.info" TargetMode="External"/><Relationship Id="rId4067" Type="http://schemas.openxmlformats.org/officeDocument/2006/relationships/hyperlink" Target="https://www.reilly-terry.biz/" TargetMode="External"/><Relationship Id="rId9739" Type="http://schemas.openxmlformats.org/officeDocument/2006/relationships/hyperlink" Target="https://mack.com/" TargetMode="External"/><Relationship Id="rId13091" Type="http://schemas.openxmlformats.org/officeDocument/2006/relationships/hyperlink" Target="https://meza-macdonald.com/" TargetMode="External"/><Relationship Id="rId15540" Type="http://schemas.openxmlformats.org/officeDocument/2006/relationships/hyperlink" Target="mailto:wardcharlene@becker-cortez.com" TargetMode="External"/><Relationship Id="rId3150" Type="http://schemas.openxmlformats.org/officeDocument/2006/relationships/hyperlink" Target="mailto:laura75@lawson.org" TargetMode="External"/><Relationship Id="rId18763" Type="http://schemas.openxmlformats.org/officeDocument/2006/relationships/hyperlink" Target="http://bradshaw-todd.net/" TargetMode="External"/><Relationship Id="rId8822" Type="http://schemas.openxmlformats.org/officeDocument/2006/relationships/hyperlink" Target="mailto:deborah77@mendoza-fernandez.info" TargetMode="External"/><Relationship Id="rId11803" Type="http://schemas.openxmlformats.org/officeDocument/2006/relationships/hyperlink" Target="https://shaw.net/" TargetMode="External"/><Relationship Id="rId18416" Type="http://schemas.openxmlformats.org/officeDocument/2006/relationships/hyperlink" Target="mailto:maciasaimee@singh.com" TargetMode="External"/><Relationship Id="rId6373" Type="http://schemas.openxmlformats.org/officeDocument/2006/relationships/hyperlink" Target="http://simmons-melton.com/" TargetMode="External"/><Relationship Id="rId2983" Type="http://schemas.openxmlformats.org/officeDocument/2006/relationships/hyperlink" Target="https://salinas.com/" TargetMode="External"/><Relationship Id="rId6026" Type="http://schemas.openxmlformats.org/officeDocument/2006/relationships/hyperlink" Target="mailto:ncastaneda@abbott-beasley.com" TargetMode="External"/><Relationship Id="rId9596" Type="http://schemas.openxmlformats.org/officeDocument/2006/relationships/hyperlink" Target="mailto:glennholmes@washington.org" TargetMode="External"/><Relationship Id="rId12577" Type="http://schemas.openxmlformats.org/officeDocument/2006/relationships/hyperlink" Target="http://blevins-george.com/" TargetMode="External"/><Relationship Id="rId955" Type="http://schemas.openxmlformats.org/officeDocument/2006/relationships/hyperlink" Target="http://www.escobar.com/" TargetMode="External"/><Relationship Id="rId2636" Type="http://schemas.openxmlformats.org/officeDocument/2006/relationships/hyperlink" Target="mailto:mathewswanda@poole.com" TargetMode="External"/><Relationship Id="rId9249" Type="http://schemas.openxmlformats.org/officeDocument/2006/relationships/hyperlink" Target="http://www.schroeder-case.com/" TargetMode="External"/><Relationship Id="rId15050" Type="http://schemas.openxmlformats.org/officeDocument/2006/relationships/hyperlink" Target="mailto:whitney73@stout.biz" TargetMode="External"/><Relationship Id="rId608" Type="http://schemas.openxmlformats.org/officeDocument/2006/relationships/hyperlink" Target="mailto:joseph80@hunt.com" TargetMode="External"/><Relationship Id="rId18273" Type="http://schemas.openxmlformats.org/officeDocument/2006/relationships/hyperlink" Target="https://lawson.net/" TargetMode="External"/><Relationship Id="rId5859" Type="http://schemas.openxmlformats.org/officeDocument/2006/relationships/hyperlink" Target="https://www.hebert.info/" TargetMode="External"/><Relationship Id="rId8332" Type="http://schemas.openxmlformats.org/officeDocument/2006/relationships/hyperlink" Target="mailto:marcia97@mcfarland-moore.com" TargetMode="External"/><Relationship Id="rId11660" Type="http://schemas.openxmlformats.org/officeDocument/2006/relationships/hyperlink" Target="mailto:alexander05@rubio.org" TargetMode="External"/><Relationship Id="rId11313" Type="http://schemas.openxmlformats.org/officeDocument/2006/relationships/hyperlink" Target="https://www.campbell.net/" TargetMode="External"/><Relationship Id="rId14883" Type="http://schemas.openxmlformats.org/officeDocument/2006/relationships/hyperlink" Target="http://www.odom-carlson.info/" TargetMode="External"/><Relationship Id="rId4942" Type="http://schemas.openxmlformats.org/officeDocument/2006/relationships/hyperlink" Target="mailto:craigaustin@ayers-oneal.org" TargetMode="External"/><Relationship Id="rId14536" Type="http://schemas.openxmlformats.org/officeDocument/2006/relationships/hyperlink" Target="mailto:calvin02@morrison.net" TargetMode="External"/><Relationship Id="rId2493" Type="http://schemas.openxmlformats.org/officeDocument/2006/relationships/hyperlink" Target="http://holland-bolton.com/" TargetMode="External"/><Relationship Id="rId12087" Type="http://schemas.openxmlformats.org/officeDocument/2006/relationships/hyperlink" Target="http://sparks.com/" TargetMode="External"/><Relationship Id="rId17759" Type="http://schemas.openxmlformats.org/officeDocument/2006/relationships/hyperlink" Target="http://scott-greene.com/" TargetMode="External"/><Relationship Id="rId465" Type="http://schemas.openxmlformats.org/officeDocument/2006/relationships/hyperlink" Target="http://www.mathews.com/" TargetMode="External"/><Relationship Id="rId2146" Type="http://schemas.openxmlformats.org/officeDocument/2006/relationships/hyperlink" Target="mailto:joannemcdonald@conrad-gutierrez.info" TargetMode="External"/><Relationship Id="rId7818" Type="http://schemas.openxmlformats.org/officeDocument/2006/relationships/hyperlink" Target="mailto:rose16@rowe-valenzuela.biz" TargetMode="External"/><Relationship Id="rId118" Type="http://schemas.openxmlformats.org/officeDocument/2006/relationships/hyperlink" Target="https://www.snow.org/" TargetMode="External"/><Relationship Id="rId5369" Type="http://schemas.openxmlformats.org/officeDocument/2006/relationships/hyperlink" Target="https://santos.info/" TargetMode="External"/><Relationship Id="rId11170" Type="http://schemas.openxmlformats.org/officeDocument/2006/relationships/hyperlink" Target="mailto:hansenjorge@daugherty.com" TargetMode="External"/><Relationship Id="rId16842" Type="http://schemas.openxmlformats.org/officeDocument/2006/relationships/hyperlink" Target="mailto:itownsend@terry-case.org" TargetMode="External"/><Relationship Id="rId1979" Type="http://schemas.openxmlformats.org/officeDocument/2006/relationships/hyperlink" Target="https://www.barton.net/" TargetMode="External"/><Relationship Id="rId6901" Type="http://schemas.openxmlformats.org/officeDocument/2006/relationships/hyperlink" Target="http://www.vasquez.com/" TargetMode="External"/><Relationship Id="rId14393" Type="http://schemas.openxmlformats.org/officeDocument/2006/relationships/hyperlink" Target="https://www.francis.net/" TargetMode="External"/><Relationship Id="rId4452" Type="http://schemas.openxmlformats.org/officeDocument/2006/relationships/hyperlink" Target="mailto:derrick42@evans.info" TargetMode="External"/><Relationship Id="rId14046" Type="http://schemas.openxmlformats.org/officeDocument/2006/relationships/hyperlink" Target="mailto:yrice@chan.com" TargetMode="External"/><Relationship Id="rId19718" Type="http://schemas.openxmlformats.org/officeDocument/2006/relationships/hyperlink" Target="mailto:fergusoncristina@benson.com" TargetMode="External"/><Relationship Id="rId4105" Type="http://schemas.openxmlformats.org/officeDocument/2006/relationships/hyperlink" Target="https://www.curry.com/" TargetMode="External"/><Relationship Id="rId7675" Type="http://schemas.openxmlformats.org/officeDocument/2006/relationships/hyperlink" Target="https://osborne.com/" TargetMode="External"/><Relationship Id="rId10656" Type="http://schemas.openxmlformats.org/officeDocument/2006/relationships/hyperlink" Target="mailto:connerjaclyn@neal.com" TargetMode="External"/><Relationship Id="rId17269" Type="http://schemas.openxmlformats.org/officeDocument/2006/relationships/hyperlink" Target="https://dodson.com/" TargetMode="External"/><Relationship Id="rId7328" Type="http://schemas.openxmlformats.org/officeDocument/2006/relationships/hyperlink" Target="mailto:deborah10@ball.com" TargetMode="External"/><Relationship Id="rId10309" Type="http://schemas.openxmlformats.org/officeDocument/2006/relationships/hyperlink" Target="https://www.singleton.org/" TargetMode="External"/><Relationship Id="rId13879" Type="http://schemas.openxmlformats.org/officeDocument/2006/relationships/hyperlink" Target="http://bell.com/" TargetMode="External"/><Relationship Id="rId16352" Type="http://schemas.openxmlformats.org/officeDocument/2006/relationships/hyperlink" Target="mailto:andres04@wilcox.com" TargetMode="External"/><Relationship Id="rId18801" Type="http://schemas.openxmlformats.org/officeDocument/2006/relationships/hyperlink" Target="https://www.valentine.net/" TargetMode="External"/><Relationship Id="rId1489" Type="http://schemas.openxmlformats.org/officeDocument/2006/relationships/hyperlink" Target="https://andersen.net/" TargetMode="External"/><Relationship Id="rId3938" Type="http://schemas.openxmlformats.org/officeDocument/2006/relationships/hyperlink" Target="mailto:meghandalton@glenn-madden.biz" TargetMode="External"/><Relationship Id="rId6411" Type="http://schemas.openxmlformats.org/officeDocument/2006/relationships/hyperlink" Target="https://www.espinoza.com/" TargetMode="External"/><Relationship Id="rId16005" Type="http://schemas.openxmlformats.org/officeDocument/2006/relationships/hyperlink" Target="https://newton.com/" TargetMode="External"/><Relationship Id="rId9981" Type="http://schemas.openxmlformats.org/officeDocument/2006/relationships/hyperlink" Target="http://www.griffith-morton.com/" TargetMode="External"/><Relationship Id="rId12962" Type="http://schemas.openxmlformats.org/officeDocument/2006/relationships/hyperlink" Target="mailto:hectoroliver@norman.com" TargetMode="External"/><Relationship Id="rId19575" Type="http://schemas.openxmlformats.org/officeDocument/2006/relationships/hyperlink" Target="http://lozano.com/" TargetMode="External"/><Relationship Id="rId7185" Type="http://schemas.openxmlformats.org/officeDocument/2006/relationships/hyperlink" Target="http://morton-jones.com/" TargetMode="External"/><Relationship Id="rId9634" Type="http://schemas.openxmlformats.org/officeDocument/2006/relationships/hyperlink" Target="mailto:claire32@rollins.org" TargetMode="External"/><Relationship Id="rId12615" Type="http://schemas.openxmlformats.org/officeDocument/2006/relationships/hyperlink" Target="https://marshall.com/" TargetMode="External"/><Relationship Id="rId19228" Type="http://schemas.openxmlformats.org/officeDocument/2006/relationships/hyperlink" Target="mailto:greg19@lamb.com" TargetMode="External"/><Relationship Id="rId10166" Type="http://schemas.openxmlformats.org/officeDocument/2006/relationships/hyperlink" Target="mailto:traciecordova@adams.com" TargetMode="External"/><Relationship Id="rId15838" Type="http://schemas.openxmlformats.org/officeDocument/2006/relationships/hyperlink" Target="mailto:orrmindy@bowen.com" TargetMode="External"/><Relationship Id="rId3795" Type="http://schemas.openxmlformats.org/officeDocument/2006/relationships/hyperlink" Target="http://soto.com/" TargetMode="External"/><Relationship Id="rId13389" Type="http://schemas.openxmlformats.org/officeDocument/2006/relationships/hyperlink" Target="http://carlson.org/" TargetMode="External"/><Relationship Id="rId18311" Type="http://schemas.openxmlformats.org/officeDocument/2006/relationships/hyperlink" Target="https://watson.com/" TargetMode="External"/><Relationship Id="rId3448" Type="http://schemas.openxmlformats.org/officeDocument/2006/relationships/hyperlink" Target="mailto:grant00@chang.com" TargetMode="External"/><Relationship Id="rId9491" Type="http://schemas.openxmlformats.org/officeDocument/2006/relationships/hyperlink" Target="https://www.collier.com/" TargetMode="External"/><Relationship Id="rId14921" Type="http://schemas.openxmlformats.org/officeDocument/2006/relationships/hyperlink" Target="https://dawson.com/" TargetMode="External"/><Relationship Id="rId19085" Type="http://schemas.openxmlformats.org/officeDocument/2006/relationships/hyperlink" Target="http://russo-patterson.com/" TargetMode="External"/><Relationship Id="rId9144" Type="http://schemas.openxmlformats.org/officeDocument/2006/relationships/hyperlink" Target="mailto:abigailyu@oconnell.org" TargetMode="External"/><Relationship Id="rId12472" Type="http://schemas.openxmlformats.org/officeDocument/2006/relationships/hyperlink" Target="mailto:sramirez@allison.com" TargetMode="External"/><Relationship Id="rId850" Type="http://schemas.openxmlformats.org/officeDocument/2006/relationships/hyperlink" Target="mailto:kathleenle@martin.com" TargetMode="External"/><Relationship Id="rId2531" Type="http://schemas.openxmlformats.org/officeDocument/2006/relationships/hyperlink" Target="http://www.sanford.com/" TargetMode="External"/><Relationship Id="rId12125" Type="http://schemas.openxmlformats.org/officeDocument/2006/relationships/hyperlink" Target="https://garner-andrews.com/" TargetMode="External"/><Relationship Id="rId15695" Type="http://schemas.openxmlformats.org/officeDocument/2006/relationships/hyperlink" Target="https://www.good.org/" TargetMode="External"/><Relationship Id="rId503" Type="http://schemas.openxmlformats.org/officeDocument/2006/relationships/hyperlink" Target="https://conley.com/" TargetMode="External"/><Relationship Id="rId5754" Type="http://schemas.openxmlformats.org/officeDocument/2006/relationships/hyperlink" Target="mailto:leslieaustin@atkinson-brady.com" TargetMode="External"/><Relationship Id="rId15348" Type="http://schemas.openxmlformats.org/officeDocument/2006/relationships/hyperlink" Target="mailto:conwaycandace@daugherty-copeland.com" TargetMode="External"/><Relationship Id="rId5407" Type="http://schemas.openxmlformats.org/officeDocument/2006/relationships/hyperlink" Target="http://www.york.net/" TargetMode="External"/><Relationship Id="rId8977" Type="http://schemas.openxmlformats.org/officeDocument/2006/relationships/hyperlink" Target="https://www.hughes.net/" TargetMode="External"/><Relationship Id="rId11958" Type="http://schemas.openxmlformats.org/officeDocument/2006/relationships/hyperlink" Target="mailto:parker65@beltran-barrett.com" TargetMode="External"/><Relationship Id="rId14431" Type="http://schemas.openxmlformats.org/officeDocument/2006/relationships/hyperlink" Target="https://www.thomas.com/" TargetMode="External"/><Relationship Id="rId360" Type="http://schemas.openxmlformats.org/officeDocument/2006/relationships/hyperlink" Target="mailto:jessica41@klein.biz" TargetMode="External"/><Relationship Id="rId2041" Type="http://schemas.openxmlformats.org/officeDocument/2006/relationships/hyperlink" Target="http://leonard-dudley.net/" TargetMode="External"/><Relationship Id="rId17654" Type="http://schemas.openxmlformats.org/officeDocument/2006/relationships/hyperlink" Target="mailto:robertsonsteve@petty.biz" TargetMode="External"/><Relationship Id="rId5264" Type="http://schemas.openxmlformats.org/officeDocument/2006/relationships/hyperlink" Target="mailto:nrowe@ritter-zuniga.net" TargetMode="External"/><Relationship Id="rId7713" Type="http://schemas.openxmlformats.org/officeDocument/2006/relationships/hyperlink" Target="http://www.merritt.com/" TargetMode="External"/><Relationship Id="rId17307" Type="http://schemas.openxmlformats.org/officeDocument/2006/relationships/hyperlink" Target="http://pollard.com/" TargetMode="External"/><Relationship Id="rId13917" Type="http://schemas.openxmlformats.org/officeDocument/2006/relationships/hyperlink" Target="https://english.com/" TargetMode="External"/><Relationship Id="rId1874" Type="http://schemas.openxmlformats.org/officeDocument/2006/relationships/hyperlink" Target="mailto:bonniewoodard@moss.org" TargetMode="External"/><Relationship Id="rId8487" Type="http://schemas.openxmlformats.org/officeDocument/2006/relationships/hyperlink" Target="https://www.drake-bond.net/" TargetMode="External"/><Relationship Id="rId11468" Type="http://schemas.openxmlformats.org/officeDocument/2006/relationships/hyperlink" Target="mailto:cameron54@brennan-greene.org" TargetMode="External"/><Relationship Id="rId1527" Type="http://schemas.openxmlformats.org/officeDocument/2006/relationships/hyperlink" Target="https://bryant.com/" TargetMode="External"/><Relationship Id="rId19960" Type="http://schemas.openxmlformats.org/officeDocument/2006/relationships/hyperlink" Target="mailto:jsandoval@weaver.com" TargetMode="External"/><Relationship Id="rId4000" Type="http://schemas.openxmlformats.org/officeDocument/2006/relationships/hyperlink" Target="mailto:marie17@benson.com" TargetMode="External"/><Relationship Id="rId7570" Type="http://schemas.openxmlformats.org/officeDocument/2006/relationships/hyperlink" Target="mailto:dorismayer@briggs-daniels.net" TargetMode="External"/><Relationship Id="rId17164" Type="http://schemas.openxmlformats.org/officeDocument/2006/relationships/hyperlink" Target="mailto:cindy63@gordon.com" TargetMode="External"/><Relationship Id="rId19613" Type="http://schemas.openxmlformats.org/officeDocument/2006/relationships/hyperlink" Target="http://pacheco.com/" TargetMode="External"/><Relationship Id="rId7223" Type="http://schemas.openxmlformats.org/officeDocument/2006/relationships/hyperlink" Target="http://rocha.net/" TargetMode="External"/><Relationship Id="rId10551" Type="http://schemas.openxmlformats.org/officeDocument/2006/relationships/hyperlink" Target="https://www.gutierrez.biz/" TargetMode="External"/><Relationship Id="rId10204" Type="http://schemas.openxmlformats.org/officeDocument/2006/relationships/hyperlink" Target="mailto:ernestunderwood@moore-branch.com" TargetMode="External"/><Relationship Id="rId13774" Type="http://schemas.openxmlformats.org/officeDocument/2006/relationships/hyperlink" Target="mailto:holtfrank@hughes-newman.com" TargetMode="External"/><Relationship Id="rId3833" Type="http://schemas.openxmlformats.org/officeDocument/2006/relationships/hyperlink" Target="http://www.daniel.net/" TargetMode="External"/><Relationship Id="rId13427" Type="http://schemas.openxmlformats.org/officeDocument/2006/relationships/hyperlink" Target="http://www.mercer.com/" TargetMode="External"/><Relationship Id="rId16997" Type="http://schemas.openxmlformats.org/officeDocument/2006/relationships/hyperlink" Target="https://www.weaver.com/" TargetMode="External"/><Relationship Id="rId1384" Type="http://schemas.openxmlformats.org/officeDocument/2006/relationships/hyperlink" Target="mailto:lstrong@aguirre.org" TargetMode="External"/><Relationship Id="rId19470" Type="http://schemas.openxmlformats.org/officeDocument/2006/relationships/hyperlink" Target="mailto:katiemercer@mcintosh.com" TargetMode="External"/><Relationship Id="rId90" Type="http://schemas.openxmlformats.org/officeDocument/2006/relationships/hyperlink" Target="https://www.tyler.com/" TargetMode="External"/><Relationship Id="rId1037" Type="http://schemas.openxmlformats.org/officeDocument/2006/relationships/hyperlink" Target="http://www.pham.com/" TargetMode="External"/><Relationship Id="rId6709" Type="http://schemas.openxmlformats.org/officeDocument/2006/relationships/hyperlink" Target="http://www.benitez.com/" TargetMode="External"/><Relationship Id="rId19123" Type="http://schemas.openxmlformats.org/officeDocument/2006/relationships/hyperlink" Target="https://www.chang-black.com/" TargetMode="External"/><Relationship Id="rId7080" Type="http://schemas.openxmlformats.org/officeDocument/2006/relationships/hyperlink" Target="mailto:yatesjack@jennings.net" TargetMode="External"/><Relationship Id="rId10061" Type="http://schemas.openxmlformats.org/officeDocument/2006/relationships/hyperlink" Target="https://harding-dixon.com/" TargetMode="External"/><Relationship Id="rId12510" Type="http://schemas.openxmlformats.org/officeDocument/2006/relationships/hyperlink" Target="mailto:wcampos@murphy.com" TargetMode="External"/><Relationship Id="rId3690" Type="http://schemas.openxmlformats.org/officeDocument/2006/relationships/hyperlink" Target="mailto:kentdunn@russo-mays.com" TargetMode="External"/><Relationship Id="rId15733" Type="http://schemas.openxmlformats.org/officeDocument/2006/relationships/hyperlink" Target="https://www.orozco-nash.com/" TargetMode="External"/><Relationship Id="rId3343" Type="http://schemas.openxmlformats.org/officeDocument/2006/relationships/hyperlink" Target="http://www.figueroa-oneal.com/" TargetMode="External"/><Relationship Id="rId13284" Type="http://schemas.openxmlformats.org/officeDocument/2006/relationships/hyperlink" Target="mailto:bethanymarquez@vega.com" TargetMode="External"/><Relationship Id="rId18956" Type="http://schemas.openxmlformats.org/officeDocument/2006/relationships/hyperlink" Target="mailto:autumn25@manning.com" TargetMode="External"/><Relationship Id="rId18609" Type="http://schemas.openxmlformats.org/officeDocument/2006/relationships/hyperlink" Target="http://gallegos-herring.com/" TargetMode="External"/><Relationship Id="rId6566" Type="http://schemas.openxmlformats.org/officeDocument/2006/relationships/hyperlink" Target="mailto:marconeill@joyce-dennis.biz" TargetMode="External"/><Relationship Id="rId6219" Type="http://schemas.openxmlformats.org/officeDocument/2006/relationships/hyperlink" Target="https://crawford.com/" TargetMode="External"/><Relationship Id="rId9789" Type="http://schemas.openxmlformats.org/officeDocument/2006/relationships/hyperlink" Target="http://www.duran.net/" TargetMode="External"/><Relationship Id="rId12020" Type="http://schemas.openxmlformats.org/officeDocument/2006/relationships/hyperlink" Target="mailto:haleypayne@lambert.biz" TargetMode="External"/><Relationship Id="rId15590" Type="http://schemas.openxmlformats.org/officeDocument/2006/relationships/hyperlink" Target="mailto:mlynch@fuentes.info" TargetMode="External"/><Relationship Id="rId2829" Type="http://schemas.openxmlformats.org/officeDocument/2006/relationships/hyperlink" Target="http://conner.info/" TargetMode="External"/><Relationship Id="rId15243" Type="http://schemas.openxmlformats.org/officeDocument/2006/relationships/hyperlink" Target="http://www.bowman.com/" TargetMode="External"/><Relationship Id="rId5302" Type="http://schemas.openxmlformats.org/officeDocument/2006/relationships/hyperlink" Target="mailto:duffykristen@becker.com" TargetMode="External"/><Relationship Id="rId8872" Type="http://schemas.openxmlformats.org/officeDocument/2006/relationships/hyperlink" Target="mailto:robynramos@rivera-steele.com" TargetMode="External"/><Relationship Id="rId11853" Type="http://schemas.openxmlformats.org/officeDocument/2006/relationships/hyperlink" Target="https://www.michael-booth.com/" TargetMode="External"/><Relationship Id="rId18466" Type="http://schemas.openxmlformats.org/officeDocument/2006/relationships/hyperlink" Target="mailto:kbrooks@meyers.com" TargetMode="External"/><Relationship Id="rId1912" Type="http://schemas.openxmlformats.org/officeDocument/2006/relationships/hyperlink" Target="mailto:buckleybrianna@howe-brooks.net" TargetMode="External"/><Relationship Id="rId6076" Type="http://schemas.openxmlformats.org/officeDocument/2006/relationships/hyperlink" Target="mailto:kcross@hudson-mcknight.info" TargetMode="External"/><Relationship Id="rId8525" Type="http://schemas.openxmlformats.org/officeDocument/2006/relationships/hyperlink" Target="http://lynch.com/" TargetMode="External"/><Relationship Id="rId11506" Type="http://schemas.openxmlformats.org/officeDocument/2006/relationships/hyperlink" Target="mailto:jillian31@jenkins-whitehead.com" TargetMode="External"/><Relationship Id="rId18119" Type="http://schemas.openxmlformats.org/officeDocument/2006/relationships/hyperlink" Target="http://bass.org/" TargetMode="External"/><Relationship Id="rId14729" Type="http://schemas.openxmlformats.org/officeDocument/2006/relationships/hyperlink" Target="https://www.donovan.com/" TargetMode="External"/><Relationship Id="rId2686" Type="http://schemas.openxmlformats.org/officeDocument/2006/relationships/hyperlink" Target="mailto:gmalone@meyer.biz" TargetMode="External"/><Relationship Id="rId9299" Type="http://schemas.openxmlformats.org/officeDocument/2006/relationships/hyperlink" Target="https://garrett.com/" TargetMode="External"/><Relationship Id="rId17202" Type="http://schemas.openxmlformats.org/officeDocument/2006/relationships/hyperlink" Target="mailto:brownashlee@rose.biz" TargetMode="External"/><Relationship Id="rId658" Type="http://schemas.openxmlformats.org/officeDocument/2006/relationships/hyperlink" Target="mailto:dalton27@barron.com" TargetMode="External"/><Relationship Id="rId2339" Type="http://schemas.openxmlformats.org/officeDocument/2006/relationships/hyperlink" Target="http://www.wilcox.net/" TargetMode="External"/><Relationship Id="rId8382" Type="http://schemas.openxmlformats.org/officeDocument/2006/relationships/hyperlink" Target="mailto:zlara@koch-fields.net" TargetMode="External"/><Relationship Id="rId13812" Type="http://schemas.openxmlformats.org/officeDocument/2006/relationships/hyperlink" Target="mailto:umarshall@miranda-camacho.com" TargetMode="External"/><Relationship Id="rId1422" Type="http://schemas.openxmlformats.org/officeDocument/2006/relationships/hyperlink" Target="mailto:tsparks@levine.com" TargetMode="External"/><Relationship Id="rId8035" Type="http://schemas.openxmlformats.org/officeDocument/2006/relationships/hyperlink" Target="http://www.terry.com/" TargetMode="External"/><Relationship Id="rId11016" Type="http://schemas.openxmlformats.org/officeDocument/2006/relationships/hyperlink" Target="mailto:suekey@cole.org" TargetMode="External"/><Relationship Id="rId11363" Type="http://schemas.openxmlformats.org/officeDocument/2006/relationships/hyperlink" Target="http://fernandez.com/" TargetMode="External"/><Relationship Id="rId4992" Type="http://schemas.openxmlformats.org/officeDocument/2006/relationships/hyperlink" Target="mailto:kfarley@george.net" TargetMode="External"/><Relationship Id="rId14586" Type="http://schemas.openxmlformats.org/officeDocument/2006/relationships/hyperlink" Target="mailto:dodsonkatie@boyer.com" TargetMode="External"/><Relationship Id="rId2196" Type="http://schemas.openxmlformats.org/officeDocument/2006/relationships/hyperlink" Target="mailto:ysavage@lee.com" TargetMode="External"/><Relationship Id="rId4645" Type="http://schemas.openxmlformats.org/officeDocument/2006/relationships/hyperlink" Target="http://colon.com/" TargetMode="External"/><Relationship Id="rId14239" Type="http://schemas.openxmlformats.org/officeDocument/2006/relationships/hyperlink" Target="https://www.banks-hays.com/" TargetMode="External"/><Relationship Id="rId168" Type="http://schemas.openxmlformats.org/officeDocument/2006/relationships/hyperlink" Target="https://www.anthony.net/" TargetMode="External"/><Relationship Id="rId7868" Type="http://schemas.openxmlformats.org/officeDocument/2006/relationships/hyperlink" Target="mailto:xcummings@case.org" TargetMode="External"/><Relationship Id="rId10849" Type="http://schemas.openxmlformats.org/officeDocument/2006/relationships/hyperlink" Target="http://www.parker.net/" TargetMode="External"/><Relationship Id="rId13322" Type="http://schemas.openxmlformats.org/officeDocument/2006/relationships/hyperlink" Target="mailto:chaneynatasha@burnett-preston.com" TargetMode="External"/><Relationship Id="rId16892" Type="http://schemas.openxmlformats.org/officeDocument/2006/relationships/hyperlink" Target="mailto:juanbarajas@decker.org" TargetMode="External"/><Relationship Id="rId6951" Type="http://schemas.openxmlformats.org/officeDocument/2006/relationships/hyperlink" Target="http://riggs-brooks.org/" TargetMode="External"/><Relationship Id="rId14096" Type="http://schemas.openxmlformats.org/officeDocument/2006/relationships/hyperlink" Target="mailto:richmondrick@armstrong.com" TargetMode="External"/><Relationship Id="rId16545" Type="http://schemas.openxmlformats.org/officeDocument/2006/relationships/hyperlink" Target="https://www.taylor.com/" TargetMode="External"/><Relationship Id="rId4155" Type="http://schemas.openxmlformats.org/officeDocument/2006/relationships/hyperlink" Target="http://www.jordan.com/" TargetMode="External"/><Relationship Id="rId6604" Type="http://schemas.openxmlformats.org/officeDocument/2006/relationships/hyperlink" Target="mailto:mcfarlandbrady@crosby.com" TargetMode="External"/><Relationship Id="rId19768" Type="http://schemas.openxmlformats.org/officeDocument/2006/relationships/hyperlink" Target="mailto:yfarmer@rocha.com" TargetMode="External"/><Relationship Id="rId9827" Type="http://schemas.openxmlformats.org/officeDocument/2006/relationships/hyperlink" Target="http://www.meyer.com/" TargetMode="External"/><Relationship Id="rId12808" Type="http://schemas.openxmlformats.org/officeDocument/2006/relationships/hyperlink" Target="mailto:jose41@mora.com" TargetMode="External"/><Relationship Id="rId7378" Type="http://schemas.openxmlformats.org/officeDocument/2006/relationships/hyperlink" Target="mailto:kristopher60@choi.com" TargetMode="External"/><Relationship Id="rId10359" Type="http://schemas.openxmlformats.org/officeDocument/2006/relationships/hyperlink" Target="http://www.silva.com/" TargetMode="External"/><Relationship Id="rId18851" Type="http://schemas.openxmlformats.org/officeDocument/2006/relationships/hyperlink" Target="http://rush.net/" TargetMode="External"/><Relationship Id="rId3988" Type="http://schemas.openxmlformats.org/officeDocument/2006/relationships/hyperlink" Target="mailto:patty06@marsh-mcclure.com" TargetMode="External"/><Relationship Id="rId8910" Type="http://schemas.openxmlformats.org/officeDocument/2006/relationships/hyperlink" Target="mailto:treeves@cervantes-houston.com" TargetMode="External"/><Relationship Id="rId18504" Type="http://schemas.openxmlformats.org/officeDocument/2006/relationships/hyperlink" Target="mailto:ydudley@sparks.info" TargetMode="External"/><Relationship Id="rId6461" Type="http://schemas.openxmlformats.org/officeDocument/2006/relationships/hyperlink" Target="https://hendricks-rosario.com/" TargetMode="External"/><Relationship Id="rId16055" Type="http://schemas.openxmlformats.org/officeDocument/2006/relationships/hyperlink" Target="https://murray.com/" TargetMode="External"/><Relationship Id="rId6114" Type="http://schemas.openxmlformats.org/officeDocument/2006/relationships/hyperlink" Target="mailto:rhonda73@peterson.biz" TargetMode="External"/><Relationship Id="rId9684" Type="http://schemas.openxmlformats.org/officeDocument/2006/relationships/hyperlink" Target="mailto:stuartrice@berry.com" TargetMode="External"/><Relationship Id="rId19278" Type="http://schemas.openxmlformats.org/officeDocument/2006/relationships/hyperlink" Target="mailto:holtlarry@griffith.com" TargetMode="External"/><Relationship Id="rId9337" Type="http://schemas.openxmlformats.org/officeDocument/2006/relationships/hyperlink" Target="http://www.downs-travis.com/" TargetMode="External"/><Relationship Id="rId12665" Type="http://schemas.openxmlformats.org/officeDocument/2006/relationships/hyperlink" Target="http://www.hammond.com/" TargetMode="External"/><Relationship Id="rId2724" Type="http://schemas.openxmlformats.org/officeDocument/2006/relationships/hyperlink" Target="mailto:espinozamelissa@gutierrez.org" TargetMode="External"/><Relationship Id="rId12318" Type="http://schemas.openxmlformats.org/officeDocument/2006/relationships/hyperlink" Target="mailto:goodwinanthony@kim.org" TargetMode="External"/><Relationship Id="rId15888" Type="http://schemas.openxmlformats.org/officeDocument/2006/relationships/hyperlink" Target="mailto:adriana69@escobar.com" TargetMode="External"/><Relationship Id="rId5947" Type="http://schemas.openxmlformats.org/officeDocument/2006/relationships/hyperlink" Target="http://macias-morris.com/" TargetMode="External"/><Relationship Id="rId18361" Type="http://schemas.openxmlformats.org/officeDocument/2006/relationships/hyperlink" Target="https://shannon.net/" TargetMode="External"/><Relationship Id="rId3498" Type="http://schemas.openxmlformats.org/officeDocument/2006/relationships/hyperlink" Target="mailto:novakbrady@dunlap.com" TargetMode="External"/><Relationship Id="rId8420" Type="http://schemas.openxmlformats.org/officeDocument/2006/relationships/hyperlink" Target="mailto:michelecarney@norris.biz" TargetMode="External"/><Relationship Id="rId11401" Type="http://schemas.openxmlformats.org/officeDocument/2006/relationships/hyperlink" Target="http://jensen.com/" TargetMode="External"/><Relationship Id="rId18014" Type="http://schemas.openxmlformats.org/officeDocument/2006/relationships/hyperlink" Target="mailto:kelli91@fischer.com" TargetMode="External"/><Relationship Id="rId14971" Type="http://schemas.openxmlformats.org/officeDocument/2006/relationships/hyperlink" Target="http://levine-ramsey.com/" TargetMode="External"/><Relationship Id="rId2581" Type="http://schemas.openxmlformats.org/officeDocument/2006/relationships/hyperlink" Target="http://ray.com/" TargetMode="External"/><Relationship Id="rId9194" Type="http://schemas.openxmlformats.org/officeDocument/2006/relationships/hyperlink" Target="mailto:shensley@flowers.biz" TargetMode="External"/><Relationship Id="rId12175" Type="http://schemas.openxmlformats.org/officeDocument/2006/relationships/hyperlink" Target="http://barrera.info/" TargetMode="External"/><Relationship Id="rId14624" Type="http://schemas.openxmlformats.org/officeDocument/2006/relationships/hyperlink" Target="mailto:carrieyang@glover.net" TargetMode="External"/><Relationship Id="rId553" Type="http://schemas.openxmlformats.org/officeDocument/2006/relationships/hyperlink" Target="http://www.ellison-hobbs.com/" TargetMode="External"/><Relationship Id="rId2234" Type="http://schemas.openxmlformats.org/officeDocument/2006/relationships/hyperlink" Target="mailto:opittman@franklin.net" TargetMode="External"/><Relationship Id="rId17847" Type="http://schemas.openxmlformats.org/officeDocument/2006/relationships/hyperlink" Target="https://www.dyer-sharp.com/" TargetMode="External"/><Relationship Id="rId206" Type="http://schemas.openxmlformats.org/officeDocument/2006/relationships/hyperlink" Target="http://hurley.org/" TargetMode="External"/><Relationship Id="rId7906" Type="http://schemas.openxmlformats.org/officeDocument/2006/relationships/hyperlink" Target="mailto:frederickcandice@mata-collins.com" TargetMode="External"/><Relationship Id="rId15398" Type="http://schemas.openxmlformats.org/officeDocument/2006/relationships/hyperlink" Target="mailto:kochmatthew@torres.com" TargetMode="External"/><Relationship Id="rId5457" Type="http://schemas.openxmlformats.org/officeDocument/2006/relationships/hyperlink" Target="http://cummings-snow.com/" TargetMode="External"/><Relationship Id="rId16930" Type="http://schemas.openxmlformats.org/officeDocument/2006/relationships/hyperlink" Target="mailto:dustin31@herrera-avila.com" TargetMode="External"/><Relationship Id="rId14481" Type="http://schemas.openxmlformats.org/officeDocument/2006/relationships/hyperlink" Target="http://combs-contreras.com/" TargetMode="External"/><Relationship Id="rId4540" Type="http://schemas.openxmlformats.org/officeDocument/2006/relationships/hyperlink" Target="mailto:fieldsjoanna@cantu.com" TargetMode="External"/><Relationship Id="rId14134" Type="http://schemas.openxmlformats.org/officeDocument/2006/relationships/hyperlink" Target="mailto:mathewnorris@snyder.info" TargetMode="External"/><Relationship Id="rId2091" Type="http://schemas.openxmlformats.org/officeDocument/2006/relationships/hyperlink" Target="https://www.golden-burns.org/" TargetMode="External"/><Relationship Id="rId7763" Type="http://schemas.openxmlformats.org/officeDocument/2006/relationships/hyperlink" Target="http://www.glover-bishop.biz/" TargetMode="External"/><Relationship Id="rId17357" Type="http://schemas.openxmlformats.org/officeDocument/2006/relationships/hyperlink" Target="https://www.cordova.info/" TargetMode="External"/><Relationship Id="rId19806" Type="http://schemas.openxmlformats.org/officeDocument/2006/relationships/hyperlink" Target="mailto:bstark@lawson.com" TargetMode="External"/><Relationship Id="rId7416" Type="http://schemas.openxmlformats.org/officeDocument/2006/relationships/hyperlink" Target="mailto:urusso@riddle-bryant.org" TargetMode="External"/><Relationship Id="rId10744" Type="http://schemas.openxmlformats.org/officeDocument/2006/relationships/hyperlink" Target="mailto:kara47@mcclain.net" TargetMode="External"/><Relationship Id="rId13967" Type="http://schemas.openxmlformats.org/officeDocument/2006/relationships/hyperlink" Target="https://mueller.com/" TargetMode="External"/><Relationship Id="rId16440" Type="http://schemas.openxmlformats.org/officeDocument/2006/relationships/hyperlink" Target="mailto:misty38@pacheco.com" TargetMode="External"/><Relationship Id="rId1577" Type="http://schemas.openxmlformats.org/officeDocument/2006/relationships/hyperlink" Target="http://mckinney.com/" TargetMode="External"/><Relationship Id="rId19663" Type="http://schemas.openxmlformats.org/officeDocument/2006/relationships/hyperlink" Target="http://stafford.info/" TargetMode="External"/><Relationship Id="rId4050" Type="http://schemas.openxmlformats.org/officeDocument/2006/relationships/hyperlink" Target="mailto:romerojenna@solomon.org" TargetMode="External"/><Relationship Id="rId9722" Type="http://schemas.openxmlformats.org/officeDocument/2006/relationships/hyperlink" Target="mailto:vbryant@travis.com" TargetMode="External"/><Relationship Id="rId19316" Type="http://schemas.openxmlformats.org/officeDocument/2006/relationships/hyperlink" Target="mailto:nashjoseph@gray.com" TargetMode="External"/><Relationship Id="rId7273" Type="http://schemas.openxmlformats.org/officeDocument/2006/relationships/hyperlink" Target="https://www.mosley-frost.com/" TargetMode="External"/><Relationship Id="rId10254" Type="http://schemas.openxmlformats.org/officeDocument/2006/relationships/hyperlink" Target="mailto:oscar93@gallagher-webster.com" TargetMode="External"/><Relationship Id="rId12703" Type="http://schemas.openxmlformats.org/officeDocument/2006/relationships/hyperlink" Target="https://kirby.com/" TargetMode="External"/><Relationship Id="rId15926" Type="http://schemas.openxmlformats.org/officeDocument/2006/relationships/hyperlink" Target="mailto:max16@kim.com" TargetMode="External"/><Relationship Id="rId3883" Type="http://schemas.openxmlformats.org/officeDocument/2006/relationships/hyperlink" Target="http://calderon-maxwell.com/" TargetMode="External"/><Relationship Id="rId13477" Type="http://schemas.openxmlformats.org/officeDocument/2006/relationships/hyperlink" Target="http://craig.info/" TargetMode="External"/><Relationship Id="rId1087" Type="http://schemas.openxmlformats.org/officeDocument/2006/relationships/hyperlink" Target="http://www.barajas.info/" TargetMode="External"/><Relationship Id="rId3536" Type="http://schemas.openxmlformats.org/officeDocument/2006/relationships/hyperlink" Target="mailto:darlenepayne@villanueva-stevens.com" TargetMode="External"/><Relationship Id="rId6759" Type="http://schemas.openxmlformats.org/officeDocument/2006/relationships/hyperlink" Target="http://hobbs.org/" TargetMode="External"/><Relationship Id="rId12560" Type="http://schemas.openxmlformats.org/officeDocument/2006/relationships/hyperlink" Target="mailto:lauragriffin@dennis.info" TargetMode="External"/><Relationship Id="rId19173" Type="http://schemas.openxmlformats.org/officeDocument/2006/relationships/hyperlink" Target="http://www.farley.com/" TargetMode="External"/><Relationship Id="rId9232" Type="http://schemas.openxmlformats.org/officeDocument/2006/relationships/hyperlink" Target="mailto:maxwell59@shaw.org" TargetMode="External"/><Relationship Id="rId12213" Type="http://schemas.openxmlformats.org/officeDocument/2006/relationships/hyperlink" Target="https://www.burch.com/" TargetMode="External"/><Relationship Id="rId5842" Type="http://schemas.openxmlformats.org/officeDocument/2006/relationships/hyperlink" Target="mailto:oscar35@ortega-calhoun.biz" TargetMode="External"/><Relationship Id="rId15436" Type="http://schemas.openxmlformats.org/officeDocument/2006/relationships/hyperlink" Target="mailto:cassidy08@riggs.com" TargetMode="External"/><Relationship Id="rId15783" Type="http://schemas.openxmlformats.org/officeDocument/2006/relationships/hyperlink" Target="https://chen.com/" TargetMode="External"/><Relationship Id="rId3393" Type="http://schemas.openxmlformats.org/officeDocument/2006/relationships/hyperlink" Target="http://carter.org/" TargetMode="External"/><Relationship Id="rId3046" Type="http://schemas.openxmlformats.org/officeDocument/2006/relationships/hyperlink" Target="mailto:umadden@le.com" TargetMode="External"/><Relationship Id="rId18659" Type="http://schemas.openxmlformats.org/officeDocument/2006/relationships/hyperlink" Target="http://moody.org/" TargetMode="External"/><Relationship Id="rId6269" Type="http://schemas.openxmlformats.org/officeDocument/2006/relationships/hyperlink" Target="http://www.macias.info/" TargetMode="External"/><Relationship Id="rId8718" Type="http://schemas.openxmlformats.org/officeDocument/2006/relationships/hyperlink" Target="mailto:alexandria01@cain.com" TargetMode="External"/><Relationship Id="rId12070" Type="http://schemas.openxmlformats.org/officeDocument/2006/relationships/hyperlink" Target="mailto:upotts@mayer.biz" TargetMode="External"/><Relationship Id="rId17742" Type="http://schemas.openxmlformats.org/officeDocument/2006/relationships/hyperlink" Target="mailto:alvaradojean@rose-suarez.info" TargetMode="External"/><Relationship Id="rId2879" Type="http://schemas.openxmlformats.org/officeDocument/2006/relationships/hyperlink" Target="https://www.fields-erickson.biz/" TargetMode="External"/><Relationship Id="rId7801" Type="http://schemas.openxmlformats.org/officeDocument/2006/relationships/hyperlink" Target="https://brennan.com/" TargetMode="External"/><Relationship Id="rId15293" Type="http://schemas.openxmlformats.org/officeDocument/2006/relationships/hyperlink" Target="https://good-odonnell.com/" TargetMode="External"/><Relationship Id="rId101" Type="http://schemas.openxmlformats.org/officeDocument/2006/relationships/hyperlink" Target="mailto:basskaylee@lynn-gill.biz" TargetMode="External"/><Relationship Id="rId5352" Type="http://schemas.openxmlformats.org/officeDocument/2006/relationships/hyperlink" Target="mailto:smurphy@rivas.org" TargetMode="External"/><Relationship Id="rId5005" Type="http://schemas.openxmlformats.org/officeDocument/2006/relationships/hyperlink" Target="http://www.blair.net/" TargetMode="External"/><Relationship Id="rId8575" Type="http://schemas.openxmlformats.org/officeDocument/2006/relationships/hyperlink" Target="https://www.waters.net/" TargetMode="External"/><Relationship Id="rId18169" Type="http://schemas.openxmlformats.org/officeDocument/2006/relationships/hyperlink" Target="http://www.hubbard.biz/" TargetMode="External"/><Relationship Id="rId1962" Type="http://schemas.openxmlformats.org/officeDocument/2006/relationships/hyperlink" Target="mailto:wayne62@jennings-burnett.com" TargetMode="External"/><Relationship Id="rId8228" Type="http://schemas.openxmlformats.org/officeDocument/2006/relationships/hyperlink" Target="mailto:jakechapman@yu.com" TargetMode="External"/><Relationship Id="rId11556" Type="http://schemas.openxmlformats.org/officeDocument/2006/relationships/hyperlink" Target="mailto:howejulie@ortega.com" TargetMode="External"/><Relationship Id="rId1615" Type="http://schemas.openxmlformats.org/officeDocument/2006/relationships/hyperlink" Target="http://stewart-delgado.com/" TargetMode="External"/><Relationship Id="rId11209" Type="http://schemas.openxmlformats.org/officeDocument/2006/relationships/hyperlink" Target="https://charles.org/" TargetMode="External"/><Relationship Id="rId14779" Type="http://schemas.openxmlformats.org/officeDocument/2006/relationships/hyperlink" Target="https://jefferson.com/" TargetMode="External"/><Relationship Id="rId19701" Type="http://schemas.openxmlformats.org/officeDocument/2006/relationships/hyperlink" Target="https://mckinney.org/" TargetMode="External"/><Relationship Id="rId4838" Type="http://schemas.openxmlformats.org/officeDocument/2006/relationships/hyperlink" Target="mailto:breweredgar@aguirre.com" TargetMode="External"/><Relationship Id="rId17252" Type="http://schemas.openxmlformats.org/officeDocument/2006/relationships/hyperlink" Target="mailto:lauriereilly@stokes-hoffman.com" TargetMode="External"/><Relationship Id="rId2389" Type="http://schemas.openxmlformats.org/officeDocument/2006/relationships/hyperlink" Target="http://sellers-robertson.biz/" TargetMode="External"/><Relationship Id="rId7311" Type="http://schemas.openxmlformats.org/officeDocument/2006/relationships/hyperlink" Target="https://gardner.info/" TargetMode="External"/><Relationship Id="rId3921" Type="http://schemas.openxmlformats.org/officeDocument/2006/relationships/hyperlink" Target="https://www.morris-hartman.info/" TargetMode="External"/><Relationship Id="rId13515" Type="http://schemas.openxmlformats.org/officeDocument/2006/relationships/hyperlink" Target="https://haas.com/" TargetMode="External"/><Relationship Id="rId13862" Type="http://schemas.openxmlformats.org/officeDocument/2006/relationships/hyperlink" Target="mailto:scottdawn@acevedo.biz" TargetMode="External"/><Relationship Id="rId1472" Type="http://schemas.openxmlformats.org/officeDocument/2006/relationships/hyperlink" Target="mailto:brandonbeck@acevedo-ellison.com" TargetMode="External"/><Relationship Id="rId8085" Type="http://schemas.openxmlformats.org/officeDocument/2006/relationships/hyperlink" Target="https://www.salazar-cochran.com/" TargetMode="External"/><Relationship Id="rId11066" Type="http://schemas.openxmlformats.org/officeDocument/2006/relationships/hyperlink" Target="mailto:vaughanmarilyn@hamilton.biz" TargetMode="External"/><Relationship Id="rId1125" Type="http://schemas.openxmlformats.org/officeDocument/2006/relationships/hyperlink" Target="https://www.aguirre-sanders.com/" TargetMode="External"/><Relationship Id="rId4695" Type="http://schemas.openxmlformats.org/officeDocument/2006/relationships/hyperlink" Target="http://www.wolfe.biz/" TargetMode="External"/><Relationship Id="rId14289" Type="http://schemas.openxmlformats.org/officeDocument/2006/relationships/hyperlink" Target="http://mercer.org/" TargetMode="External"/><Relationship Id="rId16738" Type="http://schemas.openxmlformats.org/officeDocument/2006/relationships/hyperlink" Target="mailto:nealrachael@cooper.com" TargetMode="External"/><Relationship Id="rId4348" Type="http://schemas.openxmlformats.org/officeDocument/2006/relationships/hyperlink" Target="mailto:gshort@mckay-garrison.com" TargetMode="External"/><Relationship Id="rId19211" Type="http://schemas.openxmlformats.org/officeDocument/2006/relationships/hyperlink" Target="https://www.mullins.com/" TargetMode="External"/><Relationship Id="rId10899" Type="http://schemas.openxmlformats.org/officeDocument/2006/relationships/hyperlink" Target="http://www.huerta-bullock.com/" TargetMode="External"/><Relationship Id="rId15821" Type="http://schemas.openxmlformats.org/officeDocument/2006/relationships/hyperlink" Target="http://park-garcia.info/" TargetMode="External"/><Relationship Id="rId13372" Type="http://schemas.openxmlformats.org/officeDocument/2006/relationships/hyperlink" Target="mailto:kaitlyn53@yates.com" TargetMode="External"/><Relationship Id="rId3431" Type="http://schemas.openxmlformats.org/officeDocument/2006/relationships/hyperlink" Target="http://www.robertson.biz/" TargetMode="External"/><Relationship Id="rId13025" Type="http://schemas.openxmlformats.org/officeDocument/2006/relationships/hyperlink" Target="http://www.mccall-chang.org/" TargetMode="External"/><Relationship Id="rId16595" Type="http://schemas.openxmlformats.org/officeDocument/2006/relationships/hyperlink" Target="http://www.ingram.com/" TargetMode="External"/><Relationship Id="rId6654" Type="http://schemas.openxmlformats.org/officeDocument/2006/relationships/hyperlink" Target="mailto:beth77@whitehead.biz" TargetMode="External"/><Relationship Id="rId16248" Type="http://schemas.openxmlformats.org/officeDocument/2006/relationships/hyperlink" Target="mailto:pooleoscar@maddox-waters.info" TargetMode="External"/><Relationship Id="rId6307" Type="http://schemas.openxmlformats.org/officeDocument/2006/relationships/hyperlink" Target="https://paul.com/" TargetMode="External"/><Relationship Id="rId9877" Type="http://schemas.openxmlformats.org/officeDocument/2006/relationships/hyperlink" Target="http://whitney-woodward.biz/" TargetMode="External"/><Relationship Id="rId12858" Type="http://schemas.openxmlformats.org/officeDocument/2006/relationships/hyperlink" Target="mailto:tpham@downs.com" TargetMode="External"/><Relationship Id="rId2917" Type="http://schemas.openxmlformats.org/officeDocument/2006/relationships/hyperlink" Target="https://cohen.com/" TargetMode="External"/><Relationship Id="rId15331" Type="http://schemas.openxmlformats.org/officeDocument/2006/relationships/hyperlink" Target="http://www.villarreal.com/" TargetMode="External"/><Relationship Id="rId8960" Type="http://schemas.openxmlformats.org/officeDocument/2006/relationships/hyperlink" Target="mailto:dennis26@mathews.com" TargetMode="External"/><Relationship Id="rId18554" Type="http://schemas.openxmlformats.org/officeDocument/2006/relationships/hyperlink" Target="mailto:aramsey@yoder.net" TargetMode="External"/><Relationship Id="rId8613" Type="http://schemas.openxmlformats.org/officeDocument/2006/relationships/hyperlink" Target="http://www.washington-jacobs.biz/" TargetMode="External"/><Relationship Id="rId11941" Type="http://schemas.openxmlformats.org/officeDocument/2006/relationships/hyperlink" Target="http://mora.com/" TargetMode="External"/><Relationship Id="rId18207" Type="http://schemas.openxmlformats.org/officeDocument/2006/relationships/hyperlink" Target="http://garcia-lawrence.com/" TargetMode="External"/><Relationship Id="rId6164" Type="http://schemas.openxmlformats.org/officeDocument/2006/relationships/hyperlink" Target="mailto:warnereugene@hess.org" TargetMode="External"/><Relationship Id="rId2774" Type="http://schemas.openxmlformats.org/officeDocument/2006/relationships/hyperlink" Target="mailto:ksavage@bailey.org" TargetMode="External"/><Relationship Id="rId9387" Type="http://schemas.openxmlformats.org/officeDocument/2006/relationships/hyperlink" Target="http://www.cervantes.com/" TargetMode="External"/><Relationship Id="rId14817" Type="http://schemas.openxmlformats.org/officeDocument/2006/relationships/hyperlink" Target="https://www.price-meza.com/" TargetMode="External"/><Relationship Id="rId746" Type="http://schemas.openxmlformats.org/officeDocument/2006/relationships/hyperlink" Target="mailto:flemingvernon@bean-le.com" TargetMode="External"/><Relationship Id="rId2427" Type="http://schemas.openxmlformats.org/officeDocument/2006/relationships/hyperlink" Target="http://www.petersen.net/" TargetMode="External"/><Relationship Id="rId12368" Type="http://schemas.openxmlformats.org/officeDocument/2006/relationships/hyperlink" Target="mailto:derrick36@hanson.com" TargetMode="External"/><Relationship Id="rId5997" Type="http://schemas.openxmlformats.org/officeDocument/2006/relationships/hyperlink" Target="http://www.sexton-lawrence.com/" TargetMode="External"/><Relationship Id="rId13900" Type="http://schemas.openxmlformats.org/officeDocument/2006/relationships/hyperlink" Target="mailto:clintonbest@patrick-rogers.com" TargetMode="External"/><Relationship Id="rId8470" Type="http://schemas.openxmlformats.org/officeDocument/2006/relationships/hyperlink" Target="mailto:williamshort@benson.com" TargetMode="External"/><Relationship Id="rId11451" Type="http://schemas.openxmlformats.org/officeDocument/2006/relationships/hyperlink" Target="https://nunez-brennan.com/" TargetMode="External"/><Relationship Id="rId18064" Type="http://schemas.openxmlformats.org/officeDocument/2006/relationships/hyperlink" Target="mailto:marie46@norman.com" TargetMode="External"/><Relationship Id="rId1510" Type="http://schemas.openxmlformats.org/officeDocument/2006/relationships/hyperlink" Target="mailto:nataliemora@acosta.info" TargetMode="External"/><Relationship Id="rId8123" Type="http://schemas.openxmlformats.org/officeDocument/2006/relationships/hyperlink" Target="https://www.castaneda-kramer.com/" TargetMode="External"/><Relationship Id="rId11104" Type="http://schemas.openxmlformats.org/officeDocument/2006/relationships/hyperlink" Target="mailto:angelparker@trujillo-rollins.com" TargetMode="External"/><Relationship Id="rId14674" Type="http://schemas.openxmlformats.org/officeDocument/2006/relationships/hyperlink" Target="mailto:brendaandersen@spence-galvan.com" TargetMode="External"/><Relationship Id="rId4733" Type="http://schemas.openxmlformats.org/officeDocument/2006/relationships/hyperlink" Target="http://briggs-frank.org/" TargetMode="External"/><Relationship Id="rId14327" Type="http://schemas.openxmlformats.org/officeDocument/2006/relationships/hyperlink" Target="https://www.mullins-strickland.com/" TargetMode="External"/><Relationship Id="rId2284" Type="http://schemas.openxmlformats.org/officeDocument/2006/relationships/hyperlink" Target="mailto:stevensonsteven@day-middleton.com" TargetMode="External"/><Relationship Id="rId17897" Type="http://schemas.openxmlformats.org/officeDocument/2006/relationships/hyperlink" Target="http://shannon.net/" TargetMode="External"/><Relationship Id="rId256" Type="http://schemas.openxmlformats.org/officeDocument/2006/relationships/hyperlink" Target="mailto:alisonsanders@durham.com" TargetMode="External"/><Relationship Id="rId7956" Type="http://schemas.openxmlformats.org/officeDocument/2006/relationships/hyperlink" Target="mailto:nichole59@cooley.com" TargetMode="External"/><Relationship Id="rId10937" Type="http://schemas.openxmlformats.org/officeDocument/2006/relationships/hyperlink" Target="https://www.benton.com/" TargetMode="External"/><Relationship Id="rId7609" Type="http://schemas.openxmlformats.org/officeDocument/2006/relationships/hyperlink" Target="http://www.wolfe.com/" TargetMode="External"/><Relationship Id="rId13410" Type="http://schemas.openxmlformats.org/officeDocument/2006/relationships/hyperlink" Target="mailto:jeff90@jensen.com" TargetMode="External"/><Relationship Id="rId16980" Type="http://schemas.openxmlformats.org/officeDocument/2006/relationships/hyperlink" Target="mailto:heidirosario@wise.com" TargetMode="External"/><Relationship Id="rId16633" Type="http://schemas.openxmlformats.org/officeDocument/2006/relationships/hyperlink" Target="https://www.walls-sosa.org/" TargetMode="External"/><Relationship Id="rId1020" Type="http://schemas.openxmlformats.org/officeDocument/2006/relationships/hyperlink" Target="mailto:penafrancisco@flowers.org" TargetMode="External"/><Relationship Id="rId4590" Type="http://schemas.openxmlformats.org/officeDocument/2006/relationships/hyperlink" Target="mailto:glen96@greer.info" TargetMode="External"/><Relationship Id="rId14184" Type="http://schemas.openxmlformats.org/officeDocument/2006/relationships/hyperlink" Target="mailto:mathisjudy@small.com" TargetMode="External"/><Relationship Id="rId19856" Type="http://schemas.openxmlformats.org/officeDocument/2006/relationships/hyperlink" Target="mailto:hollandbrandi@simmons.org" TargetMode="External"/><Relationship Id="rId4243" Type="http://schemas.openxmlformats.org/officeDocument/2006/relationships/hyperlink" Target="https://www.steele.org/" TargetMode="External"/><Relationship Id="rId9915" Type="http://schemas.openxmlformats.org/officeDocument/2006/relationships/hyperlink" Target="http://nielsen.net/" TargetMode="External"/><Relationship Id="rId19509" Type="http://schemas.openxmlformats.org/officeDocument/2006/relationships/hyperlink" Target="http://herman.biz/" TargetMode="External"/><Relationship Id="rId7466" Type="http://schemas.openxmlformats.org/officeDocument/2006/relationships/hyperlink" Target="mailto:holdenerik@luna-george.com" TargetMode="External"/><Relationship Id="rId10794" Type="http://schemas.openxmlformats.org/officeDocument/2006/relationships/hyperlink" Target="mailto:jeanette88@walters.com" TargetMode="External"/><Relationship Id="rId7119" Type="http://schemas.openxmlformats.org/officeDocument/2006/relationships/hyperlink" Target="https://www.ross-suarez.biz/" TargetMode="External"/><Relationship Id="rId10447" Type="http://schemas.openxmlformats.org/officeDocument/2006/relationships/hyperlink" Target="http://www.carpenter.info/" TargetMode="External"/><Relationship Id="rId16490" Type="http://schemas.openxmlformats.org/officeDocument/2006/relationships/hyperlink" Target="mailto:montoyajoan@rich.biz" TargetMode="External"/><Relationship Id="rId3729" Type="http://schemas.openxmlformats.org/officeDocument/2006/relationships/hyperlink" Target="http://mann.com/" TargetMode="External"/><Relationship Id="rId16143" Type="http://schemas.openxmlformats.org/officeDocument/2006/relationships/hyperlink" Target="http://www.sampson.com/" TargetMode="External"/><Relationship Id="rId6202" Type="http://schemas.openxmlformats.org/officeDocument/2006/relationships/hyperlink" Target="mailto:osbornpatrick@cameron.net" TargetMode="External"/><Relationship Id="rId9772" Type="http://schemas.openxmlformats.org/officeDocument/2006/relationships/hyperlink" Target="mailto:mliu@velasquez.com" TargetMode="External"/><Relationship Id="rId12753" Type="http://schemas.openxmlformats.org/officeDocument/2006/relationships/hyperlink" Target="https://www.jordan.com/" TargetMode="External"/><Relationship Id="rId19366" Type="http://schemas.openxmlformats.org/officeDocument/2006/relationships/hyperlink" Target="mailto:uboone@lloyd.com" TargetMode="External"/><Relationship Id="rId2812" Type="http://schemas.openxmlformats.org/officeDocument/2006/relationships/hyperlink" Target="mailto:angel08@hickman.com" TargetMode="External"/><Relationship Id="rId9425" Type="http://schemas.openxmlformats.org/officeDocument/2006/relationships/hyperlink" Target="http://www.cochran.org/" TargetMode="External"/><Relationship Id="rId12406" Type="http://schemas.openxmlformats.org/officeDocument/2006/relationships/hyperlink" Target="mailto:zsampson@barron.org" TargetMode="External"/><Relationship Id="rId19019" Type="http://schemas.openxmlformats.org/officeDocument/2006/relationships/hyperlink" Target="http://wilcox.com/" TargetMode="External"/><Relationship Id="rId15976" Type="http://schemas.openxmlformats.org/officeDocument/2006/relationships/hyperlink" Target="mailto:tashasantana@butler-booth.com" TargetMode="External"/><Relationship Id="rId3586" Type="http://schemas.openxmlformats.org/officeDocument/2006/relationships/hyperlink" Target="mailto:woodwardalicia@davenport.com" TargetMode="External"/><Relationship Id="rId15629" Type="http://schemas.openxmlformats.org/officeDocument/2006/relationships/hyperlink" Target="https://stafford-cisneros.com/" TargetMode="External"/><Relationship Id="rId3239" Type="http://schemas.openxmlformats.org/officeDocument/2006/relationships/hyperlink" Target="https://www.choi.com/" TargetMode="External"/><Relationship Id="rId18102" Type="http://schemas.openxmlformats.org/officeDocument/2006/relationships/hyperlink" Target="mailto:derekmayo@randall.com" TargetMode="External"/><Relationship Id="rId9282" Type="http://schemas.openxmlformats.org/officeDocument/2006/relationships/hyperlink" Target="mailto:cynthiachapman@duarte-evans.net" TargetMode="External"/><Relationship Id="rId14712" Type="http://schemas.openxmlformats.org/officeDocument/2006/relationships/hyperlink" Target="mailto:igriffin@small.net" TargetMode="External"/><Relationship Id="rId12263" Type="http://schemas.openxmlformats.org/officeDocument/2006/relationships/hyperlink" Target="https://skinner.com/" TargetMode="External"/><Relationship Id="rId17935" Type="http://schemas.openxmlformats.org/officeDocument/2006/relationships/hyperlink" Target="https://mcmahon.com/" TargetMode="External"/><Relationship Id="rId641" Type="http://schemas.openxmlformats.org/officeDocument/2006/relationships/hyperlink" Target="https://davis.org/" TargetMode="External"/><Relationship Id="rId2322" Type="http://schemas.openxmlformats.org/officeDocument/2006/relationships/hyperlink" Target="mailto:baldwinalexander@lamb-thomas.com" TargetMode="External"/><Relationship Id="rId5892" Type="http://schemas.openxmlformats.org/officeDocument/2006/relationships/hyperlink" Target="mailto:uprice@christian.net" TargetMode="External"/><Relationship Id="rId15486" Type="http://schemas.openxmlformats.org/officeDocument/2006/relationships/hyperlink" Target="mailto:aguilarerik@rodgers.com" TargetMode="External"/><Relationship Id="rId5545" Type="http://schemas.openxmlformats.org/officeDocument/2006/relationships/hyperlink" Target="http://holmes-salazar.org/" TargetMode="External"/><Relationship Id="rId15139" Type="http://schemas.openxmlformats.org/officeDocument/2006/relationships/hyperlink" Target="http://www.whitehead-andersen.com/" TargetMode="External"/><Relationship Id="rId3096" Type="http://schemas.openxmlformats.org/officeDocument/2006/relationships/hyperlink" Target="mailto:reginald04@conner.net" TargetMode="External"/><Relationship Id="rId8768" Type="http://schemas.openxmlformats.org/officeDocument/2006/relationships/hyperlink" Target="mailto:yesenia80@combs-joseph.biz" TargetMode="External"/><Relationship Id="rId11749" Type="http://schemas.openxmlformats.org/officeDocument/2006/relationships/hyperlink" Target="http://oconnor.com/" TargetMode="External"/><Relationship Id="rId1808" Type="http://schemas.openxmlformats.org/officeDocument/2006/relationships/hyperlink" Target="mailto:linda70@shepherd.net" TargetMode="External"/><Relationship Id="rId14222" Type="http://schemas.openxmlformats.org/officeDocument/2006/relationships/hyperlink" Target="mailto:shannon15@hull-richards.com" TargetMode="External"/><Relationship Id="rId17792" Type="http://schemas.openxmlformats.org/officeDocument/2006/relationships/hyperlink" Target="mailto:dorothyduarte@jenkins-mooney.com" TargetMode="External"/><Relationship Id="rId151" Type="http://schemas.openxmlformats.org/officeDocument/2006/relationships/hyperlink" Target="http://barr-salas.org/" TargetMode="External"/><Relationship Id="rId7851" Type="http://schemas.openxmlformats.org/officeDocument/2006/relationships/hyperlink" Target="https://www.mcdonald-nielsen.com/" TargetMode="External"/><Relationship Id="rId10832" Type="http://schemas.openxmlformats.org/officeDocument/2006/relationships/hyperlink" Target="mailto:washingtonclaudia@mcgee.net" TargetMode="External"/><Relationship Id="rId17445" Type="http://schemas.openxmlformats.org/officeDocument/2006/relationships/hyperlink" Target="http://www.wyatt-andersen.net/" TargetMode="External"/><Relationship Id="rId7504" Type="http://schemas.openxmlformats.org/officeDocument/2006/relationships/hyperlink" Target="mailto:lorettanorman@hunter-mcdaniel.com" TargetMode="External"/><Relationship Id="rId5055" Type="http://schemas.openxmlformats.org/officeDocument/2006/relationships/hyperlink" Target="http://www.contreras-jenkins.com/" TargetMode="External"/><Relationship Id="rId1665" Type="http://schemas.openxmlformats.org/officeDocument/2006/relationships/hyperlink" Target="https://www.lyons.com/" TargetMode="External"/><Relationship Id="rId8278" Type="http://schemas.openxmlformats.org/officeDocument/2006/relationships/hyperlink" Target="mailto:jacquelinepollard@proctor-yoder.com" TargetMode="External"/><Relationship Id="rId11259" Type="http://schemas.openxmlformats.org/officeDocument/2006/relationships/hyperlink" Target="https://gonzales.com/" TargetMode="External"/><Relationship Id="rId13708" Type="http://schemas.openxmlformats.org/officeDocument/2006/relationships/hyperlink" Target="mailto:ebonyharmon@kemp.com" TargetMode="External"/><Relationship Id="rId1318" Type="http://schemas.openxmlformats.org/officeDocument/2006/relationships/hyperlink" Target="mailto:weaversteven@morse-yoder.com" TargetMode="External"/><Relationship Id="rId19751" Type="http://schemas.openxmlformats.org/officeDocument/2006/relationships/hyperlink" Target="https://www.grant-bryant.info/" TargetMode="External"/><Relationship Id="rId4888" Type="http://schemas.openxmlformats.org/officeDocument/2006/relationships/hyperlink" Target="mailto:dsimon@mays-harmon.com" TargetMode="External"/><Relationship Id="rId7361" Type="http://schemas.openxmlformats.org/officeDocument/2006/relationships/hyperlink" Target="http://benton.net/" TargetMode="External"/><Relationship Id="rId9810" Type="http://schemas.openxmlformats.org/officeDocument/2006/relationships/hyperlink" Target="mailto:cortezdillon@monroe.com" TargetMode="External"/><Relationship Id="rId19404" Type="http://schemas.openxmlformats.org/officeDocument/2006/relationships/hyperlink" Target="mailto:udavies@gallegos.biz" TargetMode="External"/><Relationship Id="rId24" Type="http://schemas.openxmlformats.org/officeDocument/2006/relationships/hyperlink" Target="https://hinton.info/" TargetMode="External"/><Relationship Id="rId7014" Type="http://schemas.openxmlformats.org/officeDocument/2006/relationships/hyperlink" Target="mailto:iandouglas@acevedo-norman.com" TargetMode="External"/><Relationship Id="rId10342" Type="http://schemas.openxmlformats.org/officeDocument/2006/relationships/hyperlink" Target="mailto:hallann@wilkerson.com" TargetMode="External"/><Relationship Id="rId3971" Type="http://schemas.openxmlformats.org/officeDocument/2006/relationships/hyperlink" Target="http://www.spence.com/" TargetMode="External"/><Relationship Id="rId13565" Type="http://schemas.openxmlformats.org/officeDocument/2006/relationships/hyperlink" Target="https://www.bradshaw.org/" TargetMode="External"/><Relationship Id="rId3624" Type="http://schemas.openxmlformats.org/officeDocument/2006/relationships/hyperlink" Target="mailto:millskatelyn@ponce.com" TargetMode="External"/><Relationship Id="rId13218" Type="http://schemas.openxmlformats.org/officeDocument/2006/relationships/hyperlink" Target="mailto:zavalajaclyn@summers-trujillo.com" TargetMode="External"/><Relationship Id="rId16788" Type="http://schemas.openxmlformats.org/officeDocument/2006/relationships/hyperlink" Target="mailto:gary73@chang.com" TargetMode="External"/><Relationship Id="rId1175" Type="http://schemas.openxmlformats.org/officeDocument/2006/relationships/hyperlink" Target="https://www.harrison.net/" TargetMode="External"/><Relationship Id="rId6847" Type="http://schemas.openxmlformats.org/officeDocument/2006/relationships/hyperlink" Target="https://pace.org/" TargetMode="External"/><Relationship Id="rId19261" Type="http://schemas.openxmlformats.org/officeDocument/2006/relationships/hyperlink" Target="https://www.jenkins.com/" TargetMode="External"/><Relationship Id="rId4398" Type="http://schemas.openxmlformats.org/officeDocument/2006/relationships/hyperlink" Target="mailto:irwinchelsey@berg.biz" TargetMode="External"/><Relationship Id="rId9320" Type="http://schemas.openxmlformats.org/officeDocument/2006/relationships/hyperlink" Target="mailto:dan07@franklin.net" TargetMode="External"/><Relationship Id="rId12301" Type="http://schemas.openxmlformats.org/officeDocument/2006/relationships/hyperlink" Target="http://allen.com/" TargetMode="External"/><Relationship Id="rId15871" Type="http://schemas.openxmlformats.org/officeDocument/2006/relationships/hyperlink" Target="http://ray-prince.biz/" TargetMode="External"/><Relationship Id="rId5930" Type="http://schemas.openxmlformats.org/officeDocument/2006/relationships/hyperlink" Target="mailto:saundersjorge@small-pearson.com" TargetMode="External"/><Relationship Id="rId15524" Type="http://schemas.openxmlformats.org/officeDocument/2006/relationships/hyperlink" Target="mailto:harmonsarah@zavala-solis.com" TargetMode="External"/><Relationship Id="rId3481" Type="http://schemas.openxmlformats.org/officeDocument/2006/relationships/hyperlink" Target="http://www.herrera-perez.com/" TargetMode="External"/><Relationship Id="rId13075" Type="http://schemas.openxmlformats.org/officeDocument/2006/relationships/hyperlink" Target="http://www.pineda-garrison.info/" TargetMode="External"/><Relationship Id="rId18747" Type="http://schemas.openxmlformats.org/officeDocument/2006/relationships/hyperlink" Target="https://www.roberson.com/" TargetMode="External"/><Relationship Id="rId3134" Type="http://schemas.openxmlformats.org/officeDocument/2006/relationships/hyperlink" Target="mailto:bruce88@foley.info" TargetMode="External"/><Relationship Id="rId8806" Type="http://schemas.openxmlformats.org/officeDocument/2006/relationships/hyperlink" Target="mailto:zimmermansue@kennedy-nolan.com" TargetMode="External"/><Relationship Id="rId16298" Type="http://schemas.openxmlformats.org/officeDocument/2006/relationships/hyperlink" Target="mailto:raymonddunlap@murray.net" TargetMode="External"/><Relationship Id="rId6357" Type="http://schemas.openxmlformats.org/officeDocument/2006/relationships/hyperlink" Target="https://savage.com/" TargetMode="External"/><Relationship Id="rId17830" Type="http://schemas.openxmlformats.org/officeDocument/2006/relationships/hyperlink" Target="mailto:caitlin46@rose.net" TargetMode="External"/><Relationship Id="rId2967" Type="http://schemas.openxmlformats.org/officeDocument/2006/relationships/hyperlink" Target="https://www.fox.net/" TargetMode="External"/><Relationship Id="rId5440" Type="http://schemas.openxmlformats.org/officeDocument/2006/relationships/hyperlink" Target="mailto:bookertyler@gross.com" TargetMode="External"/><Relationship Id="rId15381" Type="http://schemas.openxmlformats.org/officeDocument/2006/relationships/hyperlink" Target="http://www.snow.com/" TargetMode="External"/><Relationship Id="rId939" Type="http://schemas.openxmlformats.org/officeDocument/2006/relationships/hyperlink" Target="https://www.yu-moody.com/" TargetMode="External"/><Relationship Id="rId11991" Type="http://schemas.openxmlformats.org/officeDocument/2006/relationships/hyperlink" Target="http://www.holloway-guerra.com/" TargetMode="External"/><Relationship Id="rId15034" Type="http://schemas.openxmlformats.org/officeDocument/2006/relationships/hyperlink" Target="mailto:jmahoney@skinner.com" TargetMode="External"/><Relationship Id="rId8663" Type="http://schemas.openxmlformats.org/officeDocument/2006/relationships/hyperlink" Target="https://henderson.org/" TargetMode="External"/><Relationship Id="rId11644" Type="http://schemas.openxmlformats.org/officeDocument/2006/relationships/hyperlink" Target="mailto:bradwolf@cook.org" TargetMode="External"/><Relationship Id="rId18257" Type="http://schemas.openxmlformats.org/officeDocument/2006/relationships/hyperlink" Target="https://www.orozco.org/" TargetMode="External"/><Relationship Id="rId1703" Type="http://schemas.openxmlformats.org/officeDocument/2006/relationships/hyperlink" Target="https://www.espinoza.com/" TargetMode="External"/><Relationship Id="rId8316" Type="http://schemas.openxmlformats.org/officeDocument/2006/relationships/hyperlink" Target="mailto:preston37@campbell-cunningham.com" TargetMode="External"/><Relationship Id="rId4926" Type="http://schemas.openxmlformats.org/officeDocument/2006/relationships/hyperlink" Target="mailto:fergusonchloe@mcgrath.biz" TargetMode="External"/><Relationship Id="rId14867" Type="http://schemas.openxmlformats.org/officeDocument/2006/relationships/hyperlink" Target="http://hartman.biz/" TargetMode="External"/><Relationship Id="rId17340" Type="http://schemas.openxmlformats.org/officeDocument/2006/relationships/hyperlink" Target="mailto:victoriamullen@ross-long.info" TargetMode="External"/><Relationship Id="rId796" Type="http://schemas.openxmlformats.org/officeDocument/2006/relationships/hyperlink" Target="mailto:kirkbradford@ibarra-bradford.info" TargetMode="External"/><Relationship Id="rId2477" Type="http://schemas.openxmlformats.org/officeDocument/2006/relationships/hyperlink" Target="https://pope.info/" TargetMode="External"/><Relationship Id="rId449" Type="http://schemas.openxmlformats.org/officeDocument/2006/relationships/hyperlink" Target="http://www.hurley.com/" TargetMode="External"/><Relationship Id="rId13950" Type="http://schemas.openxmlformats.org/officeDocument/2006/relationships/hyperlink" Target="mailto:brandy45@everett.info" TargetMode="External"/><Relationship Id="rId8173" Type="http://schemas.openxmlformats.org/officeDocument/2006/relationships/hyperlink" Target="https://morrison-stokes.org/" TargetMode="External"/><Relationship Id="rId13603" Type="http://schemas.openxmlformats.org/officeDocument/2006/relationships/hyperlink" Target="http://www.newton-durham.com/" TargetMode="External"/><Relationship Id="rId1560" Type="http://schemas.openxmlformats.org/officeDocument/2006/relationships/hyperlink" Target="mailto:qpham@cabrera-foley.com" TargetMode="External"/><Relationship Id="rId11154" Type="http://schemas.openxmlformats.org/officeDocument/2006/relationships/hyperlink" Target="mailto:richsamantha@adkins.com" TargetMode="External"/><Relationship Id="rId16826" Type="http://schemas.openxmlformats.org/officeDocument/2006/relationships/hyperlink" Target="mailto:alyssa07@miles.biz" TargetMode="External"/><Relationship Id="rId1213" Type="http://schemas.openxmlformats.org/officeDocument/2006/relationships/hyperlink" Target="http://conrad-branch.com/" TargetMode="External"/><Relationship Id="rId4783" Type="http://schemas.openxmlformats.org/officeDocument/2006/relationships/hyperlink" Target="http://www.clark-robbins.com/" TargetMode="External"/><Relationship Id="rId14377" Type="http://schemas.openxmlformats.org/officeDocument/2006/relationships/hyperlink" Target="http://www.pittman.com/" TargetMode="External"/><Relationship Id="rId4436" Type="http://schemas.openxmlformats.org/officeDocument/2006/relationships/hyperlink" Target="mailto:cdunlap@woodward.com" TargetMode="External"/><Relationship Id="rId7659" Type="http://schemas.openxmlformats.org/officeDocument/2006/relationships/hyperlink" Target="http://www.powell.com/" TargetMode="External"/><Relationship Id="rId10987" Type="http://schemas.openxmlformats.org/officeDocument/2006/relationships/hyperlink" Target="https://www.osborn-conway.info/" TargetMode="External"/><Relationship Id="rId13460" Type="http://schemas.openxmlformats.org/officeDocument/2006/relationships/hyperlink" Target="mailto:glasskaren@francis.net" TargetMode="External"/><Relationship Id="rId1070" Type="http://schemas.openxmlformats.org/officeDocument/2006/relationships/hyperlink" Target="mailto:kbutler@mosley.biz" TargetMode="External"/><Relationship Id="rId13113" Type="http://schemas.openxmlformats.org/officeDocument/2006/relationships/hyperlink" Target="https://www.griffin.com/" TargetMode="External"/><Relationship Id="rId16683" Type="http://schemas.openxmlformats.org/officeDocument/2006/relationships/hyperlink" Target="http://rosario-kidd.org/" TargetMode="External"/><Relationship Id="rId6742" Type="http://schemas.openxmlformats.org/officeDocument/2006/relationships/hyperlink" Target="mailto:vegatammie@lutz-livingston.com" TargetMode="External"/><Relationship Id="rId16336" Type="http://schemas.openxmlformats.org/officeDocument/2006/relationships/hyperlink" Target="mailto:morrisashley@rich.com" TargetMode="External"/><Relationship Id="rId4293" Type="http://schemas.openxmlformats.org/officeDocument/2006/relationships/hyperlink" Target="https://larson.com/" TargetMode="External"/><Relationship Id="rId9965" Type="http://schemas.openxmlformats.org/officeDocument/2006/relationships/hyperlink" Target="https://www.maxwell-petty.com/" TargetMode="External"/><Relationship Id="rId19559" Type="http://schemas.openxmlformats.org/officeDocument/2006/relationships/hyperlink" Target="http://knight.com/" TargetMode="External"/><Relationship Id="rId9618" Type="http://schemas.openxmlformats.org/officeDocument/2006/relationships/hyperlink" Target="mailto:woodwardjoanna@butler-mckenzie.biz" TargetMode="External"/><Relationship Id="rId10497" Type="http://schemas.openxmlformats.org/officeDocument/2006/relationships/hyperlink" Target="https://www.mcbride-dunlap.net/" TargetMode="External"/><Relationship Id="rId12946" Type="http://schemas.openxmlformats.org/officeDocument/2006/relationships/hyperlink" Target="mailto:mollyduffy@dalton-prince.biz" TargetMode="External"/><Relationship Id="rId7169" Type="http://schemas.openxmlformats.org/officeDocument/2006/relationships/hyperlink" Target="https://lam-garner.com/" TargetMode="External"/><Relationship Id="rId3779" Type="http://schemas.openxmlformats.org/officeDocument/2006/relationships/hyperlink" Target="https://www.ramsey-cabrera.org/" TargetMode="External"/><Relationship Id="rId16193" Type="http://schemas.openxmlformats.org/officeDocument/2006/relationships/hyperlink" Target="https://gordon.com/" TargetMode="External"/><Relationship Id="rId18642" Type="http://schemas.openxmlformats.org/officeDocument/2006/relationships/hyperlink" Target="mailto:fstrickland@sharp-harvey.com" TargetMode="External"/><Relationship Id="rId6252" Type="http://schemas.openxmlformats.org/officeDocument/2006/relationships/hyperlink" Target="mailto:reesebruce@wilkins.info" TargetMode="External"/><Relationship Id="rId8701" Type="http://schemas.openxmlformats.org/officeDocument/2006/relationships/hyperlink" Target="http://lucero.net/" TargetMode="External"/><Relationship Id="rId14905" Type="http://schemas.openxmlformats.org/officeDocument/2006/relationships/hyperlink" Target="https://www.eaton-serrano.biz/" TargetMode="External"/><Relationship Id="rId2862" Type="http://schemas.openxmlformats.org/officeDocument/2006/relationships/hyperlink" Target="mailto:hannahchandler@forbes.com" TargetMode="External"/><Relationship Id="rId9475" Type="http://schemas.openxmlformats.org/officeDocument/2006/relationships/hyperlink" Target="https://www.wheeler.com/" TargetMode="External"/><Relationship Id="rId12456" Type="http://schemas.openxmlformats.org/officeDocument/2006/relationships/hyperlink" Target="mailto:hollowaydrew@mora-morrow.info" TargetMode="External"/><Relationship Id="rId19069" Type="http://schemas.openxmlformats.org/officeDocument/2006/relationships/hyperlink" Target="http://www.wiggins-marshall.info/" TargetMode="External"/><Relationship Id="rId834" Type="http://schemas.openxmlformats.org/officeDocument/2006/relationships/hyperlink" Target="mailto:nlawrence@miles.biz" TargetMode="External"/><Relationship Id="rId2515" Type="http://schemas.openxmlformats.org/officeDocument/2006/relationships/hyperlink" Target="http://davila.biz/" TargetMode="External"/><Relationship Id="rId9128" Type="http://schemas.openxmlformats.org/officeDocument/2006/relationships/hyperlink" Target="mailto:jrandall@chung.com" TargetMode="External"/><Relationship Id="rId12109" Type="http://schemas.openxmlformats.org/officeDocument/2006/relationships/hyperlink" Target="http://www.hahn-blake.info/" TargetMode="External"/><Relationship Id="rId15679" Type="http://schemas.openxmlformats.org/officeDocument/2006/relationships/hyperlink" Target="http://gray.com/" TargetMode="External"/><Relationship Id="rId5738" Type="http://schemas.openxmlformats.org/officeDocument/2006/relationships/hyperlink" Target="mailto:jillbaldwin@santiago.com" TargetMode="External"/><Relationship Id="rId18152" Type="http://schemas.openxmlformats.org/officeDocument/2006/relationships/hyperlink" Target="mailto:wherring@rangel.com" TargetMode="External"/><Relationship Id="rId3289" Type="http://schemas.openxmlformats.org/officeDocument/2006/relationships/hyperlink" Target="http://gross.com/" TargetMode="External"/><Relationship Id="rId8211" Type="http://schemas.openxmlformats.org/officeDocument/2006/relationships/hyperlink" Target="https://figueroa.org/" TargetMode="External"/><Relationship Id="rId14762" Type="http://schemas.openxmlformats.org/officeDocument/2006/relationships/hyperlink" Target="mailto:ethanmorton@love.com" TargetMode="External"/><Relationship Id="rId4821" Type="http://schemas.openxmlformats.org/officeDocument/2006/relationships/hyperlink" Target="https://stokes.biz/" TargetMode="External"/><Relationship Id="rId14415" Type="http://schemas.openxmlformats.org/officeDocument/2006/relationships/hyperlink" Target="https://www.jensen.com/" TargetMode="External"/><Relationship Id="rId17985" Type="http://schemas.openxmlformats.org/officeDocument/2006/relationships/hyperlink" Target="https://mcdaniel-anthony.net/" TargetMode="External"/><Relationship Id="rId344" Type="http://schemas.openxmlformats.org/officeDocument/2006/relationships/hyperlink" Target="mailto:gabriellanorton@robertson.org" TargetMode="External"/><Relationship Id="rId691" Type="http://schemas.openxmlformats.org/officeDocument/2006/relationships/hyperlink" Target="https://freeman-stokes.net/" TargetMode="External"/><Relationship Id="rId2025" Type="http://schemas.openxmlformats.org/officeDocument/2006/relationships/hyperlink" Target="http://www.edwards.org/" TargetMode="External"/><Relationship Id="rId2372" Type="http://schemas.openxmlformats.org/officeDocument/2006/relationships/hyperlink" Target="mailto:doriswalls@bartlett.com" TargetMode="External"/><Relationship Id="rId17638" Type="http://schemas.openxmlformats.org/officeDocument/2006/relationships/hyperlink" Target="mailto:theresacampos@fry.biz" TargetMode="External"/><Relationship Id="rId5595" Type="http://schemas.openxmlformats.org/officeDocument/2006/relationships/hyperlink" Target="http://mccarty.com/" TargetMode="External"/><Relationship Id="rId15189" Type="http://schemas.openxmlformats.org/officeDocument/2006/relationships/hyperlink" Target="https://mcmahon-kline.org/" TargetMode="External"/><Relationship Id="rId5248" Type="http://schemas.openxmlformats.org/officeDocument/2006/relationships/hyperlink" Target="mailto:zhorne@casey.org" TargetMode="External"/><Relationship Id="rId1858" Type="http://schemas.openxmlformats.org/officeDocument/2006/relationships/hyperlink" Target="mailto:miatravis@carney-riddle.com" TargetMode="External"/><Relationship Id="rId11799" Type="http://schemas.openxmlformats.org/officeDocument/2006/relationships/hyperlink" Target="https://mclaughlin.info/" TargetMode="External"/><Relationship Id="rId14272" Type="http://schemas.openxmlformats.org/officeDocument/2006/relationships/hyperlink" Target="mailto:leroy88@byrd-clayton.com" TargetMode="External"/><Relationship Id="rId16721" Type="http://schemas.openxmlformats.org/officeDocument/2006/relationships/hyperlink" Target="http://www.wilkerson.com/" TargetMode="External"/><Relationship Id="rId4331" Type="http://schemas.openxmlformats.org/officeDocument/2006/relationships/hyperlink" Target="http://lam.com/" TargetMode="External"/><Relationship Id="rId19944" Type="http://schemas.openxmlformats.org/officeDocument/2006/relationships/hyperlink" Target="mailto:claire16@tapia-mcclain.com" TargetMode="External"/><Relationship Id="rId10882" Type="http://schemas.openxmlformats.org/officeDocument/2006/relationships/hyperlink" Target="mailto:andreshuang@sweeney.com" TargetMode="External"/><Relationship Id="rId17495" Type="http://schemas.openxmlformats.org/officeDocument/2006/relationships/hyperlink" Target="https://hinton.net/" TargetMode="External"/><Relationship Id="rId7554" Type="http://schemas.openxmlformats.org/officeDocument/2006/relationships/hyperlink" Target="mailto:cole21@morgan.net" TargetMode="External"/><Relationship Id="rId10535" Type="http://schemas.openxmlformats.org/officeDocument/2006/relationships/hyperlink" Target="https://www.bowers-velazquez.com/" TargetMode="External"/><Relationship Id="rId17148" Type="http://schemas.openxmlformats.org/officeDocument/2006/relationships/hyperlink" Target="mailto:dwaynehull@russo-trujillo.org" TargetMode="External"/><Relationship Id="rId7207" Type="http://schemas.openxmlformats.org/officeDocument/2006/relationships/hyperlink" Target="http://www.santos.com/" TargetMode="External"/><Relationship Id="rId13758" Type="http://schemas.openxmlformats.org/officeDocument/2006/relationships/hyperlink" Target="mailto:candicechan@salazar.biz" TargetMode="External"/><Relationship Id="rId3817" Type="http://schemas.openxmlformats.org/officeDocument/2006/relationships/hyperlink" Target="https://www.booker.biz/" TargetMode="External"/><Relationship Id="rId16231" Type="http://schemas.openxmlformats.org/officeDocument/2006/relationships/hyperlink" Target="https://sheppard-phelps.com/" TargetMode="External"/><Relationship Id="rId1368" Type="http://schemas.openxmlformats.org/officeDocument/2006/relationships/hyperlink" Target="mailto:savannahlee@cabrera-kaiser.biz" TargetMode="External"/><Relationship Id="rId9860" Type="http://schemas.openxmlformats.org/officeDocument/2006/relationships/hyperlink" Target="mailto:omcpherson@knox.com" TargetMode="External"/><Relationship Id="rId74" Type="http://schemas.openxmlformats.org/officeDocument/2006/relationships/hyperlink" Target="mailto:samuel97@wyatt.com" TargetMode="External"/><Relationship Id="rId9513" Type="http://schemas.openxmlformats.org/officeDocument/2006/relationships/hyperlink" Target="https://sloan-miranda.biz/" TargetMode="External"/><Relationship Id="rId12841" Type="http://schemas.openxmlformats.org/officeDocument/2006/relationships/hyperlink" Target="https://www.wolf.biz/" TargetMode="External"/><Relationship Id="rId19107" Type="http://schemas.openxmlformats.org/officeDocument/2006/relationships/hyperlink" Target="http://ellis.org/" TargetMode="External"/><Relationship Id="rId19454" Type="http://schemas.openxmlformats.org/officeDocument/2006/relationships/hyperlink" Target="mailto:curtisjones@bush.biz" TargetMode="External"/><Relationship Id="rId2900" Type="http://schemas.openxmlformats.org/officeDocument/2006/relationships/hyperlink" Target="mailto:tdorsey@short-hardy.com" TargetMode="External"/><Relationship Id="rId7064" Type="http://schemas.openxmlformats.org/officeDocument/2006/relationships/hyperlink" Target="mailto:idelgado@fischer.com" TargetMode="External"/><Relationship Id="rId10392" Type="http://schemas.openxmlformats.org/officeDocument/2006/relationships/hyperlink" Target="mailto:alexanderjohn@donovan-shelton.com" TargetMode="External"/><Relationship Id="rId10045" Type="http://schemas.openxmlformats.org/officeDocument/2006/relationships/hyperlink" Target="https://valencia.biz/" TargetMode="External"/><Relationship Id="rId15717" Type="http://schemas.openxmlformats.org/officeDocument/2006/relationships/hyperlink" Target="http://www.hughes.com/" TargetMode="External"/><Relationship Id="rId3674" Type="http://schemas.openxmlformats.org/officeDocument/2006/relationships/hyperlink" Target="mailto:meredithpalmer@brewer.com" TargetMode="External"/><Relationship Id="rId13268" Type="http://schemas.openxmlformats.org/officeDocument/2006/relationships/hyperlink" Target="mailto:elizabeth14@zimmerman.com" TargetMode="External"/><Relationship Id="rId595" Type="http://schemas.openxmlformats.org/officeDocument/2006/relationships/hyperlink" Target="http://www.horne-bradshaw.net/" TargetMode="External"/><Relationship Id="rId2276" Type="http://schemas.openxmlformats.org/officeDocument/2006/relationships/hyperlink" Target="mailto:beasleyjoel@rasmussen-guerrero.info" TargetMode="External"/><Relationship Id="rId3327" Type="http://schemas.openxmlformats.org/officeDocument/2006/relationships/hyperlink" Target="http://www.marshall.info/" TargetMode="External"/><Relationship Id="rId6897" Type="http://schemas.openxmlformats.org/officeDocument/2006/relationships/hyperlink" Target="https://www.stokes.com/" TargetMode="External"/><Relationship Id="rId7948" Type="http://schemas.openxmlformats.org/officeDocument/2006/relationships/hyperlink" Target="mailto:maddenbrooke@garrison.org" TargetMode="External"/><Relationship Id="rId248" Type="http://schemas.openxmlformats.org/officeDocument/2006/relationships/hyperlink" Target="mailto:meredith05@lawrence-shaw.com" TargetMode="External"/><Relationship Id="rId5499" Type="http://schemas.openxmlformats.org/officeDocument/2006/relationships/hyperlink" Target="https://mann-martinez.com/" TargetMode="External"/><Relationship Id="rId9370" Type="http://schemas.openxmlformats.org/officeDocument/2006/relationships/hyperlink" Target="mailto:whitakerlatoya@mckinney.com" TargetMode="External"/><Relationship Id="rId10929" Type="http://schemas.openxmlformats.org/officeDocument/2006/relationships/hyperlink" Target="https://weaver.net/" TargetMode="External"/><Relationship Id="rId12351" Type="http://schemas.openxmlformats.org/officeDocument/2006/relationships/hyperlink" Target="http://www.yu-stevens.com/" TargetMode="External"/><Relationship Id="rId14800" Type="http://schemas.openxmlformats.org/officeDocument/2006/relationships/hyperlink" Target="mailto:vrubio@wilcox.info" TargetMode="External"/><Relationship Id="rId2410" Type="http://schemas.openxmlformats.org/officeDocument/2006/relationships/hyperlink" Target="mailto:isaiah02@beck.com" TargetMode="External"/><Relationship Id="rId9023" Type="http://schemas.openxmlformats.org/officeDocument/2006/relationships/hyperlink" Target="http://www.mitchell-cantrell.biz/" TargetMode="External"/><Relationship Id="rId12004" Type="http://schemas.openxmlformats.org/officeDocument/2006/relationships/hyperlink" Target="mailto:aaron60@bond.com" TargetMode="External"/><Relationship Id="rId13402" Type="http://schemas.openxmlformats.org/officeDocument/2006/relationships/hyperlink" Target="mailto:myu@cox.com" TargetMode="External"/><Relationship Id="rId16972" Type="http://schemas.openxmlformats.org/officeDocument/2006/relationships/hyperlink" Target="mailto:jcisneros@marquez-herring.org" TargetMode="External"/><Relationship Id="rId1012" Type="http://schemas.openxmlformats.org/officeDocument/2006/relationships/hyperlink" Target="mailto:barajasfrederick@escobar-bradford.info" TargetMode="External"/><Relationship Id="rId5980" Type="http://schemas.openxmlformats.org/officeDocument/2006/relationships/hyperlink" Target="mailto:dyermegan@liu.org" TargetMode="External"/><Relationship Id="rId15574" Type="http://schemas.openxmlformats.org/officeDocument/2006/relationships/hyperlink" Target="mailto:hectorpeters@larson-cross.info" TargetMode="External"/><Relationship Id="rId16625" Type="http://schemas.openxmlformats.org/officeDocument/2006/relationships/hyperlink" Target="http://fischer.net/" TargetMode="External"/><Relationship Id="rId3184" Type="http://schemas.openxmlformats.org/officeDocument/2006/relationships/hyperlink" Target="mailto:tcuevas@moore-rice.com" TargetMode="External"/><Relationship Id="rId4235" Type="http://schemas.openxmlformats.org/officeDocument/2006/relationships/hyperlink" Target="https://rasmussen-wood.com/" TargetMode="External"/><Relationship Id="rId4582" Type="http://schemas.openxmlformats.org/officeDocument/2006/relationships/hyperlink" Target="mailto:adriennenguyen@buck.com" TargetMode="External"/><Relationship Id="rId5633" Type="http://schemas.openxmlformats.org/officeDocument/2006/relationships/hyperlink" Target="http://ramos-yu.com/" TargetMode="External"/><Relationship Id="rId14176" Type="http://schemas.openxmlformats.org/officeDocument/2006/relationships/hyperlink" Target="mailto:claytonstephenson@gates.com" TargetMode="External"/><Relationship Id="rId15227" Type="http://schemas.openxmlformats.org/officeDocument/2006/relationships/hyperlink" Target="http://zamora-huynh.com/" TargetMode="External"/><Relationship Id="rId18797" Type="http://schemas.openxmlformats.org/officeDocument/2006/relationships/hyperlink" Target="https://www.welch-bowen.org/" TargetMode="External"/><Relationship Id="rId19848" Type="http://schemas.openxmlformats.org/officeDocument/2006/relationships/hyperlink" Target="mailto:tarahenson@villarreal.biz" TargetMode="External"/><Relationship Id="rId8856" Type="http://schemas.openxmlformats.org/officeDocument/2006/relationships/hyperlink" Target="mailto:toddbuchanan@cruz.com" TargetMode="External"/><Relationship Id="rId9907" Type="http://schemas.openxmlformats.org/officeDocument/2006/relationships/hyperlink" Target="https://www.gonzales-clarke.com/" TargetMode="External"/><Relationship Id="rId10786" Type="http://schemas.openxmlformats.org/officeDocument/2006/relationships/hyperlink" Target="mailto:sandra64@fox-harmon.org" TargetMode="External"/><Relationship Id="rId11837" Type="http://schemas.openxmlformats.org/officeDocument/2006/relationships/hyperlink" Target="https://vance.net/" TargetMode="External"/><Relationship Id="rId17399" Type="http://schemas.openxmlformats.org/officeDocument/2006/relationships/hyperlink" Target="https://www.solomon.net/" TargetMode="External"/><Relationship Id="rId7458" Type="http://schemas.openxmlformats.org/officeDocument/2006/relationships/hyperlink" Target="mailto:charleneyoung@holland-hunt.info" TargetMode="External"/><Relationship Id="rId8509" Type="http://schemas.openxmlformats.org/officeDocument/2006/relationships/hyperlink" Target="http://www.hubbard-sanchez.com/" TargetMode="External"/><Relationship Id="rId10439" Type="http://schemas.openxmlformats.org/officeDocument/2006/relationships/hyperlink" Target="http://johnson-chung.com/" TargetMode="External"/><Relationship Id="rId14310" Type="http://schemas.openxmlformats.org/officeDocument/2006/relationships/hyperlink" Target="mailto:terristeele@lowe-chen.com" TargetMode="External"/><Relationship Id="rId16482" Type="http://schemas.openxmlformats.org/officeDocument/2006/relationships/hyperlink" Target="mailto:ochoacolleen@conner-fuentes.biz" TargetMode="External"/><Relationship Id="rId17880" Type="http://schemas.openxmlformats.org/officeDocument/2006/relationships/hyperlink" Target="mailto:maxlloyd@fry.com" TargetMode="External"/><Relationship Id="rId18931" Type="http://schemas.openxmlformats.org/officeDocument/2006/relationships/hyperlink" Target="http://www.gomez.com/" TargetMode="External"/><Relationship Id="rId989" Type="http://schemas.openxmlformats.org/officeDocument/2006/relationships/hyperlink" Target="https://cowan-lester.biz/" TargetMode="External"/><Relationship Id="rId5490" Type="http://schemas.openxmlformats.org/officeDocument/2006/relationships/hyperlink" Target="mailto:ddaugherty@travis.com" TargetMode="External"/><Relationship Id="rId6541" Type="http://schemas.openxmlformats.org/officeDocument/2006/relationships/hyperlink" Target="https://cochran.net/" TargetMode="External"/><Relationship Id="rId10920" Type="http://schemas.openxmlformats.org/officeDocument/2006/relationships/hyperlink" Target="mailto:jorge10@maddox.biz" TargetMode="External"/><Relationship Id="rId15084" Type="http://schemas.openxmlformats.org/officeDocument/2006/relationships/hyperlink" Target="mailto:sandy56@pham.com" TargetMode="External"/><Relationship Id="rId16135" Type="http://schemas.openxmlformats.org/officeDocument/2006/relationships/hyperlink" Target="http://murphy.com/" TargetMode="External"/><Relationship Id="rId17533" Type="http://schemas.openxmlformats.org/officeDocument/2006/relationships/hyperlink" Target="http://walls.com/" TargetMode="External"/><Relationship Id="rId4092" Type="http://schemas.openxmlformats.org/officeDocument/2006/relationships/hyperlink" Target="mailto:lambertjoan@mccall-hancock.info" TargetMode="External"/><Relationship Id="rId5143" Type="http://schemas.openxmlformats.org/officeDocument/2006/relationships/hyperlink" Target="https://morse-fowler.info/" TargetMode="External"/><Relationship Id="rId8366" Type="http://schemas.openxmlformats.org/officeDocument/2006/relationships/hyperlink" Target="mailto:grayelizabeth@fernandez.com" TargetMode="External"/><Relationship Id="rId9764" Type="http://schemas.openxmlformats.org/officeDocument/2006/relationships/hyperlink" Target="mailto:carmen86@barrett-ramsey.com" TargetMode="External"/><Relationship Id="rId11694" Type="http://schemas.openxmlformats.org/officeDocument/2006/relationships/hyperlink" Target="mailto:crojas@wolf-pittman.com" TargetMode="External"/><Relationship Id="rId12745" Type="http://schemas.openxmlformats.org/officeDocument/2006/relationships/hyperlink" Target="http://wood.com/" TargetMode="External"/><Relationship Id="rId19358" Type="http://schemas.openxmlformats.org/officeDocument/2006/relationships/hyperlink" Target="mailto:moniquegibson@maldonado.org" TargetMode="External"/><Relationship Id="rId1753" Type="http://schemas.openxmlformats.org/officeDocument/2006/relationships/hyperlink" Target="https://www.wells.com/" TargetMode="External"/><Relationship Id="rId2804" Type="http://schemas.openxmlformats.org/officeDocument/2006/relationships/hyperlink" Target="mailto:morsehelen@fox-serrano.com" TargetMode="External"/><Relationship Id="rId8019" Type="http://schemas.openxmlformats.org/officeDocument/2006/relationships/hyperlink" Target="http://www.humphrey.com/" TargetMode="External"/><Relationship Id="rId9417" Type="http://schemas.openxmlformats.org/officeDocument/2006/relationships/hyperlink" Target="http://www.blevins.com/" TargetMode="External"/><Relationship Id="rId10296" Type="http://schemas.openxmlformats.org/officeDocument/2006/relationships/hyperlink" Target="mailto:jaime89@reese-orozco.com" TargetMode="External"/><Relationship Id="rId11347" Type="http://schemas.openxmlformats.org/officeDocument/2006/relationships/hyperlink" Target="https://www.davis.com/" TargetMode="External"/><Relationship Id="rId15968" Type="http://schemas.openxmlformats.org/officeDocument/2006/relationships/hyperlink" Target="mailto:sdickson@dunn.info" TargetMode="External"/><Relationship Id="rId1406" Type="http://schemas.openxmlformats.org/officeDocument/2006/relationships/hyperlink" Target="mailto:fconley@orozco-rasmussen.com" TargetMode="External"/><Relationship Id="rId4976" Type="http://schemas.openxmlformats.org/officeDocument/2006/relationships/hyperlink" Target="mailto:anavarro@reeves.com" TargetMode="External"/><Relationship Id="rId17390" Type="http://schemas.openxmlformats.org/officeDocument/2006/relationships/hyperlink" Target="mailto:gmclean@mccann.com" TargetMode="External"/><Relationship Id="rId18441" Type="http://schemas.openxmlformats.org/officeDocument/2006/relationships/hyperlink" Target="http://bullock-baxter.com/" TargetMode="External"/><Relationship Id="rId3578" Type="http://schemas.openxmlformats.org/officeDocument/2006/relationships/hyperlink" Target="mailto:cassiesilva@patton-edwards.com" TargetMode="External"/><Relationship Id="rId4629" Type="http://schemas.openxmlformats.org/officeDocument/2006/relationships/hyperlink" Target="http://www.gallegos.org/" TargetMode="External"/><Relationship Id="rId8500" Type="http://schemas.openxmlformats.org/officeDocument/2006/relationships/hyperlink" Target="mailto:johnstonkerri@cisneros.info" TargetMode="External"/><Relationship Id="rId10430" Type="http://schemas.openxmlformats.org/officeDocument/2006/relationships/hyperlink" Target="mailto:ricky49@proctor-michael.com" TargetMode="External"/><Relationship Id="rId17043" Type="http://schemas.openxmlformats.org/officeDocument/2006/relationships/hyperlink" Target="https://www.delacruz.biz/" TargetMode="External"/><Relationship Id="rId499" Type="http://schemas.openxmlformats.org/officeDocument/2006/relationships/hyperlink" Target="https://www.roberts.com/" TargetMode="External"/><Relationship Id="rId6051" Type="http://schemas.openxmlformats.org/officeDocument/2006/relationships/hyperlink" Target="https://www.gutierrez-jones.com/" TargetMode="External"/><Relationship Id="rId7102" Type="http://schemas.openxmlformats.org/officeDocument/2006/relationships/hyperlink" Target="mailto:gabrielazamora@bird-valdez.org" TargetMode="External"/><Relationship Id="rId9274" Type="http://schemas.openxmlformats.org/officeDocument/2006/relationships/hyperlink" Target="mailto:levi57@jacobson.com" TargetMode="External"/><Relationship Id="rId13653" Type="http://schemas.openxmlformats.org/officeDocument/2006/relationships/hyperlink" Target="http://www.sheppard.com/" TargetMode="External"/><Relationship Id="rId14704" Type="http://schemas.openxmlformats.org/officeDocument/2006/relationships/hyperlink" Target="mailto:sgray@stanton-peters.com" TargetMode="External"/><Relationship Id="rId633" Type="http://schemas.openxmlformats.org/officeDocument/2006/relationships/hyperlink" Target="http://romero.biz/" TargetMode="External"/><Relationship Id="rId980" Type="http://schemas.openxmlformats.org/officeDocument/2006/relationships/hyperlink" Target="mailto:wyattselena@branch.com" TargetMode="External"/><Relationship Id="rId1263" Type="http://schemas.openxmlformats.org/officeDocument/2006/relationships/hyperlink" Target="https://walton-huerta.biz/" TargetMode="External"/><Relationship Id="rId2314" Type="http://schemas.openxmlformats.org/officeDocument/2006/relationships/hyperlink" Target="mailto:wayne68@wilkins-gould.com" TargetMode="External"/><Relationship Id="rId2661" Type="http://schemas.openxmlformats.org/officeDocument/2006/relationships/hyperlink" Target="https://www.cuevas.info/" TargetMode="External"/><Relationship Id="rId3712" Type="http://schemas.openxmlformats.org/officeDocument/2006/relationships/hyperlink" Target="mailto:mpayne@villegas-french.com" TargetMode="External"/><Relationship Id="rId12255" Type="http://schemas.openxmlformats.org/officeDocument/2006/relationships/hyperlink" Target="http://arroyo.com/" TargetMode="External"/><Relationship Id="rId13306" Type="http://schemas.openxmlformats.org/officeDocument/2006/relationships/hyperlink" Target="mailto:schaeferfranklin@rubio.com" TargetMode="External"/><Relationship Id="rId16876" Type="http://schemas.openxmlformats.org/officeDocument/2006/relationships/hyperlink" Target="mailto:petersroger@henry.info" TargetMode="External"/><Relationship Id="rId17927" Type="http://schemas.openxmlformats.org/officeDocument/2006/relationships/hyperlink" Target="https://www.bray.com/" TargetMode="External"/><Relationship Id="rId5884" Type="http://schemas.openxmlformats.org/officeDocument/2006/relationships/hyperlink" Target="mailto:wdawson@nash-rowland.com" TargetMode="External"/><Relationship Id="rId6935" Type="http://schemas.openxmlformats.org/officeDocument/2006/relationships/hyperlink" Target="http://avery.org/" TargetMode="External"/><Relationship Id="rId15478" Type="http://schemas.openxmlformats.org/officeDocument/2006/relationships/hyperlink" Target="mailto:joshua52@ballard.com" TargetMode="External"/><Relationship Id="rId16529" Type="http://schemas.openxmlformats.org/officeDocument/2006/relationships/hyperlink" Target="http://murray-davies.com/" TargetMode="External"/><Relationship Id="rId3088" Type="http://schemas.openxmlformats.org/officeDocument/2006/relationships/hyperlink" Target="mailto:orocha@hines.org" TargetMode="External"/><Relationship Id="rId4486" Type="http://schemas.openxmlformats.org/officeDocument/2006/relationships/hyperlink" Target="mailto:camachooscar@clark.com" TargetMode="External"/><Relationship Id="rId5537" Type="http://schemas.openxmlformats.org/officeDocument/2006/relationships/hyperlink" Target="http://mason.com/" TargetMode="External"/><Relationship Id="rId19002" Type="http://schemas.openxmlformats.org/officeDocument/2006/relationships/hyperlink" Target="mailto:benjaminkim@holder-blake.com" TargetMode="External"/><Relationship Id="rId4139" Type="http://schemas.openxmlformats.org/officeDocument/2006/relationships/hyperlink" Target="http://cortez.com/" TargetMode="External"/><Relationship Id="rId8010" Type="http://schemas.openxmlformats.org/officeDocument/2006/relationships/hyperlink" Target="mailto:francisco66@brooks-austin.com" TargetMode="External"/><Relationship Id="rId14561" Type="http://schemas.openxmlformats.org/officeDocument/2006/relationships/hyperlink" Target="https://www.harmon.com/" TargetMode="External"/><Relationship Id="rId4620" Type="http://schemas.openxmlformats.org/officeDocument/2006/relationships/hyperlink" Target="mailto:jackson51@edwards-hale.com" TargetMode="External"/><Relationship Id="rId13163" Type="http://schemas.openxmlformats.org/officeDocument/2006/relationships/hyperlink" Target="http://howard.com/" TargetMode="External"/><Relationship Id="rId14214" Type="http://schemas.openxmlformats.org/officeDocument/2006/relationships/hyperlink" Target="mailto:preston28@simon.net" TargetMode="External"/><Relationship Id="rId15612" Type="http://schemas.openxmlformats.org/officeDocument/2006/relationships/hyperlink" Target="mailto:ndelgado@joyce.com" TargetMode="External"/><Relationship Id="rId490" Type="http://schemas.openxmlformats.org/officeDocument/2006/relationships/hyperlink" Target="mailto:burnettrebecca@brewer.info" TargetMode="External"/><Relationship Id="rId2171" Type="http://schemas.openxmlformats.org/officeDocument/2006/relationships/hyperlink" Target="http://www.moyer.net/" TargetMode="External"/><Relationship Id="rId3222" Type="http://schemas.openxmlformats.org/officeDocument/2006/relationships/hyperlink" Target="mailto:martingilbert@short-munoz.info" TargetMode="External"/><Relationship Id="rId17784" Type="http://schemas.openxmlformats.org/officeDocument/2006/relationships/hyperlink" Target="mailto:xcarroll@pierce-hudson.com" TargetMode="External"/><Relationship Id="rId18835" Type="http://schemas.openxmlformats.org/officeDocument/2006/relationships/hyperlink" Target="http://macdonald-hardy.com/" TargetMode="External"/><Relationship Id="rId143" Type="http://schemas.openxmlformats.org/officeDocument/2006/relationships/hyperlink" Target="http://www.terrell.com/" TargetMode="External"/><Relationship Id="rId5394" Type="http://schemas.openxmlformats.org/officeDocument/2006/relationships/hyperlink" Target="mailto:jonathancohen@booker-collier.com" TargetMode="External"/><Relationship Id="rId6445" Type="http://schemas.openxmlformats.org/officeDocument/2006/relationships/hyperlink" Target="https://holmes-maynard.info/" TargetMode="External"/><Relationship Id="rId6792" Type="http://schemas.openxmlformats.org/officeDocument/2006/relationships/hyperlink" Target="mailto:montgomeryross@gilmore.net" TargetMode="External"/><Relationship Id="rId7843" Type="http://schemas.openxmlformats.org/officeDocument/2006/relationships/hyperlink" Target="https://www.payne-humphrey.info/" TargetMode="External"/><Relationship Id="rId10824" Type="http://schemas.openxmlformats.org/officeDocument/2006/relationships/hyperlink" Target="mailto:stricklandeugene@villarreal.com" TargetMode="External"/><Relationship Id="rId16386" Type="http://schemas.openxmlformats.org/officeDocument/2006/relationships/hyperlink" Target="mailto:heidi47@lucas.info" TargetMode="External"/><Relationship Id="rId17437" Type="http://schemas.openxmlformats.org/officeDocument/2006/relationships/hyperlink" Target="http://www.reeves.com/" TargetMode="External"/><Relationship Id="rId9" Type="http://schemas.openxmlformats.org/officeDocument/2006/relationships/hyperlink" Target="mailto:alvaradojesse@rangel-shields.com" TargetMode="External"/><Relationship Id="rId5047" Type="http://schemas.openxmlformats.org/officeDocument/2006/relationships/hyperlink" Target="http://www.jenkins-pruitt.biz/" TargetMode="External"/><Relationship Id="rId12996" Type="http://schemas.openxmlformats.org/officeDocument/2006/relationships/hyperlink" Target="mailto:jacob41@pierce-cruz.com" TargetMode="External"/><Relationship Id="rId16039" Type="http://schemas.openxmlformats.org/officeDocument/2006/relationships/hyperlink" Target="https://www.brock-jimenez.com/" TargetMode="External"/><Relationship Id="rId9668" Type="http://schemas.openxmlformats.org/officeDocument/2006/relationships/hyperlink" Target="mailto:danielle89@norton.biz" TargetMode="External"/><Relationship Id="rId11598" Type="http://schemas.openxmlformats.org/officeDocument/2006/relationships/hyperlink" Target="mailto:lesteralex@villegas.biz" TargetMode="External"/><Relationship Id="rId12649" Type="http://schemas.openxmlformats.org/officeDocument/2006/relationships/hyperlink" Target="https://www.robbins.com/" TargetMode="External"/><Relationship Id="rId16520" Type="http://schemas.openxmlformats.org/officeDocument/2006/relationships/hyperlink" Target="mailto:hlam@booth-booker.com" TargetMode="External"/><Relationship Id="rId1657" Type="http://schemas.openxmlformats.org/officeDocument/2006/relationships/hyperlink" Target="https://yoder.com/" TargetMode="External"/><Relationship Id="rId2708" Type="http://schemas.openxmlformats.org/officeDocument/2006/relationships/hyperlink" Target="mailto:vhaynes@wise-fritz.com" TargetMode="External"/><Relationship Id="rId14071" Type="http://schemas.openxmlformats.org/officeDocument/2006/relationships/hyperlink" Target="https://rocha.info/" TargetMode="External"/><Relationship Id="rId15122" Type="http://schemas.openxmlformats.org/officeDocument/2006/relationships/hyperlink" Target="mailto:wwood@lozano-roberts.com" TargetMode="External"/><Relationship Id="rId18692" Type="http://schemas.openxmlformats.org/officeDocument/2006/relationships/hyperlink" Target="mailto:cassiemeza@gibson.net" TargetMode="External"/><Relationship Id="rId4130" Type="http://schemas.openxmlformats.org/officeDocument/2006/relationships/hyperlink" Target="mailto:zchristensen@carson.com" TargetMode="External"/><Relationship Id="rId8751" Type="http://schemas.openxmlformats.org/officeDocument/2006/relationships/hyperlink" Target="https://www.barnes.com/" TargetMode="External"/><Relationship Id="rId9802" Type="http://schemas.openxmlformats.org/officeDocument/2006/relationships/hyperlink" Target="mailto:nicholecombs@french.biz" TargetMode="External"/><Relationship Id="rId17294" Type="http://schemas.openxmlformats.org/officeDocument/2006/relationships/hyperlink" Target="mailto:suarezguy@atkins-juarez.com" TargetMode="External"/><Relationship Id="rId18345" Type="http://schemas.openxmlformats.org/officeDocument/2006/relationships/hyperlink" Target="http://www.gordon-stanton.net/" TargetMode="External"/><Relationship Id="rId19743" Type="http://schemas.openxmlformats.org/officeDocument/2006/relationships/hyperlink" Target="http://www.villanueva-bates.com/" TargetMode="External"/><Relationship Id="rId16" Type="http://schemas.openxmlformats.org/officeDocument/2006/relationships/hyperlink" Target="http://carlson.com/" TargetMode="External"/><Relationship Id="rId7353" Type="http://schemas.openxmlformats.org/officeDocument/2006/relationships/hyperlink" Target="https://swanson.com/" TargetMode="External"/><Relationship Id="rId8404" Type="http://schemas.openxmlformats.org/officeDocument/2006/relationships/hyperlink" Target="mailto:mitchellshort@bartlett.com" TargetMode="External"/><Relationship Id="rId10681" Type="http://schemas.openxmlformats.org/officeDocument/2006/relationships/hyperlink" Target="https://cooley.com/" TargetMode="External"/><Relationship Id="rId11732" Type="http://schemas.openxmlformats.org/officeDocument/2006/relationships/hyperlink" Target="mailto:brichmond@bradford.biz" TargetMode="External"/><Relationship Id="rId7006" Type="http://schemas.openxmlformats.org/officeDocument/2006/relationships/hyperlink" Target="mailto:trojas@cameron-martin.info" TargetMode="External"/><Relationship Id="rId10334" Type="http://schemas.openxmlformats.org/officeDocument/2006/relationships/hyperlink" Target="mailto:bridget97@eaton.biz" TargetMode="External"/><Relationship Id="rId14955" Type="http://schemas.openxmlformats.org/officeDocument/2006/relationships/hyperlink" Target="http://barrett.com/" TargetMode="External"/><Relationship Id="rId3963" Type="http://schemas.openxmlformats.org/officeDocument/2006/relationships/hyperlink" Target="https://mora.com/" TargetMode="External"/><Relationship Id="rId9178" Type="http://schemas.openxmlformats.org/officeDocument/2006/relationships/hyperlink" Target="mailto:barrkeith@cantrell.org" TargetMode="External"/><Relationship Id="rId13557" Type="http://schemas.openxmlformats.org/officeDocument/2006/relationships/hyperlink" Target="http://www.vega.com/" TargetMode="External"/><Relationship Id="rId14608" Type="http://schemas.openxmlformats.org/officeDocument/2006/relationships/hyperlink" Target="mailto:odawson@hardy.info" TargetMode="External"/><Relationship Id="rId884" Type="http://schemas.openxmlformats.org/officeDocument/2006/relationships/hyperlink" Target="mailto:makaylafrost@pham.com" TargetMode="External"/><Relationship Id="rId2565" Type="http://schemas.openxmlformats.org/officeDocument/2006/relationships/hyperlink" Target="https://robinson.biz/" TargetMode="External"/><Relationship Id="rId3616" Type="http://schemas.openxmlformats.org/officeDocument/2006/relationships/hyperlink" Target="mailto:tommy62@love.com" TargetMode="External"/><Relationship Id="rId12159" Type="http://schemas.openxmlformats.org/officeDocument/2006/relationships/hyperlink" Target="https://bell.info/" TargetMode="External"/><Relationship Id="rId16030" Type="http://schemas.openxmlformats.org/officeDocument/2006/relationships/hyperlink" Target="mailto:frankbutler@gross.info" TargetMode="External"/><Relationship Id="rId537" Type="http://schemas.openxmlformats.org/officeDocument/2006/relationships/hyperlink" Target="http://oliver.net/" TargetMode="External"/><Relationship Id="rId1167" Type="http://schemas.openxmlformats.org/officeDocument/2006/relationships/hyperlink" Target="https://www.dalton.info/" TargetMode="External"/><Relationship Id="rId2218" Type="http://schemas.openxmlformats.org/officeDocument/2006/relationships/hyperlink" Target="mailto:mcintoshnichole@romero.com" TargetMode="External"/><Relationship Id="rId5788" Type="http://schemas.openxmlformats.org/officeDocument/2006/relationships/hyperlink" Target="mailto:sergio51@rosario.biz" TargetMode="External"/><Relationship Id="rId6839" Type="http://schemas.openxmlformats.org/officeDocument/2006/relationships/hyperlink" Target="https://holder.com/" TargetMode="External"/><Relationship Id="rId12640" Type="http://schemas.openxmlformats.org/officeDocument/2006/relationships/hyperlink" Target="mailto:chelseymurphy@malone-bentley.com" TargetMode="External"/><Relationship Id="rId19253" Type="http://schemas.openxmlformats.org/officeDocument/2006/relationships/hyperlink" Target="https://barber.com/" TargetMode="External"/><Relationship Id="rId8261" Type="http://schemas.openxmlformats.org/officeDocument/2006/relationships/hyperlink" Target="https://dickerson.com/" TargetMode="External"/><Relationship Id="rId9312" Type="http://schemas.openxmlformats.org/officeDocument/2006/relationships/hyperlink" Target="mailto:brandi37@wilcox.org" TargetMode="External"/><Relationship Id="rId10191" Type="http://schemas.openxmlformats.org/officeDocument/2006/relationships/hyperlink" Target="https://www.tran.com/" TargetMode="External"/><Relationship Id="rId11242" Type="http://schemas.openxmlformats.org/officeDocument/2006/relationships/hyperlink" Target="mailto:bartonwyatt@hernandez.biz" TargetMode="External"/><Relationship Id="rId1301" Type="http://schemas.openxmlformats.org/officeDocument/2006/relationships/hyperlink" Target="https://singleton-huber.com/" TargetMode="External"/><Relationship Id="rId15863" Type="http://schemas.openxmlformats.org/officeDocument/2006/relationships/hyperlink" Target="http://bright.com/" TargetMode="External"/><Relationship Id="rId16914" Type="http://schemas.openxmlformats.org/officeDocument/2006/relationships/hyperlink" Target="mailto:acarroll@moreno.net" TargetMode="External"/><Relationship Id="rId3473" Type="http://schemas.openxmlformats.org/officeDocument/2006/relationships/hyperlink" Target="http://woodard.biz/" TargetMode="External"/><Relationship Id="rId4524" Type="http://schemas.openxmlformats.org/officeDocument/2006/relationships/hyperlink" Target="mailto:sierradowns@brown.net" TargetMode="External"/><Relationship Id="rId4871" Type="http://schemas.openxmlformats.org/officeDocument/2006/relationships/hyperlink" Target="https://henson.org/" TargetMode="External"/><Relationship Id="rId5922" Type="http://schemas.openxmlformats.org/officeDocument/2006/relationships/hyperlink" Target="mailto:tabithavaldez@rubio-bradshaw.com" TargetMode="External"/><Relationship Id="rId13067" Type="http://schemas.openxmlformats.org/officeDocument/2006/relationships/hyperlink" Target="http://www.santana.com/" TargetMode="External"/><Relationship Id="rId14465" Type="http://schemas.openxmlformats.org/officeDocument/2006/relationships/hyperlink" Target="http://haney-pratt.biz/" TargetMode="External"/><Relationship Id="rId15516" Type="http://schemas.openxmlformats.org/officeDocument/2006/relationships/hyperlink" Target="mailto:boydariel@hardy.com" TargetMode="External"/><Relationship Id="rId394" Type="http://schemas.openxmlformats.org/officeDocument/2006/relationships/hyperlink" Target="mailto:usloan@harrington.com" TargetMode="External"/><Relationship Id="rId2075" Type="http://schemas.openxmlformats.org/officeDocument/2006/relationships/hyperlink" Target="https://www.mcdaniel.org/" TargetMode="External"/><Relationship Id="rId3126" Type="http://schemas.openxmlformats.org/officeDocument/2006/relationships/hyperlink" Target="mailto:cassie40@walton.com" TargetMode="External"/><Relationship Id="rId14118" Type="http://schemas.openxmlformats.org/officeDocument/2006/relationships/hyperlink" Target="mailto:hickmangrant@joseph.org" TargetMode="External"/><Relationship Id="rId17688" Type="http://schemas.openxmlformats.org/officeDocument/2006/relationships/hyperlink" Target="mailto:davenportpeggy@oconnor-rogers.com" TargetMode="External"/><Relationship Id="rId18739" Type="http://schemas.openxmlformats.org/officeDocument/2006/relationships/hyperlink" Target="http://www.costa-leblanc.com/" TargetMode="External"/><Relationship Id="rId5298" Type="http://schemas.openxmlformats.org/officeDocument/2006/relationships/hyperlink" Target="mailto:englishtroy@castro-farley.info" TargetMode="External"/><Relationship Id="rId6696" Type="http://schemas.openxmlformats.org/officeDocument/2006/relationships/hyperlink" Target="mailto:colton46@robinson.biz" TargetMode="External"/><Relationship Id="rId7747" Type="http://schemas.openxmlformats.org/officeDocument/2006/relationships/hyperlink" Target="http://summers.com/" TargetMode="External"/><Relationship Id="rId10728" Type="http://schemas.openxmlformats.org/officeDocument/2006/relationships/hyperlink" Target="mailto:lwang@ford-lang.info" TargetMode="External"/><Relationship Id="rId6349" Type="http://schemas.openxmlformats.org/officeDocument/2006/relationships/hyperlink" Target="http://ramsey-foster.com/" TargetMode="External"/><Relationship Id="rId12150" Type="http://schemas.openxmlformats.org/officeDocument/2006/relationships/hyperlink" Target="mailto:xstafford@chambers.com" TargetMode="External"/><Relationship Id="rId13201" Type="http://schemas.openxmlformats.org/officeDocument/2006/relationships/hyperlink" Target="http://www.fitzpatrick-paul.org/" TargetMode="External"/><Relationship Id="rId16771" Type="http://schemas.openxmlformats.org/officeDocument/2006/relationships/hyperlink" Target="https://french-rios.com/" TargetMode="External"/><Relationship Id="rId2959" Type="http://schemas.openxmlformats.org/officeDocument/2006/relationships/hyperlink" Target="http://www.bass-orozco.org/" TargetMode="External"/><Relationship Id="rId6830" Type="http://schemas.openxmlformats.org/officeDocument/2006/relationships/hyperlink" Target="mailto:gibbsphilip@wilkerson.net" TargetMode="External"/><Relationship Id="rId15373" Type="http://schemas.openxmlformats.org/officeDocument/2006/relationships/hyperlink" Target="http://sherman-cabrera.info/" TargetMode="External"/><Relationship Id="rId16424" Type="http://schemas.openxmlformats.org/officeDocument/2006/relationships/hyperlink" Target="mailto:sherry78@barker.com" TargetMode="External"/><Relationship Id="rId17822" Type="http://schemas.openxmlformats.org/officeDocument/2006/relationships/hyperlink" Target="mailto:rachaeldonaldson@byrd-schaefer.com" TargetMode="External"/><Relationship Id="rId4381" Type="http://schemas.openxmlformats.org/officeDocument/2006/relationships/hyperlink" Target="https://walter.com/" TargetMode="External"/><Relationship Id="rId5432" Type="http://schemas.openxmlformats.org/officeDocument/2006/relationships/hyperlink" Target="mailto:xwang@mullins.com" TargetMode="External"/><Relationship Id="rId15026" Type="http://schemas.openxmlformats.org/officeDocument/2006/relationships/hyperlink" Target="mailto:annette07@burch-villegas.com" TargetMode="External"/><Relationship Id="rId19994" Type="http://schemas.openxmlformats.org/officeDocument/2006/relationships/hyperlink" Target="mailto:sharigriffin@cameron.com" TargetMode="External"/><Relationship Id="rId4034" Type="http://schemas.openxmlformats.org/officeDocument/2006/relationships/hyperlink" Target="mailto:wilsonnatasha@moon.com" TargetMode="External"/><Relationship Id="rId8655" Type="http://schemas.openxmlformats.org/officeDocument/2006/relationships/hyperlink" Target="https://www.fox-cobb.com/" TargetMode="External"/><Relationship Id="rId11983" Type="http://schemas.openxmlformats.org/officeDocument/2006/relationships/hyperlink" Target="http://moyer.info/" TargetMode="External"/><Relationship Id="rId17198" Type="http://schemas.openxmlformats.org/officeDocument/2006/relationships/hyperlink" Target="mailto:francis21@griffith.com" TargetMode="External"/><Relationship Id="rId18249" Type="http://schemas.openxmlformats.org/officeDocument/2006/relationships/hyperlink" Target="http://golden-lambert.com/" TargetMode="External"/><Relationship Id="rId18596" Type="http://schemas.openxmlformats.org/officeDocument/2006/relationships/hyperlink" Target="mailto:carrollmarcus@larson.com" TargetMode="External"/><Relationship Id="rId19647" Type="http://schemas.openxmlformats.org/officeDocument/2006/relationships/hyperlink" Target="https://www.davidson.info/" TargetMode="External"/><Relationship Id="rId7257" Type="http://schemas.openxmlformats.org/officeDocument/2006/relationships/hyperlink" Target="https://www.cummings.biz/" TargetMode="External"/><Relationship Id="rId8308" Type="http://schemas.openxmlformats.org/officeDocument/2006/relationships/hyperlink" Target="mailto:darrylbradley@bruce.info" TargetMode="External"/><Relationship Id="rId9706" Type="http://schemas.openxmlformats.org/officeDocument/2006/relationships/hyperlink" Target="mailto:patriciasloan@chapman.com" TargetMode="External"/><Relationship Id="rId10585" Type="http://schemas.openxmlformats.org/officeDocument/2006/relationships/hyperlink" Target="https://www.navarro.com/" TargetMode="External"/><Relationship Id="rId11636" Type="http://schemas.openxmlformats.org/officeDocument/2006/relationships/hyperlink" Target="mailto:wallssamuel@hansen.info" TargetMode="External"/><Relationship Id="rId10238" Type="http://schemas.openxmlformats.org/officeDocument/2006/relationships/hyperlink" Target="mailto:reynoldshelen@duncan.com" TargetMode="External"/><Relationship Id="rId14859" Type="http://schemas.openxmlformats.org/officeDocument/2006/relationships/hyperlink" Target="http://parsons.com/" TargetMode="External"/><Relationship Id="rId18730" Type="http://schemas.openxmlformats.org/officeDocument/2006/relationships/hyperlink" Target="mailto:kentkrystal@hodge.com" TargetMode="External"/><Relationship Id="rId3867" Type="http://schemas.openxmlformats.org/officeDocument/2006/relationships/hyperlink" Target="https://melton.com/" TargetMode="External"/><Relationship Id="rId4918" Type="http://schemas.openxmlformats.org/officeDocument/2006/relationships/hyperlink" Target="mailto:carlosdawson@mcclain.com" TargetMode="External"/><Relationship Id="rId16281" Type="http://schemas.openxmlformats.org/officeDocument/2006/relationships/hyperlink" Target="http://www.benjamin-holloway.net/" TargetMode="External"/><Relationship Id="rId17332" Type="http://schemas.openxmlformats.org/officeDocument/2006/relationships/hyperlink" Target="mailto:kristysavage@russell.info" TargetMode="External"/><Relationship Id="rId788" Type="http://schemas.openxmlformats.org/officeDocument/2006/relationships/hyperlink" Target="mailto:ibenitez@maxwell-martin.org" TargetMode="External"/><Relationship Id="rId2469" Type="http://schemas.openxmlformats.org/officeDocument/2006/relationships/hyperlink" Target="http://haas.info/" TargetMode="External"/><Relationship Id="rId6340" Type="http://schemas.openxmlformats.org/officeDocument/2006/relationships/hyperlink" Target="mailto:bridget60@nunez.com" TargetMode="External"/><Relationship Id="rId9563" Type="http://schemas.openxmlformats.org/officeDocument/2006/relationships/hyperlink" Target="http://www.lopez.biz/" TargetMode="External"/><Relationship Id="rId11493" Type="http://schemas.openxmlformats.org/officeDocument/2006/relationships/hyperlink" Target="http://cervantes.com/" TargetMode="External"/><Relationship Id="rId12891" Type="http://schemas.openxmlformats.org/officeDocument/2006/relationships/hyperlink" Target="http://www.duncan-anderson.com/" TargetMode="External"/><Relationship Id="rId13942" Type="http://schemas.openxmlformats.org/officeDocument/2006/relationships/hyperlink" Target="mailto:sherry54@velasquez-russell.com" TargetMode="External"/><Relationship Id="rId19157" Type="http://schemas.openxmlformats.org/officeDocument/2006/relationships/hyperlink" Target="https://www.kaiser.com/" TargetMode="External"/><Relationship Id="rId922" Type="http://schemas.openxmlformats.org/officeDocument/2006/relationships/hyperlink" Target="mailto:ufriedman@rowland.org" TargetMode="External"/><Relationship Id="rId1552" Type="http://schemas.openxmlformats.org/officeDocument/2006/relationships/hyperlink" Target="mailto:sheenalevy@barber-mclaughlin.org" TargetMode="External"/><Relationship Id="rId2603" Type="http://schemas.openxmlformats.org/officeDocument/2006/relationships/hyperlink" Target="http://rhodes-reyes.com/" TargetMode="External"/><Relationship Id="rId2950" Type="http://schemas.openxmlformats.org/officeDocument/2006/relationships/hyperlink" Target="mailto:loweryjenny@parsons.com" TargetMode="External"/><Relationship Id="rId8165" Type="http://schemas.openxmlformats.org/officeDocument/2006/relationships/hyperlink" Target="http://www.cole-vasquez.com/" TargetMode="External"/><Relationship Id="rId9216" Type="http://schemas.openxmlformats.org/officeDocument/2006/relationships/hyperlink" Target="mailto:kelleymatthew@rose.info" TargetMode="External"/><Relationship Id="rId10095" Type="http://schemas.openxmlformats.org/officeDocument/2006/relationships/hyperlink" Target="https://gill.biz/" TargetMode="External"/><Relationship Id="rId11146" Type="http://schemas.openxmlformats.org/officeDocument/2006/relationships/hyperlink" Target="mailto:hudsonkrystal@hernandez.com" TargetMode="External"/><Relationship Id="rId12544" Type="http://schemas.openxmlformats.org/officeDocument/2006/relationships/hyperlink" Target="mailto:andresferguson@herman.net" TargetMode="External"/><Relationship Id="rId1205" Type="http://schemas.openxmlformats.org/officeDocument/2006/relationships/hyperlink" Target="http://shea.net/" TargetMode="External"/><Relationship Id="rId15767" Type="http://schemas.openxmlformats.org/officeDocument/2006/relationships/hyperlink" Target="https://www.patel-olsen.org/" TargetMode="External"/><Relationship Id="rId16818" Type="http://schemas.openxmlformats.org/officeDocument/2006/relationships/hyperlink" Target="mailto:agriffin@long-madden.biz" TargetMode="External"/><Relationship Id="rId3377" Type="http://schemas.openxmlformats.org/officeDocument/2006/relationships/hyperlink" Target="http://www.pollard.net/" TargetMode="External"/><Relationship Id="rId4775" Type="http://schemas.openxmlformats.org/officeDocument/2006/relationships/hyperlink" Target="https://calderon.com/" TargetMode="External"/><Relationship Id="rId5826" Type="http://schemas.openxmlformats.org/officeDocument/2006/relationships/hyperlink" Target="mailto:edgar80@gibbs.biz" TargetMode="External"/><Relationship Id="rId14369" Type="http://schemas.openxmlformats.org/officeDocument/2006/relationships/hyperlink" Target="https://www.gay.com/" TargetMode="External"/><Relationship Id="rId18240" Type="http://schemas.openxmlformats.org/officeDocument/2006/relationships/hyperlink" Target="mailto:shortalexis@townsend.com" TargetMode="External"/><Relationship Id="rId298" Type="http://schemas.openxmlformats.org/officeDocument/2006/relationships/hyperlink" Target="mailto:marthaguerra@anderson.com" TargetMode="External"/><Relationship Id="rId4428" Type="http://schemas.openxmlformats.org/officeDocument/2006/relationships/hyperlink" Target="mailto:alan49@andrews-yang.org" TargetMode="External"/><Relationship Id="rId7998" Type="http://schemas.openxmlformats.org/officeDocument/2006/relationships/hyperlink" Target="mailto:tamipacheco@hays.com" TargetMode="External"/><Relationship Id="rId10979" Type="http://schemas.openxmlformats.org/officeDocument/2006/relationships/hyperlink" Target="http://www.obrien.com/" TargetMode="External"/><Relationship Id="rId14850" Type="http://schemas.openxmlformats.org/officeDocument/2006/relationships/hyperlink" Target="mailto:hendricksglenn@pena.com" TargetMode="External"/><Relationship Id="rId13452" Type="http://schemas.openxmlformats.org/officeDocument/2006/relationships/hyperlink" Target="mailto:edward24@fischer.biz" TargetMode="External"/><Relationship Id="rId14503" Type="http://schemas.openxmlformats.org/officeDocument/2006/relationships/hyperlink" Target="http://hampton.com/" TargetMode="External"/><Relationship Id="rId15901" Type="http://schemas.openxmlformats.org/officeDocument/2006/relationships/hyperlink" Target="http://henry.net/" TargetMode="External"/><Relationship Id="rId2460" Type="http://schemas.openxmlformats.org/officeDocument/2006/relationships/hyperlink" Target="mailto:carpenterjeff@gomez.net" TargetMode="External"/><Relationship Id="rId3511" Type="http://schemas.openxmlformats.org/officeDocument/2006/relationships/hyperlink" Target="https://beasley.com/" TargetMode="External"/><Relationship Id="rId9073" Type="http://schemas.openxmlformats.org/officeDocument/2006/relationships/hyperlink" Target="http://www.coffey-small.com/" TargetMode="External"/><Relationship Id="rId12054" Type="http://schemas.openxmlformats.org/officeDocument/2006/relationships/hyperlink" Target="mailto:davidsondebra@irwin-brady.org" TargetMode="External"/><Relationship Id="rId13105" Type="http://schemas.openxmlformats.org/officeDocument/2006/relationships/hyperlink" Target="https://www.everett.com/" TargetMode="External"/><Relationship Id="rId432" Type="http://schemas.openxmlformats.org/officeDocument/2006/relationships/hyperlink" Target="mailto:xortiz@gates.com" TargetMode="External"/><Relationship Id="rId1062" Type="http://schemas.openxmlformats.org/officeDocument/2006/relationships/hyperlink" Target="mailto:weberkerry@mcbride.biz" TargetMode="External"/><Relationship Id="rId2113" Type="http://schemas.openxmlformats.org/officeDocument/2006/relationships/hyperlink" Target="http://singleton.org/" TargetMode="External"/><Relationship Id="rId5683" Type="http://schemas.openxmlformats.org/officeDocument/2006/relationships/hyperlink" Target="https://www.wolfe.com/" TargetMode="External"/><Relationship Id="rId6734" Type="http://schemas.openxmlformats.org/officeDocument/2006/relationships/hyperlink" Target="mailto:nancy24@gordon-molina.com" TargetMode="External"/><Relationship Id="rId15277" Type="http://schemas.openxmlformats.org/officeDocument/2006/relationships/hyperlink" Target="https://choi.info/" TargetMode="External"/><Relationship Id="rId16675" Type="http://schemas.openxmlformats.org/officeDocument/2006/relationships/hyperlink" Target="http://patterson.com/" TargetMode="External"/><Relationship Id="rId17726" Type="http://schemas.openxmlformats.org/officeDocument/2006/relationships/hyperlink" Target="mailto:chelsey49@dean.info" TargetMode="External"/><Relationship Id="rId4285" Type="http://schemas.openxmlformats.org/officeDocument/2006/relationships/hyperlink" Target="https://burke.org/" TargetMode="External"/><Relationship Id="rId5336" Type="http://schemas.openxmlformats.org/officeDocument/2006/relationships/hyperlink" Target="mailto:jefferyhardin@buchanan.com" TargetMode="External"/><Relationship Id="rId16328" Type="http://schemas.openxmlformats.org/officeDocument/2006/relationships/hyperlink" Target="mailto:haley74@liu-bowman.com" TargetMode="External"/><Relationship Id="rId19898" Type="http://schemas.openxmlformats.org/officeDocument/2006/relationships/hyperlink" Target="mailto:malikdougherty@blankenship.com" TargetMode="External"/><Relationship Id="rId9957" Type="http://schemas.openxmlformats.org/officeDocument/2006/relationships/hyperlink" Target="https://www.jacobson.com/" TargetMode="External"/><Relationship Id="rId11887" Type="http://schemas.openxmlformats.org/officeDocument/2006/relationships/hyperlink" Target="http://walter.net/" TargetMode="External"/><Relationship Id="rId12938" Type="http://schemas.openxmlformats.org/officeDocument/2006/relationships/hyperlink" Target="mailto:riverslauren@hall.com" TargetMode="External"/><Relationship Id="rId1946" Type="http://schemas.openxmlformats.org/officeDocument/2006/relationships/hyperlink" Target="mailto:anitaduran@hendricks-flowers.com" TargetMode="External"/><Relationship Id="rId8559" Type="http://schemas.openxmlformats.org/officeDocument/2006/relationships/hyperlink" Target="https://www.acosta.com/" TargetMode="External"/><Relationship Id="rId10489" Type="http://schemas.openxmlformats.org/officeDocument/2006/relationships/hyperlink" Target="http://ferrell-little.net/" TargetMode="External"/><Relationship Id="rId14360" Type="http://schemas.openxmlformats.org/officeDocument/2006/relationships/hyperlink" Target="mailto:jasmin32@wallace-hawkins.com" TargetMode="External"/><Relationship Id="rId15411" Type="http://schemas.openxmlformats.org/officeDocument/2006/relationships/hyperlink" Target="http://kaufman.com/" TargetMode="External"/><Relationship Id="rId18981" Type="http://schemas.openxmlformats.org/officeDocument/2006/relationships/hyperlink" Target="http://www.garza.info/" TargetMode="External"/><Relationship Id="rId14013" Type="http://schemas.openxmlformats.org/officeDocument/2006/relationships/hyperlink" Target="http://www.maddox.net/" TargetMode="External"/><Relationship Id="rId17583" Type="http://schemas.openxmlformats.org/officeDocument/2006/relationships/hyperlink" Target="http://cook.org/" TargetMode="External"/><Relationship Id="rId18634" Type="http://schemas.openxmlformats.org/officeDocument/2006/relationships/hyperlink" Target="mailto:damoncooley@powell.com" TargetMode="External"/><Relationship Id="rId3021" Type="http://schemas.openxmlformats.org/officeDocument/2006/relationships/hyperlink" Target="http://www.whitehead.biz/" TargetMode="External"/><Relationship Id="rId6591" Type="http://schemas.openxmlformats.org/officeDocument/2006/relationships/hyperlink" Target="https://www.donaldson.org/" TargetMode="External"/><Relationship Id="rId7642" Type="http://schemas.openxmlformats.org/officeDocument/2006/relationships/hyperlink" Target="mailto:dunlapjennifer@riddle.com" TargetMode="External"/><Relationship Id="rId10970" Type="http://schemas.openxmlformats.org/officeDocument/2006/relationships/hyperlink" Target="mailto:kentpatton@potts.net" TargetMode="External"/><Relationship Id="rId16185" Type="http://schemas.openxmlformats.org/officeDocument/2006/relationships/hyperlink" Target="http://petersen-castro.com/" TargetMode="External"/><Relationship Id="rId17236" Type="http://schemas.openxmlformats.org/officeDocument/2006/relationships/hyperlink" Target="mailto:daisy89@patel.info" TargetMode="External"/><Relationship Id="rId5193" Type="http://schemas.openxmlformats.org/officeDocument/2006/relationships/hyperlink" Target="https://anderson-fischer.com/" TargetMode="External"/><Relationship Id="rId6244" Type="http://schemas.openxmlformats.org/officeDocument/2006/relationships/hyperlink" Target="mailto:kennethjefferson@mullins.info" TargetMode="External"/><Relationship Id="rId10623" Type="http://schemas.openxmlformats.org/officeDocument/2006/relationships/hyperlink" Target="https://hoffman-briggs.com/" TargetMode="External"/><Relationship Id="rId9467" Type="http://schemas.openxmlformats.org/officeDocument/2006/relationships/hyperlink" Target="http://www.jones.org/" TargetMode="External"/><Relationship Id="rId12795" Type="http://schemas.openxmlformats.org/officeDocument/2006/relationships/hyperlink" Target="http://davila.net/" TargetMode="External"/><Relationship Id="rId13846" Type="http://schemas.openxmlformats.org/officeDocument/2006/relationships/hyperlink" Target="mailto:dwatts@norman.info" TargetMode="External"/><Relationship Id="rId2854" Type="http://schemas.openxmlformats.org/officeDocument/2006/relationships/hyperlink" Target="mailto:martintanner@meza.com" TargetMode="External"/><Relationship Id="rId3905" Type="http://schemas.openxmlformats.org/officeDocument/2006/relationships/hyperlink" Target="https://sampson.com/" TargetMode="External"/><Relationship Id="rId8069" Type="http://schemas.openxmlformats.org/officeDocument/2006/relationships/hyperlink" Target="https://www.herrera.com/" TargetMode="External"/><Relationship Id="rId11397" Type="http://schemas.openxmlformats.org/officeDocument/2006/relationships/hyperlink" Target="http://singh.com/" TargetMode="External"/><Relationship Id="rId12448" Type="http://schemas.openxmlformats.org/officeDocument/2006/relationships/hyperlink" Target="mailto:weberbeverly@forbes-brennan.com" TargetMode="External"/><Relationship Id="rId826" Type="http://schemas.openxmlformats.org/officeDocument/2006/relationships/hyperlink" Target="mailto:parkcorey@navarro.com" TargetMode="External"/><Relationship Id="rId1109" Type="http://schemas.openxmlformats.org/officeDocument/2006/relationships/hyperlink" Target="http://zavala.com/" TargetMode="External"/><Relationship Id="rId1456" Type="http://schemas.openxmlformats.org/officeDocument/2006/relationships/hyperlink" Target="mailto:tlogan@mooney.com" TargetMode="External"/><Relationship Id="rId2507" Type="http://schemas.openxmlformats.org/officeDocument/2006/relationships/hyperlink" Target="http://tucker.com/" TargetMode="External"/><Relationship Id="rId18491" Type="http://schemas.openxmlformats.org/officeDocument/2006/relationships/hyperlink" Target="https://larsen.com/" TargetMode="External"/><Relationship Id="rId19542" Type="http://schemas.openxmlformats.org/officeDocument/2006/relationships/hyperlink" Target="mailto:rodney86@petersen.net" TargetMode="External"/><Relationship Id="rId4679" Type="http://schemas.openxmlformats.org/officeDocument/2006/relationships/hyperlink" Target="http://www.king.com/" TargetMode="External"/><Relationship Id="rId8550" Type="http://schemas.openxmlformats.org/officeDocument/2006/relationships/hyperlink" Target="mailto:carol28@ross-jensen.com" TargetMode="External"/><Relationship Id="rId9601" Type="http://schemas.openxmlformats.org/officeDocument/2006/relationships/hyperlink" Target="https://manning.com/" TargetMode="External"/><Relationship Id="rId10480" Type="http://schemas.openxmlformats.org/officeDocument/2006/relationships/hyperlink" Target="mailto:sue06@cervantes-jennings.com" TargetMode="External"/><Relationship Id="rId11531" Type="http://schemas.openxmlformats.org/officeDocument/2006/relationships/hyperlink" Target="https://watson.net/" TargetMode="External"/><Relationship Id="rId17093" Type="http://schemas.openxmlformats.org/officeDocument/2006/relationships/hyperlink" Target="http://www.hayden.info/" TargetMode="External"/><Relationship Id="rId18144" Type="http://schemas.openxmlformats.org/officeDocument/2006/relationships/hyperlink" Target="mailto:ronald57@diaz-pratt.info" TargetMode="External"/><Relationship Id="rId7152" Type="http://schemas.openxmlformats.org/officeDocument/2006/relationships/hyperlink" Target="mailto:collin67@parsons.com" TargetMode="External"/><Relationship Id="rId8203" Type="http://schemas.openxmlformats.org/officeDocument/2006/relationships/hyperlink" Target="https://www.blackburn-fry.com/" TargetMode="External"/><Relationship Id="rId10133" Type="http://schemas.openxmlformats.org/officeDocument/2006/relationships/hyperlink" Target="https://potts.net/" TargetMode="External"/><Relationship Id="rId3762" Type="http://schemas.openxmlformats.org/officeDocument/2006/relationships/hyperlink" Target="mailto:leonardirwin@garner-krueger.info" TargetMode="External"/><Relationship Id="rId4813" Type="http://schemas.openxmlformats.org/officeDocument/2006/relationships/hyperlink" Target="https://www.schmidt.com/" TargetMode="External"/><Relationship Id="rId13356" Type="http://schemas.openxmlformats.org/officeDocument/2006/relationships/hyperlink" Target="mailto:tinasuarez@charles.com" TargetMode="External"/><Relationship Id="rId14754" Type="http://schemas.openxmlformats.org/officeDocument/2006/relationships/hyperlink" Target="mailto:tonywilson@nash.com" TargetMode="External"/><Relationship Id="rId15805" Type="http://schemas.openxmlformats.org/officeDocument/2006/relationships/hyperlink" Target="https://lawrence.com/" TargetMode="External"/><Relationship Id="rId683" Type="http://schemas.openxmlformats.org/officeDocument/2006/relationships/hyperlink" Target="http://www.grimes.net/" TargetMode="External"/><Relationship Id="rId2364" Type="http://schemas.openxmlformats.org/officeDocument/2006/relationships/hyperlink" Target="mailto:glovereduardo@everett.biz" TargetMode="External"/><Relationship Id="rId3415" Type="http://schemas.openxmlformats.org/officeDocument/2006/relationships/hyperlink" Target="http://lam.com/" TargetMode="External"/><Relationship Id="rId13009" Type="http://schemas.openxmlformats.org/officeDocument/2006/relationships/hyperlink" Target="https://www.pace.biz/" TargetMode="External"/><Relationship Id="rId14407" Type="http://schemas.openxmlformats.org/officeDocument/2006/relationships/hyperlink" Target="http://rangel.com/" TargetMode="External"/><Relationship Id="rId17977" Type="http://schemas.openxmlformats.org/officeDocument/2006/relationships/hyperlink" Target="http://cain.biz/" TargetMode="External"/><Relationship Id="rId336" Type="http://schemas.openxmlformats.org/officeDocument/2006/relationships/hyperlink" Target="mailto:jodonnell@oliver.com" TargetMode="External"/><Relationship Id="rId2017" Type="http://schemas.openxmlformats.org/officeDocument/2006/relationships/hyperlink" Target="https://www.herrera-higgins.com/" TargetMode="External"/><Relationship Id="rId5587" Type="http://schemas.openxmlformats.org/officeDocument/2006/relationships/hyperlink" Target="https://www.mckay.com/" TargetMode="External"/><Relationship Id="rId6985" Type="http://schemas.openxmlformats.org/officeDocument/2006/relationships/hyperlink" Target="https://www.patterson-solis.info/" TargetMode="External"/><Relationship Id="rId16579" Type="http://schemas.openxmlformats.org/officeDocument/2006/relationships/hyperlink" Target="http://gross.biz/" TargetMode="External"/><Relationship Id="rId4189" Type="http://schemas.openxmlformats.org/officeDocument/2006/relationships/hyperlink" Target="https://www.garrison-perkins.com/" TargetMode="External"/><Relationship Id="rId6638" Type="http://schemas.openxmlformats.org/officeDocument/2006/relationships/hyperlink" Target="mailto:shaunyoder@savage-ingram.com" TargetMode="External"/><Relationship Id="rId8060" Type="http://schemas.openxmlformats.org/officeDocument/2006/relationships/hyperlink" Target="mailto:robbinsheidi@patrick-hess.info" TargetMode="External"/><Relationship Id="rId9111" Type="http://schemas.openxmlformats.org/officeDocument/2006/relationships/hyperlink" Target="http://www.jones.org/" TargetMode="External"/><Relationship Id="rId19052" Type="http://schemas.openxmlformats.org/officeDocument/2006/relationships/hyperlink" Target="mailto:pattykey@simmons.com" TargetMode="External"/><Relationship Id="rId11041" Type="http://schemas.openxmlformats.org/officeDocument/2006/relationships/hyperlink" Target="http://www.stewart.com/" TargetMode="External"/><Relationship Id="rId15662" Type="http://schemas.openxmlformats.org/officeDocument/2006/relationships/hyperlink" Target="mailto:smoses@hunt-sanchez.com" TargetMode="External"/><Relationship Id="rId16713" Type="http://schemas.openxmlformats.org/officeDocument/2006/relationships/hyperlink" Target="https://www.mcintyre.org/" TargetMode="External"/><Relationship Id="rId1100" Type="http://schemas.openxmlformats.org/officeDocument/2006/relationships/hyperlink" Target="mailto:joshuawhitaker@chase.com" TargetMode="External"/><Relationship Id="rId4670" Type="http://schemas.openxmlformats.org/officeDocument/2006/relationships/hyperlink" Target="mailto:popematthew@foley.com" TargetMode="External"/><Relationship Id="rId5721" Type="http://schemas.openxmlformats.org/officeDocument/2006/relationships/hyperlink" Target="http://gallagher-donovan.com/" TargetMode="External"/><Relationship Id="rId14264" Type="http://schemas.openxmlformats.org/officeDocument/2006/relationships/hyperlink" Target="mailto:humphreyalbert@harrell.com" TargetMode="External"/><Relationship Id="rId15315" Type="http://schemas.openxmlformats.org/officeDocument/2006/relationships/hyperlink" Target="http://www.randall.com/" TargetMode="External"/><Relationship Id="rId3272" Type="http://schemas.openxmlformats.org/officeDocument/2006/relationships/hyperlink" Target="mailto:michaela61@sims-terry.net" TargetMode="External"/><Relationship Id="rId4323" Type="http://schemas.openxmlformats.org/officeDocument/2006/relationships/hyperlink" Target="http://www.archer-cross.com/" TargetMode="External"/><Relationship Id="rId7893" Type="http://schemas.openxmlformats.org/officeDocument/2006/relationships/hyperlink" Target="https://booth.net/" TargetMode="External"/><Relationship Id="rId8944" Type="http://schemas.openxmlformats.org/officeDocument/2006/relationships/hyperlink" Target="mailto:gallagherdenise@anthony-daniel.com" TargetMode="External"/><Relationship Id="rId17487" Type="http://schemas.openxmlformats.org/officeDocument/2006/relationships/hyperlink" Target="https://www.miranda-brown.com/" TargetMode="External"/><Relationship Id="rId18538" Type="http://schemas.openxmlformats.org/officeDocument/2006/relationships/hyperlink" Target="mailto:greglamb@young.org" TargetMode="External"/><Relationship Id="rId18885" Type="http://schemas.openxmlformats.org/officeDocument/2006/relationships/hyperlink" Target="http://cooke-reilly.com/" TargetMode="External"/><Relationship Id="rId19936" Type="http://schemas.openxmlformats.org/officeDocument/2006/relationships/hyperlink" Target="mailto:joannosborn@fitzpatrick.org" TargetMode="External"/><Relationship Id="rId193" Type="http://schemas.openxmlformats.org/officeDocument/2006/relationships/hyperlink" Target="mailto:carrillokenneth@bowman-montoya.com" TargetMode="External"/><Relationship Id="rId6495" Type="http://schemas.openxmlformats.org/officeDocument/2006/relationships/hyperlink" Target="http://www.carroll.net/" TargetMode="External"/><Relationship Id="rId7546" Type="http://schemas.openxmlformats.org/officeDocument/2006/relationships/hyperlink" Target="mailto:bonnie48@fritz-costa.org" TargetMode="External"/><Relationship Id="rId10874" Type="http://schemas.openxmlformats.org/officeDocument/2006/relationships/hyperlink" Target="mailto:henry04@ramirez.com" TargetMode="External"/><Relationship Id="rId11925" Type="http://schemas.openxmlformats.org/officeDocument/2006/relationships/hyperlink" Target="https://www.tucker-walker.info/" TargetMode="External"/><Relationship Id="rId16089" Type="http://schemas.openxmlformats.org/officeDocument/2006/relationships/hyperlink" Target="http://butler.com/" TargetMode="External"/><Relationship Id="rId5097" Type="http://schemas.openxmlformats.org/officeDocument/2006/relationships/hyperlink" Target="https://may-franco.org/" TargetMode="External"/><Relationship Id="rId6148" Type="http://schemas.openxmlformats.org/officeDocument/2006/relationships/hyperlink" Target="mailto:anna61@hanson.com" TargetMode="External"/><Relationship Id="rId10527" Type="http://schemas.openxmlformats.org/officeDocument/2006/relationships/hyperlink" Target="http://coleman.biz/" TargetMode="External"/><Relationship Id="rId12699" Type="http://schemas.openxmlformats.org/officeDocument/2006/relationships/hyperlink" Target="http://jones.org/" TargetMode="External"/><Relationship Id="rId13000" Type="http://schemas.openxmlformats.org/officeDocument/2006/relationships/hyperlink" Target="mailto:tpaul@stafford-roy.org" TargetMode="External"/><Relationship Id="rId16570" Type="http://schemas.openxmlformats.org/officeDocument/2006/relationships/hyperlink" Target="mailto:jvilla@phillips.com" TargetMode="External"/><Relationship Id="rId17621" Type="http://schemas.openxmlformats.org/officeDocument/2006/relationships/hyperlink" Target="http://www.smith-doyle.com/" TargetMode="External"/><Relationship Id="rId2758" Type="http://schemas.openxmlformats.org/officeDocument/2006/relationships/hyperlink" Target="mailto:caleb83@cuevas-hickman.com" TargetMode="External"/><Relationship Id="rId3809" Type="http://schemas.openxmlformats.org/officeDocument/2006/relationships/hyperlink" Target="https://www.harper.com/" TargetMode="External"/><Relationship Id="rId15172" Type="http://schemas.openxmlformats.org/officeDocument/2006/relationships/hyperlink" Target="mailto:jason91@jackson-sanders.org" TargetMode="External"/><Relationship Id="rId16223" Type="http://schemas.openxmlformats.org/officeDocument/2006/relationships/hyperlink" Target="https://hansen-serrano.net/" TargetMode="External"/><Relationship Id="rId19793" Type="http://schemas.openxmlformats.org/officeDocument/2006/relationships/hyperlink" Target="https://howell.com/" TargetMode="External"/><Relationship Id="rId4180" Type="http://schemas.openxmlformats.org/officeDocument/2006/relationships/hyperlink" Target="mailto:daltonsarah@willis-barron.biz" TargetMode="External"/><Relationship Id="rId5231" Type="http://schemas.openxmlformats.org/officeDocument/2006/relationships/hyperlink" Target="http://www.holt.net/" TargetMode="External"/><Relationship Id="rId9852" Type="http://schemas.openxmlformats.org/officeDocument/2006/relationships/hyperlink" Target="mailto:hriley@hickman.org" TargetMode="External"/><Relationship Id="rId11782" Type="http://schemas.openxmlformats.org/officeDocument/2006/relationships/hyperlink" Target="mailto:gabrielarivera@lucas-alvarado.com" TargetMode="External"/><Relationship Id="rId18395" Type="http://schemas.openxmlformats.org/officeDocument/2006/relationships/hyperlink" Target="http://patton-cuevas.org/" TargetMode="External"/><Relationship Id="rId19446" Type="http://schemas.openxmlformats.org/officeDocument/2006/relationships/hyperlink" Target="mailto:owu@stokes.com" TargetMode="External"/><Relationship Id="rId66" Type="http://schemas.openxmlformats.org/officeDocument/2006/relationships/hyperlink" Target="mailto:nlane@kane-pennington.com" TargetMode="External"/><Relationship Id="rId1841" Type="http://schemas.openxmlformats.org/officeDocument/2006/relationships/hyperlink" Target="http://www.olsen-fischer.com/" TargetMode="External"/><Relationship Id="rId8454" Type="http://schemas.openxmlformats.org/officeDocument/2006/relationships/hyperlink" Target="mailto:tara21@payne-kerr.com" TargetMode="External"/><Relationship Id="rId9505" Type="http://schemas.openxmlformats.org/officeDocument/2006/relationships/hyperlink" Target="https://www.pruitt-spence.com/" TargetMode="External"/><Relationship Id="rId10384" Type="http://schemas.openxmlformats.org/officeDocument/2006/relationships/hyperlink" Target="mailto:wolfejesus@suarez-church.org" TargetMode="External"/><Relationship Id="rId11435" Type="http://schemas.openxmlformats.org/officeDocument/2006/relationships/hyperlink" Target="https://www.harrington-barton.net/" TargetMode="External"/><Relationship Id="rId12833" Type="http://schemas.openxmlformats.org/officeDocument/2006/relationships/hyperlink" Target="http://diaz.info/" TargetMode="External"/><Relationship Id="rId18048" Type="http://schemas.openxmlformats.org/officeDocument/2006/relationships/hyperlink" Target="mailto:cindyfitzpatrick@buckley.com" TargetMode="External"/><Relationship Id="rId7056" Type="http://schemas.openxmlformats.org/officeDocument/2006/relationships/hyperlink" Target="mailto:barrymanning@estrada.info" TargetMode="External"/><Relationship Id="rId8107" Type="http://schemas.openxmlformats.org/officeDocument/2006/relationships/hyperlink" Target="http://farmer-harris.biz/" TargetMode="External"/><Relationship Id="rId10037" Type="http://schemas.openxmlformats.org/officeDocument/2006/relationships/hyperlink" Target="https://sampson.com/" TargetMode="External"/><Relationship Id="rId3666" Type="http://schemas.openxmlformats.org/officeDocument/2006/relationships/hyperlink" Target="mailto:alex50@choi-booker.com" TargetMode="External"/><Relationship Id="rId14658" Type="http://schemas.openxmlformats.org/officeDocument/2006/relationships/hyperlink" Target="mailto:jacob28@jacobs.com" TargetMode="External"/><Relationship Id="rId15709" Type="http://schemas.openxmlformats.org/officeDocument/2006/relationships/hyperlink" Target="http://mills.biz/" TargetMode="External"/><Relationship Id="rId16080" Type="http://schemas.openxmlformats.org/officeDocument/2006/relationships/hyperlink" Target="mailto:oknight@howard.com" TargetMode="External"/><Relationship Id="rId587" Type="http://schemas.openxmlformats.org/officeDocument/2006/relationships/hyperlink" Target="https://duarte.com/" TargetMode="External"/><Relationship Id="rId2268" Type="http://schemas.openxmlformats.org/officeDocument/2006/relationships/hyperlink" Target="mailto:aberg@sawyer-kim.biz" TargetMode="External"/><Relationship Id="rId3319" Type="http://schemas.openxmlformats.org/officeDocument/2006/relationships/hyperlink" Target="https://www.boyle-berry.com/" TargetMode="External"/><Relationship Id="rId4717" Type="http://schemas.openxmlformats.org/officeDocument/2006/relationships/hyperlink" Target="http://holland.com/" TargetMode="External"/><Relationship Id="rId17131" Type="http://schemas.openxmlformats.org/officeDocument/2006/relationships/hyperlink" Target="https://www.cruz-sanders.com/" TargetMode="External"/><Relationship Id="rId6889" Type="http://schemas.openxmlformats.org/officeDocument/2006/relationships/hyperlink" Target="https://www.mclean.com/" TargetMode="External"/><Relationship Id="rId12690" Type="http://schemas.openxmlformats.org/officeDocument/2006/relationships/hyperlink" Target="mailto:medinagavin@alexander.com" TargetMode="External"/><Relationship Id="rId13741" Type="http://schemas.openxmlformats.org/officeDocument/2006/relationships/hyperlink" Target="https://www.russell.com/" TargetMode="External"/><Relationship Id="rId3800" Type="http://schemas.openxmlformats.org/officeDocument/2006/relationships/hyperlink" Target="mailto:salinasjasmin@jackson.com" TargetMode="External"/><Relationship Id="rId9362" Type="http://schemas.openxmlformats.org/officeDocument/2006/relationships/hyperlink" Target="mailto:ann48@terrell.biz" TargetMode="External"/><Relationship Id="rId11292" Type="http://schemas.openxmlformats.org/officeDocument/2006/relationships/hyperlink" Target="mailto:hector38@frey.org" TargetMode="External"/><Relationship Id="rId12343" Type="http://schemas.openxmlformats.org/officeDocument/2006/relationships/hyperlink" Target="http://gibson.com/" TargetMode="External"/><Relationship Id="rId721" Type="http://schemas.openxmlformats.org/officeDocument/2006/relationships/hyperlink" Target="https://www.valentine.com/" TargetMode="External"/><Relationship Id="rId1351" Type="http://schemas.openxmlformats.org/officeDocument/2006/relationships/hyperlink" Target="http://mendez.info/" TargetMode="External"/><Relationship Id="rId2402" Type="http://schemas.openxmlformats.org/officeDocument/2006/relationships/hyperlink" Target="mailto:liulauren@lindsey.biz" TargetMode="External"/><Relationship Id="rId5972" Type="http://schemas.openxmlformats.org/officeDocument/2006/relationships/hyperlink" Target="mailto:bairdalex@holder.net" TargetMode="External"/><Relationship Id="rId9015" Type="http://schemas.openxmlformats.org/officeDocument/2006/relationships/hyperlink" Target="https://www.howell.com/" TargetMode="External"/><Relationship Id="rId15566" Type="http://schemas.openxmlformats.org/officeDocument/2006/relationships/hyperlink" Target="mailto:jamiemaynard@velazquez-mcclure.net" TargetMode="External"/><Relationship Id="rId16964" Type="http://schemas.openxmlformats.org/officeDocument/2006/relationships/hyperlink" Target="mailto:rothjason@sims-ashley.com" TargetMode="External"/><Relationship Id="rId1004" Type="http://schemas.openxmlformats.org/officeDocument/2006/relationships/hyperlink" Target="mailto:xfriedman@aguilar.biz" TargetMode="External"/><Relationship Id="rId4574" Type="http://schemas.openxmlformats.org/officeDocument/2006/relationships/hyperlink" Target="mailto:angelmosley@norris-garrett.com" TargetMode="External"/><Relationship Id="rId5625" Type="http://schemas.openxmlformats.org/officeDocument/2006/relationships/hyperlink" Target="http://fuentes-beard.org/" TargetMode="External"/><Relationship Id="rId14168" Type="http://schemas.openxmlformats.org/officeDocument/2006/relationships/hyperlink" Target="mailto:brittany29@jones-burton.com" TargetMode="External"/><Relationship Id="rId15219" Type="http://schemas.openxmlformats.org/officeDocument/2006/relationships/hyperlink" Target="https://www.reese.com/" TargetMode="External"/><Relationship Id="rId16617" Type="http://schemas.openxmlformats.org/officeDocument/2006/relationships/hyperlink" Target="http://middleton.com/" TargetMode="External"/><Relationship Id="rId3176" Type="http://schemas.openxmlformats.org/officeDocument/2006/relationships/hyperlink" Target="mailto:dicksonshane@pearson-sheppard.com" TargetMode="External"/><Relationship Id="rId4227" Type="http://schemas.openxmlformats.org/officeDocument/2006/relationships/hyperlink" Target="http://bender-daugherty.com/" TargetMode="External"/><Relationship Id="rId7797" Type="http://schemas.openxmlformats.org/officeDocument/2006/relationships/hyperlink" Target="http://www.dalton.com/" TargetMode="External"/><Relationship Id="rId18789" Type="http://schemas.openxmlformats.org/officeDocument/2006/relationships/hyperlink" Target="https://morrow-mayer.com/" TargetMode="External"/><Relationship Id="rId6399" Type="http://schemas.openxmlformats.org/officeDocument/2006/relationships/hyperlink" Target="https://cervantes.com/" TargetMode="External"/><Relationship Id="rId8848" Type="http://schemas.openxmlformats.org/officeDocument/2006/relationships/hyperlink" Target="mailto:petersjoy@beasley-cuevas.net" TargetMode="External"/><Relationship Id="rId10778" Type="http://schemas.openxmlformats.org/officeDocument/2006/relationships/hyperlink" Target="mailto:everettisabel@rangel.com" TargetMode="External"/><Relationship Id="rId11829" Type="http://schemas.openxmlformats.org/officeDocument/2006/relationships/hyperlink" Target="http://hebert-mercer.info/" TargetMode="External"/><Relationship Id="rId15700" Type="http://schemas.openxmlformats.org/officeDocument/2006/relationships/hyperlink" Target="mailto:charlesblevins@newton-perry.com" TargetMode="External"/><Relationship Id="rId13251" Type="http://schemas.openxmlformats.org/officeDocument/2006/relationships/hyperlink" Target="https://farmer.com/" TargetMode="External"/><Relationship Id="rId14302" Type="http://schemas.openxmlformats.org/officeDocument/2006/relationships/hyperlink" Target="mailto:vjames@mcguire.com" TargetMode="External"/><Relationship Id="rId17872" Type="http://schemas.openxmlformats.org/officeDocument/2006/relationships/hyperlink" Target="mailto:castrogeorge@hodges.net" TargetMode="External"/><Relationship Id="rId18923" Type="http://schemas.openxmlformats.org/officeDocument/2006/relationships/hyperlink" Target="http://bennett.com/" TargetMode="External"/><Relationship Id="rId3310" Type="http://schemas.openxmlformats.org/officeDocument/2006/relationships/hyperlink" Target="mailto:tonya14@walters-ruiz.com" TargetMode="External"/><Relationship Id="rId6880" Type="http://schemas.openxmlformats.org/officeDocument/2006/relationships/hyperlink" Target="mailto:huangjillian@mathis.com" TargetMode="External"/><Relationship Id="rId7931" Type="http://schemas.openxmlformats.org/officeDocument/2006/relationships/hyperlink" Target="https://www.trujillo-gilbert.com/" TargetMode="External"/><Relationship Id="rId16474" Type="http://schemas.openxmlformats.org/officeDocument/2006/relationships/hyperlink" Target="mailto:ricardolevy@fuentes.info" TargetMode="External"/><Relationship Id="rId17525" Type="http://schemas.openxmlformats.org/officeDocument/2006/relationships/hyperlink" Target="http://frye.net/" TargetMode="External"/><Relationship Id="rId231" Type="http://schemas.openxmlformats.org/officeDocument/2006/relationships/hyperlink" Target="https://www.duffy-coffey.biz/" TargetMode="External"/><Relationship Id="rId5482" Type="http://schemas.openxmlformats.org/officeDocument/2006/relationships/hyperlink" Target="mailto:epham@hatfield.biz" TargetMode="External"/><Relationship Id="rId6533" Type="http://schemas.openxmlformats.org/officeDocument/2006/relationships/hyperlink" Target="http://roy.info/" TargetMode="External"/><Relationship Id="rId10912" Type="http://schemas.openxmlformats.org/officeDocument/2006/relationships/hyperlink" Target="mailto:shaunadams@brewer.biz" TargetMode="External"/><Relationship Id="rId15076" Type="http://schemas.openxmlformats.org/officeDocument/2006/relationships/hyperlink" Target="mailto:cmeza@hoover.org" TargetMode="External"/><Relationship Id="rId16127" Type="http://schemas.openxmlformats.org/officeDocument/2006/relationships/hyperlink" Target="http://www.hughes.com/" TargetMode="External"/><Relationship Id="rId19697" Type="http://schemas.openxmlformats.org/officeDocument/2006/relationships/hyperlink" Target="https://parsons.com/" TargetMode="External"/><Relationship Id="rId4084" Type="http://schemas.openxmlformats.org/officeDocument/2006/relationships/hyperlink" Target="mailto:leroy68@farley.net" TargetMode="External"/><Relationship Id="rId5135" Type="http://schemas.openxmlformats.org/officeDocument/2006/relationships/hyperlink" Target="https://www.castillo-weaver.com/" TargetMode="External"/><Relationship Id="rId9756" Type="http://schemas.openxmlformats.org/officeDocument/2006/relationships/hyperlink" Target="mailto:marccastaneda@greer-howard.net" TargetMode="External"/><Relationship Id="rId18299" Type="http://schemas.openxmlformats.org/officeDocument/2006/relationships/hyperlink" Target="http://ryan.com/" TargetMode="External"/><Relationship Id="rId8358" Type="http://schemas.openxmlformats.org/officeDocument/2006/relationships/hyperlink" Target="mailto:makayla49@branch.net" TargetMode="External"/><Relationship Id="rId9409" Type="http://schemas.openxmlformats.org/officeDocument/2006/relationships/hyperlink" Target="https://cochran.com/" TargetMode="External"/><Relationship Id="rId10288" Type="http://schemas.openxmlformats.org/officeDocument/2006/relationships/hyperlink" Target="mailto:orrdanielle@welch.net" TargetMode="External"/><Relationship Id="rId11686" Type="http://schemas.openxmlformats.org/officeDocument/2006/relationships/hyperlink" Target="mailto:coxbobby@brady.net" TargetMode="External"/><Relationship Id="rId12737" Type="http://schemas.openxmlformats.org/officeDocument/2006/relationships/hyperlink" Target="https://www.schmitt.net/" TargetMode="External"/><Relationship Id="rId1745" Type="http://schemas.openxmlformats.org/officeDocument/2006/relationships/hyperlink" Target="https://www.fritz.com/" TargetMode="External"/><Relationship Id="rId11339" Type="http://schemas.openxmlformats.org/officeDocument/2006/relationships/hyperlink" Target="https://anthony-mann.com/" TargetMode="External"/><Relationship Id="rId15210" Type="http://schemas.openxmlformats.org/officeDocument/2006/relationships/hyperlink" Target="mailto:benjamin38@jordan-meyers.com" TargetMode="External"/><Relationship Id="rId18780" Type="http://schemas.openxmlformats.org/officeDocument/2006/relationships/hyperlink" Target="mailto:dale43@jacobs.net" TargetMode="External"/><Relationship Id="rId19831" Type="http://schemas.openxmlformats.org/officeDocument/2006/relationships/hyperlink" Target="https://www.baldwin.com/" TargetMode="External"/><Relationship Id="rId4968" Type="http://schemas.openxmlformats.org/officeDocument/2006/relationships/hyperlink" Target="mailto:franciscarney@david.com" TargetMode="External"/><Relationship Id="rId11820" Type="http://schemas.openxmlformats.org/officeDocument/2006/relationships/hyperlink" Target="mailto:anewton@burke.info" TargetMode="External"/><Relationship Id="rId17382" Type="http://schemas.openxmlformats.org/officeDocument/2006/relationships/hyperlink" Target="mailto:alijo@livingston.com" TargetMode="External"/><Relationship Id="rId18433" Type="http://schemas.openxmlformats.org/officeDocument/2006/relationships/hyperlink" Target="https://roach.com/" TargetMode="External"/><Relationship Id="rId6390" Type="http://schemas.openxmlformats.org/officeDocument/2006/relationships/hyperlink" Target="mailto:myoung@shaffer.com" TargetMode="External"/><Relationship Id="rId7441" Type="http://schemas.openxmlformats.org/officeDocument/2006/relationships/hyperlink" Target="http://ward-bush.biz/" TargetMode="External"/><Relationship Id="rId10422" Type="http://schemas.openxmlformats.org/officeDocument/2006/relationships/hyperlink" Target="mailto:cobblevi@may.com" TargetMode="External"/><Relationship Id="rId13992" Type="http://schemas.openxmlformats.org/officeDocument/2006/relationships/hyperlink" Target="mailto:hinesanita@gonzalez-gill.com" TargetMode="External"/><Relationship Id="rId17035" Type="http://schemas.openxmlformats.org/officeDocument/2006/relationships/hyperlink" Target="https://page.com/" TargetMode="External"/><Relationship Id="rId6043" Type="http://schemas.openxmlformats.org/officeDocument/2006/relationships/hyperlink" Target="https://pittman.com/" TargetMode="External"/><Relationship Id="rId12594" Type="http://schemas.openxmlformats.org/officeDocument/2006/relationships/hyperlink" Target="mailto:neilduffy@oliver.com" TargetMode="External"/><Relationship Id="rId13645" Type="http://schemas.openxmlformats.org/officeDocument/2006/relationships/hyperlink" Target="https://barry.com/" TargetMode="External"/><Relationship Id="rId972" Type="http://schemas.openxmlformats.org/officeDocument/2006/relationships/hyperlink" Target="mailto:garnerjeremiah@gonzales.org" TargetMode="External"/><Relationship Id="rId2653" Type="http://schemas.openxmlformats.org/officeDocument/2006/relationships/hyperlink" Target="https://www.landry.com/" TargetMode="External"/><Relationship Id="rId3704" Type="http://schemas.openxmlformats.org/officeDocument/2006/relationships/hyperlink" Target="mailto:arthurwang@pittman-foster.com" TargetMode="External"/><Relationship Id="rId9266" Type="http://schemas.openxmlformats.org/officeDocument/2006/relationships/hyperlink" Target="mailto:brad02@mclaughlin.com" TargetMode="External"/><Relationship Id="rId11196" Type="http://schemas.openxmlformats.org/officeDocument/2006/relationships/hyperlink" Target="mailto:daviesshawna@richardson-andrews.com" TargetMode="External"/><Relationship Id="rId12247" Type="http://schemas.openxmlformats.org/officeDocument/2006/relationships/hyperlink" Target="https://watson.com/" TargetMode="External"/><Relationship Id="rId625" Type="http://schemas.openxmlformats.org/officeDocument/2006/relationships/hyperlink" Target="http://robbins.com/" TargetMode="External"/><Relationship Id="rId1255" Type="http://schemas.openxmlformats.org/officeDocument/2006/relationships/hyperlink" Target="https://www.wells.com/" TargetMode="External"/><Relationship Id="rId2306" Type="http://schemas.openxmlformats.org/officeDocument/2006/relationships/hyperlink" Target="mailto:rick08@shepard.com" TargetMode="External"/><Relationship Id="rId5876" Type="http://schemas.openxmlformats.org/officeDocument/2006/relationships/hyperlink" Target="mailto:logan88@krueger.com" TargetMode="External"/><Relationship Id="rId16868" Type="http://schemas.openxmlformats.org/officeDocument/2006/relationships/hyperlink" Target="mailto:jennyrosario@greene.info" TargetMode="External"/><Relationship Id="rId17919" Type="http://schemas.openxmlformats.org/officeDocument/2006/relationships/hyperlink" Target="https://www.pratt.com/" TargetMode="External"/><Relationship Id="rId18290" Type="http://schemas.openxmlformats.org/officeDocument/2006/relationships/hyperlink" Target="mailto:edalton@fuentes.com" TargetMode="External"/><Relationship Id="rId4478" Type="http://schemas.openxmlformats.org/officeDocument/2006/relationships/hyperlink" Target="mailto:norrisgabriel@holt.com" TargetMode="External"/><Relationship Id="rId5529" Type="http://schemas.openxmlformats.org/officeDocument/2006/relationships/hyperlink" Target="http://www.roach-calderon.net/" TargetMode="External"/><Relationship Id="rId6927" Type="http://schemas.openxmlformats.org/officeDocument/2006/relationships/hyperlink" Target="https://www.mendoza.org/" TargetMode="External"/><Relationship Id="rId9400" Type="http://schemas.openxmlformats.org/officeDocument/2006/relationships/hyperlink" Target="mailto:mirandanorman@kelly.info" TargetMode="External"/><Relationship Id="rId19341" Type="http://schemas.openxmlformats.org/officeDocument/2006/relationships/hyperlink" Target="http://www.arellano.biz/" TargetMode="External"/><Relationship Id="rId8002" Type="http://schemas.openxmlformats.org/officeDocument/2006/relationships/hyperlink" Target="mailto:marissasampson@barnes.com" TargetMode="External"/><Relationship Id="rId11330" Type="http://schemas.openxmlformats.org/officeDocument/2006/relationships/hyperlink" Target="mailto:mccormickbarry@downs-kennedy.com" TargetMode="External"/><Relationship Id="rId15951" Type="http://schemas.openxmlformats.org/officeDocument/2006/relationships/hyperlink" Target="https://maynard-stark.com/" TargetMode="External"/><Relationship Id="rId14553" Type="http://schemas.openxmlformats.org/officeDocument/2006/relationships/hyperlink" Target="http://www.bradley.org/" TargetMode="External"/><Relationship Id="rId15604" Type="http://schemas.openxmlformats.org/officeDocument/2006/relationships/hyperlink" Target="mailto:jerry23@cantrell.info" TargetMode="External"/><Relationship Id="rId3561" Type="http://schemas.openxmlformats.org/officeDocument/2006/relationships/hyperlink" Target="https://www.mcclain.com/" TargetMode="External"/><Relationship Id="rId4612" Type="http://schemas.openxmlformats.org/officeDocument/2006/relationships/hyperlink" Target="mailto:donald13@salas-klein.com" TargetMode="External"/><Relationship Id="rId13155" Type="http://schemas.openxmlformats.org/officeDocument/2006/relationships/hyperlink" Target="http://www.randall-allen.org/" TargetMode="External"/><Relationship Id="rId14206" Type="http://schemas.openxmlformats.org/officeDocument/2006/relationships/hyperlink" Target="mailto:chandlerbeth@madden.info" TargetMode="External"/><Relationship Id="rId17776" Type="http://schemas.openxmlformats.org/officeDocument/2006/relationships/hyperlink" Target="mailto:allen93@salas.biz" TargetMode="External"/><Relationship Id="rId482" Type="http://schemas.openxmlformats.org/officeDocument/2006/relationships/hyperlink" Target="mailto:rmcfarland@shelton.com" TargetMode="External"/><Relationship Id="rId2163" Type="http://schemas.openxmlformats.org/officeDocument/2006/relationships/hyperlink" Target="http://www.leblanc-hensley.com/" TargetMode="External"/><Relationship Id="rId3214" Type="http://schemas.openxmlformats.org/officeDocument/2006/relationships/hyperlink" Target="mailto:erica97@bird.com" TargetMode="External"/><Relationship Id="rId6784" Type="http://schemas.openxmlformats.org/officeDocument/2006/relationships/hyperlink" Target="mailto:grantjoshua@james.net" TargetMode="External"/><Relationship Id="rId7835" Type="http://schemas.openxmlformats.org/officeDocument/2006/relationships/hyperlink" Target="http://crawford.net/" TargetMode="External"/><Relationship Id="rId16378" Type="http://schemas.openxmlformats.org/officeDocument/2006/relationships/hyperlink" Target="mailto:rpace@jenkins-bernard.info" TargetMode="External"/><Relationship Id="rId17429" Type="http://schemas.openxmlformats.org/officeDocument/2006/relationships/hyperlink" Target="https://wong-cole.com/" TargetMode="External"/><Relationship Id="rId18827" Type="http://schemas.openxmlformats.org/officeDocument/2006/relationships/hyperlink" Target="https://carlson.org/" TargetMode="External"/><Relationship Id="rId135" Type="http://schemas.openxmlformats.org/officeDocument/2006/relationships/hyperlink" Target="https://www.acevedo-macdonald.net/" TargetMode="External"/><Relationship Id="rId5386" Type="http://schemas.openxmlformats.org/officeDocument/2006/relationships/hyperlink" Target="mailto:stacy98@hodges.info" TargetMode="External"/><Relationship Id="rId6437" Type="http://schemas.openxmlformats.org/officeDocument/2006/relationships/hyperlink" Target="http://www.hayes-miller.net/" TargetMode="External"/><Relationship Id="rId10816" Type="http://schemas.openxmlformats.org/officeDocument/2006/relationships/hyperlink" Target="mailto:greggcontreras@hunt-stevenson.net" TargetMode="External"/><Relationship Id="rId5039" Type="http://schemas.openxmlformats.org/officeDocument/2006/relationships/hyperlink" Target="http://www.carroll-santos.com/" TargetMode="External"/><Relationship Id="rId12988" Type="http://schemas.openxmlformats.org/officeDocument/2006/relationships/hyperlink" Target="mailto:colleen09@holland-harrell.com" TargetMode="External"/><Relationship Id="rId17910" Type="http://schemas.openxmlformats.org/officeDocument/2006/relationships/hyperlink" Target="mailto:velasquezalan@maldonado.com" TargetMode="External"/><Relationship Id="rId1996" Type="http://schemas.openxmlformats.org/officeDocument/2006/relationships/hyperlink" Target="mailto:ricardo01@jones.com" TargetMode="External"/><Relationship Id="rId15461" Type="http://schemas.openxmlformats.org/officeDocument/2006/relationships/hyperlink" Target="http://donaldson-beasley.com/" TargetMode="External"/><Relationship Id="rId16512" Type="http://schemas.openxmlformats.org/officeDocument/2006/relationships/hyperlink" Target="mailto:ericksonsuzanne@rocha-pineda.net" TargetMode="External"/><Relationship Id="rId1649" Type="http://schemas.openxmlformats.org/officeDocument/2006/relationships/hyperlink" Target="http://www.page.com/" TargetMode="External"/><Relationship Id="rId3071" Type="http://schemas.openxmlformats.org/officeDocument/2006/relationships/hyperlink" Target="http://browning.com/" TargetMode="External"/><Relationship Id="rId5520" Type="http://schemas.openxmlformats.org/officeDocument/2006/relationships/hyperlink" Target="mailto:bradley08@houston.info" TargetMode="External"/><Relationship Id="rId14063" Type="http://schemas.openxmlformats.org/officeDocument/2006/relationships/hyperlink" Target="https://wilson.com/" TargetMode="External"/><Relationship Id="rId15114" Type="http://schemas.openxmlformats.org/officeDocument/2006/relationships/hyperlink" Target="mailto:sallymatthews@stanley.net" TargetMode="External"/><Relationship Id="rId18684" Type="http://schemas.openxmlformats.org/officeDocument/2006/relationships/hyperlink" Target="mailto:heidi50@duran.com" TargetMode="External"/><Relationship Id="rId19735" Type="http://schemas.openxmlformats.org/officeDocument/2006/relationships/hyperlink" Target="http://mosley.com/" TargetMode="External"/><Relationship Id="rId4122" Type="http://schemas.openxmlformats.org/officeDocument/2006/relationships/hyperlink" Target="mailto:bridgetbarton@schmitt-case.net" TargetMode="External"/><Relationship Id="rId7692" Type="http://schemas.openxmlformats.org/officeDocument/2006/relationships/hyperlink" Target="mailto:zbush@henson-blake.info" TargetMode="External"/><Relationship Id="rId8743" Type="http://schemas.openxmlformats.org/officeDocument/2006/relationships/hyperlink" Target="http://www.greene.com/" TargetMode="External"/><Relationship Id="rId10673" Type="http://schemas.openxmlformats.org/officeDocument/2006/relationships/hyperlink" Target="http://www.zavala.com/" TargetMode="External"/><Relationship Id="rId11724" Type="http://schemas.openxmlformats.org/officeDocument/2006/relationships/hyperlink" Target="mailto:oroach@watson-blackwell.com" TargetMode="External"/><Relationship Id="rId17286" Type="http://schemas.openxmlformats.org/officeDocument/2006/relationships/hyperlink" Target="mailto:edward82@dunn.com" TargetMode="External"/><Relationship Id="rId18337" Type="http://schemas.openxmlformats.org/officeDocument/2006/relationships/hyperlink" Target="http://www.keller.com/" TargetMode="External"/><Relationship Id="rId6294" Type="http://schemas.openxmlformats.org/officeDocument/2006/relationships/hyperlink" Target="mailto:fletcherjavier@knapp-le.org" TargetMode="External"/><Relationship Id="rId7345" Type="http://schemas.openxmlformats.org/officeDocument/2006/relationships/hyperlink" Target="https://www.prince.com/" TargetMode="External"/><Relationship Id="rId10326" Type="http://schemas.openxmlformats.org/officeDocument/2006/relationships/hyperlink" Target="mailto:judycollier@baldwin.com" TargetMode="External"/><Relationship Id="rId12498" Type="http://schemas.openxmlformats.org/officeDocument/2006/relationships/hyperlink" Target="mailto:leslie52@potts.com" TargetMode="External"/><Relationship Id="rId13896" Type="http://schemas.openxmlformats.org/officeDocument/2006/relationships/hyperlink" Target="mailto:villaelaine@oneill-hicks.com" TargetMode="External"/><Relationship Id="rId14947" Type="http://schemas.openxmlformats.org/officeDocument/2006/relationships/hyperlink" Target="https://www.howard.com/" TargetMode="External"/><Relationship Id="rId876" Type="http://schemas.openxmlformats.org/officeDocument/2006/relationships/hyperlink" Target="mailto:howard17@hickman.com" TargetMode="External"/><Relationship Id="rId2557" Type="http://schemas.openxmlformats.org/officeDocument/2006/relationships/hyperlink" Target="http://www.carson.info/" TargetMode="External"/><Relationship Id="rId3608" Type="http://schemas.openxmlformats.org/officeDocument/2006/relationships/hyperlink" Target="mailto:robynlevy@spence.info" TargetMode="External"/><Relationship Id="rId3955" Type="http://schemas.openxmlformats.org/officeDocument/2006/relationships/hyperlink" Target="http://sandoval.org/" TargetMode="External"/><Relationship Id="rId13549" Type="http://schemas.openxmlformats.org/officeDocument/2006/relationships/hyperlink" Target="https://www.conrad-johns.net/" TargetMode="External"/><Relationship Id="rId16022" Type="http://schemas.openxmlformats.org/officeDocument/2006/relationships/hyperlink" Target="mailto:marisablankenship@logan.biz" TargetMode="External"/><Relationship Id="rId17420" Type="http://schemas.openxmlformats.org/officeDocument/2006/relationships/hyperlink" Target="mailto:helen11@irwin.com" TargetMode="External"/><Relationship Id="rId529" Type="http://schemas.openxmlformats.org/officeDocument/2006/relationships/hyperlink" Target="https://www.kennedy-li.com/" TargetMode="External"/><Relationship Id="rId1159" Type="http://schemas.openxmlformats.org/officeDocument/2006/relationships/hyperlink" Target="http://frey-rowland.net/" TargetMode="External"/><Relationship Id="rId5030" Type="http://schemas.openxmlformats.org/officeDocument/2006/relationships/hyperlink" Target="mailto:warren68@harris-barnes.com" TargetMode="External"/><Relationship Id="rId19592" Type="http://schemas.openxmlformats.org/officeDocument/2006/relationships/hyperlink" Target="mailto:latoyahancock@hamilton.biz" TargetMode="External"/><Relationship Id="rId9651" Type="http://schemas.openxmlformats.org/officeDocument/2006/relationships/hyperlink" Target="https://www.figueroa.org/" TargetMode="External"/><Relationship Id="rId11581" Type="http://schemas.openxmlformats.org/officeDocument/2006/relationships/hyperlink" Target="http://wiggins-baldwin.biz/" TargetMode="External"/><Relationship Id="rId12632" Type="http://schemas.openxmlformats.org/officeDocument/2006/relationships/hyperlink" Target="mailto:grogers@livingston.com" TargetMode="External"/><Relationship Id="rId18194" Type="http://schemas.openxmlformats.org/officeDocument/2006/relationships/hyperlink" Target="mailto:waltonjack@dillon.com" TargetMode="External"/><Relationship Id="rId19245" Type="http://schemas.openxmlformats.org/officeDocument/2006/relationships/hyperlink" Target="http://valenzuela.com/" TargetMode="External"/><Relationship Id="rId1640" Type="http://schemas.openxmlformats.org/officeDocument/2006/relationships/hyperlink" Target="mailto:theresa81@willis.com" TargetMode="External"/><Relationship Id="rId8253" Type="http://schemas.openxmlformats.org/officeDocument/2006/relationships/hyperlink" Target="https://www.pham.biz/" TargetMode="External"/><Relationship Id="rId9304" Type="http://schemas.openxmlformats.org/officeDocument/2006/relationships/hyperlink" Target="mailto:yschultz@gallagher.com" TargetMode="External"/><Relationship Id="rId10183" Type="http://schemas.openxmlformats.org/officeDocument/2006/relationships/hyperlink" Target="https://cooke.com/" TargetMode="External"/><Relationship Id="rId11234" Type="http://schemas.openxmlformats.org/officeDocument/2006/relationships/hyperlink" Target="mailto:sueboyle@jenkins.com" TargetMode="External"/><Relationship Id="rId15855" Type="http://schemas.openxmlformats.org/officeDocument/2006/relationships/hyperlink" Target="https://www.christian.com/" TargetMode="External"/><Relationship Id="rId4863" Type="http://schemas.openxmlformats.org/officeDocument/2006/relationships/hyperlink" Target="https://fitzpatrick.com/" TargetMode="External"/><Relationship Id="rId5914" Type="http://schemas.openxmlformats.org/officeDocument/2006/relationships/hyperlink" Target="mailto:xbrennan@mcintyre.org" TargetMode="External"/><Relationship Id="rId14457" Type="http://schemas.openxmlformats.org/officeDocument/2006/relationships/hyperlink" Target="http://durham.info/" TargetMode="External"/><Relationship Id="rId15508" Type="http://schemas.openxmlformats.org/officeDocument/2006/relationships/hyperlink" Target="mailto:pellis@hodge-wood.org" TargetMode="External"/><Relationship Id="rId16906" Type="http://schemas.openxmlformats.org/officeDocument/2006/relationships/hyperlink" Target="mailto:gbutler@kennedy-cook.com" TargetMode="External"/><Relationship Id="rId3465" Type="http://schemas.openxmlformats.org/officeDocument/2006/relationships/hyperlink" Target="https://www.mathis.com/" TargetMode="External"/><Relationship Id="rId4516" Type="http://schemas.openxmlformats.org/officeDocument/2006/relationships/hyperlink" Target="mailto:lucas26@livingston.biz" TargetMode="External"/><Relationship Id="rId13059" Type="http://schemas.openxmlformats.org/officeDocument/2006/relationships/hyperlink" Target="https://richmond-sampson.com/" TargetMode="External"/><Relationship Id="rId386" Type="http://schemas.openxmlformats.org/officeDocument/2006/relationships/hyperlink" Target="mailto:cuevasgeorge@navarro-mcmahon.com" TargetMode="External"/><Relationship Id="rId2067" Type="http://schemas.openxmlformats.org/officeDocument/2006/relationships/hyperlink" Target="http://jensen.com/" TargetMode="External"/><Relationship Id="rId3118" Type="http://schemas.openxmlformats.org/officeDocument/2006/relationships/hyperlink" Target="mailto:nelsongilbert@mcmillan-jones.com" TargetMode="External"/><Relationship Id="rId6688" Type="http://schemas.openxmlformats.org/officeDocument/2006/relationships/hyperlink" Target="mailto:alloyd@fox.org" TargetMode="External"/><Relationship Id="rId7739" Type="http://schemas.openxmlformats.org/officeDocument/2006/relationships/hyperlink" Target="https://logan-berger.com/" TargetMode="External"/><Relationship Id="rId9161" Type="http://schemas.openxmlformats.org/officeDocument/2006/relationships/hyperlink" Target="http://goodwin-arias.org/" TargetMode="External"/><Relationship Id="rId11091" Type="http://schemas.openxmlformats.org/officeDocument/2006/relationships/hyperlink" Target="https://gibson.com/" TargetMode="External"/><Relationship Id="rId13540" Type="http://schemas.openxmlformats.org/officeDocument/2006/relationships/hyperlink" Target="mailto:stokesjoel@ryan.biz" TargetMode="External"/><Relationship Id="rId1150" Type="http://schemas.openxmlformats.org/officeDocument/2006/relationships/hyperlink" Target="mailto:gravesamy@macdonald.com" TargetMode="External"/><Relationship Id="rId12142" Type="http://schemas.openxmlformats.org/officeDocument/2006/relationships/hyperlink" Target="mailto:turnerbeth@reilly-jenkins.com" TargetMode="External"/><Relationship Id="rId16763" Type="http://schemas.openxmlformats.org/officeDocument/2006/relationships/hyperlink" Target="http://oconnor.net/" TargetMode="External"/><Relationship Id="rId17814" Type="http://schemas.openxmlformats.org/officeDocument/2006/relationships/hyperlink" Target="mailto:kgonzales@figueroa.net" TargetMode="External"/><Relationship Id="rId520" Type="http://schemas.openxmlformats.org/officeDocument/2006/relationships/hyperlink" Target="mailto:rachaelking@silva-choi.com" TargetMode="External"/><Relationship Id="rId2201" Type="http://schemas.openxmlformats.org/officeDocument/2006/relationships/hyperlink" Target="http://sheppard.com/" TargetMode="External"/><Relationship Id="rId5771" Type="http://schemas.openxmlformats.org/officeDocument/2006/relationships/hyperlink" Target="http://www.vasquez.com/" TargetMode="External"/><Relationship Id="rId6822" Type="http://schemas.openxmlformats.org/officeDocument/2006/relationships/hyperlink" Target="mailto:hesskaitlyn@haney.com" TargetMode="External"/><Relationship Id="rId15365" Type="http://schemas.openxmlformats.org/officeDocument/2006/relationships/hyperlink" Target="https://simmons.com/" TargetMode="External"/><Relationship Id="rId16416" Type="http://schemas.openxmlformats.org/officeDocument/2006/relationships/hyperlink" Target="mailto:marissakaufman@sheppard.com" TargetMode="External"/><Relationship Id="rId19986" Type="http://schemas.openxmlformats.org/officeDocument/2006/relationships/hyperlink" Target="mailto:mclaughlinjulia@barnett-dorsey.com" TargetMode="External"/><Relationship Id="rId4373" Type="http://schemas.openxmlformats.org/officeDocument/2006/relationships/hyperlink" Target="http://davies.net/" TargetMode="External"/><Relationship Id="rId5424" Type="http://schemas.openxmlformats.org/officeDocument/2006/relationships/hyperlink" Target="mailto:katherine15@elliott-warren.info" TargetMode="External"/><Relationship Id="rId8994" Type="http://schemas.openxmlformats.org/officeDocument/2006/relationships/hyperlink" Target="mailto:csantana@stein.com" TargetMode="External"/><Relationship Id="rId15018" Type="http://schemas.openxmlformats.org/officeDocument/2006/relationships/hyperlink" Target="mailto:sparksshawn@haley.com" TargetMode="External"/><Relationship Id="rId18588" Type="http://schemas.openxmlformats.org/officeDocument/2006/relationships/hyperlink" Target="mailto:rstone@benton.com" TargetMode="External"/><Relationship Id="rId19639" Type="http://schemas.openxmlformats.org/officeDocument/2006/relationships/hyperlink" Target="http://www.gamble-joseph.com/" TargetMode="External"/><Relationship Id="rId4026" Type="http://schemas.openxmlformats.org/officeDocument/2006/relationships/hyperlink" Target="mailto:sylvia15@boone-baxter.info" TargetMode="External"/><Relationship Id="rId7596" Type="http://schemas.openxmlformats.org/officeDocument/2006/relationships/hyperlink" Target="mailto:biancahuerta@hardin-rowe.net" TargetMode="External"/><Relationship Id="rId8647" Type="http://schemas.openxmlformats.org/officeDocument/2006/relationships/hyperlink" Target="https://lam-andersen.com/" TargetMode="External"/><Relationship Id="rId10577" Type="http://schemas.openxmlformats.org/officeDocument/2006/relationships/hyperlink" Target="https://www.may.biz/" TargetMode="External"/><Relationship Id="rId11975" Type="http://schemas.openxmlformats.org/officeDocument/2006/relationships/hyperlink" Target="http://terrell.com/" TargetMode="External"/><Relationship Id="rId6198" Type="http://schemas.openxmlformats.org/officeDocument/2006/relationships/hyperlink" Target="mailto:scosta@nelson-solomon.info" TargetMode="External"/><Relationship Id="rId7249" Type="http://schemas.openxmlformats.org/officeDocument/2006/relationships/hyperlink" Target="https://porter-york.com/" TargetMode="External"/><Relationship Id="rId11628" Type="http://schemas.openxmlformats.org/officeDocument/2006/relationships/hyperlink" Target="mailto:kathleenjames@wilson.org" TargetMode="External"/><Relationship Id="rId13050" Type="http://schemas.openxmlformats.org/officeDocument/2006/relationships/hyperlink" Target="mailto:audrey11@koch.com" TargetMode="External"/><Relationship Id="rId14101" Type="http://schemas.openxmlformats.org/officeDocument/2006/relationships/hyperlink" Target="http://harrell.com/" TargetMode="External"/><Relationship Id="rId17671" Type="http://schemas.openxmlformats.org/officeDocument/2006/relationships/hyperlink" Target="https://www.porter.info/" TargetMode="External"/><Relationship Id="rId18722" Type="http://schemas.openxmlformats.org/officeDocument/2006/relationships/hyperlink" Target="mailto:donovanjaime@farmer-cochran.com" TargetMode="External"/><Relationship Id="rId3859" Type="http://schemas.openxmlformats.org/officeDocument/2006/relationships/hyperlink" Target="https://owens-larsen.info/" TargetMode="External"/><Relationship Id="rId5281" Type="http://schemas.openxmlformats.org/officeDocument/2006/relationships/hyperlink" Target="https://gutierrez-ruiz.com/" TargetMode="External"/><Relationship Id="rId7730" Type="http://schemas.openxmlformats.org/officeDocument/2006/relationships/hyperlink" Target="mailto:eric28@benton.com" TargetMode="External"/><Relationship Id="rId10711" Type="http://schemas.openxmlformats.org/officeDocument/2006/relationships/hyperlink" Target="https://www.bishop-floyd.com/" TargetMode="External"/><Relationship Id="rId16273" Type="http://schemas.openxmlformats.org/officeDocument/2006/relationships/hyperlink" Target="https://www.farrell.com/" TargetMode="External"/><Relationship Id="rId17324" Type="http://schemas.openxmlformats.org/officeDocument/2006/relationships/hyperlink" Target="mailto:barbara73@strickland.net" TargetMode="External"/><Relationship Id="rId6332" Type="http://schemas.openxmlformats.org/officeDocument/2006/relationships/hyperlink" Target="mailto:aguilarmark@fields.com" TargetMode="External"/><Relationship Id="rId12883" Type="http://schemas.openxmlformats.org/officeDocument/2006/relationships/hyperlink" Target="https://www.riggs.com/" TargetMode="External"/><Relationship Id="rId13934" Type="http://schemas.openxmlformats.org/officeDocument/2006/relationships/hyperlink" Target="mailto:danielle18@francis.com" TargetMode="External"/><Relationship Id="rId19496" Type="http://schemas.openxmlformats.org/officeDocument/2006/relationships/hyperlink" Target="mailto:rknox@pruitt.org" TargetMode="External"/><Relationship Id="rId1891" Type="http://schemas.openxmlformats.org/officeDocument/2006/relationships/hyperlink" Target="http://www.dennis.info/" TargetMode="External"/><Relationship Id="rId2942" Type="http://schemas.openxmlformats.org/officeDocument/2006/relationships/hyperlink" Target="mailto:luisfrank@perry.info" TargetMode="External"/><Relationship Id="rId9555" Type="http://schemas.openxmlformats.org/officeDocument/2006/relationships/hyperlink" Target="https://www.hatfield.org/" TargetMode="External"/><Relationship Id="rId11485" Type="http://schemas.openxmlformats.org/officeDocument/2006/relationships/hyperlink" Target="https://www.wiggins.com/" TargetMode="External"/><Relationship Id="rId12536" Type="http://schemas.openxmlformats.org/officeDocument/2006/relationships/hyperlink" Target="mailto:ncurtis@mccarthy-frye.net" TargetMode="External"/><Relationship Id="rId18098" Type="http://schemas.openxmlformats.org/officeDocument/2006/relationships/hyperlink" Target="mailto:ashley14@frye-meza.com" TargetMode="External"/><Relationship Id="rId19149" Type="http://schemas.openxmlformats.org/officeDocument/2006/relationships/hyperlink" Target="http://www.anthony.net/" TargetMode="External"/><Relationship Id="rId914" Type="http://schemas.openxmlformats.org/officeDocument/2006/relationships/hyperlink" Target="mailto:mark58@blackwell-prince.com" TargetMode="External"/><Relationship Id="rId1544" Type="http://schemas.openxmlformats.org/officeDocument/2006/relationships/hyperlink" Target="mailto:albertfoley@cameron-osborne.com" TargetMode="External"/><Relationship Id="rId8157" Type="http://schemas.openxmlformats.org/officeDocument/2006/relationships/hyperlink" Target="http://allison.info/" TargetMode="External"/><Relationship Id="rId9208" Type="http://schemas.openxmlformats.org/officeDocument/2006/relationships/hyperlink" Target="mailto:sbradshaw@bridges-yates.net" TargetMode="External"/><Relationship Id="rId10087" Type="http://schemas.openxmlformats.org/officeDocument/2006/relationships/hyperlink" Target="https://www.holder.com/" TargetMode="External"/><Relationship Id="rId11138" Type="http://schemas.openxmlformats.org/officeDocument/2006/relationships/hyperlink" Target="mailto:christina49@holder.net" TargetMode="External"/><Relationship Id="rId4767" Type="http://schemas.openxmlformats.org/officeDocument/2006/relationships/hyperlink" Target="https://www.stanton.com/" TargetMode="External"/><Relationship Id="rId5818" Type="http://schemas.openxmlformats.org/officeDocument/2006/relationships/hyperlink" Target="mailto:bryanttanner@anderson.com" TargetMode="External"/><Relationship Id="rId15759" Type="http://schemas.openxmlformats.org/officeDocument/2006/relationships/hyperlink" Target="http://mcmahon.info/" TargetMode="External"/><Relationship Id="rId17181" Type="http://schemas.openxmlformats.org/officeDocument/2006/relationships/hyperlink" Target="https://fitzpatrick-richardson.biz/" TargetMode="External"/><Relationship Id="rId18232" Type="http://schemas.openxmlformats.org/officeDocument/2006/relationships/hyperlink" Target="mailto:paulacortez@case.com" TargetMode="External"/><Relationship Id="rId19630" Type="http://schemas.openxmlformats.org/officeDocument/2006/relationships/hyperlink" Target="mailto:michealmatthews@rose.com" TargetMode="External"/><Relationship Id="rId3369" Type="http://schemas.openxmlformats.org/officeDocument/2006/relationships/hyperlink" Target="https://porter-banks.org/" TargetMode="External"/><Relationship Id="rId7240" Type="http://schemas.openxmlformats.org/officeDocument/2006/relationships/hyperlink" Target="mailto:mackenzie79@rowe.com" TargetMode="External"/><Relationship Id="rId10221" Type="http://schemas.openxmlformats.org/officeDocument/2006/relationships/hyperlink" Target="http://www.proctor-palmer.net/" TargetMode="External"/><Relationship Id="rId13791" Type="http://schemas.openxmlformats.org/officeDocument/2006/relationships/hyperlink" Target="https://www.holland-dennis.org/" TargetMode="External"/><Relationship Id="rId14842" Type="http://schemas.openxmlformats.org/officeDocument/2006/relationships/hyperlink" Target="mailto:fbridges@waters.com" TargetMode="External"/><Relationship Id="rId3850" Type="http://schemas.openxmlformats.org/officeDocument/2006/relationships/hyperlink" Target="mailto:dominiquelawson@price-cabrera.com" TargetMode="External"/><Relationship Id="rId4901" Type="http://schemas.openxmlformats.org/officeDocument/2006/relationships/hyperlink" Target="https://price.com/" TargetMode="External"/><Relationship Id="rId9065" Type="http://schemas.openxmlformats.org/officeDocument/2006/relationships/hyperlink" Target="http://turner.org/" TargetMode="External"/><Relationship Id="rId12393" Type="http://schemas.openxmlformats.org/officeDocument/2006/relationships/hyperlink" Target="http://www.hess.com/" TargetMode="External"/><Relationship Id="rId13444" Type="http://schemas.openxmlformats.org/officeDocument/2006/relationships/hyperlink" Target="mailto:agilbert@abbott-patrick.org" TargetMode="External"/><Relationship Id="rId771" Type="http://schemas.openxmlformats.org/officeDocument/2006/relationships/hyperlink" Target="https://www.rowe.com/" TargetMode="External"/><Relationship Id="rId2452" Type="http://schemas.openxmlformats.org/officeDocument/2006/relationships/hyperlink" Target="mailto:erikwagner@melendez.com" TargetMode="External"/><Relationship Id="rId3503" Type="http://schemas.openxmlformats.org/officeDocument/2006/relationships/hyperlink" Target="http://calderon-benson.net/" TargetMode="External"/><Relationship Id="rId12046" Type="http://schemas.openxmlformats.org/officeDocument/2006/relationships/hyperlink" Target="mailto:madeline28@holder-conner.com" TargetMode="External"/><Relationship Id="rId16667" Type="http://schemas.openxmlformats.org/officeDocument/2006/relationships/hyperlink" Target="https://brock.com/" TargetMode="External"/><Relationship Id="rId17718" Type="http://schemas.openxmlformats.org/officeDocument/2006/relationships/hyperlink" Target="mailto:wmoon@brennan.com" TargetMode="External"/><Relationship Id="rId424" Type="http://schemas.openxmlformats.org/officeDocument/2006/relationships/hyperlink" Target="mailto:lauren64@faulkner-hood.info" TargetMode="External"/><Relationship Id="rId1054" Type="http://schemas.openxmlformats.org/officeDocument/2006/relationships/hyperlink" Target="mailto:johnnyhebert@case-erickson.com" TargetMode="External"/><Relationship Id="rId2105" Type="http://schemas.openxmlformats.org/officeDocument/2006/relationships/hyperlink" Target="https://warren-reed.com/" TargetMode="External"/><Relationship Id="rId5675" Type="http://schemas.openxmlformats.org/officeDocument/2006/relationships/hyperlink" Target="https://kemp.com/" TargetMode="External"/><Relationship Id="rId6726" Type="http://schemas.openxmlformats.org/officeDocument/2006/relationships/hyperlink" Target="mailto:gwade@sosa.com" TargetMode="External"/><Relationship Id="rId15269" Type="http://schemas.openxmlformats.org/officeDocument/2006/relationships/hyperlink" Target="http://www.rosario.com/" TargetMode="External"/><Relationship Id="rId19140" Type="http://schemas.openxmlformats.org/officeDocument/2006/relationships/hyperlink" Target="mailto:relliott@carlson-forbes.info" TargetMode="External"/><Relationship Id="rId4277" Type="http://schemas.openxmlformats.org/officeDocument/2006/relationships/hyperlink" Target="https://gill.com/" TargetMode="External"/><Relationship Id="rId5328" Type="http://schemas.openxmlformats.org/officeDocument/2006/relationships/hyperlink" Target="mailto:krausenathan@holden-mason.net" TargetMode="External"/><Relationship Id="rId8898" Type="http://schemas.openxmlformats.org/officeDocument/2006/relationships/hyperlink" Target="mailto:iankaiser@peck.com" TargetMode="External"/><Relationship Id="rId9949" Type="http://schemas.openxmlformats.org/officeDocument/2006/relationships/hyperlink" Target="http://ware.net/" TargetMode="External"/><Relationship Id="rId11879" Type="http://schemas.openxmlformats.org/officeDocument/2006/relationships/hyperlink" Target="http://www.owen.info/" TargetMode="External"/><Relationship Id="rId15750" Type="http://schemas.openxmlformats.org/officeDocument/2006/relationships/hyperlink" Target="mailto:vhubbard@summers.com" TargetMode="External"/><Relationship Id="rId16801" Type="http://schemas.openxmlformats.org/officeDocument/2006/relationships/hyperlink" Target="http://hart.org/" TargetMode="External"/><Relationship Id="rId1938" Type="http://schemas.openxmlformats.org/officeDocument/2006/relationships/hyperlink" Target="mailto:mandyweiss@carroll-graham.com" TargetMode="External"/><Relationship Id="rId3360" Type="http://schemas.openxmlformats.org/officeDocument/2006/relationships/hyperlink" Target="mailto:andrewdonovan@graves-watts.com" TargetMode="External"/><Relationship Id="rId14352" Type="http://schemas.openxmlformats.org/officeDocument/2006/relationships/hyperlink" Target="mailto:hollowaykristie@camacho.com" TargetMode="External"/><Relationship Id="rId15403" Type="http://schemas.openxmlformats.org/officeDocument/2006/relationships/hyperlink" Target="https://www.bowers.com/" TargetMode="External"/><Relationship Id="rId18973" Type="http://schemas.openxmlformats.org/officeDocument/2006/relationships/hyperlink" Target="https://www.stout-castillo.com/" TargetMode="External"/><Relationship Id="rId281" Type="http://schemas.openxmlformats.org/officeDocument/2006/relationships/hyperlink" Target="http://www.elliott-tyler.org/" TargetMode="External"/><Relationship Id="rId3013" Type="http://schemas.openxmlformats.org/officeDocument/2006/relationships/hyperlink" Target="http://arnold.info/" TargetMode="External"/><Relationship Id="rId4411" Type="http://schemas.openxmlformats.org/officeDocument/2006/relationships/hyperlink" Target="https://www.benitez.com/" TargetMode="External"/><Relationship Id="rId7981" Type="http://schemas.openxmlformats.org/officeDocument/2006/relationships/hyperlink" Target="https://marquez.com/" TargetMode="External"/><Relationship Id="rId10962" Type="http://schemas.openxmlformats.org/officeDocument/2006/relationships/hyperlink" Target="mailto:marc30@webb-watson.net" TargetMode="External"/><Relationship Id="rId14005" Type="http://schemas.openxmlformats.org/officeDocument/2006/relationships/hyperlink" Target="https://www.baird.com/" TargetMode="External"/><Relationship Id="rId17575" Type="http://schemas.openxmlformats.org/officeDocument/2006/relationships/hyperlink" Target="http://www.mcclain.com/" TargetMode="External"/><Relationship Id="rId18626" Type="http://schemas.openxmlformats.org/officeDocument/2006/relationships/hyperlink" Target="mailto:simpsonchelsey@clark-morgan.com" TargetMode="External"/><Relationship Id="rId6583" Type="http://schemas.openxmlformats.org/officeDocument/2006/relationships/hyperlink" Target="https://osborne-church.com/" TargetMode="External"/><Relationship Id="rId7634" Type="http://schemas.openxmlformats.org/officeDocument/2006/relationships/hyperlink" Target="mailto:hutchinsonkelly@walsh.com" TargetMode="External"/><Relationship Id="rId10615" Type="http://schemas.openxmlformats.org/officeDocument/2006/relationships/hyperlink" Target="http://www.ho-shepherd.info/" TargetMode="External"/><Relationship Id="rId16177" Type="http://schemas.openxmlformats.org/officeDocument/2006/relationships/hyperlink" Target="http://salazar-york.com/" TargetMode="External"/><Relationship Id="rId17228" Type="http://schemas.openxmlformats.org/officeDocument/2006/relationships/hyperlink" Target="mailto:downskurt@park.com" TargetMode="External"/><Relationship Id="rId5185" Type="http://schemas.openxmlformats.org/officeDocument/2006/relationships/hyperlink" Target="http://cherry-harmon.net/" TargetMode="External"/><Relationship Id="rId6236" Type="http://schemas.openxmlformats.org/officeDocument/2006/relationships/hyperlink" Target="mailto:bnewman@roberts-small.com" TargetMode="External"/><Relationship Id="rId12787" Type="http://schemas.openxmlformats.org/officeDocument/2006/relationships/hyperlink" Target="https://www.larson.org/" TargetMode="External"/><Relationship Id="rId1795" Type="http://schemas.openxmlformats.org/officeDocument/2006/relationships/hyperlink" Target="https://simpson-mcgee.biz/" TargetMode="External"/><Relationship Id="rId2846" Type="http://schemas.openxmlformats.org/officeDocument/2006/relationships/hyperlink" Target="mailto:gordonandersen@duarte.com" TargetMode="External"/><Relationship Id="rId9459" Type="http://schemas.openxmlformats.org/officeDocument/2006/relationships/hyperlink" Target="http://www.escobar.info/" TargetMode="External"/><Relationship Id="rId11389" Type="http://schemas.openxmlformats.org/officeDocument/2006/relationships/hyperlink" Target="http://www.aguilar.com/" TargetMode="External"/><Relationship Id="rId13838" Type="http://schemas.openxmlformats.org/officeDocument/2006/relationships/hyperlink" Target="mailto:prestonpace@cardenas-mckay.biz" TargetMode="External"/><Relationship Id="rId15260" Type="http://schemas.openxmlformats.org/officeDocument/2006/relationships/hyperlink" Target="mailto:iwatkins@sanchez.com" TargetMode="External"/><Relationship Id="rId16311" Type="http://schemas.openxmlformats.org/officeDocument/2006/relationships/hyperlink" Target="http://www.chan.net/" TargetMode="External"/><Relationship Id="rId818" Type="http://schemas.openxmlformats.org/officeDocument/2006/relationships/hyperlink" Target="mailto:sbrooks@sloan.com" TargetMode="External"/><Relationship Id="rId1448" Type="http://schemas.openxmlformats.org/officeDocument/2006/relationships/hyperlink" Target="mailto:mosshaley@benjamin.com" TargetMode="External"/><Relationship Id="rId19881" Type="http://schemas.openxmlformats.org/officeDocument/2006/relationships/hyperlink" Target="https://warren.com/" TargetMode="External"/><Relationship Id="rId7491" Type="http://schemas.openxmlformats.org/officeDocument/2006/relationships/hyperlink" Target="https://lane.com/" TargetMode="External"/><Relationship Id="rId9940" Type="http://schemas.openxmlformats.org/officeDocument/2006/relationships/hyperlink" Target="mailto:sherryellison@garza.com" TargetMode="External"/><Relationship Id="rId11870" Type="http://schemas.openxmlformats.org/officeDocument/2006/relationships/hyperlink" Target="mailto:murillochristian@butler.net" TargetMode="External"/><Relationship Id="rId12921" Type="http://schemas.openxmlformats.org/officeDocument/2006/relationships/hyperlink" Target="http://clay.com/" TargetMode="External"/><Relationship Id="rId17085" Type="http://schemas.openxmlformats.org/officeDocument/2006/relationships/hyperlink" Target="https://www.bates-meyers.com/" TargetMode="External"/><Relationship Id="rId18483" Type="http://schemas.openxmlformats.org/officeDocument/2006/relationships/hyperlink" Target="https://www.swanson.com/" TargetMode="External"/><Relationship Id="rId19534" Type="http://schemas.openxmlformats.org/officeDocument/2006/relationships/hyperlink" Target="mailto:eduardo87@galloway.com" TargetMode="External"/><Relationship Id="rId6093" Type="http://schemas.openxmlformats.org/officeDocument/2006/relationships/hyperlink" Target="http://burke.com/" TargetMode="External"/><Relationship Id="rId7144" Type="http://schemas.openxmlformats.org/officeDocument/2006/relationships/hyperlink" Target="mailto:kimlang@meyers-vincent.biz" TargetMode="External"/><Relationship Id="rId8542" Type="http://schemas.openxmlformats.org/officeDocument/2006/relationships/hyperlink" Target="mailto:dave93@harmon.biz" TargetMode="External"/><Relationship Id="rId10472" Type="http://schemas.openxmlformats.org/officeDocument/2006/relationships/hyperlink" Target="mailto:vanessa32@nash.net" TargetMode="External"/><Relationship Id="rId11523" Type="http://schemas.openxmlformats.org/officeDocument/2006/relationships/hyperlink" Target="http://miller-wilkerson.com/" TargetMode="External"/><Relationship Id="rId18136" Type="http://schemas.openxmlformats.org/officeDocument/2006/relationships/hyperlink" Target="mailto:jacksharp@rojas-maxwell.org" TargetMode="External"/><Relationship Id="rId10125" Type="http://schemas.openxmlformats.org/officeDocument/2006/relationships/hyperlink" Target="http://www.graves-monroe.com/" TargetMode="External"/><Relationship Id="rId13695" Type="http://schemas.openxmlformats.org/officeDocument/2006/relationships/hyperlink" Target="https://fuller-krause.com/" TargetMode="External"/><Relationship Id="rId14746" Type="http://schemas.openxmlformats.org/officeDocument/2006/relationships/hyperlink" Target="mailto:sheliaglenn@davila.com" TargetMode="External"/><Relationship Id="rId3754" Type="http://schemas.openxmlformats.org/officeDocument/2006/relationships/hyperlink" Target="mailto:marcus80@morris.com" TargetMode="External"/><Relationship Id="rId4805" Type="http://schemas.openxmlformats.org/officeDocument/2006/relationships/hyperlink" Target="http://www.bruce-lin.biz/" TargetMode="External"/><Relationship Id="rId12297" Type="http://schemas.openxmlformats.org/officeDocument/2006/relationships/hyperlink" Target="https://trujillo-porter.com/" TargetMode="External"/><Relationship Id="rId13348" Type="http://schemas.openxmlformats.org/officeDocument/2006/relationships/hyperlink" Target="mailto:adamskarla@frazier.net" TargetMode="External"/><Relationship Id="rId675" Type="http://schemas.openxmlformats.org/officeDocument/2006/relationships/hyperlink" Target="https://www.dominguez.biz/" TargetMode="External"/><Relationship Id="rId2356" Type="http://schemas.openxmlformats.org/officeDocument/2006/relationships/hyperlink" Target="mailto:ariel88@stevens.net" TargetMode="External"/><Relationship Id="rId3407" Type="http://schemas.openxmlformats.org/officeDocument/2006/relationships/hyperlink" Target="http://www.thornton-bender.com/" TargetMode="External"/><Relationship Id="rId6977" Type="http://schemas.openxmlformats.org/officeDocument/2006/relationships/hyperlink" Target="https://gutierrez-frost.com/" TargetMode="External"/><Relationship Id="rId17969" Type="http://schemas.openxmlformats.org/officeDocument/2006/relationships/hyperlink" Target="https://www.brandt.com/" TargetMode="External"/><Relationship Id="rId19391" Type="http://schemas.openxmlformats.org/officeDocument/2006/relationships/hyperlink" Target="https://lowery-burton.org/" TargetMode="External"/><Relationship Id="rId328" Type="http://schemas.openxmlformats.org/officeDocument/2006/relationships/hyperlink" Target="mailto:daniel75@hansen.com" TargetMode="External"/><Relationship Id="rId2009" Type="http://schemas.openxmlformats.org/officeDocument/2006/relationships/hyperlink" Target="http://mosley.biz/" TargetMode="External"/><Relationship Id="rId5579" Type="http://schemas.openxmlformats.org/officeDocument/2006/relationships/hyperlink" Target="https://mathis.net/" TargetMode="External"/><Relationship Id="rId9450" Type="http://schemas.openxmlformats.org/officeDocument/2006/relationships/hyperlink" Target="mailto:fcuevas@gill.com" TargetMode="External"/><Relationship Id="rId19044" Type="http://schemas.openxmlformats.org/officeDocument/2006/relationships/hyperlink" Target="mailto:monique22@robbins-saunders.com" TargetMode="External"/><Relationship Id="rId8052" Type="http://schemas.openxmlformats.org/officeDocument/2006/relationships/hyperlink" Target="mailto:edwinkey@benson.com" TargetMode="External"/><Relationship Id="rId9103" Type="http://schemas.openxmlformats.org/officeDocument/2006/relationships/hyperlink" Target="https://www.little.biz/" TargetMode="External"/><Relationship Id="rId11033" Type="http://schemas.openxmlformats.org/officeDocument/2006/relationships/hyperlink" Target="http://www.avila.com/" TargetMode="External"/><Relationship Id="rId11380" Type="http://schemas.openxmlformats.org/officeDocument/2006/relationships/hyperlink" Target="mailto:igarrison@carpenter.com" TargetMode="External"/><Relationship Id="rId12431" Type="http://schemas.openxmlformats.org/officeDocument/2006/relationships/hyperlink" Target="http://www.carroll.com/" TargetMode="External"/><Relationship Id="rId15654" Type="http://schemas.openxmlformats.org/officeDocument/2006/relationships/hyperlink" Target="mailto:roy03@kemp.biz" TargetMode="External"/><Relationship Id="rId16705" Type="http://schemas.openxmlformats.org/officeDocument/2006/relationships/hyperlink" Target="http://velazquez.com/" TargetMode="External"/><Relationship Id="rId4662" Type="http://schemas.openxmlformats.org/officeDocument/2006/relationships/hyperlink" Target="mailto:houstonyolanda@aguirre.net" TargetMode="External"/><Relationship Id="rId5713" Type="http://schemas.openxmlformats.org/officeDocument/2006/relationships/hyperlink" Target="https://www.hodges-adkins.com/" TargetMode="External"/><Relationship Id="rId14256" Type="http://schemas.openxmlformats.org/officeDocument/2006/relationships/hyperlink" Target="mailto:bautistacaitlyn@wood-newman.com" TargetMode="External"/><Relationship Id="rId15307" Type="http://schemas.openxmlformats.org/officeDocument/2006/relationships/hyperlink" Target="https://www.soto.net/" TargetMode="External"/><Relationship Id="rId18877" Type="http://schemas.openxmlformats.org/officeDocument/2006/relationships/hyperlink" Target="http://www.floyd.info/" TargetMode="External"/><Relationship Id="rId19928" Type="http://schemas.openxmlformats.org/officeDocument/2006/relationships/hyperlink" Target="mailto:bartlettneil@hobbs.com" TargetMode="External"/><Relationship Id="rId185" Type="http://schemas.openxmlformats.org/officeDocument/2006/relationships/hyperlink" Target="mailto:ocole@sanders-lowery.net" TargetMode="External"/><Relationship Id="rId3264" Type="http://schemas.openxmlformats.org/officeDocument/2006/relationships/hyperlink" Target="mailto:melissadavid@mcbride.com" TargetMode="External"/><Relationship Id="rId4315" Type="http://schemas.openxmlformats.org/officeDocument/2006/relationships/hyperlink" Target="http://hernandez.com/" TargetMode="External"/><Relationship Id="rId7885" Type="http://schemas.openxmlformats.org/officeDocument/2006/relationships/hyperlink" Target="https://lindsey.com/" TargetMode="External"/><Relationship Id="rId8936" Type="http://schemas.openxmlformats.org/officeDocument/2006/relationships/hyperlink" Target="mailto:whitakermolly@nelson-burton.biz" TargetMode="External"/><Relationship Id="rId10866" Type="http://schemas.openxmlformats.org/officeDocument/2006/relationships/hyperlink" Target="mailto:glassjorge@knox-mendoza.info" TargetMode="External"/><Relationship Id="rId17479" Type="http://schemas.openxmlformats.org/officeDocument/2006/relationships/hyperlink" Target="http://gallegos-winters.org/" TargetMode="External"/><Relationship Id="rId6487" Type="http://schemas.openxmlformats.org/officeDocument/2006/relationships/hyperlink" Target="https://www.bass.com/" TargetMode="External"/><Relationship Id="rId7538" Type="http://schemas.openxmlformats.org/officeDocument/2006/relationships/hyperlink" Target="mailto:christopherhoffman@daniel-finley.com" TargetMode="External"/><Relationship Id="rId10519" Type="http://schemas.openxmlformats.org/officeDocument/2006/relationships/hyperlink" Target="http://baxter.info/" TargetMode="External"/><Relationship Id="rId11917" Type="http://schemas.openxmlformats.org/officeDocument/2006/relationships/hyperlink" Target="https://www.hardy-blevins.org/" TargetMode="External"/><Relationship Id="rId5089" Type="http://schemas.openxmlformats.org/officeDocument/2006/relationships/hyperlink" Target="https://www.stevens.com/" TargetMode="External"/><Relationship Id="rId17960" Type="http://schemas.openxmlformats.org/officeDocument/2006/relationships/hyperlink" Target="mailto:lgarza@griffith.biz" TargetMode="External"/><Relationship Id="rId1699" Type="http://schemas.openxmlformats.org/officeDocument/2006/relationships/hyperlink" Target="http://www.bridges.org/" TargetMode="External"/><Relationship Id="rId2000" Type="http://schemas.openxmlformats.org/officeDocument/2006/relationships/hyperlink" Target="mailto:pvaughan@tate-mccoy.com" TargetMode="External"/><Relationship Id="rId5570" Type="http://schemas.openxmlformats.org/officeDocument/2006/relationships/hyperlink" Target="mailto:crossgreg@gamble.biz" TargetMode="External"/><Relationship Id="rId15164" Type="http://schemas.openxmlformats.org/officeDocument/2006/relationships/hyperlink" Target="mailto:robert88@boyd.biz" TargetMode="External"/><Relationship Id="rId16562" Type="http://schemas.openxmlformats.org/officeDocument/2006/relationships/hyperlink" Target="mailto:mercedes81@singleton.com" TargetMode="External"/><Relationship Id="rId17613" Type="http://schemas.openxmlformats.org/officeDocument/2006/relationships/hyperlink" Target="https://mckee.com/" TargetMode="External"/><Relationship Id="rId4172" Type="http://schemas.openxmlformats.org/officeDocument/2006/relationships/hyperlink" Target="mailto:bergdavid@lindsey.com" TargetMode="External"/><Relationship Id="rId5223" Type="http://schemas.openxmlformats.org/officeDocument/2006/relationships/hyperlink" Target="https://www.lewis.biz/" TargetMode="External"/><Relationship Id="rId6621" Type="http://schemas.openxmlformats.org/officeDocument/2006/relationships/hyperlink" Target="http://fields-shah.com/" TargetMode="External"/><Relationship Id="rId16215" Type="http://schemas.openxmlformats.org/officeDocument/2006/relationships/hyperlink" Target="http://www.everett.com/" TargetMode="External"/><Relationship Id="rId19785" Type="http://schemas.openxmlformats.org/officeDocument/2006/relationships/hyperlink" Target="http://www.hamilton.com/" TargetMode="External"/><Relationship Id="rId8793" Type="http://schemas.openxmlformats.org/officeDocument/2006/relationships/hyperlink" Target="http://www.horton.net/" TargetMode="External"/><Relationship Id="rId9844" Type="http://schemas.openxmlformats.org/officeDocument/2006/relationships/hyperlink" Target="mailto:bonnie18@carlson.com" TargetMode="External"/><Relationship Id="rId11774" Type="http://schemas.openxmlformats.org/officeDocument/2006/relationships/hyperlink" Target="mailto:wmiddleton@winters.com" TargetMode="External"/><Relationship Id="rId12825" Type="http://schemas.openxmlformats.org/officeDocument/2006/relationships/hyperlink" Target="http://www.raymond-bradford.com/" TargetMode="External"/><Relationship Id="rId18387" Type="http://schemas.openxmlformats.org/officeDocument/2006/relationships/hyperlink" Target="http://www.dunn-mclean.biz/" TargetMode="External"/><Relationship Id="rId19438" Type="http://schemas.openxmlformats.org/officeDocument/2006/relationships/hyperlink" Target="mailto:melaniesanchez@walton.com" TargetMode="External"/><Relationship Id="rId58" Type="http://schemas.openxmlformats.org/officeDocument/2006/relationships/hyperlink" Target="mailto:patricialeach@hernandez.biz" TargetMode="External"/><Relationship Id="rId1833" Type="http://schemas.openxmlformats.org/officeDocument/2006/relationships/hyperlink" Target="https://www.mahoney-hunt.biz/" TargetMode="External"/><Relationship Id="rId7048" Type="http://schemas.openxmlformats.org/officeDocument/2006/relationships/hyperlink" Target="mailto:mcphersontamara@odom.com" TargetMode="External"/><Relationship Id="rId7395" Type="http://schemas.openxmlformats.org/officeDocument/2006/relationships/hyperlink" Target="http://www.tran.info/" TargetMode="External"/><Relationship Id="rId8446" Type="http://schemas.openxmlformats.org/officeDocument/2006/relationships/hyperlink" Target="mailto:heidi97@morgan.com" TargetMode="External"/><Relationship Id="rId10376" Type="http://schemas.openxmlformats.org/officeDocument/2006/relationships/hyperlink" Target="mailto:janesilva@york-fleming.biz" TargetMode="External"/><Relationship Id="rId11427" Type="http://schemas.openxmlformats.org/officeDocument/2006/relationships/hyperlink" Target="http://morrow.biz/" TargetMode="External"/><Relationship Id="rId14997" Type="http://schemas.openxmlformats.org/officeDocument/2006/relationships/hyperlink" Target="https://www.english-flowers.net/" TargetMode="External"/><Relationship Id="rId10029" Type="http://schemas.openxmlformats.org/officeDocument/2006/relationships/hyperlink" Target="http://bender.com/" TargetMode="External"/><Relationship Id="rId13599" Type="http://schemas.openxmlformats.org/officeDocument/2006/relationships/hyperlink" Target="http://www.larsen.com/" TargetMode="External"/><Relationship Id="rId17470" Type="http://schemas.openxmlformats.org/officeDocument/2006/relationships/hyperlink" Target="mailto:brightjessica@hunt.net" TargetMode="External"/><Relationship Id="rId18521" Type="http://schemas.openxmlformats.org/officeDocument/2006/relationships/hyperlink" Target="https://todd.biz/" TargetMode="External"/><Relationship Id="rId3658" Type="http://schemas.openxmlformats.org/officeDocument/2006/relationships/hyperlink" Target="mailto:herbert33@keller-morrow.org" TargetMode="External"/><Relationship Id="rId4709" Type="http://schemas.openxmlformats.org/officeDocument/2006/relationships/hyperlink" Target="https://www.harvey-franco.net/" TargetMode="External"/><Relationship Id="rId16072" Type="http://schemas.openxmlformats.org/officeDocument/2006/relationships/hyperlink" Target="mailto:hunterabigail@singh.com" TargetMode="External"/><Relationship Id="rId17123" Type="http://schemas.openxmlformats.org/officeDocument/2006/relationships/hyperlink" Target="http://chung-wade.com/" TargetMode="External"/><Relationship Id="rId579" Type="http://schemas.openxmlformats.org/officeDocument/2006/relationships/hyperlink" Target="https://www.harding.com/" TargetMode="External"/><Relationship Id="rId5080" Type="http://schemas.openxmlformats.org/officeDocument/2006/relationships/hyperlink" Target="mailto:harperalfred@ford.info" TargetMode="External"/><Relationship Id="rId6131" Type="http://schemas.openxmlformats.org/officeDocument/2006/relationships/hyperlink" Target="https://www.lopez.com/" TargetMode="External"/><Relationship Id="rId10510" Type="http://schemas.openxmlformats.org/officeDocument/2006/relationships/hyperlink" Target="mailto:knightclaudia@mcgee-carr.net" TargetMode="External"/><Relationship Id="rId19295" Type="http://schemas.openxmlformats.org/officeDocument/2006/relationships/hyperlink" Target="http://kennedy-hardin.biz/" TargetMode="External"/><Relationship Id="rId9354" Type="http://schemas.openxmlformats.org/officeDocument/2006/relationships/hyperlink" Target="mailto:lclark@hensley.biz" TargetMode="External"/><Relationship Id="rId12682" Type="http://schemas.openxmlformats.org/officeDocument/2006/relationships/hyperlink" Target="mailto:phyllis65@cunningham.com" TargetMode="External"/><Relationship Id="rId13733" Type="http://schemas.openxmlformats.org/officeDocument/2006/relationships/hyperlink" Target="https://meza.biz/" TargetMode="External"/><Relationship Id="rId1690" Type="http://schemas.openxmlformats.org/officeDocument/2006/relationships/hyperlink" Target="mailto:abigail39@king.com" TargetMode="External"/><Relationship Id="rId2741" Type="http://schemas.openxmlformats.org/officeDocument/2006/relationships/hyperlink" Target="http://schmidt-horton.info/" TargetMode="External"/><Relationship Id="rId9007" Type="http://schemas.openxmlformats.org/officeDocument/2006/relationships/hyperlink" Target="https://hood.net/" TargetMode="External"/><Relationship Id="rId11284" Type="http://schemas.openxmlformats.org/officeDocument/2006/relationships/hyperlink" Target="mailto:greg71@kramer.org" TargetMode="External"/><Relationship Id="rId12335" Type="http://schemas.openxmlformats.org/officeDocument/2006/relationships/hyperlink" Target="https://www.huber.com/" TargetMode="External"/><Relationship Id="rId16956" Type="http://schemas.openxmlformats.org/officeDocument/2006/relationships/hyperlink" Target="mailto:denniskayla@cross.info" TargetMode="External"/><Relationship Id="rId713" Type="http://schemas.openxmlformats.org/officeDocument/2006/relationships/hyperlink" Target="http://solis-castro.com/" TargetMode="External"/><Relationship Id="rId1343" Type="http://schemas.openxmlformats.org/officeDocument/2006/relationships/hyperlink" Target="http://stewart.com/" TargetMode="External"/><Relationship Id="rId5964" Type="http://schemas.openxmlformats.org/officeDocument/2006/relationships/hyperlink" Target="mailto:huertadaniel@oconnor.com" TargetMode="External"/><Relationship Id="rId15558" Type="http://schemas.openxmlformats.org/officeDocument/2006/relationships/hyperlink" Target="mailto:tvalencia@day-patel.com" TargetMode="External"/><Relationship Id="rId16609" Type="http://schemas.openxmlformats.org/officeDocument/2006/relationships/hyperlink" Target="https://mckenzie.com/" TargetMode="External"/><Relationship Id="rId4566" Type="http://schemas.openxmlformats.org/officeDocument/2006/relationships/hyperlink" Target="mailto:jo58@hanson.com" TargetMode="External"/><Relationship Id="rId5617" Type="http://schemas.openxmlformats.org/officeDocument/2006/relationships/hyperlink" Target="http://www.horne-quinn.com/" TargetMode="External"/><Relationship Id="rId18031" Type="http://schemas.openxmlformats.org/officeDocument/2006/relationships/hyperlink" Target="https://www.sims.net/" TargetMode="External"/><Relationship Id="rId3168" Type="http://schemas.openxmlformats.org/officeDocument/2006/relationships/hyperlink" Target="mailto:isims@jimenez.info" TargetMode="External"/><Relationship Id="rId4219" Type="http://schemas.openxmlformats.org/officeDocument/2006/relationships/hyperlink" Target="http://www.mosley.com/" TargetMode="External"/><Relationship Id="rId7789" Type="http://schemas.openxmlformats.org/officeDocument/2006/relationships/hyperlink" Target="https://www.parsons.org/" TargetMode="External"/><Relationship Id="rId10020" Type="http://schemas.openxmlformats.org/officeDocument/2006/relationships/hyperlink" Target="mailto:chapmanjoanna@aguirre.biz" TargetMode="External"/><Relationship Id="rId13590" Type="http://schemas.openxmlformats.org/officeDocument/2006/relationships/hyperlink" Target="mailto:randallwesley@santana.com" TargetMode="External"/><Relationship Id="rId12192" Type="http://schemas.openxmlformats.org/officeDocument/2006/relationships/hyperlink" Target="mailto:lgriffin@frye-graham.info" TargetMode="External"/><Relationship Id="rId13243" Type="http://schemas.openxmlformats.org/officeDocument/2006/relationships/hyperlink" Target="http://www.velazquez.net/" TargetMode="External"/><Relationship Id="rId14641" Type="http://schemas.openxmlformats.org/officeDocument/2006/relationships/hyperlink" Target="http://www.simpson.biz/" TargetMode="External"/><Relationship Id="rId570" Type="http://schemas.openxmlformats.org/officeDocument/2006/relationships/hyperlink" Target="mailto:yesenia49@lester-martinez.com" TargetMode="External"/><Relationship Id="rId2251" Type="http://schemas.openxmlformats.org/officeDocument/2006/relationships/hyperlink" Target="http://www.zimmerman-grant.com/" TargetMode="External"/><Relationship Id="rId3302" Type="http://schemas.openxmlformats.org/officeDocument/2006/relationships/hyperlink" Target="mailto:sduffy@hall.com" TargetMode="External"/><Relationship Id="rId4700" Type="http://schemas.openxmlformats.org/officeDocument/2006/relationships/hyperlink" Target="mailto:haneysonia@petersen.info" TargetMode="External"/><Relationship Id="rId17864" Type="http://schemas.openxmlformats.org/officeDocument/2006/relationships/hyperlink" Target="mailto:ralph05@whitaker.com" TargetMode="External"/><Relationship Id="rId18915" Type="http://schemas.openxmlformats.org/officeDocument/2006/relationships/hyperlink" Target="http://www.freeman.com/" TargetMode="External"/><Relationship Id="rId223" Type="http://schemas.openxmlformats.org/officeDocument/2006/relationships/hyperlink" Target="http://cortez-cooper.com/" TargetMode="External"/><Relationship Id="rId6872" Type="http://schemas.openxmlformats.org/officeDocument/2006/relationships/hyperlink" Target="mailto:david63@paul-mccoy.com" TargetMode="External"/><Relationship Id="rId7923" Type="http://schemas.openxmlformats.org/officeDocument/2006/relationships/hyperlink" Target="http://perkins.com/" TargetMode="External"/><Relationship Id="rId10904" Type="http://schemas.openxmlformats.org/officeDocument/2006/relationships/hyperlink" Target="mailto:jeff75@mccann-preston.com" TargetMode="External"/><Relationship Id="rId16466" Type="http://schemas.openxmlformats.org/officeDocument/2006/relationships/hyperlink" Target="mailto:marc69@duran.org" TargetMode="External"/><Relationship Id="rId17517" Type="http://schemas.openxmlformats.org/officeDocument/2006/relationships/hyperlink" Target="https://li.com/" TargetMode="External"/><Relationship Id="rId4076" Type="http://schemas.openxmlformats.org/officeDocument/2006/relationships/hyperlink" Target="mailto:cathy43@stokes-myers.net" TargetMode="External"/><Relationship Id="rId5474" Type="http://schemas.openxmlformats.org/officeDocument/2006/relationships/hyperlink" Target="mailto:elijah12@pugh-david.com" TargetMode="External"/><Relationship Id="rId6525" Type="http://schemas.openxmlformats.org/officeDocument/2006/relationships/hyperlink" Target="http://floyd.com/" TargetMode="External"/><Relationship Id="rId15068" Type="http://schemas.openxmlformats.org/officeDocument/2006/relationships/hyperlink" Target="mailto:nandersen@norris.com" TargetMode="External"/><Relationship Id="rId16119" Type="http://schemas.openxmlformats.org/officeDocument/2006/relationships/hyperlink" Target="http://franklin.org/" TargetMode="External"/><Relationship Id="rId19689" Type="http://schemas.openxmlformats.org/officeDocument/2006/relationships/hyperlink" Target="http://www.wade.com/" TargetMode="External"/><Relationship Id="rId5127" Type="http://schemas.openxmlformats.org/officeDocument/2006/relationships/hyperlink" Target="https://www.morgan-spence.com/" TargetMode="External"/><Relationship Id="rId8697" Type="http://schemas.openxmlformats.org/officeDocument/2006/relationships/hyperlink" Target="http://pineda.net/" TargetMode="External"/><Relationship Id="rId9748" Type="http://schemas.openxmlformats.org/officeDocument/2006/relationships/hyperlink" Target="mailto:paynetony@evans-marsh.com" TargetMode="External"/><Relationship Id="rId11678" Type="http://schemas.openxmlformats.org/officeDocument/2006/relationships/hyperlink" Target="mailto:jimbowers@hamilton.com" TargetMode="External"/><Relationship Id="rId12729" Type="http://schemas.openxmlformats.org/officeDocument/2006/relationships/hyperlink" Target="https://montes-montgomery.com/" TargetMode="External"/><Relationship Id="rId16600" Type="http://schemas.openxmlformats.org/officeDocument/2006/relationships/hyperlink" Target="mailto:darlene46@stephens-morrow.com" TargetMode="External"/><Relationship Id="rId1737" Type="http://schemas.openxmlformats.org/officeDocument/2006/relationships/hyperlink" Target="https://www.blackburn-kline.com/" TargetMode="External"/><Relationship Id="rId7299" Type="http://schemas.openxmlformats.org/officeDocument/2006/relationships/hyperlink" Target="http://powers.org/" TargetMode="External"/><Relationship Id="rId14151" Type="http://schemas.openxmlformats.org/officeDocument/2006/relationships/hyperlink" Target="https://www.boyer.com/" TargetMode="External"/><Relationship Id="rId15202" Type="http://schemas.openxmlformats.org/officeDocument/2006/relationships/hyperlink" Target="mailto:pconner@shaffer.com" TargetMode="External"/><Relationship Id="rId4210" Type="http://schemas.openxmlformats.org/officeDocument/2006/relationships/hyperlink" Target="mailto:iburke@case.com" TargetMode="External"/><Relationship Id="rId7780" Type="http://schemas.openxmlformats.org/officeDocument/2006/relationships/hyperlink" Target="mailto:rodriguezgordon@ramirez.com" TargetMode="External"/><Relationship Id="rId17374" Type="http://schemas.openxmlformats.org/officeDocument/2006/relationships/hyperlink" Target="mailto:allison49@schwartz-ortega.com" TargetMode="External"/><Relationship Id="rId18772" Type="http://schemas.openxmlformats.org/officeDocument/2006/relationships/hyperlink" Target="mailto:eileen81@prince.net" TargetMode="External"/><Relationship Id="rId19823" Type="http://schemas.openxmlformats.org/officeDocument/2006/relationships/hyperlink" Target="http://www.beltran-farmer.com/" TargetMode="External"/><Relationship Id="rId6382" Type="http://schemas.openxmlformats.org/officeDocument/2006/relationships/hyperlink" Target="mailto:ebony17@pearson-martinez.info" TargetMode="External"/><Relationship Id="rId7433" Type="http://schemas.openxmlformats.org/officeDocument/2006/relationships/hyperlink" Target="http://thompson.com/" TargetMode="External"/><Relationship Id="rId8831" Type="http://schemas.openxmlformats.org/officeDocument/2006/relationships/hyperlink" Target="http://fowler-sanford.info/" TargetMode="External"/><Relationship Id="rId10761" Type="http://schemas.openxmlformats.org/officeDocument/2006/relationships/hyperlink" Target="http://merritt.biz/" TargetMode="External"/><Relationship Id="rId11812" Type="http://schemas.openxmlformats.org/officeDocument/2006/relationships/hyperlink" Target="mailto:stanleypayne@bowen-guerrero.com" TargetMode="External"/><Relationship Id="rId17027" Type="http://schemas.openxmlformats.org/officeDocument/2006/relationships/hyperlink" Target="http://www.bowers-booker.org/" TargetMode="External"/><Relationship Id="rId18425" Type="http://schemas.openxmlformats.org/officeDocument/2006/relationships/hyperlink" Target="https://www.davidson.org/" TargetMode="External"/><Relationship Id="rId6035" Type="http://schemas.openxmlformats.org/officeDocument/2006/relationships/hyperlink" Target="https://wyatt-hobbs.net/" TargetMode="External"/><Relationship Id="rId10414" Type="http://schemas.openxmlformats.org/officeDocument/2006/relationships/hyperlink" Target="mailto:sturner@hoffman.biz" TargetMode="External"/><Relationship Id="rId13984" Type="http://schemas.openxmlformats.org/officeDocument/2006/relationships/hyperlink" Target="mailto:ginaprice@gardner-ruiz.net" TargetMode="External"/><Relationship Id="rId2992" Type="http://schemas.openxmlformats.org/officeDocument/2006/relationships/hyperlink" Target="mailto:landrymakayla@moran.com" TargetMode="External"/><Relationship Id="rId9258" Type="http://schemas.openxmlformats.org/officeDocument/2006/relationships/hyperlink" Target="mailto:fmaxwell@small.org" TargetMode="External"/><Relationship Id="rId12586" Type="http://schemas.openxmlformats.org/officeDocument/2006/relationships/hyperlink" Target="mailto:krystalmckee@noble.com" TargetMode="External"/><Relationship Id="rId13637" Type="http://schemas.openxmlformats.org/officeDocument/2006/relationships/hyperlink" Target="http://www.mckinney.net/" TargetMode="External"/><Relationship Id="rId19199" Type="http://schemas.openxmlformats.org/officeDocument/2006/relationships/hyperlink" Target="http://fowler-melton.com/" TargetMode="External"/><Relationship Id="rId964" Type="http://schemas.openxmlformats.org/officeDocument/2006/relationships/hyperlink" Target="mailto:huynhsydney@morgan-townsend.net" TargetMode="External"/><Relationship Id="rId1594" Type="http://schemas.openxmlformats.org/officeDocument/2006/relationships/hyperlink" Target="mailto:allisonbush@mccormick.net" TargetMode="External"/><Relationship Id="rId2645" Type="http://schemas.openxmlformats.org/officeDocument/2006/relationships/hyperlink" Target="https://www.chambers-ray.info/" TargetMode="External"/><Relationship Id="rId11188" Type="http://schemas.openxmlformats.org/officeDocument/2006/relationships/hyperlink" Target="mailto:hunterraymond@nunez-reid.com" TargetMode="External"/><Relationship Id="rId12239" Type="http://schemas.openxmlformats.org/officeDocument/2006/relationships/hyperlink" Target="http://estes.com/" TargetMode="External"/><Relationship Id="rId16110" Type="http://schemas.openxmlformats.org/officeDocument/2006/relationships/hyperlink" Target="mailto:christie61@phillips.info" TargetMode="External"/><Relationship Id="rId19680" Type="http://schemas.openxmlformats.org/officeDocument/2006/relationships/hyperlink" Target="mailto:maurice62@dickson.com" TargetMode="External"/><Relationship Id="rId617" Type="http://schemas.openxmlformats.org/officeDocument/2006/relationships/hyperlink" Target="https://www.bauer.com/" TargetMode="External"/><Relationship Id="rId1247" Type="http://schemas.openxmlformats.org/officeDocument/2006/relationships/hyperlink" Target="https://braun.org/" TargetMode="External"/><Relationship Id="rId5868" Type="http://schemas.openxmlformats.org/officeDocument/2006/relationships/hyperlink" Target="mailto:randallanthony@mack-trevino.com" TargetMode="External"/><Relationship Id="rId6919" Type="http://schemas.openxmlformats.org/officeDocument/2006/relationships/hyperlink" Target="http://arnold-wilcox.com/" TargetMode="External"/><Relationship Id="rId18282" Type="http://schemas.openxmlformats.org/officeDocument/2006/relationships/hyperlink" Target="mailto:qstuart@carr.com" TargetMode="External"/><Relationship Id="rId19333" Type="http://schemas.openxmlformats.org/officeDocument/2006/relationships/hyperlink" Target="https://www.long-newman.com/" TargetMode="External"/><Relationship Id="rId7290" Type="http://schemas.openxmlformats.org/officeDocument/2006/relationships/hyperlink" Target="mailto:billmacias@shepard.com" TargetMode="External"/><Relationship Id="rId8341" Type="http://schemas.openxmlformats.org/officeDocument/2006/relationships/hyperlink" Target="http://hopkins.biz/" TargetMode="External"/><Relationship Id="rId10271" Type="http://schemas.openxmlformats.org/officeDocument/2006/relationships/hyperlink" Target="http://www.mcmillan.com/" TargetMode="External"/><Relationship Id="rId11322" Type="http://schemas.openxmlformats.org/officeDocument/2006/relationships/hyperlink" Target="mailto:everetttroy@brady.com" TargetMode="External"/><Relationship Id="rId12720" Type="http://schemas.openxmlformats.org/officeDocument/2006/relationships/hyperlink" Target="mailto:tarajames@hendrix.com" TargetMode="External"/><Relationship Id="rId14892" Type="http://schemas.openxmlformats.org/officeDocument/2006/relationships/hyperlink" Target="mailto:dclark@krause.com" TargetMode="External"/><Relationship Id="rId15943" Type="http://schemas.openxmlformats.org/officeDocument/2006/relationships/hyperlink" Target="https://www.rasmussen.info/" TargetMode="External"/><Relationship Id="rId4951" Type="http://schemas.openxmlformats.org/officeDocument/2006/relationships/hyperlink" Target="https://www.snyder.com/" TargetMode="External"/><Relationship Id="rId12096" Type="http://schemas.openxmlformats.org/officeDocument/2006/relationships/hyperlink" Target="mailto:ifarrell@hale.com" TargetMode="External"/><Relationship Id="rId13494" Type="http://schemas.openxmlformats.org/officeDocument/2006/relationships/hyperlink" Target="mailto:ifrazier@andrews.com" TargetMode="External"/><Relationship Id="rId14545" Type="http://schemas.openxmlformats.org/officeDocument/2006/relationships/hyperlink" Target="http://www.robles-santana.com/" TargetMode="External"/><Relationship Id="rId474" Type="http://schemas.openxmlformats.org/officeDocument/2006/relationships/hyperlink" Target="mailto:miguelmathis@crawford.info" TargetMode="External"/><Relationship Id="rId2155" Type="http://schemas.openxmlformats.org/officeDocument/2006/relationships/hyperlink" Target="https://www.holland.com/" TargetMode="External"/><Relationship Id="rId3553" Type="http://schemas.openxmlformats.org/officeDocument/2006/relationships/hyperlink" Target="https://www.stone.com/" TargetMode="External"/><Relationship Id="rId4604" Type="http://schemas.openxmlformats.org/officeDocument/2006/relationships/hyperlink" Target="mailto:alex34@barajas.com" TargetMode="External"/><Relationship Id="rId13147" Type="http://schemas.openxmlformats.org/officeDocument/2006/relationships/hyperlink" Target="http://www.butler.info/" TargetMode="External"/><Relationship Id="rId17768" Type="http://schemas.openxmlformats.org/officeDocument/2006/relationships/hyperlink" Target="mailto:dan16@stanley-dixon.com" TargetMode="External"/><Relationship Id="rId18819" Type="http://schemas.openxmlformats.org/officeDocument/2006/relationships/hyperlink" Target="http://reynolds.org/" TargetMode="External"/><Relationship Id="rId127" Type="http://schemas.openxmlformats.org/officeDocument/2006/relationships/hyperlink" Target="mailto:daisyblair@walsh-holmes.org" TargetMode="External"/><Relationship Id="rId3206" Type="http://schemas.openxmlformats.org/officeDocument/2006/relationships/hyperlink" Target="mailto:wangalicia@wright-potter.com" TargetMode="External"/><Relationship Id="rId6776" Type="http://schemas.openxmlformats.org/officeDocument/2006/relationships/hyperlink" Target="mailto:elizabeth40@bradley-james.com" TargetMode="External"/><Relationship Id="rId7827" Type="http://schemas.openxmlformats.org/officeDocument/2006/relationships/hyperlink" Target="https://www.huynh.com/" TargetMode="External"/><Relationship Id="rId10808" Type="http://schemas.openxmlformats.org/officeDocument/2006/relationships/hyperlink" Target="mailto:louismalone@black.com" TargetMode="External"/><Relationship Id="rId19190" Type="http://schemas.openxmlformats.org/officeDocument/2006/relationships/hyperlink" Target="mailto:mayochristy@blake.com" TargetMode="External"/><Relationship Id="rId5378" Type="http://schemas.openxmlformats.org/officeDocument/2006/relationships/hyperlink" Target="mailto:jefffox@morrison.com" TargetMode="External"/><Relationship Id="rId6429" Type="http://schemas.openxmlformats.org/officeDocument/2006/relationships/hyperlink" Target="https://vargas-cuevas.net/" TargetMode="External"/><Relationship Id="rId9999" Type="http://schemas.openxmlformats.org/officeDocument/2006/relationships/hyperlink" Target="https://huynh-faulkner.com/" TargetMode="External"/><Relationship Id="rId12230" Type="http://schemas.openxmlformats.org/officeDocument/2006/relationships/hyperlink" Target="mailto:butlertracy@stokes.biz" TargetMode="External"/><Relationship Id="rId1988" Type="http://schemas.openxmlformats.org/officeDocument/2006/relationships/hyperlink" Target="mailto:mikecain@lawrence.biz" TargetMode="External"/><Relationship Id="rId15453" Type="http://schemas.openxmlformats.org/officeDocument/2006/relationships/hyperlink" Target="https://melendez-blanchard.net/" TargetMode="External"/><Relationship Id="rId16851" Type="http://schemas.openxmlformats.org/officeDocument/2006/relationships/hyperlink" Target="https://combs-alexander.info/" TargetMode="External"/><Relationship Id="rId17902" Type="http://schemas.openxmlformats.org/officeDocument/2006/relationships/hyperlink" Target="mailto:loretta91@logan-chandler.biz" TargetMode="External"/><Relationship Id="rId4461" Type="http://schemas.openxmlformats.org/officeDocument/2006/relationships/hyperlink" Target="https://www.conley.info/" TargetMode="External"/><Relationship Id="rId5512" Type="http://schemas.openxmlformats.org/officeDocument/2006/relationships/hyperlink" Target="mailto:julie40@colon.com" TargetMode="External"/><Relationship Id="rId6910" Type="http://schemas.openxmlformats.org/officeDocument/2006/relationships/hyperlink" Target="mailto:todd48@bryan.org" TargetMode="External"/><Relationship Id="rId14055" Type="http://schemas.openxmlformats.org/officeDocument/2006/relationships/hyperlink" Target="http://www.myers.com/" TargetMode="External"/><Relationship Id="rId15106" Type="http://schemas.openxmlformats.org/officeDocument/2006/relationships/hyperlink" Target="mailto:elizabethtanner@walker.org" TargetMode="External"/><Relationship Id="rId16504" Type="http://schemas.openxmlformats.org/officeDocument/2006/relationships/hyperlink" Target="mailto:katelyn85@good.info" TargetMode="External"/><Relationship Id="rId3063" Type="http://schemas.openxmlformats.org/officeDocument/2006/relationships/hyperlink" Target="http://holden.com/" TargetMode="External"/><Relationship Id="rId4114" Type="http://schemas.openxmlformats.org/officeDocument/2006/relationships/hyperlink" Target="mailto:stephanieedwards@doyle-doyle.org" TargetMode="External"/><Relationship Id="rId18676" Type="http://schemas.openxmlformats.org/officeDocument/2006/relationships/hyperlink" Target="mailto:hayleycannon@ayala.biz" TargetMode="External"/><Relationship Id="rId19727" Type="http://schemas.openxmlformats.org/officeDocument/2006/relationships/hyperlink" Target="https://hanson-lindsey.com/" TargetMode="External"/><Relationship Id="rId6286" Type="http://schemas.openxmlformats.org/officeDocument/2006/relationships/hyperlink" Target="mailto:neilhammond@jones-stark.biz" TargetMode="External"/><Relationship Id="rId7337" Type="http://schemas.openxmlformats.org/officeDocument/2006/relationships/hyperlink" Target="http://sparks-burns.org/" TargetMode="External"/><Relationship Id="rId7684" Type="http://schemas.openxmlformats.org/officeDocument/2006/relationships/hyperlink" Target="mailto:normanjohns@guerra-owens.com" TargetMode="External"/><Relationship Id="rId8735" Type="http://schemas.openxmlformats.org/officeDocument/2006/relationships/hyperlink" Target="https://spence.info/" TargetMode="External"/><Relationship Id="rId10665" Type="http://schemas.openxmlformats.org/officeDocument/2006/relationships/hyperlink" Target="http://www.downs.com/" TargetMode="External"/><Relationship Id="rId11716" Type="http://schemas.openxmlformats.org/officeDocument/2006/relationships/hyperlink" Target="mailto:garciajoanne@snow.com" TargetMode="External"/><Relationship Id="rId17278" Type="http://schemas.openxmlformats.org/officeDocument/2006/relationships/hyperlink" Target="mailto:alicebowen@mccullough.com" TargetMode="External"/><Relationship Id="rId18329" Type="http://schemas.openxmlformats.org/officeDocument/2006/relationships/hyperlink" Target="https://day-zhang.com/" TargetMode="External"/><Relationship Id="rId10318" Type="http://schemas.openxmlformats.org/officeDocument/2006/relationships/hyperlink" Target="mailto:kara79@stein.com" TargetMode="External"/><Relationship Id="rId13888" Type="http://schemas.openxmlformats.org/officeDocument/2006/relationships/hyperlink" Target="mailto:cantrelldwayne@meyer-richardson.com" TargetMode="External"/><Relationship Id="rId14939" Type="http://schemas.openxmlformats.org/officeDocument/2006/relationships/hyperlink" Target="https://miller.com/" TargetMode="External"/><Relationship Id="rId18810" Type="http://schemas.openxmlformats.org/officeDocument/2006/relationships/hyperlink" Target="mailto:adavila@leach.info" TargetMode="External"/><Relationship Id="rId2896" Type="http://schemas.openxmlformats.org/officeDocument/2006/relationships/hyperlink" Target="mailto:jpeters@shaw.com" TargetMode="External"/><Relationship Id="rId3947" Type="http://schemas.openxmlformats.org/officeDocument/2006/relationships/hyperlink" Target="http://www.francis.com/" TargetMode="External"/><Relationship Id="rId16361" Type="http://schemas.openxmlformats.org/officeDocument/2006/relationships/hyperlink" Target="http://kennedy-mathis.com/" TargetMode="External"/><Relationship Id="rId17412" Type="http://schemas.openxmlformats.org/officeDocument/2006/relationships/hyperlink" Target="mailto:arielbrowning@gutierrez-mccoy.com" TargetMode="External"/><Relationship Id="rId868" Type="http://schemas.openxmlformats.org/officeDocument/2006/relationships/hyperlink" Target="mailto:rmcknight@bryan-king.com" TargetMode="External"/><Relationship Id="rId1498" Type="http://schemas.openxmlformats.org/officeDocument/2006/relationships/hyperlink" Target="mailto:desiree14@huang.com" TargetMode="External"/><Relationship Id="rId2549" Type="http://schemas.openxmlformats.org/officeDocument/2006/relationships/hyperlink" Target="http://lee.info/" TargetMode="External"/><Relationship Id="rId6420" Type="http://schemas.openxmlformats.org/officeDocument/2006/relationships/hyperlink" Target="mailto:cherylgomez@espinoza-good.com" TargetMode="External"/><Relationship Id="rId9990" Type="http://schemas.openxmlformats.org/officeDocument/2006/relationships/hyperlink" Target="mailto:elaineashley@guzman.info" TargetMode="External"/><Relationship Id="rId16014" Type="http://schemas.openxmlformats.org/officeDocument/2006/relationships/hyperlink" Target="mailto:kcastillo@patrick-craig.com" TargetMode="External"/><Relationship Id="rId19584" Type="http://schemas.openxmlformats.org/officeDocument/2006/relationships/hyperlink" Target="mailto:martinchloe@pitts.org" TargetMode="External"/><Relationship Id="rId5022" Type="http://schemas.openxmlformats.org/officeDocument/2006/relationships/hyperlink" Target="mailto:gabrielroach@jefferson-savage.info" TargetMode="External"/><Relationship Id="rId8592" Type="http://schemas.openxmlformats.org/officeDocument/2006/relationships/hyperlink" Target="mailto:russotracy@benson-hodge.com" TargetMode="External"/><Relationship Id="rId9643" Type="http://schemas.openxmlformats.org/officeDocument/2006/relationships/hyperlink" Target="http://moss-brennan.com/" TargetMode="External"/><Relationship Id="rId12971" Type="http://schemas.openxmlformats.org/officeDocument/2006/relationships/hyperlink" Target="https://anthony-nguyen.com/" TargetMode="External"/><Relationship Id="rId18186" Type="http://schemas.openxmlformats.org/officeDocument/2006/relationships/hyperlink" Target="mailto:fisherchristy@conner.com" TargetMode="External"/><Relationship Id="rId19237" Type="http://schemas.openxmlformats.org/officeDocument/2006/relationships/hyperlink" Target="http://adkins-kennedy.biz/" TargetMode="External"/><Relationship Id="rId7194" Type="http://schemas.openxmlformats.org/officeDocument/2006/relationships/hyperlink" Target="mailto:vsutton@rogers.net" TargetMode="External"/><Relationship Id="rId8245" Type="http://schemas.openxmlformats.org/officeDocument/2006/relationships/hyperlink" Target="http://www.nolan.org/" TargetMode="External"/><Relationship Id="rId10175" Type="http://schemas.openxmlformats.org/officeDocument/2006/relationships/hyperlink" Target="https://pope.com/" TargetMode="External"/><Relationship Id="rId11573" Type="http://schemas.openxmlformats.org/officeDocument/2006/relationships/hyperlink" Target="http://www.wilkerson.info/" TargetMode="External"/><Relationship Id="rId12624" Type="http://schemas.openxmlformats.org/officeDocument/2006/relationships/hyperlink" Target="mailto:ibauer@nguyen.com" TargetMode="External"/><Relationship Id="rId1632" Type="http://schemas.openxmlformats.org/officeDocument/2006/relationships/hyperlink" Target="mailto:kevin88@simon.com" TargetMode="External"/><Relationship Id="rId11226" Type="http://schemas.openxmlformats.org/officeDocument/2006/relationships/hyperlink" Target="mailto:cole55@drake.com" TargetMode="External"/><Relationship Id="rId14796" Type="http://schemas.openxmlformats.org/officeDocument/2006/relationships/hyperlink" Target="mailto:tiffanyfrey@pierce.biz" TargetMode="External"/><Relationship Id="rId15847" Type="http://schemas.openxmlformats.org/officeDocument/2006/relationships/hyperlink" Target="http://stafford.net/" TargetMode="External"/><Relationship Id="rId4855" Type="http://schemas.openxmlformats.org/officeDocument/2006/relationships/hyperlink" Target="http://www.roy.com/" TargetMode="External"/><Relationship Id="rId5906" Type="http://schemas.openxmlformats.org/officeDocument/2006/relationships/hyperlink" Target="mailto:kari88@rose.com" TargetMode="External"/><Relationship Id="rId13398" Type="http://schemas.openxmlformats.org/officeDocument/2006/relationships/hyperlink" Target="mailto:hurstbrittany@marquez.net" TargetMode="External"/><Relationship Id="rId14449" Type="http://schemas.openxmlformats.org/officeDocument/2006/relationships/hyperlink" Target="http://www.norris.com/" TargetMode="External"/><Relationship Id="rId18320" Type="http://schemas.openxmlformats.org/officeDocument/2006/relationships/hyperlink" Target="mailto:xavierhenry@liu.biz" TargetMode="External"/><Relationship Id="rId3457" Type="http://schemas.openxmlformats.org/officeDocument/2006/relationships/hyperlink" Target="https://www.estes-chapman.com/" TargetMode="External"/><Relationship Id="rId4508" Type="http://schemas.openxmlformats.org/officeDocument/2006/relationships/hyperlink" Target="mailto:qrobles@robbins.info" TargetMode="External"/><Relationship Id="rId378" Type="http://schemas.openxmlformats.org/officeDocument/2006/relationships/hyperlink" Target="mailto:pcannon@choi.com" TargetMode="External"/><Relationship Id="rId2059" Type="http://schemas.openxmlformats.org/officeDocument/2006/relationships/hyperlink" Target="http://coffey.org/" TargetMode="External"/><Relationship Id="rId12481" Type="http://schemas.openxmlformats.org/officeDocument/2006/relationships/hyperlink" Target="https://trevino.info/" TargetMode="External"/><Relationship Id="rId13532" Type="http://schemas.openxmlformats.org/officeDocument/2006/relationships/hyperlink" Target="mailto:briggsclayton@flores.com" TargetMode="External"/><Relationship Id="rId14930" Type="http://schemas.openxmlformats.org/officeDocument/2006/relationships/hyperlink" Target="mailto:bianca48@davenport.com" TargetMode="External"/><Relationship Id="rId19094" Type="http://schemas.openxmlformats.org/officeDocument/2006/relationships/hyperlink" Target="mailto:jcortez@duarte-costa.net" TargetMode="External"/><Relationship Id="rId2540" Type="http://schemas.openxmlformats.org/officeDocument/2006/relationships/hyperlink" Target="mailto:ethan09@orr.com" TargetMode="External"/><Relationship Id="rId9153" Type="http://schemas.openxmlformats.org/officeDocument/2006/relationships/hyperlink" Target="https://www.leblanc-herman.info/" TargetMode="External"/><Relationship Id="rId11083" Type="http://schemas.openxmlformats.org/officeDocument/2006/relationships/hyperlink" Target="https://ellis.com/" TargetMode="External"/><Relationship Id="rId12134" Type="http://schemas.openxmlformats.org/officeDocument/2006/relationships/hyperlink" Target="mailto:humphreyjodi@riddle-wiggins.com" TargetMode="External"/><Relationship Id="rId512" Type="http://schemas.openxmlformats.org/officeDocument/2006/relationships/hyperlink" Target="mailto:woodscollin@vargas.com" TargetMode="External"/><Relationship Id="rId1142" Type="http://schemas.openxmlformats.org/officeDocument/2006/relationships/hyperlink" Target="mailto:tcardenas@escobar.com" TargetMode="External"/><Relationship Id="rId16755" Type="http://schemas.openxmlformats.org/officeDocument/2006/relationships/hyperlink" Target="https://fleming-hickman.org/" TargetMode="External"/><Relationship Id="rId17806" Type="http://schemas.openxmlformats.org/officeDocument/2006/relationships/hyperlink" Target="mailto:lgamble@stewart.info" TargetMode="External"/><Relationship Id="rId4365" Type="http://schemas.openxmlformats.org/officeDocument/2006/relationships/hyperlink" Target="http://bates-torres.com/" TargetMode="External"/><Relationship Id="rId5763" Type="http://schemas.openxmlformats.org/officeDocument/2006/relationships/hyperlink" Target="http://mcpherson.com/" TargetMode="External"/><Relationship Id="rId6814" Type="http://schemas.openxmlformats.org/officeDocument/2006/relationships/hyperlink" Target="mailto:norman26@ray.info" TargetMode="External"/><Relationship Id="rId15357" Type="http://schemas.openxmlformats.org/officeDocument/2006/relationships/hyperlink" Target="https://www.hogan.net/" TargetMode="External"/><Relationship Id="rId16408" Type="http://schemas.openxmlformats.org/officeDocument/2006/relationships/hyperlink" Target="mailto:devon12@rhodes.com" TargetMode="External"/><Relationship Id="rId19978" Type="http://schemas.openxmlformats.org/officeDocument/2006/relationships/hyperlink" Target="mailto:rmorse@lane.com" TargetMode="External"/><Relationship Id="rId4018" Type="http://schemas.openxmlformats.org/officeDocument/2006/relationships/hyperlink" Target="mailto:tamibeck@michael.info" TargetMode="External"/><Relationship Id="rId5416" Type="http://schemas.openxmlformats.org/officeDocument/2006/relationships/hyperlink" Target="mailto:woodardmarcia@mack.com" TargetMode="External"/><Relationship Id="rId8986" Type="http://schemas.openxmlformats.org/officeDocument/2006/relationships/hyperlink" Target="mailto:riverabrad@hurst.com" TargetMode="External"/><Relationship Id="rId11967" Type="http://schemas.openxmlformats.org/officeDocument/2006/relationships/hyperlink" Target="https://hess.biz/" TargetMode="External"/><Relationship Id="rId7588" Type="http://schemas.openxmlformats.org/officeDocument/2006/relationships/hyperlink" Target="mailto:mitchellcalderon@holt-goodwin.com" TargetMode="External"/><Relationship Id="rId8639" Type="http://schemas.openxmlformats.org/officeDocument/2006/relationships/hyperlink" Target="https://gonzalez-lucero.org/" TargetMode="External"/><Relationship Id="rId10569" Type="http://schemas.openxmlformats.org/officeDocument/2006/relationships/hyperlink" Target="https://haley-hill.biz/" TargetMode="External"/><Relationship Id="rId14440" Type="http://schemas.openxmlformats.org/officeDocument/2006/relationships/hyperlink" Target="mailto:michaelamoyer@duran.info" TargetMode="External"/><Relationship Id="rId13042" Type="http://schemas.openxmlformats.org/officeDocument/2006/relationships/hyperlink" Target="mailto:fleach@stevens.com" TargetMode="External"/><Relationship Id="rId17663" Type="http://schemas.openxmlformats.org/officeDocument/2006/relationships/hyperlink" Target="http://barnes-daniels.com/" TargetMode="External"/><Relationship Id="rId2050" Type="http://schemas.openxmlformats.org/officeDocument/2006/relationships/hyperlink" Target="mailto:willieriddle@travis.net" TargetMode="External"/><Relationship Id="rId3101" Type="http://schemas.openxmlformats.org/officeDocument/2006/relationships/hyperlink" Target="http://www.mcclure.com/" TargetMode="External"/><Relationship Id="rId6671" Type="http://schemas.openxmlformats.org/officeDocument/2006/relationships/hyperlink" Target="http://aguirre.org/" TargetMode="External"/><Relationship Id="rId7722" Type="http://schemas.openxmlformats.org/officeDocument/2006/relationships/hyperlink" Target="mailto:traciebryant@blake.info" TargetMode="External"/><Relationship Id="rId16265" Type="http://schemas.openxmlformats.org/officeDocument/2006/relationships/hyperlink" Target="http://www.lowery.com/" TargetMode="External"/><Relationship Id="rId17316" Type="http://schemas.openxmlformats.org/officeDocument/2006/relationships/hyperlink" Target="mailto:skelley@may-dunn.com" TargetMode="External"/><Relationship Id="rId18714" Type="http://schemas.openxmlformats.org/officeDocument/2006/relationships/hyperlink" Target="mailto:orrstanley@rush.org" TargetMode="External"/><Relationship Id="rId5273" Type="http://schemas.openxmlformats.org/officeDocument/2006/relationships/hyperlink" Target="https://grant-dorsey.com/" TargetMode="External"/><Relationship Id="rId6324" Type="http://schemas.openxmlformats.org/officeDocument/2006/relationships/hyperlink" Target="mailto:reginald59@johnson.info" TargetMode="External"/><Relationship Id="rId10703" Type="http://schemas.openxmlformats.org/officeDocument/2006/relationships/hyperlink" Target="http://www.alexander-pearson.org/" TargetMode="External"/><Relationship Id="rId8496" Type="http://schemas.openxmlformats.org/officeDocument/2006/relationships/hyperlink" Target="mailto:hwhite@morton-marks.com" TargetMode="External"/><Relationship Id="rId9547" Type="http://schemas.openxmlformats.org/officeDocument/2006/relationships/hyperlink" Target="https://mcdowell.info/" TargetMode="External"/><Relationship Id="rId9894" Type="http://schemas.openxmlformats.org/officeDocument/2006/relationships/hyperlink" Target="mailto:dillonstephanie@lindsey-durham.com" TargetMode="External"/><Relationship Id="rId12875" Type="http://schemas.openxmlformats.org/officeDocument/2006/relationships/hyperlink" Target="http://www.oneill.net/" TargetMode="External"/><Relationship Id="rId13926" Type="http://schemas.openxmlformats.org/officeDocument/2006/relationships/hyperlink" Target="mailto:ediaz@pruitt.com" TargetMode="External"/><Relationship Id="rId19488" Type="http://schemas.openxmlformats.org/officeDocument/2006/relationships/hyperlink" Target="mailto:jesse17@villa.com" TargetMode="External"/><Relationship Id="rId1883" Type="http://schemas.openxmlformats.org/officeDocument/2006/relationships/hyperlink" Target="https://copeland.info/" TargetMode="External"/><Relationship Id="rId2934" Type="http://schemas.openxmlformats.org/officeDocument/2006/relationships/hyperlink" Target="mailto:chungnancy@hoover.biz" TargetMode="External"/><Relationship Id="rId7098" Type="http://schemas.openxmlformats.org/officeDocument/2006/relationships/hyperlink" Target="mailto:floydjoy@walls-vance.com" TargetMode="External"/><Relationship Id="rId8149" Type="http://schemas.openxmlformats.org/officeDocument/2006/relationships/hyperlink" Target="https://www.becker.net/" TargetMode="External"/><Relationship Id="rId11477" Type="http://schemas.openxmlformats.org/officeDocument/2006/relationships/hyperlink" Target="http://glenn.info/" TargetMode="External"/><Relationship Id="rId12528" Type="http://schemas.openxmlformats.org/officeDocument/2006/relationships/hyperlink" Target="mailto:bryanmelanie@chambers.com" TargetMode="External"/><Relationship Id="rId906" Type="http://schemas.openxmlformats.org/officeDocument/2006/relationships/hyperlink" Target="mailto:marvinwoodard@lam.biz" TargetMode="External"/><Relationship Id="rId1536" Type="http://schemas.openxmlformats.org/officeDocument/2006/relationships/hyperlink" Target="mailto:gilbert74@castro.com" TargetMode="External"/><Relationship Id="rId10079" Type="http://schemas.openxmlformats.org/officeDocument/2006/relationships/hyperlink" Target="https://www.horton.biz/" TargetMode="External"/><Relationship Id="rId15001" Type="http://schemas.openxmlformats.org/officeDocument/2006/relationships/hyperlink" Target="https://yoder.com/" TargetMode="External"/><Relationship Id="rId18571" Type="http://schemas.openxmlformats.org/officeDocument/2006/relationships/hyperlink" Target="http://burns-huynh.com/" TargetMode="External"/><Relationship Id="rId19622" Type="http://schemas.openxmlformats.org/officeDocument/2006/relationships/hyperlink" Target="mailto:jasmin50@sanders.info" TargetMode="External"/><Relationship Id="rId4759" Type="http://schemas.openxmlformats.org/officeDocument/2006/relationships/hyperlink" Target="https://www.wells.com/" TargetMode="External"/><Relationship Id="rId8630" Type="http://schemas.openxmlformats.org/officeDocument/2006/relationships/hyperlink" Target="mailto:paige89@bryan-andrade.org" TargetMode="External"/><Relationship Id="rId10560" Type="http://schemas.openxmlformats.org/officeDocument/2006/relationships/hyperlink" Target="mailto:deanna41@shea-newton.org" TargetMode="External"/><Relationship Id="rId11611" Type="http://schemas.openxmlformats.org/officeDocument/2006/relationships/hyperlink" Target="http://www.dorsey.com/" TargetMode="External"/><Relationship Id="rId17173" Type="http://schemas.openxmlformats.org/officeDocument/2006/relationships/hyperlink" Target="https://doyle.com/" TargetMode="External"/><Relationship Id="rId18224" Type="http://schemas.openxmlformats.org/officeDocument/2006/relationships/hyperlink" Target="mailto:vargasjimmy@roach-gallegos.com" TargetMode="External"/><Relationship Id="rId6181" Type="http://schemas.openxmlformats.org/officeDocument/2006/relationships/hyperlink" Target="https://cooley.org/" TargetMode="External"/><Relationship Id="rId7232" Type="http://schemas.openxmlformats.org/officeDocument/2006/relationships/hyperlink" Target="mailto:olsoncalvin@christensen.net" TargetMode="External"/><Relationship Id="rId10213" Type="http://schemas.openxmlformats.org/officeDocument/2006/relationships/hyperlink" Target="https://www.matthews.com/" TargetMode="External"/><Relationship Id="rId2791" Type="http://schemas.openxmlformats.org/officeDocument/2006/relationships/hyperlink" Target="http://www.woodward-espinoza.net/" TargetMode="External"/><Relationship Id="rId12385" Type="http://schemas.openxmlformats.org/officeDocument/2006/relationships/hyperlink" Target="http://www.holland.com/" TargetMode="External"/><Relationship Id="rId13783" Type="http://schemas.openxmlformats.org/officeDocument/2006/relationships/hyperlink" Target="http://www.pace.com/" TargetMode="External"/><Relationship Id="rId14834" Type="http://schemas.openxmlformats.org/officeDocument/2006/relationships/hyperlink" Target="mailto:braunholly@sherman-santiago.com" TargetMode="External"/><Relationship Id="rId763" Type="http://schemas.openxmlformats.org/officeDocument/2006/relationships/hyperlink" Target="https://www.graham.com/" TargetMode="External"/><Relationship Id="rId1393" Type="http://schemas.openxmlformats.org/officeDocument/2006/relationships/hyperlink" Target="https://www.schaefer-craig.com/" TargetMode="External"/><Relationship Id="rId2444" Type="http://schemas.openxmlformats.org/officeDocument/2006/relationships/hyperlink" Target="mailto:gouldstanley@flores.com" TargetMode="External"/><Relationship Id="rId3842" Type="http://schemas.openxmlformats.org/officeDocument/2006/relationships/hyperlink" Target="mailto:pedro48@page.com" TargetMode="External"/><Relationship Id="rId9057" Type="http://schemas.openxmlformats.org/officeDocument/2006/relationships/hyperlink" Target="https://www.salas.com/" TargetMode="External"/><Relationship Id="rId12038" Type="http://schemas.openxmlformats.org/officeDocument/2006/relationships/hyperlink" Target="mailto:ralph79@li-gordon.com" TargetMode="External"/><Relationship Id="rId13436" Type="http://schemas.openxmlformats.org/officeDocument/2006/relationships/hyperlink" Target="mailto:nancypetty@fletcher.com" TargetMode="External"/><Relationship Id="rId416" Type="http://schemas.openxmlformats.org/officeDocument/2006/relationships/hyperlink" Target="mailto:mosleyross@lawrence.com" TargetMode="External"/><Relationship Id="rId1046" Type="http://schemas.openxmlformats.org/officeDocument/2006/relationships/hyperlink" Target="mailto:dfreeman@blackwell.net" TargetMode="External"/><Relationship Id="rId16659" Type="http://schemas.openxmlformats.org/officeDocument/2006/relationships/hyperlink" Target="http://serrano.com/" TargetMode="External"/><Relationship Id="rId5667" Type="http://schemas.openxmlformats.org/officeDocument/2006/relationships/hyperlink" Target="http://pierce-ryan.com/" TargetMode="External"/><Relationship Id="rId6718" Type="http://schemas.openxmlformats.org/officeDocument/2006/relationships/hyperlink" Target="mailto:willissavannah@stevens.com" TargetMode="External"/><Relationship Id="rId18081" Type="http://schemas.openxmlformats.org/officeDocument/2006/relationships/hyperlink" Target="http://hanna.biz/" TargetMode="External"/><Relationship Id="rId19132" Type="http://schemas.openxmlformats.org/officeDocument/2006/relationships/hyperlink" Target="mailto:deborah61@mccoy-vance.info" TargetMode="External"/><Relationship Id="rId4269" Type="http://schemas.openxmlformats.org/officeDocument/2006/relationships/hyperlink" Target="https://franco-gentry.com/" TargetMode="External"/><Relationship Id="rId8140" Type="http://schemas.openxmlformats.org/officeDocument/2006/relationships/hyperlink" Target="mailto:collinpearson@carey.com" TargetMode="External"/><Relationship Id="rId10070" Type="http://schemas.openxmlformats.org/officeDocument/2006/relationships/hyperlink" Target="mailto:zhouse@carter-vaughn.biz" TargetMode="External"/><Relationship Id="rId11121" Type="http://schemas.openxmlformats.org/officeDocument/2006/relationships/hyperlink" Target="https://orr.com/" TargetMode="External"/><Relationship Id="rId14691" Type="http://schemas.openxmlformats.org/officeDocument/2006/relationships/hyperlink" Target="https://www.diaz-cardenas.info/" TargetMode="External"/><Relationship Id="rId15742" Type="http://schemas.openxmlformats.org/officeDocument/2006/relationships/hyperlink" Target="mailto:adrianlyons@lowe-greene.com" TargetMode="External"/><Relationship Id="rId4750" Type="http://schemas.openxmlformats.org/officeDocument/2006/relationships/hyperlink" Target="mailto:martinjo@singh-spears.biz" TargetMode="External"/><Relationship Id="rId5801" Type="http://schemas.openxmlformats.org/officeDocument/2006/relationships/hyperlink" Target="https://giles.biz/" TargetMode="External"/><Relationship Id="rId13293" Type="http://schemas.openxmlformats.org/officeDocument/2006/relationships/hyperlink" Target="https://www.sloan-keith.com/" TargetMode="External"/><Relationship Id="rId14344" Type="http://schemas.openxmlformats.org/officeDocument/2006/relationships/hyperlink" Target="mailto:wdaniels@walsh.com" TargetMode="External"/><Relationship Id="rId3352" Type="http://schemas.openxmlformats.org/officeDocument/2006/relationships/hyperlink" Target="mailto:tbishop@diaz.com" TargetMode="External"/><Relationship Id="rId4403" Type="http://schemas.openxmlformats.org/officeDocument/2006/relationships/hyperlink" Target="https://bender.biz/" TargetMode="External"/><Relationship Id="rId18965" Type="http://schemas.openxmlformats.org/officeDocument/2006/relationships/hyperlink" Target="http://www.odonnell.net/" TargetMode="External"/><Relationship Id="rId273" Type="http://schemas.openxmlformats.org/officeDocument/2006/relationships/hyperlink" Target="https://frey.com/" TargetMode="External"/><Relationship Id="rId3005" Type="http://schemas.openxmlformats.org/officeDocument/2006/relationships/hyperlink" Target="http://wood.com/" TargetMode="External"/><Relationship Id="rId6575" Type="http://schemas.openxmlformats.org/officeDocument/2006/relationships/hyperlink" Target="https://valenzuela.info/" TargetMode="External"/><Relationship Id="rId7626" Type="http://schemas.openxmlformats.org/officeDocument/2006/relationships/hyperlink" Target="mailto:hoffmanjasmin@washington.com" TargetMode="External"/><Relationship Id="rId7973" Type="http://schemas.openxmlformats.org/officeDocument/2006/relationships/hyperlink" Target="http://www.montoya.biz/" TargetMode="External"/><Relationship Id="rId10954" Type="http://schemas.openxmlformats.org/officeDocument/2006/relationships/hyperlink" Target="mailto:hardingsamantha@hobbs.com" TargetMode="External"/><Relationship Id="rId16169" Type="http://schemas.openxmlformats.org/officeDocument/2006/relationships/hyperlink" Target="https://www.kent-sloan.net/" TargetMode="External"/><Relationship Id="rId17567" Type="http://schemas.openxmlformats.org/officeDocument/2006/relationships/hyperlink" Target="http://rowe.com/" TargetMode="External"/><Relationship Id="rId18618" Type="http://schemas.openxmlformats.org/officeDocument/2006/relationships/hyperlink" Target="mailto:diana67@church.org" TargetMode="External"/><Relationship Id="rId5177" Type="http://schemas.openxmlformats.org/officeDocument/2006/relationships/hyperlink" Target="http://www.steele-abbott.com/" TargetMode="External"/><Relationship Id="rId6228" Type="http://schemas.openxmlformats.org/officeDocument/2006/relationships/hyperlink" Target="mailto:andre51@doyle.biz" TargetMode="External"/><Relationship Id="rId10607" Type="http://schemas.openxmlformats.org/officeDocument/2006/relationships/hyperlink" Target="https://www.mcclain-lucas.net/" TargetMode="External"/><Relationship Id="rId9798" Type="http://schemas.openxmlformats.org/officeDocument/2006/relationships/hyperlink" Target="mailto:soniasanders@roach-ritter.com" TargetMode="External"/><Relationship Id="rId12779" Type="http://schemas.openxmlformats.org/officeDocument/2006/relationships/hyperlink" Target="https://www.espinoza.com/" TargetMode="External"/><Relationship Id="rId16650" Type="http://schemas.openxmlformats.org/officeDocument/2006/relationships/hyperlink" Target="mailto:esparzamarcus@adams.org" TargetMode="External"/><Relationship Id="rId17701" Type="http://schemas.openxmlformats.org/officeDocument/2006/relationships/hyperlink" Target="https://hodges.com/" TargetMode="External"/><Relationship Id="rId1787" Type="http://schemas.openxmlformats.org/officeDocument/2006/relationships/hyperlink" Target="http://beltran-wallace.com/" TargetMode="External"/><Relationship Id="rId2838" Type="http://schemas.openxmlformats.org/officeDocument/2006/relationships/hyperlink" Target="mailto:nlam@brown.net" TargetMode="External"/><Relationship Id="rId15252" Type="http://schemas.openxmlformats.org/officeDocument/2006/relationships/hyperlink" Target="mailto:ymarquez@santiago-mayer.com" TargetMode="External"/><Relationship Id="rId16303" Type="http://schemas.openxmlformats.org/officeDocument/2006/relationships/hyperlink" Target="http://www.henson-barber.biz/" TargetMode="External"/><Relationship Id="rId19873" Type="http://schemas.openxmlformats.org/officeDocument/2006/relationships/hyperlink" Target="http://sweeney.net/" TargetMode="External"/><Relationship Id="rId4260" Type="http://schemas.openxmlformats.org/officeDocument/2006/relationships/hyperlink" Target="mailto:yskinner@barber.com" TargetMode="External"/><Relationship Id="rId5311" Type="http://schemas.openxmlformats.org/officeDocument/2006/relationships/hyperlink" Target="https://www.downs.com/" TargetMode="External"/><Relationship Id="rId8881" Type="http://schemas.openxmlformats.org/officeDocument/2006/relationships/hyperlink" Target="http://www.stewart.com/" TargetMode="External"/><Relationship Id="rId9932" Type="http://schemas.openxmlformats.org/officeDocument/2006/relationships/hyperlink" Target="mailto:russellcallahan@barr.com" TargetMode="External"/><Relationship Id="rId18475" Type="http://schemas.openxmlformats.org/officeDocument/2006/relationships/hyperlink" Target="http://www.vaughn-boyle.com/" TargetMode="External"/><Relationship Id="rId19526" Type="http://schemas.openxmlformats.org/officeDocument/2006/relationships/hyperlink" Target="mailto:wmcconnell@duke-yoder.com" TargetMode="External"/><Relationship Id="rId7483" Type="http://schemas.openxmlformats.org/officeDocument/2006/relationships/hyperlink" Target="https://www.hart-mcneil.com/" TargetMode="External"/><Relationship Id="rId8534" Type="http://schemas.openxmlformats.org/officeDocument/2006/relationships/hyperlink" Target="mailto:dawnhopkins@deleon.com" TargetMode="External"/><Relationship Id="rId10464" Type="http://schemas.openxmlformats.org/officeDocument/2006/relationships/hyperlink" Target="mailto:arodgers@hurst.com" TargetMode="External"/><Relationship Id="rId11862" Type="http://schemas.openxmlformats.org/officeDocument/2006/relationships/hyperlink" Target="mailto:camachoamanda@singh.org" TargetMode="External"/><Relationship Id="rId12913" Type="http://schemas.openxmlformats.org/officeDocument/2006/relationships/hyperlink" Target="https://www.mccullough-hanna.com/" TargetMode="External"/><Relationship Id="rId17077" Type="http://schemas.openxmlformats.org/officeDocument/2006/relationships/hyperlink" Target="http://www.turner.net/" TargetMode="External"/><Relationship Id="rId18128" Type="http://schemas.openxmlformats.org/officeDocument/2006/relationships/hyperlink" Target="mailto:ray89@pitts.com" TargetMode="External"/><Relationship Id="rId1921" Type="http://schemas.openxmlformats.org/officeDocument/2006/relationships/hyperlink" Target="https://hamilton.com/" TargetMode="External"/><Relationship Id="rId6085" Type="http://schemas.openxmlformats.org/officeDocument/2006/relationships/hyperlink" Target="http://www.gregory.com/" TargetMode="External"/><Relationship Id="rId7136" Type="http://schemas.openxmlformats.org/officeDocument/2006/relationships/hyperlink" Target="mailto:jillian34@cowan.com" TargetMode="External"/><Relationship Id="rId10117" Type="http://schemas.openxmlformats.org/officeDocument/2006/relationships/hyperlink" Target="http://wheeler-shepherd.biz/" TargetMode="External"/><Relationship Id="rId11515" Type="http://schemas.openxmlformats.org/officeDocument/2006/relationships/hyperlink" Target="https://wells.org/" TargetMode="External"/><Relationship Id="rId13687" Type="http://schemas.openxmlformats.org/officeDocument/2006/relationships/hyperlink" Target="http://ballard.com/" TargetMode="External"/><Relationship Id="rId14738" Type="http://schemas.openxmlformats.org/officeDocument/2006/relationships/hyperlink" Target="mailto:gregorykristi@kline-scott.com" TargetMode="External"/><Relationship Id="rId1297" Type="http://schemas.openxmlformats.org/officeDocument/2006/relationships/hyperlink" Target="http://www.chung-horne.org/" TargetMode="External"/><Relationship Id="rId2695" Type="http://schemas.openxmlformats.org/officeDocument/2006/relationships/hyperlink" Target="http://www.rosario.com/" TargetMode="External"/><Relationship Id="rId3746" Type="http://schemas.openxmlformats.org/officeDocument/2006/relationships/hyperlink" Target="mailto:shawna42@downs.com" TargetMode="External"/><Relationship Id="rId12289" Type="http://schemas.openxmlformats.org/officeDocument/2006/relationships/hyperlink" Target="https://www.graves.info/" TargetMode="External"/><Relationship Id="rId16160" Type="http://schemas.openxmlformats.org/officeDocument/2006/relationships/hyperlink" Target="mailto:richardbrent@simpson-abbott.com" TargetMode="External"/><Relationship Id="rId17211" Type="http://schemas.openxmlformats.org/officeDocument/2006/relationships/hyperlink" Target="http://www.aguilar-bolton.com/" TargetMode="External"/><Relationship Id="rId667" Type="http://schemas.openxmlformats.org/officeDocument/2006/relationships/hyperlink" Target="http://www.leach.com/" TargetMode="External"/><Relationship Id="rId2348" Type="http://schemas.openxmlformats.org/officeDocument/2006/relationships/hyperlink" Target="mailto:castroalex@lane-wiley.com" TargetMode="External"/><Relationship Id="rId6969" Type="http://schemas.openxmlformats.org/officeDocument/2006/relationships/hyperlink" Target="https://rojas-mccall.com/" TargetMode="External"/><Relationship Id="rId12770" Type="http://schemas.openxmlformats.org/officeDocument/2006/relationships/hyperlink" Target="mailto:nicolas82@logan.biz" TargetMode="External"/><Relationship Id="rId13821" Type="http://schemas.openxmlformats.org/officeDocument/2006/relationships/hyperlink" Target="https://simon-hendricks.com/" TargetMode="External"/><Relationship Id="rId19383" Type="http://schemas.openxmlformats.org/officeDocument/2006/relationships/hyperlink" Target="https://www.mcintyre.com/" TargetMode="External"/><Relationship Id="rId8391" Type="http://schemas.openxmlformats.org/officeDocument/2006/relationships/hyperlink" Target="http://www.duarte.com/" TargetMode="External"/><Relationship Id="rId9442" Type="http://schemas.openxmlformats.org/officeDocument/2006/relationships/hyperlink" Target="mailto:shepherdjamie@stark.com" TargetMode="External"/><Relationship Id="rId11372" Type="http://schemas.openxmlformats.org/officeDocument/2006/relationships/hyperlink" Target="mailto:grossantonio@cross-li.biz" TargetMode="External"/><Relationship Id="rId12423" Type="http://schemas.openxmlformats.org/officeDocument/2006/relationships/hyperlink" Target="https://www.gregory.com/" TargetMode="External"/><Relationship Id="rId19036" Type="http://schemas.openxmlformats.org/officeDocument/2006/relationships/hyperlink" Target="mailto:gloveralexandra@orozco.biz" TargetMode="External"/><Relationship Id="rId801" Type="http://schemas.openxmlformats.org/officeDocument/2006/relationships/hyperlink" Target="https://www.burgess.org/" TargetMode="External"/><Relationship Id="rId1431" Type="http://schemas.openxmlformats.org/officeDocument/2006/relationships/hyperlink" Target="http://moran.info/" TargetMode="External"/><Relationship Id="rId8044" Type="http://schemas.openxmlformats.org/officeDocument/2006/relationships/hyperlink" Target="mailto:alisonrobinson@mcconnell.com" TargetMode="External"/><Relationship Id="rId11025" Type="http://schemas.openxmlformats.org/officeDocument/2006/relationships/hyperlink" Target="http://herrera-peters.com/" TargetMode="External"/><Relationship Id="rId14595" Type="http://schemas.openxmlformats.org/officeDocument/2006/relationships/hyperlink" Target="http://snow.com/" TargetMode="External"/><Relationship Id="rId15993" Type="http://schemas.openxmlformats.org/officeDocument/2006/relationships/hyperlink" Target="https://bryan-hinton.com/" TargetMode="External"/><Relationship Id="rId4654" Type="http://schemas.openxmlformats.org/officeDocument/2006/relationships/hyperlink" Target="mailto:wyatt59@george-kennedy.com" TargetMode="External"/><Relationship Id="rId13197" Type="http://schemas.openxmlformats.org/officeDocument/2006/relationships/hyperlink" Target="https://johns-hernandez.com/" TargetMode="External"/><Relationship Id="rId14248" Type="http://schemas.openxmlformats.org/officeDocument/2006/relationships/hyperlink" Target="mailto:reesejoy@barry.net" TargetMode="External"/><Relationship Id="rId15646" Type="http://schemas.openxmlformats.org/officeDocument/2006/relationships/hyperlink" Target="mailto:lorrainerichardson@padilla.com" TargetMode="External"/><Relationship Id="rId3256" Type="http://schemas.openxmlformats.org/officeDocument/2006/relationships/hyperlink" Target="mailto:pzhang@booth.com" TargetMode="External"/><Relationship Id="rId4307" Type="http://schemas.openxmlformats.org/officeDocument/2006/relationships/hyperlink" Target="http://campos-craig.com/" TargetMode="External"/><Relationship Id="rId5705" Type="http://schemas.openxmlformats.org/officeDocument/2006/relationships/hyperlink" Target="https://haley.com/" TargetMode="External"/><Relationship Id="rId18869" Type="http://schemas.openxmlformats.org/officeDocument/2006/relationships/hyperlink" Target="https://levy-donaldson.net/" TargetMode="External"/><Relationship Id="rId177" Type="http://schemas.openxmlformats.org/officeDocument/2006/relationships/hyperlink" Target="mailto:carpenterkylie@chambers-frost.com" TargetMode="External"/><Relationship Id="rId7877" Type="http://schemas.openxmlformats.org/officeDocument/2006/relationships/hyperlink" Target="https://ochoa.com/" TargetMode="External"/><Relationship Id="rId8928" Type="http://schemas.openxmlformats.org/officeDocument/2006/relationships/hyperlink" Target="mailto:richardfarley@bender-sloan.com" TargetMode="External"/><Relationship Id="rId10858" Type="http://schemas.openxmlformats.org/officeDocument/2006/relationships/hyperlink" Target="mailto:annettegordon@bradford-fitzgerald.com" TargetMode="External"/><Relationship Id="rId11909" Type="http://schemas.openxmlformats.org/officeDocument/2006/relationships/hyperlink" Target="https://www.white-herman.com/" TargetMode="External"/><Relationship Id="rId6479" Type="http://schemas.openxmlformats.org/officeDocument/2006/relationships/hyperlink" Target="https://www.harvey.com/" TargetMode="External"/><Relationship Id="rId12280" Type="http://schemas.openxmlformats.org/officeDocument/2006/relationships/hyperlink" Target="mailto:francis80@olson-boyd.com" TargetMode="External"/><Relationship Id="rId13331" Type="http://schemas.openxmlformats.org/officeDocument/2006/relationships/hyperlink" Target="https://avery-woods.com/" TargetMode="External"/><Relationship Id="rId17952" Type="http://schemas.openxmlformats.org/officeDocument/2006/relationships/hyperlink" Target="mailto:victor77@lynch.com" TargetMode="External"/><Relationship Id="rId6960" Type="http://schemas.openxmlformats.org/officeDocument/2006/relationships/hyperlink" Target="mailto:monique35@bishop.com" TargetMode="External"/><Relationship Id="rId16554" Type="http://schemas.openxmlformats.org/officeDocument/2006/relationships/hyperlink" Target="mailto:wwhitaker@mitchell.org" TargetMode="External"/><Relationship Id="rId17605" Type="http://schemas.openxmlformats.org/officeDocument/2006/relationships/hyperlink" Target="https://www.woods-lewis.com/" TargetMode="External"/><Relationship Id="rId311" Type="http://schemas.openxmlformats.org/officeDocument/2006/relationships/hyperlink" Target="https://weber.net/" TargetMode="External"/><Relationship Id="rId5562" Type="http://schemas.openxmlformats.org/officeDocument/2006/relationships/hyperlink" Target="mailto:markscheyenne@camacho.com" TargetMode="External"/><Relationship Id="rId6613" Type="http://schemas.openxmlformats.org/officeDocument/2006/relationships/hyperlink" Target="http://www.english-gilbert.com/" TargetMode="External"/><Relationship Id="rId15156" Type="http://schemas.openxmlformats.org/officeDocument/2006/relationships/hyperlink" Target="mailto:nmoyer@allison-dean.com" TargetMode="External"/><Relationship Id="rId16207" Type="http://schemas.openxmlformats.org/officeDocument/2006/relationships/hyperlink" Target="http://www.wagner.com/" TargetMode="External"/><Relationship Id="rId4164" Type="http://schemas.openxmlformats.org/officeDocument/2006/relationships/hyperlink" Target="mailto:sydney92@house.org" TargetMode="External"/><Relationship Id="rId5215" Type="http://schemas.openxmlformats.org/officeDocument/2006/relationships/hyperlink" Target="https://www.dodson.com/" TargetMode="External"/><Relationship Id="rId8785" Type="http://schemas.openxmlformats.org/officeDocument/2006/relationships/hyperlink" Target="https://watson.info/" TargetMode="External"/><Relationship Id="rId9836" Type="http://schemas.openxmlformats.org/officeDocument/2006/relationships/hyperlink" Target="mailto:pamfitzgerald@knight.com" TargetMode="External"/><Relationship Id="rId18379" Type="http://schemas.openxmlformats.org/officeDocument/2006/relationships/hyperlink" Target="https://bauer.com/" TargetMode="External"/><Relationship Id="rId19777" Type="http://schemas.openxmlformats.org/officeDocument/2006/relationships/hyperlink" Target="http://quinn.net/" TargetMode="External"/><Relationship Id="rId7387" Type="http://schemas.openxmlformats.org/officeDocument/2006/relationships/hyperlink" Target="http://barrett.biz/" TargetMode="External"/><Relationship Id="rId8438" Type="http://schemas.openxmlformats.org/officeDocument/2006/relationships/hyperlink" Target="mailto:michaelteresa@wheeler-patel.com" TargetMode="External"/><Relationship Id="rId11766" Type="http://schemas.openxmlformats.org/officeDocument/2006/relationships/hyperlink" Target="mailto:laura58@schwartz.com" TargetMode="External"/><Relationship Id="rId12817" Type="http://schemas.openxmlformats.org/officeDocument/2006/relationships/hyperlink" Target="http://becker.com/" TargetMode="External"/><Relationship Id="rId1825" Type="http://schemas.openxmlformats.org/officeDocument/2006/relationships/hyperlink" Target="http://rice.biz/" TargetMode="External"/><Relationship Id="rId10368" Type="http://schemas.openxmlformats.org/officeDocument/2006/relationships/hyperlink" Target="mailto:stephenstristan@carrillo.org" TargetMode="External"/><Relationship Id="rId11419" Type="http://schemas.openxmlformats.org/officeDocument/2006/relationships/hyperlink" Target="http://www.reese.info/" TargetMode="External"/><Relationship Id="rId14989" Type="http://schemas.openxmlformats.org/officeDocument/2006/relationships/hyperlink" Target="http://www.harvey.com/" TargetMode="External"/><Relationship Id="rId18860" Type="http://schemas.openxmlformats.org/officeDocument/2006/relationships/hyperlink" Target="mailto:heathisaiah@holloway-stone.com" TargetMode="External"/><Relationship Id="rId19911" Type="http://schemas.openxmlformats.org/officeDocument/2006/relationships/hyperlink" Target="https://sandoval.com/" TargetMode="External"/><Relationship Id="rId3997" Type="http://schemas.openxmlformats.org/officeDocument/2006/relationships/hyperlink" Target="https://cervantes.com/" TargetMode="External"/><Relationship Id="rId11900" Type="http://schemas.openxmlformats.org/officeDocument/2006/relationships/hyperlink" Target="mailto:breannachan@hays-chaney.org" TargetMode="External"/><Relationship Id="rId17462" Type="http://schemas.openxmlformats.org/officeDocument/2006/relationships/hyperlink" Target="mailto:tannermoore@cabrera.biz" TargetMode="External"/><Relationship Id="rId18513" Type="http://schemas.openxmlformats.org/officeDocument/2006/relationships/hyperlink" Target="http://www.roach-patterson.com/" TargetMode="External"/><Relationship Id="rId2599" Type="http://schemas.openxmlformats.org/officeDocument/2006/relationships/hyperlink" Target="https://www.chang.com/" TargetMode="External"/><Relationship Id="rId6470" Type="http://schemas.openxmlformats.org/officeDocument/2006/relationships/hyperlink" Target="mailto:clayton13@alvarez.info" TargetMode="External"/><Relationship Id="rId7521" Type="http://schemas.openxmlformats.org/officeDocument/2006/relationships/hyperlink" Target="https://www.galvan.net/" TargetMode="External"/><Relationship Id="rId10502" Type="http://schemas.openxmlformats.org/officeDocument/2006/relationships/hyperlink" Target="mailto:emily15@rice-elliott.net" TargetMode="External"/><Relationship Id="rId16064" Type="http://schemas.openxmlformats.org/officeDocument/2006/relationships/hyperlink" Target="mailto:jaime97@ramos-davis.com" TargetMode="External"/><Relationship Id="rId17115" Type="http://schemas.openxmlformats.org/officeDocument/2006/relationships/hyperlink" Target="https://www.schultz-gordon.info/" TargetMode="External"/><Relationship Id="rId5072" Type="http://schemas.openxmlformats.org/officeDocument/2006/relationships/hyperlink" Target="mailto:samantha60@shepard.com" TargetMode="External"/><Relationship Id="rId6123" Type="http://schemas.openxmlformats.org/officeDocument/2006/relationships/hyperlink" Target="http://www.salas.com/" TargetMode="External"/><Relationship Id="rId9693" Type="http://schemas.openxmlformats.org/officeDocument/2006/relationships/hyperlink" Target="https://atkins-richards.info/" TargetMode="External"/><Relationship Id="rId12674" Type="http://schemas.openxmlformats.org/officeDocument/2006/relationships/hyperlink" Target="mailto:aaron18@larsen.net" TargetMode="External"/><Relationship Id="rId19287" Type="http://schemas.openxmlformats.org/officeDocument/2006/relationships/hyperlink" Target="http://www.robertson.com/" TargetMode="External"/><Relationship Id="rId1682" Type="http://schemas.openxmlformats.org/officeDocument/2006/relationships/hyperlink" Target="mailto:cassandra17@alvarado.com" TargetMode="External"/><Relationship Id="rId2733" Type="http://schemas.openxmlformats.org/officeDocument/2006/relationships/hyperlink" Target="https://hubbard-howard.com/" TargetMode="External"/><Relationship Id="rId8295" Type="http://schemas.openxmlformats.org/officeDocument/2006/relationships/hyperlink" Target="https://sherman-simmons.com/" TargetMode="External"/><Relationship Id="rId9346" Type="http://schemas.openxmlformats.org/officeDocument/2006/relationships/hyperlink" Target="mailto:pklein@vasquez.net" TargetMode="External"/><Relationship Id="rId11276" Type="http://schemas.openxmlformats.org/officeDocument/2006/relationships/hyperlink" Target="mailto:flam@rodgers-farrell.biz" TargetMode="External"/><Relationship Id="rId12327" Type="http://schemas.openxmlformats.org/officeDocument/2006/relationships/hyperlink" Target="https://www.ware-barber.com/" TargetMode="External"/><Relationship Id="rId13725" Type="http://schemas.openxmlformats.org/officeDocument/2006/relationships/hyperlink" Target="http://www.duke-braun.com/" TargetMode="External"/><Relationship Id="rId705" Type="http://schemas.openxmlformats.org/officeDocument/2006/relationships/hyperlink" Target="http://richardson.com/" TargetMode="External"/><Relationship Id="rId1335" Type="http://schemas.openxmlformats.org/officeDocument/2006/relationships/hyperlink" Target="http://harvey.net/" TargetMode="External"/><Relationship Id="rId15897" Type="http://schemas.openxmlformats.org/officeDocument/2006/relationships/hyperlink" Target="https://www.morton.net/" TargetMode="External"/><Relationship Id="rId16948" Type="http://schemas.openxmlformats.org/officeDocument/2006/relationships/hyperlink" Target="mailto:jeremiah66@boyer.com" TargetMode="External"/><Relationship Id="rId5956" Type="http://schemas.openxmlformats.org/officeDocument/2006/relationships/hyperlink" Target="mailto:wkirby@cortez.com" TargetMode="External"/><Relationship Id="rId14499" Type="http://schemas.openxmlformats.org/officeDocument/2006/relationships/hyperlink" Target="https://www.dudley.biz/" TargetMode="External"/><Relationship Id="rId18370" Type="http://schemas.openxmlformats.org/officeDocument/2006/relationships/hyperlink" Target="mailto:houstondon@wheeler.org" TargetMode="External"/><Relationship Id="rId19421" Type="http://schemas.openxmlformats.org/officeDocument/2006/relationships/hyperlink" Target="http://duffy.com/" TargetMode="External"/><Relationship Id="rId41" Type="http://schemas.openxmlformats.org/officeDocument/2006/relationships/hyperlink" Target="https://www.norman.org/" TargetMode="External"/><Relationship Id="rId4558" Type="http://schemas.openxmlformats.org/officeDocument/2006/relationships/hyperlink" Target="mailto:duane54@klein-savage.org" TargetMode="External"/><Relationship Id="rId5609" Type="http://schemas.openxmlformats.org/officeDocument/2006/relationships/hyperlink" Target="https://www.mayer.com/" TargetMode="External"/><Relationship Id="rId7031" Type="http://schemas.openxmlformats.org/officeDocument/2006/relationships/hyperlink" Target="https://www.clarke-shaffer.com/" TargetMode="External"/><Relationship Id="rId11410" Type="http://schemas.openxmlformats.org/officeDocument/2006/relationships/hyperlink" Target="mailto:mia79@parks-ramos.info" TargetMode="External"/><Relationship Id="rId14980" Type="http://schemas.openxmlformats.org/officeDocument/2006/relationships/hyperlink" Target="mailto:snowjanet@butler.org" TargetMode="External"/><Relationship Id="rId18023" Type="http://schemas.openxmlformats.org/officeDocument/2006/relationships/hyperlink" Target="https://morton-kerr.com/" TargetMode="External"/><Relationship Id="rId10012" Type="http://schemas.openxmlformats.org/officeDocument/2006/relationships/hyperlink" Target="mailto:sharonnicholson@mcclain-howe.org" TargetMode="External"/><Relationship Id="rId13582" Type="http://schemas.openxmlformats.org/officeDocument/2006/relationships/hyperlink" Target="mailto:greerconnor@livingston.com" TargetMode="External"/><Relationship Id="rId14633" Type="http://schemas.openxmlformats.org/officeDocument/2006/relationships/hyperlink" Target="http://www.morton.com/" TargetMode="External"/><Relationship Id="rId2590" Type="http://schemas.openxmlformats.org/officeDocument/2006/relationships/hyperlink" Target="mailto:gabrielalloyd@castillo-hahn.com" TargetMode="External"/><Relationship Id="rId3641" Type="http://schemas.openxmlformats.org/officeDocument/2006/relationships/hyperlink" Target="https://www.stanton-strickland.com/" TargetMode="External"/><Relationship Id="rId12184" Type="http://schemas.openxmlformats.org/officeDocument/2006/relationships/hyperlink" Target="mailto:randallstefanie@reyes.info" TargetMode="External"/><Relationship Id="rId13235" Type="http://schemas.openxmlformats.org/officeDocument/2006/relationships/hyperlink" Target="https://mcgee-wall.com/" TargetMode="External"/><Relationship Id="rId562" Type="http://schemas.openxmlformats.org/officeDocument/2006/relationships/hyperlink" Target="mailto:jaredchase@solis.net" TargetMode="External"/><Relationship Id="rId1192" Type="http://schemas.openxmlformats.org/officeDocument/2006/relationships/hyperlink" Target="mailto:danielwyatt@shannon.info" TargetMode="External"/><Relationship Id="rId2243" Type="http://schemas.openxmlformats.org/officeDocument/2006/relationships/hyperlink" Target="https://www.noble.com/" TargetMode="External"/><Relationship Id="rId6864" Type="http://schemas.openxmlformats.org/officeDocument/2006/relationships/hyperlink" Target="mailto:zchristensen@crawford.info" TargetMode="External"/><Relationship Id="rId7915" Type="http://schemas.openxmlformats.org/officeDocument/2006/relationships/hyperlink" Target="https://chapman-mcintyre.com/" TargetMode="External"/><Relationship Id="rId16458" Type="http://schemas.openxmlformats.org/officeDocument/2006/relationships/hyperlink" Target="mailto:pattymason@hudson-mayer.com" TargetMode="External"/><Relationship Id="rId17856" Type="http://schemas.openxmlformats.org/officeDocument/2006/relationships/hyperlink" Target="mailto:janice95@bonilla.info" TargetMode="External"/><Relationship Id="rId18907" Type="http://schemas.openxmlformats.org/officeDocument/2006/relationships/hyperlink" Target="http://cisneros.com/" TargetMode="External"/><Relationship Id="rId215" Type="http://schemas.openxmlformats.org/officeDocument/2006/relationships/hyperlink" Target="https://henson.net/" TargetMode="External"/><Relationship Id="rId5466" Type="http://schemas.openxmlformats.org/officeDocument/2006/relationships/hyperlink" Target="mailto:ernest59@waters.com" TargetMode="External"/><Relationship Id="rId6517" Type="http://schemas.openxmlformats.org/officeDocument/2006/relationships/hyperlink" Target="https://www.hughes.com/" TargetMode="External"/><Relationship Id="rId17509" Type="http://schemas.openxmlformats.org/officeDocument/2006/relationships/hyperlink" Target="http://jordan.org/" TargetMode="External"/><Relationship Id="rId4068" Type="http://schemas.openxmlformats.org/officeDocument/2006/relationships/hyperlink" Target="mailto:uhaley@christensen.net" TargetMode="External"/><Relationship Id="rId5119" Type="http://schemas.openxmlformats.org/officeDocument/2006/relationships/hyperlink" Target="https://www.reyes.com/" TargetMode="External"/><Relationship Id="rId8689" Type="http://schemas.openxmlformats.org/officeDocument/2006/relationships/hyperlink" Target="https://baker.com/" TargetMode="External"/><Relationship Id="rId14490" Type="http://schemas.openxmlformats.org/officeDocument/2006/relationships/hyperlink" Target="mailto:erinjoseph@tran.biz" TargetMode="External"/><Relationship Id="rId15541" Type="http://schemas.openxmlformats.org/officeDocument/2006/relationships/hyperlink" Target="http://www.henry.biz/" TargetMode="External"/><Relationship Id="rId1729" Type="http://schemas.openxmlformats.org/officeDocument/2006/relationships/hyperlink" Target="https://www.munoz-morrow.com/" TargetMode="External"/><Relationship Id="rId5600" Type="http://schemas.openxmlformats.org/officeDocument/2006/relationships/hyperlink" Target="mailto:eholland@braun.com" TargetMode="External"/><Relationship Id="rId13092" Type="http://schemas.openxmlformats.org/officeDocument/2006/relationships/hyperlink" Target="mailto:bonnie77@anderson.org" TargetMode="External"/><Relationship Id="rId14143" Type="http://schemas.openxmlformats.org/officeDocument/2006/relationships/hyperlink" Target="https://farley.com/" TargetMode="External"/><Relationship Id="rId18764" Type="http://schemas.openxmlformats.org/officeDocument/2006/relationships/hyperlink" Target="mailto:weeksnathaniel@molina.com" TargetMode="External"/><Relationship Id="rId19815" Type="http://schemas.openxmlformats.org/officeDocument/2006/relationships/hyperlink" Target="https://valenzuela.com/" TargetMode="External"/><Relationship Id="rId3151" Type="http://schemas.openxmlformats.org/officeDocument/2006/relationships/hyperlink" Target="http://www.benson-black.com/" TargetMode="External"/><Relationship Id="rId4202" Type="http://schemas.openxmlformats.org/officeDocument/2006/relationships/hyperlink" Target="mailto:morrowpeggy@barrera-poole.com" TargetMode="External"/><Relationship Id="rId7772" Type="http://schemas.openxmlformats.org/officeDocument/2006/relationships/hyperlink" Target="mailto:darrylalvarez@lee.com" TargetMode="External"/><Relationship Id="rId8823" Type="http://schemas.openxmlformats.org/officeDocument/2006/relationships/hyperlink" Target="http://hunt.com/" TargetMode="External"/><Relationship Id="rId10753" Type="http://schemas.openxmlformats.org/officeDocument/2006/relationships/hyperlink" Target="http://www.mason-johnston.com/" TargetMode="External"/><Relationship Id="rId17366" Type="http://schemas.openxmlformats.org/officeDocument/2006/relationships/hyperlink" Target="mailto:bergkyle@calderon-bean.com" TargetMode="External"/><Relationship Id="rId18417" Type="http://schemas.openxmlformats.org/officeDocument/2006/relationships/hyperlink" Target="http://sandoval-silva.com/" TargetMode="External"/><Relationship Id="rId6374" Type="http://schemas.openxmlformats.org/officeDocument/2006/relationships/hyperlink" Target="mailto:wandaconner@hayden.com" TargetMode="External"/><Relationship Id="rId7425" Type="http://schemas.openxmlformats.org/officeDocument/2006/relationships/hyperlink" Target="http://www.braun.org/" TargetMode="External"/><Relationship Id="rId10406" Type="http://schemas.openxmlformats.org/officeDocument/2006/relationships/hyperlink" Target="mailto:linda63@arroyo-sandoval.com" TargetMode="External"/><Relationship Id="rId11804" Type="http://schemas.openxmlformats.org/officeDocument/2006/relationships/hyperlink" Target="mailto:dmiranda@suarez-waller.net" TargetMode="External"/><Relationship Id="rId17019" Type="http://schemas.openxmlformats.org/officeDocument/2006/relationships/hyperlink" Target="http://fry.biz/" TargetMode="External"/><Relationship Id="rId6027" Type="http://schemas.openxmlformats.org/officeDocument/2006/relationships/hyperlink" Target="https://rodgers-bender.net/" TargetMode="External"/><Relationship Id="rId9597" Type="http://schemas.openxmlformats.org/officeDocument/2006/relationships/hyperlink" Target="http://www.arellano-mccarty.com/" TargetMode="External"/><Relationship Id="rId13976" Type="http://schemas.openxmlformats.org/officeDocument/2006/relationships/hyperlink" Target="mailto:petersonnichole@travis-morrison.biz" TargetMode="External"/><Relationship Id="rId1586" Type="http://schemas.openxmlformats.org/officeDocument/2006/relationships/hyperlink" Target="mailto:pvazquez@hensley.com" TargetMode="External"/><Relationship Id="rId2984" Type="http://schemas.openxmlformats.org/officeDocument/2006/relationships/hyperlink" Target="mailto:kochbrandy@bowers.com" TargetMode="External"/><Relationship Id="rId8199" Type="http://schemas.openxmlformats.org/officeDocument/2006/relationships/hyperlink" Target="http://wise.com/" TargetMode="External"/><Relationship Id="rId12578" Type="http://schemas.openxmlformats.org/officeDocument/2006/relationships/hyperlink" Target="mailto:latoyabeck@ritter.com" TargetMode="External"/><Relationship Id="rId13629" Type="http://schemas.openxmlformats.org/officeDocument/2006/relationships/hyperlink" Target="https://www.lyons.org/" TargetMode="External"/><Relationship Id="rId15051" Type="http://schemas.openxmlformats.org/officeDocument/2006/relationships/hyperlink" Target="https://boyer.com/" TargetMode="External"/><Relationship Id="rId17500" Type="http://schemas.openxmlformats.org/officeDocument/2006/relationships/hyperlink" Target="mailto:graveskerri@heath.info" TargetMode="External"/><Relationship Id="rId609" Type="http://schemas.openxmlformats.org/officeDocument/2006/relationships/hyperlink" Target="https://brock.com/" TargetMode="External"/><Relationship Id="rId956" Type="http://schemas.openxmlformats.org/officeDocument/2006/relationships/hyperlink" Target="mailto:nathaniel36@livingston.com" TargetMode="External"/><Relationship Id="rId1239" Type="http://schemas.openxmlformats.org/officeDocument/2006/relationships/hyperlink" Target="https://www.strong.info/" TargetMode="External"/><Relationship Id="rId2637" Type="http://schemas.openxmlformats.org/officeDocument/2006/relationships/hyperlink" Target="https://guerrero-rhodes.com/" TargetMode="External"/><Relationship Id="rId5110" Type="http://schemas.openxmlformats.org/officeDocument/2006/relationships/hyperlink" Target="mailto:sbaxter@burnett.info" TargetMode="External"/><Relationship Id="rId16102" Type="http://schemas.openxmlformats.org/officeDocument/2006/relationships/hyperlink" Target="mailto:monica15@vance-padilla.info" TargetMode="External"/><Relationship Id="rId19672" Type="http://schemas.openxmlformats.org/officeDocument/2006/relationships/hyperlink" Target="mailto:franciszamora@wu.com" TargetMode="External"/><Relationship Id="rId8680" Type="http://schemas.openxmlformats.org/officeDocument/2006/relationships/hyperlink" Target="mailto:yschneider@silva.com" TargetMode="External"/><Relationship Id="rId9731" Type="http://schemas.openxmlformats.org/officeDocument/2006/relationships/hyperlink" Target="http://www.houston-hartman.org/" TargetMode="External"/><Relationship Id="rId11661" Type="http://schemas.openxmlformats.org/officeDocument/2006/relationships/hyperlink" Target="http://escobar.biz/" TargetMode="External"/><Relationship Id="rId12712" Type="http://schemas.openxmlformats.org/officeDocument/2006/relationships/hyperlink" Target="mailto:mccarthyselena@everett.com" TargetMode="External"/><Relationship Id="rId18274" Type="http://schemas.openxmlformats.org/officeDocument/2006/relationships/hyperlink" Target="mailto:kerrihess@kirk.com" TargetMode="External"/><Relationship Id="rId19325" Type="http://schemas.openxmlformats.org/officeDocument/2006/relationships/hyperlink" Target="http://www.goodwin.net/" TargetMode="External"/><Relationship Id="rId1720" Type="http://schemas.openxmlformats.org/officeDocument/2006/relationships/hyperlink" Target="mailto:chadmckay@daniels.com" TargetMode="External"/><Relationship Id="rId7282" Type="http://schemas.openxmlformats.org/officeDocument/2006/relationships/hyperlink" Target="mailto:rfox@figueroa-pruitt.com" TargetMode="External"/><Relationship Id="rId8333" Type="http://schemas.openxmlformats.org/officeDocument/2006/relationships/hyperlink" Target="https://www.miranda.org/" TargetMode="External"/><Relationship Id="rId10263" Type="http://schemas.openxmlformats.org/officeDocument/2006/relationships/hyperlink" Target="https://moyer-skinner.net/" TargetMode="External"/><Relationship Id="rId11314" Type="http://schemas.openxmlformats.org/officeDocument/2006/relationships/hyperlink" Target="mailto:ashleeeverett@hampton.org" TargetMode="External"/><Relationship Id="rId14884" Type="http://schemas.openxmlformats.org/officeDocument/2006/relationships/hyperlink" Target="mailto:urojas@strong.com" TargetMode="External"/><Relationship Id="rId3892" Type="http://schemas.openxmlformats.org/officeDocument/2006/relationships/hyperlink" Target="mailto:theodore18@reese-fletcher.org" TargetMode="External"/><Relationship Id="rId4943" Type="http://schemas.openxmlformats.org/officeDocument/2006/relationships/hyperlink" Target="https://www.delgado.biz/" TargetMode="External"/><Relationship Id="rId13486" Type="http://schemas.openxmlformats.org/officeDocument/2006/relationships/hyperlink" Target="mailto:alexandermorgan@conley-fischer.org" TargetMode="External"/><Relationship Id="rId14537" Type="http://schemas.openxmlformats.org/officeDocument/2006/relationships/hyperlink" Target="https://www.washington.info/" TargetMode="External"/><Relationship Id="rId15935" Type="http://schemas.openxmlformats.org/officeDocument/2006/relationships/hyperlink" Target="http://mccann-hoover.info/" TargetMode="External"/><Relationship Id="rId2494" Type="http://schemas.openxmlformats.org/officeDocument/2006/relationships/hyperlink" Target="mailto:hornjavier@hanson.com" TargetMode="External"/><Relationship Id="rId3545" Type="http://schemas.openxmlformats.org/officeDocument/2006/relationships/hyperlink" Target="https://www.bell-murphy.com/" TargetMode="External"/><Relationship Id="rId12088" Type="http://schemas.openxmlformats.org/officeDocument/2006/relationships/hyperlink" Target="mailto:fcompton@valenzuela.biz" TargetMode="External"/><Relationship Id="rId13139" Type="http://schemas.openxmlformats.org/officeDocument/2006/relationships/hyperlink" Target="http://dalton.com/" TargetMode="External"/><Relationship Id="rId17010" Type="http://schemas.openxmlformats.org/officeDocument/2006/relationships/hyperlink" Target="mailto:dparker@hurley.com" TargetMode="External"/><Relationship Id="rId466" Type="http://schemas.openxmlformats.org/officeDocument/2006/relationships/hyperlink" Target="mailto:iosborn@brady.com" TargetMode="External"/><Relationship Id="rId1096" Type="http://schemas.openxmlformats.org/officeDocument/2006/relationships/hyperlink" Target="mailto:phyllis40@ferguson-zuniga.com" TargetMode="External"/><Relationship Id="rId2147" Type="http://schemas.openxmlformats.org/officeDocument/2006/relationships/hyperlink" Target="http://www.mcbride.biz/" TargetMode="External"/><Relationship Id="rId19182" Type="http://schemas.openxmlformats.org/officeDocument/2006/relationships/hyperlink" Target="mailto:nsheppard@matthews.com" TargetMode="External"/><Relationship Id="rId119" Type="http://schemas.openxmlformats.org/officeDocument/2006/relationships/hyperlink" Target="mailto:duartejohnathan@pennington.com" TargetMode="External"/><Relationship Id="rId6768" Type="http://schemas.openxmlformats.org/officeDocument/2006/relationships/hyperlink" Target="mailto:palmerjeanette@ibarra.biz" TargetMode="External"/><Relationship Id="rId7819" Type="http://schemas.openxmlformats.org/officeDocument/2006/relationships/hyperlink" Target="http://smith.com/" TargetMode="External"/><Relationship Id="rId8190" Type="http://schemas.openxmlformats.org/officeDocument/2006/relationships/hyperlink" Target="mailto:robertroth@craig.info" TargetMode="External"/><Relationship Id="rId9241" Type="http://schemas.openxmlformats.org/officeDocument/2006/relationships/hyperlink" Target="https://guerra-newman.biz/" TargetMode="External"/><Relationship Id="rId13620" Type="http://schemas.openxmlformats.org/officeDocument/2006/relationships/hyperlink" Target="mailto:michelle32@reese-marshall.com" TargetMode="External"/><Relationship Id="rId11171" Type="http://schemas.openxmlformats.org/officeDocument/2006/relationships/hyperlink" Target="http://stephens.com/" TargetMode="External"/><Relationship Id="rId12222" Type="http://schemas.openxmlformats.org/officeDocument/2006/relationships/hyperlink" Target="mailto:conniewu@erickson.org" TargetMode="External"/><Relationship Id="rId15792" Type="http://schemas.openxmlformats.org/officeDocument/2006/relationships/hyperlink" Target="mailto:lgarner@knapp.biz" TargetMode="External"/><Relationship Id="rId16843" Type="http://schemas.openxmlformats.org/officeDocument/2006/relationships/hyperlink" Target="https://www.oneill.com/" TargetMode="External"/><Relationship Id="rId600" Type="http://schemas.openxmlformats.org/officeDocument/2006/relationships/hyperlink" Target="mailto:bhenderson@ashley.net" TargetMode="External"/><Relationship Id="rId1230" Type="http://schemas.openxmlformats.org/officeDocument/2006/relationships/hyperlink" Target="mailto:ravencollins@hoover.org" TargetMode="External"/><Relationship Id="rId5851" Type="http://schemas.openxmlformats.org/officeDocument/2006/relationships/hyperlink" Target="https://www.riley.org/" TargetMode="External"/><Relationship Id="rId6902" Type="http://schemas.openxmlformats.org/officeDocument/2006/relationships/hyperlink" Target="mailto:srichmond@beasley.net" TargetMode="External"/><Relationship Id="rId14394" Type="http://schemas.openxmlformats.org/officeDocument/2006/relationships/hyperlink" Target="mailto:joanna12@watson-serrano.biz" TargetMode="External"/><Relationship Id="rId15445" Type="http://schemas.openxmlformats.org/officeDocument/2006/relationships/hyperlink" Target="http://caldwell.com/" TargetMode="External"/><Relationship Id="rId4453" Type="http://schemas.openxmlformats.org/officeDocument/2006/relationships/hyperlink" Target="https://ray.info/" TargetMode="External"/><Relationship Id="rId5504" Type="http://schemas.openxmlformats.org/officeDocument/2006/relationships/hyperlink" Target="mailto:chloehood@horne.com" TargetMode="External"/><Relationship Id="rId14047" Type="http://schemas.openxmlformats.org/officeDocument/2006/relationships/hyperlink" Target="http://marshall.net/" TargetMode="External"/><Relationship Id="rId18668" Type="http://schemas.openxmlformats.org/officeDocument/2006/relationships/hyperlink" Target="mailto:nvillanueva@bradshaw.com" TargetMode="External"/><Relationship Id="rId3055" Type="http://schemas.openxmlformats.org/officeDocument/2006/relationships/hyperlink" Target="https://www.watkins.com/" TargetMode="External"/><Relationship Id="rId4106" Type="http://schemas.openxmlformats.org/officeDocument/2006/relationships/hyperlink" Target="mailto:harrellfrancisco@benitez.org" TargetMode="External"/><Relationship Id="rId7676" Type="http://schemas.openxmlformats.org/officeDocument/2006/relationships/hyperlink" Target="mailto:qrobertson@galvan.com" TargetMode="External"/><Relationship Id="rId8727" Type="http://schemas.openxmlformats.org/officeDocument/2006/relationships/hyperlink" Target="https://www.bowers.com/" TargetMode="External"/><Relationship Id="rId19719" Type="http://schemas.openxmlformats.org/officeDocument/2006/relationships/hyperlink" Target="https://www.riley.com/" TargetMode="External"/><Relationship Id="rId6278" Type="http://schemas.openxmlformats.org/officeDocument/2006/relationships/hyperlink" Target="mailto:jeremy80@dickerson-rice.net" TargetMode="External"/><Relationship Id="rId7329" Type="http://schemas.openxmlformats.org/officeDocument/2006/relationships/hyperlink" Target="http://mcpherson.net/" TargetMode="External"/><Relationship Id="rId10657" Type="http://schemas.openxmlformats.org/officeDocument/2006/relationships/hyperlink" Target="http://www.silva.net/" TargetMode="External"/><Relationship Id="rId11708" Type="http://schemas.openxmlformats.org/officeDocument/2006/relationships/hyperlink" Target="mailto:smartin@manning-mccormick.com" TargetMode="External"/><Relationship Id="rId13130" Type="http://schemas.openxmlformats.org/officeDocument/2006/relationships/hyperlink" Target="mailto:arianasandoval@shea-atkinson.info" TargetMode="External"/><Relationship Id="rId17751" Type="http://schemas.openxmlformats.org/officeDocument/2006/relationships/hyperlink" Target="http://www.ortega.net/" TargetMode="External"/><Relationship Id="rId18802" Type="http://schemas.openxmlformats.org/officeDocument/2006/relationships/hyperlink" Target="mailto:robin98@bennett-keith.info" TargetMode="External"/><Relationship Id="rId110" Type="http://schemas.openxmlformats.org/officeDocument/2006/relationships/hyperlink" Target="http://www.fernandez-fisher.com/" TargetMode="External"/><Relationship Id="rId2888" Type="http://schemas.openxmlformats.org/officeDocument/2006/relationships/hyperlink" Target="mailto:dillonbernard@johns-boyd.net" TargetMode="External"/><Relationship Id="rId3939" Type="http://schemas.openxmlformats.org/officeDocument/2006/relationships/hyperlink" Target="http://www.wood.com/" TargetMode="External"/><Relationship Id="rId7810" Type="http://schemas.openxmlformats.org/officeDocument/2006/relationships/hyperlink" Target="mailto:kerry10@arias.biz" TargetMode="External"/><Relationship Id="rId16353" Type="http://schemas.openxmlformats.org/officeDocument/2006/relationships/hyperlink" Target="https://www.dickerson-lin.com/" TargetMode="External"/><Relationship Id="rId17404" Type="http://schemas.openxmlformats.org/officeDocument/2006/relationships/hyperlink" Target="mailto:dorseynathan@moore.com" TargetMode="External"/><Relationship Id="rId5361" Type="http://schemas.openxmlformats.org/officeDocument/2006/relationships/hyperlink" Target="http://carroll-armstrong.com/" TargetMode="External"/><Relationship Id="rId6412" Type="http://schemas.openxmlformats.org/officeDocument/2006/relationships/hyperlink" Target="mailto:phillipsdana@ballard-mullins.com" TargetMode="External"/><Relationship Id="rId9982" Type="http://schemas.openxmlformats.org/officeDocument/2006/relationships/hyperlink" Target="mailto:santosmarcus@hubbard-daniel.com" TargetMode="External"/><Relationship Id="rId12963" Type="http://schemas.openxmlformats.org/officeDocument/2006/relationships/hyperlink" Target="http://mccarty.com/" TargetMode="External"/><Relationship Id="rId16006" Type="http://schemas.openxmlformats.org/officeDocument/2006/relationships/hyperlink" Target="mailto:angelamcintyre@sherman.info" TargetMode="External"/><Relationship Id="rId19576" Type="http://schemas.openxmlformats.org/officeDocument/2006/relationships/hyperlink" Target="mailto:phillipsshannon@cannon.com" TargetMode="External"/><Relationship Id="rId1971" Type="http://schemas.openxmlformats.org/officeDocument/2006/relationships/hyperlink" Target="http://www.browning.net/" TargetMode="External"/><Relationship Id="rId5014" Type="http://schemas.openxmlformats.org/officeDocument/2006/relationships/hyperlink" Target="mailto:reynoldsross@jennings.org" TargetMode="External"/><Relationship Id="rId8584" Type="http://schemas.openxmlformats.org/officeDocument/2006/relationships/hyperlink" Target="mailto:corozco@davenport.biz" TargetMode="External"/><Relationship Id="rId9635" Type="http://schemas.openxmlformats.org/officeDocument/2006/relationships/hyperlink" Target="https://burgess.info/" TargetMode="External"/><Relationship Id="rId11565" Type="http://schemas.openxmlformats.org/officeDocument/2006/relationships/hyperlink" Target="https://www.harding.com/" TargetMode="External"/><Relationship Id="rId12616" Type="http://schemas.openxmlformats.org/officeDocument/2006/relationships/hyperlink" Target="mailto:manueldowns@dodson-wilkerson.com" TargetMode="External"/><Relationship Id="rId18178" Type="http://schemas.openxmlformats.org/officeDocument/2006/relationships/hyperlink" Target="mailto:mitchell97@dennis.com" TargetMode="External"/><Relationship Id="rId19229" Type="http://schemas.openxmlformats.org/officeDocument/2006/relationships/hyperlink" Target="https://www.rivas.net/" TargetMode="External"/><Relationship Id="rId1624" Type="http://schemas.openxmlformats.org/officeDocument/2006/relationships/hyperlink" Target="mailto:xmcknight@mcmahon.info" TargetMode="External"/><Relationship Id="rId7186" Type="http://schemas.openxmlformats.org/officeDocument/2006/relationships/hyperlink" Target="mailto:bobby84@mcgrath-massey.biz" TargetMode="External"/><Relationship Id="rId8237" Type="http://schemas.openxmlformats.org/officeDocument/2006/relationships/hyperlink" Target="http://www.ross.com/" TargetMode="External"/><Relationship Id="rId10167" Type="http://schemas.openxmlformats.org/officeDocument/2006/relationships/hyperlink" Target="http://horton.com/" TargetMode="External"/><Relationship Id="rId11218" Type="http://schemas.openxmlformats.org/officeDocument/2006/relationships/hyperlink" Target="mailto:meghanwhitney@wilkins.com" TargetMode="External"/><Relationship Id="rId3796" Type="http://schemas.openxmlformats.org/officeDocument/2006/relationships/hyperlink" Target="mailto:watersanna@dudley.net" TargetMode="External"/><Relationship Id="rId14788" Type="http://schemas.openxmlformats.org/officeDocument/2006/relationships/hyperlink" Target="mailto:terricurtis@murray.biz" TargetMode="External"/><Relationship Id="rId15839" Type="http://schemas.openxmlformats.org/officeDocument/2006/relationships/hyperlink" Target="https://erickson.com/" TargetMode="External"/><Relationship Id="rId17261" Type="http://schemas.openxmlformats.org/officeDocument/2006/relationships/hyperlink" Target="http://www.warner.org/" TargetMode="External"/><Relationship Id="rId19710" Type="http://schemas.openxmlformats.org/officeDocument/2006/relationships/hyperlink" Target="mailto:shepherdxavier@franco-kane.biz" TargetMode="External"/><Relationship Id="rId2398" Type="http://schemas.openxmlformats.org/officeDocument/2006/relationships/hyperlink" Target="mailto:shannonlogan@collins.org" TargetMode="External"/><Relationship Id="rId3449" Type="http://schemas.openxmlformats.org/officeDocument/2006/relationships/hyperlink" Target="https://www.durham-walls.net/" TargetMode="External"/><Relationship Id="rId4847" Type="http://schemas.openxmlformats.org/officeDocument/2006/relationships/hyperlink" Target="https://mueller.com/" TargetMode="External"/><Relationship Id="rId7320" Type="http://schemas.openxmlformats.org/officeDocument/2006/relationships/hyperlink" Target="mailto:llindsey@welch.com" TargetMode="External"/><Relationship Id="rId18312" Type="http://schemas.openxmlformats.org/officeDocument/2006/relationships/hyperlink" Target="mailto:caleb67@moran.info" TargetMode="External"/><Relationship Id="rId10301" Type="http://schemas.openxmlformats.org/officeDocument/2006/relationships/hyperlink" Target="https://mccoy.com/" TargetMode="External"/><Relationship Id="rId13871" Type="http://schemas.openxmlformats.org/officeDocument/2006/relationships/hyperlink" Target="https://www.ferguson-yang.net/" TargetMode="External"/><Relationship Id="rId14922" Type="http://schemas.openxmlformats.org/officeDocument/2006/relationships/hyperlink" Target="mailto:lydia84@villanueva.com" TargetMode="External"/><Relationship Id="rId3930" Type="http://schemas.openxmlformats.org/officeDocument/2006/relationships/hyperlink" Target="mailto:rebecca38@horton-delgado.org" TargetMode="External"/><Relationship Id="rId8094" Type="http://schemas.openxmlformats.org/officeDocument/2006/relationships/hyperlink" Target="mailto:logantaylor@villa.org" TargetMode="External"/><Relationship Id="rId9492" Type="http://schemas.openxmlformats.org/officeDocument/2006/relationships/hyperlink" Target="mailto:brittneyberg@marsh.com" TargetMode="External"/><Relationship Id="rId12473" Type="http://schemas.openxmlformats.org/officeDocument/2006/relationships/hyperlink" Target="https://sanchez.com/" TargetMode="External"/><Relationship Id="rId13524" Type="http://schemas.openxmlformats.org/officeDocument/2006/relationships/hyperlink" Target="mailto:staffordshirley@zamora.org" TargetMode="External"/><Relationship Id="rId19086" Type="http://schemas.openxmlformats.org/officeDocument/2006/relationships/hyperlink" Target="mailto:hansonsonya@morrison.com" TargetMode="External"/><Relationship Id="rId851" Type="http://schemas.openxmlformats.org/officeDocument/2006/relationships/hyperlink" Target="https://www.fowler.biz/" TargetMode="External"/><Relationship Id="rId1481" Type="http://schemas.openxmlformats.org/officeDocument/2006/relationships/hyperlink" Target="https://www.stokes.com/" TargetMode="External"/><Relationship Id="rId2532" Type="http://schemas.openxmlformats.org/officeDocument/2006/relationships/hyperlink" Target="mailto:joanna87@morales.net" TargetMode="External"/><Relationship Id="rId9145" Type="http://schemas.openxmlformats.org/officeDocument/2006/relationships/hyperlink" Target="https://huang.com/" TargetMode="External"/><Relationship Id="rId11075" Type="http://schemas.openxmlformats.org/officeDocument/2006/relationships/hyperlink" Target="http://www.bennett-roy.com/" TargetMode="External"/><Relationship Id="rId12126" Type="http://schemas.openxmlformats.org/officeDocument/2006/relationships/hyperlink" Target="mailto:jo68@ochoa.com" TargetMode="External"/><Relationship Id="rId15696" Type="http://schemas.openxmlformats.org/officeDocument/2006/relationships/hyperlink" Target="mailto:eduardodiaz@boyer.biz" TargetMode="External"/><Relationship Id="rId16747" Type="http://schemas.openxmlformats.org/officeDocument/2006/relationships/hyperlink" Target="http://www.long.net/" TargetMode="External"/><Relationship Id="rId504" Type="http://schemas.openxmlformats.org/officeDocument/2006/relationships/hyperlink" Target="mailto:porterlogan@duffy.biz" TargetMode="External"/><Relationship Id="rId1134" Type="http://schemas.openxmlformats.org/officeDocument/2006/relationships/hyperlink" Target="mailto:stephensjerome@oneill-villanueva.com" TargetMode="External"/><Relationship Id="rId5755" Type="http://schemas.openxmlformats.org/officeDocument/2006/relationships/hyperlink" Target="http://watts-knapp.com/" TargetMode="External"/><Relationship Id="rId6806" Type="http://schemas.openxmlformats.org/officeDocument/2006/relationships/hyperlink" Target="mailto:barbaramoore@elliott.org" TargetMode="External"/><Relationship Id="rId14298" Type="http://schemas.openxmlformats.org/officeDocument/2006/relationships/hyperlink" Target="mailto:cole11@gallagher.com" TargetMode="External"/><Relationship Id="rId15349" Type="http://schemas.openxmlformats.org/officeDocument/2006/relationships/hyperlink" Target="https://gardner.com/" TargetMode="External"/><Relationship Id="rId19220" Type="http://schemas.openxmlformats.org/officeDocument/2006/relationships/hyperlink" Target="mailto:louisvega@lawson.com" TargetMode="External"/><Relationship Id="rId4357" Type="http://schemas.openxmlformats.org/officeDocument/2006/relationships/hyperlink" Target="http://campbell-velez.com/" TargetMode="External"/><Relationship Id="rId5408" Type="http://schemas.openxmlformats.org/officeDocument/2006/relationships/hyperlink" Target="mailto:eshort@juarez.com" TargetMode="External"/><Relationship Id="rId8978" Type="http://schemas.openxmlformats.org/officeDocument/2006/relationships/hyperlink" Target="mailto:darryl31@mendez.com" TargetMode="External"/><Relationship Id="rId11959" Type="http://schemas.openxmlformats.org/officeDocument/2006/relationships/hyperlink" Target="http://www.lowe.org/" TargetMode="External"/><Relationship Id="rId15830" Type="http://schemas.openxmlformats.org/officeDocument/2006/relationships/hyperlink" Target="mailto:alvarezmaxwell@pineda-edwards.com" TargetMode="External"/><Relationship Id="rId13381" Type="http://schemas.openxmlformats.org/officeDocument/2006/relationships/hyperlink" Target="https://steele.com/" TargetMode="External"/><Relationship Id="rId14432" Type="http://schemas.openxmlformats.org/officeDocument/2006/relationships/hyperlink" Target="mailto:hectoryoder@liu.com" TargetMode="External"/><Relationship Id="rId361" Type="http://schemas.openxmlformats.org/officeDocument/2006/relationships/hyperlink" Target="http://www.meadows.org/" TargetMode="External"/><Relationship Id="rId2042" Type="http://schemas.openxmlformats.org/officeDocument/2006/relationships/hyperlink" Target="mailto:kylie72@payne.com" TargetMode="External"/><Relationship Id="rId3440" Type="http://schemas.openxmlformats.org/officeDocument/2006/relationships/hyperlink" Target="mailto:mlutz@george.org" TargetMode="External"/><Relationship Id="rId13034" Type="http://schemas.openxmlformats.org/officeDocument/2006/relationships/hyperlink" Target="mailto:summer27@gilmore.com" TargetMode="External"/><Relationship Id="rId17655" Type="http://schemas.openxmlformats.org/officeDocument/2006/relationships/hyperlink" Target="https://lowe-shepherd.net/" TargetMode="External"/><Relationship Id="rId18706" Type="http://schemas.openxmlformats.org/officeDocument/2006/relationships/hyperlink" Target="mailto:shelleyevans@obrien.com" TargetMode="External"/><Relationship Id="rId6663" Type="http://schemas.openxmlformats.org/officeDocument/2006/relationships/hyperlink" Target="https://barrera.com/" TargetMode="External"/><Relationship Id="rId7714" Type="http://schemas.openxmlformats.org/officeDocument/2006/relationships/hyperlink" Target="mailto:mcdanielvincent@lamb-tate.net" TargetMode="External"/><Relationship Id="rId16257" Type="http://schemas.openxmlformats.org/officeDocument/2006/relationships/hyperlink" Target="https://carpenter.net/" TargetMode="External"/><Relationship Id="rId17308" Type="http://schemas.openxmlformats.org/officeDocument/2006/relationships/hyperlink" Target="mailto:juliepatterson@downs.com" TargetMode="External"/><Relationship Id="rId5265" Type="http://schemas.openxmlformats.org/officeDocument/2006/relationships/hyperlink" Target="http://www.king.info/" TargetMode="External"/><Relationship Id="rId6316" Type="http://schemas.openxmlformats.org/officeDocument/2006/relationships/hyperlink" Target="mailto:lamjoanne@russo.com" TargetMode="External"/><Relationship Id="rId9886" Type="http://schemas.openxmlformats.org/officeDocument/2006/relationships/hyperlink" Target="mailto:ubanks@black.com" TargetMode="External"/><Relationship Id="rId1875" Type="http://schemas.openxmlformats.org/officeDocument/2006/relationships/hyperlink" Target="http://craig.com/" TargetMode="External"/><Relationship Id="rId8488" Type="http://schemas.openxmlformats.org/officeDocument/2006/relationships/hyperlink" Target="mailto:jacobsamy@buck.com" TargetMode="External"/><Relationship Id="rId9539" Type="http://schemas.openxmlformats.org/officeDocument/2006/relationships/hyperlink" Target="https://www.miles-evans.org/" TargetMode="External"/><Relationship Id="rId11469" Type="http://schemas.openxmlformats.org/officeDocument/2006/relationships/hyperlink" Target="http://www.randolph.org/" TargetMode="External"/><Relationship Id="rId12867" Type="http://schemas.openxmlformats.org/officeDocument/2006/relationships/hyperlink" Target="http://www.mccall.net/" TargetMode="External"/><Relationship Id="rId13918" Type="http://schemas.openxmlformats.org/officeDocument/2006/relationships/hyperlink" Target="mailto:rodney41@wall-noble.biz" TargetMode="External"/><Relationship Id="rId15340" Type="http://schemas.openxmlformats.org/officeDocument/2006/relationships/hyperlink" Target="mailto:deannaaguirre@andrews.com" TargetMode="External"/><Relationship Id="rId1528" Type="http://schemas.openxmlformats.org/officeDocument/2006/relationships/hyperlink" Target="mailto:slevy@clayton.com" TargetMode="External"/><Relationship Id="rId2926" Type="http://schemas.openxmlformats.org/officeDocument/2006/relationships/hyperlink" Target="mailto:tristanmckenzie@brock.biz" TargetMode="External"/><Relationship Id="rId19961" Type="http://schemas.openxmlformats.org/officeDocument/2006/relationships/hyperlink" Target="https://tanner-silva.com/" TargetMode="External"/><Relationship Id="rId4001" Type="http://schemas.openxmlformats.org/officeDocument/2006/relationships/hyperlink" Target="http://www.may.biz/" TargetMode="External"/><Relationship Id="rId11950" Type="http://schemas.openxmlformats.org/officeDocument/2006/relationships/hyperlink" Target="mailto:qbarr@landry.biz" TargetMode="External"/><Relationship Id="rId18563" Type="http://schemas.openxmlformats.org/officeDocument/2006/relationships/hyperlink" Target="https://www.norman.net/" TargetMode="External"/><Relationship Id="rId19614" Type="http://schemas.openxmlformats.org/officeDocument/2006/relationships/hyperlink" Target="mailto:timothywatson@vincent-jordan.com" TargetMode="External"/><Relationship Id="rId6173" Type="http://schemas.openxmlformats.org/officeDocument/2006/relationships/hyperlink" Target="http://www.morton.org/" TargetMode="External"/><Relationship Id="rId7571" Type="http://schemas.openxmlformats.org/officeDocument/2006/relationships/hyperlink" Target="http://skinner-tanner.info/" TargetMode="External"/><Relationship Id="rId8622" Type="http://schemas.openxmlformats.org/officeDocument/2006/relationships/hyperlink" Target="mailto:bryan51@espinoza.com" TargetMode="External"/><Relationship Id="rId10552" Type="http://schemas.openxmlformats.org/officeDocument/2006/relationships/hyperlink" Target="mailto:mcdonaldherbert@griffith-castillo.biz" TargetMode="External"/><Relationship Id="rId11603" Type="http://schemas.openxmlformats.org/officeDocument/2006/relationships/hyperlink" Target="https://www.watts.org/" TargetMode="External"/><Relationship Id="rId17165" Type="http://schemas.openxmlformats.org/officeDocument/2006/relationships/hyperlink" Target="https://www.mcdonald.com/" TargetMode="External"/><Relationship Id="rId18216" Type="http://schemas.openxmlformats.org/officeDocument/2006/relationships/hyperlink" Target="mailto:henryrita@russell-shah.com" TargetMode="External"/><Relationship Id="rId7224" Type="http://schemas.openxmlformats.org/officeDocument/2006/relationships/hyperlink" Target="mailto:carly76@gomez.com" TargetMode="External"/><Relationship Id="rId10205" Type="http://schemas.openxmlformats.org/officeDocument/2006/relationships/hyperlink" Target="https://www.haley-graves.net/" TargetMode="External"/><Relationship Id="rId13775" Type="http://schemas.openxmlformats.org/officeDocument/2006/relationships/hyperlink" Target="http://www.duffy-estrada.com/" TargetMode="External"/><Relationship Id="rId14826" Type="http://schemas.openxmlformats.org/officeDocument/2006/relationships/hyperlink" Target="mailto:collinsbrianna@nielsen.com" TargetMode="External"/><Relationship Id="rId2783" Type="http://schemas.openxmlformats.org/officeDocument/2006/relationships/hyperlink" Target="http://nunez.net/" TargetMode="External"/><Relationship Id="rId3834" Type="http://schemas.openxmlformats.org/officeDocument/2006/relationships/hyperlink" Target="mailto:robyngray@pearson.biz" TargetMode="External"/><Relationship Id="rId9396" Type="http://schemas.openxmlformats.org/officeDocument/2006/relationships/hyperlink" Target="mailto:gibbsjon@fletcher-mccann.com" TargetMode="External"/><Relationship Id="rId12377" Type="http://schemas.openxmlformats.org/officeDocument/2006/relationships/hyperlink" Target="https://www.murphy.com/" TargetMode="External"/><Relationship Id="rId13428" Type="http://schemas.openxmlformats.org/officeDocument/2006/relationships/hyperlink" Target="mailto:dwaynemontes@frost-delgado.com" TargetMode="External"/><Relationship Id="rId755" Type="http://schemas.openxmlformats.org/officeDocument/2006/relationships/hyperlink" Target="http://parks-collier.com/" TargetMode="External"/><Relationship Id="rId1385" Type="http://schemas.openxmlformats.org/officeDocument/2006/relationships/hyperlink" Target="http://parks.biz/" TargetMode="External"/><Relationship Id="rId2436" Type="http://schemas.openxmlformats.org/officeDocument/2006/relationships/hyperlink" Target="mailto:dawn46@perry.com" TargetMode="External"/><Relationship Id="rId9049" Type="http://schemas.openxmlformats.org/officeDocument/2006/relationships/hyperlink" Target="https://mcclure-nelson.biz/" TargetMode="External"/><Relationship Id="rId16998" Type="http://schemas.openxmlformats.org/officeDocument/2006/relationships/hyperlink" Target="mailto:clayaustin@herman-elliott.info" TargetMode="External"/><Relationship Id="rId19471" Type="http://schemas.openxmlformats.org/officeDocument/2006/relationships/hyperlink" Target="https://bernard.biz/" TargetMode="External"/><Relationship Id="rId91" Type="http://schemas.openxmlformats.org/officeDocument/2006/relationships/hyperlink" Target="mailto:vgilbert@romero.biz" TargetMode="External"/><Relationship Id="rId408" Type="http://schemas.openxmlformats.org/officeDocument/2006/relationships/hyperlink" Target="mailto:jerrygates@garner.net" TargetMode="External"/><Relationship Id="rId1038" Type="http://schemas.openxmlformats.org/officeDocument/2006/relationships/hyperlink" Target="mailto:allison48@kane.info" TargetMode="External"/><Relationship Id="rId5659" Type="http://schemas.openxmlformats.org/officeDocument/2006/relationships/hyperlink" Target="http://lowery.biz/" TargetMode="External"/><Relationship Id="rId9530" Type="http://schemas.openxmlformats.org/officeDocument/2006/relationships/hyperlink" Target="mailto:byrdkim@guerrero.com" TargetMode="External"/><Relationship Id="rId18073" Type="http://schemas.openxmlformats.org/officeDocument/2006/relationships/hyperlink" Target="http://ayala-porter.com/" TargetMode="External"/><Relationship Id="rId19124" Type="http://schemas.openxmlformats.org/officeDocument/2006/relationships/hyperlink" Target="mailto:vpugh@francis.info" TargetMode="External"/><Relationship Id="rId7081" Type="http://schemas.openxmlformats.org/officeDocument/2006/relationships/hyperlink" Target="https://www.cisneros-sutton.com/" TargetMode="External"/><Relationship Id="rId8132" Type="http://schemas.openxmlformats.org/officeDocument/2006/relationships/hyperlink" Target="mailto:carlaobrien@serrano.com" TargetMode="External"/><Relationship Id="rId11460" Type="http://schemas.openxmlformats.org/officeDocument/2006/relationships/hyperlink" Target="mailto:xmora@barron.net" TargetMode="External"/><Relationship Id="rId12511" Type="http://schemas.openxmlformats.org/officeDocument/2006/relationships/hyperlink" Target="https://www.roman.com/" TargetMode="External"/><Relationship Id="rId10062" Type="http://schemas.openxmlformats.org/officeDocument/2006/relationships/hyperlink" Target="mailto:jane10@west-stone.biz" TargetMode="External"/><Relationship Id="rId11113" Type="http://schemas.openxmlformats.org/officeDocument/2006/relationships/hyperlink" Target="https://soto.info/" TargetMode="External"/><Relationship Id="rId14683" Type="http://schemas.openxmlformats.org/officeDocument/2006/relationships/hyperlink" Target="http://www.alvarez-schneider.com/" TargetMode="External"/><Relationship Id="rId15734" Type="http://schemas.openxmlformats.org/officeDocument/2006/relationships/hyperlink" Target="mailto:forbescourtney@zhang.com" TargetMode="External"/><Relationship Id="rId3691" Type="http://schemas.openxmlformats.org/officeDocument/2006/relationships/hyperlink" Target="https://patel.com/" TargetMode="External"/><Relationship Id="rId4742" Type="http://schemas.openxmlformats.org/officeDocument/2006/relationships/hyperlink" Target="mailto:wendyferrell@bauer-graham.com" TargetMode="External"/><Relationship Id="rId13285" Type="http://schemas.openxmlformats.org/officeDocument/2006/relationships/hyperlink" Target="http://vazquez.com/" TargetMode="External"/><Relationship Id="rId14336" Type="http://schemas.openxmlformats.org/officeDocument/2006/relationships/hyperlink" Target="mailto:qstafford@vasquez.com" TargetMode="External"/><Relationship Id="rId18957" Type="http://schemas.openxmlformats.org/officeDocument/2006/relationships/hyperlink" Target="http://guerrero.com/" TargetMode="External"/><Relationship Id="rId2293" Type="http://schemas.openxmlformats.org/officeDocument/2006/relationships/hyperlink" Target="https://www.guzman-foley.net/" TargetMode="External"/><Relationship Id="rId3344" Type="http://schemas.openxmlformats.org/officeDocument/2006/relationships/hyperlink" Target="mailto:dwarner@huffman.com" TargetMode="External"/><Relationship Id="rId7965" Type="http://schemas.openxmlformats.org/officeDocument/2006/relationships/hyperlink" Target="http://www.sanford-richmond.com/" TargetMode="External"/><Relationship Id="rId17559" Type="http://schemas.openxmlformats.org/officeDocument/2006/relationships/hyperlink" Target="http://www.andrade-benton.com/" TargetMode="External"/><Relationship Id="rId265" Type="http://schemas.openxmlformats.org/officeDocument/2006/relationships/hyperlink" Target="http://barr-faulkner.info/" TargetMode="External"/><Relationship Id="rId6567" Type="http://schemas.openxmlformats.org/officeDocument/2006/relationships/hyperlink" Target="https://www.cannon-singh.org/" TargetMode="External"/><Relationship Id="rId7618" Type="http://schemas.openxmlformats.org/officeDocument/2006/relationships/hyperlink" Target="mailto:franciscopena@lamb-allen.com" TargetMode="External"/><Relationship Id="rId10946" Type="http://schemas.openxmlformats.org/officeDocument/2006/relationships/hyperlink" Target="mailto:ychoi@carpenter.org" TargetMode="External"/><Relationship Id="rId5169" Type="http://schemas.openxmlformats.org/officeDocument/2006/relationships/hyperlink" Target="https://www.roberson.com/" TargetMode="External"/><Relationship Id="rId9040" Type="http://schemas.openxmlformats.org/officeDocument/2006/relationships/hyperlink" Target="mailto:roger06@bullock.com" TargetMode="External"/><Relationship Id="rId12021" Type="http://schemas.openxmlformats.org/officeDocument/2006/relationships/hyperlink" Target="http://jarvis.net/" TargetMode="External"/><Relationship Id="rId15591" Type="http://schemas.openxmlformats.org/officeDocument/2006/relationships/hyperlink" Target="http://lam.org/" TargetMode="External"/><Relationship Id="rId16642" Type="http://schemas.openxmlformats.org/officeDocument/2006/relationships/hyperlink" Target="mailto:yfitzgerald@neal-coleman.com" TargetMode="External"/><Relationship Id="rId1779" Type="http://schemas.openxmlformats.org/officeDocument/2006/relationships/hyperlink" Target="https://www.klein.com/" TargetMode="External"/><Relationship Id="rId4252" Type="http://schemas.openxmlformats.org/officeDocument/2006/relationships/hyperlink" Target="mailto:rangelrachael@carr.net" TargetMode="External"/><Relationship Id="rId5650" Type="http://schemas.openxmlformats.org/officeDocument/2006/relationships/hyperlink" Target="mailto:colin13@richardson.biz" TargetMode="External"/><Relationship Id="rId6701" Type="http://schemas.openxmlformats.org/officeDocument/2006/relationships/hyperlink" Target="https://www.robinson-jennings.com/" TargetMode="External"/><Relationship Id="rId14193" Type="http://schemas.openxmlformats.org/officeDocument/2006/relationships/hyperlink" Target="http://bartlett-downs.info/" TargetMode="External"/><Relationship Id="rId15244" Type="http://schemas.openxmlformats.org/officeDocument/2006/relationships/hyperlink" Target="mailto:andrefrancis@romero.com" TargetMode="External"/><Relationship Id="rId19865" Type="http://schemas.openxmlformats.org/officeDocument/2006/relationships/hyperlink" Target="http://www.lam.net/" TargetMode="External"/><Relationship Id="rId5303" Type="http://schemas.openxmlformats.org/officeDocument/2006/relationships/hyperlink" Target="https://owens-underwood.com/" TargetMode="External"/><Relationship Id="rId8873" Type="http://schemas.openxmlformats.org/officeDocument/2006/relationships/hyperlink" Target="https://crawford.com/" TargetMode="External"/><Relationship Id="rId9924" Type="http://schemas.openxmlformats.org/officeDocument/2006/relationships/hyperlink" Target="mailto:gail54@hernandez.net" TargetMode="External"/><Relationship Id="rId11854" Type="http://schemas.openxmlformats.org/officeDocument/2006/relationships/hyperlink" Target="mailto:xavierdecker@woodard.info" TargetMode="External"/><Relationship Id="rId12905" Type="http://schemas.openxmlformats.org/officeDocument/2006/relationships/hyperlink" Target="https://santana.biz/" TargetMode="External"/><Relationship Id="rId18467" Type="http://schemas.openxmlformats.org/officeDocument/2006/relationships/hyperlink" Target="https://www.white-burton.com/" TargetMode="External"/><Relationship Id="rId19518" Type="http://schemas.openxmlformats.org/officeDocument/2006/relationships/hyperlink" Target="mailto:timchan@mcgee.net" TargetMode="External"/><Relationship Id="rId1913" Type="http://schemas.openxmlformats.org/officeDocument/2006/relationships/hyperlink" Target="http://www.sandoval.com/" TargetMode="External"/><Relationship Id="rId7475" Type="http://schemas.openxmlformats.org/officeDocument/2006/relationships/hyperlink" Target="http://www.massey-holder.net/" TargetMode="External"/><Relationship Id="rId8526" Type="http://schemas.openxmlformats.org/officeDocument/2006/relationships/hyperlink" Target="mailto:pam03@sosa-fisher.biz" TargetMode="External"/><Relationship Id="rId10456" Type="http://schemas.openxmlformats.org/officeDocument/2006/relationships/hyperlink" Target="mailto:phyllisgreene@norris.com" TargetMode="External"/><Relationship Id="rId11507" Type="http://schemas.openxmlformats.org/officeDocument/2006/relationships/hyperlink" Target="https://www.hickman-beck.com/" TargetMode="External"/><Relationship Id="rId17069" Type="http://schemas.openxmlformats.org/officeDocument/2006/relationships/hyperlink" Target="https://www.shepard.com/" TargetMode="External"/><Relationship Id="rId6077" Type="http://schemas.openxmlformats.org/officeDocument/2006/relationships/hyperlink" Target="https://www.villa.com/" TargetMode="External"/><Relationship Id="rId7128" Type="http://schemas.openxmlformats.org/officeDocument/2006/relationships/hyperlink" Target="mailto:rosarioelijah@beard-barron.com" TargetMode="External"/><Relationship Id="rId10109" Type="http://schemas.openxmlformats.org/officeDocument/2006/relationships/hyperlink" Target="http://wright.com/" TargetMode="External"/><Relationship Id="rId13679" Type="http://schemas.openxmlformats.org/officeDocument/2006/relationships/hyperlink" Target="https://townsend-walton.org/" TargetMode="External"/><Relationship Id="rId17550" Type="http://schemas.openxmlformats.org/officeDocument/2006/relationships/hyperlink" Target="mailto:sophiacantu@mckee.com" TargetMode="External"/><Relationship Id="rId2687" Type="http://schemas.openxmlformats.org/officeDocument/2006/relationships/hyperlink" Target="https://mayo.com/" TargetMode="External"/><Relationship Id="rId3738" Type="http://schemas.openxmlformats.org/officeDocument/2006/relationships/hyperlink" Target="mailto:rherring@galloway.info" TargetMode="External"/><Relationship Id="rId16152" Type="http://schemas.openxmlformats.org/officeDocument/2006/relationships/hyperlink" Target="mailto:craigronnie@greene.org" TargetMode="External"/><Relationship Id="rId17203" Type="http://schemas.openxmlformats.org/officeDocument/2006/relationships/hyperlink" Target="http://cantrell.com/" TargetMode="External"/><Relationship Id="rId18601" Type="http://schemas.openxmlformats.org/officeDocument/2006/relationships/hyperlink" Target="https://larsen.biz/" TargetMode="External"/><Relationship Id="rId659" Type="http://schemas.openxmlformats.org/officeDocument/2006/relationships/hyperlink" Target="https://zamora-taylor.info/" TargetMode="External"/><Relationship Id="rId1289" Type="http://schemas.openxmlformats.org/officeDocument/2006/relationships/hyperlink" Target="http://mccarthy.biz/" TargetMode="External"/><Relationship Id="rId5160" Type="http://schemas.openxmlformats.org/officeDocument/2006/relationships/hyperlink" Target="mailto:donaldsonvictor@velez-watson.com" TargetMode="External"/><Relationship Id="rId6211" Type="http://schemas.openxmlformats.org/officeDocument/2006/relationships/hyperlink" Target="http://irwin.net/" TargetMode="External"/><Relationship Id="rId8383" Type="http://schemas.openxmlformats.org/officeDocument/2006/relationships/hyperlink" Target="http://www.pham.com/" TargetMode="External"/><Relationship Id="rId9781" Type="http://schemas.openxmlformats.org/officeDocument/2006/relationships/hyperlink" Target="http://www.wilkinson.biz/" TargetMode="External"/><Relationship Id="rId12762" Type="http://schemas.openxmlformats.org/officeDocument/2006/relationships/hyperlink" Target="mailto:nrosario@mcintosh.net" TargetMode="External"/><Relationship Id="rId13813" Type="http://schemas.openxmlformats.org/officeDocument/2006/relationships/hyperlink" Target="https://www.meadows.biz/" TargetMode="External"/><Relationship Id="rId19375" Type="http://schemas.openxmlformats.org/officeDocument/2006/relationships/hyperlink" Target="https://shepard.com/" TargetMode="External"/><Relationship Id="rId1770" Type="http://schemas.openxmlformats.org/officeDocument/2006/relationships/hyperlink" Target="mailto:dylan60@wilkerson.com" TargetMode="External"/><Relationship Id="rId2821" Type="http://schemas.openxmlformats.org/officeDocument/2006/relationships/hyperlink" Target="http://eaton.info/" TargetMode="External"/><Relationship Id="rId8036" Type="http://schemas.openxmlformats.org/officeDocument/2006/relationships/hyperlink" Target="mailto:dawsonbianca@york-hardin.net" TargetMode="External"/><Relationship Id="rId9434" Type="http://schemas.openxmlformats.org/officeDocument/2006/relationships/hyperlink" Target="mailto:piercebarbara@conner.com" TargetMode="External"/><Relationship Id="rId11364" Type="http://schemas.openxmlformats.org/officeDocument/2006/relationships/hyperlink" Target="mailto:xashley@hood.com" TargetMode="External"/><Relationship Id="rId12415" Type="http://schemas.openxmlformats.org/officeDocument/2006/relationships/hyperlink" Target="http://www.williamson.com/" TargetMode="External"/><Relationship Id="rId15985" Type="http://schemas.openxmlformats.org/officeDocument/2006/relationships/hyperlink" Target="https://www.nielsen-waters.com/" TargetMode="External"/><Relationship Id="rId19028" Type="http://schemas.openxmlformats.org/officeDocument/2006/relationships/hyperlink" Target="mailto:glenda11@richard.com" TargetMode="External"/><Relationship Id="rId1423" Type="http://schemas.openxmlformats.org/officeDocument/2006/relationships/hyperlink" Target="http://acosta.com/" TargetMode="External"/><Relationship Id="rId4993" Type="http://schemas.openxmlformats.org/officeDocument/2006/relationships/hyperlink" Target="http://jennings.com/" TargetMode="External"/><Relationship Id="rId11017" Type="http://schemas.openxmlformats.org/officeDocument/2006/relationships/hyperlink" Target="https://tucker-donaldson.org/" TargetMode="External"/><Relationship Id="rId14587" Type="http://schemas.openxmlformats.org/officeDocument/2006/relationships/hyperlink" Target="http://www.barnes-rowe.com/" TargetMode="External"/><Relationship Id="rId15638" Type="http://schemas.openxmlformats.org/officeDocument/2006/relationships/hyperlink" Target="mailto:bakeramber@greer-flowers.com" TargetMode="External"/><Relationship Id="rId3595" Type="http://schemas.openxmlformats.org/officeDocument/2006/relationships/hyperlink" Target="http://juarez-carey.biz/" TargetMode="External"/><Relationship Id="rId4646" Type="http://schemas.openxmlformats.org/officeDocument/2006/relationships/hyperlink" Target="mailto:imorrison@mcconnell-bauer.com" TargetMode="External"/><Relationship Id="rId13189" Type="http://schemas.openxmlformats.org/officeDocument/2006/relationships/hyperlink" Target="http://goodwin-fleming.net/" TargetMode="External"/><Relationship Id="rId17060" Type="http://schemas.openxmlformats.org/officeDocument/2006/relationships/hyperlink" Target="mailto:faithrandall@randall-walsh.com" TargetMode="External"/><Relationship Id="rId18111" Type="http://schemas.openxmlformats.org/officeDocument/2006/relationships/hyperlink" Target="https://www.mccann-ali.com/" TargetMode="External"/><Relationship Id="rId2197" Type="http://schemas.openxmlformats.org/officeDocument/2006/relationships/hyperlink" Target="http://www.schaefer.com/" TargetMode="External"/><Relationship Id="rId3248" Type="http://schemas.openxmlformats.org/officeDocument/2006/relationships/hyperlink" Target="mailto:austinbarrett@simon-roberson.com" TargetMode="External"/><Relationship Id="rId7869" Type="http://schemas.openxmlformats.org/officeDocument/2006/relationships/hyperlink" Target="http://merritt-ware.com/" TargetMode="External"/><Relationship Id="rId10100" Type="http://schemas.openxmlformats.org/officeDocument/2006/relationships/hyperlink" Target="mailto:marcuspineda@benson.info" TargetMode="External"/><Relationship Id="rId169" Type="http://schemas.openxmlformats.org/officeDocument/2006/relationships/hyperlink" Target="mailto:gravesgrace@molina.org" TargetMode="External"/><Relationship Id="rId9291" Type="http://schemas.openxmlformats.org/officeDocument/2006/relationships/hyperlink" Target="https://www.hampton-wise.com/" TargetMode="External"/><Relationship Id="rId13670" Type="http://schemas.openxmlformats.org/officeDocument/2006/relationships/hyperlink" Target="mailto:roberta24@luna-montoya.com" TargetMode="External"/><Relationship Id="rId14721" Type="http://schemas.openxmlformats.org/officeDocument/2006/relationships/hyperlink" Target="https://moon-maldonado.info/" TargetMode="External"/><Relationship Id="rId650" Type="http://schemas.openxmlformats.org/officeDocument/2006/relationships/hyperlink" Target="mailto:arellanoerin@roberts.org" TargetMode="External"/><Relationship Id="rId1280" Type="http://schemas.openxmlformats.org/officeDocument/2006/relationships/hyperlink" Target="mailto:valerie54@cabrera-leach.org" TargetMode="External"/><Relationship Id="rId2331" Type="http://schemas.openxmlformats.org/officeDocument/2006/relationships/hyperlink" Target="https://www.oneill.com/" TargetMode="External"/><Relationship Id="rId12272" Type="http://schemas.openxmlformats.org/officeDocument/2006/relationships/hyperlink" Target="mailto:tracipowers@fowler-burke.com" TargetMode="External"/><Relationship Id="rId13323" Type="http://schemas.openxmlformats.org/officeDocument/2006/relationships/hyperlink" Target="http://robertson.com/" TargetMode="External"/><Relationship Id="rId16893" Type="http://schemas.openxmlformats.org/officeDocument/2006/relationships/hyperlink" Target="https://oneal.com/" TargetMode="External"/><Relationship Id="rId17944" Type="http://schemas.openxmlformats.org/officeDocument/2006/relationships/hyperlink" Target="mailto:kelly70@sellers.com" TargetMode="External"/><Relationship Id="rId303" Type="http://schemas.openxmlformats.org/officeDocument/2006/relationships/hyperlink" Target="http://curry.com/" TargetMode="External"/><Relationship Id="rId6952" Type="http://schemas.openxmlformats.org/officeDocument/2006/relationships/hyperlink" Target="mailto:katelyn88@hays.com" TargetMode="External"/><Relationship Id="rId15495" Type="http://schemas.openxmlformats.org/officeDocument/2006/relationships/hyperlink" Target="https://www.rowland-cobb.net/" TargetMode="External"/><Relationship Id="rId16546" Type="http://schemas.openxmlformats.org/officeDocument/2006/relationships/hyperlink" Target="mailto:marklyons@thomas.biz" TargetMode="External"/><Relationship Id="rId5554" Type="http://schemas.openxmlformats.org/officeDocument/2006/relationships/hyperlink" Target="mailto:virginia98@cervantes.com" TargetMode="External"/><Relationship Id="rId6605" Type="http://schemas.openxmlformats.org/officeDocument/2006/relationships/hyperlink" Target="http://french.net/" TargetMode="External"/><Relationship Id="rId14097" Type="http://schemas.openxmlformats.org/officeDocument/2006/relationships/hyperlink" Target="https://thomas.com/" TargetMode="External"/><Relationship Id="rId15148" Type="http://schemas.openxmlformats.org/officeDocument/2006/relationships/hyperlink" Target="mailto:nina32@atkins.com" TargetMode="External"/><Relationship Id="rId19769" Type="http://schemas.openxmlformats.org/officeDocument/2006/relationships/hyperlink" Target="https://ballard-brooks.info/" TargetMode="External"/><Relationship Id="rId4156" Type="http://schemas.openxmlformats.org/officeDocument/2006/relationships/hyperlink" Target="mailto:brenda93@knox-padilla.com" TargetMode="External"/><Relationship Id="rId5207" Type="http://schemas.openxmlformats.org/officeDocument/2006/relationships/hyperlink" Target="http://montes-cantrell.com/" TargetMode="External"/><Relationship Id="rId8777" Type="http://schemas.openxmlformats.org/officeDocument/2006/relationships/hyperlink" Target="http://mooney.com/" TargetMode="External"/><Relationship Id="rId9828" Type="http://schemas.openxmlformats.org/officeDocument/2006/relationships/hyperlink" Target="mailto:natalie56@combs-harmon.biz" TargetMode="External"/><Relationship Id="rId11758" Type="http://schemas.openxmlformats.org/officeDocument/2006/relationships/hyperlink" Target="mailto:rollinskarina@rich.com" TargetMode="External"/><Relationship Id="rId1817" Type="http://schemas.openxmlformats.org/officeDocument/2006/relationships/hyperlink" Target="http://frazier-decker.biz/" TargetMode="External"/><Relationship Id="rId7379" Type="http://schemas.openxmlformats.org/officeDocument/2006/relationships/hyperlink" Target="http://www.garner-welch.net/" TargetMode="External"/><Relationship Id="rId12809" Type="http://schemas.openxmlformats.org/officeDocument/2006/relationships/hyperlink" Target="https://www.harmon.com/" TargetMode="External"/><Relationship Id="rId13180" Type="http://schemas.openxmlformats.org/officeDocument/2006/relationships/hyperlink" Target="mailto:jennifer32@pearson.net" TargetMode="External"/><Relationship Id="rId14231" Type="http://schemas.openxmlformats.org/officeDocument/2006/relationships/hyperlink" Target="http://blanchard.com/" TargetMode="External"/><Relationship Id="rId18852" Type="http://schemas.openxmlformats.org/officeDocument/2006/relationships/hyperlink" Target="mailto:zvelez@carr.com" TargetMode="External"/><Relationship Id="rId19903" Type="http://schemas.openxmlformats.org/officeDocument/2006/relationships/hyperlink" Target="https://www.tucker.com/" TargetMode="External"/><Relationship Id="rId160" Type="http://schemas.openxmlformats.org/officeDocument/2006/relationships/hyperlink" Target="http://watson-frye.org/" TargetMode="External"/><Relationship Id="rId3989" Type="http://schemas.openxmlformats.org/officeDocument/2006/relationships/hyperlink" Target="http://www.barker-larsen.com/" TargetMode="External"/><Relationship Id="rId6462" Type="http://schemas.openxmlformats.org/officeDocument/2006/relationships/hyperlink" Target="mailto:danielleball@cabrera-bartlett.net" TargetMode="External"/><Relationship Id="rId7860" Type="http://schemas.openxmlformats.org/officeDocument/2006/relationships/hyperlink" Target="mailto:lsilva@chaney.org" TargetMode="External"/><Relationship Id="rId8911" Type="http://schemas.openxmlformats.org/officeDocument/2006/relationships/hyperlink" Target="http://petty.info/" TargetMode="External"/><Relationship Id="rId10841" Type="http://schemas.openxmlformats.org/officeDocument/2006/relationships/hyperlink" Target="https://garrett.com/" TargetMode="External"/><Relationship Id="rId16056" Type="http://schemas.openxmlformats.org/officeDocument/2006/relationships/hyperlink" Target="mailto:sbradford@burke-velez.net" TargetMode="External"/><Relationship Id="rId17454" Type="http://schemas.openxmlformats.org/officeDocument/2006/relationships/hyperlink" Target="mailto:cochranjasmin@fuller-mcneil.com" TargetMode="External"/><Relationship Id="rId18505" Type="http://schemas.openxmlformats.org/officeDocument/2006/relationships/hyperlink" Target="https://bray-mayer.com/" TargetMode="External"/><Relationship Id="rId5064" Type="http://schemas.openxmlformats.org/officeDocument/2006/relationships/hyperlink" Target="mailto:aprille@richards-bartlett.net" TargetMode="External"/><Relationship Id="rId6115" Type="http://schemas.openxmlformats.org/officeDocument/2006/relationships/hyperlink" Target="https://garza.com/" TargetMode="External"/><Relationship Id="rId7513" Type="http://schemas.openxmlformats.org/officeDocument/2006/relationships/hyperlink" Target="http://evans-hahn.info/" TargetMode="External"/><Relationship Id="rId17107" Type="http://schemas.openxmlformats.org/officeDocument/2006/relationships/hyperlink" Target="http://www.howell.com/" TargetMode="External"/><Relationship Id="rId9685" Type="http://schemas.openxmlformats.org/officeDocument/2006/relationships/hyperlink" Target="http://gardner.com/" TargetMode="External"/><Relationship Id="rId12666" Type="http://schemas.openxmlformats.org/officeDocument/2006/relationships/hyperlink" Target="mailto:llang@blevins.com" TargetMode="External"/><Relationship Id="rId13717" Type="http://schemas.openxmlformats.org/officeDocument/2006/relationships/hyperlink" Target="https://www.velez-nielsen.org/" TargetMode="External"/><Relationship Id="rId19279" Type="http://schemas.openxmlformats.org/officeDocument/2006/relationships/hyperlink" Target="https://schwartz.biz/" TargetMode="External"/><Relationship Id="rId1674" Type="http://schemas.openxmlformats.org/officeDocument/2006/relationships/hyperlink" Target="mailto:andrea07@barton.biz" TargetMode="External"/><Relationship Id="rId2725" Type="http://schemas.openxmlformats.org/officeDocument/2006/relationships/hyperlink" Target="https://underwood.com/" TargetMode="External"/><Relationship Id="rId8287" Type="http://schemas.openxmlformats.org/officeDocument/2006/relationships/hyperlink" Target="http://orozco.info/" TargetMode="External"/><Relationship Id="rId9338" Type="http://schemas.openxmlformats.org/officeDocument/2006/relationships/hyperlink" Target="mailto:zoe41@bray.com" TargetMode="External"/><Relationship Id="rId11268" Type="http://schemas.openxmlformats.org/officeDocument/2006/relationships/hyperlink" Target="mailto:wparrish@cisneros-mason.biz" TargetMode="External"/><Relationship Id="rId12319" Type="http://schemas.openxmlformats.org/officeDocument/2006/relationships/hyperlink" Target="http://clarke.com/" TargetMode="External"/><Relationship Id="rId15889" Type="http://schemas.openxmlformats.org/officeDocument/2006/relationships/hyperlink" Target="https://www.barry-zavala.com/" TargetMode="External"/><Relationship Id="rId19760" Type="http://schemas.openxmlformats.org/officeDocument/2006/relationships/hyperlink" Target="mailto:zimmermanmackenzie@hughes-villa.net" TargetMode="External"/><Relationship Id="rId1327" Type="http://schemas.openxmlformats.org/officeDocument/2006/relationships/hyperlink" Target="http://vaughan.org/" TargetMode="External"/><Relationship Id="rId4897" Type="http://schemas.openxmlformats.org/officeDocument/2006/relationships/hyperlink" Target="http://torres.info/" TargetMode="External"/><Relationship Id="rId5948" Type="http://schemas.openxmlformats.org/officeDocument/2006/relationships/hyperlink" Target="mailto:russellbrandy@gould.com" TargetMode="External"/><Relationship Id="rId18362" Type="http://schemas.openxmlformats.org/officeDocument/2006/relationships/hyperlink" Target="mailto:jeanettehill@huff.com" TargetMode="External"/><Relationship Id="rId19413" Type="http://schemas.openxmlformats.org/officeDocument/2006/relationships/hyperlink" Target="https://cain.com/" TargetMode="External"/><Relationship Id="rId33" Type="http://schemas.openxmlformats.org/officeDocument/2006/relationships/hyperlink" Target="http://www.mclaughlin-hubbard.net/" TargetMode="External"/><Relationship Id="rId3499" Type="http://schemas.openxmlformats.org/officeDocument/2006/relationships/hyperlink" Target="http://www.tapia-dickerson.com/" TargetMode="External"/><Relationship Id="rId7370" Type="http://schemas.openxmlformats.org/officeDocument/2006/relationships/hyperlink" Target="mailto:alisha98@bennett-frazier.com" TargetMode="External"/><Relationship Id="rId8421" Type="http://schemas.openxmlformats.org/officeDocument/2006/relationships/hyperlink" Target="http://odom-costa.biz/" TargetMode="External"/><Relationship Id="rId12800" Type="http://schemas.openxmlformats.org/officeDocument/2006/relationships/hyperlink" Target="mailto:gnavarro@estrada-norris.biz" TargetMode="External"/><Relationship Id="rId18015" Type="http://schemas.openxmlformats.org/officeDocument/2006/relationships/hyperlink" Target="https://bradshaw-townsend.net/" TargetMode="External"/><Relationship Id="rId7023" Type="http://schemas.openxmlformats.org/officeDocument/2006/relationships/hyperlink" Target="https://www.salas.org/" TargetMode="External"/><Relationship Id="rId10351" Type="http://schemas.openxmlformats.org/officeDocument/2006/relationships/hyperlink" Target="http://www.blankenship.com/" TargetMode="External"/><Relationship Id="rId11402" Type="http://schemas.openxmlformats.org/officeDocument/2006/relationships/hyperlink" Target="mailto:suttonlonnie@callahan-stein.com" TargetMode="External"/><Relationship Id="rId14972" Type="http://schemas.openxmlformats.org/officeDocument/2006/relationships/hyperlink" Target="mailto:cynthiagalloway@bonilla.com" TargetMode="External"/><Relationship Id="rId3980" Type="http://schemas.openxmlformats.org/officeDocument/2006/relationships/hyperlink" Target="mailto:riley46@cunningham-holt.com" TargetMode="External"/><Relationship Id="rId9195" Type="http://schemas.openxmlformats.org/officeDocument/2006/relationships/hyperlink" Target="http://www.robinson.info/" TargetMode="External"/><Relationship Id="rId10004" Type="http://schemas.openxmlformats.org/officeDocument/2006/relationships/hyperlink" Target="mailto:tammymcdonald@chambers-hancock.biz" TargetMode="External"/><Relationship Id="rId13574" Type="http://schemas.openxmlformats.org/officeDocument/2006/relationships/hyperlink" Target="mailto:estark@berger-villegas.com" TargetMode="External"/><Relationship Id="rId14625" Type="http://schemas.openxmlformats.org/officeDocument/2006/relationships/hyperlink" Target="http://norton.com/" TargetMode="External"/><Relationship Id="rId1184" Type="http://schemas.openxmlformats.org/officeDocument/2006/relationships/hyperlink" Target="mailto:parkstraci@dunlap.org" TargetMode="External"/><Relationship Id="rId2582" Type="http://schemas.openxmlformats.org/officeDocument/2006/relationships/hyperlink" Target="mailto:mistycopeland@rich.org" TargetMode="External"/><Relationship Id="rId3633" Type="http://schemas.openxmlformats.org/officeDocument/2006/relationships/hyperlink" Target="https://www.ray-austin.info/" TargetMode="External"/><Relationship Id="rId12176" Type="http://schemas.openxmlformats.org/officeDocument/2006/relationships/hyperlink" Target="mailto:andrea32@sanchez-michael.com" TargetMode="External"/><Relationship Id="rId13227" Type="http://schemas.openxmlformats.org/officeDocument/2006/relationships/hyperlink" Target="http://fischer.com/" TargetMode="External"/><Relationship Id="rId16797" Type="http://schemas.openxmlformats.org/officeDocument/2006/relationships/hyperlink" Target="http://www.cohen.info/" TargetMode="External"/><Relationship Id="rId17848" Type="http://schemas.openxmlformats.org/officeDocument/2006/relationships/hyperlink" Target="mailto:ramseyleah@coleman.info" TargetMode="External"/><Relationship Id="rId554" Type="http://schemas.openxmlformats.org/officeDocument/2006/relationships/hyperlink" Target="mailto:pittmansamuel@proctor-gamble.biz" TargetMode="External"/><Relationship Id="rId2235" Type="http://schemas.openxmlformats.org/officeDocument/2006/relationships/hyperlink" Target="https://pitts.com/" TargetMode="External"/><Relationship Id="rId6856" Type="http://schemas.openxmlformats.org/officeDocument/2006/relationships/hyperlink" Target="mailto:elijah44@lambert.com" TargetMode="External"/><Relationship Id="rId7907" Type="http://schemas.openxmlformats.org/officeDocument/2006/relationships/hyperlink" Target="http://cochran.com/" TargetMode="External"/><Relationship Id="rId15399" Type="http://schemas.openxmlformats.org/officeDocument/2006/relationships/hyperlink" Target="http://mckee-hamilton.com/" TargetMode="External"/><Relationship Id="rId19270" Type="http://schemas.openxmlformats.org/officeDocument/2006/relationships/hyperlink" Target="mailto:spencekerri@rose.com" TargetMode="External"/><Relationship Id="rId207" Type="http://schemas.openxmlformats.org/officeDocument/2006/relationships/hyperlink" Target="mailto:veronicablankenship@pace.com" TargetMode="External"/><Relationship Id="rId5458" Type="http://schemas.openxmlformats.org/officeDocument/2006/relationships/hyperlink" Target="mailto:tvang@wells-davila.com" TargetMode="External"/><Relationship Id="rId6509" Type="http://schemas.openxmlformats.org/officeDocument/2006/relationships/hyperlink" Target="https://www.daugherty.biz/" TargetMode="External"/><Relationship Id="rId12310" Type="http://schemas.openxmlformats.org/officeDocument/2006/relationships/hyperlink" Target="mailto:zjames@hatfield.net" TargetMode="External"/><Relationship Id="rId15880" Type="http://schemas.openxmlformats.org/officeDocument/2006/relationships/hyperlink" Target="mailto:jerry98@camacho-nash.com" TargetMode="External"/><Relationship Id="rId16931" Type="http://schemas.openxmlformats.org/officeDocument/2006/relationships/hyperlink" Target="http://www.werner-gardner.net/" TargetMode="External"/><Relationship Id="rId3490" Type="http://schemas.openxmlformats.org/officeDocument/2006/relationships/hyperlink" Target="mailto:peggy73@kidd.com" TargetMode="External"/><Relationship Id="rId4541" Type="http://schemas.openxmlformats.org/officeDocument/2006/relationships/hyperlink" Target="http://jackson-huffman.com/" TargetMode="External"/><Relationship Id="rId13084" Type="http://schemas.openxmlformats.org/officeDocument/2006/relationships/hyperlink" Target="mailto:ashlee96@mccormick.com" TargetMode="External"/><Relationship Id="rId14135" Type="http://schemas.openxmlformats.org/officeDocument/2006/relationships/hyperlink" Target="https://www.ellis.org/" TargetMode="External"/><Relationship Id="rId14482" Type="http://schemas.openxmlformats.org/officeDocument/2006/relationships/hyperlink" Target="mailto:bakerbenjamin@levy.info" TargetMode="External"/><Relationship Id="rId15533" Type="http://schemas.openxmlformats.org/officeDocument/2006/relationships/hyperlink" Target="https://www.zhang.com/" TargetMode="External"/><Relationship Id="rId2092" Type="http://schemas.openxmlformats.org/officeDocument/2006/relationships/hyperlink" Target="mailto:lorraine34@burgess.com" TargetMode="External"/><Relationship Id="rId3143" Type="http://schemas.openxmlformats.org/officeDocument/2006/relationships/hyperlink" Target="http://www.gibson-savage.biz/" TargetMode="External"/><Relationship Id="rId18756" Type="http://schemas.openxmlformats.org/officeDocument/2006/relationships/hyperlink" Target="mailto:eschroeder@murphy.com" TargetMode="External"/><Relationship Id="rId19807" Type="http://schemas.openxmlformats.org/officeDocument/2006/relationships/hyperlink" Target="https://kline-patel.com/" TargetMode="External"/><Relationship Id="rId7764" Type="http://schemas.openxmlformats.org/officeDocument/2006/relationships/hyperlink" Target="mailto:zcervantes@dennis.com" TargetMode="External"/><Relationship Id="rId8815" Type="http://schemas.openxmlformats.org/officeDocument/2006/relationships/hyperlink" Target="https://bush.biz/" TargetMode="External"/><Relationship Id="rId10745" Type="http://schemas.openxmlformats.org/officeDocument/2006/relationships/hyperlink" Target="http://www.mathews.biz/" TargetMode="External"/><Relationship Id="rId17358" Type="http://schemas.openxmlformats.org/officeDocument/2006/relationships/hyperlink" Target="mailto:pmathis@maldonado.net" TargetMode="External"/><Relationship Id="rId18409" Type="http://schemas.openxmlformats.org/officeDocument/2006/relationships/hyperlink" Target="http://weeks.com/" TargetMode="External"/><Relationship Id="rId6366" Type="http://schemas.openxmlformats.org/officeDocument/2006/relationships/hyperlink" Target="mailto:taylor73@nelson-ryan.com" TargetMode="External"/><Relationship Id="rId7417" Type="http://schemas.openxmlformats.org/officeDocument/2006/relationships/hyperlink" Target="http://www.rowe-mcpherson.biz/" TargetMode="External"/><Relationship Id="rId13968" Type="http://schemas.openxmlformats.org/officeDocument/2006/relationships/hyperlink" Target="mailto:jeffreylopez@vincent-mitchell.com" TargetMode="External"/><Relationship Id="rId2976" Type="http://schemas.openxmlformats.org/officeDocument/2006/relationships/hyperlink" Target="mailto:allensergio@kim.com" TargetMode="External"/><Relationship Id="rId6019" Type="http://schemas.openxmlformats.org/officeDocument/2006/relationships/hyperlink" Target="http://www.bishop-reid.info/" TargetMode="External"/><Relationship Id="rId9589" Type="http://schemas.openxmlformats.org/officeDocument/2006/relationships/hyperlink" Target="https://ross-burgess.com/" TargetMode="External"/><Relationship Id="rId15390" Type="http://schemas.openxmlformats.org/officeDocument/2006/relationships/hyperlink" Target="mailto:tyler02@mckee-reese.com" TargetMode="External"/><Relationship Id="rId16441" Type="http://schemas.openxmlformats.org/officeDocument/2006/relationships/hyperlink" Target="https://www.ingram.org/" TargetMode="External"/><Relationship Id="rId948" Type="http://schemas.openxmlformats.org/officeDocument/2006/relationships/hyperlink" Target="mailto:larajody@donovan.net" TargetMode="External"/><Relationship Id="rId1578" Type="http://schemas.openxmlformats.org/officeDocument/2006/relationships/hyperlink" Target="mailto:avasquez@kidd.net" TargetMode="External"/><Relationship Id="rId2629" Type="http://schemas.openxmlformats.org/officeDocument/2006/relationships/hyperlink" Target="http://peterson-glenn.org/" TargetMode="External"/><Relationship Id="rId6500" Type="http://schemas.openxmlformats.org/officeDocument/2006/relationships/hyperlink" Target="mailto:terrymcintosh@christian.org" TargetMode="External"/><Relationship Id="rId15043" Type="http://schemas.openxmlformats.org/officeDocument/2006/relationships/hyperlink" Target="https://www.ibarra.biz/" TargetMode="External"/><Relationship Id="rId4051" Type="http://schemas.openxmlformats.org/officeDocument/2006/relationships/hyperlink" Target="https://chang.info/" TargetMode="External"/><Relationship Id="rId5102" Type="http://schemas.openxmlformats.org/officeDocument/2006/relationships/hyperlink" Target="mailto:bradfordlaurie@figueroa.net" TargetMode="External"/><Relationship Id="rId8672" Type="http://schemas.openxmlformats.org/officeDocument/2006/relationships/hyperlink" Target="mailto:pcampos@spence-johnson.com" TargetMode="External"/><Relationship Id="rId18266" Type="http://schemas.openxmlformats.org/officeDocument/2006/relationships/hyperlink" Target="mailto:vrichards@mclaughlin.net" TargetMode="External"/><Relationship Id="rId19664" Type="http://schemas.openxmlformats.org/officeDocument/2006/relationships/hyperlink" Target="mailto:karina46@bradley-bender.com" TargetMode="External"/><Relationship Id="rId7274" Type="http://schemas.openxmlformats.org/officeDocument/2006/relationships/hyperlink" Target="mailto:mindy07@blankenship-donovan.com" TargetMode="External"/><Relationship Id="rId8325" Type="http://schemas.openxmlformats.org/officeDocument/2006/relationships/hyperlink" Target="http://www.hoover.com/" TargetMode="External"/><Relationship Id="rId9723" Type="http://schemas.openxmlformats.org/officeDocument/2006/relationships/hyperlink" Target="https://welch.com/" TargetMode="External"/><Relationship Id="rId11653" Type="http://schemas.openxmlformats.org/officeDocument/2006/relationships/hyperlink" Target="http://www.mckenzie-wilkinson.com/" TargetMode="External"/><Relationship Id="rId12704" Type="http://schemas.openxmlformats.org/officeDocument/2006/relationships/hyperlink" Target="mailto:santosjody@vazquez.com" TargetMode="External"/><Relationship Id="rId19317" Type="http://schemas.openxmlformats.org/officeDocument/2006/relationships/hyperlink" Target="https://www.rivers.net/" TargetMode="External"/><Relationship Id="rId1712" Type="http://schemas.openxmlformats.org/officeDocument/2006/relationships/hyperlink" Target="mailto:william98@barr-pearson.com" TargetMode="External"/><Relationship Id="rId10255" Type="http://schemas.openxmlformats.org/officeDocument/2006/relationships/hyperlink" Target="http://poole.com/" TargetMode="External"/><Relationship Id="rId11306" Type="http://schemas.openxmlformats.org/officeDocument/2006/relationships/hyperlink" Target="mailto:shaun72@daniel-bowman.com" TargetMode="External"/><Relationship Id="rId14876" Type="http://schemas.openxmlformats.org/officeDocument/2006/relationships/hyperlink" Target="mailto:rcrane@bradley-hancock.com" TargetMode="External"/><Relationship Id="rId15927" Type="http://schemas.openxmlformats.org/officeDocument/2006/relationships/hyperlink" Target="http://larsen.com/" TargetMode="External"/><Relationship Id="rId3884" Type="http://schemas.openxmlformats.org/officeDocument/2006/relationships/hyperlink" Target="mailto:daviesnatalie@chapman-weber.biz" TargetMode="External"/><Relationship Id="rId4935" Type="http://schemas.openxmlformats.org/officeDocument/2006/relationships/hyperlink" Target="https://mccormick.com/" TargetMode="External"/><Relationship Id="rId9099" Type="http://schemas.openxmlformats.org/officeDocument/2006/relationships/hyperlink" Target="https://www.poole.biz/" TargetMode="External"/><Relationship Id="rId13478" Type="http://schemas.openxmlformats.org/officeDocument/2006/relationships/hyperlink" Target="mailto:alisonmontgomery@lyons.biz" TargetMode="External"/><Relationship Id="rId14529" Type="http://schemas.openxmlformats.org/officeDocument/2006/relationships/hyperlink" Target="https://www.dominguez.com/" TargetMode="External"/><Relationship Id="rId18400" Type="http://schemas.openxmlformats.org/officeDocument/2006/relationships/hyperlink" Target="mailto:katelynmoore@buck.org" TargetMode="External"/><Relationship Id="rId2486" Type="http://schemas.openxmlformats.org/officeDocument/2006/relationships/hyperlink" Target="mailto:alam@powers.biz" TargetMode="External"/><Relationship Id="rId3537" Type="http://schemas.openxmlformats.org/officeDocument/2006/relationships/hyperlink" Target="http://randolph.info/" TargetMode="External"/><Relationship Id="rId17002" Type="http://schemas.openxmlformats.org/officeDocument/2006/relationships/hyperlink" Target="mailto:rodneyclayton@zhang-lin.com" TargetMode="External"/><Relationship Id="rId458" Type="http://schemas.openxmlformats.org/officeDocument/2006/relationships/hyperlink" Target="mailto:ericksoncheyenne@taylor.com" TargetMode="External"/><Relationship Id="rId1088" Type="http://schemas.openxmlformats.org/officeDocument/2006/relationships/hyperlink" Target="mailto:huntkristin@woodard.com" TargetMode="External"/><Relationship Id="rId2139" Type="http://schemas.openxmlformats.org/officeDocument/2006/relationships/hyperlink" Target="http://www.morse.biz/" TargetMode="External"/><Relationship Id="rId6010" Type="http://schemas.openxmlformats.org/officeDocument/2006/relationships/hyperlink" Target="mailto:jerickson@foster.info" TargetMode="External"/><Relationship Id="rId9580" Type="http://schemas.openxmlformats.org/officeDocument/2006/relationships/hyperlink" Target="mailto:gallowaychristian@norris.com" TargetMode="External"/><Relationship Id="rId19174" Type="http://schemas.openxmlformats.org/officeDocument/2006/relationships/hyperlink" Target="mailto:lvillanueva@orr-gutierrez.com" TargetMode="External"/><Relationship Id="rId2620" Type="http://schemas.openxmlformats.org/officeDocument/2006/relationships/hyperlink" Target="mailto:louis05@jackson.org" TargetMode="External"/><Relationship Id="rId8182" Type="http://schemas.openxmlformats.org/officeDocument/2006/relationships/hyperlink" Target="mailto:vickie63@newman.com" TargetMode="External"/><Relationship Id="rId9233" Type="http://schemas.openxmlformats.org/officeDocument/2006/relationships/hyperlink" Target="http://cervantes.com/" TargetMode="External"/><Relationship Id="rId11163" Type="http://schemas.openxmlformats.org/officeDocument/2006/relationships/hyperlink" Target="http://www.shaw-ayers.com/" TargetMode="External"/><Relationship Id="rId12214" Type="http://schemas.openxmlformats.org/officeDocument/2006/relationships/hyperlink" Target="mailto:christine05@lopez-blair.info" TargetMode="External"/><Relationship Id="rId12561" Type="http://schemas.openxmlformats.org/officeDocument/2006/relationships/hyperlink" Target="http://www.henry-gomez.com/" TargetMode="External"/><Relationship Id="rId13612" Type="http://schemas.openxmlformats.org/officeDocument/2006/relationships/hyperlink" Target="mailto:dominic54@ochoa-harrington.com" TargetMode="External"/><Relationship Id="rId1222" Type="http://schemas.openxmlformats.org/officeDocument/2006/relationships/hyperlink" Target="mailto:dawn23@watts-cohen.net" TargetMode="External"/><Relationship Id="rId15784" Type="http://schemas.openxmlformats.org/officeDocument/2006/relationships/hyperlink" Target="mailto:vtaylor@boyle.com" TargetMode="External"/><Relationship Id="rId16835" Type="http://schemas.openxmlformats.org/officeDocument/2006/relationships/hyperlink" Target="https://www.mcdonald.biz/" TargetMode="External"/><Relationship Id="rId3394" Type="http://schemas.openxmlformats.org/officeDocument/2006/relationships/hyperlink" Target="mailto:zmaldonado@bass.com" TargetMode="External"/><Relationship Id="rId4792" Type="http://schemas.openxmlformats.org/officeDocument/2006/relationships/hyperlink" Target="mailto:chenjulia@mason.com" TargetMode="External"/><Relationship Id="rId5843" Type="http://schemas.openxmlformats.org/officeDocument/2006/relationships/hyperlink" Target="https://www.haynes.com/" TargetMode="External"/><Relationship Id="rId14386" Type="http://schemas.openxmlformats.org/officeDocument/2006/relationships/hyperlink" Target="mailto:gina88@cowan-howell.com" TargetMode="External"/><Relationship Id="rId15437" Type="http://schemas.openxmlformats.org/officeDocument/2006/relationships/hyperlink" Target="https://www.kennedy-sanford.com/" TargetMode="External"/><Relationship Id="rId3047" Type="http://schemas.openxmlformats.org/officeDocument/2006/relationships/hyperlink" Target="http://www.rhodes.com/" TargetMode="External"/><Relationship Id="rId4445" Type="http://schemas.openxmlformats.org/officeDocument/2006/relationships/hyperlink" Target="http://www.chapman.biz/" TargetMode="External"/><Relationship Id="rId10996" Type="http://schemas.openxmlformats.org/officeDocument/2006/relationships/hyperlink" Target="mailto:lance78@walters-bradley.com" TargetMode="External"/><Relationship Id="rId14039" Type="http://schemas.openxmlformats.org/officeDocument/2006/relationships/hyperlink" Target="http://friedman.com/" TargetMode="External"/><Relationship Id="rId7668" Type="http://schemas.openxmlformats.org/officeDocument/2006/relationships/hyperlink" Target="mailto:miguel93@hendricks.biz" TargetMode="External"/><Relationship Id="rId8719" Type="http://schemas.openxmlformats.org/officeDocument/2006/relationships/hyperlink" Target="http://mclaughlin.com/" TargetMode="External"/><Relationship Id="rId10649" Type="http://schemas.openxmlformats.org/officeDocument/2006/relationships/hyperlink" Target="http://giles.com/" TargetMode="External"/><Relationship Id="rId14520" Type="http://schemas.openxmlformats.org/officeDocument/2006/relationships/hyperlink" Target="mailto:priscillali@adams.com" TargetMode="External"/><Relationship Id="rId9090" Type="http://schemas.openxmlformats.org/officeDocument/2006/relationships/hyperlink" Target="mailto:vgood@tran.com" TargetMode="External"/><Relationship Id="rId12071" Type="http://schemas.openxmlformats.org/officeDocument/2006/relationships/hyperlink" Target="https://cowan.com/" TargetMode="External"/><Relationship Id="rId13122" Type="http://schemas.openxmlformats.org/officeDocument/2006/relationships/hyperlink" Target="mailto:stanley30@mcfarland.com" TargetMode="External"/><Relationship Id="rId2130" Type="http://schemas.openxmlformats.org/officeDocument/2006/relationships/hyperlink" Target="mailto:tristanaguilar@mccoy-douglas.biz" TargetMode="External"/><Relationship Id="rId6751" Type="http://schemas.openxmlformats.org/officeDocument/2006/relationships/hyperlink" Target="https://yang.org/" TargetMode="External"/><Relationship Id="rId15294" Type="http://schemas.openxmlformats.org/officeDocument/2006/relationships/hyperlink" Target="mailto:pamelaparsons@huff.com" TargetMode="External"/><Relationship Id="rId16345" Type="http://schemas.openxmlformats.org/officeDocument/2006/relationships/hyperlink" Target="http://www.byrd.org/" TargetMode="External"/><Relationship Id="rId16692" Type="http://schemas.openxmlformats.org/officeDocument/2006/relationships/hyperlink" Target="mailto:gabriellastevens@proctor-eaton.com" TargetMode="External"/><Relationship Id="rId17743" Type="http://schemas.openxmlformats.org/officeDocument/2006/relationships/hyperlink" Target="http://www.nguyen.com/" TargetMode="External"/><Relationship Id="rId102" Type="http://schemas.openxmlformats.org/officeDocument/2006/relationships/hyperlink" Target="https://www.leblanc.com/" TargetMode="External"/><Relationship Id="rId5353" Type="http://schemas.openxmlformats.org/officeDocument/2006/relationships/hyperlink" Target="http://glover-bush.net/" TargetMode="External"/><Relationship Id="rId6404" Type="http://schemas.openxmlformats.org/officeDocument/2006/relationships/hyperlink" Target="mailto:greghatfield@potter.com" TargetMode="External"/><Relationship Id="rId7802" Type="http://schemas.openxmlformats.org/officeDocument/2006/relationships/hyperlink" Target="mailto:vlittle@villa.com" TargetMode="External"/><Relationship Id="rId5006" Type="http://schemas.openxmlformats.org/officeDocument/2006/relationships/hyperlink" Target="mailto:judybeard@krueger.com" TargetMode="External"/><Relationship Id="rId9974" Type="http://schemas.openxmlformats.org/officeDocument/2006/relationships/hyperlink" Target="mailto:charlotte76@booker.com" TargetMode="External"/><Relationship Id="rId12955" Type="http://schemas.openxmlformats.org/officeDocument/2006/relationships/hyperlink" Target="http://bridges.com/" TargetMode="External"/><Relationship Id="rId19568" Type="http://schemas.openxmlformats.org/officeDocument/2006/relationships/hyperlink" Target="mailto:jeffreycompton@wilkerson-livingston.com" TargetMode="External"/><Relationship Id="rId1963" Type="http://schemas.openxmlformats.org/officeDocument/2006/relationships/hyperlink" Target="http://www.salas-gross.biz/" TargetMode="External"/><Relationship Id="rId7178" Type="http://schemas.openxmlformats.org/officeDocument/2006/relationships/hyperlink" Target="mailto:olsonsharon@shelton.org" TargetMode="External"/><Relationship Id="rId8576" Type="http://schemas.openxmlformats.org/officeDocument/2006/relationships/hyperlink" Target="mailto:ceverett@gamble-faulkner.com" TargetMode="External"/><Relationship Id="rId9627" Type="http://schemas.openxmlformats.org/officeDocument/2006/relationships/hyperlink" Target="http://www.melton.com/" TargetMode="External"/><Relationship Id="rId11557" Type="http://schemas.openxmlformats.org/officeDocument/2006/relationships/hyperlink" Target="https://adams.net/" TargetMode="External"/><Relationship Id="rId12608" Type="http://schemas.openxmlformats.org/officeDocument/2006/relationships/hyperlink" Target="mailto:mitchellstuart@manning.org" TargetMode="External"/><Relationship Id="rId1616" Type="http://schemas.openxmlformats.org/officeDocument/2006/relationships/hyperlink" Target="mailto:burkemaxwell@may-poole.com" TargetMode="External"/><Relationship Id="rId8229" Type="http://schemas.openxmlformats.org/officeDocument/2006/relationships/hyperlink" Target="http://koch-shields.info/" TargetMode="External"/><Relationship Id="rId10159" Type="http://schemas.openxmlformats.org/officeDocument/2006/relationships/hyperlink" Target="https://grant-price.com/" TargetMode="External"/><Relationship Id="rId14030" Type="http://schemas.openxmlformats.org/officeDocument/2006/relationships/hyperlink" Target="mailto:romantaylor@benjamin.biz" TargetMode="External"/><Relationship Id="rId18651" Type="http://schemas.openxmlformats.org/officeDocument/2006/relationships/hyperlink" Target="https://kelly.com/" TargetMode="External"/><Relationship Id="rId19702" Type="http://schemas.openxmlformats.org/officeDocument/2006/relationships/hyperlink" Target="mailto:choileah@barrera.com" TargetMode="External"/><Relationship Id="rId3788" Type="http://schemas.openxmlformats.org/officeDocument/2006/relationships/hyperlink" Target="mailto:bmaxwell@keller.com" TargetMode="External"/><Relationship Id="rId4839" Type="http://schemas.openxmlformats.org/officeDocument/2006/relationships/hyperlink" Target="https://krause.info/" TargetMode="External"/><Relationship Id="rId8710" Type="http://schemas.openxmlformats.org/officeDocument/2006/relationships/hyperlink" Target="mailto:wandadecker@montes.info" TargetMode="External"/><Relationship Id="rId17253" Type="http://schemas.openxmlformats.org/officeDocument/2006/relationships/hyperlink" Target="https://thomas.com/" TargetMode="External"/><Relationship Id="rId18304" Type="http://schemas.openxmlformats.org/officeDocument/2006/relationships/hyperlink" Target="mailto:hollylindsey@mckenzie.com" TargetMode="External"/><Relationship Id="rId6261" Type="http://schemas.openxmlformats.org/officeDocument/2006/relationships/hyperlink" Target="http://gilbert.com/" TargetMode="External"/><Relationship Id="rId7312" Type="http://schemas.openxmlformats.org/officeDocument/2006/relationships/hyperlink" Target="mailto:rickysandoval@gibbs.com" TargetMode="External"/><Relationship Id="rId10640" Type="http://schemas.openxmlformats.org/officeDocument/2006/relationships/hyperlink" Target="mailto:veronicamccormick@bolton-reid.com" TargetMode="External"/><Relationship Id="rId9484" Type="http://schemas.openxmlformats.org/officeDocument/2006/relationships/hyperlink" Target="mailto:haydendudley@hunt.info" TargetMode="External"/><Relationship Id="rId13863" Type="http://schemas.openxmlformats.org/officeDocument/2006/relationships/hyperlink" Target="http://knox.info/" TargetMode="External"/><Relationship Id="rId14914" Type="http://schemas.openxmlformats.org/officeDocument/2006/relationships/hyperlink" Target="mailto:garrettmelvin@schmidt-oconnell.info" TargetMode="External"/><Relationship Id="rId19078" Type="http://schemas.openxmlformats.org/officeDocument/2006/relationships/hyperlink" Target="mailto:eprice@stewart.com" TargetMode="External"/><Relationship Id="rId1473" Type="http://schemas.openxmlformats.org/officeDocument/2006/relationships/hyperlink" Target="http://olson.com/" TargetMode="External"/><Relationship Id="rId2871" Type="http://schemas.openxmlformats.org/officeDocument/2006/relationships/hyperlink" Target="http://www.rosario.com/" TargetMode="External"/><Relationship Id="rId3922" Type="http://schemas.openxmlformats.org/officeDocument/2006/relationships/hyperlink" Target="mailto:ocarrillo@hall.net" TargetMode="External"/><Relationship Id="rId8086" Type="http://schemas.openxmlformats.org/officeDocument/2006/relationships/hyperlink" Target="mailto:jchen@meyers.info" TargetMode="External"/><Relationship Id="rId9137" Type="http://schemas.openxmlformats.org/officeDocument/2006/relationships/hyperlink" Target="http://diaz.com/" TargetMode="External"/><Relationship Id="rId12465" Type="http://schemas.openxmlformats.org/officeDocument/2006/relationships/hyperlink" Target="http://jones.com/" TargetMode="External"/><Relationship Id="rId13516" Type="http://schemas.openxmlformats.org/officeDocument/2006/relationships/hyperlink" Target="mailto:douglassalas@dougherty.info" TargetMode="External"/><Relationship Id="rId843" Type="http://schemas.openxmlformats.org/officeDocument/2006/relationships/hyperlink" Target="http://www.wallace.org/" TargetMode="External"/><Relationship Id="rId1126" Type="http://schemas.openxmlformats.org/officeDocument/2006/relationships/hyperlink" Target="mailto:phelpskeith@wallace.com" TargetMode="External"/><Relationship Id="rId2524" Type="http://schemas.openxmlformats.org/officeDocument/2006/relationships/hyperlink" Target="mailto:efrey@campbell-ritter.org" TargetMode="External"/><Relationship Id="rId11067" Type="http://schemas.openxmlformats.org/officeDocument/2006/relationships/hyperlink" Target="http://www.kramer.com/" TargetMode="External"/><Relationship Id="rId12118" Type="http://schemas.openxmlformats.org/officeDocument/2006/relationships/hyperlink" Target="mailto:nathaniel38@burgess.info" TargetMode="External"/><Relationship Id="rId15688" Type="http://schemas.openxmlformats.org/officeDocument/2006/relationships/hyperlink" Target="mailto:tristan37@sanchez-gray.org" TargetMode="External"/><Relationship Id="rId16739" Type="http://schemas.openxmlformats.org/officeDocument/2006/relationships/hyperlink" Target="http://www.bailey-gamble.biz/" TargetMode="External"/><Relationship Id="rId4696" Type="http://schemas.openxmlformats.org/officeDocument/2006/relationships/hyperlink" Target="mailto:cassidy19@marshall-mckenzie.com" TargetMode="External"/><Relationship Id="rId5747" Type="http://schemas.openxmlformats.org/officeDocument/2006/relationships/hyperlink" Target="https://www.freeman.com/" TargetMode="External"/><Relationship Id="rId18161" Type="http://schemas.openxmlformats.org/officeDocument/2006/relationships/hyperlink" Target="https://christensen-yang.com/" TargetMode="External"/><Relationship Id="rId19212" Type="http://schemas.openxmlformats.org/officeDocument/2006/relationships/hyperlink" Target="mailto:hannah82@chen.net" TargetMode="External"/><Relationship Id="rId3298" Type="http://schemas.openxmlformats.org/officeDocument/2006/relationships/hyperlink" Target="mailto:wrandall@sweeney.com" TargetMode="External"/><Relationship Id="rId4349" Type="http://schemas.openxmlformats.org/officeDocument/2006/relationships/hyperlink" Target="http://buckley-jones.com/" TargetMode="External"/><Relationship Id="rId8220" Type="http://schemas.openxmlformats.org/officeDocument/2006/relationships/hyperlink" Target="mailto:melindafrazier@dixon.com" TargetMode="External"/><Relationship Id="rId10150" Type="http://schemas.openxmlformats.org/officeDocument/2006/relationships/hyperlink" Target="mailto:traci63@lopez-sanders.com" TargetMode="External"/><Relationship Id="rId11201" Type="http://schemas.openxmlformats.org/officeDocument/2006/relationships/hyperlink" Target="http://benson.com/" TargetMode="External"/><Relationship Id="rId4830" Type="http://schemas.openxmlformats.org/officeDocument/2006/relationships/hyperlink" Target="mailto:jon55@mathews.biz" TargetMode="External"/><Relationship Id="rId13373" Type="http://schemas.openxmlformats.org/officeDocument/2006/relationships/hyperlink" Target="http://www.glenn.com/" TargetMode="External"/><Relationship Id="rId14424" Type="http://schemas.openxmlformats.org/officeDocument/2006/relationships/hyperlink" Target="mailto:mikayla80@mcguire.com" TargetMode="External"/><Relationship Id="rId14771" Type="http://schemas.openxmlformats.org/officeDocument/2006/relationships/hyperlink" Target="https://www.juarez.com/" TargetMode="External"/><Relationship Id="rId15822" Type="http://schemas.openxmlformats.org/officeDocument/2006/relationships/hyperlink" Target="mailto:victor90@choi.com" TargetMode="External"/><Relationship Id="rId2381" Type="http://schemas.openxmlformats.org/officeDocument/2006/relationships/hyperlink" Target="https://www.bryan-hanson.biz/" TargetMode="External"/><Relationship Id="rId3432" Type="http://schemas.openxmlformats.org/officeDocument/2006/relationships/hyperlink" Target="mailto:carrie26@nunez.com" TargetMode="External"/><Relationship Id="rId13026" Type="http://schemas.openxmlformats.org/officeDocument/2006/relationships/hyperlink" Target="mailto:clairemooney@rasmussen.com" TargetMode="External"/><Relationship Id="rId17994" Type="http://schemas.openxmlformats.org/officeDocument/2006/relationships/hyperlink" Target="mailto:heather99@beard.org" TargetMode="External"/><Relationship Id="rId353" Type="http://schemas.openxmlformats.org/officeDocument/2006/relationships/hyperlink" Target="http://lam-villanueva.com/" TargetMode="External"/><Relationship Id="rId2034" Type="http://schemas.openxmlformats.org/officeDocument/2006/relationships/hyperlink" Target="mailto:wilsondeanna@fuller-murray.info" TargetMode="External"/><Relationship Id="rId15198" Type="http://schemas.openxmlformats.org/officeDocument/2006/relationships/hyperlink" Target="mailto:hmorales@dyer-todd.org" TargetMode="External"/><Relationship Id="rId16596" Type="http://schemas.openxmlformats.org/officeDocument/2006/relationships/hyperlink" Target="mailto:fmack@mcknight-chase.com" TargetMode="External"/><Relationship Id="rId17647" Type="http://schemas.openxmlformats.org/officeDocument/2006/relationships/hyperlink" Target="https://davidson.biz/" TargetMode="External"/><Relationship Id="rId5257" Type="http://schemas.openxmlformats.org/officeDocument/2006/relationships/hyperlink" Target="https://www.lewis-may.com/" TargetMode="External"/><Relationship Id="rId6655" Type="http://schemas.openxmlformats.org/officeDocument/2006/relationships/hyperlink" Target="https://www.hughes-massey.com/" TargetMode="External"/><Relationship Id="rId7706" Type="http://schemas.openxmlformats.org/officeDocument/2006/relationships/hyperlink" Target="mailto:genebrady@poole.biz" TargetMode="External"/><Relationship Id="rId16249" Type="http://schemas.openxmlformats.org/officeDocument/2006/relationships/hyperlink" Target="https://www.stewart.com/" TargetMode="External"/><Relationship Id="rId6308" Type="http://schemas.openxmlformats.org/officeDocument/2006/relationships/hyperlink" Target="mailto:shirleyriddle@huynh.biz" TargetMode="External"/><Relationship Id="rId9878" Type="http://schemas.openxmlformats.org/officeDocument/2006/relationships/hyperlink" Target="mailto:jimelliott@ross.org" TargetMode="External"/><Relationship Id="rId12859" Type="http://schemas.openxmlformats.org/officeDocument/2006/relationships/hyperlink" Target="http://bullock.net/" TargetMode="External"/><Relationship Id="rId16730" Type="http://schemas.openxmlformats.org/officeDocument/2006/relationships/hyperlink" Target="mailto:makaylareilly@bray.com" TargetMode="External"/><Relationship Id="rId1867" Type="http://schemas.openxmlformats.org/officeDocument/2006/relationships/hyperlink" Target="https://love.com/" TargetMode="External"/><Relationship Id="rId2918" Type="http://schemas.openxmlformats.org/officeDocument/2006/relationships/hyperlink" Target="mailto:candicehenry@berger.com" TargetMode="External"/><Relationship Id="rId14281" Type="http://schemas.openxmlformats.org/officeDocument/2006/relationships/hyperlink" Target="http://mcbride-ashley.com/" TargetMode="External"/><Relationship Id="rId15332" Type="http://schemas.openxmlformats.org/officeDocument/2006/relationships/hyperlink" Target="mailto:blam@ross.com" TargetMode="External"/><Relationship Id="rId4340" Type="http://schemas.openxmlformats.org/officeDocument/2006/relationships/hyperlink" Target="mailto:elijah19@duarte.com" TargetMode="External"/><Relationship Id="rId8961" Type="http://schemas.openxmlformats.org/officeDocument/2006/relationships/hyperlink" Target="http://lucero.com/" TargetMode="External"/><Relationship Id="rId18555" Type="http://schemas.openxmlformats.org/officeDocument/2006/relationships/hyperlink" Target="https://www.davis.info/" TargetMode="External"/><Relationship Id="rId19953" Type="http://schemas.openxmlformats.org/officeDocument/2006/relationships/hyperlink" Target="https://rich.info/" TargetMode="External"/><Relationship Id="rId7563" Type="http://schemas.openxmlformats.org/officeDocument/2006/relationships/hyperlink" Target="https://gilbert-curry.com/" TargetMode="External"/><Relationship Id="rId8614" Type="http://schemas.openxmlformats.org/officeDocument/2006/relationships/hyperlink" Target="mailto:orogers@wyatt-middleton.info" TargetMode="External"/><Relationship Id="rId10891" Type="http://schemas.openxmlformats.org/officeDocument/2006/relationships/hyperlink" Target="http://warren.biz/" TargetMode="External"/><Relationship Id="rId11942" Type="http://schemas.openxmlformats.org/officeDocument/2006/relationships/hyperlink" Target="mailto:gcastillo@valentine.com" TargetMode="External"/><Relationship Id="rId17157" Type="http://schemas.openxmlformats.org/officeDocument/2006/relationships/hyperlink" Target="http://www.potts.com/" TargetMode="External"/><Relationship Id="rId18208" Type="http://schemas.openxmlformats.org/officeDocument/2006/relationships/hyperlink" Target="mailto:phurley@madden.com" TargetMode="External"/><Relationship Id="rId19606" Type="http://schemas.openxmlformats.org/officeDocument/2006/relationships/hyperlink" Target="mailto:horr@bowman.com" TargetMode="External"/><Relationship Id="rId6165" Type="http://schemas.openxmlformats.org/officeDocument/2006/relationships/hyperlink" Target="http://www.morales-weiss.com/" TargetMode="External"/><Relationship Id="rId7216" Type="http://schemas.openxmlformats.org/officeDocument/2006/relationships/hyperlink" Target="mailto:thernandez@odom.net" TargetMode="External"/><Relationship Id="rId10544" Type="http://schemas.openxmlformats.org/officeDocument/2006/relationships/hyperlink" Target="mailto:branchdawn@archer.com" TargetMode="External"/><Relationship Id="rId9388" Type="http://schemas.openxmlformats.org/officeDocument/2006/relationships/hyperlink" Target="mailto:tammiecortez@chen.biz" TargetMode="External"/><Relationship Id="rId13767" Type="http://schemas.openxmlformats.org/officeDocument/2006/relationships/hyperlink" Target="https://johns.net/" TargetMode="External"/><Relationship Id="rId14818" Type="http://schemas.openxmlformats.org/officeDocument/2006/relationships/hyperlink" Target="mailto:bblackburn@lowery.net" TargetMode="External"/><Relationship Id="rId2775" Type="http://schemas.openxmlformats.org/officeDocument/2006/relationships/hyperlink" Target="https://lawson-case.org/" TargetMode="External"/><Relationship Id="rId3826" Type="http://schemas.openxmlformats.org/officeDocument/2006/relationships/hyperlink" Target="mailto:paula16@brock.info" TargetMode="External"/><Relationship Id="rId12369" Type="http://schemas.openxmlformats.org/officeDocument/2006/relationships/hyperlink" Target="https://www.weiss-oneal.net/" TargetMode="External"/><Relationship Id="rId16240" Type="http://schemas.openxmlformats.org/officeDocument/2006/relationships/hyperlink" Target="mailto:juliarasmussen@callahan.biz" TargetMode="External"/><Relationship Id="rId747" Type="http://schemas.openxmlformats.org/officeDocument/2006/relationships/hyperlink" Target="https://www.gibson.com/" TargetMode="External"/><Relationship Id="rId1377" Type="http://schemas.openxmlformats.org/officeDocument/2006/relationships/hyperlink" Target="https://wiggins-henry.com/" TargetMode="External"/><Relationship Id="rId2428" Type="http://schemas.openxmlformats.org/officeDocument/2006/relationships/hyperlink" Target="mailto:ferrellmason@melton.com" TargetMode="External"/><Relationship Id="rId5998" Type="http://schemas.openxmlformats.org/officeDocument/2006/relationships/hyperlink" Target="mailto:desireecasey@donovan-carroll.org" TargetMode="External"/><Relationship Id="rId19463" Type="http://schemas.openxmlformats.org/officeDocument/2006/relationships/hyperlink" Target="http://www.combs.com/" TargetMode="External"/><Relationship Id="rId83" Type="http://schemas.openxmlformats.org/officeDocument/2006/relationships/hyperlink" Target="https://www.davenport.com/" TargetMode="External"/><Relationship Id="rId8471" Type="http://schemas.openxmlformats.org/officeDocument/2006/relationships/hyperlink" Target="https://www.sheppard-patrick.com/" TargetMode="External"/><Relationship Id="rId9522" Type="http://schemas.openxmlformats.org/officeDocument/2006/relationships/hyperlink" Target="mailto:mikaylaclay@berry-melendez.com" TargetMode="External"/><Relationship Id="rId11452" Type="http://schemas.openxmlformats.org/officeDocument/2006/relationships/hyperlink" Target="mailto:rogerbullock@galloway.info" TargetMode="External"/><Relationship Id="rId12503" Type="http://schemas.openxmlformats.org/officeDocument/2006/relationships/hyperlink" Target="http://www.curry.com/" TargetMode="External"/><Relationship Id="rId12850" Type="http://schemas.openxmlformats.org/officeDocument/2006/relationships/hyperlink" Target="mailto:rickholt@pena.com" TargetMode="External"/><Relationship Id="rId13901" Type="http://schemas.openxmlformats.org/officeDocument/2006/relationships/hyperlink" Target="https://www.ayala.com/" TargetMode="External"/><Relationship Id="rId18065" Type="http://schemas.openxmlformats.org/officeDocument/2006/relationships/hyperlink" Target="http://www.lynn.net/" TargetMode="External"/><Relationship Id="rId19116" Type="http://schemas.openxmlformats.org/officeDocument/2006/relationships/hyperlink" Target="mailto:candice61@kirk.com" TargetMode="External"/><Relationship Id="rId1511" Type="http://schemas.openxmlformats.org/officeDocument/2006/relationships/hyperlink" Target="http://www.blake.org/" TargetMode="External"/><Relationship Id="rId7073" Type="http://schemas.openxmlformats.org/officeDocument/2006/relationships/hyperlink" Target="http://novak-wright.com/" TargetMode="External"/><Relationship Id="rId8124" Type="http://schemas.openxmlformats.org/officeDocument/2006/relationships/hyperlink" Target="mailto:connerkathryn@church.com" TargetMode="External"/><Relationship Id="rId10054" Type="http://schemas.openxmlformats.org/officeDocument/2006/relationships/hyperlink" Target="mailto:loretta16@soto.info" TargetMode="External"/><Relationship Id="rId11105" Type="http://schemas.openxmlformats.org/officeDocument/2006/relationships/hyperlink" Target="http://hayes-haney.info/" TargetMode="External"/><Relationship Id="rId3683" Type="http://schemas.openxmlformats.org/officeDocument/2006/relationships/hyperlink" Target="http://www.trevino.com/" TargetMode="External"/><Relationship Id="rId14675" Type="http://schemas.openxmlformats.org/officeDocument/2006/relationships/hyperlink" Target="https://www.hatfield.com/" TargetMode="External"/><Relationship Id="rId15726" Type="http://schemas.openxmlformats.org/officeDocument/2006/relationships/hyperlink" Target="mailto:dyersandy@baird-odonnell.com" TargetMode="External"/><Relationship Id="rId2285" Type="http://schemas.openxmlformats.org/officeDocument/2006/relationships/hyperlink" Target="https://www.carey.net/" TargetMode="External"/><Relationship Id="rId3336" Type="http://schemas.openxmlformats.org/officeDocument/2006/relationships/hyperlink" Target="mailto:weisscarolyn@thomas.biz" TargetMode="External"/><Relationship Id="rId4734" Type="http://schemas.openxmlformats.org/officeDocument/2006/relationships/hyperlink" Target="mailto:zgarrison@gilbert.biz" TargetMode="External"/><Relationship Id="rId13277" Type="http://schemas.openxmlformats.org/officeDocument/2006/relationships/hyperlink" Target="https://www.buckley-schroeder.com/" TargetMode="External"/><Relationship Id="rId14328" Type="http://schemas.openxmlformats.org/officeDocument/2006/relationships/hyperlink" Target="mailto:vargasadrienne@baird-simon.org" TargetMode="External"/><Relationship Id="rId17898" Type="http://schemas.openxmlformats.org/officeDocument/2006/relationships/hyperlink" Target="mailto:pcervantes@preston.com" TargetMode="External"/><Relationship Id="rId18949" Type="http://schemas.openxmlformats.org/officeDocument/2006/relationships/hyperlink" Target="http://fitzpatrick.com/" TargetMode="External"/><Relationship Id="rId257" Type="http://schemas.openxmlformats.org/officeDocument/2006/relationships/hyperlink" Target="https://www.mack.biz/" TargetMode="External"/><Relationship Id="rId7957" Type="http://schemas.openxmlformats.org/officeDocument/2006/relationships/hyperlink" Target="http://hensley.info/" TargetMode="External"/><Relationship Id="rId10938" Type="http://schemas.openxmlformats.org/officeDocument/2006/relationships/hyperlink" Target="mailto:bethany89@hartman.com" TargetMode="External"/><Relationship Id="rId6559" Type="http://schemas.openxmlformats.org/officeDocument/2006/relationships/hyperlink" Target="https://www.obrien.info/" TargetMode="External"/><Relationship Id="rId12360" Type="http://schemas.openxmlformats.org/officeDocument/2006/relationships/hyperlink" Target="mailto:faith08@bray-riddle.org" TargetMode="External"/><Relationship Id="rId13411" Type="http://schemas.openxmlformats.org/officeDocument/2006/relationships/hyperlink" Target="http://kelly.com/" TargetMode="External"/><Relationship Id="rId9032" Type="http://schemas.openxmlformats.org/officeDocument/2006/relationships/hyperlink" Target="mailto:ddavidson@jefferson.biz" TargetMode="External"/><Relationship Id="rId12013" Type="http://schemas.openxmlformats.org/officeDocument/2006/relationships/hyperlink" Target="http://www.vega.net/" TargetMode="External"/><Relationship Id="rId15583" Type="http://schemas.openxmlformats.org/officeDocument/2006/relationships/hyperlink" Target="https://www.hanson-burnett.com/" TargetMode="External"/><Relationship Id="rId16634" Type="http://schemas.openxmlformats.org/officeDocument/2006/relationships/hyperlink" Target="mailto:frances66@english.com" TargetMode="External"/><Relationship Id="rId16981" Type="http://schemas.openxmlformats.org/officeDocument/2006/relationships/hyperlink" Target="http://benjamin-francis.com/" TargetMode="External"/><Relationship Id="rId1021" Type="http://schemas.openxmlformats.org/officeDocument/2006/relationships/hyperlink" Target="https://gray-bowers.net/" TargetMode="External"/><Relationship Id="rId4591" Type="http://schemas.openxmlformats.org/officeDocument/2006/relationships/hyperlink" Target="http://www.stephens.com/" TargetMode="External"/><Relationship Id="rId5642" Type="http://schemas.openxmlformats.org/officeDocument/2006/relationships/hyperlink" Target="mailto:gmoon@marks.com" TargetMode="External"/><Relationship Id="rId14185" Type="http://schemas.openxmlformats.org/officeDocument/2006/relationships/hyperlink" Target="https://sanders-odom.com/" TargetMode="External"/><Relationship Id="rId15236" Type="http://schemas.openxmlformats.org/officeDocument/2006/relationships/hyperlink" Target="mailto:abigailmcgee@bishop.com" TargetMode="External"/><Relationship Id="rId3193" Type="http://schemas.openxmlformats.org/officeDocument/2006/relationships/hyperlink" Target="http://nelson-steele.com/" TargetMode="External"/><Relationship Id="rId4244" Type="http://schemas.openxmlformats.org/officeDocument/2006/relationships/hyperlink" Target="mailto:katherinecolon@byrd-hickman.org" TargetMode="External"/><Relationship Id="rId19857" Type="http://schemas.openxmlformats.org/officeDocument/2006/relationships/hyperlink" Target="https://www.daugherty.biz/" TargetMode="External"/><Relationship Id="rId7467" Type="http://schemas.openxmlformats.org/officeDocument/2006/relationships/hyperlink" Target="http://www.powell-hensley.com/" TargetMode="External"/><Relationship Id="rId8865" Type="http://schemas.openxmlformats.org/officeDocument/2006/relationships/hyperlink" Target="http://navarro.com/" TargetMode="External"/><Relationship Id="rId9916" Type="http://schemas.openxmlformats.org/officeDocument/2006/relationships/hyperlink" Target="mailto:ryan81@hull-chung.info" TargetMode="External"/><Relationship Id="rId10795" Type="http://schemas.openxmlformats.org/officeDocument/2006/relationships/hyperlink" Target="http://www.poole.com/" TargetMode="External"/><Relationship Id="rId11846" Type="http://schemas.openxmlformats.org/officeDocument/2006/relationships/hyperlink" Target="mailto:albert40@haynes.org" TargetMode="External"/><Relationship Id="rId18459" Type="http://schemas.openxmlformats.org/officeDocument/2006/relationships/hyperlink" Target="http://norman-holloway.com/" TargetMode="External"/><Relationship Id="rId1905" Type="http://schemas.openxmlformats.org/officeDocument/2006/relationships/hyperlink" Target="http://www.tyler.info/" TargetMode="External"/><Relationship Id="rId6069" Type="http://schemas.openxmlformats.org/officeDocument/2006/relationships/hyperlink" Target="http://adkins.com/" TargetMode="External"/><Relationship Id="rId8518" Type="http://schemas.openxmlformats.org/officeDocument/2006/relationships/hyperlink" Target="mailto:arichard@espinoza-spears.com" TargetMode="External"/><Relationship Id="rId10448" Type="http://schemas.openxmlformats.org/officeDocument/2006/relationships/hyperlink" Target="mailto:srosario@mendoza.com" TargetMode="External"/><Relationship Id="rId18940" Type="http://schemas.openxmlformats.org/officeDocument/2006/relationships/hyperlink" Target="mailto:carlos70@wilkerson.com" TargetMode="External"/><Relationship Id="rId16491" Type="http://schemas.openxmlformats.org/officeDocument/2006/relationships/hyperlink" Target="http://hobbs.com/" TargetMode="External"/><Relationship Id="rId17542" Type="http://schemas.openxmlformats.org/officeDocument/2006/relationships/hyperlink" Target="mailto:vsnow@shepard.com" TargetMode="External"/><Relationship Id="rId998" Type="http://schemas.openxmlformats.org/officeDocument/2006/relationships/hyperlink" Target="mailto:rodriguezdavid@mooney.biz" TargetMode="External"/><Relationship Id="rId2679" Type="http://schemas.openxmlformats.org/officeDocument/2006/relationships/hyperlink" Target="http://sellers.biz/" TargetMode="External"/><Relationship Id="rId6550" Type="http://schemas.openxmlformats.org/officeDocument/2006/relationships/hyperlink" Target="mailto:sally15@hood-delgado.biz" TargetMode="External"/><Relationship Id="rId7601" Type="http://schemas.openxmlformats.org/officeDocument/2006/relationships/hyperlink" Target="http://www.meza.com/" TargetMode="External"/><Relationship Id="rId15093" Type="http://schemas.openxmlformats.org/officeDocument/2006/relationships/hyperlink" Target="https://www.marshall.info/" TargetMode="External"/><Relationship Id="rId16144" Type="http://schemas.openxmlformats.org/officeDocument/2006/relationships/hyperlink" Target="mailto:jerome17@farmer-rubio.info" TargetMode="External"/><Relationship Id="rId5152" Type="http://schemas.openxmlformats.org/officeDocument/2006/relationships/hyperlink" Target="mailto:mariecochran@maddox-mcdowell.com" TargetMode="External"/><Relationship Id="rId6203" Type="http://schemas.openxmlformats.org/officeDocument/2006/relationships/hyperlink" Target="https://holt.com/" TargetMode="External"/><Relationship Id="rId9773" Type="http://schemas.openxmlformats.org/officeDocument/2006/relationships/hyperlink" Target="http://www.golden-simmons.com/" TargetMode="External"/><Relationship Id="rId19367" Type="http://schemas.openxmlformats.org/officeDocument/2006/relationships/hyperlink" Target="http://www.thornton.org/" TargetMode="External"/><Relationship Id="rId1762" Type="http://schemas.openxmlformats.org/officeDocument/2006/relationships/hyperlink" Target="mailto:jose29@alvarez.com" TargetMode="External"/><Relationship Id="rId8375" Type="http://schemas.openxmlformats.org/officeDocument/2006/relationships/hyperlink" Target="http://www.parks.com/" TargetMode="External"/><Relationship Id="rId9426" Type="http://schemas.openxmlformats.org/officeDocument/2006/relationships/hyperlink" Target="mailto:zpratt@hale-newman.com" TargetMode="External"/><Relationship Id="rId12754" Type="http://schemas.openxmlformats.org/officeDocument/2006/relationships/hyperlink" Target="mailto:wandamcconnell@hines-cole.com" TargetMode="External"/><Relationship Id="rId13805" Type="http://schemas.openxmlformats.org/officeDocument/2006/relationships/hyperlink" Target="http://black.com/" TargetMode="External"/><Relationship Id="rId1415" Type="http://schemas.openxmlformats.org/officeDocument/2006/relationships/hyperlink" Target="http://macdonald.info/" TargetMode="External"/><Relationship Id="rId2813" Type="http://schemas.openxmlformats.org/officeDocument/2006/relationships/hyperlink" Target="http://www.weiss-yoder.com/" TargetMode="External"/><Relationship Id="rId8028" Type="http://schemas.openxmlformats.org/officeDocument/2006/relationships/hyperlink" Target="mailto:bescobar@english-mcdowell.net" TargetMode="External"/><Relationship Id="rId11009" Type="http://schemas.openxmlformats.org/officeDocument/2006/relationships/hyperlink" Target="https://howell.info/" TargetMode="External"/><Relationship Id="rId11356" Type="http://schemas.openxmlformats.org/officeDocument/2006/relationships/hyperlink" Target="mailto:francisco29@allen.com" TargetMode="External"/><Relationship Id="rId12407" Type="http://schemas.openxmlformats.org/officeDocument/2006/relationships/hyperlink" Target="http://leonard.biz/" TargetMode="External"/><Relationship Id="rId15977" Type="http://schemas.openxmlformats.org/officeDocument/2006/relationships/hyperlink" Target="https://www.goodwin.com/" TargetMode="External"/><Relationship Id="rId4985" Type="http://schemas.openxmlformats.org/officeDocument/2006/relationships/hyperlink" Target="http://vargas.com/" TargetMode="External"/><Relationship Id="rId14579" Type="http://schemas.openxmlformats.org/officeDocument/2006/relationships/hyperlink" Target="http://cohen.net/" TargetMode="External"/><Relationship Id="rId18450" Type="http://schemas.openxmlformats.org/officeDocument/2006/relationships/hyperlink" Target="mailto:devonduke@church.info" TargetMode="External"/><Relationship Id="rId19501" Type="http://schemas.openxmlformats.org/officeDocument/2006/relationships/hyperlink" Target="http://richard.com/" TargetMode="External"/><Relationship Id="rId2189" Type="http://schemas.openxmlformats.org/officeDocument/2006/relationships/hyperlink" Target="https://stark.com/" TargetMode="External"/><Relationship Id="rId3587" Type="http://schemas.openxmlformats.org/officeDocument/2006/relationships/hyperlink" Target="https://www.whitehead.info/" TargetMode="External"/><Relationship Id="rId4638" Type="http://schemas.openxmlformats.org/officeDocument/2006/relationships/hyperlink" Target="mailto:gabriel17@bauer.org" TargetMode="External"/><Relationship Id="rId6060" Type="http://schemas.openxmlformats.org/officeDocument/2006/relationships/hyperlink" Target="mailto:hkaiser@frey.biz" TargetMode="External"/><Relationship Id="rId17052" Type="http://schemas.openxmlformats.org/officeDocument/2006/relationships/hyperlink" Target="mailto:benjamin09@brennan.com" TargetMode="External"/><Relationship Id="rId18103" Type="http://schemas.openxmlformats.org/officeDocument/2006/relationships/hyperlink" Target="http://hall.com/" TargetMode="External"/><Relationship Id="rId7111" Type="http://schemas.openxmlformats.org/officeDocument/2006/relationships/hyperlink" Target="https://yoder-dickerson.com/" TargetMode="External"/><Relationship Id="rId13662" Type="http://schemas.openxmlformats.org/officeDocument/2006/relationships/hyperlink" Target="mailto:mezakristine@knox.org" TargetMode="External"/><Relationship Id="rId14713" Type="http://schemas.openxmlformats.org/officeDocument/2006/relationships/hyperlink" Target="https://www.zamora.com/" TargetMode="External"/><Relationship Id="rId2670" Type="http://schemas.openxmlformats.org/officeDocument/2006/relationships/hyperlink" Target="mailto:rittermeagan@beasley.com" TargetMode="External"/><Relationship Id="rId3721" Type="http://schemas.openxmlformats.org/officeDocument/2006/relationships/hyperlink" Target="https://www.jimenez.info/" TargetMode="External"/><Relationship Id="rId9283" Type="http://schemas.openxmlformats.org/officeDocument/2006/relationships/hyperlink" Target="https://hebert-guerrero.com/" TargetMode="External"/><Relationship Id="rId12264" Type="http://schemas.openxmlformats.org/officeDocument/2006/relationships/hyperlink" Target="mailto:penningtonphillip@stafford.net" TargetMode="External"/><Relationship Id="rId13315" Type="http://schemas.openxmlformats.org/officeDocument/2006/relationships/hyperlink" Target="https://www.petty-morrow.com/" TargetMode="External"/><Relationship Id="rId642" Type="http://schemas.openxmlformats.org/officeDocument/2006/relationships/hyperlink" Target="mailto:kaylakirk@reynolds.com" TargetMode="External"/><Relationship Id="rId1272" Type="http://schemas.openxmlformats.org/officeDocument/2006/relationships/hyperlink" Target="mailto:luisnorman@clay-reilly.org" TargetMode="External"/><Relationship Id="rId2323" Type="http://schemas.openxmlformats.org/officeDocument/2006/relationships/hyperlink" Target="http://www.butler-boone.net/" TargetMode="External"/><Relationship Id="rId5893" Type="http://schemas.openxmlformats.org/officeDocument/2006/relationships/hyperlink" Target="http://www.bonilla-rodgers.com/" TargetMode="External"/><Relationship Id="rId15487" Type="http://schemas.openxmlformats.org/officeDocument/2006/relationships/hyperlink" Target="https://pope-hanson.org/" TargetMode="External"/><Relationship Id="rId16885" Type="http://schemas.openxmlformats.org/officeDocument/2006/relationships/hyperlink" Target="http://robinson-fuentes.com/" TargetMode="External"/><Relationship Id="rId17936" Type="http://schemas.openxmlformats.org/officeDocument/2006/relationships/hyperlink" Target="mailto:jocelyn46@beard.net" TargetMode="External"/><Relationship Id="rId4495" Type="http://schemas.openxmlformats.org/officeDocument/2006/relationships/hyperlink" Target="http://gaines.com/" TargetMode="External"/><Relationship Id="rId5546" Type="http://schemas.openxmlformats.org/officeDocument/2006/relationships/hyperlink" Target="mailto:stacie84@stewart-lee.org" TargetMode="External"/><Relationship Id="rId6944" Type="http://schemas.openxmlformats.org/officeDocument/2006/relationships/hyperlink" Target="mailto:tonyawaters@mullen-saunders.biz" TargetMode="External"/><Relationship Id="rId14089" Type="http://schemas.openxmlformats.org/officeDocument/2006/relationships/hyperlink" Target="http://livingston-dillon.com/" TargetMode="External"/><Relationship Id="rId16538" Type="http://schemas.openxmlformats.org/officeDocument/2006/relationships/hyperlink" Target="mailto:fraymond@ali.biz" TargetMode="External"/><Relationship Id="rId19011" Type="http://schemas.openxmlformats.org/officeDocument/2006/relationships/hyperlink" Target="https://navarro.info/" TargetMode="External"/><Relationship Id="rId3097" Type="http://schemas.openxmlformats.org/officeDocument/2006/relationships/hyperlink" Target="http://www.lozano.com/" TargetMode="External"/><Relationship Id="rId4148" Type="http://schemas.openxmlformats.org/officeDocument/2006/relationships/hyperlink" Target="mailto:oliviaware@vaughan.com" TargetMode="External"/><Relationship Id="rId8769" Type="http://schemas.openxmlformats.org/officeDocument/2006/relationships/hyperlink" Target="http://www.leonard.net/" TargetMode="External"/><Relationship Id="rId10699" Type="http://schemas.openxmlformats.org/officeDocument/2006/relationships/hyperlink" Target="http://www.wiley.com/" TargetMode="External"/><Relationship Id="rId11000" Type="http://schemas.openxmlformats.org/officeDocument/2006/relationships/hyperlink" Target="mailto:earlmcgee@cox.biz" TargetMode="External"/><Relationship Id="rId14570" Type="http://schemas.openxmlformats.org/officeDocument/2006/relationships/hyperlink" Target="mailto:scastro@collins.com" TargetMode="External"/><Relationship Id="rId15621" Type="http://schemas.openxmlformats.org/officeDocument/2006/relationships/hyperlink" Target="http://www.durham.com/" TargetMode="External"/><Relationship Id="rId1809" Type="http://schemas.openxmlformats.org/officeDocument/2006/relationships/hyperlink" Target="http://graves.com/" TargetMode="External"/><Relationship Id="rId13172" Type="http://schemas.openxmlformats.org/officeDocument/2006/relationships/hyperlink" Target="mailto:aryan@humphrey.com" TargetMode="External"/><Relationship Id="rId14223" Type="http://schemas.openxmlformats.org/officeDocument/2006/relationships/hyperlink" Target="http://berger.com/" TargetMode="External"/><Relationship Id="rId17793" Type="http://schemas.openxmlformats.org/officeDocument/2006/relationships/hyperlink" Target="https://black.com/" TargetMode="External"/><Relationship Id="rId18844" Type="http://schemas.openxmlformats.org/officeDocument/2006/relationships/hyperlink" Target="mailto:weavermarissa@hogan-rowland.com" TargetMode="External"/><Relationship Id="rId2180" Type="http://schemas.openxmlformats.org/officeDocument/2006/relationships/hyperlink" Target="mailto:latkins@jimenez.biz" TargetMode="External"/><Relationship Id="rId3231" Type="http://schemas.openxmlformats.org/officeDocument/2006/relationships/hyperlink" Target="https://www.oneill.biz/" TargetMode="External"/><Relationship Id="rId7852" Type="http://schemas.openxmlformats.org/officeDocument/2006/relationships/hyperlink" Target="mailto:tcantrell@mills.com" TargetMode="External"/><Relationship Id="rId8903" Type="http://schemas.openxmlformats.org/officeDocument/2006/relationships/hyperlink" Target="https://www.harrison.com/" TargetMode="External"/><Relationship Id="rId16395" Type="http://schemas.openxmlformats.org/officeDocument/2006/relationships/hyperlink" Target="https://horne-west.biz/" TargetMode="External"/><Relationship Id="rId17446" Type="http://schemas.openxmlformats.org/officeDocument/2006/relationships/hyperlink" Target="mailto:mwelch@nguyen.biz" TargetMode="External"/><Relationship Id="rId152" Type="http://schemas.openxmlformats.org/officeDocument/2006/relationships/hyperlink" Target="mailto:meghanfernandez@patel-todd.com" TargetMode="External"/><Relationship Id="rId6454" Type="http://schemas.openxmlformats.org/officeDocument/2006/relationships/hyperlink" Target="mailto:lauriehays@osborn.com" TargetMode="External"/><Relationship Id="rId7505" Type="http://schemas.openxmlformats.org/officeDocument/2006/relationships/hyperlink" Target="http://pena-hayden.com/" TargetMode="External"/><Relationship Id="rId10833" Type="http://schemas.openxmlformats.org/officeDocument/2006/relationships/hyperlink" Target="https://www.esparza.biz/" TargetMode="External"/><Relationship Id="rId16048" Type="http://schemas.openxmlformats.org/officeDocument/2006/relationships/hyperlink" Target="mailto:paulmeza@randolph-glenn.com" TargetMode="External"/><Relationship Id="rId5056" Type="http://schemas.openxmlformats.org/officeDocument/2006/relationships/hyperlink" Target="mailto:gmacdonald@ramsey.info" TargetMode="External"/><Relationship Id="rId6107" Type="http://schemas.openxmlformats.org/officeDocument/2006/relationships/hyperlink" Target="https://shea.com/" TargetMode="External"/><Relationship Id="rId9677" Type="http://schemas.openxmlformats.org/officeDocument/2006/relationships/hyperlink" Target="http://khan.info/" TargetMode="External"/><Relationship Id="rId8279" Type="http://schemas.openxmlformats.org/officeDocument/2006/relationships/hyperlink" Target="http://www.escobar.com/" TargetMode="External"/><Relationship Id="rId12658" Type="http://schemas.openxmlformats.org/officeDocument/2006/relationships/hyperlink" Target="mailto:nhumphrey@walters.com" TargetMode="External"/><Relationship Id="rId13709" Type="http://schemas.openxmlformats.org/officeDocument/2006/relationships/hyperlink" Target="https://www.preston.biz/" TargetMode="External"/><Relationship Id="rId1666" Type="http://schemas.openxmlformats.org/officeDocument/2006/relationships/hyperlink" Target="mailto:meghan36@aguirre.com" TargetMode="External"/><Relationship Id="rId2717" Type="http://schemas.openxmlformats.org/officeDocument/2006/relationships/hyperlink" Target="https://sheppard.com/" TargetMode="External"/><Relationship Id="rId14080" Type="http://schemas.openxmlformats.org/officeDocument/2006/relationships/hyperlink" Target="mailto:christie55@ramsey.com" TargetMode="External"/><Relationship Id="rId15131" Type="http://schemas.openxmlformats.org/officeDocument/2006/relationships/hyperlink" Target="https://hudson.com/" TargetMode="External"/><Relationship Id="rId19752" Type="http://schemas.openxmlformats.org/officeDocument/2006/relationships/hyperlink" Target="mailto:cassidyhawkins@bright.info" TargetMode="External"/><Relationship Id="rId1319" Type="http://schemas.openxmlformats.org/officeDocument/2006/relationships/hyperlink" Target="http://miller.com/" TargetMode="External"/><Relationship Id="rId4889" Type="http://schemas.openxmlformats.org/officeDocument/2006/relationships/hyperlink" Target="http://www.cummings.com/" TargetMode="External"/><Relationship Id="rId8760" Type="http://schemas.openxmlformats.org/officeDocument/2006/relationships/hyperlink" Target="mailto:austin89@woods.com" TargetMode="External"/><Relationship Id="rId9811" Type="http://schemas.openxmlformats.org/officeDocument/2006/relationships/hyperlink" Target="https://www.odom-monroe.com/" TargetMode="External"/><Relationship Id="rId10690" Type="http://schemas.openxmlformats.org/officeDocument/2006/relationships/hyperlink" Target="mailto:stokestheodore@ramirez-benitez.com" TargetMode="External"/><Relationship Id="rId11741" Type="http://schemas.openxmlformats.org/officeDocument/2006/relationships/hyperlink" Target="https://www.carroll.net/" TargetMode="External"/><Relationship Id="rId18354" Type="http://schemas.openxmlformats.org/officeDocument/2006/relationships/hyperlink" Target="mailto:hcameron@ingram.com" TargetMode="External"/><Relationship Id="rId19405" Type="http://schemas.openxmlformats.org/officeDocument/2006/relationships/hyperlink" Target="http://rollins-murray.org/" TargetMode="External"/><Relationship Id="rId25" Type="http://schemas.openxmlformats.org/officeDocument/2006/relationships/hyperlink" Target="https://bush-huynh.org/" TargetMode="External"/><Relationship Id="rId1800" Type="http://schemas.openxmlformats.org/officeDocument/2006/relationships/hyperlink" Target="mailto:bethanymccann@townsend-huerta.com" TargetMode="External"/><Relationship Id="rId7362" Type="http://schemas.openxmlformats.org/officeDocument/2006/relationships/hyperlink" Target="mailto:miguelmartin@dickerson.com" TargetMode="External"/><Relationship Id="rId8413" Type="http://schemas.openxmlformats.org/officeDocument/2006/relationships/hyperlink" Target="http://www.sharp.biz/" TargetMode="External"/><Relationship Id="rId10343" Type="http://schemas.openxmlformats.org/officeDocument/2006/relationships/hyperlink" Target="http://www.owen-chandler.com/" TargetMode="External"/><Relationship Id="rId18007" Type="http://schemas.openxmlformats.org/officeDocument/2006/relationships/hyperlink" Target="http://www.lopez.com/" TargetMode="External"/><Relationship Id="rId3972" Type="http://schemas.openxmlformats.org/officeDocument/2006/relationships/hyperlink" Target="mailto:kirkcain@bolton-shaw.com" TargetMode="External"/><Relationship Id="rId7015" Type="http://schemas.openxmlformats.org/officeDocument/2006/relationships/hyperlink" Target="https://mercer.com/" TargetMode="External"/><Relationship Id="rId14964" Type="http://schemas.openxmlformats.org/officeDocument/2006/relationships/hyperlink" Target="mailto:cathygrimes@benton.org" TargetMode="External"/><Relationship Id="rId893" Type="http://schemas.openxmlformats.org/officeDocument/2006/relationships/hyperlink" Target="http://www.poole.org/" TargetMode="External"/><Relationship Id="rId2574" Type="http://schemas.openxmlformats.org/officeDocument/2006/relationships/hyperlink" Target="mailto:kayleemorrison@smith.com" TargetMode="External"/><Relationship Id="rId3625" Type="http://schemas.openxmlformats.org/officeDocument/2006/relationships/hyperlink" Target="http://www.robles.com/" TargetMode="External"/><Relationship Id="rId9187" Type="http://schemas.openxmlformats.org/officeDocument/2006/relationships/hyperlink" Target="http://www.rollins.com/" TargetMode="External"/><Relationship Id="rId12168" Type="http://schemas.openxmlformats.org/officeDocument/2006/relationships/hyperlink" Target="mailto:janet51@weeks.com" TargetMode="External"/><Relationship Id="rId13219" Type="http://schemas.openxmlformats.org/officeDocument/2006/relationships/hyperlink" Target="http://www.lowe-hampton.com/" TargetMode="External"/><Relationship Id="rId13566" Type="http://schemas.openxmlformats.org/officeDocument/2006/relationships/hyperlink" Target="mailto:sbranch@welch-santana.net" TargetMode="External"/><Relationship Id="rId14617" Type="http://schemas.openxmlformats.org/officeDocument/2006/relationships/hyperlink" Target="http://www.bradley.com/" TargetMode="External"/><Relationship Id="rId546" Type="http://schemas.openxmlformats.org/officeDocument/2006/relationships/hyperlink" Target="mailto:joan09@hart.com" TargetMode="External"/><Relationship Id="rId1176" Type="http://schemas.openxmlformats.org/officeDocument/2006/relationships/hyperlink" Target="mailto:leahhorn@frye.com" TargetMode="External"/><Relationship Id="rId2227" Type="http://schemas.openxmlformats.org/officeDocument/2006/relationships/hyperlink" Target="http://www.riddle.com/" TargetMode="External"/><Relationship Id="rId16789" Type="http://schemas.openxmlformats.org/officeDocument/2006/relationships/hyperlink" Target="http://www.stephenson-collier.com/" TargetMode="External"/><Relationship Id="rId4399" Type="http://schemas.openxmlformats.org/officeDocument/2006/relationships/hyperlink" Target="http://www.phelps.com/" TargetMode="External"/><Relationship Id="rId5797" Type="http://schemas.openxmlformats.org/officeDocument/2006/relationships/hyperlink" Target="http://www.hebert.com/" TargetMode="External"/><Relationship Id="rId6848" Type="http://schemas.openxmlformats.org/officeDocument/2006/relationships/hyperlink" Target="mailto:beverly16@terrell.info" TargetMode="External"/><Relationship Id="rId8270" Type="http://schemas.openxmlformats.org/officeDocument/2006/relationships/hyperlink" Target="mailto:laguilar@ingram-fernandez.org" TargetMode="External"/><Relationship Id="rId13700" Type="http://schemas.openxmlformats.org/officeDocument/2006/relationships/hyperlink" Target="mailto:ocox@figueroa.com" TargetMode="External"/><Relationship Id="rId19262" Type="http://schemas.openxmlformats.org/officeDocument/2006/relationships/hyperlink" Target="mailto:uoconnell@cross-potts.com" TargetMode="External"/><Relationship Id="rId9321" Type="http://schemas.openxmlformats.org/officeDocument/2006/relationships/hyperlink" Target="http://mcguire.com/" TargetMode="External"/><Relationship Id="rId11251" Type="http://schemas.openxmlformats.org/officeDocument/2006/relationships/hyperlink" Target="https://www.barr.org/" TargetMode="External"/><Relationship Id="rId12302" Type="http://schemas.openxmlformats.org/officeDocument/2006/relationships/hyperlink" Target="mailto:laurieosborn@andersen.com" TargetMode="External"/><Relationship Id="rId15872" Type="http://schemas.openxmlformats.org/officeDocument/2006/relationships/hyperlink" Target="mailto:aliciaguerrero@meza.com" TargetMode="External"/><Relationship Id="rId16923" Type="http://schemas.openxmlformats.org/officeDocument/2006/relationships/hyperlink" Target="http://hooper.biz/" TargetMode="External"/><Relationship Id="rId1310" Type="http://schemas.openxmlformats.org/officeDocument/2006/relationships/hyperlink" Target="mailto:scook@gill.com" TargetMode="External"/><Relationship Id="rId4880" Type="http://schemas.openxmlformats.org/officeDocument/2006/relationships/hyperlink" Target="mailto:leeoconnor@moon.biz" TargetMode="External"/><Relationship Id="rId5931" Type="http://schemas.openxmlformats.org/officeDocument/2006/relationships/hyperlink" Target="https://www.horne.org/" TargetMode="External"/><Relationship Id="rId14474" Type="http://schemas.openxmlformats.org/officeDocument/2006/relationships/hyperlink" Target="mailto:dcrawford@cisneros-daniels.org" TargetMode="External"/><Relationship Id="rId15525" Type="http://schemas.openxmlformats.org/officeDocument/2006/relationships/hyperlink" Target="https://www.donovan-sandoval.org/" TargetMode="External"/><Relationship Id="rId3482" Type="http://schemas.openxmlformats.org/officeDocument/2006/relationships/hyperlink" Target="mailto:theresa92@guerrero-arellano.com" TargetMode="External"/><Relationship Id="rId4533" Type="http://schemas.openxmlformats.org/officeDocument/2006/relationships/hyperlink" Target="https://hughes.com/" TargetMode="External"/><Relationship Id="rId13076" Type="http://schemas.openxmlformats.org/officeDocument/2006/relationships/hyperlink" Target="mailto:isharp@lee.com" TargetMode="External"/><Relationship Id="rId14127" Type="http://schemas.openxmlformats.org/officeDocument/2006/relationships/hyperlink" Target="http://www.calhoun.net/" TargetMode="External"/><Relationship Id="rId17697" Type="http://schemas.openxmlformats.org/officeDocument/2006/relationships/hyperlink" Target="https://www.beck.net/" TargetMode="External"/><Relationship Id="rId2084" Type="http://schemas.openxmlformats.org/officeDocument/2006/relationships/hyperlink" Target="mailto:adrienneescobar@krueger.biz" TargetMode="External"/><Relationship Id="rId3135" Type="http://schemas.openxmlformats.org/officeDocument/2006/relationships/hyperlink" Target="https://www.kerr.org/" TargetMode="External"/><Relationship Id="rId7756" Type="http://schemas.openxmlformats.org/officeDocument/2006/relationships/hyperlink" Target="mailto:ryanmiles@middleton-cohen.info" TargetMode="External"/><Relationship Id="rId16299" Type="http://schemas.openxmlformats.org/officeDocument/2006/relationships/hyperlink" Target="https://www.dodson.com/" TargetMode="External"/><Relationship Id="rId18748" Type="http://schemas.openxmlformats.org/officeDocument/2006/relationships/hyperlink" Target="mailto:coxraymond@li.net" TargetMode="External"/><Relationship Id="rId6358" Type="http://schemas.openxmlformats.org/officeDocument/2006/relationships/hyperlink" Target="mailto:romeroseth@woodward.info" TargetMode="External"/><Relationship Id="rId7409" Type="http://schemas.openxmlformats.org/officeDocument/2006/relationships/hyperlink" Target="http://thomas-dougherty.org/" TargetMode="External"/><Relationship Id="rId8807" Type="http://schemas.openxmlformats.org/officeDocument/2006/relationships/hyperlink" Target="https://bolton.com/" TargetMode="External"/><Relationship Id="rId10737" Type="http://schemas.openxmlformats.org/officeDocument/2006/relationships/hyperlink" Target="http://www.cline-bradshaw.net/" TargetMode="External"/><Relationship Id="rId13210" Type="http://schemas.openxmlformats.org/officeDocument/2006/relationships/hyperlink" Target="mailto:jackrobinson@arias.info" TargetMode="External"/><Relationship Id="rId16780" Type="http://schemas.openxmlformats.org/officeDocument/2006/relationships/hyperlink" Target="mailto:bailey74@obrien.biz" TargetMode="External"/><Relationship Id="rId17831" Type="http://schemas.openxmlformats.org/officeDocument/2006/relationships/hyperlink" Target="http://simmons.com/" TargetMode="External"/><Relationship Id="rId2968" Type="http://schemas.openxmlformats.org/officeDocument/2006/relationships/hyperlink" Target="mailto:spineda@mcfarland-humphrey.com" TargetMode="External"/><Relationship Id="rId15382" Type="http://schemas.openxmlformats.org/officeDocument/2006/relationships/hyperlink" Target="mailto:dsheppard@mcintyre.info" TargetMode="External"/><Relationship Id="rId16433" Type="http://schemas.openxmlformats.org/officeDocument/2006/relationships/hyperlink" Target="https://andersen.org/" TargetMode="External"/><Relationship Id="rId4390" Type="http://schemas.openxmlformats.org/officeDocument/2006/relationships/hyperlink" Target="mailto:breanna29@lucero-hunt.com" TargetMode="External"/><Relationship Id="rId5441" Type="http://schemas.openxmlformats.org/officeDocument/2006/relationships/hyperlink" Target="http://www.brown-zhang.net/" TargetMode="External"/><Relationship Id="rId15035" Type="http://schemas.openxmlformats.org/officeDocument/2006/relationships/hyperlink" Target="https://jensen-mills.biz/" TargetMode="External"/><Relationship Id="rId19656" Type="http://schemas.openxmlformats.org/officeDocument/2006/relationships/hyperlink" Target="mailto:derek38@kelley.com" TargetMode="External"/><Relationship Id="rId4043" Type="http://schemas.openxmlformats.org/officeDocument/2006/relationships/hyperlink" Target="http://nunez.com/" TargetMode="External"/><Relationship Id="rId8664" Type="http://schemas.openxmlformats.org/officeDocument/2006/relationships/hyperlink" Target="mailto:clarence81@herman.com" TargetMode="External"/><Relationship Id="rId9715" Type="http://schemas.openxmlformats.org/officeDocument/2006/relationships/hyperlink" Target="https://www.neal.com/" TargetMode="External"/><Relationship Id="rId10594" Type="http://schemas.openxmlformats.org/officeDocument/2006/relationships/hyperlink" Target="mailto:brett64@sampson.org" TargetMode="External"/><Relationship Id="rId11992" Type="http://schemas.openxmlformats.org/officeDocument/2006/relationships/hyperlink" Target="mailto:wongkurt@velez.org" TargetMode="External"/><Relationship Id="rId18258" Type="http://schemas.openxmlformats.org/officeDocument/2006/relationships/hyperlink" Target="mailto:flemingterry@moreno-boyd.com" TargetMode="External"/><Relationship Id="rId19309" Type="http://schemas.openxmlformats.org/officeDocument/2006/relationships/hyperlink" Target="http://www.wiley.biz/" TargetMode="External"/><Relationship Id="rId1704" Type="http://schemas.openxmlformats.org/officeDocument/2006/relationships/hyperlink" Target="mailto:steven08@pineda.org" TargetMode="External"/><Relationship Id="rId7266" Type="http://schemas.openxmlformats.org/officeDocument/2006/relationships/hyperlink" Target="mailto:unolan@white-key.biz" TargetMode="External"/><Relationship Id="rId8317" Type="http://schemas.openxmlformats.org/officeDocument/2006/relationships/hyperlink" Target="https://barajas.com/" TargetMode="External"/><Relationship Id="rId10247" Type="http://schemas.openxmlformats.org/officeDocument/2006/relationships/hyperlink" Target="http://www.pittman.com/" TargetMode="External"/><Relationship Id="rId11645" Type="http://schemas.openxmlformats.org/officeDocument/2006/relationships/hyperlink" Target="https://morales.net/" TargetMode="External"/><Relationship Id="rId14868" Type="http://schemas.openxmlformats.org/officeDocument/2006/relationships/hyperlink" Target="mailto:sally60@velasquez.com" TargetMode="External"/><Relationship Id="rId15919" Type="http://schemas.openxmlformats.org/officeDocument/2006/relationships/hyperlink" Target="http://osborn.com/" TargetMode="External"/><Relationship Id="rId797" Type="http://schemas.openxmlformats.org/officeDocument/2006/relationships/hyperlink" Target="http://mueller-carpenter.com/" TargetMode="External"/><Relationship Id="rId2478" Type="http://schemas.openxmlformats.org/officeDocument/2006/relationships/hyperlink" Target="mailto:rhunter@macdonald.org" TargetMode="External"/><Relationship Id="rId3876" Type="http://schemas.openxmlformats.org/officeDocument/2006/relationships/hyperlink" Target="mailto:erin69@parrish-benton.com" TargetMode="External"/><Relationship Id="rId4927" Type="http://schemas.openxmlformats.org/officeDocument/2006/relationships/hyperlink" Target="https://velazquez-hudson.info/" TargetMode="External"/><Relationship Id="rId16290" Type="http://schemas.openxmlformats.org/officeDocument/2006/relationships/hyperlink" Target="mailto:adrianamarks@mahoney.com" TargetMode="External"/><Relationship Id="rId17341" Type="http://schemas.openxmlformats.org/officeDocument/2006/relationships/hyperlink" Target="http://gamble.net/" TargetMode="External"/><Relationship Id="rId3529" Type="http://schemas.openxmlformats.org/officeDocument/2006/relationships/hyperlink" Target="http://www.frazier.com/" TargetMode="External"/><Relationship Id="rId6002" Type="http://schemas.openxmlformats.org/officeDocument/2006/relationships/hyperlink" Target="mailto:sandymartinez@melendez.com" TargetMode="External"/><Relationship Id="rId7400" Type="http://schemas.openxmlformats.org/officeDocument/2006/relationships/hyperlink" Target="mailto:sydneyconway@hines-herrera.net" TargetMode="External"/><Relationship Id="rId13951" Type="http://schemas.openxmlformats.org/officeDocument/2006/relationships/hyperlink" Target="http://www.rangel-sexton.com/" TargetMode="External"/><Relationship Id="rId9572" Type="http://schemas.openxmlformats.org/officeDocument/2006/relationships/hyperlink" Target="mailto:clifford35@ortega.com" TargetMode="External"/><Relationship Id="rId12553" Type="http://schemas.openxmlformats.org/officeDocument/2006/relationships/hyperlink" Target="https://www.blankenship.net/" TargetMode="External"/><Relationship Id="rId13604" Type="http://schemas.openxmlformats.org/officeDocument/2006/relationships/hyperlink" Target="mailto:julianellis@whitney-padilla.com" TargetMode="External"/><Relationship Id="rId19166" Type="http://schemas.openxmlformats.org/officeDocument/2006/relationships/hyperlink" Target="mailto:anna98@herrera-wilson.com" TargetMode="External"/><Relationship Id="rId931" Type="http://schemas.openxmlformats.org/officeDocument/2006/relationships/hyperlink" Target="http://bates.com/" TargetMode="External"/><Relationship Id="rId1561" Type="http://schemas.openxmlformats.org/officeDocument/2006/relationships/hyperlink" Target="https://www.kennedy.com/" TargetMode="External"/><Relationship Id="rId2612" Type="http://schemas.openxmlformats.org/officeDocument/2006/relationships/hyperlink" Target="mailto:rebecca56@taylor-acosta.info" TargetMode="External"/><Relationship Id="rId8174" Type="http://schemas.openxmlformats.org/officeDocument/2006/relationships/hyperlink" Target="mailto:maurice01@walsh-shaffer.com" TargetMode="External"/><Relationship Id="rId9225" Type="http://schemas.openxmlformats.org/officeDocument/2006/relationships/hyperlink" Target="https://www.bradford.com/" TargetMode="External"/><Relationship Id="rId11155" Type="http://schemas.openxmlformats.org/officeDocument/2006/relationships/hyperlink" Target="https://www.page.com/" TargetMode="External"/><Relationship Id="rId12206" Type="http://schemas.openxmlformats.org/officeDocument/2006/relationships/hyperlink" Target="mailto:sjohns@cantrell.com" TargetMode="External"/><Relationship Id="rId15776" Type="http://schemas.openxmlformats.org/officeDocument/2006/relationships/hyperlink" Target="mailto:mike79@lynn.com" TargetMode="External"/><Relationship Id="rId1214" Type="http://schemas.openxmlformats.org/officeDocument/2006/relationships/hyperlink" Target="mailto:kenneth15@simon.info" TargetMode="External"/><Relationship Id="rId4784" Type="http://schemas.openxmlformats.org/officeDocument/2006/relationships/hyperlink" Target="mailto:elane@phelps-spears.org" TargetMode="External"/><Relationship Id="rId5835" Type="http://schemas.openxmlformats.org/officeDocument/2006/relationships/hyperlink" Target="http://hayes.com/" TargetMode="External"/><Relationship Id="rId14378" Type="http://schemas.openxmlformats.org/officeDocument/2006/relationships/hyperlink" Target="mailto:gary95@leach-watkins.com" TargetMode="External"/><Relationship Id="rId15429" Type="http://schemas.openxmlformats.org/officeDocument/2006/relationships/hyperlink" Target="https://mclaughlin-mullins.net/" TargetMode="External"/><Relationship Id="rId16827" Type="http://schemas.openxmlformats.org/officeDocument/2006/relationships/hyperlink" Target="https://www.owens-crosby.com/" TargetMode="External"/><Relationship Id="rId19300" Type="http://schemas.openxmlformats.org/officeDocument/2006/relationships/hyperlink" Target="mailto:frederickfrank@arias.com" TargetMode="External"/><Relationship Id="rId3386" Type="http://schemas.openxmlformats.org/officeDocument/2006/relationships/hyperlink" Target="mailto:yesenia98@ortega-lang.org" TargetMode="External"/><Relationship Id="rId4437" Type="http://schemas.openxmlformats.org/officeDocument/2006/relationships/hyperlink" Target="https://www.curtis.com/" TargetMode="External"/><Relationship Id="rId18999" Type="http://schemas.openxmlformats.org/officeDocument/2006/relationships/hyperlink" Target="http://farmer.com/" TargetMode="External"/><Relationship Id="rId3039" Type="http://schemas.openxmlformats.org/officeDocument/2006/relationships/hyperlink" Target="http://pope.biz/" TargetMode="External"/><Relationship Id="rId10988" Type="http://schemas.openxmlformats.org/officeDocument/2006/relationships/hyperlink" Target="mailto:awinters@lara.com" TargetMode="External"/><Relationship Id="rId15910" Type="http://schemas.openxmlformats.org/officeDocument/2006/relationships/hyperlink" Target="mailto:rowlandsandy@schwartz.com" TargetMode="External"/><Relationship Id="rId9082" Type="http://schemas.openxmlformats.org/officeDocument/2006/relationships/hyperlink" Target="mailto:vickimontgomery@reynolds.org" TargetMode="External"/><Relationship Id="rId13461" Type="http://schemas.openxmlformats.org/officeDocument/2006/relationships/hyperlink" Target="http://hayes-palmer.com/" TargetMode="External"/><Relationship Id="rId14512" Type="http://schemas.openxmlformats.org/officeDocument/2006/relationships/hyperlink" Target="mailto:andresvasquez@rowe.com" TargetMode="External"/><Relationship Id="rId3520" Type="http://schemas.openxmlformats.org/officeDocument/2006/relationships/hyperlink" Target="mailto:cuevasdana@brooks.com" TargetMode="External"/><Relationship Id="rId12063" Type="http://schemas.openxmlformats.org/officeDocument/2006/relationships/hyperlink" Target="https://www.gonzales.com/" TargetMode="External"/><Relationship Id="rId13114" Type="http://schemas.openxmlformats.org/officeDocument/2006/relationships/hyperlink" Target="mailto:derrickbeltran@harrington-gill.biz" TargetMode="External"/><Relationship Id="rId16684" Type="http://schemas.openxmlformats.org/officeDocument/2006/relationships/hyperlink" Target="mailto:zgallagher@gross.com" TargetMode="External"/><Relationship Id="rId17735" Type="http://schemas.openxmlformats.org/officeDocument/2006/relationships/hyperlink" Target="http://haas.com/" TargetMode="External"/><Relationship Id="rId441" Type="http://schemas.openxmlformats.org/officeDocument/2006/relationships/hyperlink" Target="https://www.marshall.com/" TargetMode="External"/><Relationship Id="rId1071" Type="http://schemas.openxmlformats.org/officeDocument/2006/relationships/hyperlink" Target="https://www.booth.biz/" TargetMode="External"/><Relationship Id="rId2122" Type="http://schemas.openxmlformats.org/officeDocument/2006/relationships/hyperlink" Target="mailto:imccullough@west.info" TargetMode="External"/><Relationship Id="rId5692" Type="http://schemas.openxmlformats.org/officeDocument/2006/relationships/hyperlink" Target="mailto:ashleyfrench@gallegos.com" TargetMode="External"/><Relationship Id="rId6743" Type="http://schemas.openxmlformats.org/officeDocument/2006/relationships/hyperlink" Target="https://www.harding-barron.com/" TargetMode="External"/><Relationship Id="rId15286" Type="http://schemas.openxmlformats.org/officeDocument/2006/relationships/hyperlink" Target="mailto:soniasexton@smith-frank.net" TargetMode="External"/><Relationship Id="rId16337" Type="http://schemas.openxmlformats.org/officeDocument/2006/relationships/hyperlink" Target="http://cooper.info/" TargetMode="External"/><Relationship Id="rId4294" Type="http://schemas.openxmlformats.org/officeDocument/2006/relationships/hyperlink" Target="mailto:shelby27@bowman.com" TargetMode="External"/><Relationship Id="rId5345" Type="http://schemas.openxmlformats.org/officeDocument/2006/relationships/hyperlink" Target="http://www.horne-evans.info/" TargetMode="External"/><Relationship Id="rId9966" Type="http://schemas.openxmlformats.org/officeDocument/2006/relationships/hyperlink" Target="mailto:barberelijah@cameron-harvey.biz" TargetMode="External"/><Relationship Id="rId8568" Type="http://schemas.openxmlformats.org/officeDocument/2006/relationships/hyperlink" Target="mailto:bruce70@park.info" TargetMode="External"/><Relationship Id="rId9619" Type="http://schemas.openxmlformats.org/officeDocument/2006/relationships/hyperlink" Target="https://sullivan-whitaker.com/" TargetMode="External"/><Relationship Id="rId11896" Type="http://schemas.openxmlformats.org/officeDocument/2006/relationships/hyperlink" Target="mailto:brianna78@parrish-mccann.biz" TargetMode="External"/><Relationship Id="rId12947" Type="http://schemas.openxmlformats.org/officeDocument/2006/relationships/hyperlink" Target="http://fletcher-wilcox.com/" TargetMode="External"/><Relationship Id="rId1955" Type="http://schemas.openxmlformats.org/officeDocument/2006/relationships/hyperlink" Target="https://www.goodman.com/" TargetMode="External"/><Relationship Id="rId10498" Type="http://schemas.openxmlformats.org/officeDocument/2006/relationships/hyperlink" Target="mailto:rasmussenjeremiah@huber-mccullough.org" TargetMode="External"/><Relationship Id="rId11549" Type="http://schemas.openxmlformats.org/officeDocument/2006/relationships/hyperlink" Target="https://www.barnett.info/" TargetMode="External"/><Relationship Id="rId15420" Type="http://schemas.openxmlformats.org/officeDocument/2006/relationships/hyperlink" Target="mailto:camposarthur@english-craig.net" TargetMode="External"/><Relationship Id="rId18990" Type="http://schemas.openxmlformats.org/officeDocument/2006/relationships/hyperlink" Target="mailto:hgreen@brady.biz" TargetMode="External"/><Relationship Id="rId1608" Type="http://schemas.openxmlformats.org/officeDocument/2006/relationships/hyperlink" Target="mailto:sphelps@cortez.info" TargetMode="External"/><Relationship Id="rId3030" Type="http://schemas.openxmlformats.org/officeDocument/2006/relationships/hyperlink" Target="mailto:curtis04@gomez.biz" TargetMode="External"/><Relationship Id="rId14022" Type="http://schemas.openxmlformats.org/officeDocument/2006/relationships/hyperlink" Target="mailto:uhamilton@sawyer-cardenas.com" TargetMode="External"/><Relationship Id="rId17592" Type="http://schemas.openxmlformats.org/officeDocument/2006/relationships/hyperlink" Target="mailto:gmcdowell@mathews.com" TargetMode="External"/><Relationship Id="rId18643" Type="http://schemas.openxmlformats.org/officeDocument/2006/relationships/hyperlink" Target="https://levy.biz/" TargetMode="External"/><Relationship Id="rId7651" Type="http://schemas.openxmlformats.org/officeDocument/2006/relationships/hyperlink" Target="https://bass.com/" TargetMode="External"/><Relationship Id="rId8702" Type="http://schemas.openxmlformats.org/officeDocument/2006/relationships/hyperlink" Target="mailto:alishadickson@shaw.com" TargetMode="External"/><Relationship Id="rId10632" Type="http://schemas.openxmlformats.org/officeDocument/2006/relationships/hyperlink" Target="mailto:ronnie08@oliver.com" TargetMode="External"/><Relationship Id="rId16194" Type="http://schemas.openxmlformats.org/officeDocument/2006/relationships/hyperlink" Target="mailto:catherine67@matthews-lucero.com" TargetMode="External"/><Relationship Id="rId17245" Type="http://schemas.openxmlformats.org/officeDocument/2006/relationships/hyperlink" Target="https://www.arnold.com/" TargetMode="External"/><Relationship Id="rId6253" Type="http://schemas.openxmlformats.org/officeDocument/2006/relationships/hyperlink" Target="https://www.galvan.info/" TargetMode="External"/><Relationship Id="rId7304" Type="http://schemas.openxmlformats.org/officeDocument/2006/relationships/hyperlink" Target="mailto:calvinavery@burnett-davies.com" TargetMode="External"/><Relationship Id="rId2863" Type="http://schemas.openxmlformats.org/officeDocument/2006/relationships/hyperlink" Target="https://mack-day.biz/" TargetMode="External"/><Relationship Id="rId3914" Type="http://schemas.openxmlformats.org/officeDocument/2006/relationships/hyperlink" Target="mailto:greggcortez@simpson.info" TargetMode="External"/><Relationship Id="rId9476" Type="http://schemas.openxmlformats.org/officeDocument/2006/relationships/hyperlink" Target="mailto:cashley@bates.net" TargetMode="External"/><Relationship Id="rId12457" Type="http://schemas.openxmlformats.org/officeDocument/2006/relationships/hyperlink" Target="http://www.travis.info/" TargetMode="External"/><Relationship Id="rId13508" Type="http://schemas.openxmlformats.org/officeDocument/2006/relationships/hyperlink" Target="mailto:heather30@gordon-reynolds.com" TargetMode="External"/><Relationship Id="rId13855" Type="http://schemas.openxmlformats.org/officeDocument/2006/relationships/hyperlink" Target="http://www.salazar.org/" TargetMode="External"/><Relationship Id="rId14906" Type="http://schemas.openxmlformats.org/officeDocument/2006/relationships/hyperlink" Target="mailto:alvin42@oneal-pittman.com" TargetMode="External"/><Relationship Id="rId835" Type="http://schemas.openxmlformats.org/officeDocument/2006/relationships/hyperlink" Target="https://mcneil-pratt.com/" TargetMode="External"/><Relationship Id="rId1465" Type="http://schemas.openxmlformats.org/officeDocument/2006/relationships/hyperlink" Target="https://combs-donovan.com/" TargetMode="External"/><Relationship Id="rId2516" Type="http://schemas.openxmlformats.org/officeDocument/2006/relationships/hyperlink" Target="mailto:jerome38@gibbs.net" TargetMode="External"/><Relationship Id="rId8078" Type="http://schemas.openxmlformats.org/officeDocument/2006/relationships/hyperlink" Target="mailto:pamelamcknight@fuller.com" TargetMode="External"/><Relationship Id="rId9129" Type="http://schemas.openxmlformats.org/officeDocument/2006/relationships/hyperlink" Target="http://lee.com/" TargetMode="External"/><Relationship Id="rId11059" Type="http://schemas.openxmlformats.org/officeDocument/2006/relationships/hyperlink" Target="http://horn.net/" TargetMode="External"/><Relationship Id="rId1118" Type="http://schemas.openxmlformats.org/officeDocument/2006/relationships/hyperlink" Target="mailto:tgould@mckee-shepard.org" TargetMode="External"/><Relationship Id="rId4688" Type="http://schemas.openxmlformats.org/officeDocument/2006/relationships/hyperlink" Target="mailto:jeanette03@mitchell-blevins.org" TargetMode="External"/><Relationship Id="rId19551" Type="http://schemas.openxmlformats.org/officeDocument/2006/relationships/hyperlink" Target="http://watts-bender.net/" TargetMode="External"/><Relationship Id="rId5739" Type="http://schemas.openxmlformats.org/officeDocument/2006/relationships/hyperlink" Target="http://moreno-hines.com/" TargetMode="External"/><Relationship Id="rId7161" Type="http://schemas.openxmlformats.org/officeDocument/2006/relationships/hyperlink" Target="https://hutchinson-bright.com/" TargetMode="External"/><Relationship Id="rId8212" Type="http://schemas.openxmlformats.org/officeDocument/2006/relationships/hyperlink" Target="mailto:villalatoya@logan.com" TargetMode="External"/><Relationship Id="rId9610" Type="http://schemas.openxmlformats.org/officeDocument/2006/relationships/hyperlink" Target="mailto:xwarren@rowland.com" TargetMode="External"/><Relationship Id="rId11540" Type="http://schemas.openxmlformats.org/officeDocument/2006/relationships/hyperlink" Target="mailto:lee13@parks.org" TargetMode="External"/><Relationship Id="rId18153" Type="http://schemas.openxmlformats.org/officeDocument/2006/relationships/hyperlink" Target="https://www.page.org/" TargetMode="External"/><Relationship Id="rId19204" Type="http://schemas.openxmlformats.org/officeDocument/2006/relationships/hyperlink" Target="mailto:petersenkristie@holden.biz" TargetMode="External"/><Relationship Id="rId10142" Type="http://schemas.openxmlformats.org/officeDocument/2006/relationships/hyperlink" Target="mailto:leahpalmer@steele-beard.info" TargetMode="External"/><Relationship Id="rId14763" Type="http://schemas.openxmlformats.org/officeDocument/2006/relationships/hyperlink" Target="https://bradford.info/" TargetMode="External"/><Relationship Id="rId15814" Type="http://schemas.openxmlformats.org/officeDocument/2006/relationships/hyperlink" Target="mailto:rdunlap@parker-webb.net" TargetMode="External"/><Relationship Id="rId3771" Type="http://schemas.openxmlformats.org/officeDocument/2006/relationships/hyperlink" Target="http://www.acevedo-allison.biz/" TargetMode="External"/><Relationship Id="rId4822" Type="http://schemas.openxmlformats.org/officeDocument/2006/relationships/hyperlink" Target="mailto:lawsonkelli@chase.com" TargetMode="External"/><Relationship Id="rId13365" Type="http://schemas.openxmlformats.org/officeDocument/2006/relationships/hyperlink" Target="https://www.hinton.com/" TargetMode="External"/><Relationship Id="rId14416" Type="http://schemas.openxmlformats.org/officeDocument/2006/relationships/hyperlink" Target="mailto:fstuart@clarke-rios.com" TargetMode="External"/><Relationship Id="rId17986" Type="http://schemas.openxmlformats.org/officeDocument/2006/relationships/hyperlink" Target="mailto:guerrakenneth@villarreal.biz" TargetMode="External"/><Relationship Id="rId692" Type="http://schemas.openxmlformats.org/officeDocument/2006/relationships/hyperlink" Target="mailto:qmaddox@huber.net" TargetMode="External"/><Relationship Id="rId2373" Type="http://schemas.openxmlformats.org/officeDocument/2006/relationships/hyperlink" Target="http://bright.info/" TargetMode="External"/><Relationship Id="rId3424" Type="http://schemas.openxmlformats.org/officeDocument/2006/relationships/hyperlink" Target="mailto:schaefergerald@hill.net" TargetMode="External"/><Relationship Id="rId6994" Type="http://schemas.openxmlformats.org/officeDocument/2006/relationships/hyperlink" Target="mailto:wardralph@key.com" TargetMode="External"/><Relationship Id="rId13018" Type="http://schemas.openxmlformats.org/officeDocument/2006/relationships/hyperlink" Target="mailto:vangross@wolfe-mccarty.com" TargetMode="External"/><Relationship Id="rId16588" Type="http://schemas.openxmlformats.org/officeDocument/2006/relationships/hyperlink" Target="mailto:russell53@pope-hood.biz" TargetMode="External"/><Relationship Id="rId17639" Type="http://schemas.openxmlformats.org/officeDocument/2006/relationships/hyperlink" Target="https://thornton.com/" TargetMode="External"/><Relationship Id="rId345" Type="http://schemas.openxmlformats.org/officeDocument/2006/relationships/hyperlink" Target="http://www.pena.com/" TargetMode="External"/><Relationship Id="rId2026" Type="http://schemas.openxmlformats.org/officeDocument/2006/relationships/hyperlink" Target="mailto:cryan@hinton.net" TargetMode="External"/><Relationship Id="rId5596" Type="http://schemas.openxmlformats.org/officeDocument/2006/relationships/hyperlink" Target="mailto:johnnypugh@wang.net" TargetMode="External"/><Relationship Id="rId6647" Type="http://schemas.openxmlformats.org/officeDocument/2006/relationships/hyperlink" Target="http://small.com/" TargetMode="External"/><Relationship Id="rId19061" Type="http://schemas.openxmlformats.org/officeDocument/2006/relationships/hyperlink" Target="https://mcknight.com/" TargetMode="External"/><Relationship Id="rId4198" Type="http://schemas.openxmlformats.org/officeDocument/2006/relationships/hyperlink" Target="mailto:courtneybrock@mccormick.info" TargetMode="External"/><Relationship Id="rId5249" Type="http://schemas.openxmlformats.org/officeDocument/2006/relationships/hyperlink" Target="http://hartman-david.biz/" TargetMode="External"/><Relationship Id="rId9120" Type="http://schemas.openxmlformats.org/officeDocument/2006/relationships/hyperlink" Target="mailto:tonifrey@moses-price.com" TargetMode="External"/><Relationship Id="rId11050" Type="http://schemas.openxmlformats.org/officeDocument/2006/relationships/hyperlink" Target="mailto:wilkinssylvia@mercer-page.com" TargetMode="External"/><Relationship Id="rId12101" Type="http://schemas.openxmlformats.org/officeDocument/2006/relationships/hyperlink" Target="http://www.mayer-wu.com/" TargetMode="External"/><Relationship Id="rId15671" Type="http://schemas.openxmlformats.org/officeDocument/2006/relationships/hyperlink" Target="https://www.craig.com/" TargetMode="External"/><Relationship Id="rId16722" Type="http://schemas.openxmlformats.org/officeDocument/2006/relationships/hyperlink" Target="mailto:alec12@mcneil.com" TargetMode="External"/><Relationship Id="rId1859" Type="http://schemas.openxmlformats.org/officeDocument/2006/relationships/hyperlink" Target="https://www.rush.com/" TargetMode="External"/><Relationship Id="rId5730" Type="http://schemas.openxmlformats.org/officeDocument/2006/relationships/hyperlink" Target="mailto:faulknerkara@wade.info" TargetMode="External"/><Relationship Id="rId14273" Type="http://schemas.openxmlformats.org/officeDocument/2006/relationships/hyperlink" Target="https://sandoval.com/" TargetMode="External"/><Relationship Id="rId15324" Type="http://schemas.openxmlformats.org/officeDocument/2006/relationships/hyperlink" Target="mailto:gfrederick@bray.net" TargetMode="External"/><Relationship Id="rId18894" Type="http://schemas.openxmlformats.org/officeDocument/2006/relationships/hyperlink" Target="mailto:hcervantes@terrell-wiley.com" TargetMode="External"/><Relationship Id="rId19945" Type="http://schemas.openxmlformats.org/officeDocument/2006/relationships/hyperlink" Target="https://ferrell.com/" TargetMode="External"/><Relationship Id="rId3281" Type="http://schemas.openxmlformats.org/officeDocument/2006/relationships/hyperlink" Target="https://blackwell-williams.com/" TargetMode="External"/><Relationship Id="rId4332" Type="http://schemas.openxmlformats.org/officeDocument/2006/relationships/hyperlink" Target="mailto:yrich@oconnor.net" TargetMode="External"/><Relationship Id="rId8953" Type="http://schemas.openxmlformats.org/officeDocument/2006/relationships/hyperlink" Target="https://www.bender.org/" TargetMode="External"/><Relationship Id="rId10883" Type="http://schemas.openxmlformats.org/officeDocument/2006/relationships/hyperlink" Target="https://www.jones.com/" TargetMode="External"/><Relationship Id="rId17496" Type="http://schemas.openxmlformats.org/officeDocument/2006/relationships/hyperlink" Target="mailto:brett46@flowers-delacruz.biz" TargetMode="External"/><Relationship Id="rId18547" Type="http://schemas.openxmlformats.org/officeDocument/2006/relationships/hyperlink" Target="https://www.whitehead-petersen.com/" TargetMode="External"/><Relationship Id="rId7555" Type="http://schemas.openxmlformats.org/officeDocument/2006/relationships/hyperlink" Target="http://bender-solomon.biz/" TargetMode="External"/><Relationship Id="rId8606" Type="http://schemas.openxmlformats.org/officeDocument/2006/relationships/hyperlink" Target="mailto:nballard@dyer.com" TargetMode="External"/><Relationship Id="rId10536" Type="http://schemas.openxmlformats.org/officeDocument/2006/relationships/hyperlink" Target="mailto:mollyholmes@wall.info" TargetMode="External"/><Relationship Id="rId11934" Type="http://schemas.openxmlformats.org/officeDocument/2006/relationships/hyperlink" Target="mailto:mdonovan@herman.com" TargetMode="External"/><Relationship Id="rId16098" Type="http://schemas.openxmlformats.org/officeDocument/2006/relationships/hyperlink" Target="mailto:jkaufman@holt.com" TargetMode="External"/><Relationship Id="rId17149" Type="http://schemas.openxmlformats.org/officeDocument/2006/relationships/hyperlink" Target="https://conner-bradford.com/" TargetMode="External"/><Relationship Id="rId6157" Type="http://schemas.openxmlformats.org/officeDocument/2006/relationships/hyperlink" Target="https://bryan-randall.com/" TargetMode="External"/><Relationship Id="rId7208" Type="http://schemas.openxmlformats.org/officeDocument/2006/relationships/hyperlink" Target="mailto:seangarrett@deleon.com" TargetMode="External"/><Relationship Id="rId2767" Type="http://schemas.openxmlformats.org/officeDocument/2006/relationships/hyperlink" Target="https://shaw.net/" TargetMode="External"/><Relationship Id="rId13759" Type="http://schemas.openxmlformats.org/officeDocument/2006/relationships/hyperlink" Target="http://cline.com/" TargetMode="External"/><Relationship Id="rId15181" Type="http://schemas.openxmlformats.org/officeDocument/2006/relationships/hyperlink" Target="http://www.decker.com/" TargetMode="External"/><Relationship Id="rId17630" Type="http://schemas.openxmlformats.org/officeDocument/2006/relationships/hyperlink" Target="mailto:johnkirby@fischer.org" TargetMode="External"/><Relationship Id="rId739" Type="http://schemas.openxmlformats.org/officeDocument/2006/relationships/hyperlink" Target="http://page.com/" TargetMode="External"/><Relationship Id="rId1369" Type="http://schemas.openxmlformats.org/officeDocument/2006/relationships/hyperlink" Target="https://spence.net/" TargetMode="External"/><Relationship Id="rId3818" Type="http://schemas.openxmlformats.org/officeDocument/2006/relationships/hyperlink" Target="mailto:tannerseth@hughes-hawkins.com" TargetMode="External"/><Relationship Id="rId5240" Type="http://schemas.openxmlformats.org/officeDocument/2006/relationships/hyperlink" Target="mailto:cannonvictor@holmes-wu.net" TargetMode="External"/><Relationship Id="rId16232" Type="http://schemas.openxmlformats.org/officeDocument/2006/relationships/hyperlink" Target="mailto:latashaharding@frost.com" TargetMode="External"/><Relationship Id="rId9861" Type="http://schemas.openxmlformats.org/officeDocument/2006/relationships/hyperlink" Target="https://fox.com/" TargetMode="External"/><Relationship Id="rId11791" Type="http://schemas.openxmlformats.org/officeDocument/2006/relationships/hyperlink" Target="https://www.welch-cooley.com/" TargetMode="External"/><Relationship Id="rId12842" Type="http://schemas.openxmlformats.org/officeDocument/2006/relationships/hyperlink" Target="mailto:boylemicheal@morrison.com" TargetMode="External"/><Relationship Id="rId19455" Type="http://schemas.openxmlformats.org/officeDocument/2006/relationships/hyperlink" Target="http://bowen.com/" TargetMode="External"/><Relationship Id="rId75" Type="http://schemas.openxmlformats.org/officeDocument/2006/relationships/hyperlink" Target="https://www.schmitt.com/" TargetMode="External"/><Relationship Id="rId1850" Type="http://schemas.openxmlformats.org/officeDocument/2006/relationships/hyperlink" Target="mailto:suzanne36@burton-navarro.com" TargetMode="External"/><Relationship Id="rId2901" Type="http://schemas.openxmlformats.org/officeDocument/2006/relationships/hyperlink" Target="http://www.kelley.com/" TargetMode="External"/><Relationship Id="rId7065" Type="http://schemas.openxmlformats.org/officeDocument/2006/relationships/hyperlink" Target="http://www.odonnell.biz/" TargetMode="External"/><Relationship Id="rId8463" Type="http://schemas.openxmlformats.org/officeDocument/2006/relationships/hyperlink" Target="https://www.webb.net/" TargetMode="External"/><Relationship Id="rId9514" Type="http://schemas.openxmlformats.org/officeDocument/2006/relationships/hyperlink" Target="mailto:rhonda01@webster-norris.com" TargetMode="External"/><Relationship Id="rId10393" Type="http://schemas.openxmlformats.org/officeDocument/2006/relationships/hyperlink" Target="https://www.kerr.com/" TargetMode="External"/><Relationship Id="rId11444" Type="http://schemas.openxmlformats.org/officeDocument/2006/relationships/hyperlink" Target="mailto:bradley28@morrow-shannon.com" TargetMode="External"/><Relationship Id="rId18057" Type="http://schemas.openxmlformats.org/officeDocument/2006/relationships/hyperlink" Target="http://www.meadows.com/" TargetMode="External"/><Relationship Id="rId19108" Type="http://schemas.openxmlformats.org/officeDocument/2006/relationships/hyperlink" Target="mailto:juliadavies@wells-waters.com" TargetMode="External"/><Relationship Id="rId1503" Type="http://schemas.openxmlformats.org/officeDocument/2006/relationships/hyperlink" Target="https://www.cannon.net/" TargetMode="External"/><Relationship Id="rId8116" Type="http://schemas.openxmlformats.org/officeDocument/2006/relationships/hyperlink" Target="mailto:marilyn25@cardenas.info" TargetMode="External"/><Relationship Id="rId10046" Type="http://schemas.openxmlformats.org/officeDocument/2006/relationships/hyperlink" Target="mailto:czhang@moreno-luna.info" TargetMode="External"/><Relationship Id="rId14667" Type="http://schemas.openxmlformats.org/officeDocument/2006/relationships/hyperlink" Target="https://joseph.com/" TargetMode="External"/><Relationship Id="rId15718" Type="http://schemas.openxmlformats.org/officeDocument/2006/relationships/hyperlink" Target="mailto:alicevelasquez@pena-parker.biz" TargetMode="External"/><Relationship Id="rId3675" Type="http://schemas.openxmlformats.org/officeDocument/2006/relationships/hyperlink" Target="https://murphy-hampton.com/" TargetMode="External"/><Relationship Id="rId4726" Type="http://schemas.openxmlformats.org/officeDocument/2006/relationships/hyperlink" Target="mailto:nichole69@hodge-boyd.biz" TargetMode="External"/><Relationship Id="rId13269" Type="http://schemas.openxmlformats.org/officeDocument/2006/relationships/hyperlink" Target="http://www.sandoval.com/" TargetMode="External"/><Relationship Id="rId17140" Type="http://schemas.openxmlformats.org/officeDocument/2006/relationships/hyperlink" Target="mailto:owong@kerr.com" TargetMode="External"/><Relationship Id="rId596" Type="http://schemas.openxmlformats.org/officeDocument/2006/relationships/hyperlink" Target="mailto:kristinwhitaker@bullock-wilkerson.com" TargetMode="External"/><Relationship Id="rId2277" Type="http://schemas.openxmlformats.org/officeDocument/2006/relationships/hyperlink" Target="http://www.pineda-davis.com/" TargetMode="External"/><Relationship Id="rId3328" Type="http://schemas.openxmlformats.org/officeDocument/2006/relationships/hyperlink" Target="mailto:williamcline@rowe-bishop.com" TargetMode="External"/><Relationship Id="rId6898" Type="http://schemas.openxmlformats.org/officeDocument/2006/relationships/hyperlink" Target="mailto:lynnchurch@horne.net" TargetMode="External"/><Relationship Id="rId249" Type="http://schemas.openxmlformats.org/officeDocument/2006/relationships/hyperlink" Target="https://hale-montes.com/" TargetMode="External"/><Relationship Id="rId7949" Type="http://schemas.openxmlformats.org/officeDocument/2006/relationships/hyperlink" Target="http://www.estrada-cain.com/" TargetMode="External"/><Relationship Id="rId9371" Type="http://schemas.openxmlformats.org/officeDocument/2006/relationships/hyperlink" Target="https://www.nunez.biz/" TargetMode="External"/><Relationship Id="rId13750" Type="http://schemas.openxmlformats.org/officeDocument/2006/relationships/hyperlink" Target="mailto:carlcompton@sparks.net" TargetMode="External"/><Relationship Id="rId14801" Type="http://schemas.openxmlformats.org/officeDocument/2006/relationships/hyperlink" Target="http://www.chapman.net/" TargetMode="External"/><Relationship Id="rId9024" Type="http://schemas.openxmlformats.org/officeDocument/2006/relationships/hyperlink" Target="mailto:derek13@roy.com" TargetMode="External"/><Relationship Id="rId12352" Type="http://schemas.openxmlformats.org/officeDocument/2006/relationships/hyperlink" Target="mailto:kaitlynreeves@knox.com" TargetMode="External"/><Relationship Id="rId13403" Type="http://schemas.openxmlformats.org/officeDocument/2006/relationships/hyperlink" Target="https://shah.com/" TargetMode="External"/><Relationship Id="rId16973" Type="http://schemas.openxmlformats.org/officeDocument/2006/relationships/hyperlink" Target="https://gallagher-miles.info/" TargetMode="External"/><Relationship Id="rId730" Type="http://schemas.openxmlformats.org/officeDocument/2006/relationships/hyperlink" Target="mailto:campbellcarla@bond-fischer.info" TargetMode="External"/><Relationship Id="rId1013" Type="http://schemas.openxmlformats.org/officeDocument/2006/relationships/hyperlink" Target="http://www.deleon-fowler.info/" TargetMode="External"/><Relationship Id="rId1360" Type="http://schemas.openxmlformats.org/officeDocument/2006/relationships/hyperlink" Target="mailto:walkerbob@burton.com" TargetMode="External"/><Relationship Id="rId2411" Type="http://schemas.openxmlformats.org/officeDocument/2006/relationships/hyperlink" Target="http://romero.org/" TargetMode="External"/><Relationship Id="rId5981" Type="http://schemas.openxmlformats.org/officeDocument/2006/relationships/hyperlink" Target="https://ellison-colon.biz/" TargetMode="External"/><Relationship Id="rId12005" Type="http://schemas.openxmlformats.org/officeDocument/2006/relationships/hyperlink" Target="https://mejia.org/" TargetMode="External"/><Relationship Id="rId15575" Type="http://schemas.openxmlformats.org/officeDocument/2006/relationships/hyperlink" Target="https://www.burton-bush.org/" TargetMode="External"/><Relationship Id="rId16626" Type="http://schemas.openxmlformats.org/officeDocument/2006/relationships/hyperlink" Target="mailto:isabel72@mata.net" TargetMode="External"/><Relationship Id="rId4583" Type="http://schemas.openxmlformats.org/officeDocument/2006/relationships/hyperlink" Target="http://www.howell-booth.com/" TargetMode="External"/><Relationship Id="rId5634" Type="http://schemas.openxmlformats.org/officeDocument/2006/relationships/hyperlink" Target="mailto:dalton08@dunn.com" TargetMode="External"/><Relationship Id="rId14177" Type="http://schemas.openxmlformats.org/officeDocument/2006/relationships/hyperlink" Target="https://www.jennings.info/" TargetMode="External"/><Relationship Id="rId15228" Type="http://schemas.openxmlformats.org/officeDocument/2006/relationships/hyperlink" Target="mailto:lucerobobby@brooks.com" TargetMode="External"/><Relationship Id="rId18798" Type="http://schemas.openxmlformats.org/officeDocument/2006/relationships/hyperlink" Target="mailto:isabel62@patel.biz" TargetMode="External"/><Relationship Id="rId19849" Type="http://schemas.openxmlformats.org/officeDocument/2006/relationships/hyperlink" Target="http://www.warren.org/" TargetMode="External"/><Relationship Id="rId3185" Type="http://schemas.openxmlformats.org/officeDocument/2006/relationships/hyperlink" Target="https://www.duarte-mcdaniel.com/" TargetMode="External"/><Relationship Id="rId4236" Type="http://schemas.openxmlformats.org/officeDocument/2006/relationships/hyperlink" Target="mailto:bsnyder@huff.com" TargetMode="External"/><Relationship Id="rId8857" Type="http://schemas.openxmlformats.org/officeDocument/2006/relationships/hyperlink" Target="https://www.holland.com/" TargetMode="External"/><Relationship Id="rId9908" Type="http://schemas.openxmlformats.org/officeDocument/2006/relationships/hyperlink" Target="mailto:judithcain@barber-brandt.info" TargetMode="External"/><Relationship Id="rId7459" Type="http://schemas.openxmlformats.org/officeDocument/2006/relationships/hyperlink" Target="https://www.kennedy.com/" TargetMode="External"/><Relationship Id="rId10787" Type="http://schemas.openxmlformats.org/officeDocument/2006/relationships/hyperlink" Target="http://chapman-maynard.com/" TargetMode="External"/><Relationship Id="rId11838" Type="http://schemas.openxmlformats.org/officeDocument/2006/relationships/hyperlink" Target="mailto:breanna24@house-mcconnell.com" TargetMode="External"/><Relationship Id="rId13260" Type="http://schemas.openxmlformats.org/officeDocument/2006/relationships/hyperlink" Target="mailto:vincentkrause@fischer-brandt.com" TargetMode="External"/><Relationship Id="rId14311" Type="http://schemas.openxmlformats.org/officeDocument/2006/relationships/hyperlink" Target="https://curry.biz/" TargetMode="External"/><Relationship Id="rId17881" Type="http://schemas.openxmlformats.org/officeDocument/2006/relationships/hyperlink" Target="http://little.com/" TargetMode="External"/><Relationship Id="rId18932" Type="http://schemas.openxmlformats.org/officeDocument/2006/relationships/hyperlink" Target="mailto:makaylachang@pena-singleton.com" TargetMode="External"/><Relationship Id="rId240" Type="http://schemas.openxmlformats.org/officeDocument/2006/relationships/hyperlink" Target="mailto:wwhite@perez.com" TargetMode="External"/><Relationship Id="rId7940" Type="http://schemas.openxmlformats.org/officeDocument/2006/relationships/hyperlink" Target="mailto:meltonangelica@everett-leonard.net" TargetMode="External"/><Relationship Id="rId10921" Type="http://schemas.openxmlformats.org/officeDocument/2006/relationships/hyperlink" Target="https://johnston-johnson.com/" TargetMode="External"/><Relationship Id="rId16483" Type="http://schemas.openxmlformats.org/officeDocument/2006/relationships/hyperlink" Target="https://ochoa.org/" TargetMode="External"/><Relationship Id="rId17534" Type="http://schemas.openxmlformats.org/officeDocument/2006/relationships/hyperlink" Target="mailto:jefferyburke@lam.org" TargetMode="External"/><Relationship Id="rId4093" Type="http://schemas.openxmlformats.org/officeDocument/2006/relationships/hyperlink" Target="https://joyce.org/" TargetMode="External"/><Relationship Id="rId5144" Type="http://schemas.openxmlformats.org/officeDocument/2006/relationships/hyperlink" Target="mailto:alison21@atkins.com" TargetMode="External"/><Relationship Id="rId5491" Type="http://schemas.openxmlformats.org/officeDocument/2006/relationships/hyperlink" Target="http://www.woodard.com/" TargetMode="External"/><Relationship Id="rId6542" Type="http://schemas.openxmlformats.org/officeDocument/2006/relationships/hyperlink" Target="mailto:sproctor@le.biz" TargetMode="External"/><Relationship Id="rId15085" Type="http://schemas.openxmlformats.org/officeDocument/2006/relationships/hyperlink" Target="https://pearson.com/" TargetMode="External"/><Relationship Id="rId16136" Type="http://schemas.openxmlformats.org/officeDocument/2006/relationships/hyperlink" Target="mailto:tatederrick@cohen.net" TargetMode="External"/><Relationship Id="rId9765" Type="http://schemas.openxmlformats.org/officeDocument/2006/relationships/hyperlink" Target="https://www.hill-hobbs.biz/" TargetMode="External"/><Relationship Id="rId11695" Type="http://schemas.openxmlformats.org/officeDocument/2006/relationships/hyperlink" Target="http://stone.com/" TargetMode="External"/><Relationship Id="rId12746" Type="http://schemas.openxmlformats.org/officeDocument/2006/relationships/hyperlink" Target="mailto:herbertsteele@reed.org" TargetMode="External"/><Relationship Id="rId19359" Type="http://schemas.openxmlformats.org/officeDocument/2006/relationships/hyperlink" Target="https://richards-cameron.org/" TargetMode="External"/><Relationship Id="rId1754" Type="http://schemas.openxmlformats.org/officeDocument/2006/relationships/hyperlink" Target="mailto:cynthiawalls@ray-buckley.com" TargetMode="External"/><Relationship Id="rId2805" Type="http://schemas.openxmlformats.org/officeDocument/2006/relationships/hyperlink" Target="https://sandoval.com/" TargetMode="External"/><Relationship Id="rId8367" Type="http://schemas.openxmlformats.org/officeDocument/2006/relationships/hyperlink" Target="http://www.martinez.com/" TargetMode="External"/><Relationship Id="rId9418" Type="http://schemas.openxmlformats.org/officeDocument/2006/relationships/hyperlink" Target="mailto:dustinmccarty@wilson.info" TargetMode="External"/><Relationship Id="rId10297" Type="http://schemas.openxmlformats.org/officeDocument/2006/relationships/hyperlink" Target="https://rodgers.com/" TargetMode="External"/><Relationship Id="rId11348" Type="http://schemas.openxmlformats.org/officeDocument/2006/relationships/hyperlink" Target="mailto:shearodney@kirk-holden.com" TargetMode="External"/><Relationship Id="rId1407" Type="http://schemas.openxmlformats.org/officeDocument/2006/relationships/hyperlink" Target="http://west.org/" TargetMode="External"/><Relationship Id="rId4977" Type="http://schemas.openxmlformats.org/officeDocument/2006/relationships/hyperlink" Target="http://shannon.com/" TargetMode="External"/><Relationship Id="rId15969" Type="http://schemas.openxmlformats.org/officeDocument/2006/relationships/hyperlink" Target="https://stanley.biz/" TargetMode="External"/><Relationship Id="rId17391" Type="http://schemas.openxmlformats.org/officeDocument/2006/relationships/hyperlink" Target="https://wall.net/" TargetMode="External"/><Relationship Id="rId19840" Type="http://schemas.openxmlformats.org/officeDocument/2006/relationships/hyperlink" Target="mailto:iwise@sherman.com" TargetMode="External"/><Relationship Id="rId3579" Type="http://schemas.openxmlformats.org/officeDocument/2006/relationships/hyperlink" Target="http://www.mejia.com/" TargetMode="External"/><Relationship Id="rId7450" Type="http://schemas.openxmlformats.org/officeDocument/2006/relationships/hyperlink" Target="mailto:freemanjenna@carey-quinn.org" TargetMode="External"/><Relationship Id="rId8501" Type="http://schemas.openxmlformats.org/officeDocument/2006/relationships/hyperlink" Target="http://chaney.info/" TargetMode="External"/><Relationship Id="rId17044" Type="http://schemas.openxmlformats.org/officeDocument/2006/relationships/hyperlink" Target="mailto:fritzbrady@evans-barajas.com" TargetMode="External"/><Relationship Id="rId18442" Type="http://schemas.openxmlformats.org/officeDocument/2006/relationships/hyperlink" Target="mailto:kristinkane@dorsey.com" TargetMode="External"/><Relationship Id="rId6052" Type="http://schemas.openxmlformats.org/officeDocument/2006/relationships/hyperlink" Target="mailto:stevenswillie@mercado-oconnor.biz" TargetMode="External"/><Relationship Id="rId7103" Type="http://schemas.openxmlformats.org/officeDocument/2006/relationships/hyperlink" Target="https://wells.com/" TargetMode="External"/><Relationship Id="rId10431" Type="http://schemas.openxmlformats.org/officeDocument/2006/relationships/hyperlink" Target="http://www.rush.com/" TargetMode="External"/><Relationship Id="rId9275" Type="http://schemas.openxmlformats.org/officeDocument/2006/relationships/hyperlink" Target="http://wise.biz/" TargetMode="External"/><Relationship Id="rId13654" Type="http://schemas.openxmlformats.org/officeDocument/2006/relationships/hyperlink" Target="mailto:robertaduke@case.com" TargetMode="External"/><Relationship Id="rId14705" Type="http://schemas.openxmlformats.org/officeDocument/2006/relationships/hyperlink" Target="http://lowery.com/" TargetMode="External"/><Relationship Id="rId981" Type="http://schemas.openxmlformats.org/officeDocument/2006/relationships/hyperlink" Target="http://huang.com/" TargetMode="External"/><Relationship Id="rId2662" Type="http://schemas.openxmlformats.org/officeDocument/2006/relationships/hyperlink" Target="mailto:petersjim@davidson.com" TargetMode="External"/><Relationship Id="rId3713" Type="http://schemas.openxmlformats.org/officeDocument/2006/relationships/hyperlink" Target="https://mcintosh.com/" TargetMode="External"/><Relationship Id="rId12256" Type="http://schemas.openxmlformats.org/officeDocument/2006/relationships/hyperlink" Target="mailto:jbuchanan@coleman.biz" TargetMode="External"/><Relationship Id="rId13307" Type="http://schemas.openxmlformats.org/officeDocument/2006/relationships/hyperlink" Target="http://www.michael.com/" TargetMode="External"/><Relationship Id="rId16877" Type="http://schemas.openxmlformats.org/officeDocument/2006/relationships/hyperlink" Target="http://mullen-moore.com/" TargetMode="External"/><Relationship Id="rId17928" Type="http://schemas.openxmlformats.org/officeDocument/2006/relationships/hyperlink" Target="mailto:cristian06@greer.com" TargetMode="External"/><Relationship Id="rId634" Type="http://schemas.openxmlformats.org/officeDocument/2006/relationships/hyperlink" Target="mailto:fphelps@cole-gay.com" TargetMode="External"/><Relationship Id="rId1264" Type="http://schemas.openxmlformats.org/officeDocument/2006/relationships/hyperlink" Target="mailto:debbiedodson@cervantes.net" TargetMode="External"/><Relationship Id="rId2315" Type="http://schemas.openxmlformats.org/officeDocument/2006/relationships/hyperlink" Target="http://walls-waller.biz/" TargetMode="External"/><Relationship Id="rId5885" Type="http://schemas.openxmlformats.org/officeDocument/2006/relationships/hyperlink" Target="http://hart.info/" TargetMode="External"/><Relationship Id="rId6936" Type="http://schemas.openxmlformats.org/officeDocument/2006/relationships/hyperlink" Target="mailto:sierranewton@le.biz" TargetMode="External"/><Relationship Id="rId15479" Type="http://schemas.openxmlformats.org/officeDocument/2006/relationships/hyperlink" Target="http://www.myers.com/" TargetMode="External"/><Relationship Id="rId19350" Type="http://schemas.openxmlformats.org/officeDocument/2006/relationships/hyperlink" Target="mailto:hayesnichole@garcia.com" TargetMode="External"/><Relationship Id="rId4487" Type="http://schemas.openxmlformats.org/officeDocument/2006/relationships/hyperlink" Target="https://www.kirby.com/" TargetMode="External"/><Relationship Id="rId5538" Type="http://schemas.openxmlformats.org/officeDocument/2006/relationships/hyperlink" Target="mailto:nolanmisty@massey.com" TargetMode="External"/><Relationship Id="rId19003" Type="http://schemas.openxmlformats.org/officeDocument/2006/relationships/hyperlink" Target="https://www.huffman-wilcox.com/" TargetMode="External"/><Relationship Id="rId3089" Type="http://schemas.openxmlformats.org/officeDocument/2006/relationships/hyperlink" Target="https://richmond-johns.org/" TargetMode="External"/><Relationship Id="rId8011" Type="http://schemas.openxmlformats.org/officeDocument/2006/relationships/hyperlink" Target="https://www.bell-suarez.info/" TargetMode="External"/><Relationship Id="rId15960" Type="http://schemas.openxmlformats.org/officeDocument/2006/relationships/hyperlink" Target="mailto:victoria77@malone.info" TargetMode="External"/><Relationship Id="rId14562" Type="http://schemas.openxmlformats.org/officeDocument/2006/relationships/hyperlink" Target="mailto:greg20@nicholson.biz" TargetMode="External"/><Relationship Id="rId15613" Type="http://schemas.openxmlformats.org/officeDocument/2006/relationships/hyperlink" Target="http://copeland.org/" TargetMode="External"/><Relationship Id="rId491" Type="http://schemas.openxmlformats.org/officeDocument/2006/relationships/hyperlink" Target="http://www.tyler-sosa.biz/" TargetMode="External"/><Relationship Id="rId2172" Type="http://schemas.openxmlformats.org/officeDocument/2006/relationships/hyperlink" Target="mailto:rhull@hardin.com" TargetMode="External"/><Relationship Id="rId3223" Type="http://schemas.openxmlformats.org/officeDocument/2006/relationships/hyperlink" Target="https://www.mcmillan.com/" TargetMode="External"/><Relationship Id="rId3570" Type="http://schemas.openxmlformats.org/officeDocument/2006/relationships/hyperlink" Target="mailto:sara83@tran-dorsey.info" TargetMode="External"/><Relationship Id="rId4621" Type="http://schemas.openxmlformats.org/officeDocument/2006/relationships/hyperlink" Target="http://mendez.com/" TargetMode="External"/><Relationship Id="rId13164" Type="http://schemas.openxmlformats.org/officeDocument/2006/relationships/hyperlink" Target="mailto:darrenduarte@boyer-freeman.com" TargetMode="External"/><Relationship Id="rId14215" Type="http://schemas.openxmlformats.org/officeDocument/2006/relationships/hyperlink" Target="https://rubio-haynes.com/" TargetMode="External"/><Relationship Id="rId17785" Type="http://schemas.openxmlformats.org/officeDocument/2006/relationships/hyperlink" Target="http://www.forbes-mendoza.com/" TargetMode="External"/><Relationship Id="rId18836" Type="http://schemas.openxmlformats.org/officeDocument/2006/relationships/hyperlink" Target="mailto:wanda48@briggs.org" TargetMode="External"/><Relationship Id="rId144" Type="http://schemas.openxmlformats.org/officeDocument/2006/relationships/hyperlink" Target="mailto:ashley39@garrison.com" TargetMode="External"/><Relationship Id="rId6793" Type="http://schemas.openxmlformats.org/officeDocument/2006/relationships/hyperlink" Target="http://gamble.com/" TargetMode="External"/><Relationship Id="rId7844" Type="http://schemas.openxmlformats.org/officeDocument/2006/relationships/hyperlink" Target="mailto:rjames@guerrero.com" TargetMode="External"/><Relationship Id="rId10825" Type="http://schemas.openxmlformats.org/officeDocument/2006/relationships/hyperlink" Target="http://ellison.com/" TargetMode="External"/><Relationship Id="rId16387" Type="http://schemas.openxmlformats.org/officeDocument/2006/relationships/hyperlink" Target="http://www.pineda.com/" TargetMode="External"/><Relationship Id="rId17438" Type="http://schemas.openxmlformats.org/officeDocument/2006/relationships/hyperlink" Target="mailto:kcooper@pacheco-hale.com" TargetMode="External"/><Relationship Id="rId5395" Type="http://schemas.openxmlformats.org/officeDocument/2006/relationships/hyperlink" Target="https://www.durham.com/" TargetMode="External"/><Relationship Id="rId6446" Type="http://schemas.openxmlformats.org/officeDocument/2006/relationships/hyperlink" Target="mailto:mason78@washington.com" TargetMode="External"/><Relationship Id="rId5048" Type="http://schemas.openxmlformats.org/officeDocument/2006/relationships/hyperlink" Target="mailto:carol05@blevins-spears.org" TargetMode="External"/><Relationship Id="rId9669" Type="http://schemas.openxmlformats.org/officeDocument/2006/relationships/hyperlink" Target="https://foster.com/" TargetMode="External"/><Relationship Id="rId11599" Type="http://schemas.openxmlformats.org/officeDocument/2006/relationships/hyperlink" Target="https://vazquez.com/" TargetMode="External"/><Relationship Id="rId12997" Type="http://schemas.openxmlformats.org/officeDocument/2006/relationships/hyperlink" Target="http://www.johnston.com/" TargetMode="External"/><Relationship Id="rId15470" Type="http://schemas.openxmlformats.org/officeDocument/2006/relationships/hyperlink" Target="mailto:marisa30@scott-pacheco.org" TargetMode="External"/><Relationship Id="rId1658" Type="http://schemas.openxmlformats.org/officeDocument/2006/relationships/hyperlink" Target="mailto:ronnie20@sharp-foley.com" TargetMode="External"/><Relationship Id="rId2709" Type="http://schemas.openxmlformats.org/officeDocument/2006/relationships/hyperlink" Target="http://medina-norton.com/" TargetMode="External"/><Relationship Id="rId14072" Type="http://schemas.openxmlformats.org/officeDocument/2006/relationships/hyperlink" Target="mailto:vincentthornton@key.org" TargetMode="External"/><Relationship Id="rId15123" Type="http://schemas.openxmlformats.org/officeDocument/2006/relationships/hyperlink" Target="http://gould-pennington.com/" TargetMode="External"/><Relationship Id="rId16521" Type="http://schemas.openxmlformats.org/officeDocument/2006/relationships/hyperlink" Target="https://petersen.info/" TargetMode="External"/><Relationship Id="rId3080" Type="http://schemas.openxmlformats.org/officeDocument/2006/relationships/hyperlink" Target="mailto:lukemejia@pacheco.org" TargetMode="External"/><Relationship Id="rId4131" Type="http://schemas.openxmlformats.org/officeDocument/2006/relationships/hyperlink" Target="http://www.lowery.info/" TargetMode="External"/><Relationship Id="rId18693" Type="http://schemas.openxmlformats.org/officeDocument/2006/relationships/hyperlink" Target="https://www.boyer-english.org/" TargetMode="External"/><Relationship Id="rId19744" Type="http://schemas.openxmlformats.org/officeDocument/2006/relationships/hyperlink" Target="mailto:kyleschaefer@day.info" TargetMode="External"/><Relationship Id="rId7354" Type="http://schemas.openxmlformats.org/officeDocument/2006/relationships/hyperlink" Target="mailto:fitzgeraldmitchell@pennington-mcguire.info" TargetMode="External"/><Relationship Id="rId8752" Type="http://schemas.openxmlformats.org/officeDocument/2006/relationships/hyperlink" Target="mailto:knightmario@murillo.org" TargetMode="External"/><Relationship Id="rId9803" Type="http://schemas.openxmlformats.org/officeDocument/2006/relationships/hyperlink" Target="https://blanchard.com/" TargetMode="External"/><Relationship Id="rId10682" Type="http://schemas.openxmlformats.org/officeDocument/2006/relationships/hyperlink" Target="mailto:randolphpaula@richards.com" TargetMode="External"/><Relationship Id="rId11733" Type="http://schemas.openxmlformats.org/officeDocument/2006/relationships/hyperlink" Target="https://www.scott.com/" TargetMode="External"/><Relationship Id="rId17295" Type="http://schemas.openxmlformats.org/officeDocument/2006/relationships/hyperlink" Target="https://ingram-nolan.com/" TargetMode="External"/><Relationship Id="rId18346" Type="http://schemas.openxmlformats.org/officeDocument/2006/relationships/hyperlink" Target="mailto:adrienne41@gilbert.org" TargetMode="External"/><Relationship Id="rId17" Type="http://schemas.openxmlformats.org/officeDocument/2006/relationships/hyperlink" Target="mailto:mayerjerome@hurst-graham.net" TargetMode="External"/><Relationship Id="rId7007" Type="http://schemas.openxmlformats.org/officeDocument/2006/relationships/hyperlink" Target="https://morris.com/" TargetMode="External"/><Relationship Id="rId8405" Type="http://schemas.openxmlformats.org/officeDocument/2006/relationships/hyperlink" Target="https://www.mcdonald-snow.com/" TargetMode="External"/><Relationship Id="rId10335" Type="http://schemas.openxmlformats.org/officeDocument/2006/relationships/hyperlink" Target="http://mcpherson.net/" TargetMode="External"/><Relationship Id="rId14956" Type="http://schemas.openxmlformats.org/officeDocument/2006/relationships/hyperlink" Target="mailto:lvillegas@pope.com" TargetMode="External"/><Relationship Id="rId3964" Type="http://schemas.openxmlformats.org/officeDocument/2006/relationships/hyperlink" Target="mailto:danny62@montgomery-rosales.com" TargetMode="External"/><Relationship Id="rId13558" Type="http://schemas.openxmlformats.org/officeDocument/2006/relationships/hyperlink" Target="mailto:cameron75@montes-simmons.com" TargetMode="External"/><Relationship Id="rId14609" Type="http://schemas.openxmlformats.org/officeDocument/2006/relationships/hyperlink" Target="http://www.woodward.biz/" TargetMode="External"/><Relationship Id="rId1" Type="http://schemas.openxmlformats.org/officeDocument/2006/relationships/hyperlink" Target="mailto:urangel@espinoza-francis.net" TargetMode="External"/><Relationship Id="rId885" Type="http://schemas.openxmlformats.org/officeDocument/2006/relationships/hyperlink" Target="http://www.banks.org/" TargetMode="External"/><Relationship Id="rId2566" Type="http://schemas.openxmlformats.org/officeDocument/2006/relationships/hyperlink" Target="mailto:kochbrendan@walter.biz" TargetMode="External"/><Relationship Id="rId3617" Type="http://schemas.openxmlformats.org/officeDocument/2006/relationships/hyperlink" Target="http://delgado.com/" TargetMode="External"/><Relationship Id="rId9179" Type="http://schemas.openxmlformats.org/officeDocument/2006/relationships/hyperlink" Target="http://www.calderon.com/" TargetMode="External"/><Relationship Id="rId16031" Type="http://schemas.openxmlformats.org/officeDocument/2006/relationships/hyperlink" Target="https://fitzgerald-swanson.net/" TargetMode="External"/><Relationship Id="rId538" Type="http://schemas.openxmlformats.org/officeDocument/2006/relationships/hyperlink" Target="mailto:sloanmeagan@key.com" TargetMode="External"/><Relationship Id="rId1168" Type="http://schemas.openxmlformats.org/officeDocument/2006/relationships/hyperlink" Target="mailto:gbarajas@bolton.com" TargetMode="External"/><Relationship Id="rId2219" Type="http://schemas.openxmlformats.org/officeDocument/2006/relationships/hyperlink" Target="https://www.sweeney-castillo.com/" TargetMode="External"/><Relationship Id="rId5789" Type="http://schemas.openxmlformats.org/officeDocument/2006/relationships/hyperlink" Target="http://www.sherman.com/" TargetMode="External"/><Relationship Id="rId9660" Type="http://schemas.openxmlformats.org/officeDocument/2006/relationships/hyperlink" Target="mailto:earl75@dickson.biz" TargetMode="External"/><Relationship Id="rId19254" Type="http://schemas.openxmlformats.org/officeDocument/2006/relationships/hyperlink" Target="mailto:brucecox@pineda.biz" TargetMode="External"/><Relationship Id="rId8262" Type="http://schemas.openxmlformats.org/officeDocument/2006/relationships/hyperlink" Target="mailto:larsonbilly@vang.info" TargetMode="External"/><Relationship Id="rId9313" Type="http://schemas.openxmlformats.org/officeDocument/2006/relationships/hyperlink" Target="https://www.black-garrison.com/" TargetMode="External"/><Relationship Id="rId10192" Type="http://schemas.openxmlformats.org/officeDocument/2006/relationships/hyperlink" Target="mailto:pschultz@martinez-weeks.biz" TargetMode="External"/><Relationship Id="rId11590" Type="http://schemas.openxmlformats.org/officeDocument/2006/relationships/hyperlink" Target="mailto:blankenshipdonna@beck-barron.com" TargetMode="External"/><Relationship Id="rId12641" Type="http://schemas.openxmlformats.org/officeDocument/2006/relationships/hyperlink" Target="http://www.castillo-powers.com/" TargetMode="External"/><Relationship Id="rId1302" Type="http://schemas.openxmlformats.org/officeDocument/2006/relationships/hyperlink" Target="mailto:kristigardner@knight.net" TargetMode="External"/><Relationship Id="rId2700" Type="http://schemas.openxmlformats.org/officeDocument/2006/relationships/hyperlink" Target="mailto:tbowen@foster-soto.info" TargetMode="External"/><Relationship Id="rId11243" Type="http://schemas.openxmlformats.org/officeDocument/2006/relationships/hyperlink" Target="http://sandoval.com/" TargetMode="External"/><Relationship Id="rId15864" Type="http://schemas.openxmlformats.org/officeDocument/2006/relationships/hyperlink" Target="mailto:barnettgilbert@howell.com" TargetMode="External"/><Relationship Id="rId16915" Type="http://schemas.openxmlformats.org/officeDocument/2006/relationships/hyperlink" Target="https://stark.com/" TargetMode="External"/><Relationship Id="rId4872" Type="http://schemas.openxmlformats.org/officeDocument/2006/relationships/hyperlink" Target="mailto:greggmccarty@banks-baker.com" TargetMode="External"/><Relationship Id="rId5923" Type="http://schemas.openxmlformats.org/officeDocument/2006/relationships/hyperlink" Target="https://aguilar-galvan.biz/" TargetMode="External"/><Relationship Id="rId14466" Type="http://schemas.openxmlformats.org/officeDocument/2006/relationships/hyperlink" Target="mailto:yblackburn@wilkins-travis.com" TargetMode="External"/><Relationship Id="rId15517" Type="http://schemas.openxmlformats.org/officeDocument/2006/relationships/hyperlink" Target="http://www.bullock.com/" TargetMode="External"/><Relationship Id="rId395" Type="http://schemas.openxmlformats.org/officeDocument/2006/relationships/hyperlink" Target="https://www.duncan.org/" TargetMode="External"/><Relationship Id="rId2076" Type="http://schemas.openxmlformats.org/officeDocument/2006/relationships/hyperlink" Target="mailto:tracy48@pham-murillo.org" TargetMode="External"/><Relationship Id="rId3474" Type="http://schemas.openxmlformats.org/officeDocument/2006/relationships/hyperlink" Target="mailto:harry87@terrell.net" TargetMode="External"/><Relationship Id="rId4525" Type="http://schemas.openxmlformats.org/officeDocument/2006/relationships/hyperlink" Target="http://www.carter.com/" TargetMode="External"/><Relationship Id="rId13068" Type="http://schemas.openxmlformats.org/officeDocument/2006/relationships/hyperlink" Target="mailto:gcrawford@avila.org" TargetMode="External"/><Relationship Id="rId14119" Type="http://schemas.openxmlformats.org/officeDocument/2006/relationships/hyperlink" Target="http://ritter.biz/" TargetMode="External"/><Relationship Id="rId17689" Type="http://schemas.openxmlformats.org/officeDocument/2006/relationships/hyperlink" Target="http://www.pace.net/" TargetMode="External"/><Relationship Id="rId3127" Type="http://schemas.openxmlformats.org/officeDocument/2006/relationships/hyperlink" Target="https://www.munoz.net/" TargetMode="External"/><Relationship Id="rId6697" Type="http://schemas.openxmlformats.org/officeDocument/2006/relationships/hyperlink" Target="http://washington-mullins.net/" TargetMode="External"/><Relationship Id="rId7748" Type="http://schemas.openxmlformats.org/officeDocument/2006/relationships/hyperlink" Target="mailto:ugarcia@pace-zimmerman.info" TargetMode="External"/><Relationship Id="rId5299" Type="http://schemas.openxmlformats.org/officeDocument/2006/relationships/hyperlink" Target="http://www.evans-frank.com/" TargetMode="External"/><Relationship Id="rId9170" Type="http://schemas.openxmlformats.org/officeDocument/2006/relationships/hyperlink" Target="mailto:franklin29@mccann.com" TargetMode="External"/><Relationship Id="rId10729" Type="http://schemas.openxmlformats.org/officeDocument/2006/relationships/hyperlink" Target="http://www.velasquez-diaz.com/" TargetMode="External"/><Relationship Id="rId12151" Type="http://schemas.openxmlformats.org/officeDocument/2006/relationships/hyperlink" Target="http://www.bray.info/" TargetMode="External"/><Relationship Id="rId13202" Type="http://schemas.openxmlformats.org/officeDocument/2006/relationships/hyperlink" Target="mailto:novakdominique@gould.com" TargetMode="External"/><Relationship Id="rId14600" Type="http://schemas.openxmlformats.org/officeDocument/2006/relationships/hyperlink" Target="mailto:eblack@deleon.info" TargetMode="External"/><Relationship Id="rId2210" Type="http://schemas.openxmlformats.org/officeDocument/2006/relationships/hyperlink" Target="mailto:carl90@munoz.org" TargetMode="External"/><Relationship Id="rId16772" Type="http://schemas.openxmlformats.org/officeDocument/2006/relationships/hyperlink" Target="mailto:kellivasquez@buckley.org" TargetMode="External"/><Relationship Id="rId17823" Type="http://schemas.openxmlformats.org/officeDocument/2006/relationships/hyperlink" Target="https://www.hooper.biz/" TargetMode="External"/><Relationship Id="rId4382" Type="http://schemas.openxmlformats.org/officeDocument/2006/relationships/hyperlink" Target="mailto:aimee25@franklin-bentley.biz" TargetMode="External"/><Relationship Id="rId5433" Type="http://schemas.openxmlformats.org/officeDocument/2006/relationships/hyperlink" Target="http://crosby.org/" TargetMode="External"/><Relationship Id="rId5780" Type="http://schemas.openxmlformats.org/officeDocument/2006/relationships/hyperlink" Target="mailto:desireerosales@reynolds.com" TargetMode="External"/><Relationship Id="rId6831" Type="http://schemas.openxmlformats.org/officeDocument/2006/relationships/hyperlink" Target="http://house.info/" TargetMode="External"/><Relationship Id="rId15374" Type="http://schemas.openxmlformats.org/officeDocument/2006/relationships/hyperlink" Target="mailto:terrellalexis@mcguire.biz" TargetMode="External"/><Relationship Id="rId16425" Type="http://schemas.openxmlformats.org/officeDocument/2006/relationships/hyperlink" Target="http://www.klein-kane.biz/" TargetMode="External"/><Relationship Id="rId19995" Type="http://schemas.openxmlformats.org/officeDocument/2006/relationships/hyperlink" Target="mailto:rpace@huynh.com" TargetMode="External"/><Relationship Id="rId4035" Type="http://schemas.openxmlformats.org/officeDocument/2006/relationships/hyperlink" Target="https://www.hanson.com/" TargetMode="External"/><Relationship Id="rId11984" Type="http://schemas.openxmlformats.org/officeDocument/2006/relationships/hyperlink" Target="mailto:xferguson@holmes.com" TargetMode="External"/><Relationship Id="rId15027" Type="http://schemas.openxmlformats.org/officeDocument/2006/relationships/hyperlink" Target="http://www.molina.net/" TargetMode="External"/><Relationship Id="rId18597" Type="http://schemas.openxmlformats.org/officeDocument/2006/relationships/hyperlink" Target="https://leblanc.com/" TargetMode="External"/><Relationship Id="rId19648" Type="http://schemas.openxmlformats.org/officeDocument/2006/relationships/hyperlink" Target="mailto:anamaynard@harvey.com" TargetMode="External"/><Relationship Id="rId8656" Type="http://schemas.openxmlformats.org/officeDocument/2006/relationships/hyperlink" Target="mailto:terrilozano@brown.info" TargetMode="External"/><Relationship Id="rId9707" Type="http://schemas.openxmlformats.org/officeDocument/2006/relationships/hyperlink" Target="https://mayer.com/" TargetMode="External"/><Relationship Id="rId10586" Type="http://schemas.openxmlformats.org/officeDocument/2006/relationships/hyperlink" Target="mailto:betty51@johns.com" TargetMode="External"/><Relationship Id="rId11637" Type="http://schemas.openxmlformats.org/officeDocument/2006/relationships/hyperlink" Target="https://www.klein-colon.com/" TargetMode="External"/><Relationship Id="rId17199" Type="http://schemas.openxmlformats.org/officeDocument/2006/relationships/hyperlink" Target="http://www.berg.com/" TargetMode="External"/><Relationship Id="rId7258" Type="http://schemas.openxmlformats.org/officeDocument/2006/relationships/hyperlink" Target="mailto:barnesvictoria@yang.org" TargetMode="External"/><Relationship Id="rId8309" Type="http://schemas.openxmlformats.org/officeDocument/2006/relationships/hyperlink" Target="http://jacobson.com/" TargetMode="External"/><Relationship Id="rId10239" Type="http://schemas.openxmlformats.org/officeDocument/2006/relationships/hyperlink" Target="https://www.acosta.info/" TargetMode="External"/><Relationship Id="rId14110" Type="http://schemas.openxmlformats.org/officeDocument/2006/relationships/hyperlink" Target="mailto:blackburnkristopher@blackburn.biz" TargetMode="External"/><Relationship Id="rId17680" Type="http://schemas.openxmlformats.org/officeDocument/2006/relationships/hyperlink" Target="mailto:mccallbeth@gentry.com" TargetMode="External"/><Relationship Id="rId3868" Type="http://schemas.openxmlformats.org/officeDocument/2006/relationships/hyperlink" Target="mailto:mccarthyerika@bruce.info" TargetMode="External"/><Relationship Id="rId4919" Type="http://schemas.openxmlformats.org/officeDocument/2006/relationships/hyperlink" Target="http://www.harper.biz/" TargetMode="External"/><Relationship Id="rId16282" Type="http://schemas.openxmlformats.org/officeDocument/2006/relationships/hyperlink" Target="mailto:joehansen@brandt-mcdaniel.info" TargetMode="External"/><Relationship Id="rId17333" Type="http://schemas.openxmlformats.org/officeDocument/2006/relationships/hyperlink" Target="https://hickman-todd.com/" TargetMode="External"/><Relationship Id="rId18731" Type="http://schemas.openxmlformats.org/officeDocument/2006/relationships/hyperlink" Target="https://www.villa.biz/" TargetMode="External"/><Relationship Id="rId789" Type="http://schemas.openxmlformats.org/officeDocument/2006/relationships/hyperlink" Target="http://gilmore.com/" TargetMode="External"/><Relationship Id="rId5290" Type="http://schemas.openxmlformats.org/officeDocument/2006/relationships/hyperlink" Target="mailto:franciscoblackburn@ware.org" TargetMode="External"/><Relationship Id="rId6341" Type="http://schemas.openxmlformats.org/officeDocument/2006/relationships/hyperlink" Target="https://www.burgess.com/" TargetMode="External"/><Relationship Id="rId10720" Type="http://schemas.openxmlformats.org/officeDocument/2006/relationships/hyperlink" Target="mailto:stacyellison@pace-poole.org" TargetMode="External"/><Relationship Id="rId9564" Type="http://schemas.openxmlformats.org/officeDocument/2006/relationships/hyperlink" Target="mailto:zjames@greer.biz" TargetMode="External"/><Relationship Id="rId12892" Type="http://schemas.openxmlformats.org/officeDocument/2006/relationships/hyperlink" Target="mailto:chenmelissa@shannon-chavez.com" TargetMode="External"/><Relationship Id="rId13943" Type="http://schemas.openxmlformats.org/officeDocument/2006/relationships/hyperlink" Target="http://perry.com/" TargetMode="External"/><Relationship Id="rId19158" Type="http://schemas.openxmlformats.org/officeDocument/2006/relationships/hyperlink" Target="mailto:morganpreston@jennings.com" TargetMode="External"/><Relationship Id="rId2951" Type="http://schemas.openxmlformats.org/officeDocument/2006/relationships/hyperlink" Target="http://www.gamble.com/" TargetMode="External"/><Relationship Id="rId8166" Type="http://schemas.openxmlformats.org/officeDocument/2006/relationships/hyperlink" Target="mailto:garrisonriley@hester.com" TargetMode="External"/><Relationship Id="rId9217" Type="http://schemas.openxmlformats.org/officeDocument/2006/relationships/hyperlink" Target="https://www.johnston.biz/" TargetMode="External"/><Relationship Id="rId11494" Type="http://schemas.openxmlformats.org/officeDocument/2006/relationships/hyperlink" Target="mailto:eddie95@gardner.net" TargetMode="External"/><Relationship Id="rId12545" Type="http://schemas.openxmlformats.org/officeDocument/2006/relationships/hyperlink" Target="http://www.wheeler.info/" TargetMode="External"/><Relationship Id="rId923" Type="http://schemas.openxmlformats.org/officeDocument/2006/relationships/hyperlink" Target="https://www.norris.net/" TargetMode="External"/><Relationship Id="rId1553" Type="http://schemas.openxmlformats.org/officeDocument/2006/relationships/hyperlink" Target="http://www.holland-branch.com/" TargetMode="External"/><Relationship Id="rId2604" Type="http://schemas.openxmlformats.org/officeDocument/2006/relationships/hyperlink" Target="mailto:mschultz@roman.com" TargetMode="External"/><Relationship Id="rId10096" Type="http://schemas.openxmlformats.org/officeDocument/2006/relationships/hyperlink" Target="mailto:gregg07@duarte.com" TargetMode="External"/><Relationship Id="rId11147" Type="http://schemas.openxmlformats.org/officeDocument/2006/relationships/hyperlink" Target="https://bender-reynolds.com/" TargetMode="External"/><Relationship Id="rId15768" Type="http://schemas.openxmlformats.org/officeDocument/2006/relationships/hyperlink" Target="mailto:owu@craig.biz" TargetMode="External"/><Relationship Id="rId16819" Type="http://schemas.openxmlformats.org/officeDocument/2006/relationships/hyperlink" Target="http://martin.com/" TargetMode="External"/><Relationship Id="rId1206" Type="http://schemas.openxmlformats.org/officeDocument/2006/relationships/hyperlink" Target="mailto:lutzkrista@boyd-braun.com" TargetMode="External"/><Relationship Id="rId4776" Type="http://schemas.openxmlformats.org/officeDocument/2006/relationships/hyperlink" Target="mailto:joepreston@gross.com" TargetMode="External"/><Relationship Id="rId5827" Type="http://schemas.openxmlformats.org/officeDocument/2006/relationships/hyperlink" Target="https://www.estrada.com/" TargetMode="External"/><Relationship Id="rId17190" Type="http://schemas.openxmlformats.org/officeDocument/2006/relationships/hyperlink" Target="mailto:desireeduncan@benton.com" TargetMode="External"/><Relationship Id="rId18241" Type="http://schemas.openxmlformats.org/officeDocument/2006/relationships/hyperlink" Target="http://www.richmond.com/" TargetMode="External"/><Relationship Id="rId3378" Type="http://schemas.openxmlformats.org/officeDocument/2006/relationships/hyperlink" Target="mailto:fowlervernon@curtis.com" TargetMode="External"/><Relationship Id="rId4429" Type="http://schemas.openxmlformats.org/officeDocument/2006/relationships/hyperlink" Target="http://www.graves-mitchell.com/" TargetMode="External"/><Relationship Id="rId7999" Type="http://schemas.openxmlformats.org/officeDocument/2006/relationships/hyperlink" Target="https://www.kline.org/" TargetMode="External"/><Relationship Id="rId8300" Type="http://schemas.openxmlformats.org/officeDocument/2006/relationships/hyperlink" Target="mailto:wyatt83@curtis-foster.org" TargetMode="External"/><Relationship Id="rId10230" Type="http://schemas.openxmlformats.org/officeDocument/2006/relationships/hyperlink" Target="mailto:halevictoria@owen.com" TargetMode="External"/><Relationship Id="rId299" Type="http://schemas.openxmlformats.org/officeDocument/2006/relationships/hyperlink" Target="http://www.campos.org/" TargetMode="External"/><Relationship Id="rId14851" Type="http://schemas.openxmlformats.org/officeDocument/2006/relationships/hyperlink" Target="https://www.chapman-wu.net/" TargetMode="External"/><Relationship Id="rId15902" Type="http://schemas.openxmlformats.org/officeDocument/2006/relationships/hyperlink" Target="mailto:calvinnewman@villarreal.biz" TargetMode="External"/><Relationship Id="rId780" Type="http://schemas.openxmlformats.org/officeDocument/2006/relationships/hyperlink" Target="mailto:eavila@allen-gillespie.com" TargetMode="External"/><Relationship Id="rId2461" Type="http://schemas.openxmlformats.org/officeDocument/2006/relationships/hyperlink" Target="http://www.warner.org/" TargetMode="External"/><Relationship Id="rId3512" Type="http://schemas.openxmlformats.org/officeDocument/2006/relationships/hyperlink" Target="mailto:omarreed@alvarez.com" TargetMode="External"/><Relationship Id="rId4910" Type="http://schemas.openxmlformats.org/officeDocument/2006/relationships/hyperlink" Target="mailto:rebeccaestrada@mooney-blackburn.net" TargetMode="External"/><Relationship Id="rId9074" Type="http://schemas.openxmlformats.org/officeDocument/2006/relationships/hyperlink" Target="mailto:miguel40@leon.com" TargetMode="External"/><Relationship Id="rId12055" Type="http://schemas.openxmlformats.org/officeDocument/2006/relationships/hyperlink" Target="http://bates.org/" TargetMode="External"/><Relationship Id="rId13453" Type="http://schemas.openxmlformats.org/officeDocument/2006/relationships/hyperlink" Target="https://hess.org/" TargetMode="External"/><Relationship Id="rId14504" Type="http://schemas.openxmlformats.org/officeDocument/2006/relationships/hyperlink" Target="mailto:sherrera@wise-warner.net" TargetMode="External"/><Relationship Id="rId433" Type="http://schemas.openxmlformats.org/officeDocument/2006/relationships/hyperlink" Target="https://beltran.com/" TargetMode="External"/><Relationship Id="rId1063" Type="http://schemas.openxmlformats.org/officeDocument/2006/relationships/hyperlink" Target="http://ashley.com/" TargetMode="External"/><Relationship Id="rId2114" Type="http://schemas.openxmlformats.org/officeDocument/2006/relationships/hyperlink" Target="mailto:lvasquez@webb.org" TargetMode="External"/><Relationship Id="rId13106" Type="http://schemas.openxmlformats.org/officeDocument/2006/relationships/hyperlink" Target="mailto:elliottrose@lindsey.com" TargetMode="External"/><Relationship Id="rId16676" Type="http://schemas.openxmlformats.org/officeDocument/2006/relationships/hyperlink" Target="mailto:rachaelwashington@hayes.com" TargetMode="External"/><Relationship Id="rId17727" Type="http://schemas.openxmlformats.org/officeDocument/2006/relationships/hyperlink" Target="https://moon-hensley.com/" TargetMode="External"/><Relationship Id="rId4286" Type="http://schemas.openxmlformats.org/officeDocument/2006/relationships/hyperlink" Target="mailto:matthewsmitchell@manning.net" TargetMode="External"/><Relationship Id="rId5684" Type="http://schemas.openxmlformats.org/officeDocument/2006/relationships/hyperlink" Target="mailto:teresa21@mcfarland.biz" TargetMode="External"/><Relationship Id="rId6735" Type="http://schemas.openxmlformats.org/officeDocument/2006/relationships/hyperlink" Target="http://phelps-diaz.com/" TargetMode="External"/><Relationship Id="rId15278" Type="http://schemas.openxmlformats.org/officeDocument/2006/relationships/hyperlink" Target="mailto:cindyfranco@wyatt.com" TargetMode="External"/><Relationship Id="rId16329" Type="http://schemas.openxmlformats.org/officeDocument/2006/relationships/hyperlink" Target="https://www.nguyen.com/" TargetMode="External"/><Relationship Id="rId19899" Type="http://schemas.openxmlformats.org/officeDocument/2006/relationships/hyperlink" Target="https://www.ritter-blevins.info/" TargetMode="External"/><Relationship Id="rId5337" Type="http://schemas.openxmlformats.org/officeDocument/2006/relationships/hyperlink" Target="http://www.odom.info/" TargetMode="External"/><Relationship Id="rId9958" Type="http://schemas.openxmlformats.org/officeDocument/2006/relationships/hyperlink" Target="mailto:ulevy@wood.info" TargetMode="External"/><Relationship Id="rId11888" Type="http://schemas.openxmlformats.org/officeDocument/2006/relationships/hyperlink" Target="mailto:bartletttim@glenn.info" TargetMode="External"/><Relationship Id="rId12939" Type="http://schemas.openxmlformats.org/officeDocument/2006/relationships/hyperlink" Target="http://www.cordova.com/" TargetMode="External"/><Relationship Id="rId1947" Type="http://schemas.openxmlformats.org/officeDocument/2006/relationships/hyperlink" Target="https://www.webster-abbott.com/" TargetMode="External"/><Relationship Id="rId14361" Type="http://schemas.openxmlformats.org/officeDocument/2006/relationships/hyperlink" Target="http://www.sanchez-holder.net/" TargetMode="External"/><Relationship Id="rId15412" Type="http://schemas.openxmlformats.org/officeDocument/2006/relationships/hyperlink" Target="mailto:alexamoreno@stark.org" TargetMode="External"/><Relationship Id="rId16810" Type="http://schemas.openxmlformats.org/officeDocument/2006/relationships/hyperlink" Target="mailto:rmckinney@valencia.com" TargetMode="External"/><Relationship Id="rId4420" Type="http://schemas.openxmlformats.org/officeDocument/2006/relationships/hyperlink" Target="mailto:dennis88@francis.com" TargetMode="External"/><Relationship Id="rId7990" Type="http://schemas.openxmlformats.org/officeDocument/2006/relationships/hyperlink" Target="mailto:swansonspencer@massey.info" TargetMode="External"/><Relationship Id="rId14014" Type="http://schemas.openxmlformats.org/officeDocument/2006/relationships/hyperlink" Target="mailto:vangronald@chang.org" TargetMode="External"/><Relationship Id="rId18982" Type="http://schemas.openxmlformats.org/officeDocument/2006/relationships/hyperlink" Target="mailto:villegasdustin@potter.com" TargetMode="External"/><Relationship Id="rId290" Type="http://schemas.openxmlformats.org/officeDocument/2006/relationships/hyperlink" Target="mailto:cannonshirley@carson-dorsey.com" TargetMode="External"/><Relationship Id="rId3022" Type="http://schemas.openxmlformats.org/officeDocument/2006/relationships/hyperlink" Target="mailto:xcarlson@palmer-pruitt.net" TargetMode="External"/><Relationship Id="rId6592" Type="http://schemas.openxmlformats.org/officeDocument/2006/relationships/hyperlink" Target="mailto:rcamacho@duncan.com" TargetMode="External"/><Relationship Id="rId7643" Type="http://schemas.openxmlformats.org/officeDocument/2006/relationships/hyperlink" Target="http://winters.biz/" TargetMode="External"/><Relationship Id="rId10971" Type="http://schemas.openxmlformats.org/officeDocument/2006/relationships/hyperlink" Target="https://www.lester.org/" TargetMode="External"/><Relationship Id="rId16186" Type="http://schemas.openxmlformats.org/officeDocument/2006/relationships/hyperlink" Target="mailto:staffordkristen@hardin.biz" TargetMode="External"/><Relationship Id="rId17237" Type="http://schemas.openxmlformats.org/officeDocument/2006/relationships/hyperlink" Target="http://www.johnston-love.org/" TargetMode="External"/><Relationship Id="rId17584" Type="http://schemas.openxmlformats.org/officeDocument/2006/relationships/hyperlink" Target="mailto:cristinaglenn@nash.org" TargetMode="External"/><Relationship Id="rId18635" Type="http://schemas.openxmlformats.org/officeDocument/2006/relationships/hyperlink" Target="http://www.shah.com/" TargetMode="External"/><Relationship Id="rId5194" Type="http://schemas.openxmlformats.org/officeDocument/2006/relationships/hyperlink" Target="mailto:ginabauer@armstrong.com" TargetMode="External"/><Relationship Id="rId6245" Type="http://schemas.openxmlformats.org/officeDocument/2006/relationships/hyperlink" Target="http://mata-moran.info/" TargetMode="External"/><Relationship Id="rId10624" Type="http://schemas.openxmlformats.org/officeDocument/2006/relationships/hyperlink" Target="mailto:carlhess@cole-todd.com" TargetMode="External"/><Relationship Id="rId12796" Type="http://schemas.openxmlformats.org/officeDocument/2006/relationships/hyperlink" Target="mailto:jaimeortiz@curtis.info" TargetMode="External"/><Relationship Id="rId13847" Type="http://schemas.openxmlformats.org/officeDocument/2006/relationships/hyperlink" Target="http://www.baxter.org/" TargetMode="External"/><Relationship Id="rId2855" Type="http://schemas.openxmlformats.org/officeDocument/2006/relationships/hyperlink" Target="http://best.com/" TargetMode="External"/><Relationship Id="rId3906" Type="http://schemas.openxmlformats.org/officeDocument/2006/relationships/hyperlink" Target="mailto:seancruz@chung.com" TargetMode="External"/><Relationship Id="rId9468" Type="http://schemas.openxmlformats.org/officeDocument/2006/relationships/hyperlink" Target="mailto:jake52@armstrong.com" TargetMode="External"/><Relationship Id="rId11398" Type="http://schemas.openxmlformats.org/officeDocument/2006/relationships/hyperlink" Target="mailto:cathygonzales@rodriguez.com" TargetMode="External"/><Relationship Id="rId12449" Type="http://schemas.openxmlformats.org/officeDocument/2006/relationships/hyperlink" Target="http://www.lynn.com/" TargetMode="External"/><Relationship Id="rId16320" Type="http://schemas.openxmlformats.org/officeDocument/2006/relationships/hyperlink" Target="mailto:julie68@tapia-parsons.org" TargetMode="External"/><Relationship Id="rId19890" Type="http://schemas.openxmlformats.org/officeDocument/2006/relationships/hyperlink" Target="mailto:ablackwell@watkins-mcmahon.com" TargetMode="External"/><Relationship Id="rId827" Type="http://schemas.openxmlformats.org/officeDocument/2006/relationships/hyperlink" Target="http://crawford.com/" TargetMode="External"/><Relationship Id="rId1457" Type="http://schemas.openxmlformats.org/officeDocument/2006/relationships/hyperlink" Target="http://hatfield.biz/" TargetMode="External"/><Relationship Id="rId2508" Type="http://schemas.openxmlformats.org/officeDocument/2006/relationships/hyperlink" Target="mailto:melaniestuart@ferguson.com" TargetMode="External"/><Relationship Id="rId18492" Type="http://schemas.openxmlformats.org/officeDocument/2006/relationships/hyperlink" Target="mailto:zbernard@shaffer-christensen.biz" TargetMode="External"/><Relationship Id="rId19543" Type="http://schemas.openxmlformats.org/officeDocument/2006/relationships/hyperlink" Target="https://leach.com/" TargetMode="External"/><Relationship Id="rId8551" Type="http://schemas.openxmlformats.org/officeDocument/2006/relationships/hyperlink" Target="http://www.vega-salazar.biz/" TargetMode="External"/><Relationship Id="rId9602" Type="http://schemas.openxmlformats.org/officeDocument/2006/relationships/hyperlink" Target="mailto:shari49@mason-floyd.com" TargetMode="External"/><Relationship Id="rId10481" Type="http://schemas.openxmlformats.org/officeDocument/2006/relationships/hyperlink" Target="https://curtis.biz/" TargetMode="External"/><Relationship Id="rId12930" Type="http://schemas.openxmlformats.org/officeDocument/2006/relationships/hyperlink" Target="mailto:carla18@gonzalez.info" TargetMode="External"/><Relationship Id="rId17094" Type="http://schemas.openxmlformats.org/officeDocument/2006/relationships/hyperlink" Target="mailto:kathy68@watkins.info" TargetMode="External"/><Relationship Id="rId18145" Type="http://schemas.openxmlformats.org/officeDocument/2006/relationships/hyperlink" Target="https://bruce-hess.biz/" TargetMode="External"/><Relationship Id="rId7153" Type="http://schemas.openxmlformats.org/officeDocument/2006/relationships/hyperlink" Target="https://www.cortez-santos.com/" TargetMode="External"/><Relationship Id="rId8204" Type="http://schemas.openxmlformats.org/officeDocument/2006/relationships/hyperlink" Target="mailto:gmiranda@bird.com" TargetMode="External"/><Relationship Id="rId10134" Type="http://schemas.openxmlformats.org/officeDocument/2006/relationships/hyperlink" Target="mailto:ellenvargas@joyce-burgess.com" TargetMode="External"/><Relationship Id="rId11532" Type="http://schemas.openxmlformats.org/officeDocument/2006/relationships/hyperlink" Target="mailto:mcguirelouis@tapia-logan.com" TargetMode="External"/><Relationship Id="rId14755" Type="http://schemas.openxmlformats.org/officeDocument/2006/relationships/hyperlink" Target="https://harmon.com/" TargetMode="External"/><Relationship Id="rId15806" Type="http://schemas.openxmlformats.org/officeDocument/2006/relationships/hyperlink" Target="mailto:heathlatasha@ritter.com" TargetMode="External"/><Relationship Id="rId684" Type="http://schemas.openxmlformats.org/officeDocument/2006/relationships/hyperlink" Target="mailto:buckleyperry@herring.com" TargetMode="External"/><Relationship Id="rId2365" Type="http://schemas.openxmlformats.org/officeDocument/2006/relationships/hyperlink" Target="https://www.flores-chaney.com/" TargetMode="External"/><Relationship Id="rId3763" Type="http://schemas.openxmlformats.org/officeDocument/2006/relationships/hyperlink" Target="https://giles-orozco.com/" TargetMode="External"/><Relationship Id="rId4814" Type="http://schemas.openxmlformats.org/officeDocument/2006/relationships/hyperlink" Target="mailto:eburch@parrish-cameron.org" TargetMode="External"/><Relationship Id="rId13357" Type="http://schemas.openxmlformats.org/officeDocument/2006/relationships/hyperlink" Target="https://www.tyler.info/" TargetMode="External"/><Relationship Id="rId14408" Type="http://schemas.openxmlformats.org/officeDocument/2006/relationships/hyperlink" Target="mailto:egill@payne.com" TargetMode="External"/><Relationship Id="rId17978" Type="http://schemas.openxmlformats.org/officeDocument/2006/relationships/hyperlink" Target="mailto:fletcherbrent@bruce.biz" TargetMode="External"/><Relationship Id="rId337" Type="http://schemas.openxmlformats.org/officeDocument/2006/relationships/hyperlink" Target="http://www.medina.info/" TargetMode="External"/><Relationship Id="rId2018" Type="http://schemas.openxmlformats.org/officeDocument/2006/relationships/hyperlink" Target="mailto:pbailey@whitaker.info" TargetMode="External"/><Relationship Id="rId3416" Type="http://schemas.openxmlformats.org/officeDocument/2006/relationships/hyperlink" Target="mailto:barry55@kane-mercado.com" TargetMode="External"/><Relationship Id="rId6986" Type="http://schemas.openxmlformats.org/officeDocument/2006/relationships/hyperlink" Target="mailto:josephdale@vincent.info" TargetMode="External"/><Relationship Id="rId5588" Type="http://schemas.openxmlformats.org/officeDocument/2006/relationships/hyperlink" Target="mailto:reynoldsjeffery@branch.info" TargetMode="External"/><Relationship Id="rId6639" Type="http://schemas.openxmlformats.org/officeDocument/2006/relationships/hyperlink" Target="http://www.church.com/" TargetMode="External"/><Relationship Id="rId12440" Type="http://schemas.openxmlformats.org/officeDocument/2006/relationships/hyperlink" Target="mailto:kristinagordon@hartman-merritt.com" TargetMode="External"/><Relationship Id="rId19053" Type="http://schemas.openxmlformats.org/officeDocument/2006/relationships/hyperlink" Target="https://shepard.biz/" TargetMode="External"/><Relationship Id="rId8061" Type="http://schemas.openxmlformats.org/officeDocument/2006/relationships/hyperlink" Target="http://www.garner.com/" TargetMode="External"/><Relationship Id="rId9112" Type="http://schemas.openxmlformats.org/officeDocument/2006/relationships/hyperlink" Target="mailto:wmelendez@townsend.biz" TargetMode="External"/><Relationship Id="rId11042" Type="http://schemas.openxmlformats.org/officeDocument/2006/relationships/hyperlink" Target="mailto:astein@mckinney.com" TargetMode="External"/><Relationship Id="rId1101" Type="http://schemas.openxmlformats.org/officeDocument/2006/relationships/hyperlink" Target="https://rivera.net/" TargetMode="External"/><Relationship Id="rId4671" Type="http://schemas.openxmlformats.org/officeDocument/2006/relationships/hyperlink" Target="https://www.drake.net/" TargetMode="External"/><Relationship Id="rId5722" Type="http://schemas.openxmlformats.org/officeDocument/2006/relationships/hyperlink" Target="mailto:sheliazavala@tapia.com" TargetMode="External"/><Relationship Id="rId14265" Type="http://schemas.openxmlformats.org/officeDocument/2006/relationships/hyperlink" Target="http://www.frank.com/" TargetMode="External"/><Relationship Id="rId15663" Type="http://schemas.openxmlformats.org/officeDocument/2006/relationships/hyperlink" Target="https://fitzpatrick.com/" TargetMode="External"/><Relationship Id="rId16714" Type="http://schemas.openxmlformats.org/officeDocument/2006/relationships/hyperlink" Target="mailto:jeff48@grimes-richmond.com" TargetMode="External"/><Relationship Id="rId3273" Type="http://schemas.openxmlformats.org/officeDocument/2006/relationships/hyperlink" Target="https://hicks.info/" TargetMode="External"/><Relationship Id="rId4324" Type="http://schemas.openxmlformats.org/officeDocument/2006/relationships/hyperlink" Target="mailto:dave21@dickson.com" TargetMode="External"/><Relationship Id="rId15316" Type="http://schemas.openxmlformats.org/officeDocument/2006/relationships/hyperlink" Target="mailto:oscar56@tran.biz" TargetMode="External"/><Relationship Id="rId18886" Type="http://schemas.openxmlformats.org/officeDocument/2006/relationships/hyperlink" Target="mailto:jrollins@becker.biz" TargetMode="External"/><Relationship Id="rId19937" Type="http://schemas.openxmlformats.org/officeDocument/2006/relationships/hyperlink" Target="http://www.huang-hamilton.org/" TargetMode="External"/><Relationship Id="rId194" Type="http://schemas.openxmlformats.org/officeDocument/2006/relationships/hyperlink" Target="https://allison.info/" TargetMode="External"/><Relationship Id="rId6496" Type="http://schemas.openxmlformats.org/officeDocument/2006/relationships/hyperlink" Target="mailto:pammccarty@young.net" TargetMode="External"/><Relationship Id="rId7894" Type="http://schemas.openxmlformats.org/officeDocument/2006/relationships/hyperlink" Target="mailto:sabrinakent@weiss.net" TargetMode="External"/><Relationship Id="rId8945" Type="http://schemas.openxmlformats.org/officeDocument/2006/relationships/hyperlink" Target="http://www.espinoza.com/" TargetMode="External"/><Relationship Id="rId10875" Type="http://schemas.openxmlformats.org/officeDocument/2006/relationships/hyperlink" Target="http://www.conway.com/" TargetMode="External"/><Relationship Id="rId11926" Type="http://schemas.openxmlformats.org/officeDocument/2006/relationships/hyperlink" Target="mailto:daleyu@donaldson.biz" TargetMode="External"/><Relationship Id="rId17488" Type="http://schemas.openxmlformats.org/officeDocument/2006/relationships/hyperlink" Target="mailto:mitchellheidi@woodward.biz" TargetMode="External"/><Relationship Id="rId18539" Type="http://schemas.openxmlformats.org/officeDocument/2006/relationships/hyperlink" Target="https://robertson-willis.com/" TargetMode="External"/><Relationship Id="rId5098" Type="http://schemas.openxmlformats.org/officeDocument/2006/relationships/hyperlink" Target="mailto:roycarney@herring-duffy.org" TargetMode="External"/><Relationship Id="rId6149" Type="http://schemas.openxmlformats.org/officeDocument/2006/relationships/hyperlink" Target="https://hicks.info/" TargetMode="External"/><Relationship Id="rId7547" Type="http://schemas.openxmlformats.org/officeDocument/2006/relationships/hyperlink" Target="https://montoya.com/" TargetMode="External"/><Relationship Id="rId10528" Type="http://schemas.openxmlformats.org/officeDocument/2006/relationships/hyperlink" Target="mailto:katelyn69@norton-singleton.com" TargetMode="External"/><Relationship Id="rId13001" Type="http://schemas.openxmlformats.org/officeDocument/2006/relationships/hyperlink" Target="http://www.esparza.com/" TargetMode="External"/><Relationship Id="rId16571" Type="http://schemas.openxmlformats.org/officeDocument/2006/relationships/hyperlink" Target="https://www.long.com/" TargetMode="External"/><Relationship Id="rId17622" Type="http://schemas.openxmlformats.org/officeDocument/2006/relationships/hyperlink" Target="mailto:ustokes@duncan-navarro.net" TargetMode="External"/><Relationship Id="rId2759" Type="http://schemas.openxmlformats.org/officeDocument/2006/relationships/hyperlink" Target="https://walters.net/" TargetMode="External"/><Relationship Id="rId6630" Type="http://schemas.openxmlformats.org/officeDocument/2006/relationships/hyperlink" Target="mailto:noah84@bush-peters.org" TargetMode="External"/><Relationship Id="rId15173" Type="http://schemas.openxmlformats.org/officeDocument/2006/relationships/hyperlink" Target="https://www.santana.com/" TargetMode="External"/><Relationship Id="rId16224" Type="http://schemas.openxmlformats.org/officeDocument/2006/relationships/hyperlink" Target="mailto:lamholly@stanley-mckay.com" TargetMode="External"/><Relationship Id="rId4181" Type="http://schemas.openxmlformats.org/officeDocument/2006/relationships/hyperlink" Target="https://www.shelton.com/" TargetMode="External"/><Relationship Id="rId5232" Type="http://schemas.openxmlformats.org/officeDocument/2006/relationships/hyperlink" Target="mailto:rebecca09@garza.info" TargetMode="External"/><Relationship Id="rId9853" Type="http://schemas.openxmlformats.org/officeDocument/2006/relationships/hyperlink" Target="https://nichols-bartlett.com/" TargetMode="External"/><Relationship Id="rId18396" Type="http://schemas.openxmlformats.org/officeDocument/2006/relationships/hyperlink" Target="mailto:carlcobb@mullins.com" TargetMode="External"/><Relationship Id="rId19447" Type="http://schemas.openxmlformats.org/officeDocument/2006/relationships/hyperlink" Target="http://atkinson-cortez.com/" TargetMode="External"/><Relationship Id="rId19794" Type="http://schemas.openxmlformats.org/officeDocument/2006/relationships/hyperlink" Target="mailto:erocha@davies.com" TargetMode="External"/><Relationship Id="rId67" Type="http://schemas.openxmlformats.org/officeDocument/2006/relationships/hyperlink" Target="https://www.tran.net/" TargetMode="External"/><Relationship Id="rId8455" Type="http://schemas.openxmlformats.org/officeDocument/2006/relationships/hyperlink" Target="https://www.stevens.com/" TargetMode="External"/><Relationship Id="rId9506" Type="http://schemas.openxmlformats.org/officeDocument/2006/relationships/hyperlink" Target="mailto:toddsydney@yoder.info" TargetMode="External"/><Relationship Id="rId11783" Type="http://schemas.openxmlformats.org/officeDocument/2006/relationships/hyperlink" Target="https://herrera.com/" TargetMode="External"/><Relationship Id="rId12834" Type="http://schemas.openxmlformats.org/officeDocument/2006/relationships/hyperlink" Target="mailto:mayodamon@barr.info" TargetMode="External"/><Relationship Id="rId18049" Type="http://schemas.openxmlformats.org/officeDocument/2006/relationships/hyperlink" Target="http://jackson.com/" TargetMode="External"/><Relationship Id="rId1842" Type="http://schemas.openxmlformats.org/officeDocument/2006/relationships/hyperlink" Target="mailto:roachdiana@stewart.com" TargetMode="External"/><Relationship Id="rId7057" Type="http://schemas.openxmlformats.org/officeDocument/2006/relationships/hyperlink" Target="https://levine.com/" TargetMode="External"/><Relationship Id="rId8108" Type="http://schemas.openxmlformats.org/officeDocument/2006/relationships/hyperlink" Target="mailto:ninavazquez@conway-durham.com" TargetMode="External"/><Relationship Id="rId10385" Type="http://schemas.openxmlformats.org/officeDocument/2006/relationships/hyperlink" Target="https://www.craig.com/" TargetMode="External"/><Relationship Id="rId11436" Type="http://schemas.openxmlformats.org/officeDocument/2006/relationships/hyperlink" Target="mailto:qcox@conley.biz" TargetMode="External"/><Relationship Id="rId10038" Type="http://schemas.openxmlformats.org/officeDocument/2006/relationships/hyperlink" Target="mailto:paige75@mitchell.com" TargetMode="External"/><Relationship Id="rId14659" Type="http://schemas.openxmlformats.org/officeDocument/2006/relationships/hyperlink" Target="http://warren.com/" TargetMode="External"/><Relationship Id="rId18530" Type="http://schemas.openxmlformats.org/officeDocument/2006/relationships/hyperlink" Target="mailto:oscarperez@cunningham.com" TargetMode="External"/><Relationship Id="rId3667" Type="http://schemas.openxmlformats.org/officeDocument/2006/relationships/hyperlink" Target="http://www.colon-santiago.com/" TargetMode="External"/><Relationship Id="rId4718" Type="http://schemas.openxmlformats.org/officeDocument/2006/relationships/hyperlink" Target="mailto:rosalesdarrell@wang.info" TargetMode="External"/><Relationship Id="rId16081" Type="http://schemas.openxmlformats.org/officeDocument/2006/relationships/hyperlink" Target="https://www.shelton.com/" TargetMode="External"/><Relationship Id="rId17132" Type="http://schemas.openxmlformats.org/officeDocument/2006/relationships/hyperlink" Target="mailto:panderson@raymond-manning.info" TargetMode="External"/><Relationship Id="rId588" Type="http://schemas.openxmlformats.org/officeDocument/2006/relationships/hyperlink" Target="mailto:hectorlewis@gay-goodman.org" TargetMode="External"/><Relationship Id="rId2269" Type="http://schemas.openxmlformats.org/officeDocument/2006/relationships/hyperlink" Target="https://www.hester.com/" TargetMode="External"/><Relationship Id="rId6140" Type="http://schemas.openxmlformats.org/officeDocument/2006/relationships/hyperlink" Target="mailto:jessicasimpson@ewing.org" TargetMode="External"/><Relationship Id="rId12691" Type="http://schemas.openxmlformats.org/officeDocument/2006/relationships/hyperlink" Target="https://www.bonilla.net/" TargetMode="External"/><Relationship Id="rId2750" Type="http://schemas.openxmlformats.org/officeDocument/2006/relationships/hyperlink" Target="mailto:cordovamolly@lloyd.com" TargetMode="External"/><Relationship Id="rId3801" Type="http://schemas.openxmlformats.org/officeDocument/2006/relationships/hyperlink" Target="http://everett-wheeler.com/" TargetMode="External"/><Relationship Id="rId9363" Type="http://schemas.openxmlformats.org/officeDocument/2006/relationships/hyperlink" Target="https://www.stephenson.com/" TargetMode="External"/><Relationship Id="rId11293" Type="http://schemas.openxmlformats.org/officeDocument/2006/relationships/hyperlink" Target="http://gay-weber.org/" TargetMode="External"/><Relationship Id="rId12344" Type="http://schemas.openxmlformats.org/officeDocument/2006/relationships/hyperlink" Target="mailto:hartangela@ochoa-kramer.com" TargetMode="External"/><Relationship Id="rId13742" Type="http://schemas.openxmlformats.org/officeDocument/2006/relationships/hyperlink" Target="mailto:blakezhang@pollard.info" TargetMode="External"/><Relationship Id="rId722" Type="http://schemas.openxmlformats.org/officeDocument/2006/relationships/hyperlink" Target="mailto:nrandall@brown.com" TargetMode="External"/><Relationship Id="rId1352" Type="http://schemas.openxmlformats.org/officeDocument/2006/relationships/hyperlink" Target="mailto:omullins@vasquez.com" TargetMode="External"/><Relationship Id="rId2403" Type="http://schemas.openxmlformats.org/officeDocument/2006/relationships/hyperlink" Target="https://www.mathews.net/" TargetMode="External"/><Relationship Id="rId9016" Type="http://schemas.openxmlformats.org/officeDocument/2006/relationships/hyperlink" Target="mailto:shaun29@kim.com" TargetMode="External"/><Relationship Id="rId16965" Type="http://schemas.openxmlformats.org/officeDocument/2006/relationships/hyperlink" Target="https://poole-bender.com/" TargetMode="External"/><Relationship Id="rId1005" Type="http://schemas.openxmlformats.org/officeDocument/2006/relationships/hyperlink" Target="https://christian.info/" TargetMode="External"/><Relationship Id="rId4575" Type="http://schemas.openxmlformats.org/officeDocument/2006/relationships/hyperlink" Target="https://www.downs.biz/" TargetMode="External"/><Relationship Id="rId5973" Type="http://schemas.openxmlformats.org/officeDocument/2006/relationships/hyperlink" Target="https://erickson.com/" TargetMode="External"/><Relationship Id="rId15567" Type="http://schemas.openxmlformats.org/officeDocument/2006/relationships/hyperlink" Target="http://strickland-friedman.com/" TargetMode="External"/><Relationship Id="rId16618" Type="http://schemas.openxmlformats.org/officeDocument/2006/relationships/hyperlink" Target="mailto:karen91@huffman-montgomery.com" TargetMode="External"/><Relationship Id="rId3177" Type="http://schemas.openxmlformats.org/officeDocument/2006/relationships/hyperlink" Target="http://www.bean.com/" TargetMode="External"/><Relationship Id="rId4228" Type="http://schemas.openxmlformats.org/officeDocument/2006/relationships/hyperlink" Target="mailto:franklinshelly@graves.com" TargetMode="External"/><Relationship Id="rId5626" Type="http://schemas.openxmlformats.org/officeDocument/2006/relationships/hyperlink" Target="mailto:vspence@rojas.net" TargetMode="External"/><Relationship Id="rId14169" Type="http://schemas.openxmlformats.org/officeDocument/2006/relationships/hyperlink" Target="https://www.leblanc.info/" TargetMode="External"/><Relationship Id="rId18040" Type="http://schemas.openxmlformats.org/officeDocument/2006/relationships/hyperlink" Target="mailto:paige61@hayden.com" TargetMode="External"/><Relationship Id="rId7798" Type="http://schemas.openxmlformats.org/officeDocument/2006/relationships/hyperlink" Target="mailto:kaitlyn72@trevino.com" TargetMode="External"/><Relationship Id="rId8849" Type="http://schemas.openxmlformats.org/officeDocument/2006/relationships/hyperlink" Target="http://fleming.com/" TargetMode="External"/><Relationship Id="rId10779" Type="http://schemas.openxmlformats.org/officeDocument/2006/relationships/hyperlink" Target="http://richards.com/" TargetMode="External"/><Relationship Id="rId14650" Type="http://schemas.openxmlformats.org/officeDocument/2006/relationships/hyperlink" Target="mailto:operry@green.org" TargetMode="External"/><Relationship Id="rId15701" Type="http://schemas.openxmlformats.org/officeDocument/2006/relationships/hyperlink" Target="https://www.case.org/" TargetMode="External"/><Relationship Id="rId13252" Type="http://schemas.openxmlformats.org/officeDocument/2006/relationships/hyperlink" Target="mailto:blakegillespie@ashley-mccall.com" TargetMode="External"/><Relationship Id="rId14303" Type="http://schemas.openxmlformats.org/officeDocument/2006/relationships/hyperlink" Target="http://sosa.com/" TargetMode="External"/><Relationship Id="rId2260" Type="http://schemas.openxmlformats.org/officeDocument/2006/relationships/hyperlink" Target="mailto:max72@pena.biz" TargetMode="External"/><Relationship Id="rId3311" Type="http://schemas.openxmlformats.org/officeDocument/2006/relationships/hyperlink" Target="http://www.burton.net/" TargetMode="External"/><Relationship Id="rId6881" Type="http://schemas.openxmlformats.org/officeDocument/2006/relationships/hyperlink" Target="http://hardin.info/" TargetMode="External"/><Relationship Id="rId7932" Type="http://schemas.openxmlformats.org/officeDocument/2006/relationships/hyperlink" Target="mailto:cathygomez@schmidt.org" TargetMode="External"/><Relationship Id="rId16475" Type="http://schemas.openxmlformats.org/officeDocument/2006/relationships/hyperlink" Target="https://www.pierce-shea.com/" TargetMode="External"/><Relationship Id="rId17873" Type="http://schemas.openxmlformats.org/officeDocument/2006/relationships/hyperlink" Target="https://castro-koch.com/" TargetMode="External"/><Relationship Id="rId18924" Type="http://schemas.openxmlformats.org/officeDocument/2006/relationships/hyperlink" Target="mailto:russellbanks@herring.com" TargetMode="External"/><Relationship Id="rId232" Type="http://schemas.openxmlformats.org/officeDocument/2006/relationships/hyperlink" Target="mailto:vernon36@browning.info" TargetMode="External"/><Relationship Id="rId5483" Type="http://schemas.openxmlformats.org/officeDocument/2006/relationships/hyperlink" Target="http://www.allen-hutchinson.biz/" TargetMode="External"/><Relationship Id="rId6534" Type="http://schemas.openxmlformats.org/officeDocument/2006/relationships/hyperlink" Target="mailto:soniaspence@patterson.com" TargetMode="External"/><Relationship Id="rId10913" Type="http://schemas.openxmlformats.org/officeDocument/2006/relationships/hyperlink" Target="http://www.barajas.com/" TargetMode="External"/><Relationship Id="rId15077" Type="http://schemas.openxmlformats.org/officeDocument/2006/relationships/hyperlink" Target="http://glover.com/" TargetMode="External"/><Relationship Id="rId16128" Type="http://schemas.openxmlformats.org/officeDocument/2006/relationships/hyperlink" Target="mailto:ronald31@warren.net" TargetMode="External"/><Relationship Id="rId17526" Type="http://schemas.openxmlformats.org/officeDocument/2006/relationships/hyperlink" Target="mailto:parkertammie@perkins-hebert.biz" TargetMode="External"/><Relationship Id="rId4085" Type="http://schemas.openxmlformats.org/officeDocument/2006/relationships/hyperlink" Target="https://www.jenkins.info/" TargetMode="External"/><Relationship Id="rId5136" Type="http://schemas.openxmlformats.org/officeDocument/2006/relationships/hyperlink" Target="mailto:shieldsderrick@thomas.org" TargetMode="External"/><Relationship Id="rId19698" Type="http://schemas.openxmlformats.org/officeDocument/2006/relationships/hyperlink" Target="mailto:sonia11@berry.org" TargetMode="External"/><Relationship Id="rId8359" Type="http://schemas.openxmlformats.org/officeDocument/2006/relationships/hyperlink" Target="https://www.gregory-beasley.net/" TargetMode="External"/><Relationship Id="rId9757" Type="http://schemas.openxmlformats.org/officeDocument/2006/relationships/hyperlink" Target="http://www.rush-osborne.biz/" TargetMode="External"/><Relationship Id="rId11687" Type="http://schemas.openxmlformats.org/officeDocument/2006/relationships/hyperlink" Target="http://www.clay.com/" TargetMode="External"/><Relationship Id="rId12738" Type="http://schemas.openxmlformats.org/officeDocument/2006/relationships/hyperlink" Target="mailto:pollardamy@parker.com" TargetMode="External"/><Relationship Id="rId1746" Type="http://schemas.openxmlformats.org/officeDocument/2006/relationships/hyperlink" Target="mailto:pcervantes@castro.com" TargetMode="External"/><Relationship Id="rId10289" Type="http://schemas.openxmlformats.org/officeDocument/2006/relationships/hyperlink" Target="http://www.hinton-lambert.com/" TargetMode="External"/><Relationship Id="rId14160" Type="http://schemas.openxmlformats.org/officeDocument/2006/relationships/hyperlink" Target="mailto:adonovan@buckley.org" TargetMode="External"/><Relationship Id="rId15211" Type="http://schemas.openxmlformats.org/officeDocument/2006/relationships/hyperlink" Target="https://greene.com/" TargetMode="External"/><Relationship Id="rId18781" Type="http://schemas.openxmlformats.org/officeDocument/2006/relationships/hyperlink" Target="https://www.sandoval.net/" TargetMode="External"/><Relationship Id="rId19832" Type="http://schemas.openxmlformats.org/officeDocument/2006/relationships/hyperlink" Target="mailto:katie67@espinoza.net" TargetMode="External"/><Relationship Id="rId4969" Type="http://schemas.openxmlformats.org/officeDocument/2006/relationships/hyperlink" Target="https://ali.com/" TargetMode="External"/><Relationship Id="rId8840" Type="http://schemas.openxmlformats.org/officeDocument/2006/relationships/hyperlink" Target="mailto:kingmichelle@carter.com" TargetMode="External"/><Relationship Id="rId10770" Type="http://schemas.openxmlformats.org/officeDocument/2006/relationships/hyperlink" Target="mailto:dianesimpson@patton-allison.com" TargetMode="External"/><Relationship Id="rId17383" Type="http://schemas.openxmlformats.org/officeDocument/2006/relationships/hyperlink" Target="https://booth-martin.net/" TargetMode="External"/><Relationship Id="rId18434" Type="http://schemas.openxmlformats.org/officeDocument/2006/relationships/hyperlink" Target="mailto:hendrixbeverly@murphy-bauer.org" TargetMode="External"/><Relationship Id="rId6391" Type="http://schemas.openxmlformats.org/officeDocument/2006/relationships/hyperlink" Target="http://sims.com/" TargetMode="External"/><Relationship Id="rId7442" Type="http://schemas.openxmlformats.org/officeDocument/2006/relationships/hyperlink" Target="mailto:fpadilla@paul.info" TargetMode="External"/><Relationship Id="rId10423" Type="http://schemas.openxmlformats.org/officeDocument/2006/relationships/hyperlink" Target="http://www.wallace.biz/" TargetMode="External"/><Relationship Id="rId11821" Type="http://schemas.openxmlformats.org/officeDocument/2006/relationships/hyperlink" Target="https://hooper-moody.com/" TargetMode="External"/><Relationship Id="rId17036" Type="http://schemas.openxmlformats.org/officeDocument/2006/relationships/hyperlink" Target="mailto:blanchardmisty@ingram-murillo.com" TargetMode="External"/><Relationship Id="rId6044" Type="http://schemas.openxmlformats.org/officeDocument/2006/relationships/hyperlink" Target="mailto:cheryl07@aguirre.com" TargetMode="External"/><Relationship Id="rId13993" Type="http://schemas.openxmlformats.org/officeDocument/2006/relationships/hyperlink" Target="http://dudley-cunningham.com/" TargetMode="External"/><Relationship Id="rId9267" Type="http://schemas.openxmlformats.org/officeDocument/2006/relationships/hyperlink" Target="https://www.obrien.com/" TargetMode="External"/><Relationship Id="rId11197" Type="http://schemas.openxmlformats.org/officeDocument/2006/relationships/hyperlink" Target="http://harmon-ramsey.com/" TargetMode="External"/><Relationship Id="rId12595" Type="http://schemas.openxmlformats.org/officeDocument/2006/relationships/hyperlink" Target="https://fernandez.org/" TargetMode="External"/><Relationship Id="rId13646" Type="http://schemas.openxmlformats.org/officeDocument/2006/relationships/hyperlink" Target="mailto:tara21@meyers-garrison.com" TargetMode="External"/><Relationship Id="rId626" Type="http://schemas.openxmlformats.org/officeDocument/2006/relationships/hyperlink" Target="mailto:kyates@holder-coffey.org" TargetMode="External"/><Relationship Id="rId973" Type="http://schemas.openxmlformats.org/officeDocument/2006/relationships/hyperlink" Target="http://www.quinn-pineda.com/" TargetMode="External"/><Relationship Id="rId1256" Type="http://schemas.openxmlformats.org/officeDocument/2006/relationships/hyperlink" Target="mailto:haydenlucas@aguilar-melendez.biz" TargetMode="External"/><Relationship Id="rId2307" Type="http://schemas.openxmlformats.org/officeDocument/2006/relationships/hyperlink" Target="https://stephenson-landry.org/" TargetMode="External"/><Relationship Id="rId2654" Type="http://schemas.openxmlformats.org/officeDocument/2006/relationships/hyperlink" Target="mailto:ocombs@peck.com" TargetMode="External"/><Relationship Id="rId3705" Type="http://schemas.openxmlformats.org/officeDocument/2006/relationships/hyperlink" Target="https://www.johns.com/" TargetMode="External"/><Relationship Id="rId12248" Type="http://schemas.openxmlformats.org/officeDocument/2006/relationships/hyperlink" Target="mailto:shellyconner@jefferson-lowe.com" TargetMode="External"/><Relationship Id="rId16869" Type="http://schemas.openxmlformats.org/officeDocument/2006/relationships/hyperlink" Target="http://www.davenport.info/" TargetMode="External"/><Relationship Id="rId5877" Type="http://schemas.openxmlformats.org/officeDocument/2006/relationships/hyperlink" Target="https://www.oneill-brady.com/" TargetMode="External"/><Relationship Id="rId6928" Type="http://schemas.openxmlformats.org/officeDocument/2006/relationships/hyperlink" Target="mailto:vernonbernard@jenkins.org" TargetMode="External"/><Relationship Id="rId18291" Type="http://schemas.openxmlformats.org/officeDocument/2006/relationships/hyperlink" Target="http://www.kaiser.net/" TargetMode="External"/><Relationship Id="rId19342" Type="http://schemas.openxmlformats.org/officeDocument/2006/relationships/hyperlink" Target="mailto:apham@spence-odom.org" TargetMode="External"/><Relationship Id="rId4479" Type="http://schemas.openxmlformats.org/officeDocument/2006/relationships/hyperlink" Target="https://www.lucas.net/" TargetMode="External"/><Relationship Id="rId8350" Type="http://schemas.openxmlformats.org/officeDocument/2006/relationships/hyperlink" Target="mailto:cbaker@george-mullins.com" TargetMode="External"/><Relationship Id="rId9401" Type="http://schemas.openxmlformats.org/officeDocument/2006/relationships/hyperlink" Target="http://frye.com/" TargetMode="External"/><Relationship Id="rId10280" Type="http://schemas.openxmlformats.org/officeDocument/2006/relationships/hyperlink" Target="mailto:tabitha44@santos.org" TargetMode="External"/><Relationship Id="rId11331" Type="http://schemas.openxmlformats.org/officeDocument/2006/relationships/hyperlink" Target="http://www.floyd.com/" TargetMode="External"/><Relationship Id="rId4960" Type="http://schemas.openxmlformats.org/officeDocument/2006/relationships/hyperlink" Target="mailto:christyreed@wood.com" TargetMode="External"/><Relationship Id="rId8003" Type="http://schemas.openxmlformats.org/officeDocument/2006/relationships/hyperlink" Target="https://www.pugh.com/" TargetMode="External"/><Relationship Id="rId14554" Type="http://schemas.openxmlformats.org/officeDocument/2006/relationships/hyperlink" Target="mailto:camachobrandi@horne.com" TargetMode="External"/><Relationship Id="rId15952" Type="http://schemas.openxmlformats.org/officeDocument/2006/relationships/hyperlink" Target="mailto:dphelps@lucas.com" TargetMode="External"/><Relationship Id="rId3562" Type="http://schemas.openxmlformats.org/officeDocument/2006/relationships/hyperlink" Target="mailto:woodsshawna@alvarado.net" TargetMode="External"/><Relationship Id="rId4613" Type="http://schemas.openxmlformats.org/officeDocument/2006/relationships/hyperlink" Target="https://www.schultz.net/" TargetMode="External"/><Relationship Id="rId13156" Type="http://schemas.openxmlformats.org/officeDocument/2006/relationships/hyperlink" Target="mailto:hammondnoah@bruce-kelly.org" TargetMode="External"/><Relationship Id="rId14207" Type="http://schemas.openxmlformats.org/officeDocument/2006/relationships/hyperlink" Target="http://www.ortiz.info/" TargetMode="External"/><Relationship Id="rId15605" Type="http://schemas.openxmlformats.org/officeDocument/2006/relationships/hyperlink" Target="http://www.arroyo.com/" TargetMode="External"/><Relationship Id="rId483" Type="http://schemas.openxmlformats.org/officeDocument/2006/relationships/hyperlink" Target="https://www.pearson-wallace.biz/" TargetMode="External"/><Relationship Id="rId2164" Type="http://schemas.openxmlformats.org/officeDocument/2006/relationships/hyperlink" Target="mailto:benderrebecca@leon-dodson.com" TargetMode="External"/><Relationship Id="rId3215" Type="http://schemas.openxmlformats.org/officeDocument/2006/relationships/hyperlink" Target="https://www.miller.net/" TargetMode="External"/><Relationship Id="rId6785" Type="http://schemas.openxmlformats.org/officeDocument/2006/relationships/hyperlink" Target="https://bautista.com/" TargetMode="External"/><Relationship Id="rId17777" Type="http://schemas.openxmlformats.org/officeDocument/2006/relationships/hyperlink" Target="https://barker.com/" TargetMode="External"/><Relationship Id="rId18828" Type="http://schemas.openxmlformats.org/officeDocument/2006/relationships/hyperlink" Target="mailto:sergiogarrett@gentry.com" TargetMode="External"/><Relationship Id="rId136" Type="http://schemas.openxmlformats.org/officeDocument/2006/relationships/hyperlink" Target="mailto:austinvang@glenn.com" TargetMode="External"/><Relationship Id="rId5387" Type="http://schemas.openxmlformats.org/officeDocument/2006/relationships/hyperlink" Target="https://summers.com/" TargetMode="External"/><Relationship Id="rId6438" Type="http://schemas.openxmlformats.org/officeDocument/2006/relationships/hyperlink" Target="mailto:felicia08@rose.com" TargetMode="External"/><Relationship Id="rId7836" Type="http://schemas.openxmlformats.org/officeDocument/2006/relationships/hyperlink" Target="mailto:tamara13@caldwell.biz" TargetMode="External"/><Relationship Id="rId10817" Type="http://schemas.openxmlformats.org/officeDocument/2006/relationships/hyperlink" Target="http://anthony.net/" TargetMode="External"/><Relationship Id="rId16379" Type="http://schemas.openxmlformats.org/officeDocument/2006/relationships/hyperlink" Target="http://www.noble.com/" TargetMode="External"/><Relationship Id="rId12989" Type="http://schemas.openxmlformats.org/officeDocument/2006/relationships/hyperlink" Target="http://reed.com/" TargetMode="External"/><Relationship Id="rId16860" Type="http://schemas.openxmlformats.org/officeDocument/2006/relationships/hyperlink" Target="mailto:tami39@york.com" TargetMode="External"/><Relationship Id="rId17911" Type="http://schemas.openxmlformats.org/officeDocument/2006/relationships/hyperlink" Target="http://www.pugh.com/" TargetMode="External"/><Relationship Id="rId1997" Type="http://schemas.openxmlformats.org/officeDocument/2006/relationships/hyperlink" Target="http://www.fletcher-beasley.info/" TargetMode="External"/><Relationship Id="rId15462" Type="http://schemas.openxmlformats.org/officeDocument/2006/relationships/hyperlink" Target="mailto:terrancewilliamson@arroyo.info" TargetMode="External"/><Relationship Id="rId16513" Type="http://schemas.openxmlformats.org/officeDocument/2006/relationships/hyperlink" Target="http://glenn.com/" TargetMode="External"/><Relationship Id="rId4470" Type="http://schemas.openxmlformats.org/officeDocument/2006/relationships/hyperlink" Target="mailto:sharonfreeman@atkinson.net" TargetMode="External"/><Relationship Id="rId5521" Type="http://schemas.openxmlformats.org/officeDocument/2006/relationships/hyperlink" Target="https://small-velasquez.com/" TargetMode="External"/><Relationship Id="rId14064" Type="http://schemas.openxmlformats.org/officeDocument/2006/relationships/hyperlink" Target="mailto:tim02@gilmore-fleming.com" TargetMode="External"/><Relationship Id="rId15115" Type="http://schemas.openxmlformats.org/officeDocument/2006/relationships/hyperlink" Target="http://brandt-calhoun.net/" TargetMode="External"/><Relationship Id="rId18685" Type="http://schemas.openxmlformats.org/officeDocument/2006/relationships/hyperlink" Target="https://www.robles.com/" TargetMode="External"/><Relationship Id="rId19736" Type="http://schemas.openxmlformats.org/officeDocument/2006/relationships/hyperlink" Target="mailto:kiddkathleen@richardson.com" TargetMode="External"/><Relationship Id="rId3072" Type="http://schemas.openxmlformats.org/officeDocument/2006/relationships/hyperlink" Target="mailto:priley@beltran.com" TargetMode="External"/><Relationship Id="rId4123" Type="http://schemas.openxmlformats.org/officeDocument/2006/relationships/hyperlink" Target="http://www.watson-graves.org/" TargetMode="External"/><Relationship Id="rId7693" Type="http://schemas.openxmlformats.org/officeDocument/2006/relationships/hyperlink" Target="https://davies-holder.com/" TargetMode="External"/><Relationship Id="rId8744" Type="http://schemas.openxmlformats.org/officeDocument/2006/relationships/hyperlink" Target="mailto:judithhogan@mahoney.net" TargetMode="External"/><Relationship Id="rId17287" Type="http://schemas.openxmlformats.org/officeDocument/2006/relationships/hyperlink" Target="https://www.mosley.net/" TargetMode="External"/><Relationship Id="rId18338" Type="http://schemas.openxmlformats.org/officeDocument/2006/relationships/hyperlink" Target="mailto:zburton@gamble.org" TargetMode="External"/><Relationship Id="rId6295" Type="http://schemas.openxmlformats.org/officeDocument/2006/relationships/hyperlink" Target="http://wiley.org/" TargetMode="External"/><Relationship Id="rId7346" Type="http://schemas.openxmlformats.org/officeDocument/2006/relationships/hyperlink" Target="mailto:dariusolsen@oneal-holloway.biz" TargetMode="External"/><Relationship Id="rId10674" Type="http://schemas.openxmlformats.org/officeDocument/2006/relationships/hyperlink" Target="mailto:sean09@gregory-frazier.com" TargetMode="External"/><Relationship Id="rId11725" Type="http://schemas.openxmlformats.org/officeDocument/2006/relationships/hyperlink" Target="https://wilkins-kemp.com/" TargetMode="External"/><Relationship Id="rId10327" Type="http://schemas.openxmlformats.org/officeDocument/2006/relationships/hyperlink" Target="http://fitzgerald.biz/" TargetMode="External"/><Relationship Id="rId13897" Type="http://schemas.openxmlformats.org/officeDocument/2006/relationships/hyperlink" Target="http://gates.com/" TargetMode="External"/><Relationship Id="rId14948" Type="http://schemas.openxmlformats.org/officeDocument/2006/relationships/hyperlink" Target="mailto:eduardoestrada@peck-kelly.com" TargetMode="External"/><Relationship Id="rId3956" Type="http://schemas.openxmlformats.org/officeDocument/2006/relationships/hyperlink" Target="mailto:tfletcher@gardner.com" TargetMode="External"/><Relationship Id="rId12499" Type="http://schemas.openxmlformats.org/officeDocument/2006/relationships/hyperlink" Target="http://olsen-mooney.net/" TargetMode="External"/><Relationship Id="rId16370" Type="http://schemas.openxmlformats.org/officeDocument/2006/relationships/hyperlink" Target="mailto:obrienkiara@lam.com" TargetMode="External"/><Relationship Id="rId17421" Type="http://schemas.openxmlformats.org/officeDocument/2006/relationships/hyperlink" Target="http://baker.org/" TargetMode="External"/><Relationship Id="rId877" Type="http://schemas.openxmlformats.org/officeDocument/2006/relationships/hyperlink" Target="http://harvey.com/" TargetMode="External"/><Relationship Id="rId2558" Type="http://schemas.openxmlformats.org/officeDocument/2006/relationships/hyperlink" Target="mailto:lonniesnyder@hart.com" TargetMode="External"/><Relationship Id="rId3609" Type="http://schemas.openxmlformats.org/officeDocument/2006/relationships/hyperlink" Target="https://reid-crosby.com/" TargetMode="External"/><Relationship Id="rId12980" Type="http://schemas.openxmlformats.org/officeDocument/2006/relationships/hyperlink" Target="mailto:lmichael@lawrence.org" TargetMode="External"/><Relationship Id="rId16023" Type="http://schemas.openxmlformats.org/officeDocument/2006/relationships/hyperlink" Target="https://carroll.com/" TargetMode="External"/><Relationship Id="rId19593" Type="http://schemas.openxmlformats.org/officeDocument/2006/relationships/hyperlink" Target="https://galloway.org/" TargetMode="External"/><Relationship Id="rId5031" Type="http://schemas.openxmlformats.org/officeDocument/2006/relationships/hyperlink" Target="http://steele.com/" TargetMode="External"/><Relationship Id="rId9652" Type="http://schemas.openxmlformats.org/officeDocument/2006/relationships/hyperlink" Target="mailto:kristina26@english.com" TargetMode="External"/><Relationship Id="rId11582" Type="http://schemas.openxmlformats.org/officeDocument/2006/relationships/hyperlink" Target="mailto:bradley78@lawson-torres.com" TargetMode="External"/><Relationship Id="rId12633" Type="http://schemas.openxmlformats.org/officeDocument/2006/relationships/hyperlink" Target="http://www.gilmore.biz/" TargetMode="External"/><Relationship Id="rId18195" Type="http://schemas.openxmlformats.org/officeDocument/2006/relationships/hyperlink" Target="https://www.roach.net/" TargetMode="External"/><Relationship Id="rId19246" Type="http://schemas.openxmlformats.org/officeDocument/2006/relationships/hyperlink" Target="mailto:wwalter@dunlap-travis.com" TargetMode="External"/><Relationship Id="rId1641" Type="http://schemas.openxmlformats.org/officeDocument/2006/relationships/hyperlink" Target="http://hogan.com/" TargetMode="External"/><Relationship Id="rId8254" Type="http://schemas.openxmlformats.org/officeDocument/2006/relationships/hyperlink" Target="mailto:kaufmankristie@thornton.org" TargetMode="External"/><Relationship Id="rId9305" Type="http://schemas.openxmlformats.org/officeDocument/2006/relationships/hyperlink" Target="https://www.neal.com/" TargetMode="External"/><Relationship Id="rId10184" Type="http://schemas.openxmlformats.org/officeDocument/2006/relationships/hyperlink" Target="mailto:pmorrison@leon.info" TargetMode="External"/><Relationship Id="rId11235" Type="http://schemas.openxmlformats.org/officeDocument/2006/relationships/hyperlink" Target="https://www.rice.info/" TargetMode="External"/><Relationship Id="rId4864" Type="http://schemas.openxmlformats.org/officeDocument/2006/relationships/hyperlink" Target="mailto:uhicks@arias.info" TargetMode="External"/><Relationship Id="rId15856" Type="http://schemas.openxmlformats.org/officeDocument/2006/relationships/hyperlink" Target="mailto:kendramayo@evans.info" TargetMode="External"/><Relationship Id="rId16907" Type="http://schemas.openxmlformats.org/officeDocument/2006/relationships/hyperlink" Target="https://ramos-phelps.com/" TargetMode="External"/><Relationship Id="rId3466" Type="http://schemas.openxmlformats.org/officeDocument/2006/relationships/hyperlink" Target="mailto:lydia08@shelton.info" TargetMode="External"/><Relationship Id="rId4517" Type="http://schemas.openxmlformats.org/officeDocument/2006/relationships/hyperlink" Target="https://anthony-kidd.com/" TargetMode="External"/><Relationship Id="rId5915" Type="http://schemas.openxmlformats.org/officeDocument/2006/relationships/hyperlink" Target="http://www.bender.com/" TargetMode="External"/><Relationship Id="rId14458" Type="http://schemas.openxmlformats.org/officeDocument/2006/relationships/hyperlink" Target="mailto:landrymario@vance.com" TargetMode="External"/><Relationship Id="rId15509" Type="http://schemas.openxmlformats.org/officeDocument/2006/relationships/hyperlink" Target="https://werner.com/" TargetMode="External"/><Relationship Id="rId387" Type="http://schemas.openxmlformats.org/officeDocument/2006/relationships/hyperlink" Target="https://mccarthy.com/" TargetMode="External"/><Relationship Id="rId2068" Type="http://schemas.openxmlformats.org/officeDocument/2006/relationships/hyperlink" Target="mailto:watsonclifford@barton.com" TargetMode="External"/><Relationship Id="rId3119" Type="http://schemas.openxmlformats.org/officeDocument/2006/relationships/hyperlink" Target="https://leonard.com/" TargetMode="External"/><Relationship Id="rId6689" Type="http://schemas.openxmlformats.org/officeDocument/2006/relationships/hyperlink" Target="http://www.donaldson.org/" TargetMode="External"/><Relationship Id="rId9162" Type="http://schemas.openxmlformats.org/officeDocument/2006/relationships/hyperlink" Target="mailto:bartletttony@baldwin.com" TargetMode="External"/><Relationship Id="rId12490" Type="http://schemas.openxmlformats.org/officeDocument/2006/relationships/hyperlink" Target="mailto:hailey78@holloway.net" TargetMode="External"/><Relationship Id="rId13541" Type="http://schemas.openxmlformats.org/officeDocument/2006/relationships/hyperlink" Target="https://www.deleon.net/" TargetMode="External"/><Relationship Id="rId3600" Type="http://schemas.openxmlformats.org/officeDocument/2006/relationships/hyperlink" Target="mailto:claudiaberry@bender-gillespie.net" TargetMode="External"/><Relationship Id="rId11092" Type="http://schemas.openxmlformats.org/officeDocument/2006/relationships/hyperlink" Target="mailto:uharrell@meza-dudley.com" TargetMode="External"/><Relationship Id="rId12143" Type="http://schemas.openxmlformats.org/officeDocument/2006/relationships/hyperlink" Target="http://www.ruiz.biz/" TargetMode="External"/><Relationship Id="rId16764" Type="http://schemas.openxmlformats.org/officeDocument/2006/relationships/hyperlink" Target="mailto:fryesylvia@lucas.com" TargetMode="External"/><Relationship Id="rId521" Type="http://schemas.openxmlformats.org/officeDocument/2006/relationships/hyperlink" Target="https://www.turner.net/" TargetMode="External"/><Relationship Id="rId1151" Type="http://schemas.openxmlformats.org/officeDocument/2006/relationships/hyperlink" Target="http://www.branch.net/" TargetMode="External"/><Relationship Id="rId2202" Type="http://schemas.openxmlformats.org/officeDocument/2006/relationships/hyperlink" Target="mailto:isabella68@paul.com" TargetMode="External"/><Relationship Id="rId5772" Type="http://schemas.openxmlformats.org/officeDocument/2006/relationships/hyperlink" Target="mailto:jacobvelazquez@pearson.biz" TargetMode="External"/><Relationship Id="rId6823" Type="http://schemas.openxmlformats.org/officeDocument/2006/relationships/hyperlink" Target="http://www.chen.com/" TargetMode="External"/><Relationship Id="rId15366" Type="http://schemas.openxmlformats.org/officeDocument/2006/relationships/hyperlink" Target="mailto:carl25@gregory.net" TargetMode="External"/><Relationship Id="rId16417" Type="http://schemas.openxmlformats.org/officeDocument/2006/relationships/hyperlink" Target="https://thompson-cuevas.com/" TargetMode="External"/><Relationship Id="rId17815" Type="http://schemas.openxmlformats.org/officeDocument/2006/relationships/hyperlink" Target="https://www.sandoval.com/" TargetMode="External"/><Relationship Id="rId4374" Type="http://schemas.openxmlformats.org/officeDocument/2006/relationships/hyperlink" Target="mailto:katie06@greene-pham.com" TargetMode="External"/><Relationship Id="rId5425" Type="http://schemas.openxmlformats.org/officeDocument/2006/relationships/hyperlink" Target="http://hayes-crosby.com/" TargetMode="External"/><Relationship Id="rId8995" Type="http://schemas.openxmlformats.org/officeDocument/2006/relationships/hyperlink" Target="http://horn.com/" TargetMode="External"/><Relationship Id="rId15019" Type="http://schemas.openxmlformats.org/officeDocument/2006/relationships/hyperlink" Target="https://norton-madden.info/" TargetMode="External"/><Relationship Id="rId19987" Type="http://schemas.openxmlformats.org/officeDocument/2006/relationships/hyperlink" Target="http://www.george-scott.com/" TargetMode="External"/><Relationship Id="rId4027" Type="http://schemas.openxmlformats.org/officeDocument/2006/relationships/hyperlink" Target="http://www.mcgrath.biz/" TargetMode="External"/><Relationship Id="rId7597" Type="http://schemas.openxmlformats.org/officeDocument/2006/relationships/hyperlink" Target="http://pacheco-becker.info/" TargetMode="External"/><Relationship Id="rId8648" Type="http://schemas.openxmlformats.org/officeDocument/2006/relationships/hyperlink" Target="mailto:rlyons@fuentes-rhodes.com" TargetMode="External"/><Relationship Id="rId11976" Type="http://schemas.openxmlformats.org/officeDocument/2006/relationships/hyperlink" Target="mailto:jane18@jones.com" TargetMode="External"/><Relationship Id="rId18589" Type="http://schemas.openxmlformats.org/officeDocument/2006/relationships/hyperlink" Target="http://www.dawson.com/" TargetMode="External"/><Relationship Id="rId6199" Type="http://schemas.openxmlformats.org/officeDocument/2006/relationships/hyperlink" Target="http://savage-prince.biz/" TargetMode="External"/><Relationship Id="rId10578" Type="http://schemas.openxmlformats.org/officeDocument/2006/relationships/hyperlink" Target="mailto:qhancock@hawkins-reynolds.com" TargetMode="External"/><Relationship Id="rId11629" Type="http://schemas.openxmlformats.org/officeDocument/2006/relationships/hyperlink" Target="https://www.rivera-maynard.com/" TargetMode="External"/><Relationship Id="rId15500" Type="http://schemas.openxmlformats.org/officeDocument/2006/relationships/hyperlink" Target="mailto:dillonjoyce@key.org" TargetMode="External"/><Relationship Id="rId13051" Type="http://schemas.openxmlformats.org/officeDocument/2006/relationships/hyperlink" Target="http://lin.com/" TargetMode="External"/><Relationship Id="rId14102" Type="http://schemas.openxmlformats.org/officeDocument/2006/relationships/hyperlink" Target="mailto:elizabeth32@rose-bullock.com" TargetMode="External"/><Relationship Id="rId17672" Type="http://schemas.openxmlformats.org/officeDocument/2006/relationships/hyperlink" Target="mailto:norrisricardo@fitzgerald-james.com" TargetMode="External"/><Relationship Id="rId18723" Type="http://schemas.openxmlformats.org/officeDocument/2006/relationships/hyperlink" Target="http://www.brock-lozano.com/" TargetMode="External"/><Relationship Id="rId3110" Type="http://schemas.openxmlformats.org/officeDocument/2006/relationships/hyperlink" Target="mailto:christine51@callahan.com" TargetMode="External"/><Relationship Id="rId6680" Type="http://schemas.openxmlformats.org/officeDocument/2006/relationships/hyperlink" Target="mailto:wwright@bernard.com" TargetMode="External"/><Relationship Id="rId7731" Type="http://schemas.openxmlformats.org/officeDocument/2006/relationships/hyperlink" Target="http://www.griffith.com/" TargetMode="External"/><Relationship Id="rId10712" Type="http://schemas.openxmlformats.org/officeDocument/2006/relationships/hyperlink" Target="mailto:frederickmaria@king-burke.com" TargetMode="External"/><Relationship Id="rId16274" Type="http://schemas.openxmlformats.org/officeDocument/2006/relationships/hyperlink" Target="mailto:peter11@meyers-huber.com" TargetMode="External"/><Relationship Id="rId17325" Type="http://schemas.openxmlformats.org/officeDocument/2006/relationships/hyperlink" Target="https://www.norman.com/" TargetMode="External"/><Relationship Id="rId5282" Type="http://schemas.openxmlformats.org/officeDocument/2006/relationships/hyperlink" Target="mailto:meredith75@thomas.com" TargetMode="External"/><Relationship Id="rId6333" Type="http://schemas.openxmlformats.org/officeDocument/2006/relationships/hyperlink" Target="https://www.massey-mora.com/" TargetMode="External"/><Relationship Id="rId19497" Type="http://schemas.openxmlformats.org/officeDocument/2006/relationships/hyperlink" Target="http://morris-lucero.net/" TargetMode="External"/><Relationship Id="rId1892" Type="http://schemas.openxmlformats.org/officeDocument/2006/relationships/hyperlink" Target="mailto:bjuarez@leon.com" TargetMode="External"/><Relationship Id="rId9556" Type="http://schemas.openxmlformats.org/officeDocument/2006/relationships/hyperlink" Target="mailto:maureenleonard@ferrell-atkinson.net" TargetMode="External"/><Relationship Id="rId11486" Type="http://schemas.openxmlformats.org/officeDocument/2006/relationships/hyperlink" Target="mailto:vangrachael@rocha.com" TargetMode="External"/><Relationship Id="rId12884" Type="http://schemas.openxmlformats.org/officeDocument/2006/relationships/hyperlink" Target="mailto:wallacefernando@olsen.biz" TargetMode="External"/><Relationship Id="rId13935" Type="http://schemas.openxmlformats.org/officeDocument/2006/relationships/hyperlink" Target="http://snyder.com/" TargetMode="External"/><Relationship Id="rId18099" Type="http://schemas.openxmlformats.org/officeDocument/2006/relationships/hyperlink" Target="http://cooke.com/" TargetMode="External"/><Relationship Id="rId915" Type="http://schemas.openxmlformats.org/officeDocument/2006/relationships/hyperlink" Target="https://www.wise-clements.com/" TargetMode="External"/><Relationship Id="rId1545" Type="http://schemas.openxmlformats.org/officeDocument/2006/relationships/hyperlink" Target="http://www.moody.com/" TargetMode="External"/><Relationship Id="rId2943" Type="http://schemas.openxmlformats.org/officeDocument/2006/relationships/hyperlink" Target="https://oconnell.info/" TargetMode="External"/><Relationship Id="rId8158" Type="http://schemas.openxmlformats.org/officeDocument/2006/relationships/hyperlink" Target="mailto:jeanhatfield@greene.com" TargetMode="External"/><Relationship Id="rId9209" Type="http://schemas.openxmlformats.org/officeDocument/2006/relationships/hyperlink" Target="https://www.winters-buckley.com/" TargetMode="External"/><Relationship Id="rId10088" Type="http://schemas.openxmlformats.org/officeDocument/2006/relationships/hyperlink" Target="mailto:jeffpowell@ho.com" TargetMode="External"/><Relationship Id="rId11139" Type="http://schemas.openxmlformats.org/officeDocument/2006/relationships/hyperlink" Target="http://www.delacruz-hooper.com/" TargetMode="External"/><Relationship Id="rId12537" Type="http://schemas.openxmlformats.org/officeDocument/2006/relationships/hyperlink" Target="http://www.vaughan.biz/" TargetMode="External"/><Relationship Id="rId15010" Type="http://schemas.openxmlformats.org/officeDocument/2006/relationships/hyperlink" Target="mailto:kirsten56@shields.biz" TargetMode="External"/><Relationship Id="rId18580" Type="http://schemas.openxmlformats.org/officeDocument/2006/relationships/hyperlink" Target="mailto:samuelhines@wheeler-carter.com" TargetMode="External"/><Relationship Id="rId19631" Type="http://schemas.openxmlformats.org/officeDocument/2006/relationships/hyperlink" Target="http://galvan.biz/" TargetMode="External"/><Relationship Id="rId4768" Type="http://schemas.openxmlformats.org/officeDocument/2006/relationships/hyperlink" Target="mailto:klandry@sellers-fields.biz" TargetMode="External"/><Relationship Id="rId5819" Type="http://schemas.openxmlformats.org/officeDocument/2006/relationships/hyperlink" Target="http://howell.org/" TargetMode="External"/><Relationship Id="rId6190" Type="http://schemas.openxmlformats.org/officeDocument/2006/relationships/hyperlink" Target="mailto:gene76@padilla.org" TargetMode="External"/><Relationship Id="rId11620" Type="http://schemas.openxmlformats.org/officeDocument/2006/relationships/hyperlink" Target="mailto:cassandra48@barker.com" TargetMode="External"/><Relationship Id="rId17182" Type="http://schemas.openxmlformats.org/officeDocument/2006/relationships/hyperlink" Target="mailto:aliciavillarreal@benitez.com" TargetMode="External"/><Relationship Id="rId18233" Type="http://schemas.openxmlformats.org/officeDocument/2006/relationships/hyperlink" Target="http://andersen.com/" TargetMode="External"/><Relationship Id="rId7241" Type="http://schemas.openxmlformats.org/officeDocument/2006/relationships/hyperlink" Target="http://www.glenn-benjamin.com/" TargetMode="External"/><Relationship Id="rId10222" Type="http://schemas.openxmlformats.org/officeDocument/2006/relationships/hyperlink" Target="mailto:patriciaingram@avila-mahoney.com" TargetMode="External"/><Relationship Id="rId13792" Type="http://schemas.openxmlformats.org/officeDocument/2006/relationships/hyperlink" Target="mailto:barry47@blackburn.net" TargetMode="External"/><Relationship Id="rId14843" Type="http://schemas.openxmlformats.org/officeDocument/2006/relationships/hyperlink" Target="https://barajas-tucker.org/" TargetMode="External"/><Relationship Id="rId3851" Type="http://schemas.openxmlformats.org/officeDocument/2006/relationships/hyperlink" Target="https://padilla.com/" TargetMode="External"/><Relationship Id="rId4902" Type="http://schemas.openxmlformats.org/officeDocument/2006/relationships/hyperlink" Target="mailto:montgomerylacey@gibson-hayden.com" TargetMode="External"/><Relationship Id="rId12394" Type="http://schemas.openxmlformats.org/officeDocument/2006/relationships/hyperlink" Target="mailto:bbates@newman.info" TargetMode="External"/><Relationship Id="rId13445" Type="http://schemas.openxmlformats.org/officeDocument/2006/relationships/hyperlink" Target="http://rogers.com/" TargetMode="External"/><Relationship Id="rId772" Type="http://schemas.openxmlformats.org/officeDocument/2006/relationships/hyperlink" Target="mailto:bwalter@church.net" TargetMode="External"/><Relationship Id="rId2453" Type="http://schemas.openxmlformats.org/officeDocument/2006/relationships/hyperlink" Target="http://www.sutton.biz/" TargetMode="External"/><Relationship Id="rId3504" Type="http://schemas.openxmlformats.org/officeDocument/2006/relationships/hyperlink" Target="mailto:jowall@gallagher-george.com" TargetMode="External"/><Relationship Id="rId9066" Type="http://schemas.openxmlformats.org/officeDocument/2006/relationships/hyperlink" Target="mailto:theresamitchell@bradford.org" TargetMode="External"/><Relationship Id="rId12047" Type="http://schemas.openxmlformats.org/officeDocument/2006/relationships/hyperlink" Target="http://www.walls-daugherty.com/" TargetMode="External"/><Relationship Id="rId425" Type="http://schemas.openxmlformats.org/officeDocument/2006/relationships/hyperlink" Target="http://mckee.com/" TargetMode="External"/><Relationship Id="rId1055" Type="http://schemas.openxmlformats.org/officeDocument/2006/relationships/hyperlink" Target="https://cochran.com/" TargetMode="External"/><Relationship Id="rId2106" Type="http://schemas.openxmlformats.org/officeDocument/2006/relationships/hyperlink" Target="mailto:mathewsaustin@simmons.net" TargetMode="External"/><Relationship Id="rId5676" Type="http://schemas.openxmlformats.org/officeDocument/2006/relationships/hyperlink" Target="mailto:taraashley@crane.com" TargetMode="External"/><Relationship Id="rId6727" Type="http://schemas.openxmlformats.org/officeDocument/2006/relationships/hyperlink" Target="http://www.rodgers.info/" TargetMode="External"/><Relationship Id="rId16668" Type="http://schemas.openxmlformats.org/officeDocument/2006/relationships/hyperlink" Target="mailto:irhodes@mendoza-hatfield.com" TargetMode="External"/><Relationship Id="rId17719" Type="http://schemas.openxmlformats.org/officeDocument/2006/relationships/hyperlink" Target="https://www.richards-floyd.com/" TargetMode="External"/><Relationship Id="rId18090" Type="http://schemas.openxmlformats.org/officeDocument/2006/relationships/hyperlink" Target="mailto:autumn51@stuart-monroe.com" TargetMode="External"/><Relationship Id="rId19141" Type="http://schemas.openxmlformats.org/officeDocument/2006/relationships/hyperlink" Target="https://www.potter.net/" TargetMode="External"/><Relationship Id="rId4278" Type="http://schemas.openxmlformats.org/officeDocument/2006/relationships/hyperlink" Target="mailto:dfaulkner@hogan.com" TargetMode="External"/><Relationship Id="rId5329" Type="http://schemas.openxmlformats.org/officeDocument/2006/relationships/hyperlink" Target="https://sanchez.com/" TargetMode="External"/><Relationship Id="rId9200" Type="http://schemas.openxmlformats.org/officeDocument/2006/relationships/hyperlink" Target="mailto:xcallahan@thomas.com" TargetMode="External"/><Relationship Id="rId8899" Type="http://schemas.openxmlformats.org/officeDocument/2006/relationships/hyperlink" Target="https://www.hood-ho.com/" TargetMode="External"/><Relationship Id="rId11130" Type="http://schemas.openxmlformats.org/officeDocument/2006/relationships/hyperlink" Target="mailto:mathewrogers@little.com" TargetMode="External"/><Relationship Id="rId15751" Type="http://schemas.openxmlformats.org/officeDocument/2006/relationships/hyperlink" Target="http://yates-mcmillan.org/" TargetMode="External"/><Relationship Id="rId16802" Type="http://schemas.openxmlformats.org/officeDocument/2006/relationships/hyperlink" Target="mailto:morenostuart@schmitt.net" TargetMode="External"/><Relationship Id="rId1939" Type="http://schemas.openxmlformats.org/officeDocument/2006/relationships/hyperlink" Target="http://washington-moore.biz/" TargetMode="External"/><Relationship Id="rId5810" Type="http://schemas.openxmlformats.org/officeDocument/2006/relationships/hyperlink" Target="mailto:glenn26@gregory.com" TargetMode="External"/><Relationship Id="rId14353" Type="http://schemas.openxmlformats.org/officeDocument/2006/relationships/hyperlink" Target="http://www.johns.com/" TargetMode="External"/><Relationship Id="rId15404" Type="http://schemas.openxmlformats.org/officeDocument/2006/relationships/hyperlink" Target="mailto:gvance@lin.com" TargetMode="External"/><Relationship Id="rId18974" Type="http://schemas.openxmlformats.org/officeDocument/2006/relationships/hyperlink" Target="mailto:josebeard@mcbride-donaldson.com" TargetMode="External"/><Relationship Id="rId3361" Type="http://schemas.openxmlformats.org/officeDocument/2006/relationships/hyperlink" Target="https://cortez-stewart.com/" TargetMode="External"/><Relationship Id="rId4412" Type="http://schemas.openxmlformats.org/officeDocument/2006/relationships/hyperlink" Target="mailto:pbishop@grant.com" TargetMode="External"/><Relationship Id="rId7982" Type="http://schemas.openxmlformats.org/officeDocument/2006/relationships/hyperlink" Target="mailto:deleonruth@best-lin.com" TargetMode="External"/><Relationship Id="rId14006" Type="http://schemas.openxmlformats.org/officeDocument/2006/relationships/hyperlink" Target="mailto:emilyschwartz@levy.com" TargetMode="External"/><Relationship Id="rId17576" Type="http://schemas.openxmlformats.org/officeDocument/2006/relationships/hyperlink" Target="mailto:riosbenjamin@richards.com" TargetMode="External"/><Relationship Id="rId18627" Type="http://schemas.openxmlformats.org/officeDocument/2006/relationships/hyperlink" Target="https://andrews.biz/" TargetMode="External"/><Relationship Id="rId282" Type="http://schemas.openxmlformats.org/officeDocument/2006/relationships/hyperlink" Target="mailto:vmyers@novak-delacruz.biz" TargetMode="External"/><Relationship Id="rId3014" Type="http://schemas.openxmlformats.org/officeDocument/2006/relationships/hyperlink" Target="mailto:cisnerosbrianna@larsen-payne.com" TargetMode="External"/><Relationship Id="rId6584" Type="http://schemas.openxmlformats.org/officeDocument/2006/relationships/hyperlink" Target="mailto:tpadilla@cowan.com" TargetMode="External"/><Relationship Id="rId7635" Type="http://schemas.openxmlformats.org/officeDocument/2006/relationships/hyperlink" Target="https://herrera-morse.com/" TargetMode="External"/><Relationship Id="rId10963" Type="http://schemas.openxmlformats.org/officeDocument/2006/relationships/hyperlink" Target="https://ware.com/" TargetMode="External"/><Relationship Id="rId16178" Type="http://schemas.openxmlformats.org/officeDocument/2006/relationships/hyperlink" Target="mailto:mroth@travis.info" TargetMode="External"/><Relationship Id="rId17229" Type="http://schemas.openxmlformats.org/officeDocument/2006/relationships/hyperlink" Target="http://www.barr-garcia.com/" TargetMode="External"/><Relationship Id="rId5186" Type="http://schemas.openxmlformats.org/officeDocument/2006/relationships/hyperlink" Target="mailto:autumn39@flores.info" TargetMode="External"/><Relationship Id="rId6237" Type="http://schemas.openxmlformats.org/officeDocument/2006/relationships/hyperlink" Target="https://www.tate-graham.org/" TargetMode="External"/><Relationship Id="rId10616" Type="http://schemas.openxmlformats.org/officeDocument/2006/relationships/hyperlink" Target="mailto:veronica47@glass-stuart.com" TargetMode="External"/><Relationship Id="rId12788" Type="http://schemas.openxmlformats.org/officeDocument/2006/relationships/hyperlink" Target="mailto:victoria46@gonzales.com" TargetMode="External"/><Relationship Id="rId13839" Type="http://schemas.openxmlformats.org/officeDocument/2006/relationships/hyperlink" Target="https://alexander-frazier.info/" TargetMode="External"/><Relationship Id="rId17710" Type="http://schemas.openxmlformats.org/officeDocument/2006/relationships/hyperlink" Target="mailto:zimmermanshane@sharp-curtis.com" TargetMode="External"/><Relationship Id="rId1449" Type="http://schemas.openxmlformats.org/officeDocument/2006/relationships/hyperlink" Target="https://meyer-harrell.com/" TargetMode="External"/><Relationship Id="rId1796" Type="http://schemas.openxmlformats.org/officeDocument/2006/relationships/hyperlink" Target="mailto:kruegerrussell@collins-mcguire.biz" TargetMode="External"/><Relationship Id="rId2847" Type="http://schemas.openxmlformats.org/officeDocument/2006/relationships/hyperlink" Target="http://www.soto.biz/" TargetMode="External"/><Relationship Id="rId15261" Type="http://schemas.openxmlformats.org/officeDocument/2006/relationships/hyperlink" Target="https://www.cantu.org/" TargetMode="External"/><Relationship Id="rId16312" Type="http://schemas.openxmlformats.org/officeDocument/2006/relationships/hyperlink" Target="mailto:nbonilla@cantrell.org" TargetMode="External"/><Relationship Id="rId19882" Type="http://schemas.openxmlformats.org/officeDocument/2006/relationships/hyperlink" Target="mailto:fpalmer@hansen.com" TargetMode="External"/><Relationship Id="rId819" Type="http://schemas.openxmlformats.org/officeDocument/2006/relationships/hyperlink" Target="https://fitzgerald-olson.com/" TargetMode="External"/><Relationship Id="rId5320" Type="http://schemas.openxmlformats.org/officeDocument/2006/relationships/hyperlink" Target="mailto:vmoreno@mahoney.com" TargetMode="External"/><Relationship Id="rId8890" Type="http://schemas.openxmlformats.org/officeDocument/2006/relationships/hyperlink" Target="mailto:sheaalyssa@huber-hart.biz" TargetMode="External"/><Relationship Id="rId9941" Type="http://schemas.openxmlformats.org/officeDocument/2006/relationships/hyperlink" Target="http://mcintyre.info/" TargetMode="External"/><Relationship Id="rId11871" Type="http://schemas.openxmlformats.org/officeDocument/2006/relationships/hyperlink" Target="https://www.peters.com/" TargetMode="External"/><Relationship Id="rId12922" Type="http://schemas.openxmlformats.org/officeDocument/2006/relationships/hyperlink" Target="mailto:hayden09@cook.biz" TargetMode="External"/><Relationship Id="rId18484" Type="http://schemas.openxmlformats.org/officeDocument/2006/relationships/hyperlink" Target="mailto:ruben24@burgess.com" TargetMode="External"/><Relationship Id="rId19535" Type="http://schemas.openxmlformats.org/officeDocument/2006/relationships/hyperlink" Target="http://lloyd.info/" TargetMode="External"/><Relationship Id="rId1930" Type="http://schemas.openxmlformats.org/officeDocument/2006/relationships/hyperlink" Target="mailto:ysnow@garrison.com" TargetMode="External"/><Relationship Id="rId7492" Type="http://schemas.openxmlformats.org/officeDocument/2006/relationships/hyperlink" Target="mailto:gamblebrandy@summers.org" TargetMode="External"/><Relationship Id="rId8543" Type="http://schemas.openxmlformats.org/officeDocument/2006/relationships/hyperlink" Target="http://www.bolton.net/" TargetMode="External"/><Relationship Id="rId10473" Type="http://schemas.openxmlformats.org/officeDocument/2006/relationships/hyperlink" Target="http://www.cordova-chandler.biz/" TargetMode="External"/><Relationship Id="rId11524" Type="http://schemas.openxmlformats.org/officeDocument/2006/relationships/hyperlink" Target="mailto:joycecaldwell@maxwell-delgado.com" TargetMode="External"/><Relationship Id="rId17086" Type="http://schemas.openxmlformats.org/officeDocument/2006/relationships/hyperlink" Target="mailto:rlivingston@mendoza-lindsey.com" TargetMode="External"/><Relationship Id="rId18137" Type="http://schemas.openxmlformats.org/officeDocument/2006/relationships/hyperlink" Target="https://yoder.com/" TargetMode="External"/><Relationship Id="rId6094" Type="http://schemas.openxmlformats.org/officeDocument/2006/relationships/hyperlink" Target="mailto:haydentyler@kemp.com" TargetMode="External"/><Relationship Id="rId7145" Type="http://schemas.openxmlformats.org/officeDocument/2006/relationships/hyperlink" Target="https://cowan.biz/" TargetMode="External"/><Relationship Id="rId10126" Type="http://schemas.openxmlformats.org/officeDocument/2006/relationships/hyperlink" Target="mailto:etorres@shepard-farley.info" TargetMode="External"/><Relationship Id="rId13696" Type="http://schemas.openxmlformats.org/officeDocument/2006/relationships/hyperlink" Target="mailto:alicegomez@mahoney.com" TargetMode="External"/><Relationship Id="rId3755" Type="http://schemas.openxmlformats.org/officeDocument/2006/relationships/hyperlink" Target="http://frazier-church.info/" TargetMode="External"/><Relationship Id="rId4806" Type="http://schemas.openxmlformats.org/officeDocument/2006/relationships/hyperlink" Target="mailto:noahproctor@serrano.org" TargetMode="External"/><Relationship Id="rId12298" Type="http://schemas.openxmlformats.org/officeDocument/2006/relationships/hyperlink" Target="mailto:lucaslonnie@kim.com" TargetMode="External"/><Relationship Id="rId13349" Type="http://schemas.openxmlformats.org/officeDocument/2006/relationships/hyperlink" Target="https://adams-hansen.net/" TargetMode="External"/><Relationship Id="rId14747" Type="http://schemas.openxmlformats.org/officeDocument/2006/relationships/hyperlink" Target="http://www.jensen.com/" TargetMode="External"/><Relationship Id="rId17220" Type="http://schemas.openxmlformats.org/officeDocument/2006/relationships/hyperlink" Target="mailto:suecarney@mueller-coleman.com" TargetMode="External"/><Relationship Id="rId676" Type="http://schemas.openxmlformats.org/officeDocument/2006/relationships/hyperlink" Target="mailto:clifford91@combs.com" TargetMode="External"/><Relationship Id="rId2357" Type="http://schemas.openxmlformats.org/officeDocument/2006/relationships/hyperlink" Target="https://snow.com/" TargetMode="External"/><Relationship Id="rId3408" Type="http://schemas.openxmlformats.org/officeDocument/2006/relationships/hyperlink" Target="mailto:xavieroneill@booker-carter.com" TargetMode="External"/><Relationship Id="rId329" Type="http://schemas.openxmlformats.org/officeDocument/2006/relationships/hyperlink" Target="http://mitchell.com/" TargetMode="External"/><Relationship Id="rId6978" Type="http://schemas.openxmlformats.org/officeDocument/2006/relationships/hyperlink" Target="mailto:alyssa63@cooley.org" TargetMode="External"/><Relationship Id="rId13830" Type="http://schemas.openxmlformats.org/officeDocument/2006/relationships/hyperlink" Target="mailto:sonyameyer@montoya-nichols.info" TargetMode="External"/><Relationship Id="rId19392" Type="http://schemas.openxmlformats.org/officeDocument/2006/relationships/hyperlink" Target="mailto:lrobinson@nolan-odonnell.com" TargetMode="External"/><Relationship Id="rId8053" Type="http://schemas.openxmlformats.org/officeDocument/2006/relationships/hyperlink" Target="http://www.monroe.com/" TargetMode="External"/><Relationship Id="rId9104" Type="http://schemas.openxmlformats.org/officeDocument/2006/relationships/hyperlink" Target="mailto:pruittjeremiah@wilcox.com" TargetMode="External"/><Relationship Id="rId9451" Type="http://schemas.openxmlformats.org/officeDocument/2006/relationships/hyperlink" Target="https://www.powell-le.com/" TargetMode="External"/><Relationship Id="rId11381" Type="http://schemas.openxmlformats.org/officeDocument/2006/relationships/hyperlink" Target="https://wilkinson.com/" TargetMode="External"/><Relationship Id="rId12432" Type="http://schemas.openxmlformats.org/officeDocument/2006/relationships/hyperlink" Target="mailto:cantrellhayley@salazar-mclaughlin.com" TargetMode="External"/><Relationship Id="rId19045" Type="http://schemas.openxmlformats.org/officeDocument/2006/relationships/hyperlink" Target="http://www.lutz.com/" TargetMode="External"/><Relationship Id="rId810" Type="http://schemas.openxmlformats.org/officeDocument/2006/relationships/hyperlink" Target="mailto:ymcdowell@johnson.org" TargetMode="External"/><Relationship Id="rId1440" Type="http://schemas.openxmlformats.org/officeDocument/2006/relationships/hyperlink" Target="mailto:qbullock@pollard.com" TargetMode="External"/><Relationship Id="rId11034" Type="http://schemas.openxmlformats.org/officeDocument/2006/relationships/hyperlink" Target="mailto:shelbylara@brady.com" TargetMode="External"/><Relationship Id="rId15655" Type="http://schemas.openxmlformats.org/officeDocument/2006/relationships/hyperlink" Target="https://hardin-kaufman.com/" TargetMode="External"/><Relationship Id="rId16706" Type="http://schemas.openxmlformats.org/officeDocument/2006/relationships/hyperlink" Target="mailto:kstout@atkins.com" TargetMode="External"/><Relationship Id="rId4663" Type="http://schemas.openxmlformats.org/officeDocument/2006/relationships/hyperlink" Target="https://lozano.info/" TargetMode="External"/><Relationship Id="rId5714" Type="http://schemas.openxmlformats.org/officeDocument/2006/relationships/hyperlink" Target="mailto:marisa13@gaines-stuart.com" TargetMode="External"/><Relationship Id="rId14257" Type="http://schemas.openxmlformats.org/officeDocument/2006/relationships/hyperlink" Target="http://www.potter-patton.com/" TargetMode="External"/><Relationship Id="rId15308" Type="http://schemas.openxmlformats.org/officeDocument/2006/relationships/hyperlink" Target="mailto:ucoffey@wall.net" TargetMode="External"/><Relationship Id="rId3265" Type="http://schemas.openxmlformats.org/officeDocument/2006/relationships/hyperlink" Target="http://www.weiss.com/" TargetMode="External"/><Relationship Id="rId4316" Type="http://schemas.openxmlformats.org/officeDocument/2006/relationships/hyperlink" Target="mailto:alvin02@allison-barker.com" TargetMode="External"/><Relationship Id="rId7886" Type="http://schemas.openxmlformats.org/officeDocument/2006/relationships/hyperlink" Target="mailto:kentmichael@frye.org" TargetMode="External"/><Relationship Id="rId8937" Type="http://schemas.openxmlformats.org/officeDocument/2006/relationships/hyperlink" Target="https://bruce.com/" TargetMode="External"/><Relationship Id="rId18878" Type="http://schemas.openxmlformats.org/officeDocument/2006/relationships/hyperlink" Target="mailto:alambert@hendrix.com" TargetMode="External"/><Relationship Id="rId19929" Type="http://schemas.openxmlformats.org/officeDocument/2006/relationships/hyperlink" Target="https://vang.com/" TargetMode="External"/><Relationship Id="rId186" Type="http://schemas.openxmlformats.org/officeDocument/2006/relationships/hyperlink" Target="http://www.price.com/" TargetMode="External"/><Relationship Id="rId6488" Type="http://schemas.openxmlformats.org/officeDocument/2006/relationships/hyperlink" Target="mailto:dukeleon@wilkins.com" TargetMode="External"/><Relationship Id="rId7539" Type="http://schemas.openxmlformats.org/officeDocument/2006/relationships/hyperlink" Target="https://duffy.info/" TargetMode="External"/><Relationship Id="rId10867" Type="http://schemas.openxmlformats.org/officeDocument/2006/relationships/hyperlink" Target="https://www.berger.com/" TargetMode="External"/><Relationship Id="rId11918" Type="http://schemas.openxmlformats.org/officeDocument/2006/relationships/hyperlink" Target="mailto:bergdanielle@stout.com" TargetMode="External"/><Relationship Id="rId13340" Type="http://schemas.openxmlformats.org/officeDocument/2006/relationships/hyperlink" Target="mailto:zrosales@brennan-velazquez.info" TargetMode="External"/><Relationship Id="rId17961" Type="http://schemas.openxmlformats.org/officeDocument/2006/relationships/hyperlink" Target="https://short.biz/" TargetMode="External"/><Relationship Id="rId320" Type="http://schemas.openxmlformats.org/officeDocument/2006/relationships/hyperlink" Target="mailto:harmonmadison@finley-clarke.net" TargetMode="External"/><Relationship Id="rId2001" Type="http://schemas.openxmlformats.org/officeDocument/2006/relationships/hyperlink" Target="https://mcdaniel.com/" TargetMode="External"/><Relationship Id="rId16563" Type="http://schemas.openxmlformats.org/officeDocument/2006/relationships/hyperlink" Target="https://www.krueger-rice.biz/" TargetMode="External"/><Relationship Id="rId17614" Type="http://schemas.openxmlformats.org/officeDocument/2006/relationships/hyperlink" Target="mailto:finleydaryl@moreno.info" TargetMode="External"/><Relationship Id="rId5571" Type="http://schemas.openxmlformats.org/officeDocument/2006/relationships/hyperlink" Target="https://kline.com/" TargetMode="External"/><Relationship Id="rId6622" Type="http://schemas.openxmlformats.org/officeDocument/2006/relationships/hyperlink" Target="mailto:masseykaitlin@montoya.com" TargetMode="External"/><Relationship Id="rId15165" Type="http://schemas.openxmlformats.org/officeDocument/2006/relationships/hyperlink" Target="http://riggs.info/" TargetMode="External"/><Relationship Id="rId16216" Type="http://schemas.openxmlformats.org/officeDocument/2006/relationships/hyperlink" Target="mailto:gregduke@mckinney.com" TargetMode="External"/><Relationship Id="rId19786" Type="http://schemas.openxmlformats.org/officeDocument/2006/relationships/hyperlink" Target="mailto:irwinjon@hall-dillon.net" TargetMode="External"/><Relationship Id="rId4173" Type="http://schemas.openxmlformats.org/officeDocument/2006/relationships/hyperlink" Target="https://www.carney.com/" TargetMode="External"/><Relationship Id="rId5224" Type="http://schemas.openxmlformats.org/officeDocument/2006/relationships/hyperlink" Target="mailto:mccormickselena@middleton.com" TargetMode="External"/><Relationship Id="rId8794" Type="http://schemas.openxmlformats.org/officeDocument/2006/relationships/hyperlink" Target="mailto:peckandre@aguirre.com" TargetMode="External"/><Relationship Id="rId9845" Type="http://schemas.openxmlformats.org/officeDocument/2006/relationships/hyperlink" Target="https://www.trujillo.net/" TargetMode="External"/><Relationship Id="rId11775" Type="http://schemas.openxmlformats.org/officeDocument/2006/relationships/hyperlink" Target="https://www.richards.com/" TargetMode="External"/><Relationship Id="rId18388" Type="http://schemas.openxmlformats.org/officeDocument/2006/relationships/hyperlink" Target="mailto:gabrielramirez@knox-bush.com" TargetMode="External"/><Relationship Id="rId19439" Type="http://schemas.openxmlformats.org/officeDocument/2006/relationships/hyperlink" Target="http://www.parsons-pratt.com/" TargetMode="External"/><Relationship Id="rId59" Type="http://schemas.openxmlformats.org/officeDocument/2006/relationships/hyperlink" Target="http://www.barajas-hendrix.com/" TargetMode="External"/><Relationship Id="rId1834" Type="http://schemas.openxmlformats.org/officeDocument/2006/relationships/hyperlink" Target="mailto:ukennedy@sexton.com" TargetMode="External"/><Relationship Id="rId7396" Type="http://schemas.openxmlformats.org/officeDocument/2006/relationships/hyperlink" Target="mailto:hermankirsten@hooper.biz" TargetMode="External"/><Relationship Id="rId8447" Type="http://schemas.openxmlformats.org/officeDocument/2006/relationships/hyperlink" Target="http://gallagher.biz/" TargetMode="External"/><Relationship Id="rId10377" Type="http://schemas.openxmlformats.org/officeDocument/2006/relationships/hyperlink" Target="https://mann-fritz.com/" TargetMode="External"/><Relationship Id="rId11428" Type="http://schemas.openxmlformats.org/officeDocument/2006/relationships/hyperlink" Target="mailto:browningdave@thompson.biz" TargetMode="External"/><Relationship Id="rId12826" Type="http://schemas.openxmlformats.org/officeDocument/2006/relationships/hyperlink" Target="mailto:hurstseth@figueroa.com" TargetMode="External"/><Relationship Id="rId7049" Type="http://schemas.openxmlformats.org/officeDocument/2006/relationships/hyperlink" Target="http://vincent.org/" TargetMode="External"/><Relationship Id="rId14998" Type="http://schemas.openxmlformats.org/officeDocument/2006/relationships/hyperlink" Target="mailto:harrellisaiah@chen-donaldson.com" TargetMode="External"/><Relationship Id="rId19920" Type="http://schemas.openxmlformats.org/officeDocument/2006/relationships/hyperlink" Target="mailto:mcknightvictor@owen.com" TargetMode="External"/><Relationship Id="rId3659" Type="http://schemas.openxmlformats.org/officeDocument/2006/relationships/hyperlink" Target="http://saunders.com/" TargetMode="External"/><Relationship Id="rId16073" Type="http://schemas.openxmlformats.org/officeDocument/2006/relationships/hyperlink" Target="http://pineda.com/" TargetMode="External"/><Relationship Id="rId17471" Type="http://schemas.openxmlformats.org/officeDocument/2006/relationships/hyperlink" Target="https://brandt.com/" TargetMode="External"/><Relationship Id="rId18522" Type="http://schemas.openxmlformats.org/officeDocument/2006/relationships/hyperlink" Target="mailto:yvette62@graves.com" TargetMode="External"/><Relationship Id="rId5081" Type="http://schemas.openxmlformats.org/officeDocument/2006/relationships/hyperlink" Target="https://www.roberts.com/" TargetMode="External"/><Relationship Id="rId6132" Type="http://schemas.openxmlformats.org/officeDocument/2006/relationships/hyperlink" Target="mailto:gabrielle47@kim-allen.com" TargetMode="External"/><Relationship Id="rId7530" Type="http://schemas.openxmlformats.org/officeDocument/2006/relationships/hyperlink" Target="mailto:cannonglenn@mcdaniel-rocha.net" TargetMode="External"/><Relationship Id="rId10511" Type="http://schemas.openxmlformats.org/officeDocument/2006/relationships/hyperlink" Target="https://sanders.com/" TargetMode="External"/><Relationship Id="rId17124" Type="http://schemas.openxmlformats.org/officeDocument/2006/relationships/hyperlink" Target="mailto:chentamara@sampson.biz" TargetMode="External"/><Relationship Id="rId12683" Type="http://schemas.openxmlformats.org/officeDocument/2006/relationships/hyperlink" Target="http://www.carey.com/" TargetMode="External"/><Relationship Id="rId13734" Type="http://schemas.openxmlformats.org/officeDocument/2006/relationships/hyperlink" Target="mailto:maddenlatoya@dyer-krueger.com" TargetMode="External"/><Relationship Id="rId19296" Type="http://schemas.openxmlformats.org/officeDocument/2006/relationships/hyperlink" Target="mailto:vaughnariana@spears.org" TargetMode="External"/><Relationship Id="rId1691" Type="http://schemas.openxmlformats.org/officeDocument/2006/relationships/hyperlink" Target="http://fitzpatrick-vang.com/" TargetMode="External"/><Relationship Id="rId2742" Type="http://schemas.openxmlformats.org/officeDocument/2006/relationships/hyperlink" Target="mailto:tcardenas@koch.com" TargetMode="External"/><Relationship Id="rId9355" Type="http://schemas.openxmlformats.org/officeDocument/2006/relationships/hyperlink" Target="https://clark.com/" TargetMode="External"/><Relationship Id="rId11285" Type="http://schemas.openxmlformats.org/officeDocument/2006/relationships/hyperlink" Target="http://greer.com/" TargetMode="External"/><Relationship Id="rId12336" Type="http://schemas.openxmlformats.org/officeDocument/2006/relationships/hyperlink" Target="mailto:charlene15@stein-huff.com" TargetMode="External"/><Relationship Id="rId714" Type="http://schemas.openxmlformats.org/officeDocument/2006/relationships/hyperlink" Target="mailto:anita51@bailey-miranda.net" TargetMode="External"/><Relationship Id="rId1344" Type="http://schemas.openxmlformats.org/officeDocument/2006/relationships/hyperlink" Target="mailto:diane91@rocha.net" TargetMode="External"/><Relationship Id="rId5965" Type="http://schemas.openxmlformats.org/officeDocument/2006/relationships/hyperlink" Target="http://www.buckley-anderson.com/" TargetMode="External"/><Relationship Id="rId9008" Type="http://schemas.openxmlformats.org/officeDocument/2006/relationships/hyperlink" Target="mailto:maryblackburn@zamora-duffy.info" TargetMode="External"/><Relationship Id="rId15559" Type="http://schemas.openxmlformats.org/officeDocument/2006/relationships/hyperlink" Target="http://graham.com/" TargetMode="External"/><Relationship Id="rId16957" Type="http://schemas.openxmlformats.org/officeDocument/2006/relationships/hyperlink" Target="https://www.klein-bautista.com/" TargetMode="External"/><Relationship Id="rId19430" Type="http://schemas.openxmlformats.org/officeDocument/2006/relationships/hyperlink" Target="mailto:vmaxwell@hooper.com" TargetMode="External"/><Relationship Id="rId50" Type="http://schemas.openxmlformats.org/officeDocument/2006/relationships/hyperlink" Target="mailto:shelley82@jarvis.com" TargetMode="External"/><Relationship Id="rId4567" Type="http://schemas.openxmlformats.org/officeDocument/2006/relationships/hyperlink" Target="https://www.webster-hudson.info/" TargetMode="External"/><Relationship Id="rId5618" Type="http://schemas.openxmlformats.org/officeDocument/2006/relationships/hyperlink" Target="mailto:kristenbradley@hopkins-knight.biz" TargetMode="External"/><Relationship Id="rId18032" Type="http://schemas.openxmlformats.org/officeDocument/2006/relationships/hyperlink" Target="mailto:jlawson@robinson.com" TargetMode="External"/><Relationship Id="rId3169" Type="http://schemas.openxmlformats.org/officeDocument/2006/relationships/hyperlink" Target="http://miranda.com/" TargetMode="External"/><Relationship Id="rId7040" Type="http://schemas.openxmlformats.org/officeDocument/2006/relationships/hyperlink" Target="mailto:bautistamitchell@cordova.biz" TargetMode="External"/><Relationship Id="rId10021" Type="http://schemas.openxmlformats.org/officeDocument/2006/relationships/hyperlink" Target="https://kim.net/" TargetMode="External"/><Relationship Id="rId13591" Type="http://schemas.openxmlformats.org/officeDocument/2006/relationships/hyperlink" Target="https://www.hansen.com/" TargetMode="External"/><Relationship Id="rId14642" Type="http://schemas.openxmlformats.org/officeDocument/2006/relationships/hyperlink" Target="mailto:randall44@trevino.org" TargetMode="External"/><Relationship Id="rId3650" Type="http://schemas.openxmlformats.org/officeDocument/2006/relationships/hyperlink" Target="mailto:lovejade@maxwell-vargas.com" TargetMode="External"/><Relationship Id="rId4701" Type="http://schemas.openxmlformats.org/officeDocument/2006/relationships/hyperlink" Target="https://www.benitez-chavez.com/" TargetMode="External"/><Relationship Id="rId12193" Type="http://schemas.openxmlformats.org/officeDocument/2006/relationships/hyperlink" Target="https://www.pugh.com/" TargetMode="External"/><Relationship Id="rId13244" Type="http://schemas.openxmlformats.org/officeDocument/2006/relationships/hyperlink" Target="mailto:kurtchavez@mann.org" TargetMode="External"/><Relationship Id="rId17865" Type="http://schemas.openxmlformats.org/officeDocument/2006/relationships/hyperlink" Target="https://hickman-morgan.com/" TargetMode="External"/><Relationship Id="rId18916" Type="http://schemas.openxmlformats.org/officeDocument/2006/relationships/hyperlink" Target="mailto:dwaynemendoza@kelley-garner.net" TargetMode="External"/><Relationship Id="rId571" Type="http://schemas.openxmlformats.org/officeDocument/2006/relationships/hyperlink" Target="http://villegas.com/" TargetMode="External"/><Relationship Id="rId2252" Type="http://schemas.openxmlformats.org/officeDocument/2006/relationships/hyperlink" Target="mailto:bradley41@hampton.info" TargetMode="External"/><Relationship Id="rId3303" Type="http://schemas.openxmlformats.org/officeDocument/2006/relationships/hyperlink" Target="https://www.hayden-gates.com/" TargetMode="External"/><Relationship Id="rId6873" Type="http://schemas.openxmlformats.org/officeDocument/2006/relationships/hyperlink" Target="https://www.wyatt-carney.com/" TargetMode="External"/><Relationship Id="rId7924" Type="http://schemas.openxmlformats.org/officeDocument/2006/relationships/hyperlink" Target="mailto:losborn@rhodes.com" TargetMode="External"/><Relationship Id="rId16467" Type="http://schemas.openxmlformats.org/officeDocument/2006/relationships/hyperlink" Target="https://johnston-wong.info/" TargetMode="External"/><Relationship Id="rId17518" Type="http://schemas.openxmlformats.org/officeDocument/2006/relationships/hyperlink" Target="mailto:kbarrett@calderon-lynch.info" TargetMode="External"/><Relationship Id="rId224" Type="http://schemas.openxmlformats.org/officeDocument/2006/relationships/hyperlink" Target="mailto:kanthony@osborne.com" TargetMode="External"/><Relationship Id="rId5475" Type="http://schemas.openxmlformats.org/officeDocument/2006/relationships/hyperlink" Target="http://www.warner-gilmore.com/" TargetMode="External"/><Relationship Id="rId6526" Type="http://schemas.openxmlformats.org/officeDocument/2006/relationships/hyperlink" Target="mailto:sydney74@douglas.com" TargetMode="External"/><Relationship Id="rId10905" Type="http://schemas.openxmlformats.org/officeDocument/2006/relationships/hyperlink" Target="http://www.nixon.com/" TargetMode="External"/><Relationship Id="rId15069" Type="http://schemas.openxmlformats.org/officeDocument/2006/relationships/hyperlink" Target="https://mooney.com/" TargetMode="External"/><Relationship Id="rId4077" Type="http://schemas.openxmlformats.org/officeDocument/2006/relationships/hyperlink" Target="https://www.greer-munoz.com/" TargetMode="External"/><Relationship Id="rId5128" Type="http://schemas.openxmlformats.org/officeDocument/2006/relationships/hyperlink" Target="mailto:lortiz@chan.biz" TargetMode="External"/><Relationship Id="rId8698" Type="http://schemas.openxmlformats.org/officeDocument/2006/relationships/hyperlink" Target="mailto:karl21@mccarty-willis.info" TargetMode="External"/><Relationship Id="rId9749" Type="http://schemas.openxmlformats.org/officeDocument/2006/relationships/hyperlink" Target="https://hodge.com/" TargetMode="External"/><Relationship Id="rId1738" Type="http://schemas.openxmlformats.org/officeDocument/2006/relationships/hyperlink" Target="mailto:karmstrong@cline.com" TargetMode="External"/><Relationship Id="rId11679" Type="http://schemas.openxmlformats.org/officeDocument/2006/relationships/hyperlink" Target="http://www.love.com/" TargetMode="External"/><Relationship Id="rId14152" Type="http://schemas.openxmlformats.org/officeDocument/2006/relationships/hyperlink" Target="mailto:bradshawdeanna@jimenez.com" TargetMode="External"/><Relationship Id="rId15550" Type="http://schemas.openxmlformats.org/officeDocument/2006/relationships/hyperlink" Target="mailto:dsullivan@compton.com" TargetMode="External"/><Relationship Id="rId16601" Type="http://schemas.openxmlformats.org/officeDocument/2006/relationships/hyperlink" Target="http://bruce-gregory.com/" TargetMode="External"/><Relationship Id="rId3160" Type="http://schemas.openxmlformats.org/officeDocument/2006/relationships/hyperlink" Target="mailto:clairemahoney@medina.com" TargetMode="External"/><Relationship Id="rId4211" Type="http://schemas.openxmlformats.org/officeDocument/2006/relationships/hyperlink" Target="http://rodriguez.com/" TargetMode="External"/><Relationship Id="rId15203" Type="http://schemas.openxmlformats.org/officeDocument/2006/relationships/hyperlink" Target="https://www.melton.com/" TargetMode="External"/><Relationship Id="rId18773" Type="http://schemas.openxmlformats.org/officeDocument/2006/relationships/hyperlink" Target="http://pineda.com/" TargetMode="External"/><Relationship Id="rId19824" Type="http://schemas.openxmlformats.org/officeDocument/2006/relationships/hyperlink" Target="mailto:preston99@weber-suarez.com" TargetMode="External"/><Relationship Id="rId7781" Type="http://schemas.openxmlformats.org/officeDocument/2006/relationships/hyperlink" Target="https://www.nelson-gould.org/" TargetMode="External"/><Relationship Id="rId8832" Type="http://schemas.openxmlformats.org/officeDocument/2006/relationships/hyperlink" Target="mailto:hatfieldpriscilla@zavala.info" TargetMode="External"/><Relationship Id="rId10762" Type="http://schemas.openxmlformats.org/officeDocument/2006/relationships/hyperlink" Target="mailto:alyssa83@rich.com" TargetMode="External"/><Relationship Id="rId11813" Type="http://schemas.openxmlformats.org/officeDocument/2006/relationships/hyperlink" Target="http://www.preston-short.com/" TargetMode="External"/><Relationship Id="rId17375" Type="http://schemas.openxmlformats.org/officeDocument/2006/relationships/hyperlink" Target="https://robinson.com/" TargetMode="External"/><Relationship Id="rId18426" Type="http://schemas.openxmlformats.org/officeDocument/2006/relationships/hyperlink" Target="mailto:wsherman@harrison.com" TargetMode="External"/><Relationship Id="rId6036" Type="http://schemas.openxmlformats.org/officeDocument/2006/relationships/hyperlink" Target="mailto:zschroeder@weber.info" TargetMode="External"/><Relationship Id="rId6383" Type="http://schemas.openxmlformats.org/officeDocument/2006/relationships/hyperlink" Target="http://www.rosario.biz/" TargetMode="External"/><Relationship Id="rId7434" Type="http://schemas.openxmlformats.org/officeDocument/2006/relationships/hyperlink" Target="mailto:valeriechristensen@berger.com" TargetMode="External"/><Relationship Id="rId10415" Type="http://schemas.openxmlformats.org/officeDocument/2006/relationships/hyperlink" Target="http://sanders.com/" TargetMode="External"/><Relationship Id="rId13985" Type="http://schemas.openxmlformats.org/officeDocument/2006/relationships/hyperlink" Target="http://www.house-ewing.biz/" TargetMode="External"/><Relationship Id="rId17028" Type="http://schemas.openxmlformats.org/officeDocument/2006/relationships/hyperlink" Target="mailto:bschroeder@green-blake.com" TargetMode="External"/><Relationship Id="rId2993" Type="http://schemas.openxmlformats.org/officeDocument/2006/relationships/hyperlink" Target="https://www.cortez.biz/" TargetMode="External"/><Relationship Id="rId12587" Type="http://schemas.openxmlformats.org/officeDocument/2006/relationships/hyperlink" Target="http://www.martinez.info/" TargetMode="External"/><Relationship Id="rId13638" Type="http://schemas.openxmlformats.org/officeDocument/2006/relationships/hyperlink" Target="mailto:jensenjeanette@reeves.com" TargetMode="External"/><Relationship Id="rId965" Type="http://schemas.openxmlformats.org/officeDocument/2006/relationships/hyperlink" Target="http://wallace-lewis.com/" TargetMode="External"/><Relationship Id="rId1595" Type="http://schemas.openxmlformats.org/officeDocument/2006/relationships/hyperlink" Target="https://www.ponce.info/" TargetMode="External"/><Relationship Id="rId2646" Type="http://schemas.openxmlformats.org/officeDocument/2006/relationships/hyperlink" Target="mailto:kimjackie@chang-logan.com" TargetMode="External"/><Relationship Id="rId9259" Type="http://schemas.openxmlformats.org/officeDocument/2006/relationships/hyperlink" Target="https://frazier.com/" TargetMode="External"/><Relationship Id="rId11189" Type="http://schemas.openxmlformats.org/officeDocument/2006/relationships/hyperlink" Target="http://www.bullock.biz/" TargetMode="External"/><Relationship Id="rId15060" Type="http://schemas.openxmlformats.org/officeDocument/2006/relationships/hyperlink" Target="mailto:cdrake@velazquez-deleon.com" TargetMode="External"/><Relationship Id="rId16111" Type="http://schemas.openxmlformats.org/officeDocument/2006/relationships/hyperlink" Target="http://hays.com/" TargetMode="External"/><Relationship Id="rId618" Type="http://schemas.openxmlformats.org/officeDocument/2006/relationships/hyperlink" Target="mailto:gabriel57@spence-thompson.com" TargetMode="External"/><Relationship Id="rId1248" Type="http://schemas.openxmlformats.org/officeDocument/2006/relationships/hyperlink" Target="mailto:fitzpatrickdalton@eaton.org" TargetMode="External"/><Relationship Id="rId5869" Type="http://schemas.openxmlformats.org/officeDocument/2006/relationships/hyperlink" Target="https://www.zhang.org/" TargetMode="External"/><Relationship Id="rId18283" Type="http://schemas.openxmlformats.org/officeDocument/2006/relationships/hyperlink" Target="https://lowery.net/" TargetMode="External"/><Relationship Id="rId19681" Type="http://schemas.openxmlformats.org/officeDocument/2006/relationships/hyperlink" Target="https://www.pitts.biz/" TargetMode="External"/><Relationship Id="rId7291" Type="http://schemas.openxmlformats.org/officeDocument/2006/relationships/hyperlink" Target="http://www.shah.com/" TargetMode="External"/><Relationship Id="rId8342" Type="http://schemas.openxmlformats.org/officeDocument/2006/relationships/hyperlink" Target="mailto:corypayne@conway.net" TargetMode="External"/><Relationship Id="rId9740" Type="http://schemas.openxmlformats.org/officeDocument/2006/relationships/hyperlink" Target="mailto:oosborne@douglas-marquez.com" TargetMode="External"/><Relationship Id="rId11670" Type="http://schemas.openxmlformats.org/officeDocument/2006/relationships/hyperlink" Target="mailto:brianbooker@mack.com" TargetMode="External"/><Relationship Id="rId12721" Type="http://schemas.openxmlformats.org/officeDocument/2006/relationships/hyperlink" Target="https://bradford-gallagher.info/" TargetMode="External"/><Relationship Id="rId19334" Type="http://schemas.openxmlformats.org/officeDocument/2006/relationships/hyperlink" Target="mailto:caseybowman@liu.com" TargetMode="External"/><Relationship Id="rId10272" Type="http://schemas.openxmlformats.org/officeDocument/2006/relationships/hyperlink" Target="mailto:andrea26@nelson.com" TargetMode="External"/><Relationship Id="rId11323" Type="http://schemas.openxmlformats.org/officeDocument/2006/relationships/hyperlink" Target="http://peters.info/" TargetMode="External"/><Relationship Id="rId14893" Type="http://schemas.openxmlformats.org/officeDocument/2006/relationships/hyperlink" Target="http://figueroa-hall.biz/" TargetMode="External"/><Relationship Id="rId15944" Type="http://schemas.openxmlformats.org/officeDocument/2006/relationships/hyperlink" Target="mailto:shaunbass@shields-swanson.biz" TargetMode="External"/><Relationship Id="rId4952" Type="http://schemas.openxmlformats.org/officeDocument/2006/relationships/hyperlink" Target="mailto:dmckenzie@wood.com" TargetMode="External"/><Relationship Id="rId13495" Type="http://schemas.openxmlformats.org/officeDocument/2006/relationships/hyperlink" Target="http://meza.com/" TargetMode="External"/><Relationship Id="rId14546" Type="http://schemas.openxmlformats.org/officeDocument/2006/relationships/hyperlink" Target="mailto:joshuapetersen@joyce-riggs.com" TargetMode="External"/><Relationship Id="rId3554" Type="http://schemas.openxmlformats.org/officeDocument/2006/relationships/hyperlink" Target="mailto:gabriela37@sanford.com" TargetMode="External"/><Relationship Id="rId4605" Type="http://schemas.openxmlformats.org/officeDocument/2006/relationships/hyperlink" Target="http://ramos-chandler.org/" TargetMode="External"/><Relationship Id="rId12097" Type="http://schemas.openxmlformats.org/officeDocument/2006/relationships/hyperlink" Target="http://www.ho-huffman.info/" TargetMode="External"/><Relationship Id="rId13148" Type="http://schemas.openxmlformats.org/officeDocument/2006/relationships/hyperlink" Target="mailto:jeremyspence@frazier-skinner.biz" TargetMode="External"/><Relationship Id="rId17769" Type="http://schemas.openxmlformats.org/officeDocument/2006/relationships/hyperlink" Target="https://www.boone.com/" TargetMode="External"/><Relationship Id="rId475" Type="http://schemas.openxmlformats.org/officeDocument/2006/relationships/hyperlink" Target="https://burnett.com/" TargetMode="External"/><Relationship Id="rId2156" Type="http://schemas.openxmlformats.org/officeDocument/2006/relationships/hyperlink" Target="mailto:sosalance@huynh.info" TargetMode="External"/><Relationship Id="rId3207" Type="http://schemas.openxmlformats.org/officeDocument/2006/relationships/hyperlink" Target="http://waller.com/" TargetMode="External"/><Relationship Id="rId6777" Type="http://schemas.openxmlformats.org/officeDocument/2006/relationships/hyperlink" Target="http://www.anthony.com/" TargetMode="External"/><Relationship Id="rId7828" Type="http://schemas.openxmlformats.org/officeDocument/2006/relationships/hyperlink" Target="mailto:kristi94@estes-silva.com" TargetMode="External"/><Relationship Id="rId19191" Type="http://schemas.openxmlformats.org/officeDocument/2006/relationships/hyperlink" Target="https://www.larsen-serrano.com/" TargetMode="External"/><Relationship Id="rId128" Type="http://schemas.openxmlformats.org/officeDocument/2006/relationships/hyperlink" Target="https://www.trevino.info/" TargetMode="External"/><Relationship Id="rId5379" Type="http://schemas.openxmlformats.org/officeDocument/2006/relationships/hyperlink" Target="http://www.bautista-stevens.info/" TargetMode="External"/><Relationship Id="rId9250" Type="http://schemas.openxmlformats.org/officeDocument/2006/relationships/hyperlink" Target="mailto:jorge89@calhoun.com" TargetMode="External"/><Relationship Id="rId10809" Type="http://schemas.openxmlformats.org/officeDocument/2006/relationships/hyperlink" Target="http://www.lester.com/" TargetMode="External"/><Relationship Id="rId11180" Type="http://schemas.openxmlformats.org/officeDocument/2006/relationships/hyperlink" Target="mailto:pstanton@coffey-rush.com" TargetMode="External"/><Relationship Id="rId12231" Type="http://schemas.openxmlformats.org/officeDocument/2006/relationships/hyperlink" Target="https://www.hancock-sherman.com/" TargetMode="External"/><Relationship Id="rId16852" Type="http://schemas.openxmlformats.org/officeDocument/2006/relationships/hyperlink" Target="mailto:cameron90@barrett.biz" TargetMode="External"/><Relationship Id="rId17903" Type="http://schemas.openxmlformats.org/officeDocument/2006/relationships/hyperlink" Target="https://ross.com/" TargetMode="External"/><Relationship Id="rId1989" Type="http://schemas.openxmlformats.org/officeDocument/2006/relationships/hyperlink" Target="http://www.jensen.com/" TargetMode="External"/><Relationship Id="rId5860" Type="http://schemas.openxmlformats.org/officeDocument/2006/relationships/hyperlink" Target="mailto:dickersonmichaela@haas.biz" TargetMode="External"/><Relationship Id="rId6911" Type="http://schemas.openxmlformats.org/officeDocument/2006/relationships/hyperlink" Target="http://www.brandt.com/" TargetMode="External"/><Relationship Id="rId15454" Type="http://schemas.openxmlformats.org/officeDocument/2006/relationships/hyperlink" Target="mailto:valeriecervantes@gibson.com" TargetMode="External"/><Relationship Id="rId16505" Type="http://schemas.openxmlformats.org/officeDocument/2006/relationships/hyperlink" Target="http://www.mckinney-luna.org/" TargetMode="External"/><Relationship Id="rId3064" Type="http://schemas.openxmlformats.org/officeDocument/2006/relationships/hyperlink" Target="mailto:vaughankerry@ball-roth.com" TargetMode="External"/><Relationship Id="rId4462" Type="http://schemas.openxmlformats.org/officeDocument/2006/relationships/hyperlink" Target="mailto:candace32@jensen-bullock.com" TargetMode="External"/><Relationship Id="rId5513" Type="http://schemas.openxmlformats.org/officeDocument/2006/relationships/hyperlink" Target="https://goodwin-castro.com/" TargetMode="External"/><Relationship Id="rId14056" Type="http://schemas.openxmlformats.org/officeDocument/2006/relationships/hyperlink" Target="mailto:ginamiller@sexton-johnson.com" TargetMode="External"/><Relationship Id="rId15107" Type="http://schemas.openxmlformats.org/officeDocument/2006/relationships/hyperlink" Target="https://www.weiss.org/" TargetMode="External"/><Relationship Id="rId18677" Type="http://schemas.openxmlformats.org/officeDocument/2006/relationships/hyperlink" Target="http://www.salinas-whitaker.com/" TargetMode="External"/><Relationship Id="rId19728" Type="http://schemas.openxmlformats.org/officeDocument/2006/relationships/hyperlink" Target="mailto:barbertom@hobbs.com" TargetMode="External"/><Relationship Id="rId4115" Type="http://schemas.openxmlformats.org/officeDocument/2006/relationships/hyperlink" Target="http://cowan.org/" TargetMode="External"/><Relationship Id="rId7685" Type="http://schemas.openxmlformats.org/officeDocument/2006/relationships/hyperlink" Target="http://www.lane.biz/" TargetMode="External"/><Relationship Id="rId8736" Type="http://schemas.openxmlformats.org/officeDocument/2006/relationships/hyperlink" Target="mailto:ulindsey@wiley.com" TargetMode="External"/><Relationship Id="rId10666" Type="http://schemas.openxmlformats.org/officeDocument/2006/relationships/hyperlink" Target="mailto:annette45@moon-gallagher.com" TargetMode="External"/><Relationship Id="rId11717" Type="http://schemas.openxmlformats.org/officeDocument/2006/relationships/hyperlink" Target="http://www.christian-chung.com/" TargetMode="External"/><Relationship Id="rId17279" Type="http://schemas.openxmlformats.org/officeDocument/2006/relationships/hyperlink" Target="http://www.arnold.com/" TargetMode="External"/><Relationship Id="rId6287" Type="http://schemas.openxmlformats.org/officeDocument/2006/relationships/hyperlink" Target="http://browning-charles.com/" TargetMode="External"/><Relationship Id="rId7338" Type="http://schemas.openxmlformats.org/officeDocument/2006/relationships/hyperlink" Target="mailto:dillonhiggins@mejia-lutz.com" TargetMode="External"/><Relationship Id="rId10319" Type="http://schemas.openxmlformats.org/officeDocument/2006/relationships/hyperlink" Target="http://www.hernandez.org/" TargetMode="External"/><Relationship Id="rId2897" Type="http://schemas.openxmlformats.org/officeDocument/2006/relationships/hyperlink" Target="http://www.sellers.com/" TargetMode="External"/><Relationship Id="rId3948" Type="http://schemas.openxmlformats.org/officeDocument/2006/relationships/hyperlink" Target="mailto:mbowman@sutton.com" TargetMode="External"/><Relationship Id="rId13889" Type="http://schemas.openxmlformats.org/officeDocument/2006/relationships/hyperlink" Target="https://www.singleton-woods.com/" TargetMode="External"/><Relationship Id="rId16362" Type="http://schemas.openxmlformats.org/officeDocument/2006/relationships/hyperlink" Target="mailto:pamboyle@munoz.org" TargetMode="External"/><Relationship Id="rId17760" Type="http://schemas.openxmlformats.org/officeDocument/2006/relationships/hyperlink" Target="mailto:sheenaodom@gross.com" TargetMode="External"/><Relationship Id="rId18811" Type="http://schemas.openxmlformats.org/officeDocument/2006/relationships/hyperlink" Target="https://meyer.com/" TargetMode="External"/><Relationship Id="rId869" Type="http://schemas.openxmlformats.org/officeDocument/2006/relationships/hyperlink" Target="https://stevenson-arnold.com/" TargetMode="External"/><Relationship Id="rId1499" Type="http://schemas.openxmlformats.org/officeDocument/2006/relationships/hyperlink" Target="https://www.lutz.com/" TargetMode="External"/><Relationship Id="rId5370" Type="http://schemas.openxmlformats.org/officeDocument/2006/relationships/hyperlink" Target="mailto:sabrina74@steele.com" TargetMode="External"/><Relationship Id="rId6421" Type="http://schemas.openxmlformats.org/officeDocument/2006/relationships/hyperlink" Target="http://www.mccann.com/" TargetMode="External"/><Relationship Id="rId10800" Type="http://schemas.openxmlformats.org/officeDocument/2006/relationships/hyperlink" Target="mailto:walter41@sullivan-leon.com" TargetMode="External"/><Relationship Id="rId16015" Type="http://schemas.openxmlformats.org/officeDocument/2006/relationships/hyperlink" Target="http://www.porter.com/" TargetMode="External"/><Relationship Id="rId17413" Type="http://schemas.openxmlformats.org/officeDocument/2006/relationships/hyperlink" Target="http://ellison.org/" TargetMode="External"/><Relationship Id="rId5023" Type="http://schemas.openxmlformats.org/officeDocument/2006/relationships/hyperlink" Target="http://hardin.com/" TargetMode="External"/><Relationship Id="rId9991" Type="http://schemas.openxmlformats.org/officeDocument/2006/relationships/hyperlink" Target="https://www.guzman.com/" TargetMode="External"/><Relationship Id="rId12972" Type="http://schemas.openxmlformats.org/officeDocument/2006/relationships/hyperlink" Target="mailto:cbaird@gardner.com" TargetMode="External"/><Relationship Id="rId19585" Type="http://schemas.openxmlformats.org/officeDocument/2006/relationships/hyperlink" Target="https://schwartz.com/" TargetMode="External"/><Relationship Id="rId1980" Type="http://schemas.openxmlformats.org/officeDocument/2006/relationships/hyperlink" Target="mailto:dylan41@floyd-webster.info" TargetMode="External"/><Relationship Id="rId7195" Type="http://schemas.openxmlformats.org/officeDocument/2006/relationships/hyperlink" Target="http://www.berger.com/" TargetMode="External"/><Relationship Id="rId8246" Type="http://schemas.openxmlformats.org/officeDocument/2006/relationships/hyperlink" Target="mailto:dconley@drake-maldonado.com" TargetMode="External"/><Relationship Id="rId8593" Type="http://schemas.openxmlformats.org/officeDocument/2006/relationships/hyperlink" Target="http://www.powers.com/" TargetMode="External"/><Relationship Id="rId9644" Type="http://schemas.openxmlformats.org/officeDocument/2006/relationships/hyperlink" Target="mailto:alexandra72@chapman.org" TargetMode="External"/><Relationship Id="rId11574" Type="http://schemas.openxmlformats.org/officeDocument/2006/relationships/hyperlink" Target="mailto:jodi38@bishop.com" TargetMode="External"/><Relationship Id="rId12625" Type="http://schemas.openxmlformats.org/officeDocument/2006/relationships/hyperlink" Target="http://www.salazar.com/" TargetMode="External"/><Relationship Id="rId18187" Type="http://schemas.openxmlformats.org/officeDocument/2006/relationships/hyperlink" Target="http://greer.info/" TargetMode="External"/><Relationship Id="rId19238" Type="http://schemas.openxmlformats.org/officeDocument/2006/relationships/hyperlink" Target="mailto:elainefrench@krause-coleman.com" TargetMode="External"/><Relationship Id="rId1633" Type="http://schemas.openxmlformats.org/officeDocument/2006/relationships/hyperlink" Target="https://www.grant.com/" TargetMode="External"/><Relationship Id="rId10176" Type="http://schemas.openxmlformats.org/officeDocument/2006/relationships/hyperlink" Target="mailto:moramegan@hull.info" TargetMode="External"/><Relationship Id="rId11227" Type="http://schemas.openxmlformats.org/officeDocument/2006/relationships/hyperlink" Target="https://tyler.info/" TargetMode="External"/><Relationship Id="rId14797" Type="http://schemas.openxmlformats.org/officeDocument/2006/relationships/hyperlink" Target="https://taylor.org/" TargetMode="External"/><Relationship Id="rId15848" Type="http://schemas.openxmlformats.org/officeDocument/2006/relationships/hyperlink" Target="mailto:larry23@lozano-whitney.net" TargetMode="External"/><Relationship Id="rId4856" Type="http://schemas.openxmlformats.org/officeDocument/2006/relationships/hyperlink" Target="mailto:hinesmelinda@weber-joseph.com" TargetMode="External"/><Relationship Id="rId5907" Type="http://schemas.openxmlformats.org/officeDocument/2006/relationships/hyperlink" Target="https://www.wu-waters.com/" TargetMode="External"/><Relationship Id="rId13399" Type="http://schemas.openxmlformats.org/officeDocument/2006/relationships/hyperlink" Target="https://mahoney-taylor.org/" TargetMode="External"/><Relationship Id="rId17270" Type="http://schemas.openxmlformats.org/officeDocument/2006/relationships/hyperlink" Target="mailto:traceycobb@hodge.com" TargetMode="External"/><Relationship Id="rId18321" Type="http://schemas.openxmlformats.org/officeDocument/2006/relationships/hyperlink" Target="http://irwin.com/" TargetMode="External"/><Relationship Id="rId3458" Type="http://schemas.openxmlformats.org/officeDocument/2006/relationships/hyperlink" Target="mailto:sotobill@trujillo.com" TargetMode="External"/><Relationship Id="rId4509" Type="http://schemas.openxmlformats.org/officeDocument/2006/relationships/hyperlink" Target="https://www.mullins-hodges.net/" TargetMode="External"/><Relationship Id="rId10310" Type="http://schemas.openxmlformats.org/officeDocument/2006/relationships/hyperlink" Target="mailto:doughertymichael@macias.com" TargetMode="External"/><Relationship Id="rId379" Type="http://schemas.openxmlformats.org/officeDocument/2006/relationships/hyperlink" Target="http://www.pacheco.com/" TargetMode="External"/><Relationship Id="rId13880" Type="http://schemas.openxmlformats.org/officeDocument/2006/relationships/hyperlink" Target="mailto:trevinobreanna@murphy.com" TargetMode="External"/><Relationship Id="rId14931" Type="http://schemas.openxmlformats.org/officeDocument/2006/relationships/hyperlink" Target="https://baxter-black.info/" TargetMode="External"/><Relationship Id="rId19095" Type="http://schemas.openxmlformats.org/officeDocument/2006/relationships/hyperlink" Target="http://www.wolf.com/" TargetMode="External"/><Relationship Id="rId1490" Type="http://schemas.openxmlformats.org/officeDocument/2006/relationships/hyperlink" Target="mailto:glen37@kaiser-walter.com" TargetMode="External"/><Relationship Id="rId9154" Type="http://schemas.openxmlformats.org/officeDocument/2006/relationships/hyperlink" Target="mailto:whitneysanford@mclaughlin-perry.com" TargetMode="External"/><Relationship Id="rId11084" Type="http://schemas.openxmlformats.org/officeDocument/2006/relationships/hyperlink" Target="mailto:whanna@lyons.info" TargetMode="External"/><Relationship Id="rId12482" Type="http://schemas.openxmlformats.org/officeDocument/2006/relationships/hyperlink" Target="mailto:haileycherry@allen-cobb.com" TargetMode="External"/><Relationship Id="rId13533" Type="http://schemas.openxmlformats.org/officeDocument/2006/relationships/hyperlink" Target="http://caldwell.org/" TargetMode="External"/><Relationship Id="rId860" Type="http://schemas.openxmlformats.org/officeDocument/2006/relationships/hyperlink" Target="mailto:zwall@page.org" TargetMode="External"/><Relationship Id="rId1143" Type="http://schemas.openxmlformats.org/officeDocument/2006/relationships/hyperlink" Target="https://www.ortega-woods.com/" TargetMode="External"/><Relationship Id="rId2541" Type="http://schemas.openxmlformats.org/officeDocument/2006/relationships/hyperlink" Target="http://watson.org/" TargetMode="External"/><Relationship Id="rId12135" Type="http://schemas.openxmlformats.org/officeDocument/2006/relationships/hyperlink" Target="http://brennan.com/" TargetMode="External"/><Relationship Id="rId16756" Type="http://schemas.openxmlformats.org/officeDocument/2006/relationships/hyperlink" Target="mailto:candace92@benjamin-combs.com" TargetMode="External"/><Relationship Id="rId17807" Type="http://schemas.openxmlformats.org/officeDocument/2006/relationships/hyperlink" Target="http://mccarty.net/" TargetMode="External"/><Relationship Id="rId513" Type="http://schemas.openxmlformats.org/officeDocument/2006/relationships/hyperlink" Target="http://www.mueller.net/" TargetMode="External"/><Relationship Id="rId5764" Type="http://schemas.openxmlformats.org/officeDocument/2006/relationships/hyperlink" Target="mailto:horneolivia@schaefer.biz" TargetMode="External"/><Relationship Id="rId6815" Type="http://schemas.openxmlformats.org/officeDocument/2006/relationships/hyperlink" Target="http://www.wyatt-figueroa.net/" TargetMode="External"/><Relationship Id="rId15358" Type="http://schemas.openxmlformats.org/officeDocument/2006/relationships/hyperlink" Target="mailto:gmoore@lin.com" TargetMode="External"/><Relationship Id="rId16409" Type="http://schemas.openxmlformats.org/officeDocument/2006/relationships/hyperlink" Target="http://www.keith.biz/" TargetMode="External"/><Relationship Id="rId19979" Type="http://schemas.openxmlformats.org/officeDocument/2006/relationships/hyperlink" Target="http://www.sweeney.com/" TargetMode="External"/><Relationship Id="rId4366" Type="http://schemas.openxmlformats.org/officeDocument/2006/relationships/hyperlink" Target="mailto:haguirre@cherry.com" TargetMode="External"/><Relationship Id="rId5417" Type="http://schemas.openxmlformats.org/officeDocument/2006/relationships/hyperlink" Target="http://www.salinas.net/" TargetMode="External"/><Relationship Id="rId8987" Type="http://schemas.openxmlformats.org/officeDocument/2006/relationships/hyperlink" Target="https://brooks-schaefer.com/" TargetMode="External"/><Relationship Id="rId4019" Type="http://schemas.openxmlformats.org/officeDocument/2006/relationships/hyperlink" Target="https://bautista.com/" TargetMode="External"/><Relationship Id="rId7589" Type="http://schemas.openxmlformats.org/officeDocument/2006/relationships/hyperlink" Target="https://escobar.com/" TargetMode="External"/><Relationship Id="rId11968" Type="http://schemas.openxmlformats.org/officeDocument/2006/relationships/hyperlink" Target="mailto:toni89@briggs-harmon.info" TargetMode="External"/><Relationship Id="rId13390" Type="http://schemas.openxmlformats.org/officeDocument/2006/relationships/hyperlink" Target="mailto:barnettparker@jimenez.com" TargetMode="External"/><Relationship Id="rId14441" Type="http://schemas.openxmlformats.org/officeDocument/2006/relationships/hyperlink" Target="https://www.shaw.info/" TargetMode="External"/><Relationship Id="rId4500" Type="http://schemas.openxmlformats.org/officeDocument/2006/relationships/hyperlink" Target="mailto:kaylee69@george-gilmore.com" TargetMode="External"/><Relationship Id="rId13043" Type="http://schemas.openxmlformats.org/officeDocument/2006/relationships/hyperlink" Target="http://kramer.com/" TargetMode="External"/><Relationship Id="rId370" Type="http://schemas.openxmlformats.org/officeDocument/2006/relationships/hyperlink" Target="mailto:craigwhitney@carrillo.info" TargetMode="External"/><Relationship Id="rId2051" Type="http://schemas.openxmlformats.org/officeDocument/2006/relationships/hyperlink" Target="http://wilkinson-bates.com/" TargetMode="External"/><Relationship Id="rId3102" Type="http://schemas.openxmlformats.org/officeDocument/2006/relationships/hyperlink" Target="mailto:albert39@guerrero.net" TargetMode="External"/><Relationship Id="rId17664" Type="http://schemas.openxmlformats.org/officeDocument/2006/relationships/hyperlink" Target="mailto:fosterjim@byrd-hurley.info" TargetMode="External"/><Relationship Id="rId18715" Type="http://schemas.openxmlformats.org/officeDocument/2006/relationships/hyperlink" Target="http://www.schroeder.com/" TargetMode="External"/><Relationship Id="rId5274" Type="http://schemas.openxmlformats.org/officeDocument/2006/relationships/hyperlink" Target="mailto:zimmermanlauren@peterson.org" TargetMode="External"/><Relationship Id="rId6325" Type="http://schemas.openxmlformats.org/officeDocument/2006/relationships/hyperlink" Target="http://flynn-jenkins.com/" TargetMode="External"/><Relationship Id="rId6672" Type="http://schemas.openxmlformats.org/officeDocument/2006/relationships/hyperlink" Target="mailto:johnsonlouis@velez.net" TargetMode="External"/><Relationship Id="rId7723" Type="http://schemas.openxmlformats.org/officeDocument/2006/relationships/hyperlink" Target="https://www.crawford.info/" TargetMode="External"/><Relationship Id="rId10704" Type="http://schemas.openxmlformats.org/officeDocument/2006/relationships/hyperlink" Target="mailto:arianarichards@vargas-bartlett.com" TargetMode="External"/><Relationship Id="rId16266" Type="http://schemas.openxmlformats.org/officeDocument/2006/relationships/hyperlink" Target="mailto:leon80@casey.com" TargetMode="External"/><Relationship Id="rId17317" Type="http://schemas.openxmlformats.org/officeDocument/2006/relationships/hyperlink" Target="https://www.yang.com/" TargetMode="External"/><Relationship Id="rId9895" Type="http://schemas.openxmlformats.org/officeDocument/2006/relationships/hyperlink" Target="https://www.arias.com/" TargetMode="External"/><Relationship Id="rId12876" Type="http://schemas.openxmlformats.org/officeDocument/2006/relationships/hyperlink" Target="mailto:lromero@drake.com" TargetMode="External"/><Relationship Id="rId13927" Type="http://schemas.openxmlformats.org/officeDocument/2006/relationships/hyperlink" Target="https://reed-peters.net/" TargetMode="External"/><Relationship Id="rId19489" Type="http://schemas.openxmlformats.org/officeDocument/2006/relationships/hyperlink" Target="http://barker.info/" TargetMode="External"/><Relationship Id="rId1884" Type="http://schemas.openxmlformats.org/officeDocument/2006/relationships/hyperlink" Target="mailto:brianaashley@mccoy.info" TargetMode="External"/><Relationship Id="rId2935" Type="http://schemas.openxmlformats.org/officeDocument/2006/relationships/hyperlink" Target="https://www.mccarthy.com/" TargetMode="External"/><Relationship Id="rId8497" Type="http://schemas.openxmlformats.org/officeDocument/2006/relationships/hyperlink" Target="https://rubio-cabrera.com/" TargetMode="External"/><Relationship Id="rId9548" Type="http://schemas.openxmlformats.org/officeDocument/2006/relationships/hyperlink" Target="mailto:calhounbrooke@blake-mccann.com" TargetMode="External"/><Relationship Id="rId11478" Type="http://schemas.openxmlformats.org/officeDocument/2006/relationships/hyperlink" Target="mailto:ikrueger@stevens.com" TargetMode="External"/><Relationship Id="rId12529" Type="http://schemas.openxmlformats.org/officeDocument/2006/relationships/hyperlink" Target="https://pugh-griffith.net/" TargetMode="External"/><Relationship Id="rId16400" Type="http://schemas.openxmlformats.org/officeDocument/2006/relationships/hyperlink" Target="mailto:georgefitzgerald@orr.net" TargetMode="External"/><Relationship Id="rId907" Type="http://schemas.openxmlformats.org/officeDocument/2006/relationships/hyperlink" Target="http://braun.com/" TargetMode="External"/><Relationship Id="rId1537" Type="http://schemas.openxmlformats.org/officeDocument/2006/relationships/hyperlink" Target="https://www.chang-lamb.info/" TargetMode="External"/><Relationship Id="rId7099" Type="http://schemas.openxmlformats.org/officeDocument/2006/relationships/hyperlink" Target="https://www.braun.com/" TargetMode="External"/><Relationship Id="rId15002" Type="http://schemas.openxmlformats.org/officeDocument/2006/relationships/hyperlink" Target="mailto:ernestwebster@paul.com" TargetMode="External"/><Relationship Id="rId18572" Type="http://schemas.openxmlformats.org/officeDocument/2006/relationships/hyperlink" Target="mailto:priscillahull@aguilar.net" TargetMode="External"/><Relationship Id="rId19970" Type="http://schemas.openxmlformats.org/officeDocument/2006/relationships/hyperlink" Target="mailto:danielsjoann@walter-brewer.biz" TargetMode="External"/><Relationship Id="rId4010" Type="http://schemas.openxmlformats.org/officeDocument/2006/relationships/hyperlink" Target="mailto:pettysydney@rivas.com" TargetMode="External"/><Relationship Id="rId7580" Type="http://schemas.openxmlformats.org/officeDocument/2006/relationships/hyperlink" Target="mailto:careylawrence@leblanc.com" TargetMode="External"/><Relationship Id="rId8631" Type="http://schemas.openxmlformats.org/officeDocument/2006/relationships/hyperlink" Target="http://www.moore.com/" TargetMode="External"/><Relationship Id="rId17174" Type="http://schemas.openxmlformats.org/officeDocument/2006/relationships/hyperlink" Target="mailto:progers@hicks.net" TargetMode="External"/><Relationship Id="rId18225" Type="http://schemas.openxmlformats.org/officeDocument/2006/relationships/hyperlink" Target="https://www.murphy-murray.com/" TargetMode="External"/><Relationship Id="rId19623" Type="http://schemas.openxmlformats.org/officeDocument/2006/relationships/hyperlink" Target="http://mckay.com/" TargetMode="External"/><Relationship Id="rId6182" Type="http://schemas.openxmlformats.org/officeDocument/2006/relationships/hyperlink" Target="mailto:caseymatthew@mullen.com" TargetMode="External"/><Relationship Id="rId7233" Type="http://schemas.openxmlformats.org/officeDocument/2006/relationships/hyperlink" Target="https://www.little.info/" TargetMode="External"/><Relationship Id="rId10561" Type="http://schemas.openxmlformats.org/officeDocument/2006/relationships/hyperlink" Target="https://fisher.com/" TargetMode="External"/><Relationship Id="rId11612" Type="http://schemas.openxmlformats.org/officeDocument/2006/relationships/hyperlink" Target="mailto:alicia63@peck.com" TargetMode="External"/><Relationship Id="rId10214" Type="http://schemas.openxmlformats.org/officeDocument/2006/relationships/hyperlink" Target="mailto:lchambers@hurst.com" TargetMode="External"/><Relationship Id="rId13784" Type="http://schemas.openxmlformats.org/officeDocument/2006/relationships/hyperlink" Target="mailto:latoya67@horne.org" TargetMode="External"/><Relationship Id="rId14835" Type="http://schemas.openxmlformats.org/officeDocument/2006/relationships/hyperlink" Target="http://shepard.net/" TargetMode="External"/><Relationship Id="rId2792" Type="http://schemas.openxmlformats.org/officeDocument/2006/relationships/hyperlink" Target="mailto:vchavez@figueroa.com" TargetMode="External"/><Relationship Id="rId3843" Type="http://schemas.openxmlformats.org/officeDocument/2006/relationships/hyperlink" Target="https://www.clayton.com/" TargetMode="External"/><Relationship Id="rId9058" Type="http://schemas.openxmlformats.org/officeDocument/2006/relationships/hyperlink" Target="mailto:sally84@taylor-ross.com" TargetMode="External"/><Relationship Id="rId12386" Type="http://schemas.openxmlformats.org/officeDocument/2006/relationships/hyperlink" Target="mailto:beasleyvalerie@bond-barry.net" TargetMode="External"/><Relationship Id="rId13437" Type="http://schemas.openxmlformats.org/officeDocument/2006/relationships/hyperlink" Target="https://mcintosh.com/" TargetMode="External"/><Relationship Id="rId764" Type="http://schemas.openxmlformats.org/officeDocument/2006/relationships/hyperlink" Target="mailto:marc51@gibson-wood.com" TargetMode="External"/><Relationship Id="rId1394" Type="http://schemas.openxmlformats.org/officeDocument/2006/relationships/hyperlink" Target="mailto:tylerbeth@murray-young.info" TargetMode="External"/><Relationship Id="rId2445" Type="http://schemas.openxmlformats.org/officeDocument/2006/relationships/hyperlink" Target="http://www.cherry.com/" TargetMode="External"/><Relationship Id="rId12039" Type="http://schemas.openxmlformats.org/officeDocument/2006/relationships/hyperlink" Target="http://www.diaz.biz/" TargetMode="External"/><Relationship Id="rId19480" Type="http://schemas.openxmlformats.org/officeDocument/2006/relationships/hyperlink" Target="mailto:maysshari@murray.biz" TargetMode="External"/><Relationship Id="rId417" Type="http://schemas.openxmlformats.org/officeDocument/2006/relationships/hyperlink" Target="http://www.weiss.com/" TargetMode="External"/><Relationship Id="rId1047" Type="http://schemas.openxmlformats.org/officeDocument/2006/relationships/hyperlink" Target="https://sherman-curry.net/" TargetMode="External"/><Relationship Id="rId5668" Type="http://schemas.openxmlformats.org/officeDocument/2006/relationships/hyperlink" Target="mailto:weaverjade@montoya-holder.com" TargetMode="External"/><Relationship Id="rId6719" Type="http://schemas.openxmlformats.org/officeDocument/2006/relationships/hyperlink" Target="http://www.pearson.com/" TargetMode="External"/><Relationship Id="rId12520" Type="http://schemas.openxmlformats.org/officeDocument/2006/relationships/hyperlink" Target="mailto:wforbes@harrington-herring.biz" TargetMode="External"/><Relationship Id="rId18082" Type="http://schemas.openxmlformats.org/officeDocument/2006/relationships/hyperlink" Target="mailto:vfranco@wade.com" TargetMode="External"/><Relationship Id="rId19133" Type="http://schemas.openxmlformats.org/officeDocument/2006/relationships/hyperlink" Target="https://baker.com/" TargetMode="External"/><Relationship Id="rId7090" Type="http://schemas.openxmlformats.org/officeDocument/2006/relationships/hyperlink" Target="mailto:eestrada@blankenship.com" TargetMode="External"/><Relationship Id="rId8141" Type="http://schemas.openxmlformats.org/officeDocument/2006/relationships/hyperlink" Target="https://www.duke.com/" TargetMode="External"/><Relationship Id="rId10071" Type="http://schemas.openxmlformats.org/officeDocument/2006/relationships/hyperlink" Target="http://www.kline-buchanan.biz/" TargetMode="External"/><Relationship Id="rId11122" Type="http://schemas.openxmlformats.org/officeDocument/2006/relationships/hyperlink" Target="mailto:camerondawn@huffman.com" TargetMode="External"/><Relationship Id="rId13294" Type="http://schemas.openxmlformats.org/officeDocument/2006/relationships/hyperlink" Target="mailto:bobbyglover@ho.biz" TargetMode="External"/><Relationship Id="rId14692" Type="http://schemas.openxmlformats.org/officeDocument/2006/relationships/hyperlink" Target="mailto:fgreene@mayo.com" TargetMode="External"/><Relationship Id="rId15743" Type="http://schemas.openxmlformats.org/officeDocument/2006/relationships/hyperlink" Target="https://woodard.com/" TargetMode="External"/><Relationship Id="rId3353" Type="http://schemas.openxmlformats.org/officeDocument/2006/relationships/hyperlink" Target="https://www.chan.com/" TargetMode="External"/><Relationship Id="rId4751" Type="http://schemas.openxmlformats.org/officeDocument/2006/relationships/hyperlink" Target="http://cortez-huff.com/" TargetMode="External"/><Relationship Id="rId5802" Type="http://schemas.openxmlformats.org/officeDocument/2006/relationships/hyperlink" Target="mailto:cassandra42@guerra.com" TargetMode="External"/><Relationship Id="rId14345" Type="http://schemas.openxmlformats.org/officeDocument/2006/relationships/hyperlink" Target="http://cunningham.com/" TargetMode="External"/><Relationship Id="rId18966" Type="http://schemas.openxmlformats.org/officeDocument/2006/relationships/hyperlink" Target="mailto:skerr@beard.com" TargetMode="External"/><Relationship Id="rId274" Type="http://schemas.openxmlformats.org/officeDocument/2006/relationships/hyperlink" Target="mailto:peggy95@park.info" TargetMode="External"/><Relationship Id="rId3006" Type="http://schemas.openxmlformats.org/officeDocument/2006/relationships/hyperlink" Target="mailto:alexa45@calhoun-barron.org" TargetMode="External"/><Relationship Id="rId4404" Type="http://schemas.openxmlformats.org/officeDocument/2006/relationships/hyperlink" Target="mailto:alecbrooks@huang-tate.com" TargetMode="External"/><Relationship Id="rId7974" Type="http://schemas.openxmlformats.org/officeDocument/2006/relationships/hyperlink" Target="mailto:yesenia78@ayala.org" TargetMode="External"/><Relationship Id="rId10955" Type="http://schemas.openxmlformats.org/officeDocument/2006/relationships/hyperlink" Target="http://www.bentley.com/" TargetMode="External"/><Relationship Id="rId17568" Type="http://schemas.openxmlformats.org/officeDocument/2006/relationships/hyperlink" Target="mailto:ekrause@carroll-montoya.com" TargetMode="External"/><Relationship Id="rId18619" Type="http://schemas.openxmlformats.org/officeDocument/2006/relationships/hyperlink" Target="https://www.best.com/" TargetMode="External"/><Relationship Id="rId6576" Type="http://schemas.openxmlformats.org/officeDocument/2006/relationships/hyperlink" Target="mailto:tmckenzie@garrison.net" TargetMode="External"/><Relationship Id="rId7627" Type="http://schemas.openxmlformats.org/officeDocument/2006/relationships/hyperlink" Target="https://levy.biz/" TargetMode="External"/><Relationship Id="rId10608" Type="http://schemas.openxmlformats.org/officeDocument/2006/relationships/hyperlink" Target="mailto:igarrison@bennett-gomez.net" TargetMode="External"/><Relationship Id="rId5178" Type="http://schemas.openxmlformats.org/officeDocument/2006/relationships/hyperlink" Target="mailto:vparks@hart-gillespie.info" TargetMode="External"/><Relationship Id="rId6229" Type="http://schemas.openxmlformats.org/officeDocument/2006/relationships/hyperlink" Target="http://haynes-olson.com/" TargetMode="External"/><Relationship Id="rId9799" Type="http://schemas.openxmlformats.org/officeDocument/2006/relationships/hyperlink" Target="http://odom-davenport.com/" TargetMode="External"/><Relationship Id="rId12030" Type="http://schemas.openxmlformats.org/officeDocument/2006/relationships/hyperlink" Target="mailto:kiara84@carpenter-greene.com" TargetMode="External"/><Relationship Id="rId16651" Type="http://schemas.openxmlformats.org/officeDocument/2006/relationships/hyperlink" Target="http://www.bridges.com/" TargetMode="External"/><Relationship Id="rId1788" Type="http://schemas.openxmlformats.org/officeDocument/2006/relationships/hyperlink" Target="mailto:uthornton@winters.com" TargetMode="External"/><Relationship Id="rId2839" Type="http://schemas.openxmlformats.org/officeDocument/2006/relationships/hyperlink" Target="https://www.hendricks.com/" TargetMode="External"/><Relationship Id="rId6710" Type="http://schemas.openxmlformats.org/officeDocument/2006/relationships/hyperlink" Target="mailto:hoodvalerie@everett.com" TargetMode="External"/><Relationship Id="rId15253" Type="http://schemas.openxmlformats.org/officeDocument/2006/relationships/hyperlink" Target="http://www.fowler.com/" TargetMode="External"/><Relationship Id="rId16304" Type="http://schemas.openxmlformats.org/officeDocument/2006/relationships/hyperlink" Target="mailto:mckeeross@daugherty.org" TargetMode="External"/><Relationship Id="rId17702" Type="http://schemas.openxmlformats.org/officeDocument/2006/relationships/hyperlink" Target="mailto:jmack@acosta.info" TargetMode="External"/><Relationship Id="rId4261" Type="http://schemas.openxmlformats.org/officeDocument/2006/relationships/hyperlink" Target="http://www.newton.com/" TargetMode="External"/><Relationship Id="rId5312" Type="http://schemas.openxmlformats.org/officeDocument/2006/relationships/hyperlink" Target="mailto:nfrancis@cruz.com" TargetMode="External"/><Relationship Id="rId19874" Type="http://schemas.openxmlformats.org/officeDocument/2006/relationships/hyperlink" Target="mailto:frankware@lin.com" TargetMode="External"/><Relationship Id="rId7484" Type="http://schemas.openxmlformats.org/officeDocument/2006/relationships/hyperlink" Target="mailto:alisha19@campos.com" TargetMode="External"/><Relationship Id="rId8535" Type="http://schemas.openxmlformats.org/officeDocument/2006/relationships/hyperlink" Target="https://www.allen.com/" TargetMode="External"/><Relationship Id="rId8882" Type="http://schemas.openxmlformats.org/officeDocument/2006/relationships/hyperlink" Target="mailto:jfleming@lucas.com" TargetMode="External"/><Relationship Id="rId9933" Type="http://schemas.openxmlformats.org/officeDocument/2006/relationships/hyperlink" Target="https://www.wu-villarreal.com/" TargetMode="External"/><Relationship Id="rId11863" Type="http://schemas.openxmlformats.org/officeDocument/2006/relationships/hyperlink" Target="https://www.fox-mccarthy.com/" TargetMode="External"/><Relationship Id="rId12914" Type="http://schemas.openxmlformats.org/officeDocument/2006/relationships/hyperlink" Target="mailto:erincombs@haley-hubbard.net" TargetMode="External"/><Relationship Id="rId17078" Type="http://schemas.openxmlformats.org/officeDocument/2006/relationships/hyperlink" Target="mailto:savannah02@duran.com" TargetMode="External"/><Relationship Id="rId18476" Type="http://schemas.openxmlformats.org/officeDocument/2006/relationships/hyperlink" Target="mailto:carly92@rasmussen.com" TargetMode="External"/><Relationship Id="rId19527" Type="http://schemas.openxmlformats.org/officeDocument/2006/relationships/hyperlink" Target="http://www.pineda-zhang.com/" TargetMode="External"/><Relationship Id="rId1922" Type="http://schemas.openxmlformats.org/officeDocument/2006/relationships/hyperlink" Target="mailto:bradfordchad@duarte.com" TargetMode="External"/><Relationship Id="rId6086" Type="http://schemas.openxmlformats.org/officeDocument/2006/relationships/hyperlink" Target="mailto:vhartman@kelly-coffey.org" TargetMode="External"/><Relationship Id="rId7137" Type="http://schemas.openxmlformats.org/officeDocument/2006/relationships/hyperlink" Target="https://le-chen.info/" TargetMode="External"/><Relationship Id="rId10465" Type="http://schemas.openxmlformats.org/officeDocument/2006/relationships/hyperlink" Target="http://levine.com/" TargetMode="External"/><Relationship Id="rId11516" Type="http://schemas.openxmlformats.org/officeDocument/2006/relationships/hyperlink" Target="mailto:craig63@wells.net" TargetMode="External"/><Relationship Id="rId18129" Type="http://schemas.openxmlformats.org/officeDocument/2006/relationships/hyperlink" Target="https://www.sanford-molina.biz/" TargetMode="External"/><Relationship Id="rId10118" Type="http://schemas.openxmlformats.org/officeDocument/2006/relationships/hyperlink" Target="mailto:judyreeves@bell.biz" TargetMode="External"/><Relationship Id="rId13688" Type="http://schemas.openxmlformats.org/officeDocument/2006/relationships/hyperlink" Target="mailto:garrett72@miller.biz" TargetMode="External"/><Relationship Id="rId14739" Type="http://schemas.openxmlformats.org/officeDocument/2006/relationships/hyperlink" Target="http://www.cordova-tucker.com/" TargetMode="External"/><Relationship Id="rId18610" Type="http://schemas.openxmlformats.org/officeDocument/2006/relationships/hyperlink" Target="mailto:micheal60@knapp.com" TargetMode="External"/><Relationship Id="rId2696" Type="http://schemas.openxmlformats.org/officeDocument/2006/relationships/hyperlink" Target="mailto:philip86@steele.net" TargetMode="External"/><Relationship Id="rId3747" Type="http://schemas.openxmlformats.org/officeDocument/2006/relationships/hyperlink" Target="http://davenport-moran.com/" TargetMode="External"/><Relationship Id="rId16161" Type="http://schemas.openxmlformats.org/officeDocument/2006/relationships/hyperlink" Target="https://www.hughes.com/" TargetMode="External"/><Relationship Id="rId17212" Type="http://schemas.openxmlformats.org/officeDocument/2006/relationships/hyperlink" Target="mailto:blogan@hudson-dickson.info" TargetMode="External"/><Relationship Id="rId668" Type="http://schemas.openxmlformats.org/officeDocument/2006/relationships/hyperlink" Target="mailto:bradleysophia@burnett.com" TargetMode="External"/><Relationship Id="rId1298" Type="http://schemas.openxmlformats.org/officeDocument/2006/relationships/hyperlink" Target="mailto:kristineholder@aguilar-solomon.net" TargetMode="External"/><Relationship Id="rId2349" Type="http://schemas.openxmlformats.org/officeDocument/2006/relationships/hyperlink" Target="http://rivas-becker.biz/" TargetMode="External"/><Relationship Id="rId6220" Type="http://schemas.openxmlformats.org/officeDocument/2006/relationships/hyperlink" Target="mailto:boylenorman@yang-mueller.biz" TargetMode="External"/><Relationship Id="rId9790" Type="http://schemas.openxmlformats.org/officeDocument/2006/relationships/hyperlink" Target="mailto:kirstenstafford@wu.net" TargetMode="External"/><Relationship Id="rId19384" Type="http://schemas.openxmlformats.org/officeDocument/2006/relationships/hyperlink" Target="mailto:kelleysummer@woods.info" TargetMode="External"/><Relationship Id="rId8392" Type="http://schemas.openxmlformats.org/officeDocument/2006/relationships/hyperlink" Target="mailto:hardinglawrence@howe.biz" TargetMode="External"/><Relationship Id="rId9443" Type="http://schemas.openxmlformats.org/officeDocument/2006/relationships/hyperlink" Target="https://www.gardner-bond.com/" TargetMode="External"/><Relationship Id="rId11373" Type="http://schemas.openxmlformats.org/officeDocument/2006/relationships/hyperlink" Target="https://www.castaneda-zamora.com/" TargetMode="External"/><Relationship Id="rId12771" Type="http://schemas.openxmlformats.org/officeDocument/2006/relationships/hyperlink" Target="https://butler.biz/" TargetMode="External"/><Relationship Id="rId13822" Type="http://schemas.openxmlformats.org/officeDocument/2006/relationships/hyperlink" Target="mailto:briggsjerome@vaughan.biz" TargetMode="External"/><Relationship Id="rId19037" Type="http://schemas.openxmlformats.org/officeDocument/2006/relationships/hyperlink" Target="http://www.logan.com/" TargetMode="External"/><Relationship Id="rId1432" Type="http://schemas.openxmlformats.org/officeDocument/2006/relationships/hyperlink" Target="mailto:humphreylorraine@eaton-mcintyre.net" TargetMode="External"/><Relationship Id="rId2830" Type="http://schemas.openxmlformats.org/officeDocument/2006/relationships/hyperlink" Target="mailto:clineclifford@cooke.com" TargetMode="External"/><Relationship Id="rId8045" Type="http://schemas.openxmlformats.org/officeDocument/2006/relationships/hyperlink" Target="https://mason.com/" TargetMode="External"/><Relationship Id="rId11026" Type="http://schemas.openxmlformats.org/officeDocument/2006/relationships/hyperlink" Target="mailto:dorothy78@hood.net" TargetMode="External"/><Relationship Id="rId12424" Type="http://schemas.openxmlformats.org/officeDocument/2006/relationships/hyperlink" Target="mailto:billsilva@beasley.com" TargetMode="External"/><Relationship Id="rId15994" Type="http://schemas.openxmlformats.org/officeDocument/2006/relationships/hyperlink" Target="mailto:ramosclifford@cummings-powers.com" TargetMode="External"/><Relationship Id="rId802" Type="http://schemas.openxmlformats.org/officeDocument/2006/relationships/hyperlink" Target="mailto:thomas95@watson.info" TargetMode="External"/><Relationship Id="rId14596" Type="http://schemas.openxmlformats.org/officeDocument/2006/relationships/hyperlink" Target="mailto:nrichardson@blair.biz" TargetMode="External"/><Relationship Id="rId15647" Type="http://schemas.openxmlformats.org/officeDocument/2006/relationships/hyperlink" Target="https://www.watkins-ball.biz/" TargetMode="External"/><Relationship Id="rId4655" Type="http://schemas.openxmlformats.org/officeDocument/2006/relationships/hyperlink" Target="http://www.burns-quinn.com/" TargetMode="External"/><Relationship Id="rId5706" Type="http://schemas.openxmlformats.org/officeDocument/2006/relationships/hyperlink" Target="mailto:frichards@fuller.com" TargetMode="External"/><Relationship Id="rId13198" Type="http://schemas.openxmlformats.org/officeDocument/2006/relationships/hyperlink" Target="mailto:jackson88@crawford.com" TargetMode="External"/><Relationship Id="rId14249" Type="http://schemas.openxmlformats.org/officeDocument/2006/relationships/hyperlink" Target="http://stone-cortez.info/" TargetMode="External"/><Relationship Id="rId18120" Type="http://schemas.openxmlformats.org/officeDocument/2006/relationships/hyperlink" Target="mailto:peggy91@sheppard-knapp.net" TargetMode="External"/><Relationship Id="rId178" Type="http://schemas.openxmlformats.org/officeDocument/2006/relationships/hyperlink" Target="http://henry.com/" TargetMode="External"/><Relationship Id="rId3257" Type="http://schemas.openxmlformats.org/officeDocument/2006/relationships/hyperlink" Target="https://www.hernandez-hahn.info/" TargetMode="External"/><Relationship Id="rId4308" Type="http://schemas.openxmlformats.org/officeDocument/2006/relationships/hyperlink" Target="mailto:pelliott@carlson-zhang.biz" TargetMode="External"/><Relationship Id="rId7878" Type="http://schemas.openxmlformats.org/officeDocument/2006/relationships/hyperlink" Target="mailto:lauren63@contreras-mcneil.com" TargetMode="External"/><Relationship Id="rId8929" Type="http://schemas.openxmlformats.org/officeDocument/2006/relationships/hyperlink" Target="http://mathis-norton.com/" TargetMode="External"/><Relationship Id="rId10859" Type="http://schemas.openxmlformats.org/officeDocument/2006/relationships/hyperlink" Target="https://www.stafford.net/" TargetMode="External"/><Relationship Id="rId14730" Type="http://schemas.openxmlformats.org/officeDocument/2006/relationships/hyperlink" Target="mailto:muellercarl@wagner.com" TargetMode="External"/><Relationship Id="rId12281" Type="http://schemas.openxmlformats.org/officeDocument/2006/relationships/hyperlink" Target="https://www.khan-valencia.com/" TargetMode="External"/><Relationship Id="rId13332" Type="http://schemas.openxmlformats.org/officeDocument/2006/relationships/hyperlink" Target="mailto:whitneyjonathan@gillespie-mcknight.com" TargetMode="External"/><Relationship Id="rId2340" Type="http://schemas.openxmlformats.org/officeDocument/2006/relationships/hyperlink" Target="mailto:ylewis@hays.info" TargetMode="External"/><Relationship Id="rId17953" Type="http://schemas.openxmlformats.org/officeDocument/2006/relationships/hyperlink" Target="http://ramos.com/" TargetMode="External"/><Relationship Id="rId312" Type="http://schemas.openxmlformats.org/officeDocument/2006/relationships/hyperlink" Target="mailto:tiffany09@perkins.com" TargetMode="External"/><Relationship Id="rId5563" Type="http://schemas.openxmlformats.org/officeDocument/2006/relationships/hyperlink" Target="https://dillon.com/" TargetMode="External"/><Relationship Id="rId6961" Type="http://schemas.openxmlformats.org/officeDocument/2006/relationships/hyperlink" Target="https://www.shaw.biz/" TargetMode="External"/><Relationship Id="rId15157" Type="http://schemas.openxmlformats.org/officeDocument/2006/relationships/hyperlink" Target="https://middleton.org/" TargetMode="External"/><Relationship Id="rId16555" Type="http://schemas.openxmlformats.org/officeDocument/2006/relationships/hyperlink" Target="https://www.payne-chan.com/" TargetMode="External"/><Relationship Id="rId17606" Type="http://schemas.openxmlformats.org/officeDocument/2006/relationships/hyperlink" Target="mailto:powellterri@wiley-knight.biz" TargetMode="External"/><Relationship Id="rId4165" Type="http://schemas.openxmlformats.org/officeDocument/2006/relationships/hyperlink" Target="http://barton.com/" TargetMode="External"/><Relationship Id="rId5216" Type="http://schemas.openxmlformats.org/officeDocument/2006/relationships/hyperlink" Target="mailto:hughesdave@mccarty.com" TargetMode="External"/><Relationship Id="rId6614" Type="http://schemas.openxmlformats.org/officeDocument/2006/relationships/hyperlink" Target="mailto:roweconnor@garza.com" TargetMode="External"/><Relationship Id="rId16208" Type="http://schemas.openxmlformats.org/officeDocument/2006/relationships/hyperlink" Target="mailto:chelseylloyd@anderson-beltran.info" TargetMode="External"/><Relationship Id="rId19778" Type="http://schemas.openxmlformats.org/officeDocument/2006/relationships/hyperlink" Target="mailto:hendrickstraci@acevedo-olson.biz" TargetMode="External"/><Relationship Id="rId8786" Type="http://schemas.openxmlformats.org/officeDocument/2006/relationships/hyperlink" Target="mailto:april52@martin.com" TargetMode="External"/><Relationship Id="rId9837" Type="http://schemas.openxmlformats.org/officeDocument/2006/relationships/hyperlink" Target="https://mercado.net/" TargetMode="External"/><Relationship Id="rId11767" Type="http://schemas.openxmlformats.org/officeDocument/2006/relationships/hyperlink" Target="https://heath.biz/" TargetMode="External"/><Relationship Id="rId12818" Type="http://schemas.openxmlformats.org/officeDocument/2006/relationships/hyperlink" Target="mailto:tommyshelton@potts.org" TargetMode="External"/><Relationship Id="rId1826" Type="http://schemas.openxmlformats.org/officeDocument/2006/relationships/hyperlink" Target="mailto:snowsheryl@eaton-foster.com" TargetMode="External"/><Relationship Id="rId7388" Type="http://schemas.openxmlformats.org/officeDocument/2006/relationships/hyperlink" Target="mailto:qsanchez@silva-roberson.com" TargetMode="External"/><Relationship Id="rId8439" Type="http://schemas.openxmlformats.org/officeDocument/2006/relationships/hyperlink" Target="http://www.shaw.com/" TargetMode="External"/><Relationship Id="rId10369" Type="http://schemas.openxmlformats.org/officeDocument/2006/relationships/hyperlink" Target="https://mccormick.biz/" TargetMode="External"/><Relationship Id="rId14240" Type="http://schemas.openxmlformats.org/officeDocument/2006/relationships/hyperlink" Target="mailto:dawnponce@jacobs.com" TargetMode="External"/><Relationship Id="rId18861" Type="http://schemas.openxmlformats.org/officeDocument/2006/relationships/hyperlink" Target="https://www.compton-ross.info/" TargetMode="External"/><Relationship Id="rId3998" Type="http://schemas.openxmlformats.org/officeDocument/2006/relationships/hyperlink" Target="mailto:aimee87@riggs.com" TargetMode="External"/><Relationship Id="rId8920" Type="http://schemas.openxmlformats.org/officeDocument/2006/relationships/hyperlink" Target="mailto:maryhaynes@barnes-glenn.com" TargetMode="External"/><Relationship Id="rId17463" Type="http://schemas.openxmlformats.org/officeDocument/2006/relationships/hyperlink" Target="http://green.org/" TargetMode="External"/><Relationship Id="rId18514" Type="http://schemas.openxmlformats.org/officeDocument/2006/relationships/hyperlink" Target="mailto:meganramirez@vaughan.com" TargetMode="External"/><Relationship Id="rId19912" Type="http://schemas.openxmlformats.org/officeDocument/2006/relationships/hyperlink" Target="mailto:collin28@shields.com" TargetMode="External"/><Relationship Id="rId6471" Type="http://schemas.openxmlformats.org/officeDocument/2006/relationships/hyperlink" Target="http://www.salas-simmons.net/" TargetMode="External"/><Relationship Id="rId7522" Type="http://schemas.openxmlformats.org/officeDocument/2006/relationships/hyperlink" Target="mailto:hcastaneda@walton-houston.com" TargetMode="External"/><Relationship Id="rId10850" Type="http://schemas.openxmlformats.org/officeDocument/2006/relationships/hyperlink" Target="mailto:liuchristy@alvarez.info" TargetMode="External"/><Relationship Id="rId11901" Type="http://schemas.openxmlformats.org/officeDocument/2006/relationships/hyperlink" Target="http://bradshaw.org/" TargetMode="External"/><Relationship Id="rId16065" Type="http://schemas.openxmlformats.org/officeDocument/2006/relationships/hyperlink" Target="https://spence-huff.org/" TargetMode="External"/><Relationship Id="rId17116" Type="http://schemas.openxmlformats.org/officeDocument/2006/relationships/hyperlink" Target="mailto:vickiowen@durham.com" TargetMode="External"/><Relationship Id="rId5073" Type="http://schemas.openxmlformats.org/officeDocument/2006/relationships/hyperlink" Target="http://www.evans.net/" TargetMode="External"/><Relationship Id="rId6124" Type="http://schemas.openxmlformats.org/officeDocument/2006/relationships/hyperlink" Target="mailto:devin11@briggs.org" TargetMode="External"/><Relationship Id="rId9694" Type="http://schemas.openxmlformats.org/officeDocument/2006/relationships/hyperlink" Target="mailto:christie03@compton.net" TargetMode="External"/><Relationship Id="rId10503" Type="http://schemas.openxmlformats.org/officeDocument/2006/relationships/hyperlink" Target="https://nolan.net/" TargetMode="External"/><Relationship Id="rId19288" Type="http://schemas.openxmlformats.org/officeDocument/2006/relationships/hyperlink" Target="mailto:alejandra30@jefferson-hester.com" TargetMode="External"/><Relationship Id="rId8296" Type="http://schemas.openxmlformats.org/officeDocument/2006/relationships/hyperlink" Target="mailto:krista42@hubbard-clayton.info" TargetMode="External"/><Relationship Id="rId9347" Type="http://schemas.openxmlformats.org/officeDocument/2006/relationships/hyperlink" Target="https://edwards-swanson.net/" TargetMode="External"/><Relationship Id="rId12675" Type="http://schemas.openxmlformats.org/officeDocument/2006/relationships/hyperlink" Target="https://www.leblanc.com/" TargetMode="External"/><Relationship Id="rId13726" Type="http://schemas.openxmlformats.org/officeDocument/2006/relationships/hyperlink" Target="mailto:sdavidson@garrett-briggs.com" TargetMode="External"/><Relationship Id="rId1683" Type="http://schemas.openxmlformats.org/officeDocument/2006/relationships/hyperlink" Target="http://shea.net/" TargetMode="External"/><Relationship Id="rId2734" Type="http://schemas.openxmlformats.org/officeDocument/2006/relationships/hyperlink" Target="mailto:ylindsey@mckinney-ali.com" TargetMode="External"/><Relationship Id="rId11277" Type="http://schemas.openxmlformats.org/officeDocument/2006/relationships/hyperlink" Target="http://wilkinson-irwin.info/" TargetMode="External"/><Relationship Id="rId12328" Type="http://schemas.openxmlformats.org/officeDocument/2006/relationships/hyperlink" Target="mailto:woodardisaac@conner-randall.com" TargetMode="External"/><Relationship Id="rId15898" Type="http://schemas.openxmlformats.org/officeDocument/2006/relationships/hyperlink" Target="mailto:atkinsontracie@mcdaniel.net" TargetMode="External"/><Relationship Id="rId16949" Type="http://schemas.openxmlformats.org/officeDocument/2006/relationships/hyperlink" Target="http://www.fischer.org/" TargetMode="External"/><Relationship Id="rId706" Type="http://schemas.openxmlformats.org/officeDocument/2006/relationships/hyperlink" Target="mailto:vargasnoah@johns.com" TargetMode="External"/><Relationship Id="rId1336" Type="http://schemas.openxmlformats.org/officeDocument/2006/relationships/hyperlink" Target="mailto:robin62@mcknight.com" TargetMode="External"/><Relationship Id="rId5957" Type="http://schemas.openxmlformats.org/officeDocument/2006/relationships/hyperlink" Target="https://coleman.com/" TargetMode="External"/><Relationship Id="rId18371" Type="http://schemas.openxmlformats.org/officeDocument/2006/relationships/hyperlink" Target="http://www.vargas.com/" TargetMode="External"/><Relationship Id="rId19422" Type="http://schemas.openxmlformats.org/officeDocument/2006/relationships/hyperlink" Target="mailto:ernestluna@hays-ford.com" TargetMode="External"/><Relationship Id="rId42" Type="http://schemas.openxmlformats.org/officeDocument/2006/relationships/hyperlink" Target="mailto:hayleyritter@price.net" TargetMode="External"/><Relationship Id="rId4559" Type="http://schemas.openxmlformats.org/officeDocument/2006/relationships/hyperlink" Target="http://www.wyatt.com/" TargetMode="External"/><Relationship Id="rId8430" Type="http://schemas.openxmlformats.org/officeDocument/2006/relationships/hyperlink" Target="mailto:xnash@norton.com" TargetMode="External"/><Relationship Id="rId10360" Type="http://schemas.openxmlformats.org/officeDocument/2006/relationships/hyperlink" Target="mailto:poncegilbert@terry.com" TargetMode="External"/><Relationship Id="rId11411" Type="http://schemas.openxmlformats.org/officeDocument/2006/relationships/hyperlink" Target="http://www.bolton.com/" TargetMode="External"/><Relationship Id="rId18024" Type="http://schemas.openxmlformats.org/officeDocument/2006/relationships/hyperlink" Target="mailto:zachary69@burch.org" TargetMode="External"/><Relationship Id="rId7032" Type="http://schemas.openxmlformats.org/officeDocument/2006/relationships/hyperlink" Target="mailto:xblevins@dudley.com" TargetMode="External"/><Relationship Id="rId10013" Type="http://schemas.openxmlformats.org/officeDocument/2006/relationships/hyperlink" Target="https://harrington.com/" TargetMode="External"/><Relationship Id="rId13583" Type="http://schemas.openxmlformats.org/officeDocument/2006/relationships/hyperlink" Target="https://www.prince-beltran.com/" TargetMode="External"/><Relationship Id="rId14981" Type="http://schemas.openxmlformats.org/officeDocument/2006/relationships/hyperlink" Target="https://www.eaton.info/" TargetMode="External"/><Relationship Id="rId2591" Type="http://schemas.openxmlformats.org/officeDocument/2006/relationships/hyperlink" Target="https://www.foster.com/" TargetMode="External"/><Relationship Id="rId3642" Type="http://schemas.openxmlformats.org/officeDocument/2006/relationships/hyperlink" Target="mailto:kari40@strong.biz" TargetMode="External"/><Relationship Id="rId12185" Type="http://schemas.openxmlformats.org/officeDocument/2006/relationships/hyperlink" Target="http://quinn.net/" TargetMode="External"/><Relationship Id="rId13236" Type="http://schemas.openxmlformats.org/officeDocument/2006/relationships/hyperlink" Target="mailto:ritaanderson@cain.com" TargetMode="External"/><Relationship Id="rId14634" Type="http://schemas.openxmlformats.org/officeDocument/2006/relationships/hyperlink" Target="mailto:jonathanedwards@kemp-werner.com" TargetMode="External"/><Relationship Id="rId563" Type="http://schemas.openxmlformats.org/officeDocument/2006/relationships/hyperlink" Target="http://www.mccann.biz/" TargetMode="External"/><Relationship Id="rId1193" Type="http://schemas.openxmlformats.org/officeDocument/2006/relationships/hyperlink" Target="https://herrera.com/" TargetMode="External"/><Relationship Id="rId2244" Type="http://schemas.openxmlformats.org/officeDocument/2006/relationships/hyperlink" Target="mailto:farleydeanna@richards.net" TargetMode="External"/><Relationship Id="rId17857" Type="http://schemas.openxmlformats.org/officeDocument/2006/relationships/hyperlink" Target="http://adams-harris.com/" TargetMode="External"/><Relationship Id="rId18908" Type="http://schemas.openxmlformats.org/officeDocument/2006/relationships/hyperlink" Target="mailto:holmesbetty@griffin-schroeder.com" TargetMode="External"/><Relationship Id="rId216" Type="http://schemas.openxmlformats.org/officeDocument/2006/relationships/hyperlink" Target="mailto:hortonmiguel@mays-rivers.org" TargetMode="External"/><Relationship Id="rId6865" Type="http://schemas.openxmlformats.org/officeDocument/2006/relationships/hyperlink" Target="https://navarro.com/" TargetMode="External"/><Relationship Id="rId7916" Type="http://schemas.openxmlformats.org/officeDocument/2006/relationships/hyperlink" Target="mailto:cliffordhuff@ferrell-flores.com" TargetMode="External"/><Relationship Id="rId16459" Type="http://schemas.openxmlformats.org/officeDocument/2006/relationships/hyperlink" Target="https://espinoza.com/" TargetMode="External"/><Relationship Id="rId4069" Type="http://schemas.openxmlformats.org/officeDocument/2006/relationships/hyperlink" Target="http://www.price-harrell.biz/" TargetMode="External"/><Relationship Id="rId5467" Type="http://schemas.openxmlformats.org/officeDocument/2006/relationships/hyperlink" Target="https://sawyer.com/" TargetMode="External"/><Relationship Id="rId6518" Type="http://schemas.openxmlformats.org/officeDocument/2006/relationships/hyperlink" Target="mailto:allenjoel@kennedy.com" TargetMode="External"/><Relationship Id="rId16940" Type="http://schemas.openxmlformats.org/officeDocument/2006/relationships/hyperlink" Target="mailto:alan18@scott-villanueva.com" TargetMode="External"/><Relationship Id="rId14491" Type="http://schemas.openxmlformats.org/officeDocument/2006/relationships/hyperlink" Target="http://www.pope.com/" TargetMode="External"/><Relationship Id="rId15542" Type="http://schemas.openxmlformats.org/officeDocument/2006/relationships/hyperlink" Target="mailto:camposshaun@dickson-fleming.org" TargetMode="External"/><Relationship Id="rId4550" Type="http://schemas.openxmlformats.org/officeDocument/2006/relationships/hyperlink" Target="mailto:dfarrell@holden.info" TargetMode="External"/><Relationship Id="rId5601" Type="http://schemas.openxmlformats.org/officeDocument/2006/relationships/hyperlink" Target="https://mccoy-ayers.com/" TargetMode="External"/><Relationship Id="rId13093" Type="http://schemas.openxmlformats.org/officeDocument/2006/relationships/hyperlink" Target="http://www.rice-brooks.org/" TargetMode="External"/><Relationship Id="rId14144" Type="http://schemas.openxmlformats.org/officeDocument/2006/relationships/hyperlink" Target="mailto:qwilliamson@lozano.com" TargetMode="External"/><Relationship Id="rId3152" Type="http://schemas.openxmlformats.org/officeDocument/2006/relationships/hyperlink" Target="mailto:tstevenson@mcguire.com" TargetMode="External"/><Relationship Id="rId4203" Type="http://schemas.openxmlformats.org/officeDocument/2006/relationships/hyperlink" Target="http://www.lewis.net/" TargetMode="External"/><Relationship Id="rId7773" Type="http://schemas.openxmlformats.org/officeDocument/2006/relationships/hyperlink" Target="http://khan.com/" TargetMode="External"/><Relationship Id="rId8824" Type="http://schemas.openxmlformats.org/officeDocument/2006/relationships/hyperlink" Target="mailto:chrishays@fisher-yates.com" TargetMode="External"/><Relationship Id="rId17367" Type="http://schemas.openxmlformats.org/officeDocument/2006/relationships/hyperlink" Target="http://mcdaniel-howell.com/" TargetMode="External"/><Relationship Id="rId18765" Type="http://schemas.openxmlformats.org/officeDocument/2006/relationships/hyperlink" Target="http://www.carroll-brown.com/" TargetMode="External"/><Relationship Id="rId19816" Type="http://schemas.openxmlformats.org/officeDocument/2006/relationships/hyperlink" Target="mailto:xbernard@suarez.com" TargetMode="External"/><Relationship Id="rId6375" Type="http://schemas.openxmlformats.org/officeDocument/2006/relationships/hyperlink" Target="http://www.cole.com/" TargetMode="External"/><Relationship Id="rId7426" Type="http://schemas.openxmlformats.org/officeDocument/2006/relationships/hyperlink" Target="mailto:danielleon@lutz.net" TargetMode="External"/><Relationship Id="rId10754" Type="http://schemas.openxmlformats.org/officeDocument/2006/relationships/hyperlink" Target="mailto:judypollard@nielsen.com" TargetMode="External"/><Relationship Id="rId11805" Type="http://schemas.openxmlformats.org/officeDocument/2006/relationships/hyperlink" Target="http://www.patton.com/" TargetMode="External"/><Relationship Id="rId18418" Type="http://schemas.openxmlformats.org/officeDocument/2006/relationships/hyperlink" Target="mailto:pedro23@weaver.com" TargetMode="External"/><Relationship Id="rId6028" Type="http://schemas.openxmlformats.org/officeDocument/2006/relationships/hyperlink" Target="mailto:savageregina@yates-nicholson.biz" TargetMode="External"/><Relationship Id="rId9598" Type="http://schemas.openxmlformats.org/officeDocument/2006/relationships/hyperlink" Target="mailto:mayevelyn@reeves-york.com" TargetMode="External"/><Relationship Id="rId10407" Type="http://schemas.openxmlformats.org/officeDocument/2006/relationships/hyperlink" Target="https://www.avila-vang.biz/" TargetMode="External"/><Relationship Id="rId13977" Type="http://schemas.openxmlformats.org/officeDocument/2006/relationships/hyperlink" Target="http://diaz.com/" TargetMode="External"/><Relationship Id="rId2985" Type="http://schemas.openxmlformats.org/officeDocument/2006/relationships/hyperlink" Target="http://novak-smith.com/" TargetMode="External"/><Relationship Id="rId12579" Type="http://schemas.openxmlformats.org/officeDocument/2006/relationships/hyperlink" Target="http://lambert-ellis.net/" TargetMode="External"/><Relationship Id="rId16450" Type="http://schemas.openxmlformats.org/officeDocument/2006/relationships/hyperlink" Target="mailto:leroy33@yoder.com" TargetMode="External"/><Relationship Id="rId17501" Type="http://schemas.openxmlformats.org/officeDocument/2006/relationships/hyperlink" Target="http://www.crosby-mercer.com/" TargetMode="External"/><Relationship Id="rId957" Type="http://schemas.openxmlformats.org/officeDocument/2006/relationships/hyperlink" Target="http://www.beltran.com/" TargetMode="External"/><Relationship Id="rId1587" Type="http://schemas.openxmlformats.org/officeDocument/2006/relationships/hyperlink" Target="http://hendricks.com/" TargetMode="External"/><Relationship Id="rId2638" Type="http://schemas.openxmlformats.org/officeDocument/2006/relationships/hyperlink" Target="mailto:melanievelez@gaines.biz" TargetMode="External"/><Relationship Id="rId15052" Type="http://schemas.openxmlformats.org/officeDocument/2006/relationships/hyperlink" Target="mailto:mcintoshmonica@mora.com" TargetMode="External"/><Relationship Id="rId16103" Type="http://schemas.openxmlformats.org/officeDocument/2006/relationships/hyperlink" Target="http://chan.com/" TargetMode="External"/><Relationship Id="rId19673" Type="http://schemas.openxmlformats.org/officeDocument/2006/relationships/hyperlink" Target="https://bolton-crosby.com/" TargetMode="External"/><Relationship Id="rId4060" Type="http://schemas.openxmlformats.org/officeDocument/2006/relationships/hyperlink" Target="mailto:saramathews@chang.com" TargetMode="External"/><Relationship Id="rId5111" Type="http://schemas.openxmlformats.org/officeDocument/2006/relationships/hyperlink" Target="https://weaver.info/" TargetMode="External"/><Relationship Id="rId8681" Type="http://schemas.openxmlformats.org/officeDocument/2006/relationships/hyperlink" Target="https://www.nichols.com/" TargetMode="External"/><Relationship Id="rId9732" Type="http://schemas.openxmlformats.org/officeDocument/2006/relationships/hyperlink" Target="mailto:tony73@yoder.com" TargetMode="External"/><Relationship Id="rId11662" Type="http://schemas.openxmlformats.org/officeDocument/2006/relationships/hyperlink" Target="mailto:jermaine11@fritz-boyer.biz" TargetMode="External"/><Relationship Id="rId18275" Type="http://schemas.openxmlformats.org/officeDocument/2006/relationships/hyperlink" Target="http://www.stevens.com/" TargetMode="External"/><Relationship Id="rId19326" Type="http://schemas.openxmlformats.org/officeDocument/2006/relationships/hyperlink" Target="mailto:catherine40@wolf.com" TargetMode="External"/><Relationship Id="rId1721" Type="http://schemas.openxmlformats.org/officeDocument/2006/relationships/hyperlink" Target="http://www.stanton.info/" TargetMode="External"/><Relationship Id="rId7283" Type="http://schemas.openxmlformats.org/officeDocument/2006/relationships/hyperlink" Target="https://www.garrett.com/" TargetMode="External"/><Relationship Id="rId8334" Type="http://schemas.openxmlformats.org/officeDocument/2006/relationships/hyperlink" Target="mailto:diaztara@knapp-michael.biz" TargetMode="External"/><Relationship Id="rId10264" Type="http://schemas.openxmlformats.org/officeDocument/2006/relationships/hyperlink" Target="mailto:meredith77@esparza-walters.com" TargetMode="External"/><Relationship Id="rId11315" Type="http://schemas.openxmlformats.org/officeDocument/2006/relationships/hyperlink" Target="https://www.calderon.com/" TargetMode="External"/><Relationship Id="rId12713" Type="http://schemas.openxmlformats.org/officeDocument/2006/relationships/hyperlink" Target="http://www.merritt-valentine.info/" TargetMode="External"/><Relationship Id="rId14885" Type="http://schemas.openxmlformats.org/officeDocument/2006/relationships/hyperlink" Target="https://baxter.biz/" TargetMode="External"/><Relationship Id="rId15936" Type="http://schemas.openxmlformats.org/officeDocument/2006/relationships/hyperlink" Target="mailto:hmurray@fisher.com" TargetMode="External"/><Relationship Id="rId2495" Type="http://schemas.openxmlformats.org/officeDocument/2006/relationships/hyperlink" Target="http://www.hart-whitehead.info/" TargetMode="External"/><Relationship Id="rId3893" Type="http://schemas.openxmlformats.org/officeDocument/2006/relationships/hyperlink" Target="https://www.reese.com/" TargetMode="External"/><Relationship Id="rId4944" Type="http://schemas.openxmlformats.org/officeDocument/2006/relationships/hyperlink" Target="mailto:rachelwalsh@long-stuart.com" TargetMode="External"/><Relationship Id="rId12089" Type="http://schemas.openxmlformats.org/officeDocument/2006/relationships/hyperlink" Target="https://www.cantrell.com/" TargetMode="External"/><Relationship Id="rId13487" Type="http://schemas.openxmlformats.org/officeDocument/2006/relationships/hyperlink" Target="https://www.austin.com/" TargetMode="External"/><Relationship Id="rId14538" Type="http://schemas.openxmlformats.org/officeDocument/2006/relationships/hyperlink" Target="mailto:bethanyweaver@vasquez.info" TargetMode="External"/><Relationship Id="rId467" Type="http://schemas.openxmlformats.org/officeDocument/2006/relationships/hyperlink" Target="http://levine-francis.com/" TargetMode="External"/><Relationship Id="rId1097" Type="http://schemas.openxmlformats.org/officeDocument/2006/relationships/hyperlink" Target="https://www.hicks.biz/" TargetMode="External"/><Relationship Id="rId2148" Type="http://schemas.openxmlformats.org/officeDocument/2006/relationships/hyperlink" Target="mailto:clogan@estes.com" TargetMode="External"/><Relationship Id="rId3546" Type="http://schemas.openxmlformats.org/officeDocument/2006/relationships/hyperlink" Target="mailto:darrell04@cardenas.net" TargetMode="External"/><Relationship Id="rId17011" Type="http://schemas.openxmlformats.org/officeDocument/2006/relationships/hyperlink" Target="https://sweeney-barr.biz/" TargetMode="External"/><Relationship Id="rId6769" Type="http://schemas.openxmlformats.org/officeDocument/2006/relationships/hyperlink" Target="http://oneill-wheeler.com/" TargetMode="External"/><Relationship Id="rId12570" Type="http://schemas.openxmlformats.org/officeDocument/2006/relationships/hyperlink" Target="mailto:larsonbrett@rose-gibbs.com" TargetMode="External"/><Relationship Id="rId13621" Type="http://schemas.openxmlformats.org/officeDocument/2006/relationships/hyperlink" Target="https://pena-mclean.com/" TargetMode="External"/><Relationship Id="rId19183" Type="http://schemas.openxmlformats.org/officeDocument/2006/relationships/hyperlink" Target="http://www.ashley.biz/" TargetMode="External"/><Relationship Id="rId8191" Type="http://schemas.openxmlformats.org/officeDocument/2006/relationships/hyperlink" Target="https://www.herrera.info/" TargetMode="External"/><Relationship Id="rId9242" Type="http://schemas.openxmlformats.org/officeDocument/2006/relationships/hyperlink" Target="mailto:eli@watkins-duffy.info" TargetMode="External"/><Relationship Id="rId11172" Type="http://schemas.openxmlformats.org/officeDocument/2006/relationships/hyperlink" Target="mailto:wrightjeanne@cortez-moore.com" TargetMode="External"/><Relationship Id="rId12223" Type="http://schemas.openxmlformats.org/officeDocument/2006/relationships/hyperlink" Target="http://www.frost.biz/" TargetMode="External"/><Relationship Id="rId15793" Type="http://schemas.openxmlformats.org/officeDocument/2006/relationships/hyperlink" Target="https://chavez.net/" TargetMode="External"/><Relationship Id="rId601" Type="http://schemas.openxmlformats.org/officeDocument/2006/relationships/hyperlink" Target="https://simpson.info/" TargetMode="External"/><Relationship Id="rId1231" Type="http://schemas.openxmlformats.org/officeDocument/2006/relationships/hyperlink" Target="https://www.small.com/" TargetMode="External"/><Relationship Id="rId5852" Type="http://schemas.openxmlformats.org/officeDocument/2006/relationships/hyperlink" Target="mailto:alison42@mitchell.com" TargetMode="External"/><Relationship Id="rId14395" Type="http://schemas.openxmlformats.org/officeDocument/2006/relationships/hyperlink" Target="http://www.ballard.info/" TargetMode="External"/><Relationship Id="rId15446" Type="http://schemas.openxmlformats.org/officeDocument/2006/relationships/hyperlink" Target="mailto:qbooker@hays.org" TargetMode="External"/><Relationship Id="rId16844" Type="http://schemas.openxmlformats.org/officeDocument/2006/relationships/hyperlink" Target="mailto:jerrycrane@ochoa-holmes.com" TargetMode="External"/><Relationship Id="rId4454" Type="http://schemas.openxmlformats.org/officeDocument/2006/relationships/hyperlink" Target="mailto:cabbott@pierce.com" TargetMode="External"/><Relationship Id="rId5505" Type="http://schemas.openxmlformats.org/officeDocument/2006/relationships/hyperlink" Target="http://www.hogan.com/" TargetMode="External"/><Relationship Id="rId6903" Type="http://schemas.openxmlformats.org/officeDocument/2006/relationships/hyperlink" Target="https://glenn.com/" TargetMode="External"/><Relationship Id="rId14048" Type="http://schemas.openxmlformats.org/officeDocument/2006/relationships/hyperlink" Target="mailto:abigailhahn@boone.org" TargetMode="External"/><Relationship Id="rId3056" Type="http://schemas.openxmlformats.org/officeDocument/2006/relationships/hyperlink" Target="mailto:lambkristie@bradshaw.biz" TargetMode="External"/><Relationship Id="rId4107" Type="http://schemas.openxmlformats.org/officeDocument/2006/relationships/hyperlink" Target="http://burgess.com/" TargetMode="External"/><Relationship Id="rId18669" Type="http://schemas.openxmlformats.org/officeDocument/2006/relationships/hyperlink" Target="http://orr-manning.org/" TargetMode="External"/><Relationship Id="rId6279" Type="http://schemas.openxmlformats.org/officeDocument/2006/relationships/hyperlink" Target="http://horn-underwood.org/" TargetMode="External"/><Relationship Id="rId7677" Type="http://schemas.openxmlformats.org/officeDocument/2006/relationships/hyperlink" Target="https://torres-rich.net/" TargetMode="External"/><Relationship Id="rId8728" Type="http://schemas.openxmlformats.org/officeDocument/2006/relationships/hyperlink" Target="mailto:bentleycasey@reese.net" TargetMode="External"/><Relationship Id="rId10658" Type="http://schemas.openxmlformats.org/officeDocument/2006/relationships/hyperlink" Target="mailto:ckramer@logan-reeves.com" TargetMode="External"/><Relationship Id="rId11709" Type="http://schemas.openxmlformats.org/officeDocument/2006/relationships/hyperlink" Target="http://walters.biz/" TargetMode="External"/><Relationship Id="rId12080" Type="http://schemas.openxmlformats.org/officeDocument/2006/relationships/hyperlink" Target="mailto:rpeck@mccormick.com" TargetMode="External"/><Relationship Id="rId13131" Type="http://schemas.openxmlformats.org/officeDocument/2006/relationships/hyperlink" Target="http://www.farley.com/" TargetMode="External"/><Relationship Id="rId17752" Type="http://schemas.openxmlformats.org/officeDocument/2006/relationships/hyperlink" Target="mailto:buckleylisa@howell.org" TargetMode="External"/><Relationship Id="rId18803" Type="http://schemas.openxmlformats.org/officeDocument/2006/relationships/hyperlink" Target="https://logan-douglas.com/" TargetMode="External"/><Relationship Id="rId2889" Type="http://schemas.openxmlformats.org/officeDocument/2006/relationships/hyperlink" Target="https://www.gillespie.com/" TargetMode="External"/><Relationship Id="rId6760" Type="http://schemas.openxmlformats.org/officeDocument/2006/relationships/hyperlink" Target="mailto:legina@roman.info" TargetMode="External"/><Relationship Id="rId7811" Type="http://schemas.openxmlformats.org/officeDocument/2006/relationships/hyperlink" Target="http://wiggins.com/" TargetMode="External"/><Relationship Id="rId16354" Type="http://schemas.openxmlformats.org/officeDocument/2006/relationships/hyperlink" Target="mailto:jlester@butler-beasley.com" TargetMode="External"/><Relationship Id="rId17405" Type="http://schemas.openxmlformats.org/officeDocument/2006/relationships/hyperlink" Target="http://www.colon.com/" TargetMode="External"/><Relationship Id="rId20000" Type="http://schemas.openxmlformats.org/officeDocument/2006/relationships/hyperlink" Target="mailto:spencerbright@powell.biz" TargetMode="External"/><Relationship Id="rId111" Type="http://schemas.openxmlformats.org/officeDocument/2006/relationships/hyperlink" Target="mailto:ivanhiggins@charles-estrada.com" TargetMode="External"/><Relationship Id="rId5362" Type="http://schemas.openxmlformats.org/officeDocument/2006/relationships/hyperlink" Target="mailto:debbie36@weaver.com" TargetMode="External"/><Relationship Id="rId6413" Type="http://schemas.openxmlformats.org/officeDocument/2006/relationships/hyperlink" Target="http://ward-david.com/" TargetMode="External"/><Relationship Id="rId9983" Type="http://schemas.openxmlformats.org/officeDocument/2006/relationships/hyperlink" Target="http://higgins.com/" TargetMode="External"/><Relationship Id="rId16007" Type="http://schemas.openxmlformats.org/officeDocument/2006/relationships/hyperlink" Target="https://shaffer-melendez.com/" TargetMode="External"/><Relationship Id="rId19577" Type="http://schemas.openxmlformats.org/officeDocument/2006/relationships/hyperlink" Target="http://www.curry.com/" TargetMode="External"/><Relationship Id="rId5015" Type="http://schemas.openxmlformats.org/officeDocument/2006/relationships/hyperlink" Target="http://chapman.org/" TargetMode="External"/><Relationship Id="rId8585" Type="http://schemas.openxmlformats.org/officeDocument/2006/relationships/hyperlink" Target="https://www.williams.com/" TargetMode="External"/><Relationship Id="rId9636" Type="http://schemas.openxmlformats.org/officeDocument/2006/relationships/hyperlink" Target="mailto:qthompson@garner-butler.com" TargetMode="External"/><Relationship Id="rId12964" Type="http://schemas.openxmlformats.org/officeDocument/2006/relationships/hyperlink" Target="mailto:arose@noble.biz" TargetMode="External"/><Relationship Id="rId18179" Type="http://schemas.openxmlformats.org/officeDocument/2006/relationships/hyperlink" Target="https://villarreal.com/" TargetMode="External"/><Relationship Id="rId1972" Type="http://schemas.openxmlformats.org/officeDocument/2006/relationships/hyperlink" Target="mailto:grayisaiah@hobbs.com" TargetMode="External"/><Relationship Id="rId7187" Type="http://schemas.openxmlformats.org/officeDocument/2006/relationships/hyperlink" Target="http://www.russell-rosales.com/" TargetMode="External"/><Relationship Id="rId8238" Type="http://schemas.openxmlformats.org/officeDocument/2006/relationships/hyperlink" Target="mailto:sweeneygabriela@hall-riley.com" TargetMode="External"/><Relationship Id="rId10168" Type="http://schemas.openxmlformats.org/officeDocument/2006/relationships/hyperlink" Target="mailto:jmcconnell@collins.org" TargetMode="External"/><Relationship Id="rId11566" Type="http://schemas.openxmlformats.org/officeDocument/2006/relationships/hyperlink" Target="mailto:sophiavillarreal@fletcher.biz" TargetMode="External"/><Relationship Id="rId12617" Type="http://schemas.openxmlformats.org/officeDocument/2006/relationships/hyperlink" Target="http://ryan.org/" TargetMode="External"/><Relationship Id="rId1625" Type="http://schemas.openxmlformats.org/officeDocument/2006/relationships/hyperlink" Target="https://frost-short.net/" TargetMode="External"/><Relationship Id="rId11219" Type="http://schemas.openxmlformats.org/officeDocument/2006/relationships/hyperlink" Target="https://robertson.com/" TargetMode="External"/><Relationship Id="rId14789" Type="http://schemas.openxmlformats.org/officeDocument/2006/relationships/hyperlink" Target="http://www.glass.org/" TargetMode="External"/><Relationship Id="rId18660" Type="http://schemas.openxmlformats.org/officeDocument/2006/relationships/hyperlink" Target="mailto:gritter@whitaker-benton.com" TargetMode="External"/><Relationship Id="rId19711" Type="http://schemas.openxmlformats.org/officeDocument/2006/relationships/hyperlink" Target="https://www.davenport.com/" TargetMode="External"/><Relationship Id="rId3797" Type="http://schemas.openxmlformats.org/officeDocument/2006/relationships/hyperlink" Target="http://www.berry-berg.org/" TargetMode="External"/><Relationship Id="rId4848" Type="http://schemas.openxmlformats.org/officeDocument/2006/relationships/hyperlink" Target="mailto:phyllis97@garza-newman.info" TargetMode="External"/><Relationship Id="rId11700" Type="http://schemas.openxmlformats.org/officeDocument/2006/relationships/hyperlink" Target="mailto:gallagherchase@chang.com" TargetMode="External"/><Relationship Id="rId17262" Type="http://schemas.openxmlformats.org/officeDocument/2006/relationships/hyperlink" Target="mailto:farrelldarin@brooks.com" TargetMode="External"/><Relationship Id="rId18313" Type="http://schemas.openxmlformats.org/officeDocument/2006/relationships/hyperlink" Target="http://www.villarreal.com/" TargetMode="External"/><Relationship Id="rId2399" Type="http://schemas.openxmlformats.org/officeDocument/2006/relationships/hyperlink" Target="http://mann.com/" TargetMode="External"/><Relationship Id="rId6270" Type="http://schemas.openxmlformats.org/officeDocument/2006/relationships/hyperlink" Target="mailto:aterry@townsend.com" TargetMode="External"/><Relationship Id="rId7321" Type="http://schemas.openxmlformats.org/officeDocument/2006/relationships/hyperlink" Target="http://www.turner.org/" TargetMode="External"/><Relationship Id="rId10302" Type="http://schemas.openxmlformats.org/officeDocument/2006/relationships/hyperlink" Target="mailto:herbertcarpenter@fry.net" TargetMode="External"/><Relationship Id="rId13872" Type="http://schemas.openxmlformats.org/officeDocument/2006/relationships/hyperlink" Target="mailto:ileblanc@swanson.com" TargetMode="External"/><Relationship Id="rId2880" Type="http://schemas.openxmlformats.org/officeDocument/2006/relationships/hyperlink" Target="mailto:johnathangrant@snyder-peters.com" TargetMode="External"/><Relationship Id="rId3931" Type="http://schemas.openxmlformats.org/officeDocument/2006/relationships/hyperlink" Target="http://garrett.com/" TargetMode="External"/><Relationship Id="rId9493" Type="http://schemas.openxmlformats.org/officeDocument/2006/relationships/hyperlink" Target="http://www.blair.com/" TargetMode="External"/><Relationship Id="rId12474" Type="http://schemas.openxmlformats.org/officeDocument/2006/relationships/hyperlink" Target="mailto:mckinneychristy@duncan.com" TargetMode="External"/><Relationship Id="rId13525" Type="http://schemas.openxmlformats.org/officeDocument/2006/relationships/hyperlink" Target="https://www.gillespie.com/" TargetMode="External"/><Relationship Id="rId14923" Type="http://schemas.openxmlformats.org/officeDocument/2006/relationships/hyperlink" Target="http://www.pitts.com/" TargetMode="External"/><Relationship Id="rId19087" Type="http://schemas.openxmlformats.org/officeDocument/2006/relationships/hyperlink" Target="https://www.buchanan.com/" TargetMode="External"/><Relationship Id="rId852" Type="http://schemas.openxmlformats.org/officeDocument/2006/relationships/hyperlink" Target="mailto:meadowsmandy@baker.info" TargetMode="External"/><Relationship Id="rId1482" Type="http://schemas.openxmlformats.org/officeDocument/2006/relationships/hyperlink" Target="mailto:frank82@casey.com" TargetMode="External"/><Relationship Id="rId2533" Type="http://schemas.openxmlformats.org/officeDocument/2006/relationships/hyperlink" Target="http://www.faulkner-nielsen.org/" TargetMode="External"/><Relationship Id="rId8095" Type="http://schemas.openxmlformats.org/officeDocument/2006/relationships/hyperlink" Target="https://www.moss.com/" TargetMode="External"/><Relationship Id="rId9146" Type="http://schemas.openxmlformats.org/officeDocument/2006/relationships/hyperlink" Target="mailto:kellybenton@pitts.com" TargetMode="External"/><Relationship Id="rId11076" Type="http://schemas.openxmlformats.org/officeDocument/2006/relationships/hyperlink" Target="mailto:miranda52@goodwin.net" TargetMode="External"/><Relationship Id="rId12127" Type="http://schemas.openxmlformats.org/officeDocument/2006/relationships/hyperlink" Target="http://strong-rosales.com/" TargetMode="External"/><Relationship Id="rId505" Type="http://schemas.openxmlformats.org/officeDocument/2006/relationships/hyperlink" Target="https://www.ho-tran.com/" TargetMode="External"/><Relationship Id="rId1135" Type="http://schemas.openxmlformats.org/officeDocument/2006/relationships/hyperlink" Target="http://www.mcintyre.com/" TargetMode="External"/><Relationship Id="rId14299" Type="http://schemas.openxmlformats.org/officeDocument/2006/relationships/hyperlink" Target="https://www.coffey-huber.com/" TargetMode="External"/><Relationship Id="rId15697" Type="http://schemas.openxmlformats.org/officeDocument/2006/relationships/hyperlink" Target="https://www.olson.com/" TargetMode="External"/><Relationship Id="rId16748" Type="http://schemas.openxmlformats.org/officeDocument/2006/relationships/hyperlink" Target="mailto:frazierdenise@branch.info" TargetMode="External"/><Relationship Id="rId18170" Type="http://schemas.openxmlformats.org/officeDocument/2006/relationships/hyperlink" Target="mailto:suedavies@stafford.info" TargetMode="External"/><Relationship Id="rId4358" Type="http://schemas.openxmlformats.org/officeDocument/2006/relationships/hyperlink" Target="mailto:jhuynh@kane.com" TargetMode="External"/><Relationship Id="rId5409" Type="http://schemas.openxmlformats.org/officeDocument/2006/relationships/hyperlink" Target="http://www.parker-patterson.com/" TargetMode="External"/><Relationship Id="rId5756" Type="http://schemas.openxmlformats.org/officeDocument/2006/relationships/hyperlink" Target="mailto:theresa69@mcpherson.info" TargetMode="External"/><Relationship Id="rId6807" Type="http://schemas.openxmlformats.org/officeDocument/2006/relationships/hyperlink" Target="https://mccoy.info/" TargetMode="External"/><Relationship Id="rId19221" Type="http://schemas.openxmlformats.org/officeDocument/2006/relationships/hyperlink" Target="https://www.villanueva.info/" TargetMode="External"/><Relationship Id="rId8979" Type="http://schemas.openxmlformats.org/officeDocument/2006/relationships/hyperlink" Target="https://cortez-chandler.com/" TargetMode="External"/><Relationship Id="rId11210" Type="http://schemas.openxmlformats.org/officeDocument/2006/relationships/hyperlink" Target="mailto:fullerbrandy@petersen-mcmillan.biz" TargetMode="External"/><Relationship Id="rId14780" Type="http://schemas.openxmlformats.org/officeDocument/2006/relationships/hyperlink" Target="mailto:timvelez@matthews-rhodes.com" TargetMode="External"/><Relationship Id="rId15831" Type="http://schemas.openxmlformats.org/officeDocument/2006/relationships/hyperlink" Target="http://www.hendricks.net/" TargetMode="External"/><Relationship Id="rId13382" Type="http://schemas.openxmlformats.org/officeDocument/2006/relationships/hyperlink" Target="mailto:jade57@sullivan.com" TargetMode="External"/><Relationship Id="rId14433" Type="http://schemas.openxmlformats.org/officeDocument/2006/relationships/hyperlink" Target="http://michael-avila.com/" TargetMode="External"/><Relationship Id="rId2390" Type="http://schemas.openxmlformats.org/officeDocument/2006/relationships/hyperlink" Target="mailto:gibbsjason@hodges.com" TargetMode="External"/><Relationship Id="rId3441" Type="http://schemas.openxmlformats.org/officeDocument/2006/relationships/hyperlink" Target="https://www.norris-cooley.info/" TargetMode="External"/><Relationship Id="rId13035" Type="http://schemas.openxmlformats.org/officeDocument/2006/relationships/hyperlink" Target="https://mooney.com/" TargetMode="External"/><Relationship Id="rId17656" Type="http://schemas.openxmlformats.org/officeDocument/2006/relationships/hyperlink" Target="mailto:manuel10@gordon.org" TargetMode="External"/><Relationship Id="rId362" Type="http://schemas.openxmlformats.org/officeDocument/2006/relationships/hyperlink" Target="mailto:guymorrow@romero-owen.com" TargetMode="External"/><Relationship Id="rId2043" Type="http://schemas.openxmlformats.org/officeDocument/2006/relationships/hyperlink" Target="http://rivas.com/" TargetMode="External"/><Relationship Id="rId6664" Type="http://schemas.openxmlformats.org/officeDocument/2006/relationships/hyperlink" Target="mailto:torresebony@calhoun.com" TargetMode="External"/><Relationship Id="rId7715" Type="http://schemas.openxmlformats.org/officeDocument/2006/relationships/hyperlink" Target="http://www.trujillo.info/" TargetMode="External"/><Relationship Id="rId16258" Type="http://schemas.openxmlformats.org/officeDocument/2006/relationships/hyperlink" Target="mailto:dwood@jimenez.com" TargetMode="External"/><Relationship Id="rId17309" Type="http://schemas.openxmlformats.org/officeDocument/2006/relationships/hyperlink" Target="https://www.price.com/" TargetMode="External"/><Relationship Id="rId18707" Type="http://schemas.openxmlformats.org/officeDocument/2006/relationships/hyperlink" Target="http://www.mcmahon.biz/" TargetMode="External"/><Relationship Id="rId5266" Type="http://schemas.openxmlformats.org/officeDocument/2006/relationships/hyperlink" Target="mailto:cristinafrench@cobb.net" TargetMode="External"/><Relationship Id="rId6317" Type="http://schemas.openxmlformats.org/officeDocument/2006/relationships/hyperlink" Target="http://campos.com/" TargetMode="External"/><Relationship Id="rId9887" Type="http://schemas.openxmlformats.org/officeDocument/2006/relationships/hyperlink" Target="http://www.flowers-sutton.com/" TargetMode="External"/><Relationship Id="rId8489" Type="http://schemas.openxmlformats.org/officeDocument/2006/relationships/hyperlink" Target="http://wilkins.com/" TargetMode="External"/><Relationship Id="rId12868" Type="http://schemas.openxmlformats.org/officeDocument/2006/relationships/hyperlink" Target="mailto:yvette29@santana-solomon.com" TargetMode="External"/><Relationship Id="rId13919" Type="http://schemas.openxmlformats.org/officeDocument/2006/relationships/hyperlink" Target="https://barnett.com/" TargetMode="External"/><Relationship Id="rId1876" Type="http://schemas.openxmlformats.org/officeDocument/2006/relationships/hyperlink" Target="mailto:jeanette16@smith.com" TargetMode="External"/><Relationship Id="rId2927" Type="http://schemas.openxmlformats.org/officeDocument/2006/relationships/hyperlink" Target="http://gross.com/" TargetMode="External"/><Relationship Id="rId14290" Type="http://schemas.openxmlformats.org/officeDocument/2006/relationships/hyperlink" Target="mailto:desiree18@gregory-rivas.info" TargetMode="External"/><Relationship Id="rId15341" Type="http://schemas.openxmlformats.org/officeDocument/2006/relationships/hyperlink" Target="https://www.greene-gray.biz/" TargetMode="External"/><Relationship Id="rId19962" Type="http://schemas.openxmlformats.org/officeDocument/2006/relationships/hyperlink" Target="mailto:lfloyd@patel.com" TargetMode="External"/><Relationship Id="rId1529" Type="http://schemas.openxmlformats.org/officeDocument/2006/relationships/hyperlink" Target="https://www.carlson.com/" TargetMode="External"/><Relationship Id="rId5400" Type="http://schemas.openxmlformats.org/officeDocument/2006/relationships/hyperlink" Target="mailto:wongelizabeth@bentley.org" TargetMode="External"/><Relationship Id="rId8970" Type="http://schemas.openxmlformats.org/officeDocument/2006/relationships/hyperlink" Target="mailto:oestes@alvarado.com" TargetMode="External"/><Relationship Id="rId11951" Type="http://schemas.openxmlformats.org/officeDocument/2006/relationships/hyperlink" Target="https://www.humphrey.com/" TargetMode="External"/><Relationship Id="rId18564" Type="http://schemas.openxmlformats.org/officeDocument/2006/relationships/hyperlink" Target="mailto:isaac80@mack.org" TargetMode="External"/><Relationship Id="rId19615" Type="http://schemas.openxmlformats.org/officeDocument/2006/relationships/hyperlink" Target="https://chan.biz/" TargetMode="External"/><Relationship Id="rId4002" Type="http://schemas.openxmlformats.org/officeDocument/2006/relationships/hyperlink" Target="mailto:abrewer@castaneda.biz" TargetMode="External"/><Relationship Id="rId7572" Type="http://schemas.openxmlformats.org/officeDocument/2006/relationships/hyperlink" Target="mailto:gravesgregg@beasley.com" TargetMode="External"/><Relationship Id="rId8623" Type="http://schemas.openxmlformats.org/officeDocument/2006/relationships/hyperlink" Target="http://rodgers.com/" TargetMode="External"/><Relationship Id="rId10553" Type="http://schemas.openxmlformats.org/officeDocument/2006/relationships/hyperlink" Target="http://www.murray.com/" TargetMode="External"/><Relationship Id="rId11604" Type="http://schemas.openxmlformats.org/officeDocument/2006/relationships/hyperlink" Target="mailto:trangel@washington-swanson.com" TargetMode="External"/><Relationship Id="rId17166" Type="http://schemas.openxmlformats.org/officeDocument/2006/relationships/hyperlink" Target="mailto:ncline@santana-cross.net" TargetMode="External"/><Relationship Id="rId18217" Type="http://schemas.openxmlformats.org/officeDocument/2006/relationships/hyperlink" Target="https://www.robles.com/" TargetMode="External"/><Relationship Id="rId6174" Type="http://schemas.openxmlformats.org/officeDocument/2006/relationships/hyperlink" Target="mailto:bryce97@weeks-brennan.com" TargetMode="External"/><Relationship Id="rId7225" Type="http://schemas.openxmlformats.org/officeDocument/2006/relationships/hyperlink" Target="http://www.page-goodman.com/" TargetMode="External"/><Relationship Id="rId10206" Type="http://schemas.openxmlformats.org/officeDocument/2006/relationships/hyperlink" Target="mailto:fbuckley@durham.com" TargetMode="External"/><Relationship Id="rId2784" Type="http://schemas.openxmlformats.org/officeDocument/2006/relationships/hyperlink" Target="mailto:rhonda25@osborn-cobb.com" TargetMode="External"/><Relationship Id="rId9397" Type="http://schemas.openxmlformats.org/officeDocument/2006/relationships/hyperlink" Target="http://randolph-pitts.biz/" TargetMode="External"/><Relationship Id="rId12378" Type="http://schemas.openxmlformats.org/officeDocument/2006/relationships/hyperlink" Target="mailto:suzanne47@booth-poole.com" TargetMode="External"/><Relationship Id="rId13776" Type="http://schemas.openxmlformats.org/officeDocument/2006/relationships/hyperlink" Target="mailto:bondapril@richardson.com" TargetMode="External"/><Relationship Id="rId14827" Type="http://schemas.openxmlformats.org/officeDocument/2006/relationships/hyperlink" Target="http://www.riddle-webster.net/" TargetMode="External"/><Relationship Id="rId756" Type="http://schemas.openxmlformats.org/officeDocument/2006/relationships/hyperlink" Target="mailto:rmoses@tanner.net" TargetMode="External"/><Relationship Id="rId1386" Type="http://schemas.openxmlformats.org/officeDocument/2006/relationships/hyperlink" Target="mailto:chase45@woodward.org" TargetMode="External"/><Relationship Id="rId2437" Type="http://schemas.openxmlformats.org/officeDocument/2006/relationships/hyperlink" Target="https://oliver-black.com/" TargetMode="External"/><Relationship Id="rId3835" Type="http://schemas.openxmlformats.org/officeDocument/2006/relationships/hyperlink" Target="http://www.tate.com/" TargetMode="External"/><Relationship Id="rId13429" Type="http://schemas.openxmlformats.org/officeDocument/2006/relationships/hyperlink" Target="http://www.hurley.com/" TargetMode="External"/><Relationship Id="rId16999" Type="http://schemas.openxmlformats.org/officeDocument/2006/relationships/hyperlink" Target="https://rowland.com/" TargetMode="External"/><Relationship Id="rId17300" Type="http://schemas.openxmlformats.org/officeDocument/2006/relationships/hyperlink" Target="mailto:rhurley@kline.info" TargetMode="External"/><Relationship Id="rId409" Type="http://schemas.openxmlformats.org/officeDocument/2006/relationships/hyperlink" Target="https://burnett.com/" TargetMode="External"/><Relationship Id="rId1039" Type="http://schemas.openxmlformats.org/officeDocument/2006/relationships/hyperlink" Target="https://www.kline-stevens.info/" TargetMode="External"/><Relationship Id="rId13910" Type="http://schemas.openxmlformats.org/officeDocument/2006/relationships/hyperlink" Target="mailto:phamjaime@schultz.com" TargetMode="External"/><Relationship Id="rId19472" Type="http://schemas.openxmlformats.org/officeDocument/2006/relationships/hyperlink" Target="mailto:eileen49@harmon.com" TargetMode="External"/><Relationship Id="rId92" Type="http://schemas.openxmlformats.org/officeDocument/2006/relationships/hyperlink" Target="https://www.long-hickman.com/" TargetMode="External"/><Relationship Id="rId7082" Type="http://schemas.openxmlformats.org/officeDocument/2006/relationships/hyperlink" Target="mailto:terrysharon@watts-reyes.com" TargetMode="External"/><Relationship Id="rId8480" Type="http://schemas.openxmlformats.org/officeDocument/2006/relationships/hyperlink" Target="mailto:jacksonnicholson@casey-fritz.com" TargetMode="External"/><Relationship Id="rId9531" Type="http://schemas.openxmlformats.org/officeDocument/2006/relationships/hyperlink" Target="https://www.lyons-baker.info/" TargetMode="External"/><Relationship Id="rId11461" Type="http://schemas.openxmlformats.org/officeDocument/2006/relationships/hyperlink" Target="https://pugh.com/" TargetMode="External"/><Relationship Id="rId12512" Type="http://schemas.openxmlformats.org/officeDocument/2006/relationships/hyperlink" Target="mailto:chelseydurham@archer.info" TargetMode="External"/><Relationship Id="rId18074" Type="http://schemas.openxmlformats.org/officeDocument/2006/relationships/hyperlink" Target="mailto:chenselena@cochran-fuller.info" TargetMode="External"/><Relationship Id="rId19125" Type="http://schemas.openxmlformats.org/officeDocument/2006/relationships/hyperlink" Target="https://salazar.com/" TargetMode="External"/><Relationship Id="rId1520" Type="http://schemas.openxmlformats.org/officeDocument/2006/relationships/hyperlink" Target="mailto:freemangavin@maynard.info" TargetMode="External"/><Relationship Id="rId8133" Type="http://schemas.openxmlformats.org/officeDocument/2006/relationships/hyperlink" Target="http://www.barnett.info/" TargetMode="External"/><Relationship Id="rId10063" Type="http://schemas.openxmlformats.org/officeDocument/2006/relationships/hyperlink" Target="http://www.cain.com/" TargetMode="External"/><Relationship Id="rId11114" Type="http://schemas.openxmlformats.org/officeDocument/2006/relationships/hyperlink" Target="mailto:dorseyrhonda@pacheco-holland.com" TargetMode="External"/><Relationship Id="rId14684" Type="http://schemas.openxmlformats.org/officeDocument/2006/relationships/hyperlink" Target="mailto:tbright@roman-rich.biz" TargetMode="External"/><Relationship Id="rId15735" Type="http://schemas.openxmlformats.org/officeDocument/2006/relationships/hyperlink" Target="https://www.sims.com/" TargetMode="External"/><Relationship Id="rId3692" Type="http://schemas.openxmlformats.org/officeDocument/2006/relationships/hyperlink" Target="mailto:gordonisaac@gardner.com" TargetMode="External"/><Relationship Id="rId4743" Type="http://schemas.openxmlformats.org/officeDocument/2006/relationships/hyperlink" Target="http://www.stokes.com/" TargetMode="External"/><Relationship Id="rId13286" Type="http://schemas.openxmlformats.org/officeDocument/2006/relationships/hyperlink" Target="mailto:sperez@suarez.com" TargetMode="External"/><Relationship Id="rId14337" Type="http://schemas.openxmlformats.org/officeDocument/2006/relationships/hyperlink" Target="http://ibarra-soto.com/" TargetMode="External"/><Relationship Id="rId2294" Type="http://schemas.openxmlformats.org/officeDocument/2006/relationships/hyperlink" Target="mailto:csilva@morales.com" TargetMode="External"/><Relationship Id="rId3345" Type="http://schemas.openxmlformats.org/officeDocument/2006/relationships/hyperlink" Target="http://holloway.com/" TargetMode="External"/><Relationship Id="rId18958" Type="http://schemas.openxmlformats.org/officeDocument/2006/relationships/hyperlink" Target="mailto:fbarron@mack-mcgee.org" TargetMode="External"/><Relationship Id="rId266" Type="http://schemas.openxmlformats.org/officeDocument/2006/relationships/hyperlink" Target="mailto:weaverclinton@zamora.org" TargetMode="External"/><Relationship Id="rId6568" Type="http://schemas.openxmlformats.org/officeDocument/2006/relationships/hyperlink" Target="mailto:qmccormick@raymond-torres.org" TargetMode="External"/><Relationship Id="rId7619" Type="http://schemas.openxmlformats.org/officeDocument/2006/relationships/hyperlink" Target="http://harrington.com/" TargetMode="External"/><Relationship Id="rId7966" Type="http://schemas.openxmlformats.org/officeDocument/2006/relationships/hyperlink" Target="mailto:cherrytim@meadows.com" TargetMode="External"/><Relationship Id="rId10947" Type="http://schemas.openxmlformats.org/officeDocument/2006/relationships/hyperlink" Target="http://www.nichols.com/" TargetMode="External"/><Relationship Id="rId9041" Type="http://schemas.openxmlformats.org/officeDocument/2006/relationships/hyperlink" Target="https://moran.com/" TargetMode="External"/><Relationship Id="rId13420" Type="http://schemas.openxmlformats.org/officeDocument/2006/relationships/hyperlink" Target="mailto:odonnellbob@watts.net" TargetMode="External"/><Relationship Id="rId16990" Type="http://schemas.openxmlformats.org/officeDocument/2006/relationships/hyperlink" Target="mailto:adamssylvia@patterson.info" TargetMode="External"/><Relationship Id="rId1030" Type="http://schemas.openxmlformats.org/officeDocument/2006/relationships/hyperlink" Target="mailto:annettedavid@mcintyre.com" TargetMode="External"/><Relationship Id="rId12022" Type="http://schemas.openxmlformats.org/officeDocument/2006/relationships/hyperlink" Target="mailto:patricia11@campbell-baxter.net" TargetMode="External"/><Relationship Id="rId15592" Type="http://schemas.openxmlformats.org/officeDocument/2006/relationships/hyperlink" Target="mailto:yvonnechapman@oliver.net" TargetMode="External"/><Relationship Id="rId16643" Type="http://schemas.openxmlformats.org/officeDocument/2006/relationships/hyperlink" Target="http://weber-roberson.org/" TargetMode="External"/><Relationship Id="rId400" Type="http://schemas.openxmlformats.org/officeDocument/2006/relationships/hyperlink" Target="mailto:gcollier@golden.com" TargetMode="External"/><Relationship Id="rId5651" Type="http://schemas.openxmlformats.org/officeDocument/2006/relationships/hyperlink" Target="http://keith-rush.org/" TargetMode="External"/><Relationship Id="rId6702" Type="http://schemas.openxmlformats.org/officeDocument/2006/relationships/hyperlink" Target="mailto:rbaldwin@spencer-mckinney.info" TargetMode="External"/><Relationship Id="rId14194" Type="http://schemas.openxmlformats.org/officeDocument/2006/relationships/hyperlink" Target="mailto:joann09@faulkner.com" TargetMode="External"/><Relationship Id="rId15245" Type="http://schemas.openxmlformats.org/officeDocument/2006/relationships/hyperlink" Target="https://www.mcmahon.biz/" TargetMode="External"/><Relationship Id="rId19866" Type="http://schemas.openxmlformats.org/officeDocument/2006/relationships/hyperlink" Target="mailto:juanarroyo@foley-haas.com" TargetMode="External"/><Relationship Id="rId4253" Type="http://schemas.openxmlformats.org/officeDocument/2006/relationships/hyperlink" Target="http://www.wade.com/" TargetMode="External"/><Relationship Id="rId5304" Type="http://schemas.openxmlformats.org/officeDocument/2006/relationships/hyperlink" Target="mailto:joshuaramirez@mejia.com" TargetMode="External"/><Relationship Id="rId8874" Type="http://schemas.openxmlformats.org/officeDocument/2006/relationships/hyperlink" Target="mailto:jacquelineschaefer@blackburn.com" TargetMode="External"/><Relationship Id="rId9925" Type="http://schemas.openxmlformats.org/officeDocument/2006/relationships/hyperlink" Target="https://www.waters-allen.com/" TargetMode="External"/><Relationship Id="rId18468" Type="http://schemas.openxmlformats.org/officeDocument/2006/relationships/hyperlink" Target="mailto:washingtonbrianna@stewart.org" TargetMode="External"/><Relationship Id="rId19519" Type="http://schemas.openxmlformats.org/officeDocument/2006/relationships/hyperlink" Target="http://mccullough.com/" TargetMode="External"/><Relationship Id="rId7476" Type="http://schemas.openxmlformats.org/officeDocument/2006/relationships/hyperlink" Target="mailto:mullinsfred@briggs-yates.com" TargetMode="External"/><Relationship Id="rId8527" Type="http://schemas.openxmlformats.org/officeDocument/2006/relationships/hyperlink" Target="https://www.pena.org/" TargetMode="External"/><Relationship Id="rId10457" Type="http://schemas.openxmlformats.org/officeDocument/2006/relationships/hyperlink" Target="http://khan.com/" TargetMode="External"/><Relationship Id="rId11855" Type="http://schemas.openxmlformats.org/officeDocument/2006/relationships/hyperlink" Target="https://daniels.net/" TargetMode="External"/><Relationship Id="rId12906" Type="http://schemas.openxmlformats.org/officeDocument/2006/relationships/hyperlink" Target="mailto:andre08@norton-pruitt.com" TargetMode="External"/><Relationship Id="rId1914" Type="http://schemas.openxmlformats.org/officeDocument/2006/relationships/hyperlink" Target="mailto:cindy99@delgado.info" TargetMode="External"/><Relationship Id="rId6078" Type="http://schemas.openxmlformats.org/officeDocument/2006/relationships/hyperlink" Target="mailto:sheri17@terrell.org" TargetMode="External"/><Relationship Id="rId7129" Type="http://schemas.openxmlformats.org/officeDocument/2006/relationships/hyperlink" Target="http://www.henson.net/" TargetMode="External"/><Relationship Id="rId11508" Type="http://schemas.openxmlformats.org/officeDocument/2006/relationships/hyperlink" Target="mailto:lbarber@copeland-ingram.com" TargetMode="External"/><Relationship Id="rId17551" Type="http://schemas.openxmlformats.org/officeDocument/2006/relationships/hyperlink" Target="http://holland.com/" TargetMode="External"/><Relationship Id="rId18602" Type="http://schemas.openxmlformats.org/officeDocument/2006/relationships/hyperlink" Target="mailto:deborahgentry@mayo-bolton.org" TargetMode="External"/><Relationship Id="rId2688" Type="http://schemas.openxmlformats.org/officeDocument/2006/relationships/hyperlink" Target="mailto:muelleradriana@clements-colon.com" TargetMode="External"/><Relationship Id="rId3739" Type="http://schemas.openxmlformats.org/officeDocument/2006/relationships/hyperlink" Target="http://marsh-oconnor.com/" TargetMode="External"/><Relationship Id="rId5161" Type="http://schemas.openxmlformats.org/officeDocument/2006/relationships/hyperlink" Target="http://www.bolton.biz/" TargetMode="External"/><Relationship Id="rId7610" Type="http://schemas.openxmlformats.org/officeDocument/2006/relationships/hyperlink" Target="mailto:lauren58@ramsey.com" TargetMode="External"/><Relationship Id="rId16153" Type="http://schemas.openxmlformats.org/officeDocument/2006/relationships/hyperlink" Target="http://brown.biz/" TargetMode="External"/><Relationship Id="rId17204" Type="http://schemas.openxmlformats.org/officeDocument/2006/relationships/hyperlink" Target="mailto:michaelaaguirre@cline-heath.com" TargetMode="External"/><Relationship Id="rId6212" Type="http://schemas.openxmlformats.org/officeDocument/2006/relationships/hyperlink" Target="mailto:mcgrathfrancis@nixon.info" TargetMode="External"/><Relationship Id="rId9782" Type="http://schemas.openxmlformats.org/officeDocument/2006/relationships/hyperlink" Target="mailto:smathews@hogan-moran.org" TargetMode="External"/><Relationship Id="rId12763" Type="http://schemas.openxmlformats.org/officeDocument/2006/relationships/hyperlink" Target="https://www.mosley.com/" TargetMode="External"/><Relationship Id="rId13814" Type="http://schemas.openxmlformats.org/officeDocument/2006/relationships/hyperlink" Target="mailto:sheryl48@king.com" TargetMode="External"/><Relationship Id="rId19376" Type="http://schemas.openxmlformats.org/officeDocument/2006/relationships/hyperlink" Target="mailto:hortonfelicia@mcneil-bautista.com" TargetMode="External"/><Relationship Id="rId1771" Type="http://schemas.openxmlformats.org/officeDocument/2006/relationships/hyperlink" Target="http://holland.com/" TargetMode="External"/><Relationship Id="rId2822" Type="http://schemas.openxmlformats.org/officeDocument/2006/relationships/hyperlink" Target="mailto:jacobwatkins@george.net" TargetMode="External"/><Relationship Id="rId8384" Type="http://schemas.openxmlformats.org/officeDocument/2006/relationships/hyperlink" Target="mailto:fernandowalters@ellis.com" TargetMode="External"/><Relationship Id="rId9435" Type="http://schemas.openxmlformats.org/officeDocument/2006/relationships/hyperlink" Target="http://www.lowe.info/" TargetMode="External"/><Relationship Id="rId11365" Type="http://schemas.openxmlformats.org/officeDocument/2006/relationships/hyperlink" Target="http://ford.com/" TargetMode="External"/><Relationship Id="rId12416" Type="http://schemas.openxmlformats.org/officeDocument/2006/relationships/hyperlink" Target="mailto:kbuck@sullivan-stewart.net" TargetMode="External"/><Relationship Id="rId19029" Type="http://schemas.openxmlformats.org/officeDocument/2006/relationships/hyperlink" Target="https://www.watson.com/" TargetMode="External"/><Relationship Id="rId1424" Type="http://schemas.openxmlformats.org/officeDocument/2006/relationships/hyperlink" Target="mailto:heidi78@parsons.com" TargetMode="External"/><Relationship Id="rId4994" Type="http://schemas.openxmlformats.org/officeDocument/2006/relationships/hyperlink" Target="mailto:craigdalton@strickland.com" TargetMode="External"/><Relationship Id="rId8037" Type="http://schemas.openxmlformats.org/officeDocument/2006/relationships/hyperlink" Target="http://www.cisneros.net/" TargetMode="External"/><Relationship Id="rId11018" Type="http://schemas.openxmlformats.org/officeDocument/2006/relationships/hyperlink" Target="mailto:stacy75@berry.com" TargetMode="External"/><Relationship Id="rId14588" Type="http://schemas.openxmlformats.org/officeDocument/2006/relationships/hyperlink" Target="mailto:brentparker@fisher.com" TargetMode="External"/><Relationship Id="rId15986" Type="http://schemas.openxmlformats.org/officeDocument/2006/relationships/hyperlink" Target="mailto:drobles@haynes.net" TargetMode="External"/><Relationship Id="rId3596" Type="http://schemas.openxmlformats.org/officeDocument/2006/relationships/hyperlink" Target="mailto:gouldruth@mendoza-hull.com" TargetMode="External"/><Relationship Id="rId4647" Type="http://schemas.openxmlformats.org/officeDocument/2006/relationships/hyperlink" Target="http://roth.info/" TargetMode="External"/><Relationship Id="rId15639" Type="http://schemas.openxmlformats.org/officeDocument/2006/relationships/hyperlink" Target="https://ho-lambert.com/" TargetMode="External"/><Relationship Id="rId17061" Type="http://schemas.openxmlformats.org/officeDocument/2006/relationships/hyperlink" Target="http://mclaughlin.com/" TargetMode="External"/><Relationship Id="rId18112" Type="http://schemas.openxmlformats.org/officeDocument/2006/relationships/hyperlink" Target="mailto:jeffwebster@marshall.com" TargetMode="External"/><Relationship Id="rId19510" Type="http://schemas.openxmlformats.org/officeDocument/2006/relationships/hyperlink" Target="mailto:millsgabriel@bird.com" TargetMode="External"/><Relationship Id="rId2198" Type="http://schemas.openxmlformats.org/officeDocument/2006/relationships/hyperlink" Target="mailto:rebekahescobar@best.com" TargetMode="External"/><Relationship Id="rId3249" Type="http://schemas.openxmlformats.org/officeDocument/2006/relationships/hyperlink" Target="https://brewer.biz/" TargetMode="External"/><Relationship Id="rId7120" Type="http://schemas.openxmlformats.org/officeDocument/2006/relationships/hyperlink" Target="mailto:prich@mckee-orozco.biz" TargetMode="External"/><Relationship Id="rId9292" Type="http://schemas.openxmlformats.org/officeDocument/2006/relationships/hyperlink" Target="mailto:brett13@kidd.com" TargetMode="External"/><Relationship Id="rId10101" Type="http://schemas.openxmlformats.org/officeDocument/2006/relationships/hyperlink" Target="http://cuevas.biz/" TargetMode="External"/><Relationship Id="rId13671" Type="http://schemas.openxmlformats.org/officeDocument/2006/relationships/hyperlink" Target="https://thomas-diaz.com/" TargetMode="External"/><Relationship Id="rId14722" Type="http://schemas.openxmlformats.org/officeDocument/2006/relationships/hyperlink" Target="mailto:jennifermiller@keller-galloway.info" TargetMode="External"/><Relationship Id="rId3730" Type="http://schemas.openxmlformats.org/officeDocument/2006/relationships/hyperlink" Target="mailto:rachelvalenzuela@stuart-turner.com" TargetMode="External"/><Relationship Id="rId12273" Type="http://schemas.openxmlformats.org/officeDocument/2006/relationships/hyperlink" Target="https://david.com/" TargetMode="External"/><Relationship Id="rId13324" Type="http://schemas.openxmlformats.org/officeDocument/2006/relationships/hyperlink" Target="mailto:ivan16@nichols-bennett.com" TargetMode="External"/><Relationship Id="rId16894" Type="http://schemas.openxmlformats.org/officeDocument/2006/relationships/hyperlink" Target="mailto:adrian90@williams.com" TargetMode="External"/><Relationship Id="rId17945" Type="http://schemas.openxmlformats.org/officeDocument/2006/relationships/hyperlink" Target="https://gardner-andrade.com/" TargetMode="External"/><Relationship Id="rId651" Type="http://schemas.openxmlformats.org/officeDocument/2006/relationships/hyperlink" Target="http://harrell.biz/" TargetMode="External"/><Relationship Id="rId1281" Type="http://schemas.openxmlformats.org/officeDocument/2006/relationships/hyperlink" Target="https://www.roach-velazquez.com/" TargetMode="External"/><Relationship Id="rId2332" Type="http://schemas.openxmlformats.org/officeDocument/2006/relationships/hyperlink" Target="mailto:maddoxmonica@hoover-hayes.info" TargetMode="External"/><Relationship Id="rId6953" Type="http://schemas.openxmlformats.org/officeDocument/2006/relationships/hyperlink" Target="http://www.fitzpatrick.com/" TargetMode="External"/><Relationship Id="rId15496" Type="http://schemas.openxmlformats.org/officeDocument/2006/relationships/hyperlink" Target="mailto:patty05@boyd.org" TargetMode="External"/><Relationship Id="rId16547" Type="http://schemas.openxmlformats.org/officeDocument/2006/relationships/hyperlink" Target="https://www.little-stein.com/" TargetMode="External"/><Relationship Id="rId304" Type="http://schemas.openxmlformats.org/officeDocument/2006/relationships/hyperlink" Target="mailto:katie93@norris.biz" TargetMode="External"/><Relationship Id="rId5555" Type="http://schemas.openxmlformats.org/officeDocument/2006/relationships/hyperlink" Target="https://price-cooley.com/" TargetMode="External"/><Relationship Id="rId6606" Type="http://schemas.openxmlformats.org/officeDocument/2006/relationships/hyperlink" Target="mailto:annawu@vasquez.net" TargetMode="External"/><Relationship Id="rId14098" Type="http://schemas.openxmlformats.org/officeDocument/2006/relationships/hyperlink" Target="mailto:curtisshepard@wiggins.com" TargetMode="External"/><Relationship Id="rId15149" Type="http://schemas.openxmlformats.org/officeDocument/2006/relationships/hyperlink" Target="https://ponce-ochoa.net/" TargetMode="External"/><Relationship Id="rId19020" Type="http://schemas.openxmlformats.org/officeDocument/2006/relationships/hyperlink" Target="mailto:edeleon@freeman.com" TargetMode="External"/><Relationship Id="rId4157" Type="http://schemas.openxmlformats.org/officeDocument/2006/relationships/hyperlink" Target="https://www.haynes.info/" TargetMode="External"/><Relationship Id="rId5208" Type="http://schemas.openxmlformats.org/officeDocument/2006/relationships/hyperlink" Target="mailto:stevenmcguire@weiss-meza.com" TargetMode="External"/><Relationship Id="rId8778" Type="http://schemas.openxmlformats.org/officeDocument/2006/relationships/hyperlink" Target="mailto:conneraaron@villegas-herring.com" TargetMode="External"/><Relationship Id="rId9829" Type="http://schemas.openxmlformats.org/officeDocument/2006/relationships/hyperlink" Target="http://wright.com/" TargetMode="External"/><Relationship Id="rId11759" Type="http://schemas.openxmlformats.org/officeDocument/2006/relationships/hyperlink" Target="https://bender.com/" TargetMode="External"/><Relationship Id="rId15630" Type="http://schemas.openxmlformats.org/officeDocument/2006/relationships/hyperlink" Target="mailto:colleenmcclain@duarte.com" TargetMode="External"/><Relationship Id="rId1818" Type="http://schemas.openxmlformats.org/officeDocument/2006/relationships/hyperlink" Target="mailto:bsims@huber.info" TargetMode="External"/><Relationship Id="rId3240" Type="http://schemas.openxmlformats.org/officeDocument/2006/relationships/hyperlink" Target="mailto:mccarthyalicia@scott.info" TargetMode="External"/><Relationship Id="rId13181" Type="http://schemas.openxmlformats.org/officeDocument/2006/relationships/hyperlink" Target="https://schneider-mejia.info/" TargetMode="External"/><Relationship Id="rId14232" Type="http://schemas.openxmlformats.org/officeDocument/2006/relationships/hyperlink" Target="mailto:bgarrison@alvarado-bowers.net" TargetMode="External"/><Relationship Id="rId18853" Type="http://schemas.openxmlformats.org/officeDocument/2006/relationships/hyperlink" Target="http://www.moreno.com/" TargetMode="External"/><Relationship Id="rId19904" Type="http://schemas.openxmlformats.org/officeDocument/2006/relationships/hyperlink" Target="mailto:watersterrance@sparks-pittman.org" TargetMode="External"/><Relationship Id="rId161" Type="http://schemas.openxmlformats.org/officeDocument/2006/relationships/hyperlink" Target="mailto:escobarisabella@harrell-santiago.info" TargetMode="External"/><Relationship Id="rId7861" Type="http://schemas.openxmlformats.org/officeDocument/2006/relationships/hyperlink" Target="http://www.riddle-james.net/" TargetMode="External"/><Relationship Id="rId8912" Type="http://schemas.openxmlformats.org/officeDocument/2006/relationships/hyperlink" Target="mailto:rogerbrewer@gregory.com" TargetMode="External"/><Relationship Id="rId10842" Type="http://schemas.openxmlformats.org/officeDocument/2006/relationships/hyperlink" Target="mailto:jholloway@stokes.biz" TargetMode="External"/><Relationship Id="rId17455" Type="http://schemas.openxmlformats.org/officeDocument/2006/relationships/hyperlink" Target="https://macias-whitaker.com/" TargetMode="External"/><Relationship Id="rId18506" Type="http://schemas.openxmlformats.org/officeDocument/2006/relationships/hyperlink" Target="mailto:asteele@conner.com" TargetMode="External"/><Relationship Id="rId6463" Type="http://schemas.openxmlformats.org/officeDocument/2006/relationships/hyperlink" Target="http://landry.com/" TargetMode="External"/><Relationship Id="rId7514" Type="http://schemas.openxmlformats.org/officeDocument/2006/relationships/hyperlink" Target="mailto:kaitlynsimmons@krause.com" TargetMode="External"/><Relationship Id="rId16057" Type="http://schemas.openxmlformats.org/officeDocument/2006/relationships/hyperlink" Target="https://www.shelton.org/" TargetMode="External"/><Relationship Id="rId17108" Type="http://schemas.openxmlformats.org/officeDocument/2006/relationships/hyperlink" Target="mailto:parsonsrebekah@boone.biz" TargetMode="External"/><Relationship Id="rId5065" Type="http://schemas.openxmlformats.org/officeDocument/2006/relationships/hyperlink" Target="http://solis-bean.com/" TargetMode="External"/><Relationship Id="rId6116" Type="http://schemas.openxmlformats.org/officeDocument/2006/relationships/hyperlink" Target="mailto:floresjerry@atkinson.biz" TargetMode="External"/><Relationship Id="rId9686" Type="http://schemas.openxmlformats.org/officeDocument/2006/relationships/hyperlink" Target="mailto:terrence18@west.net" TargetMode="External"/><Relationship Id="rId12667" Type="http://schemas.openxmlformats.org/officeDocument/2006/relationships/hyperlink" Target="http://carr.info/" TargetMode="External"/><Relationship Id="rId1675" Type="http://schemas.openxmlformats.org/officeDocument/2006/relationships/hyperlink" Target="https://www.french-harvey.com/" TargetMode="External"/><Relationship Id="rId2726" Type="http://schemas.openxmlformats.org/officeDocument/2006/relationships/hyperlink" Target="mailto:pearsonsharon@velazquez.com" TargetMode="External"/><Relationship Id="rId8288" Type="http://schemas.openxmlformats.org/officeDocument/2006/relationships/hyperlink" Target="mailto:ggallagher@lowery.com" TargetMode="External"/><Relationship Id="rId9339" Type="http://schemas.openxmlformats.org/officeDocument/2006/relationships/hyperlink" Target="http://www.grant.com/" TargetMode="External"/><Relationship Id="rId11269" Type="http://schemas.openxmlformats.org/officeDocument/2006/relationships/hyperlink" Target="https://mcdonald.com/" TargetMode="External"/><Relationship Id="rId13718" Type="http://schemas.openxmlformats.org/officeDocument/2006/relationships/hyperlink" Target="mailto:dennishaas@sparks.com" TargetMode="External"/><Relationship Id="rId15140" Type="http://schemas.openxmlformats.org/officeDocument/2006/relationships/hyperlink" Target="mailto:makaylanichols@potts.com" TargetMode="External"/><Relationship Id="rId1328" Type="http://schemas.openxmlformats.org/officeDocument/2006/relationships/hyperlink" Target="mailto:alyssagraham@singh.net" TargetMode="External"/><Relationship Id="rId19761" Type="http://schemas.openxmlformats.org/officeDocument/2006/relationships/hyperlink" Target="http://spence.com/" TargetMode="External"/><Relationship Id="rId4898" Type="http://schemas.openxmlformats.org/officeDocument/2006/relationships/hyperlink" Target="mailto:barrybrittney@ramsey-villegas.com" TargetMode="External"/><Relationship Id="rId5949" Type="http://schemas.openxmlformats.org/officeDocument/2006/relationships/hyperlink" Target="https://www.pruitt.com/" TargetMode="External"/><Relationship Id="rId7371" Type="http://schemas.openxmlformats.org/officeDocument/2006/relationships/hyperlink" Target="https://www.petty.com/" TargetMode="External"/><Relationship Id="rId9820" Type="http://schemas.openxmlformats.org/officeDocument/2006/relationships/hyperlink" Target="mailto:cwoodard@barnett-franco.org" TargetMode="External"/><Relationship Id="rId11750" Type="http://schemas.openxmlformats.org/officeDocument/2006/relationships/hyperlink" Target="mailto:johnathan63@dorsey-marquez.com" TargetMode="External"/><Relationship Id="rId12801" Type="http://schemas.openxmlformats.org/officeDocument/2006/relationships/hyperlink" Target="http://hopkins.biz/" TargetMode="External"/><Relationship Id="rId18363" Type="http://schemas.openxmlformats.org/officeDocument/2006/relationships/hyperlink" Target="http://hinton.biz/" TargetMode="External"/><Relationship Id="rId19414" Type="http://schemas.openxmlformats.org/officeDocument/2006/relationships/hyperlink" Target="mailto:kcarney@patrick-mcgrath.com" TargetMode="External"/><Relationship Id="rId34" Type="http://schemas.openxmlformats.org/officeDocument/2006/relationships/hyperlink" Target="mailto:andrewsanders@marks.com" TargetMode="External"/><Relationship Id="rId7024" Type="http://schemas.openxmlformats.org/officeDocument/2006/relationships/hyperlink" Target="mailto:rickey48@burns.com" TargetMode="External"/><Relationship Id="rId8422" Type="http://schemas.openxmlformats.org/officeDocument/2006/relationships/hyperlink" Target="mailto:parkermullins@riley-perkins.com" TargetMode="External"/><Relationship Id="rId10352" Type="http://schemas.openxmlformats.org/officeDocument/2006/relationships/hyperlink" Target="mailto:reneewiggins@holt.info" TargetMode="External"/><Relationship Id="rId11403" Type="http://schemas.openxmlformats.org/officeDocument/2006/relationships/hyperlink" Target="https://castro-cruz.com/" TargetMode="External"/><Relationship Id="rId14973" Type="http://schemas.openxmlformats.org/officeDocument/2006/relationships/hyperlink" Target="http://rollins-wang.com/" TargetMode="External"/><Relationship Id="rId18016" Type="http://schemas.openxmlformats.org/officeDocument/2006/relationships/hyperlink" Target="mailto:mirandacaitlyn@payne-hayden.com" TargetMode="External"/><Relationship Id="rId3981" Type="http://schemas.openxmlformats.org/officeDocument/2006/relationships/hyperlink" Target="http://frye.com/" TargetMode="External"/><Relationship Id="rId10005" Type="http://schemas.openxmlformats.org/officeDocument/2006/relationships/hyperlink" Target="https://anthony-moses.org/" TargetMode="External"/><Relationship Id="rId13575" Type="http://schemas.openxmlformats.org/officeDocument/2006/relationships/hyperlink" Target="https://www.pittman.com/" TargetMode="External"/><Relationship Id="rId14626" Type="http://schemas.openxmlformats.org/officeDocument/2006/relationships/hyperlink" Target="mailto:pwilkins@blankenship.com" TargetMode="External"/><Relationship Id="rId2583" Type="http://schemas.openxmlformats.org/officeDocument/2006/relationships/hyperlink" Target="http://mccormick.org/" TargetMode="External"/><Relationship Id="rId3634" Type="http://schemas.openxmlformats.org/officeDocument/2006/relationships/hyperlink" Target="mailto:kariarnold@valentine-underwood.net" TargetMode="External"/><Relationship Id="rId9196" Type="http://schemas.openxmlformats.org/officeDocument/2006/relationships/hyperlink" Target="mailto:cheryl30@cox.com" TargetMode="External"/><Relationship Id="rId12177" Type="http://schemas.openxmlformats.org/officeDocument/2006/relationships/hyperlink" Target="https://mayer.net/" TargetMode="External"/><Relationship Id="rId13228" Type="http://schemas.openxmlformats.org/officeDocument/2006/relationships/hyperlink" Target="mailto:kristy93@costa-vazquez.com" TargetMode="External"/><Relationship Id="rId16798" Type="http://schemas.openxmlformats.org/officeDocument/2006/relationships/hyperlink" Target="mailto:sanfordcameron@carter.net" TargetMode="External"/><Relationship Id="rId555" Type="http://schemas.openxmlformats.org/officeDocument/2006/relationships/hyperlink" Target="http://www.edwards-strickland.com/" TargetMode="External"/><Relationship Id="rId1185" Type="http://schemas.openxmlformats.org/officeDocument/2006/relationships/hyperlink" Target="https://www.mclaughlin.com/" TargetMode="External"/><Relationship Id="rId2236" Type="http://schemas.openxmlformats.org/officeDocument/2006/relationships/hyperlink" Target="mailto:shieldsmicheal@cameron.com" TargetMode="External"/><Relationship Id="rId6857" Type="http://schemas.openxmlformats.org/officeDocument/2006/relationships/hyperlink" Target="http://www.holloway.info/" TargetMode="External"/><Relationship Id="rId7908" Type="http://schemas.openxmlformats.org/officeDocument/2006/relationships/hyperlink" Target="mailto:glendaware@barr-pollard.net" TargetMode="External"/><Relationship Id="rId17849" Type="http://schemas.openxmlformats.org/officeDocument/2006/relationships/hyperlink" Target="https://lowery.org/" TargetMode="External"/><Relationship Id="rId19271" Type="http://schemas.openxmlformats.org/officeDocument/2006/relationships/hyperlink" Target="https://www.mccann.info/" TargetMode="External"/><Relationship Id="rId208" Type="http://schemas.openxmlformats.org/officeDocument/2006/relationships/hyperlink" Target="http://osborne.com/" TargetMode="External"/><Relationship Id="rId5459" Type="http://schemas.openxmlformats.org/officeDocument/2006/relationships/hyperlink" Target="http://grant.biz/" TargetMode="External"/><Relationship Id="rId9330" Type="http://schemas.openxmlformats.org/officeDocument/2006/relationships/hyperlink" Target="mailto:ghester@scott.com" TargetMode="External"/><Relationship Id="rId11260" Type="http://schemas.openxmlformats.org/officeDocument/2006/relationships/hyperlink" Target="mailto:shawnblair@murphy.com" TargetMode="External"/><Relationship Id="rId12311" Type="http://schemas.openxmlformats.org/officeDocument/2006/relationships/hyperlink" Target="https://booker-meyers.net/" TargetMode="External"/><Relationship Id="rId15881" Type="http://schemas.openxmlformats.org/officeDocument/2006/relationships/hyperlink" Target="http://lamb.com/" TargetMode="External"/><Relationship Id="rId16932" Type="http://schemas.openxmlformats.org/officeDocument/2006/relationships/hyperlink" Target="mailto:sarawyatt@lawrence-stone.com" TargetMode="External"/><Relationship Id="rId5940" Type="http://schemas.openxmlformats.org/officeDocument/2006/relationships/hyperlink" Target="mailto:willissherri@hobbs.com" TargetMode="External"/><Relationship Id="rId14483" Type="http://schemas.openxmlformats.org/officeDocument/2006/relationships/hyperlink" Target="http://trujillo-hart.com/" TargetMode="External"/><Relationship Id="rId15534" Type="http://schemas.openxmlformats.org/officeDocument/2006/relationships/hyperlink" Target="mailto:zoe92@olsen.info" TargetMode="External"/><Relationship Id="rId2093" Type="http://schemas.openxmlformats.org/officeDocument/2006/relationships/hyperlink" Target="https://walls.com/" TargetMode="External"/><Relationship Id="rId3491" Type="http://schemas.openxmlformats.org/officeDocument/2006/relationships/hyperlink" Target="http://campbell.info/" TargetMode="External"/><Relationship Id="rId4542" Type="http://schemas.openxmlformats.org/officeDocument/2006/relationships/hyperlink" Target="mailto:isaiahduarte@buck.net" TargetMode="External"/><Relationship Id="rId13085" Type="http://schemas.openxmlformats.org/officeDocument/2006/relationships/hyperlink" Target="https://www.cooley.com/" TargetMode="External"/><Relationship Id="rId14136" Type="http://schemas.openxmlformats.org/officeDocument/2006/relationships/hyperlink" Target="mailto:tamara82@khan.net" TargetMode="External"/><Relationship Id="rId18757" Type="http://schemas.openxmlformats.org/officeDocument/2006/relationships/hyperlink" Target="https://www.valentine.com/" TargetMode="External"/><Relationship Id="rId19808" Type="http://schemas.openxmlformats.org/officeDocument/2006/relationships/hyperlink" Target="mailto:danieldalton@campos.org" TargetMode="External"/><Relationship Id="rId3144" Type="http://schemas.openxmlformats.org/officeDocument/2006/relationships/hyperlink" Target="mailto:espinozaphilip@rangel.info" TargetMode="External"/><Relationship Id="rId7765" Type="http://schemas.openxmlformats.org/officeDocument/2006/relationships/hyperlink" Target="https://www.meza.com/" TargetMode="External"/><Relationship Id="rId8816" Type="http://schemas.openxmlformats.org/officeDocument/2006/relationships/hyperlink" Target="mailto:xparker@robbins.info" TargetMode="External"/><Relationship Id="rId10746" Type="http://schemas.openxmlformats.org/officeDocument/2006/relationships/hyperlink" Target="mailto:lisacalderon@pittman.com" TargetMode="External"/><Relationship Id="rId17359" Type="http://schemas.openxmlformats.org/officeDocument/2006/relationships/hyperlink" Target="https://cooke.com/" TargetMode="External"/><Relationship Id="rId6367" Type="http://schemas.openxmlformats.org/officeDocument/2006/relationships/hyperlink" Target="https://www.cisneros-day.com/" TargetMode="External"/><Relationship Id="rId7418" Type="http://schemas.openxmlformats.org/officeDocument/2006/relationships/hyperlink" Target="mailto:jenniferstein@carter.info" TargetMode="External"/><Relationship Id="rId13969" Type="http://schemas.openxmlformats.org/officeDocument/2006/relationships/hyperlink" Target="http://moody.com/" TargetMode="External"/><Relationship Id="rId17840" Type="http://schemas.openxmlformats.org/officeDocument/2006/relationships/hyperlink" Target="mailto:crodriguez@ellison-archer.org" TargetMode="External"/><Relationship Id="rId1579" Type="http://schemas.openxmlformats.org/officeDocument/2006/relationships/hyperlink" Target="http://gibson.com/" TargetMode="External"/><Relationship Id="rId2977" Type="http://schemas.openxmlformats.org/officeDocument/2006/relationships/hyperlink" Target="http://miranda.net/" TargetMode="External"/><Relationship Id="rId5450" Type="http://schemas.openxmlformats.org/officeDocument/2006/relationships/hyperlink" Target="mailto:maddoxdanielle@cantu.com" TargetMode="External"/><Relationship Id="rId15044" Type="http://schemas.openxmlformats.org/officeDocument/2006/relationships/hyperlink" Target="mailto:yhuffman@dunn.com" TargetMode="External"/><Relationship Id="rId15391" Type="http://schemas.openxmlformats.org/officeDocument/2006/relationships/hyperlink" Target="https://www.castro-roman.net/" TargetMode="External"/><Relationship Id="rId16442" Type="http://schemas.openxmlformats.org/officeDocument/2006/relationships/hyperlink" Target="mailto:gallaghergavin@chang.com" TargetMode="External"/><Relationship Id="rId949" Type="http://schemas.openxmlformats.org/officeDocument/2006/relationships/hyperlink" Target="http://www.reynolds.com/" TargetMode="External"/><Relationship Id="rId4052" Type="http://schemas.openxmlformats.org/officeDocument/2006/relationships/hyperlink" Target="mailto:joyrusso@hendricks.com" TargetMode="External"/><Relationship Id="rId5103" Type="http://schemas.openxmlformats.org/officeDocument/2006/relationships/hyperlink" Target="http://reid-nguyen.com/" TargetMode="External"/><Relationship Id="rId6501" Type="http://schemas.openxmlformats.org/officeDocument/2006/relationships/hyperlink" Target="https://shelton.net/" TargetMode="External"/><Relationship Id="rId19665" Type="http://schemas.openxmlformats.org/officeDocument/2006/relationships/hyperlink" Target="https://www.hurley.com/" TargetMode="External"/><Relationship Id="rId8673" Type="http://schemas.openxmlformats.org/officeDocument/2006/relationships/hyperlink" Target="https://kennedy.com/" TargetMode="External"/><Relationship Id="rId9724" Type="http://schemas.openxmlformats.org/officeDocument/2006/relationships/hyperlink" Target="mailto:shannon14@farmer.com" TargetMode="External"/><Relationship Id="rId11654" Type="http://schemas.openxmlformats.org/officeDocument/2006/relationships/hyperlink" Target="mailto:jensenalec@mcdaniel.com" TargetMode="External"/><Relationship Id="rId12705" Type="http://schemas.openxmlformats.org/officeDocument/2006/relationships/hyperlink" Target="https://anderson-mcpherson.com/" TargetMode="External"/><Relationship Id="rId18267" Type="http://schemas.openxmlformats.org/officeDocument/2006/relationships/hyperlink" Target="https://www.compton.com/" TargetMode="External"/><Relationship Id="rId19318" Type="http://schemas.openxmlformats.org/officeDocument/2006/relationships/hyperlink" Target="mailto:erojas@meyers-savage.com" TargetMode="External"/><Relationship Id="rId1713" Type="http://schemas.openxmlformats.org/officeDocument/2006/relationships/hyperlink" Target="http://www.rivers-osborne.com/" TargetMode="External"/><Relationship Id="rId7275" Type="http://schemas.openxmlformats.org/officeDocument/2006/relationships/hyperlink" Target="http://osborn-haas.com/" TargetMode="External"/><Relationship Id="rId8326" Type="http://schemas.openxmlformats.org/officeDocument/2006/relationships/hyperlink" Target="mailto:thomascox@anthony-webster.com" TargetMode="External"/><Relationship Id="rId10256" Type="http://schemas.openxmlformats.org/officeDocument/2006/relationships/hyperlink" Target="mailto:kristina35@mullen.com" TargetMode="External"/><Relationship Id="rId11307" Type="http://schemas.openxmlformats.org/officeDocument/2006/relationships/hyperlink" Target="https://keith.com/" TargetMode="External"/><Relationship Id="rId14877" Type="http://schemas.openxmlformats.org/officeDocument/2006/relationships/hyperlink" Target="http://madden-maxwell.com/" TargetMode="External"/><Relationship Id="rId3885" Type="http://schemas.openxmlformats.org/officeDocument/2006/relationships/hyperlink" Target="http://giles-hutchinson.com/" TargetMode="External"/><Relationship Id="rId4936" Type="http://schemas.openxmlformats.org/officeDocument/2006/relationships/hyperlink" Target="mailto:garrettjustin@hess.com" TargetMode="External"/><Relationship Id="rId13479" Type="http://schemas.openxmlformats.org/officeDocument/2006/relationships/hyperlink" Target="http://www.khan.com/" TargetMode="External"/><Relationship Id="rId15928" Type="http://schemas.openxmlformats.org/officeDocument/2006/relationships/hyperlink" Target="mailto:nluna@gilmore.com" TargetMode="External"/><Relationship Id="rId17350" Type="http://schemas.openxmlformats.org/officeDocument/2006/relationships/hyperlink" Target="mailto:gibbsmarvin@burch.net" TargetMode="External"/><Relationship Id="rId18401" Type="http://schemas.openxmlformats.org/officeDocument/2006/relationships/hyperlink" Target="http://www.oconnell.org/" TargetMode="External"/><Relationship Id="rId2487" Type="http://schemas.openxmlformats.org/officeDocument/2006/relationships/hyperlink" Target="https://fischer.com/" TargetMode="External"/><Relationship Id="rId3538" Type="http://schemas.openxmlformats.org/officeDocument/2006/relationships/hyperlink" Target="mailto:vhammond@schultz-jensen.info" TargetMode="External"/><Relationship Id="rId17003" Type="http://schemas.openxmlformats.org/officeDocument/2006/relationships/hyperlink" Target="http://www.dean-mays.com/" TargetMode="External"/><Relationship Id="rId459" Type="http://schemas.openxmlformats.org/officeDocument/2006/relationships/hyperlink" Target="https://harris-houston.biz/" TargetMode="External"/><Relationship Id="rId1089" Type="http://schemas.openxmlformats.org/officeDocument/2006/relationships/hyperlink" Target="https://www.thomas.com/" TargetMode="External"/><Relationship Id="rId6011" Type="http://schemas.openxmlformats.org/officeDocument/2006/relationships/hyperlink" Target="http://www.molina-patrick.com/" TargetMode="External"/><Relationship Id="rId9581" Type="http://schemas.openxmlformats.org/officeDocument/2006/relationships/hyperlink" Target="https://buck.com/" TargetMode="External"/><Relationship Id="rId13960" Type="http://schemas.openxmlformats.org/officeDocument/2006/relationships/hyperlink" Target="mailto:andrewerickson@hurst.com" TargetMode="External"/><Relationship Id="rId19175" Type="http://schemas.openxmlformats.org/officeDocument/2006/relationships/hyperlink" Target="http://bush.info/" TargetMode="External"/><Relationship Id="rId8183" Type="http://schemas.openxmlformats.org/officeDocument/2006/relationships/hyperlink" Target="https://www.adkins-sawyer.com/" TargetMode="External"/><Relationship Id="rId9234" Type="http://schemas.openxmlformats.org/officeDocument/2006/relationships/hyperlink" Target="mailto:jermaine61@woodard.com" TargetMode="External"/><Relationship Id="rId12562" Type="http://schemas.openxmlformats.org/officeDocument/2006/relationships/hyperlink" Target="mailto:vadams@hays.org" TargetMode="External"/><Relationship Id="rId13613" Type="http://schemas.openxmlformats.org/officeDocument/2006/relationships/hyperlink" Target="http://www.haas-villa.com/" TargetMode="External"/><Relationship Id="rId940" Type="http://schemas.openxmlformats.org/officeDocument/2006/relationships/hyperlink" Target="mailto:johnny51@davenport.com" TargetMode="External"/><Relationship Id="rId1570" Type="http://schemas.openxmlformats.org/officeDocument/2006/relationships/hyperlink" Target="mailto:beckglenda@gamble-mccann.com" TargetMode="External"/><Relationship Id="rId2621" Type="http://schemas.openxmlformats.org/officeDocument/2006/relationships/hyperlink" Target="https://www.bailey.info/" TargetMode="External"/><Relationship Id="rId11164" Type="http://schemas.openxmlformats.org/officeDocument/2006/relationships/hyperlink" Target="mailto:geraldsullivan@mcdaniel.net" TargetMode="External"/><Relationship Id="rId12215" Type="http://schemas.openxmlformats.org/officeDocument/2006/relationships/hyperlink" Target="https://www.cunningham-padilla.com/" TargetMode="External"/><Relationship Id="rId15785" Type="http://schemas.openxmlformats.org/officeDocument/2006/relationships/hyperlink" Target="https://carter-hoover.biz/" TargetMode="External"/><Relationship Id="rId16836" Type="http://schemas.openxmlformats.org/officeDocument/2006/relationships/hyperlink" Target="mailto:gavin23@mora.info" TargetMode="External"/><Relationship Id="rId1223" Type="http://schemas.openxmlformats.org/officeDocument/2006/relationships/hyperlink" Target="https://www.barber.com/" TargetMode="External"/><Relationship Id="rId4793" Type="http://schemas.openxmlformats.org/officeDocument/2006/relationships/hyperlink" Target="http://page-meadows.com/" TargetMode="External"/><Relationship Id="rId5844" Type="http://schemas.openxmlformats.org/officeDocument/2006/relationships/hyperlink" Target="mailto:kurtbranch@walls.com" TargetMode="External"/><Relationship Id="rId14387" Type="http://schemas.openxmlformats.org/officeDocument/2006/relationships/hyperlink" Target="https://www.young.com/" TargetMode="External"/><Relationship Id="rId15438" Type="http://schemas.openxmlformats.org/officeDocument/2006/relationships/hyperlink" Target="mailto:sophia83@mcneil.com" TargetMode="External"/><Relationship Id="rId3395" Type="http://schemas.openxmlformats.org/officeDocument/2006/relationships/hyperlink" Target="http://www.maldonado-armstrong.net/" TargetMode="External"/><Relationship Id="rId4446" Type="http://schemas.openxmlformats.org/officeDocument/2006/relationships/hyperlink" Target="mailto:tabitha76@goodwin-ware.net" TargetMode="External"/><Relationship Id="rId3048" Type="http://schemas.openxmlformats.org/officeDocument/2006/relationships/hyperlink" Target="mailto:olowe@weiss.com" TargetMode="External"/><Relationship Id="rId7669" Type="http://schemas.openxmlformats.org/officeDocument/2006/relationships/hyperlink" Target="https://hodges.com/" TargetMode="External"/><Relationship Id="rId10997" Type="http://schemas.openxmlformats.org/officeDocument/2006/relationships/hyperlink" Target="http://warren.com/" TargetMode="External"/><Relationship Id="rId9091" Type="http://schemas.openxmlformats.org/officeDocument/2006/relationships/hyperlink" Target="https://morales.com/" TargetMode="External"/><Relationship Id="rId12072" Type="http://schemas.openxmlformats.org/officeDocument/2006/relationships/hyperlink" Target="mailto:brenda94@pearson.com" TargetMode="External"/><Relationship Id="rId13123" Type="http://schemas.openxmlformats.org/officeDocument/2006/relationships/hyperlink" Target="https://morton-townsend.org/" TargetMode="External"/><Relationship Id="rId13470" Type="http://schemas.openxmlformats.org/officeDocument/2006/relationships/hyperlink" Target="mailto:maytanner@tanner.com" TargetMode="External"/><Relationship Id="rId14521" Type="http://schemas.openxmlformats.org/officeDocument/2006/relationships/hyperlink" Target="https://www.mooney.com/" TargetMode="External"/><Relationship Id="rId450" Type="http://schemas.openxmlformats.org/officeDocument/2006/relationships/hyperlink" Target="mailto:philip88@carr.biz" TargetMode="External"/><Relationship Id="rId1080" Type="http://schemas.openxmlformats.org/officeDocument/2006/relationships/hyperlink" Target="mailto:todd96@bradshaw.info" TargetMode="External"/><Relationship Id="rId2131" Type="http://schemas.openxmlformats.org/officeDocument/2006/relationships/hyperlink" Target="https://nguyen.org/" TargetMode="External"/><Relationship Id="rId16693" Type="http://schemas.openxmlformats.org/officeDocument/2006/relationships/hyperlink" Target="http://kidd.com/" TargetMode="External"/><Relationship Id="rId17744" Type="http://schemas.openxmlformats.org/officeDocument/2006/relationships/hyperlink" Target="mailto:aprilprice@carey-huynh.com" TargetMode="External"/><Relationship Id="rId103" Type="http://schemas.openxmlformats.org/officeDocument/2006/relationships/hyperlink" Target="mailto:lfaulkner@villanueva.com" TargetMode="External"/><Relationship Id="rId6752" Type="http://schemas.openxmlformats.org/officeDocument/2006/relationships/hyperlink" Target="mailto:ldelgado@waller-bell.net" TargetMode="External"/><Relationship Id="rId7803" Type="http://schemas.openxmlformats.org/officeDocument/2006/relationships/hyperlink" Target="http://dorsey-petty.com/" TargetMode="External"/><Relationship Id="rId15295" Type="http://schemas.openxmlformats.org/officeDocument/2006/relationships/hyperlink" Target="https://richmond-delgado.net/" TargetMode="External"/><Relationship Id="rId16346" Type="http://schemas.openxmlformats.org/officeDocument/2006/relationships/hyperlink" Target="mailto:alextodd@barron.com" TargetMode="External"/><Relationship Id="rId5354" Type="http://schemas.openxmlformats.org/officeDocument/2006/relationships/hyperlink" Target="mailto:nolanneil@adams-newton.com" TargetMode="External"/><Relationship Id="rId6405" Type="http://schemas.openxmlformats.org/officeDocument/2006/relationships/hyperlink" Target="http://krueger.com/" TargetMode="External"/><Relationship Id="rId9975" Type="http://schemas.openxmlformats.org/officeDocument/2006/relationships/hyperlink" Target="http://www.braun-mccullough.info/" TargetMode="External"/><Relationship Id="rId12956" Type="http://schemas.openxmlformats.org/officeDocument/2006/relationships/hyperlink" Target="mailto:alishablevins@bell.com" TargetMode="External"/><Relationship Id="rId19569" Type="http://schemas.openxmlformats.org/officeDocument/2006/relationships/hyperlink" Target="https://petersen.org/" TargetMode="External"/><Relationship Id="rId1964" Type="http://schemas.openxmlformats.org/officeDocument/2006/relationships/hyperlink" Target="mailto:eperez@thomas-montoya.com" TargetMode="External"/><Relationship Id="rId5007" Type="http://schemas.openxmlformats.org/officeDocument/2006/relationships/hyperlink" Target="http://kline.com/" TargetMode="External"/><Relationship Id="rId8577" Type="http://schemas.openxmlformats.org/officeDocument/2006/relationships/hyperlink" Target="https://lindsey-duncan.com/" TargetMode="External"/><Relationship Id="rId9628" Type="http://schemas.openxmlformats.org/officeDocument/2006/relationships/hyperlink" Target="mailto:paul71@todd.com" TargetMode="External"/><Relationship Id="rId11558" Type="http://schemas.openxmlformats.org/officeDocument/2006/relationships/hyperlink" Target="mailto:rickey24@caldwell.com" TargetMode="External"/><Relationship Id="rId12609" Type="http://schemas.openxmlformats.org/officeDocument/2006/relationships/hyperlink" Target="http://pierce-young.com/" TargetMode="External"/><Relationship Id="rId1617" Type="http://schemas.openxmlformats.org/officeDocument/2006/relationships/hyperlink" Target="https://www.benjamin.com/" TargetMode="External"/><Relationship Id="rId7179" Type="http://schemas.openxmlformats.org/officeDocument/2006/relationships/hyperlink" Target="https://www.whitehead.com/" TargetMode="External"/><Relationship Id="rId14031" Type="http://schemas.openxmlformats.org/officeDocument/2006/relationships/hyperlink" Target="https://www.pennington.com/" TargetMode="External"/><Relationship Id="rId3789" Type="http://schemas.openxmlformats.org/officeDocument/2006/relationships/hyperlink" Target="http://www.hogan.org/" TargetMode="External"/><Relationship Id="rId7660" Type="http://schemas.openxmlformats.org/officeDocument/2006/relationships/hyperlink" Target="mailto:kathy27@rogers.com" TargetMode="External"/><Relationship Id="rId17254" Type="http://schemas.openxmlformats.org/officeDocument/2006/relationships/hyperlink" Target="mailto:zkey@small-hickman.com" TargetMode="External"/><Relationship Id="rId18652" Type="http://schemas.openxmlformats.org/officeDocument/2006/relationships/hyperlink" Target="mailto:smcclure@hayes.com" TargetMode="External"/><Relationship Id="rId19703" Type="http://schemas.openxmlformats.org/officeDocument/2006/relationships/hyperlink" Target="http://villanueva.info/" TargetMode="External"/><Relationship Id="rId6262" Type="http://schemas.openxmlformats.org/officeDocument/2006/relationships/hyperlink" Target="mailto:kathleen91@kemp.com" TargetMode="External"/><Relationship Id="rId7313" Type="http://schemas.openxmlformats.org/officeDocument/2006/relationships/hyperlink" Target="https://www.franklin.com/" TargetMode="External"/><Relationship Id="rId8711" Type="http://schemas.openxmlformats.org/officeDocument/2006/relationships/hyperlink" Target="http://www.robbins.biz/" TargetMode="External"/><Relationship Id="rId10641" Type="http://schemas.openxmlformats.org/officeDocument/2006/relationships/hyperlink" Target="http://townsend.net/" TargetMode="External"/><Relationship Id="rId18305" Type="http://schemas.openxmlformats.org/officeDocument/2006/relationships/hyperlink" Target="https://salas.biz/" TargetMode="External"/><Relationship Id="rId13864" Type="http://schemas.openxmlformats.org/officeDocument/2006/relationships/hyperlink" Target="mailto:harperdarin@hart.com" TargetMode="External"/><Relationship Id="rId14915" Type="http://schemas.openxmlformats.org/officeDocument/2006/relationships/hyperlink" Target="https://bray.com/" TargetMode="External"/><Relationship Id="rId2872" Type="http://schemas.openxmlformats.org/officeDocument/2006/relationships/hyperlink" Target="mailto:murillogabriel@mooney-daniel.info" TargetMode="External"/><Relationship Id="rId3923" Type="http://schemas.openxmlformats.org/officeDocument/2006/relationships/hyperlink" Target="http://www.sutton.com/" TargetMode="External"/><Relationship Id="rId8087" Type="http://schemas.openxmlformats.org/officeDocument/2006/relationships/hyperlink" Target="https://solomon.com/" TargetMode="External"/><Relationship Id="rId9485" Type="http://schemas.openxmlformats.org/officeDocument/2006/relationships/hyperlink" Target="http://hull.info/" TargetMode="External"/><Relationship Id="rId12466" Type="http://schemas.openxmlformats.org/officeDocument/2006/relationships/hyperlink" Target="mailto:kristen99@herman.com" TargetMode="External"/><Relationship Id="rId13517" Type="http://schemas.openxmlformats.org/officeDocument/2006/relationships/hyperlink" Target="http://www.turner.com/" TargetMode="External"/><Relationship Id="rId19079" Type="http://schemas.openxmlformats.org/officeDocument/2006/relationships/hyperlink" Target="https://www.hudson-murphy.biz/" TargetMode="External"/><Relationship Id="rId844" Type="http://schemas.openxmlformats.org/officeDocument/2006/relationships/hyperlink" Target="mailto:austin73@gordon.net" TargetMode="External"/><Relationship Id="rId1474" Type="http://schemas.openxmlformats.org/officeDocument/2006/relationships/hyperlink" Target="mailto:herringmelvin@little.org" TargetMode="External"/><Relationship Id="rId2525" Type="http://schemas.openxmlformats.org/officeDocument/2006/relationships/hyperlink" Target="http://www.harper.biz/" TargetMode="External"/><Relationship Id="rId9138" Type="http://schemas.openxmlformats.org/officeDocument/2006/relationships/hyperlink" Target="mailto:jensenbreanna@craig.com" TargetMode="External"/><Relationship Id="rId11068" Type="http://schemas.openxmlformats.org/officeDocument/2006/relationships/hyperlink" Target="mailto:damon10@clarke.com" TargetMode="External"/><Relationship Id="rId12119" Type="http://schemas.openxmlformats.org/officeDocument/2006/relationships/hyperlink" Target="https://www.leach-pham.net/" TargetMode="External"/><Relationship Id="rId15689" Type="http://schemas.openxmlformats.org/officeDocument/2006/relationships/hyperlink" Target="http://www.solomon.com/" TargetMode="External"/><Relationship Id="rId19560" Type="http://schemas.openxmlformats.org/officeDocument/2006/relationships/hyperlink" Target="mailto:lmoyer@bentley-lucas.com" TargetMode="External"/><Relationship Id="rId1127" Type="http://schemas.openxmlformats.org/officeDocument/2006/relationships/hyperlink" Target="http://www.cervantes.org/" TargetMode="External"/><Relationship Id="rId4697" Type="http://schemas.openxmlformats.org/officeDocument/2006/relationships/hyperlink" Target="http://orr.net/" TargetMode="External"/><Relationship Id="rId5748" Type="http://schemas.openxmlformats.org/officeDocument/2006/relationships/hyperlink" Target="mailto:vangjoshua@petersen.com" TargetMode="External"/><Relationship Id="rId18162" Type="http://schemas.openxmlformats.org/officeDocument/2006/relationships/hyperlink" Target="mailto:theresagonzalez@roberson-flores.org" TargetMode="External"/><Relationship Id="rId19213" Type="http://schemas.openxmlformats.org/officeDocument/2006/relationships/hyperlink" Target="http://payne-stanley.info/" TargetMode="External"/><Relationship Id="rId3299" Type="http://schemas.openxmlformats.org/officeDocument/2006/relationships/hyperlink" Target="https://www.acevedo-may.com/" TargetMode="External"/><Relationship Id="rId7170" Type="http://schemas.openxmlformats.org/officeDocument/2006/relationships/hyperlink" Target="mailto:uweaver@andersen.com" TargetMode="External"/><Relationship Id="rId8221" Type="http://schemas.openxmlformats.org/officeDocument/2006/relationships/hyperlink" Target="https://www.goodwin.net/" TargetMode="External"/><Relationship Id="rId10151" Type="http://schemas.openxmlformats.org/officeDocument/2006/relationships/hyperlink" Target="http://burns.com/" TargetMode="External"/><Relationship Id="rId11202" Type="http://schemas.openxmlformats.org/officeDocument/2006/relationships/hyperlink" Target="mailto:dillon87@eaton-acevedo.biz" TargetMode="External"/><Relationship Id="rId12600" Type="http://schemas.openxmlformats.org/officeDocument/2006/relationships/hyperlink" Target="mailto:johnsonrandall@gaines.org" TargetMode="External"/><Relationship Id="rId14772" Type="http://schemas.openxmlformats.org/officeDocument/2006/relationships/hyperlink" Target="mailto:brenda81@lambert.info" TargetMode="External"/><Relationship Id="rId15823" Type="http://schemas.openxmlformats.org/officeDocument/2006/relationships/hyperlink" Target="http://krause.biz/" TargetMode="External"/><Relationship Id="rId2382" Type="http://schemas.openxmlformats.org/officeDocument/2006/relationships/hyperlink" Target="mailto:pedro68@reese-gonzalez.net" TargetMode="External"/><Relationship Id="rId3780" Type="http://schemas.openxmlformats.org/officeDocument/2006/relationships/hyperlink" Target="mailto:priscilla20@david.com" TargetMode="External"/><Relationship Id="rId4831" Type="http://schemas.openxmlformats.org/officeDocument/2006/relationships/hyperlink" Target="https://www.charles.com/" TargetMode="External"/><Relationship Id="rId13374" Type="http://schemas.openxmlformats.org/officeDocument/2006/relationships/hyperlink" Target="mailto:thomasselena@patton.com" TargetMode="External"/><Relationship Id="rId14425" Type="http://schemas.openxmlformats.org/officeDocument/2006/relationships/hyperlink" Target="http://barrera.biz/" TargetMode="External"/><Relationship Id="rId17995" Type="http://schemas.openxmlformats.org/officeDocument/2006/relationships/hyperlink" Target="https://www.doyle.info/" TargetMode="External"/><Relationship Id="rId354" Type="http://schemas.openxmlformats.org/officeDocument/2006/relationships/hyperlink" Target="mailto:sandy44@thomas.com" TargetMode="External"/><Relationship Id="rId2035" Type="http://schemas.openxmlformats.org/officeDocument/2006/relationships/hyperlink" Target="http://mcgrath.com/" TargetMode="External"/><Relationship Id="rId3433" Type="http://schemas.openxmlformats.org/officeDocument/2006/relationships/hyperlink" Target="https://www.harrington.com/" TargetMode="External"/><Relationship Id="rId13027" Type="http://schemas.openxmlformats.org/officeDocument/2006/relationships/hyperlink" Target="https://rhodes.com/" TargetMode="External"/><Relationship Id="rId16597" Type="http://schemas.openxmlformats.org/officeDocument/2006/relationships/hyperlink" Target="http://www.khan.com/" TargetMode="External"/><Relationship Id="rId17648" Type="http://schemas.openxmlformats.org/officeDocument/2006/relationships/hyperlink" Target="mailto:pstuart@merritt.com" TargetMode="External"/><Relationship Id="rId6656" Type="http://schemas.openxmlformats.org/officeDocument/2006/relationships/hyperlink" Target="mailto:vnelson@farley.com" TargetMode="External"/><Relationship Id="rId7707" Type="http://schemas.openxmlformats.org/officeDocument/2006/relationships/hyperlink" Target="http://www.haney-moon.com/" TargetMode="External"/><Relationship Id="rId15199" Type="http://schemas.openxmlformats.org/officeDocument/2006/relationships/hyperlink" Target="http://www.ali-baxter.com/" TargetMode="External"/><Relationship Id="rId19070" Type="http://schemas.openxmlformats.org/officeDocument/2006/relationships/hyperlink" Target="mailto:carolynsuarez@matthews.biz" TargetMode="External"/><Relationship Id="rId5258" Type="http://schemas.openxmlformats.org/officeDocument/2006/relationships/hyperlink" Target="mailto:mejiamia@bridges.com" TargetMode="External"/><Relationship Id="rId6309" Type="http://schemas.openxmlformats.org/officeDocument/2006/relationships/hyperlink" Target="https://huang.com/" TargetMode="External"/><Relationship Id="rId9879" Type="http://schemas.openxmlformats.org/officeDocument/2006/relationships/hyperlink" Target="https://grimes.net/" TargetMode="External"/><Relationship Id="rId12110" Type="http://schemas.openxmlformats.org/officeDocument/2006/relationships/hyperlink" Target="mailto:ray84@chapman.com" TargetMode="External"/><Relationship Id="rId1868" Type="http://schemas.openxmlformats.org/officeDocument/2006/relationships/hyperlink" Target="mailto:alisonburch@kim-small.com" TargetMode="External"/><Relationship Id="rId14282" Type="http://schemas.openxmlformats.org/officeDocument/2006/relationships/hyperlink" Target="mailto:tyronebaird@griffin-barrera.com" TargetMode="External"/><Relationship Id="rId15333" Type="http://schemas.openxmlformats.org/officeDocument/2006/relationships/hyperlink" Target="http://www.sherman.info/" TargetMode="External"/><Relationship Id="rId15680" Type="http://schemas.openxmlformats.org/officeDocument/2006/relationships/hyperlink" Target="mailto:yvonne57@lawrence-lawson.org" TargetMode="External"/><Relationship Id="rId16731" Type="http://schemas.openxmlformats.org/officeDocument/2006/relationships/hyperlink" Target="http://marsh.info/" TargetMode="External"/><Relationship Id="rId2919" Type="http://schemas.openxmlformats.org/officeDocument/2006/relationships/hyperlink" Target="http://www.acevedo.com/" TargetMode="External"/><Relationship Id="rId3290" Type="http://schemas.openxmlformats.org/officeDocument/2006/relationships/hyperlink" Target="mailto:betty98@rhodes.org" TargetMode="External"/><Relationship Id="rId4341" Type="http://schemas.openxmlformats.org/officeDocument/2006/relationships/hyperlink" Target="http://www.graham.com/" TargetMode="External"/><Relationship Id="rId19954" Type="http://schemas.openxmlformats.org/officeDocument/2006/relationships/hyperlink" Target="mailto:soniachang@huff-vaughan.com" TargetMode="External"/><Relationship Id="rId8962" Type="http://schemas.openxmlformats.org/officeDocument/2006/relationships/hyperlink" Target="mailto:stacy00@bernard.com" TargetMode="External"/><Relationship Id="rId10892" Type="http://schemas.openxmlformats.org/officeDocument/2006/relationships/hyperlink" Target="mailto:peggy64@walsh-andrews.com" TargetMode="External"/><Relationship Id="rId11943" Type="http://schemas.openxmlformats.org/officeDocument/2006/relationships/hyperlink" Target="https://www.roth.com/" TargetMode="External"/><Relationship Id="rId18556" Type="http://schemas.openxmlformats.org/officeDocument/2006/relationships/hyperlink" Target="mailto:maxwell72@whitaker.com" TargetMode="External"/><Relationship Id="rId19607" Type="http://schemas.openxmlformats.org/officeDocument/2006/relationships/hyperlink" Target="http://www.zuniga-vaughan.com/" TargetMode="External"/><Relationship Id="rId6166" Type="http://schemas.openxmlformats.org/officeDocument/2006/relationships/hyperlink" Target="mailto:egarner@chavez.com" TargetMode="External"/><Relationship Id="rId7564" Type="http://schemas.openxmlformats.org/officeDocument/2006/relationships/hyperlink" Target="mailto:jose45@francis-sherman.com" TargetMode="External"/><Relationship Id="rId8615" Type="http://schemas.openxmlformats.org/officeDocument/2006/relationships/hyperlink" Target="http://www.sherman-baxter.com/" TargetMode="External"/><Relationship Id="rId10545" Type="http://schemas.openxmlformats.org/officeDocument/2006/relationships/hyperlink" Target="http://morales.info/" TargetMode="External"/><Relationship Id="rId17158" Type="http://schemas.openxmlformats.org/officeDocument/2006/relationships/hyperlink" Target="mailto:kristameza@eaton.com" TargetMode="External"/><Relationship Id="rId18209" Type="http://schemas.openxmlformats.org/officeDocument/2006/relationships/hyperlink" Target="https://www.pratt.biz/" TargetMode="External"/><Relationship Id="rId7217" Type="http://schemas.openxmlformats.org/officeDocument/2006/relationships/hyperlink" Target="https://www.lloyd-hull.com/" TargetMode="External"/><Relationship Id="rId13768" Type="http://schemas.openxmlformats.org/officeDocument/2006/relationships/hyperlink" Target="mailto:isabelvelasquez@cunningham.com" TargetMode="External"/><Relationship Id="rId14819" Type="http://schemas.openxmlformats.org/officeDocument/2006/relationships/hyperlink" Target="https://sosa.com/" TargetMode="External"/><Relationship Id="rId2776" Type="http://schemas.openxmlformats.org/officeDocument/2006/relationships/hyperlink" Target="mailto:gwendolynowens@pennington.com" TargetMode="External"/><Relationship Id="rId3827" Type="http://schemas.openxmlformats.org/officeDocument/2006/relationships/hyperlink" Target="http://raymond.com/" TargetMode="External"/><Relationship Id="rId9389" Type="http://schemas.openxmlformats.org/officeDocument/2006/relationships/hyperlink" Target="https://oliver.net/" TargetMode="External"/><Relationship Id="rId15190" Type="http://schemas.openxmlformats.org/officeDocument/2006/relationships/hyperlink" Target="mailto:miabates@schaefer-kemp.org" TargetMode="External"/><Relationship Id="rId16241" Type="http://schemas.openxmlformats.org/officeDocument/2006/relationships/hyperlink" Target="https://valdez.com/" TargetMode="External"/><Relationship Id="rId748" Type="http://schemas.openxmlformats.org/officeDocument/2006/relationships/hyperlink" Target="mailto:fpope@buck-carney.info" TargetMode="External"/><Relationship Id="rId1378" Type="http://schemas.openxmlformats.org/officeDocument/2006/relationships/hyperlink" Target="mailto:contrerasalice@higgins.biz" TargetMode="External"/><Relationship Id="rId2429" Type="http://schemas.openxmlformats.org/officeDocument/2006/relationships/hyperlink" Target="https://www.melton.net/" TargetMode="External"/><Relationship Id="rId5999" Type="http://schemas.openxmlformats.org/officeDocument/2006/relationships/hyperlink" Target="http://www.cantrell.com/" TargetMode="External"/><Relationship Id="rId6300" Type="http://schemas.openxmlformats.org/officeDocument/2006/relationships/hyperlink" Target="mailto:wharding@dickerson.com" TargetMode="External"/><Relationship Id="rId9870" Type="http://schemas.openxmlformats.org/officeDocument/2006/relationships/hyperlink" Target="mailto:ocline@barrera-bright.com" TargetMode="External"/><Relationship Id="rId19464" Type="http://schemas.openxmlformats.org/officeDocument/2006/relationships/hyperlink" Target="mailto:stephencohen@murphy.biz" TargetMode="External"/><Relationship Id="rId84" Type="http://schemas.openxmlformats.org/officeDocument/2006/relationships/hyperlink" Target="http://www.grimes-summers.com/" TargetMode="External"/><Relationship Id="rId8472" Type="http://schemas.openxmlformats.org/officeDocument/2006/relationships/hyperlink" Target="mailto:yali@willis-flynn.com" TargetMode="External"/><Relationship Id="rId9523" Type="http://schemas.openxmlformats.org/officeDocument/2006/relationships/hyperlink" Target="http://www.grimes.com/" TargetMode="External"/><Relationship Id="rId12851" Type="http://schemas.openxmlformats.org/officeDocument/2006/relationships/hyperlink" Target="https://www.carlson-moreno.biz/" TargetMode="External"/><Relationship Id="rId13902" Type="http://schemas.openxmlformats.org/officeDocument/2006/relationships/hyperlink" Target="mailto:jared62@pollard-grant.org" TargetMode="External"/><Relationship Id="rId18066" Type="http://schemas.openxmlformats.org/officeDocument/2006/relationships/hyperlink" Target="mailto:huntergalvan@mercer-norton.biz" TargetMode="External"/><Relationship Id="rId19117" Type="http://schemas.openxmlformats.org/officeDocument/2006/relationships/hyperlink" Target="http://richards-gamble.org/" TargetMode="External"/><Relationship Id="rId2910" Type="http://schemas.openxmlformats.org/officeDocument/2006/relationships/hyperlink" Target="mailto:mliu@hurst.com" TargetMode="External"/><Relationship Id="rId7074" Type="http://schemas.openxmlformats.org/officeDocument/2006/relationships/hyperlink" Target="mailto:imedina@sanders.org" TargetMode="External"/><Relationship Id="rId8125" Type="http://schemas.openxmlformats.org/officeDocument/2006/relationships/hyperlink" Target="http://santiago-cobb.net/" TargetMode="External"/><Relationship Id="rId11453" Type="http://schemas.openxmlformats.org/officeDocument/2006/relationships/hyperlink" Target="http://mcmillan.org/" TargetMode="External"/><Relationship Id="rId12504" Type="http://schemas.openxmlformats.org/officeDocument/2006/relationships/hyperlink" Target="mailto:nguyenstuart@hale-vargas.info" TargetMode="External"/><Relationship Id="rId1512" Type="http://schemas.openxmlformats.org/officeDocument/2006/relationships/hyperlink" Target="mailto:chambersaimee@carpenter-villegas.net" TargetMode="External"/><Relationship Id="rId10055" Type="http://schemas.openxmlformats.org/officeDocument/2006/relationships/hyperlink" Target="http://www.andrade.com/" TargetMode="External"/><Relationship Id="rId11106" Type="http://schemas.openxmlformats.org/officeDocument/2006/relationships/hyperlink" Target="mailto:eduardo28@villegas.info" TargetMode="External"/><Relationship Id="rId14676" Type="http://schemas.openxmlformats.org/officeDocument/2006/relationships/hyperlink" Target="mailto:alexamiddleton@golden.org" TargetMode="External"/><Relationship Id="rId15727" Type="http://schemas.openxmlformats.org/officeDocument/2006/relationships/hyperlink" Target="https://mcneil-webb.com/" TargetMode="External"/><Relationship Id="rId3684" Type="http://schemas.openxmlformats.org/officeDocument/2006/relationships/hyperlink" Target="mailto:amack@cordova.info" TargetMode="External"/><Relationship Id="rId4735" Type="http://schemas.openxmlformats.org/officeDocument/2006/relationships/hyperlink" Target="http://johns.biz/" TargetMode="External"/><Relationship Id="rId13278" Type="http://schemas.openxmlformats.org/officeDocument/2006/relationships/hyperlink" Target="mailto:rhansen@franco.org" TargetMode="External"/><Relationship Id="rId14329" Type="http://schemas.openxmlformats.org/officeDocument/2006/relationships/hyperlink" Target="https://burton-bird.com/" TargetMode="External"/><Relationship Id="rId17899" Type="http://schemas.openxmlformats.org/officeDocument/2006/relationships/hyperlink" Target="http://www.ellis.com/" TargetMode="External"/><Relationship Id="rId18200" Type="http://schemas.openxmlformats.org/officeDocument/2006/relationships/hyperlink" Target="mailto:kenneth00@wagner.com" TargetMode="External"/><Relationship Id="rId2286" Type="http://schemas.openxmlformats.org/officeDocument/2006/relationships/hyperlink" Target="mailto:yorkherbert@burnett.net" TargetMode="External"/><Relationship Id="rId3337" Type="http://schemas.openxmlformats.org/officeDocument/2006/relationships/hyperlink" Target="https://www.manning.net/" TargetMode="External"/><Relationship Id="rId7958" Type="http://schemas.openxmlformats.org/officeDocument/2006/relationships/hyperlink" Target="mailto:hfrank@welch-ware.biz" TargetMode="External"/><Relationship Id="rId258" Type="http://schemas.openxmlformats.org/officeDocument/2006/relationships/hyperlink" Target="mailto:bjordan@small-black.com" TargetMode="External"/><Relationship Id="rId9380" Type="http://schemas.openxmlformats.org/officeDocument/2006/relationships/hyperlink" Target="mailto:ruth64@bolton.com" TargetMode="External"/><Relationship Id="rId10939" Type="http://schemas.openxmlformats.org/officeDocument/2006/relationships/hyperlink" Target="https://evans.com/" TargetMode="External"/><Relationship Id="rId12361" Type="http://schemas.openxmlformats.org/officeDocument/2006/relationships/hyperlink" Target="https://www.mitchell.biz/" TargetMode="External"/><Relationship Id="rId13412" Type="http://schemas.openxmlformats.org/officeDocument/2006/relationships/hyperlink" Target="mailto:stonebrittney@best.com" TargetMode="External"/><Relationship Id="rId14810" Type="http://schemas.openxmlformats.org/officeDocument/2006/relationships/hyperlink" Target="mailto:wmccarthy@mann.org" TargetMode="External"/><Relationship Id="rId2420" Type="http://schemas.openxmlformats.org/officeDocument/2006/relationships/hyperlink" Target="mailto:karlamartinez@zavala-terry.com" TargetMode="External"/><Relationship Id="rId9033" Type="http://schemas.openxmlformats.org/officeDocument/2006/relationships/hyperlink" Target="https://www.aguilar-garza.info/" TargetMode="External"/><Relationship Id="rId12014" Type="http://schemas.openxmlformats.org/officeDocument/2006/relationships/hyperlink" Target="mailto:jbenson@escobar-hogan.info" TargetMode="External"/><Relationship Id="rId16982" Type="http://schemas.openxmlformats.org/officeDocument/2006/relationships/hyperlink" Target="mailto:kristybarry@chaney.net" TargetMode="External"/><Relationship Id="rId1022" Type="http://schemas.openxmlformats.org/officeDocument/2006/relationships/hyperlink" Target="mailto:vcarpenter@humphrey.com" TargetMode="External"/><Relationship Id="rId4592" Type="http://schemas.openxmlformats.org/officeDocument/2006/relationships/hyperlink" Target="mailto:herbertphelps@reid.com" TargetMode="External"/><Relationship Id="rId5990" Type="http://schemas.openxmlformats.org/officeDocument/2006/relationships/hyperlink" Target="mailto:wbeltran@green.biz" TargetMode="External"/><Relationship Id="rId14186" Type="http://schemas.openxmlformats.org/officeDocument/2006/relationships/hyperlink" Target="mailto:evelynwebster@greer.com" TargetMode="External"/><Relationship Id="rId15584" Type="http://schemas.openxmlformats.org/officeDocument/2006/relationships/hyperlink" Target="mailto:kibarra@coleman-summers.com" TargetMode="External"/><Relationship Id="rId16635" Type="http://schemas.openxmlformats.org/officeDocument/2006/relationships/hyperlink" Target="https://www.kerr-morse.info/" TargetMode="External"/><Relationship Id="rId3194" Type="http://schemas.openxmlformats.org/officeDocument/2006/relationships/hyperlink" Target="mailto:xberg@phelps.com" TargetMode="External"/><Relationship Id="rId4245" Type="http://schemas.openxmlformats.org/officeDocument/2006/relationships/hyperlink" Target="https://gomez-patrick.org/" TargetMode="External"/><Relationship Id="rId5643" Type="http://schemas.openxmlformats.org/officeDocument/2006/relationships/hyperlink" Target="http://www.kirk.net/" TargetMode="External"/><Relationship Id="rId15237" Type="http://schemas.openxmlformats.org/officeDocument/2006/relationships/hyperlink" Target="https://dominguez.info/" TargetMode="External"/><Relationship Id="rId19858" Type="http://schemas.openxmlformats.org/officeDocument/2006/relationships/hyperlink" Target="mailto:reesejeff@murillo.com" TargetMode="External"/><Relationship Id="rId8866" Type="http://schemas.openxmlformats.org/officeDocument/2006/relationships/hyperlink" Target="mailto:sara92@stevens.com" TargetMode="External"/><Relationship Id="rId9917" Type="http://schemas.openxmlformats.org/officeDocument/2006/relationships/hyperlink" Target="http://www.garrett-gardner.org/" TargetMode="External"/><Relationship Id="rId10796" Type="http://schemas.openxmlformats.org/officeDocument/2006/relationships/hyperlink" Target="mailto:bonnieguzman@booker.com" TargetMode="External"/><Relationship Id="rId11847" Type="http://schemas.openxmlformats.org/officeDocument/2006/relationships/hyperlink" Target="http://carroll.com/" TargetMode="External"/><Relationship Id="rId1906" Type="http://schemas.openxmlformats.org/officeDocument/2006/relationships/hyperlink" Target="mailto:roymarvin@bright.com" TargetMode="External"/><Relationship Id="rId7468" Type="http://schemas.openxmlformats.org/officeDocument/2006/relationships/hyperlink" Target="mailto:franklin16@davies-larson.com" TargetMode="External"/><Relationship Id="rId8519" Type="http://schemas.openxmlformats.org/officeDocument/2006/relationships/hyperlink" Target="http://daniels-costa.org/" TargetMode="External"/><Relationship Id="rId10449" Type="http://schemas.openxmlformats.org/officeDocument/2006/relationships/hyperlink" Target="http://www.farley-baldwin.biz/" TargetMode="External"/><Relationship Id="rId14320" Type="http://schemas.openxmlformats.org/officeDocument/2006/relationships/hyperlink" Target="mailto:pconner@combs.com" TargetMode="External"/><Relationship Id="rId16492" Type="http://schemas.openxmlformats.org/officeDocument/2006/relationships/hyperlink" Target="mailto:gvillanueva@cowan.com" TargetMode="External"/><Relationship Id="rId17543" Type="http://schemas.openxmlformats.org/officeDocument/2006/relationships/hyperlink" Target="http://www.hammond.net/" TargetMode="External"/><Relationship Id="rId17890" Type="http://schemas.openxmlformats.org/officeDocument/2006/relationships/hyperlink" Target="mailto:wigginsmargaret@henson.com" TargetMode="External"/><Relationship Id="rId18941" Type="http://schemas.openxmlformats.org/officeDocument/2006/relationships/hyperlink" Target="https://www.rollins.com/" TargetMode="External"/><Relationship Id="rId999" Type="http://schemas.openxmlformats.org/officeDocument/2006/relationships/hyperlink" Target="https://www.briggs-valencia.net/" TargetMode="External"/><Relationship Id="rId6551" Type="http://schemas.openxmlformats.org/officeDocument/2006/relationships/hyperlink" Target="http://www.delgado.com/" TargetMode="External"/><Relationship Id="rId7602" Type="http://schemas.openxmlformats.org/officeDocument/2006/relationships/hyperlink" Target="mailto:dudleyeduardo@werner.org" TargetMode="External"/><Relationship Id="rId10930" Type="http://schemas.openxmlformats.org/officeDocument/2006/relationships/hyperlink" Target="mailto:snowjim@murphy.net" TargetMode="External"/><Relationship Id="rId15094" Type="http://schemas.openxmlformats.org/officeDocument/2006/relationships/hyperlink" Target="mailto:heatherchung@mathews.com" TargetMode="External"/><Relationship Id="rId16145" Type="http://schemas.openxmlformats.org/officeDocument/2006/relationships/hyperlink" Target="http://www.becker-guerrero.info/" TargetMode="External"/><Relationship Id="rId5153" Type="http://schemas.openxmlformats.org/officeDocument/2006/relationships/hyperlink" Target="https://www.crosby-hicks.com/" TargetMode="External"/><Relationship Id="rId6204" Type="http://schemas.openxmlformats.org/officeDocument/2006/relationships/hyperlink" Target="mailto:wsullivan@steele-huber.org" TargetMode="External"/><Relationship Id="rId8376" Type="http://schemas.openxmlformats.org/officeDocument/2006/relationships/hyperlink" Target="mailto:pollardmallory@prince.com" TargetMode="External"/><Relationship Id="rId9774" Type="http://schemas.openxmlformats.org/officeDocument/2006/relationships/hyperlink" Target="mailto:tracyhoward@ward-barber.com" TargetMode="External"/><Relationship Id="rId12755" Type="http://schemas.openxmlformats.org/officeDocument/2006/relationships/hyperlink" Target="https://www.rivera-trujillo.org/" TargetMode="External"/><Relationship Id="rId13806" Type="http://schemas.openxmlformats.org/officeDocument/2006/relationships/hyperlink" Target="mailto:veronica66@lawson-mack.org" TargetMode="External"/><Relationship Id="rId19368" Type="http://schemas.openxmlformats.org/officeDocument/2006/relationships/hyperlink" Target="mailto:ebryant@rivera-oconnor.com" TargetMode="External"/><Relationship Id="rId1763" Type="http://schemas.openxmlformats.org/officeDocument/2006/relationships/hyperlink" Target="https://richardson-abbott.com/" TargetMode="External"/><Relationship Id="rId2814" Type="http://schemas.openxmlformats.org/officeDocument/2006/relationships/hyperlink" Target="mailto:vaughankirk@hunter-chavez.com" TargetMode="External"/><Relationship Id="rId8029" Type="http://schemas.openxmlformats.org/officeDocument/2006/relationships/hyperlink" Target="https://www.glass.org/" TargetMode="External"/><Relationship Id="rId9427" Type="http://schemas.openxmlformats.org/officeDocument/2006/relationships/hyperlink" Target="https://fritz-cochran.info/" TargetMode="External"/><Relationship Id="rId11357" Type="http://schemas.openxmlformats.org/officeDocument/2006/relationships/hyperlink" Target="http://www.schwartz.org/" TargetMode="External"/><Relationship Id="rId12408" Type="http://schemas.openxmlformats.org/officeDocument/2006/relationships/hyperlink" Target="mailto:brookehorn@kaiser.info" TargetMode="External"/><Relationship Id="rId15978" Type="http://schemas.openxmlformats.org/officeDocument/2006/relationships/hyperlink" Target="mailto:laurie90@schroeder-terry.com" TargetMode="External"/><Relationship Id="rId1416" Type="http://schemas.openxmlformats.org/officeDocument/2006/relationships/hyperlink" Target="mailto:xgalloway@young-singleton.com" TargetMode="External"/><Relationship Id="rId4986" Type="http://schemas.openxmlformats.org/officeDocument/2006/relationships/hyperlink" Target="mailto:tatemia@bates.net" TargetMode="External"/><Relationship Id="rId18451" Type="http://schemas.openxmlformats.org/officeDocument/2006/relationships/hyperlink" Target="http://bennett.com/" TargetMode="External"/><Relationship Id="rId19502" Type="http://schemas.openxmlformats.org/officeDocument/2006/relationships/hyperlink" Target="mailto:elaine07@armstrong-coffey.biz" TargetMode="External"/><Relationship Id="rId3588" Type="http://schemas.openxmlformats.org/officeDocument/2006/relationships/hyperlink" Target="mailto:ksimpson@rosales.com" TargetMode="External"/><Relationship Id="rId4639" Type="http://schemas.openxmlformats.org/officeDocument/2006/relationships/hyperlink" Target="http://www.williams.info/" TargetMode="External"/><Relationship Id="rId8510" Type="http://schemas.openxmlformats.org/officeDocument/2006/relationships/hyperlink" Target="mailto:aellison@calderon.com" TargetMode="External"/><Relationship Id="rId10440" Type="http://schemas.openxmlformats.org/officeDocument/2006/relationships/hyperlink" Target="mailto:franciscovargas@wilkerson-ryan.biz" TargetMode="External"/><Relationship Id="rId17053" Type="http://schemas.openxmlformats.org/officeDocument/2006/relationships/hyperlink" Target="http://www.preston-watson.biz/" TargetMode="External"/><Relationship Id="rId18104" Type="http://schemas.openxmlformats.org/officeDocument/2006/relationships/hyperlink" Target="mailto:qmccormick@walter.com" TargetMode="External"/><Relationship Id="rId6061" Type="http://schemas.openxmlformats.org/officeDocument/2006/relationships/hyperlink" Target="http://www.whitehead.com/" TargetMode="External"/><Relationship Id="rId7112" Type="http://schemas.openxmlformats.org/officeDocument/2006/relationships/hyperlink" Target="mailto:monroejody@bryant.com" TargetMode="External"/><Relationship Id="rId990" Type="http://schemas.openxmlformats.org/officeDocument/2006/relationships/hyperlink" Target="mailto:deanstacie@carson.com" TargetMode="External"/><Relationship Id="rId2671" Type="http://schemas.openxmlformats.org/officeDocument/2006/relationships/hyperlink" Target="http://www.salazar.net/" TargetMode="External"/><Relationship Id="rId9284" Type="http://schemas.openxmlformats.org/officeDocument/2006/relationships/hyperlink" Target="mailto:coltonlutz@price-carlson.com" TargetMode="External"/><Relationship Id="rId13663" Type="http://schemas.openxmlformats.org/officeDocument/2006/relationships/hyperlink" Target="http://chen.com/" TargetMode="External"/><Relationship Id="rId14714" Type="http://schemas.openxmlformats.org/officeDocument/2006/relationships/hyperlink" Target="mailto:laura05@guzman.org" TargetMode="External"/><Relationship Id="rId643" Type="http://schemas.openxmlformats.org/officeDocument/2006/relationships/hyperlink" Target="http://www.huang-soto.com/" TargetMode="External"/><Relationship Id="rId1273" Type="http://schemas.openxmlformats.org/officeDocument/2006/relationships/hyperlink" Target="http://www.hensley.com/" TargetMode="External"/><Relationship Id="rId2324" Type="http://schemas.openxmlformats.org/officeDocument/2006/relationships/hyperlink" Target="mailto:cbenitez@suarez.org" TargetMode="External"/><Relationship Id="rId3722" Type="http://schemas.openxmlformats.org/officeDocument/2006/relationships/hyperlink" Target="mailto:rmaxwell@nichols.com" TargetMode="External"/><Relationship Id="rId12265" Type="http://schemas.openxmlformats.org/officeDocument/2006/relationships/hyperlink" Target="https://fischer-craig.com/" TargetMode="External"/><Relationship Id="rId13316" Type="http://schemas.openxmlformats.org/officeDocument/2006/relationships/hyperlink" Target="mailto:ryanreese@hernandez-calhoun.biz" TargetMode="External"/><Relationship Id="rId16886" Type="http://schemas.openxmlformats.org/officeDocument/2006/relationships/hyperlink" Target="mailto:mclark@stanley-nelson.biz" TargetMode="External"/><Relationship Id="rId17937" Type="http://schemas.openxmlformats.org/officeDocument/2006/relationships/hyperlink" Target="http://holloway.com/" TargetMode="External"/><Relationship Id="rId5894" Type="http://schemas.openxmlformats.org/officeDocument/2006/relationships/hyperlink" Target="mailto:nataliewu@french-cohen.com" TargetMode="External"/><Relationship Id="rId6945" Type="http://schemas.openxmlformats.org/officeDocument/2006/relationships/hyperlink" Target="https://vega-clements.com/" TargetMode="External"/><Relationship Id="rId15488" Type="http://schemas.openxmlformats.org/officeDocument/2006/relationships/hyperlink" Target="mailto:raymond98@oconnell.info" TargetMode="External"/><Relationship Id="rId16539" Type="http://schemas.openxmlformats.org/officeDocument/2006/relationships/hyperlink" Target="http://www.cochran.com/" TargetMode="External"/><Relationship Id="rId3098" Type="http://schemas.openxmlformats.org/officeDocument/2006/relationships/hyperlink" Target="mailto:mindymalone@newman.com" TargetMode="External"/><Relationship Id="rId4496" Type="http://schemas.openxmlformats.org/officeDocument/2006/relationships/hyperlink" Target="mailto:uvazquez@briggs.biz" TargetMode="External"/><Relationship Id="rId5547" Type="http://schemas.openxmlformats.org/officeDocument/2006/relationships/hyperlink" Target="https://www.duran.com/" TargetMode="External"/><Relationship Id="rId19012" Type="http://schemas.openxmlformats.org/officeDocument/2006/relationships/hyperlink" Target="mailto:benjaminbullock@hull.biz" TargetMode="External"/><Relationship Id="rId4149" Type="http://schemas.openxmlformats.org/officeDocument/2006/relationships/hyperlink" Target="http://www.allison.org/" TargetMode="External"/><Relationship Id="rId8020" Type="http://schemas.openxmlformats.org/officeDocument/2006/relationships/hyperlink" Target="mailto:mary13@gillespie.com" TargetMode="External"/><Relationship Id="rId11001" Type="http://schemas.openxmlformats.org/officeDocument/2006/relationships/hyperlink" Target="https://blevins-miller.com/" TargetMode="External"/><Relationship Id="rId14571" Type="http://schemas.openxmlformats.org/officeDocument/2006/relationships/hyperlink" Target="http://www.rivera.com/" TargetMode="External"/><Relationship Id="rId15622" Type="http://schemas.openxmlformats.org/officeDocument/2006/relationships/hyperlink" Target="mailto:newmansylvia@newman.com" TargetMode="External"/><Relationship Id="rId4630" Type="http://schemas.openxmlformats.org/officeDocument/2006/relationships/hyperlink" Target="mailto:gmora@mcgrath.net" TargetMode="External"/><Relationship Id="rId13173" Type="http://schemas.openxmlformats.org/officeDocument/2006/relationships/hyperlink" Target="http://bates.biz/" TargetMode="External"/><Relationship Id="rId14224" Type="http://schemas.openxmlformats.org/officeDocument/2006/relationships/hyperlink" Target="mailto:natalie84@gibson-kent.biz" TargetMode="External"/><Relationship Id="rId2181" Type="http://schemas.openxmlformats.org/officeDocument/2006/relationships/hyperlink" Target="http://foley.com/" TargetMode="External"/><Relationship Id="rId3232" Type="http://schemas.openxmlformats.org/officeDocument/2006/relationships/hyperlink" Target="mailto:maxwell03@whitaker-shaffer.com" TargetMode="External"/><Relationship Id="rId16396" Type="http://schemas.openxmlformats.org/officeDocument/2006/relationships/hyperlink" Target="mailto:gonzalezrobin@small.com" TargetMode="External"/><Relationship Id="rId17794" Type="http://schemas.openxmlformats.org/officeDocument/2006/relationships/hyperlink" Target="mailto:iwatts@rowland.com" TargetMode="External"/><Relationship Id="rId18845" Type="http://schemas.openxmlformats.org/officeDocument/2006/relationships/hyperlink" Target="https://www.campos-pham.org/" TargetMode="External"/><Relationship Id="rId153" Type="http://schemas.openxmlformats.org/officeDocument/2006/relationships/hyperlink" Target="http://schaefer.com/" TargetMode="External"/><Relationship Id="rId6455" Type="http://schemas.openxmlformats.org/officeDocument/2006/relationships/hyperlink" Target="https://kelley-avery.com/" TargetMode="External"/><Relationship Id="rId7853" Type="http://schemas.openxmlformats.org/officeDocument/2006/relationships/hyperlink" Target="https://gill.biz/" TargetMode="External"/><Relationship Id="rId8904" Type="http://schemas.openxmlformats.org/officeDocument/2006/relationships/hyperlink" Target="mailto:devon49@gallegos.com" TargetMode="External"/><Relationship Id="rId10834" Type="http://schemas.openxmlformats.org/officeDocument/2006/relationships/hyperlink" Target="mailto:susan23@griffin-willis.com" TargetMode="External"/><Relationship Id="rId16049" Type="http://schemas.openxmlformats.org/officeDocument/2006/relationships/hyperlink" Target="http://www.lowery.info/" TargetMode="External"/><Relationship Id="rId17447" Type="http://schemas.openxmlformats.org/officeDocument/2006/relationships/hyperlink" Target="https://www.anderson-phillips.com/" TargetMode="External"/><Relationship Id="rId5057" Type="http://schemas.openxmlformats.org/officeDocument/2006/relationships/hyperlink" Target="https://www.terrell-everett.com/" TargetMode="External"/><Relationship Id="rId6108" Type="http://schemas.openxmlformats.org/officeDocument/2006/relationships/hyperlink" Target="mailto:kristophergay@donovan.com" TargetMode="External"/><Relationship Id="rId7506" Type="http://schemas.openxmlformats.org/officeDocument/2006/relationships/hyperlink" Target="mailto:douglasstout@mccann-gutierrez.com" TargetMode="External"/><Relationship Id="rId9678" Type="http://schemas.openxmlformats.org/officeDocument/2006/relationships/hyperlink" Target="mailto:adriannixon@pena.com" TargetMode="External"/><Relationship Id="rId12659" Type="http://schemas.openxmlformats.org/officeDocument/2006/relationships/hyperlink" Target="http://moreno-benton.com/" TargetMode="External"/><Relationship Id="rId16530" Type="http://schemas.openxmlformats.org/officeDocument/2006/relationships/hyperlink" Target="mailto:heather49@murillo.com" TargetMode="External"/><Relationship Id="rId1667" Type="http://schemas.openxmlformats.org/officeDocument/2006/relationships/hyperlink" Target="http://yu.info/" TargetMode="External"/><Relationship Id="rId2718" Type="http://schemas.openxmlformats.org/officeDocument/2006/relationships/hyperlink" Target="mailto:qbaxter@burke.com" TargetMode="External"/><Relationship Id="rId14081" Type="http://schemas.openxmlformats.org/officeDocument/2006/relationships/hyperlink" Target="http://shah-mcdonald.com/" TargetMode="External"/><Relationship Id="rId15132" Type="http://schemas.openxmlformats.org/officeDocument/2006/relationships/hyperlink" Target="mailto:fchapman@wilcox.com" TargetMode="External"/><Relationship Id="rId19753" Type="http://schemas.openxmlformats.org/officeDocument/2006/relationships/hyperlink" Target="https://howe.net/" TargetMode="External"/><Relationship Id="rId4140" Type="http://schemas.openxmlformats.org/officeDocument/2006/relationships/hyperlink" Target="mailto:gibbsmorgan@haas.net" TargetMode="External"/><Relationship Id="rId8761" Type="http://schemas.openxmlformats.org/officeDocument/2006/relationships/hyperlink" Target="http://sloan-mahoney.net/" TargetMode="External"/><Relationship Id="rId9812" Type="http://schemas.openxmlformats.org/officeDocument/2006/relationships/hyperlink" Target="mailto:kellie00@taylor.org" TargetMode="External"/><Relationship Id="rId18355" Type="http://schemas.openxmlformats.org/officeDocument/2006/relationships/hyperlink" Target="http://bowen.biz/" TargetMode="External"/><Relationship Id="rId19406" Type="http://schemas.openxmlformats.org/officeDocument/2006/relationships/hyperlink" Target="mailto:emilydougherty@knox.com" TargetMode="External"/><Relationship Id="rId26" Type="http://schemas.openxmlformats.org/officeDocument/2006/relationships/hyperlink" Target="mailto:calhounalisha@hardin.net" TargetMode="External"/><Relationship Id="rId7363" Type="http://schemas.openxmlformats.org/officeDocument/2006/relationships/hyperlink" Target="http://arias.com/" TargetMode="External"/><Relationship Id="rId8414" Type="http://schemas.openxmlformats.org/officeDocument/2006/relationships/hyperlink" Target="mailto:newtonemma@hendricks.com" TargetMode="External"/><Relationship Id="rId10691" Type="http://schemas.openxmlformats.org/officeDocument/2006/relationships/hyperlink" Target="https://www.hutchinson.com/" TargetMode="External"/><Relationship Id="rId11742" Type="http://schemas.openxmlformats.org/officeDocument/2006/relationships/hyperlink" Target="mailto:hoodryan@brewer.com" TargetMode="External"/><Relationship Id="rId18008" Type="http://schemas.openxmlformats.org/officeDocument/2006/relationships/hyperlink" Target="mailto:hmejia@stevens.biz" TargetMode="External"/><Relationship Id="rId1801" Type="http://schemas.openxmlformats.org/officeDocument/2006/relationships/hyperlink" Target="https://berg-chaney.com/" TargetMode="External"/><Relationship Id="rId7016" Type="http://schemas.openxmlformats.org/officeDocument/2006/relationships/hyperlink" Target="mailto:yesenia45@greene.net" TargetMode="External"/><Relationship Id="rId10344" Type="http://schemas.openxmlformats.org/officeDocument/2006/relationships/hyperlink" Target="mailto:darius02@pratt.net" TargetMode="External"/><Relationship Id="rId14965" Type="http://schemas.openxmlformats.org/officeDocument/2006/relationships/hyperlink" Target="https://www.wilson.com/" TargetMode="External"/><Relationship Id="rId3973" Type="http://schemas.openxmlformats.org/officeDocument/2006/relationships/hyperlink" Target="http://cherry-cuevas.com/" TargetMode="External"/><Relationship Id="rId9188" Type="http://schemas.openxmlformats.org/officeDocument/2006/relationships/hyperlink" Target="mailto:curtisnicholson@yates-howard.biz" TargetMode="External"/><Relationship Id="rId13567" Type="http://schemas.openxmlformats.org/officeDocument/2006/relationships/hyperlink" Target="http://brandt-andrade.biz/" TargetMode="External"/><Relationship Id="rId14618" Type="http://schemas.openxmlformats.org/officeDocument/2006/relationships/hyperlink" Target="mailto:wberger@pope.com" TargetMode="External"/><Relationship Id="rId894" Type="http://schemas.openxmlformats.org/officeDocument/2006/relationships/hyperlink" Target="mailto:volson@carter-barr.info" TargetMode="External"/><Relationship Id="rId1177" Type="http://schemas.openxmlformats.org/officeDocument/2006/relationships/hyperlink" Target="https://caldwell.org/" TargetMode="External"/><Relationship Id="rId2575" Type="http://schemas.openxmlformats.org/officeDocument/2006/relationships/hyperlink" Target="https://www.rose-farmer.info/" TargetMode="External"/><Relationship Id="rId3626" Type="http://schemas.openxmlformats.org/officeDocument/2006/relationships/hyperlink" Target="mailto:laneandres@gilbert.com" TargetMode="External"/><Relationship Id="rId12169" Type="http://schemas.openxmlformats.org/officeDocument/2006/relationships/hyperlink" Target="http://www.crosby.com/" TargetMode="External"/><Relationship Id="rId16040" Type="http://schemas.openxmlformats.org/officeDocument/2006/relationships/hyperlink" Target="mailto:hannah11@prince-ho.com" TargetMode="External"/><Relationship Id="rId547" Type="http://schemas.openxmlformats.org/officeDocument/2006/relationships/hyperlink" Target="https://www.best.info/" TargetMode="External"/><Relationship Id="rId2228" Type="http://schemas.openxmlformats.org/officeDocument/2006/relationships/hyperlink" Target="mailto:wintersharry@sheppard.org" TargetMode="External"/><Relationship Id="rId5798" Type="http://schemas.openxmlformats.org/officeDocument/2006/relationships/hyperlink" Target="mailto:gloriahensley@padilla-gillespie.com" TargetMode="External"/><Relationship Id="rId6849" Type="http://schemas.openxmlformats.org/officeDocument/2006/relationships/hyperlink" Target="https://anthony-clark.net/" TargetMode="External"/><Relationship Id="rId12650" Type="http://schemas.openxmlformats.org/officeDocument/2006/relationships/hyperlink" Target="mailto:christyhuffman@osborn.biz" TargetMode="External"/><Relationship Id="rId13701" Type="http://schemas.openxmlformats.org/officeDocument/2006/relationships/hyperlink" Target="http://brooks-stephenson.info/" TargetMode="External"/><Relationship Id="rId19263" Type="http://schemas.openxmlformats.org/officeDocument/2006/relationships/hyperlink" Target="https://www.dean-neal.com/" TargetMode="External"/><Relationship Id="rId8271" Type="http://schemas.openxmlformats.org/officeDocument/2006/relationships/hyperlink" Target="https://www.powell-mcconnell.com/" TargetMode="External"/><Relationship Id="rId9322" Type="http://schemas.openxmlformats.org/officeDocument/2006/relationships/hyperlink" Target="mailto:hlozano@dorsey.org" TargetMode="External"/><Relationship Id="rId11252" Type="http://schemas.openxmlformats.org/officeDocument/2006/relationships/hyperlink" Target="mailto:ehuber@kirk.info" TargetMode="External"/><Relationship Id="rId12303" Type="http://schemas.openxmlformats.org/officeDocument/2006/relationships/hyperlink" Target="http://www.bryan-wiggins.com/" TargetMode="External"/><Relationship Id="rId1311" Type="http://schemas.openxmlformats.org/officeDocument/2006/relationships/hyperlink" Target="http://www.ramirez.org/" TargetMode="External"/><Relationship Id="rId4881" Type="http://schemas.openxmlformats.org/officeDocument/2006/relationships/hyperlink" Target="https://www.lucero.biz/" TargetMode="External"/><Relationship Id="rId14475" Type="http://schemas.openxmlformats.org/officeDocument/2006/relationships/hyperlink" Target="http://love-chung.com/" TargetMode="External"/><Relationship Id="rId15873" Type="http://schemas.openxmlformats.org/officeDocument/2006/relationships/hyperlink" Target="https://www.gibbs.net/" TargetMode="External"/><Relationship Id="rId16924" Type="http://schemas.openxmlformats.org/officeDocument/2006/relationships/hyperlink" Target="mailto:cbrandt@copeland.org" TargetMode="External"/><Relationship Id="rId3483" Type="http://schemas.openxmlformats.org/officeDocument/2006/relationships/hyperlink" Target="http://www.osborn.net/" TargetMode="External"/><Relationship Id="rId4534" Type="http://schemas.openxmlformats.org/officeDocument/2006/relationships/hyperlink" Target="mailto:howellmorgan@greene.info" TargetMode="External"/><Relationship Id="rId5932" Type="http://schemas.openxmlformats.org/officeDocument/2006/relationships/hyperlink" Target="mailto:shirleyfitzgerald@levine-stanley.net" TargetMode="External"/><Relationship Id="rId13077" Type="http://schemas.openxmlformats.org/officeDocument/2006/relationships/hyperlink" Target="https://www.johnson.com/" TargetMode="External"/><Relationship Id="rId14128" Type="http://schemas.openxmlformats.org/officeDocument/2006/relationships/hyperlink" Target="mailto:alexmatthews@hudson-dougherty.net" TargetMode="External"/><Relationship Id="rId15526" Type="http://schemas.openxmlformats.org/officeDocument/2006/relationships/hyperlink" Target="mailto:jmay@spencer.com" TargetMode="External"/><Relationship Id="rId2085" Type="http://schemas.openxmlformats.org/officeDocument/2006/relationships/hyperlink" Target="https://www.benton-escobar.info/" TargetMode="External"/><Relationship Id="rId3136" Type="http://schemas.openxmlformats.org/officeDocument/2006/relationships/hyperlink" Target="mailto:bolsen@carpenter.com" TargetMode="External"/><Relationship Id="rId17698" Type="http://schemas.openxmlformats.org/officeDocument/2006/relationships/hyperlink" Target="mailto:mike61@maxwell-mcmillan.info" TargetMode="External"/><Relationship Id="rId18749" Type="http://schemas.openxmlformats.org/officeDocument/2006/relationships/hyperlink" Target="https://www.conley.com/" TargetMode="External"/><Relationship Id="rId7757" Type="http://schemas.openxmlformats.org/officeDocument/2006/relationships/hyperlink" Target="https://bowman-lamb.com/" TargetMode="External"/><Relationship Id="rId8808" Type="http://schemas.openxmlformats.org/officeDocument/2006/relationships/hyperlink" Target="mailto:priscillamoon@nash.com" TargetMode="External"/><Relationship Id="rId10738" Type="http://schemas.openxmlformats.org/officeDocument/2006/relationships/hyperlink" Target="mailto:davilaariana@shields-wiley.net" TargetMode="External"/><Relationship Id="rId6359" Type="http://schemas.openxmlformats.org/officeDocument/2006/relationships/hyperlink" Target="https://christensen.com/" TargetMode="External"/><Relationship Id="rId12160" Type="http://schemas.openxmlformats.org/officeDocument/2006/relationships/hyperlink" Target="mailto:nicolas75@kemp.com" TargetMode="External"/><Relationship Id="rId13211" Type="http://schemas.openxmlformats.org/officeDocument/2006/relationships/hyperlink" Target="http://ayers.net/" TargetMode="External"/><Relationship Id="rId16781" Type="http://schemas.openxmlformats.org/officeDocument/2006/relationships/hyperlink" Target="https://bender.com/" TargetMode="External"/><Relationship Id="rId17832" Type="http://schemas.openxmlformats.org/officeDocument/2006/relationships/hyperlink" Target="mailto:uadkins@ramsey.info" TargetMode="External"/><Relationship Id="rId2969" Type="http://schemas.openxmlformats.org/officeDocument/2006/relationships/hyperlink" Target="http://dyer.com/" TargetMode="External"/><Relationship Id="rId6840" Type="http://schemas.openxmlformats.org/officeDocument/2006/relationships/hyperlink" Target="mailto:jortiz@cain-marshall.biz" TargetMode="External"/><Relationship Id="rId15383" Type="http://schemas.openxmlformats.org/officeDocument/2006/relationships/hyperlink" Target="http://www.whitney.com/" TargetMode="External"/><Relationship Id="rId16434" Type="http://schemas.openxmlformats.org/officeDocument/2006/relationships/hyperlink" Target="mailto:ecowan@mora.com" TargetMode="External"/><Relationship Id="rId4391" Type="http://schemas.openxmlformats.org/officeDocument/2006/relationships/hyperlink" Target="https://www.dixon.com/" TargetMode="External"/><Relationship Id="rId5442" Type="http://schemas.openxmlformats.org/officeDocument/2006/relationships/hyperlink" Target="mailto:zpark@carter-compton.com" TargetMode="External"/><Relationship Id="rId15036" Type="http://schemas.openxmlformats.org/officeDocument/2006/relationships/hyperlink" Target="mailto:tomshah@conley-hogan.com" TargetMode="External"/><Relationship Id="rId4044" Type="http://schemas.openxmlformats.org/officeDocument/2006/relationships/hyperlink" Target="mailto:cummingsstanley@snyder-stark.net" TargetMode="External"/><Relationship Id="rId8665" Type="http://schemas.openxmlformats.org/officeDocument/2006/relationships/hyperlink" Target="https://williamson-camacho.com/" TargetMode="External"/><Relationship Id="rId11993" Type="http://schemas.openxmlformats.org/officeDocument/2006/relationships/hyperlink" Target="https://www.stephenson-sawyer.net/" TargetMode="External"/><Relationship Id="rId18259" Type="http://schemas.openxmlformats.org/officeDocument/2006/relationships/hyperlink" Target="http://www.velazquez.com/" TargetMode="External"/><Relationship Id="rId19657" Type="http://schemas.openxmlformats.org/officeDocument/2006/relationships/hyperlink" Target="http://reyes-manning.info/" TargetMode="External"/><Relationship Id="rId7267" Type="http://schemas.openxmlformats.org/officeDocument/2006/relationships/hyperlink" Target="https://www.mitchell.com/" TargetMode="External"/><Relationship Id="rId8318" Type="http://schemas.openxmlformats.org/officeDocument/2006/relationships/hyperlink" Target="mailto:gomezmichaela@raymond.com" TargetMode="External"/><Relationship Id="rId9716" Type="http://schemas.openxmlformats.org/officeDocument/2006/relationships/hyperlink" Target="mailto:watsonsarah@tucker.com" TargetMode="External"/><Relationship Id="rId10595" Type="http://schemas.openxmlformats.org/officeDocument/2006/relationships/hyperlink" Target="http://gross-bradshaw.info/" TargetMode="External"/><Relationship Id="rId11646" Type="http://schemas.openxmlformats.org/officeDocument/2006/relationships/hyperlink" Target="mailto:owatson@herring-chen.info" TargetMode="External"/><Relationship Id="rId1705" Type="http://schemas.openxmlformats.org/officeDocument/2006/relationships/hyperlink" Target="https://www.leblanc-farley.com/" TargetMode="External"/><Relationship Id="rId10248" Type="http://schemas.openxmlformats.org/officeDocument/2006/relationships/hyperlink" Target="mailto:lindseyconner@wood-wagner.com" TargetMode="External"/><Relationship Id="rId14869" Type="http://schemas.openxmlformats.org/officeDocument/2006/relationships/hyperlink" Target="https://www.long.com/" TargetMode="External"/><Relationship Id="rId18740" Type="http://schemas.openxmlformats.org/officeDocument/2006/relationships/hyperlink" Target="mailto:fryericardo@jennings-franklin.com" TargetMode="External"/><Relationship Id="rId3877" Type="http://schemas.openxmlformats.org/officeDocument/2006/relationships/hyperlink" Target="https://raymond.com/" TargetMode="External"/><Relationship Id="rId4928" Type="http://schemas.openxmlformats.org/officeDocument/2006/relationships/hyperlink" Target="mailto:maxwellmarks@mayer-carey.com" TargetMode="External"/><Relationship Id="rId16291" Type="http://schemas.openxmlformats.org/officeDocument/2006/relationships/hyperlink" Target="http://mckinney.com/" TargetMode="External"/><Relationship Id="rId17342" Type="http://schemas.openxmlformats.org/officeDocument/2006/relationships/hyperlink" Target="mailto:mortonkristie@snow-kirk.com" TargetMode="External"/><Relationship Id="rId798" Type="http://schemas.openxmlformats.org/officeDocument/2006/relationships/hyperlink" Target="mailto:leroy07@becker-winters.com" TargetMode="External"/><Relationship Id="rId2479" Type="http://schemas.openxmlformats.org/officeDocument/2006/relationships/hyperlink" Target="https://vasquez.net/" TargetMode="External"/><Relationship Id="rId6350" Type="http://schemas.openxmlformats.org/officeDocument/2006/relationships/hyperlink" Target="mailto:rblanchard@melendez-roman.com" TargetMode="External"/><Relationship Id="rId7401" Type="http://schemas.openxmlformats.org/officeDocument/2006/relationships/hyperlink" Target="http://maynard-duran.net/" TargetMode="External"/><Relationship Id="rId2960" Type="http://schemas.openxmlformats.org/officeDocument/2006/relationships/hyperlink" Target="mailto:mercedes25@hooper-castaneda.com" TargetMode="External"/><Relationship Id="rId6003" Type="http://schemas.openxmlformats.org/officeDocument/2006/relationships/hyperlink" Target="https://www.francis.info/" TargetMode="External"/><Relationship Id="rId9573" Type="http://schemas.openxmlformats.org/officeDocument/2006/relationships/hyperlink" Target="http://www.maldonado.org/" TargetMode="External"/><Relationship Id="rId13952" Type="http://schemas.openxmlformats.org/officeDocument/2006/relationships/hyperlink" Target="mailto:pearsonalexandra@mcfarland-frye.biz" TargetMode="External"/><Relationship Id="rId19167" Type="http://schemas.openxmlformats.org/officeDocument/2006/relationships/hyperlink" Target="http://osborn.com/" TargetMode="External"/><Relationship Id="rId932" Type="http://schemas.openxmlformats.org/officeDocument/2006/relationships/hyperlink" Target="mailto:fshepard@arias-rosario.net" TargetMode="External"/><Relationship Id="rId1562" Type="http://schemas.openxmlformats.org/officeDocument/2006/relationships/hyperlink" Target="mailto:edwardlawson@hester.com" TargetMode="External"/><Relationship Id="rId2613" Type="http://schemas.openxmlformats.org/officeDocument/2006/relationships/hyperlink" Target="http://castro.net/" TargetMode="External"/><Relationship Id="rId8175" Type="http://schemas.openxmlformats.org/officeDocument/2006/relationships/hyperlink" Target="https://www.koch.biz/" TargetMode="External"/><Relationship Id="rId9226" Type="http://schemas.openxmlformats.org/officeDocument/2006/relationships/hyperlink" Target="mailto:fryeriley@dawson.info" TargetMode="External"/><Relationship Id="rId11156" Type="http://schemas.openxmlformats.org/officeDocument/2006/relationships/hyperlink" Target="mailto:glenda74@oconnell-gates.org" TargetMode="External"/><Relationship Id="rId12207" Type="http://schemas.openxmlformats.org/officeDocument/2006/relationships/hyperlink" Target="https://www.valenzuela.biz/" TargetMode="External"/><Relationship Id="rId12554" Type="http://schemas.openxmlformats.org/officeDocument/2006/relationships/hyperlink" Target="mailto:evelyn54@miles.com" TargetMode="External"/><Relationship Id="rId13605" Type="http://schemas.openxmlformats.org/officeDocument/2006/relationships/hyperlink" Target="https://www.ford.com/" TargetMode="External"/><Relationship Id="rId1215" Type="http://schemas.openxmlformats.org/officeDocument/2006/relationships/hyperlink" Target="https://www.singleton-hooper.com/" TargetMode="External"/><Relationship Id="rId15777" Type="http://schemas.openxmlformats.org/officeDocument/2006/relationships/hyperlink" Target="https://park.com/" TargetMode="External"/><Relationship Id="rId16828" Type="http://schemas.openxmlformats.org/officeDocument/2006/relationships/hyperlink" Target="mailto:zkidd@jacobson.com" TargetMode="External"/><Relationship Id="rId3387" Type="http://schemas.openxmlformats.org/officeDocument/2006/relationships/hyperlink" Target="http://www.bowen.info/" TargetMode="External"/><Relationship Id="rId4785" Type="http://schemas.openxmlformats.org/officeDocument/2006/relationships/hyperlink" Target="http://weiss.com/" TargetMode="External"/><Relationship Id="rId5836" Type="http://schemas.openxmlformats.org/officeDocument/2006/relationships/hyperlink" Target="mailto:jocelynmathews@terry-mclaughlin.com" TargetMode="External"/><Relationship Id="rId14379" Type="http://schemas.openxmlformats.org/officeDocument/2006/relationships/hyperlink" Target="http://wolfe.com/" TargetMode="External"/><Relationship Id="rId18250" Type="http://schemas.openxmlformats.org/officeDocument/2006/relationships/hyperlink" Target="mailto:owenmikayla@wheeler-watkins.com" TargetMode="External"/><Relationship Id="rId19301" Type="http://schemas.openxmlformats.org/officeDocument/2006/relationships/hyperlink" Target="http://nolan.biz/" TargetMode="External"/><Relationship Id="rId4438" Type="http://schemas.openxmlformats.org/officeDocument/2006/relationships/hyperlink" Target="mailto:scase@krueger-ali.com" TargetMode="External"/><Relationship Id="rId10989" Type="http://schemas.openxmlformats.org/officeDocument/2006/relationships/hyperlink" Target="https://www.phelps-powers.org/" TargetMode="External"/><Relationship Id="rId14860" Type="http://schemas.openxmlformats.org/officeDocument/2006/relationships/hyperlink" Target="mailto:gabrielaparker@montoya.net" TargetMode="External"/><Relationship Id="rId15911" Type="http://schemas.openxmlformats.org/officeDocument/2006/relationships/hyperlink" Target="https://www.woodard.com/" TargetMode="External"/><Relationship Id="rId13462" Type="http://schemas.openxmlformats.org/officeDocument/2006/relationships/hyperlink" Target="mailto:albertmullen@soto.net" TargetMode="External"/><Relationship Id="rId14513" Type="http://schemas.openxmlformats.org/officeDocument/2006/relationships/hyperlink" Target="http://www.dickerson-owens.com/" TargetMode="External"/><Relationship Id="rId2470" Type="http://schemas.openxmlformats.org/officeDocument/2006/relationships/hyperlink" Target="mailto:cholder@mccarty.com" TargetMode="External"/><Relationship Id="rId3521" Type="http://schemas.openxmlformats.org/officeDocument/2006/relationships/hyperlink" Target="http://duncan.net/" TargetMode="External"/><Relationship Id="rId9083" Type="http://schemas.openxmlformats.org/officeDocument/2006/relationships/hyperlink" Target="http://www.lynn.com/" TargetMode="External"/><Relationship Id="rId12064" Type="http://schemas.openxmlformats.org/officeDocument/2006/relationships/hyperlink" Target="mailto:marioporter@jordan-oconnor.com" TargetMode="External"/><Relationship Id="rId13115" Type="http://schemas.openxmlformats.org/officeDocument/2006/relationships/hyperlink" Target="http://www.church-hendricks.com/" TargetMode="External"/><Relationship Id="rId16685" Type="http://schemas.openxmlformats.org/officeDocument/2006/relationships/hyperlink" Target="https://hopkins.org/" TargetMode="External"/><Relationship Id="rId442" Type="http://schemas.openxmlformats.org/officeDocument/2006/relationships/hyperlink" Target="mailto:lucas94@barrera.com" TargetMode="External"/><Relationship Id="rId1072" Type="http://schemas.openxmlformats.org/officeDocument/2006/relationships/hyperlink" Target="mailto:stacygarza@ibarra.com" TargetMode="External"/><Relationship Id="rId2123" Type="http://schemas.openxmlformats.org/officeDocument/2006/relationships/hyperlink" Target="https://escobar.net/" TargetMode="External"/><Relationship Id="rId5693" Type="http://schemas.openxmlformats.org/officeDocument/2006/relationships/hyperlink" Target="https://jenkins-spears.com/" TargetMode="External"/><Relationship Id="rId6744" Type="http://schemas.openxmlformats.org/officeDocument/2006/relationships/hyperlink" Target="mailto:mike34@griffith.com" TargetMode="External"/><Relationship Id="rId15287" Type="http://schemas.openxmlformats.org/officeDocument/2006/relationships/hyperlink" Target="http://www.waller.info/" TargetMode="External"/><Relationship Id="rId16338" Type="http://schemas.openxmlformats.org/officeDocument/2006/relationships/hyperlink" Target="mailto:ofreeman@herring-rosales.com" TargetMode="External"/><Relationship Id="rId17736" Type="http://schemas.openxmlformats.org/officeDocument/2006/relationships/hyperlink" Target="mailto:alexander17@casey.com" TargetMode="External"/><Relationship Id="rId4295" Type="http://schemas.openxmlformats.org/officeDocument/2006/relationships/hyperlink" Target="https://glover.org/" TargetMode="External"/><Relationship Id="rId5346" Type="http://schemas.openxmlformats.org/officeDocument/2006/relationships/hyperlink" Target="mailto:hayleyweber@gilbert.com" TargetMode="External"/><Relationship Id="rId9967" Type="http://schemas.openxmlformats.org/officeDocument/2006/relationships/hyperlink" Target="https://nixon.com/" TargetMode="External"/><Relationship Id="rId11897" Type="http://schemas.openxmlformats.org/officeDocument/2006/relationships/hyperlink" Target="https://brock-burgess.net/" TargetMode="External"/><Relationship Id="rId12948" Type="http://schemas.openxmlformats.org/officeDocument/2006/relationships/hyperlink" Target="mailto:wwillis@mcclure.net" TargetMode="External"/><Relationship Id="rId1956" Type="http://schemas.openxmlformats.org/officeDocument/2006/relationships/hyperlink" Target="mailto:jeanne45@lowe-richard.com" TargetMode="External"/><Relationship Id="rId8569" Type="http://schemas.openxmlformats.org/officeDocument/2006/relationships/hyperlink" Target="http://holt.com/" TargetMode="External"/><Relationship Id="rId10499" Type="http://schemas.openxmlformats.org/officeDocument/2006/relationships/hyperlink" Target="http://richmond-good.org/" TargetMode="External"/><Relationship Id="rId14370" Type="http://schemas.openxmlformats.org/officeDocument/2006/relationships/hyperlink" Target="mailto:brandon14@maxwell.com" TargetMode="External"/><Relationship Id="rId15421" Type="http://schemas.openxmlformats.org/officeDocument/2006/relationships/hyperlink" Target="https://zavala.com/" TargetMode="External"/><Relationship Id="rId18991" Type="http://schemas.openxmlformats.org/officeDocument/2006/relationships/hyperlink" Target="https://www.mccoy.biz/" TargetMode="External"/><Relationship Id="rId1609" Type="http://schemas.openxmlformats.org/officeDocument/2006/relationships/hyperlink" Target="https://miles-baldwin.biz/" TargetMode="External"/><Relationship Id="rId14023" Type="http://schemas.openxmlformats.org/officeDocument/2006/relationships/hyperlink" Target="http://sutton.com/" TargetMode="External"/><Relationship Id="rId17593" Type="http://schemas.openxmlformats.org/officeDocument/2006/relationships/hyperlink" Target="http://warner-calhoun.info/" TargetMode="External"/><Relationship Id="rId18644" Type="http://schemas.openxmlformats.org/officeDocument/2006/relationships/hyperlink" Target="mailto:zshelton@norman.com" TargetMode="External"/><Relationship Id="rId3031" Type="http://schemas.openxmlformats.org/officeDocument/2006/relationships/hyperlink" Target="http://www.sanders.biz/" TargetMode="External"/><Relationship Id="rId7652" Type="http://schemas.openxmlformats.org/officeDocument/2006/relationships/hyperlink" Target="mailto:sharonduncan@callahan.com" TargetMode="External"/><Relationship Id="rId8703" Type="http://schemas.openxmlformats.org/officeDocument/2006/relationships/hyperlink" Target="https://www.meadows-santos.com/" TargetMode="External"/><Relationship Id="rId10980" Type="http://schemas.openxmlformats.org/officeDocument/2006/relationships/hyperlink" Target="mailto:drewsilva@potter-andrade.com" TargetMode="External"/><Relationship Id="rId16195" Type="http://schemas.openxmlformats.org/officeDocument/2006/relationships/hyperlink" Target="http://www.roach-irwin.com/" TargetMode="External"/><Relationship Id="rId17246" Type="http://schemas.openxmlformats.org/officeDocument/2006/relationships/hyperlink" Target="mailto:sheliaarmstrong@gardner.net" TargetMode="External"/><Relationship Id="rId6254" Type="http://schemas.openxmlformats.org/officeDocument/2006/relationships/hyperlink" Target="mailto:naguirre@spencer-mcneil.com" TargetMode="External"/><Relationship Id="rId7305" Type="http://schemas.openxmlformats.org/officeDocument/2006/relationships/hyperlink" Target="http://burch.info/" TargetMode="External"/><Relationship Id="rId10633" Type="http://schemas.openxmlformats.org/officeDocument/2006/relationships/hyperlink" Target="http://rollins-young.com/" TargetMode="External"/><Relationship Id="rId9477" Type="http://schemas.openxmlformats.org/officeDocument/2006/relationships/hyperlink" Target="http://www.herman.com/" TargetMode="External"/><Relationship Id="rId13856" Type="http://schemas.openxmlformats.org/officeDocument/2006/relationships/hyperlink" Target="mailto:steven50@cowan.com" TargetMode="External"/><Relationship Id="rId14907" Type="http://schemas.openxmlformats.org/officeDocument/2006/relationships/hyperlink" Target="https://www.norris.biz/" TargetMode="External"/><Relationship Id="rId1466" Type="http://schemas.openxmlformats.org/officeDocument/2006/relationships/hyperlink" Target="mailto:yhart@sanders.com" TargetMode="External"/><Relationship Id="rId2864" Type="http://schemas.openxmlformats.org/officeDocument/2006/relationships/hyperlink" Target="mailto:strongmicheal@padilla.com" TargetMode="External"/><Relationship Id="rId3915" Type="http://schemas.openxmlformats.org/officeDocument/2006/relationships/hyperlink" Target="https://www.montoya.com/" TargetMode="External"/><Relationship Id="rId8079" Type="http://schemas.openxmlformats.org/officeDocument/2006/relationships/hyperlink" Target="http://www.beck-stokes.com/" TargetMode="External"/><Relationship Id="rId12458" Type="http://schemas.openxmlformats.org/officeDocument/2006/relationships/hyperlink" Target="mailto:jackie37@cruz.com" TargetMode="External"/><Relationship Id="rId13509" Type="http://schemas.openxmlformats.org/officeDocument/2006/relationships/hyperlink" Target="http://www.archer.com/" TargetMode="External"/><Relationship Id="rId836" Type="http://schemas.openxmlformats.org/officeDocument/2006/relationships/hyperlink" Target="mailto:obrienisabel@braun.com" TargetMode="External"/><Relationship Id="rId1119" Type="http://schemas.openxmlformats.org/officeDocument/2006/relationships/hyperlink" Target="http://www.carney.com/" TargetMode="External"/><Relationship Id="rId2517" Type="http://schemas.openxmlformats.org/officeDocument/2006/relationships/hyperlink" Target="https://choi-shah.com/" TargetMode="External"/><Relationship Id="rId19552" Type="http://schemas.openxmlformats.org/officeDocument/2006/relationships/hyperlink" Target="mailto:zboone@boyer.com" TargetMode="External"/><Relationship Id="rId4689" Type="http://schemas.openxmlformats.org/officeDocument/2006/relationships/hyperlink" Target="http://eaton-davies.org/" TargetMode="External"/><Relationship Id="rId8560" Type="http://schemas.openxmlformats.org/officeDocument/2006/relationships/hyperlink" Target="mailto:rosehodge@middleton-garrison.com" TargetMode="External"/><Relationship Id="rId9611" Type="http://schemas.openxmlformats.org/officeDocument/2006/relationships/hyperlink" Target="https://www.cunningham.info/" TargetMode="External"/><Relationship Id="rId10490" Type="http://schemas.openxmlformats.org/officeDocument/2006/relationships/hyperlink" Target="mailto:bradflowers@harvey-mahoney.info" TargetMode="External"/><Relationship Id="rId11541" Type="http://schemas.openxmlformats.org/officeDocument/2006/relationships/hyperlink" Target="http://www.goodman-stanton.com/" TargetMode="External"/><Relationship Id="rId18154" Type="http://schemas.openxmlformats.org/officeDocument/2006/relationships/hyperlink" Target="mailto:amandawilkins@williamson.com" TargetMode="External"/><Relationship Id="rId19205" Type="http://schemas.openxmlformats.org/officeDocument/2006/relationships/hyperlink" Target="https://www.boyle.com/" TargetMode="External"/><Relationship Id="rId1600" Type="http://schemas.openxmlformats.org/officeDocument/2006/relationships/hyperlink" Target="mailto:wstanley@serrano.org" TargetMode="External"/><Relationship Id="rId7162" Type="http://schemas.openxmlformats.org/officeDocument/2006/relationships/hyperlink" Target="mailto:cassie07@ross.net" TargetMode="External"/><Relationship Id="rId8213" Type="http://schemas.openxmlformats.org/officeDocument/2006/relationships/hyperlink" Target="https://www.vaughn.org/" TargetMode="External"/><Relationship Id="rId10143" Type="http://schemas.openxmlformats.org/officeDocument/2006/relationships/hyperlink" Target="http://www.rubio.com/" TargetMode="External"/><Relationship Id="rId3772" Type="http://schemas.openxmlformats.org/officeDocument/2006/relationships/hyperlink" Target="mailto:leehooper@wise.com" TargetMode="External"/><Relationship Id="rId4823" Type="http://schemas.openxmlformats.org/officeDocument/2006/relationships/hyperlink" Target="https://blanchard.com/" TargetMode="External"/><Relationship Id="rId13366" Type="http://schemas.openxmlformats.org/officeDocument/2006/relationships/hyperlink" Target="mailto:unielsen@roth-branch.info" TargetMode="External"/><Relationship Id="rId14417" Type="http://schemas.openxmlformats.org/officeDocument/2006/relationships/hyperlink" Target="http://www.glenn.biz/" TargetMode="External"/><Relationship Id="rId14764" Type="http://schemas.openxmlformats.org/officeDocument/2006/relationships/hyperlink" Target="mailto:jaclynespinoza@park-hopkins.org" TargetMode="External"/><Relationship Id="rId15815" Type="http://schemas.openxmlformats.org/officeDocument/2006/relationships/hyperlink" Target="http://walter-cooley.com/" TargetMode="External"/><Relationship Id="rId693" Type="http://schemas.openxmlformats.org/officeDocument/2006/relationships/hyperlink" Target="https://carroll-poole.com/" TargetMode="External"/><Relationship Id="rId2374" Type="http://schemas.openxmlformats.org/officeDocument/2006/relationships/hyperlink" Target="mailto:candace56@ibarra-bird.info" TargetMode="External"/><Relationship Id="rId3425" Type="http://schemas.openxmlformats.org/officeDocument/2006/relationships/hyperlink" Target="http://stanton.com/" TargetMode="External"/><Relationship Id="rId13019" Type="http://schemas.openxmlformats.org/officeDocument/2006/relationships/hyperlink" Target="http://cooper.com/" TargetMode="External"/><Relationship Id="rId17987" Type="http://schemas.openxmlformats.org/officeDocument/2006/relationships/hyperlink" Target="http://www.chapman-whitehead.com/" TargetMode="External"/><Relationship Id="rId346" Type="http://schemas.openxmlformats.org/officeDocument/2006/relationships/hyperlink" Target="mailto:lonnieguerra@cooke.com" TargetMode="External"/><Relationship Id="rId2027" Type="http://schemas.openxmlformats.org/officeDocument/2006/relationships/hyperlink" Target="http://www.woods-harper.info/" TargetMode="External"/><Relationship Id="rId5597" Type="http://schemas.openxmlformats.org/officeDocument/2006/relationships/hyperlink" Target="https://www.mcdowell.com/" TargetMode="External"/><Relationship Id="rId6995" Type="http://schemas.openxmlformats.org/officeDocument/2006/relationships/hyperlink" Target="http://montes.biz/" TargetMode="External"/><Relationship Id="rId16589" Type="http://schemas.openxmlformats.org/officeDocument/2006/relationships/hyperlink" Target="https://www.becker-freeman.info/" TargetMode="External"/><Relationship Id="rId4199" Type="http://schemas.openxmlformats.org/officeDocument/2006/relationships/hyperlink" Target="http://www.solis.com/" TargetMode="External"/><Relationship Id="rId6648" Type="http://schemas.openxmlformats.org/officeDocument/2006/relationships/hyperlink" Target="mailto:christy95@cordova.com" TargetMode="External"/><Relationship Id="rId8070" Type="http://schemas.openxmlformats.org/officeDocument/2006/relationships/hyperlink" Target="mailto:kingerica@beck.com" TargetMode="External"/><Relationship Id="rId9121" Type="http://schemas.openxmlformats.org/officeDocument/2006/relationships/hyperlink" Target="http://williams.net/" TargetMode="External"/><Relationship Id="rId13500" Type="http://schemas.openxmlformats.org/officeDocument/2006/relationships/hyperlink" Target="mailto:edwin73@daniel-kane.net" TargetMode="External"/><Relationship Id="rId19062" Type="http://schemas.openxmlformats.org/officeDocument/2006/relationships/hyperlink" Target="mailto:shane22@lucas.com" TargetMode="External"/><Relationship Id="rId11051" Type="http://schemas.openxmlformats.org/officeDocument/2006/relationships/hyperlink" Target="https://mcgrath-suarez.biz/" TargetMode="External"/><Relationship Id="rId12102" Type="http://schemas.openxmlformats.org/officeDocument/2006/relationships/hyperlink" Target="mailto:lesterjacqueline@leonard-deleon.net" TargetMode="External"/><Relationship Id="rId15672" Type="http://schemas.openxmlformats.org/officeDocument/2006/relationships/hyperlink" Target="mailto:singletonjeffrey@klein.info" TargetMode="External"/><Relationship Id="rId16723" Type="http://schemas.openxmlformats.org/officeDocument/2006/relationships/hyperlink" Target="http://bender-deleon.net/" TargetMode="External"/><Relationship Id="rId1110" Type="http://schemas.openxmlformats.org/officeDocument/2006/relationships/hyperlink" Target="mailto:catherine18@gordon.com" TargetMode="External"/><Relationship Id="rId4680" Type="http://schemas.openxmlformats.org/officeDocument/2006/relationships/hyperlink" Target="mailto:marshmonica@madden-charles.info" TargetMode="External"/><Relationship Id="rId5731" Type="http://schemas.openxmlformats.org/officeDocument/2006/relationships/hyperlink" Target="http://eaton-ho.com/" TargetMode="External"/><Relationship Id="rId14274" Type="http://schemas.openxmlformats.org/officeDocument/2006/relationships/hyperlink" Target="mailto:hopkinsconnie@oneal.com" TargetMode="External"/><Relationship Id="rId15325" Type="http://schemas.openxmlformats.org/officeDocument/2006/relationships/hyperlink" Target="http://www.rogers.com/" TargetMode="External"/><Relationship Id="rId18895" Type="http://schemas.openxmlformats.org/officeDocument/2006/relationships/hyperlink" Target="https://buckley-jackson.biz/" TargetMode="External"/><Relationship Id="rId3282" Type="http://schemas.openxmlformats.org/officeDocument/2006/relationships/hyperlink" Target="mailto:tranmarcus@maxwell.net" TargetMode="External"/><Relationship Id="rId4333" Type="http://schemas.openxmlformats.org/officeDocument/2006/relationships/hyperlink" Target="http://foley.com/" TargetMode="External"/><Relationship Id="rId8954" Type="http://schemas.openxmlformats.org/officeDocument/2006/relationships/hyperlink" Target="mailto:howardvictoria@blake-sandoval.com" TargetMode="External"/><Relationship Id="rId17497" Type="http://schemas.openxmlformats.org/officeDocument/2006/relationships/hyperlink" Target="https://frederick-zimmerman.biz/" TargetMode="External"/><Relationship Id="rId18548" Type="http://schemas.openxmlformats.org/officeDocument/2006/relationships/hyperlink" Target="mailto:mvelazquez@wood.com" TargetMode="External"/><Relationship Id="rId19946" Type="http://schemas.openxmlformats.org/officeDocument/2006/relationships/hyperlink" Target="mailto:raven56@ross.com" TargetMode="External"/><Relationship Id="rId7556" Type="http://schemas.openxmlformats.org/officeDocument/2006/relationships/hyperlink" Target="mailto:zromero@myers.net" TargetMode="External"/><Relationship Id="rId8607" Type="http://schemas.openxmlformats.org/officeDocument/2006/relationships/hyperlink" Target="http://pena.net/" TargetMode="External"/><Relationship Id="rId10884" Type="http://schemas.openxmlformats.org/officeDocument/2006/relationships/hyperlink" Target="mailto:francokent@dixon.com" TargetMode="External"/><Relationship Id="rId11935" Type="http://schemas.openxmlformats.org/officeDocument/2006/relationships/hyperlink" Target="http://dunlap-berry.com/" TargetMode="External"/><Relationship Id="rId16099" Type="http://schemas.openxmlformats.org/officeDocument/2006/relationships/hyperlink" Target="https://www.bond.com/" TargetMode="External"/><Relationship Id="rId6158" Type="http://schemas.openxmlformats.org/officeDocument/2006/relationships/hyperlink" Target="mailto:mcgeeclarence@ramsey-alvarado.com" TargetMode="External"/><Relationship Id="rId7209" Type="http://schemas.openxmlformats.org/officeDocument/2006/relationships/hyperlink" Target="http://www.rivers.biz/" TargetMode="External"/><Relationship Id="rId10537" Type="http://schemas.openxmlformats.org/officeDocument/2006/relationships/hyperlink" Target="http://miles.com/" TargetMode="External"/><Relationship Id="rId13010" Type="http://schemas.openxmlformats.org/officeDocument/2006/relationships/hyperlink" Target="mailto:derekchavez@blankenship.biz" TargetMode="External"/><Relationship Id="rId16580" Type="http://schemas.openxmlformats.org/officeDocument/2006/relationships/hyperlink" Target="mailto:orandolph@russell.com" TargetMode="External"/><Relationship Id="rId17631" Type="http://schemas.openxmlformats.org/officeDocument/2006/relationships/hyperlink" Target="http://www.moss.net/" TargetMode="External"/><Relationship Id="rId2768" Type="http://schemas.openxmlformats.org/officeDocument/2006/relationships/hyperlink" Target="mailto:mckenzie40@schmitt.net" TargetMode="External"/><Relationship Id="rId3819" Type="http://schemas.openxmlformats.org/officeDocument/2006/relationships/hyperlink" Target="http://www.valdez-carr.org/" TargetMode="External"/><Relationship Id="rId15182" Type="http://schemas.openxmlformats.org/officeDocument/2006/relationships/hyperlink" Target="mailto:shelia47@landry.org" TargetMode="External"/><Relationship Id="rId16233" Type="http://schemas.openxmlformats.org/officeDocument/2006/relationships/hyperlink" Target="https://pace-page.com/" TargetMode="External"/><Relationship Id="rId4190" Type="http://schemas.openxmlformats.org/officeDocument/2006/relationships/hyperlink" Target="mailto:rosedana@mayo-shelton.com" TargetMode="External"/><Relationship Id="rId5241" Type="http://schemas.openxmlformats.org/officeDocument/2006/relationships/hyperlink" Target="http://www.everett.org/" TargetMode="External"/><Relationship Id="rId9862" Type="http://schemas.openxmlformats.org/officeDocument/2006/relationships/hyperlink" Target="mailto:ucharles@faulkner.com" TargetMode="External"/><Relationship Id="rId11792" Type="http://schemas.openxmlformats.org/officeDocument/2006/relationships/hyperlink" Target="mailto:katelyngordon@decker-reed.info" TargetMode="External"/><Relationship Id="rId19456" Type="http://schemas.openxmlformats.org/officeDocument/2006/relationships/hyperlink" Target="mailto:jennifer87@ware-le.org" TargetMode="External"/><Relationship Id="rId76" Type="http://schemas.openxmlformats.org/officeDocument/2006/relationships/hyperlink" Target="mailto:karlgarrett@fischer.biz" TargetMode="External"/><Relationship Id="rId1851" Type="http://schemas.openxmlformats.org/officeDocument/2006/relationships/hyperlink" Target="https://www.santana.net/" TargetMode="External"/><Relationship Id="rId2902" Type="http://schemas.openxmlformats.org/officeDocument/2006/relationships/hyperlink" Target="mailto:eileenstewart@mercer.com" TargetMode="External"/><Relationship Id="rId8464" Type="http://schemas.openxmlformats.org/officeDocument/2006/relationships/hyperlink" Target="mailto:reginald38@orozco-hahn.com" TargetMode="External"/><Relationship Id="rId9515" Type="http://schemas.openxmlformats.org/officeDocument/2006/relationships/hyperlink" Target="https://www.hayes-obrien.com/" TargetMode="External"/><Relationship Id="rId10394" Type="http://schemas.openxmlformats.org/officeDocument/2006/relationships/hyperlink" Target="mailto:andrewcuevas@hawkins.com" TargetMode="External"/><Relationship Id="rId11445" Type="http://schemas.openxmlformats.org/officeDocument/2006/relationships/hyperlink" Target="https://www.kane-sosa.com/" TargetMode="External"/><Relationship Id="rId12843" Type="http://schemas.openxmlformats.org/officeDocument/2006/relationships/hyperlink" Target="http://davies.com/" TargetMode="External"/><Relationship Id="rId18058" Type="http://schemas.openxmlformats.org/officeDocument/2006/relationships/hyperlink" Target="mailto:ischneider@decker-burns.com" TargetMode="External"/><Relationship Id="rId19109" Type="http://schemas.openxmlformats.org/officeDocument/2006/relationships/hyperlink" Target="https://www.horton-finley.com/" TargetMode="External"/><Relationship Id="rId1504" Type="http://schemas.openxmlformats.org/officeDocument/2006/relationships/hyperlink" Target="mailto:kelly51@andersen.com" TargetMode="External"/><Relationship Id="rId7066" Type="http://schemas.openxmlformats.org/officeDocument/2006/relationships/hyperlink" Target="mailto:candacegarza@rodriguez-gamble.net" TargetMode="External"/><Relationship Id="rId8117" Type="http://schemas.openxmlformats.org/officeDocument/2006/relationships/hyperlink" Target="https://www.castaneda-everett.com/" TargetMode="External"/><Relationship Id="rId10047" Type="http://schemas.openxmlformats.org/officeDocument/2006/relationships/hyperlink" Target="http://www.turner.org/" TargetMode="External"/><Relationship Id="rId3676" Type="http://schemas.openxmlformats.org/officeDocument/2006/relationships/hyperlink" Target="mailto:nicholsshelley@smith.com" TargetMode="External"/><Relationship Id="rId14668" Type="http://schemas.openxmlformats.org/officeDocument/2006/relationships/hyperlink" Target="mailto:johnathan64@bradshaw-nelson.com" TargetMode="External"/><Relationship Id="rId15719" Type="http://schemas.openxmlformats.org/officeDocument/2006/relationships/hyperlink" Target="http://www.boyle.com/" TargetMode="External"/><Relationship Id="rId16090" Type="http://schemas.openxmlformats.org/officeDocument/2006/relationships/hyperlink" Target="mailto:bsnow@mccormick.biz" TargetMode="External"/><Relationship Id="rId597" Type="http://schemas.openxmlformats.org/officeDocument/2006/relationships/hyperlink" Target="http://www.skinner-randolph.com/" TargetMode="External"/><Relationship Id="rId2278" Type="http://schemas.openxmlformats.org/officeDocument/2006/relationships/hyperlink" Target="mailto:rpham@hawkins-hayes.com" TargetMode="External"/><Relationship Id="rId3329" Type="http://schemas.openxmlformats.org/officeDocument/2006/relationships/hyperlink" Target="http://www.kirby.com/" TargetMode="External"/><Relationship Id="rId4727" Type="http://schemas.openxmlformats.org/officeDocument/2006/relationships/hyperlink" Target="https://bates.com/" TargetMode="External"/><Relationship Id="rId7200" Type="http://schemas.openxmlformats.org/officeDocument/2006/relationships/hyperlink" Target="mailto:pvalenzuela@romero.com" TargetMode="External"/><Relationship Id="rId17141" Type="http://schemas.openxmlformats.org/officeDocument/2006/relationships/hyperlink" Target="http://winters.com/" TargetMode="External"/><Relationship Id="rId6899" Type="http://schemas.openxmlformats.org/officeDocument/2006/relationships/hyperlink" Target="http://www.finley-wong.biz/" TargetMode="External"/><Relationship Id="rId13751" Type="http://schemas.openxmlformats.org/officeDocument/2006/relationships/hyperlink" Target="http://www.henderson.com/" TargetMode="External"/><Relationship Id="rId14802" Type="http://schemas.openxmlformats.org/officeDocument/2006/relationships/hyperlink" Target="mailto:powellalfred@francis.info" TargetMode="External"/><Relationship Id="rId3810" Type="http://schemas.openxmlformats.org/officeDocument/2006/relationships/hyperlink" Target="mailto:robertacoffey@fry.info" TargetMode="External"/><Relationship Id="rId9372" Type="http://schemas.openxmlformats.org/officeDocument/2006/relationships/hyperlink" Target="mailto:donaldhorne@cross.biz" TargetMode="External"/><Relationship Id="rId12353" Type="http://schemas.openxmlformats.org/officeDocument/2006/relationships/hyperlink" Target="http://www.ramos.com/" TargetMode="External"/><Relationship Id="rId13404" Type="http://schemas.openxmlformats.org/officeDocument/2006/relationships/hyperlink" Target="mailto:savannah50@hebert-galloway.com" TargetMode="External"/><Relationship Id="rId16974" Type="http://schemas.openxmlformats.org/officeDocument/2006/relationships/hyperlink" Target="mailto:pattycamacho@white.org" TargetMode="External"/><Relationship Id="rId731" Type="http://schemas.openxmlformats.org/officeDocument/2006/relationships/hyperlink" Target="https://www.whitehead.info/" TargetMode="External"/><Relationship Id="rId1361" Type="http://schemas.openxmlformats.org/officeDocument/2006/relationships/hyperlink" Target="http://www.newton.biz/" TargetMode="External"/><Relationship Id="rId2412" Type="http://schemas.openxmlformats.org/officeDocument/2006/relationships/hyperlink" Target="mailto:petersonmiguel@moss.biz" TargetMode="External"/><Relationship Id="rId5982" Type="http://schemas.openxmlformats.org/officeDocument/2006/relationships/hyperlink" Target="mailto:schung@walls.com" TargetMode="External"/><Relationship Id="rId9025" Type="http://schemas.openxmlformats.org/officeDocument/2006/relationships/hyperlink" Target="https://www.jacobson-flores.com/" TargetMode="External"/><Relationship Id="rId12006" Type="http://schemas.openxmlformats.org/officeDocument/2006/relationships/hyperlink" Target="mailto:simpsonevelyn@moran.com" TargetMode="External"/><Relationship Id="rId15576" Type="http://schemas.openxmlformats.org/officeDocument/2006/relationships/hyperlink" Target="mailto:lucaspace@morton-kirby.biz" TargetMode="External"/><Relationship Id="rId16627" Type="http://schemas.openxmlformats.org/officeDocument/2006/relationships/hyperlink" Target="https://www.galvan-rollins.com/" TargetMode="External"/><Relationship Id="rId1014" Type="http://schemas.openxmlformats.org/officeDocument/2006/relationships/hyperlink" Target="mailto:fnichols@ho-robinson.net" TargetMode="External"/><Relationship Id="rId4584" Type="http://schemas.openxmlformats.org/officeDocument/2006/relationships/hyperlink" Target="mailto:jim59@townsend.info" TargetMode="External"/><Relationship Id="rId5635" Type="http://schemas.openxmlformats.org/officeDocument/2006/relationships/hyperlink" Target="http://www.bush.com/" TargetMode="External"/><Relationship Id="rId14178" Type="http://schemas.openxmlformats.org/officeDocument/2006/relationships/hyperlink" Target="mailto:smccann@lawrence-george.com" TargetMode="External"/><Relationship Id="rId15229" Type="http://schemas.openxmlformats.org/officeDocument/2006/relationships/hyperlink" Target="https://massey.com/" TargetMode="External"/><Relationship Id="rId19100" Type="http://schemas.openxmlformats.org/officeDocument/2006/relationships/hyperlink" Target="mailto:lchung@miller.info" TargetMode="External"/><Relationship Id="rId3186" Type="http://schemas.openxmlformats.org/officeDocument/2006/relationships/hyperlink" Target="mailto:timothystrickland@jefferson-mendez.net" TargetMode="External"/><Relationship Id="rId4237" Type="http://schemas.openxmlformats.org/officeDocument/2006/relationships/hyperlink" Target="https://barton.info/" TargetMode="External"/><Relationship Id="rId18799" Type="http://schemas.openxmlformats.org/officeDocument/2006/relationships/hyperlink" Target="https://www.blanchard.info/" TargetMode="External"/><Relationship Id="rId8858" Type="http://schemas.openxmlformats.org/officeDocument/2006/relationships/hyperlink" Target="mailto:alexandria48@sims.com" TargetMode="External"/><Relationship Id="rId9909" Type="http://schemas.openxmlformats.org/officeDocument/2006/relationships/hyperlink" Target="https://bryan.net/" TargetMode="External"/><Relationship Id="rId10788" Type="http://schemas.openxmlformats.org/officeDocument/2006/relationships/hyperlink" Target="mailto:kmorrison@costa-ellis.com" TargetMode="External"/><Relationship Id="rId11839" Type="http://schemas.openxmlformats.org/officeDocument/2006/relationships/hyperlink" Target="http://www.oconnor.com/" TargetMode="External"/><Relationship Id="rId15710" Type="http://schemas.openxmlformats.org/officeDocument/2006/relationships/hyperlink" Target="mailto:nicholas51@chang-rivers.net" TargetMode="External"/><Relationship Id="rId13261" Type="http://schemas.openxmlformats.org/officeDocument/2006/relationships/hyperlink" Target="https://miles.net/" TargetMode="External"/><Relationship Id="rId14312" Type="http://schemas.openxmlformats.org/officeDocument/2006/relationships/hyperlink" Target="mailto:albertkramer@cameron.org" TargetMode="External"/><Relationship Id="rId17882" Type="http://schemas.openxmlformats.org/officeDocument/2006/relationships/hyperlink" Target="mailto:chasegriffin@estes.net" TargetMode="External"/><Relationship Id="rId18933" Type="http://schemas.openxmlformats.org/officeDocument/2006/relationships/hyperlink" Target="http://hinton.net/" TargetMode="External"/><Relationship Id="rId241" Type="http://schemas.openxmlformats.org/officeDocument/2006/relationships/hyperlink" Target="https://www.kaufman-ho.com/" TargetMode="External"/><Relationship Id="rId3320" Type="http://schemas.openxmlformats.org/officeDocument/2006/relationships/hyperlink" Target="mailto:cdouglas@mahoney.com" TargetMode="External"/><Relationship Id="rId6890" Type="http://schemas.openxmlformats.org/officeDocument/2006/relationships/hyperlink" Target="mailto:wlester@farley.com" TargetMode="External"/><Relationship Id="rId7941" Type="http://schemas.openxmlformats.org/officeDocument/2006/relationships/hyperlink" Target="http://www.barnett.info/" TargetMode="External"/><Relationship Id="rId16484" Type="http://schemas.openxmlformats.org/officeDocument/2006/relationships/hyperlink" Target="mailto:crawforddaniel@norman.org" TargetMode="External"/><Relationship Id="rId17535" Type="http://schemas.openxmlformats.org/officeDocument/2006/relationships/hyperlink" Target="https://wilson.org/" TargetMode="External"/><Relationship Id="rId5492" Type="http://schemas.openxmlformats.org/officeDocument/2006/relationships/hyperlink" Target="mailto:joel53@reed.com" TargetMode="External"/><Relationship Id="rId6543" Type="http://schemas.openxmlformats.org/officeDocument/2006/relationships/hyperlink" Target="https://www.scott-vance.com/" TargetMode="External"/><Relationship Id="rId10922" Type="http://schemas.openxmlformats.org/officeDocument/2006/relationships/hyperlink" Target="mailto:hvincent@butler-pena.info" TargetMode="External"/><Relationship Id="rId15086" Type="http://schemas.openxmlformats.org/officeDocument/2006/relationships/hyperlink" Target="mailto:aaronray@murphy.com" TargetMode="External"/><Relationship Id="rId16137" Type="http://schemas.openxmlformats.org/officeDocument/2006/relationships/hyperlink" Target="https://farley.com/" TargetMode="External"/><Relationship Id="rId4094" Type="http://schemas.openxmlformats.org/officeDocument/2006/relationships/hyperlink" Target="mailto:ginalucas@romero.com" TargetMode="External"/><Relationship Id="rId5145" Type="http://schemas.openxmlformats.org/officeDocument/2006/relationships/hyperlink" Target="http://rodgers.info/" TargetMode="External"/><Relationship Id="rId9766" Type="http://schemas.openxmlformats.org/officeDocument/2006/relationships/hyperlink" Target="mailto:conniearellano@cannon-burnett.com" TargetMode="External"/><Relationship Id="rId1755" Type="http://schemas.openxmlformats.org/officeDocument/2006/relationships/hyperlink" Target="http://knight.com/" TargetMode="External"/><Relationship Id="rId8368" Type="http://schemas.openxmlformats.org/officeDocument/2006/relationships/hyperlink" Target="mailto:dunnjohnny@pearson.com" TargetMode="External"/><Relationship Id="rId9419" Type="http://schemas.openxmlformats.org/officeDocument/2006/relationships/hyperlink" Target="http://dennis.com/" TargetMode="External"/><Relationship Id="rId10298" Type="http://schemas.openxmlformats.org/officeDocument/2006/relationships/hyperlink" Target="mailto:ipeck@stone.org" TargetMode="External"/><Relationship Id="rId11349" Type="http://schemas.openxmlformats.org/officeDocument/2006/relationships/hyperlink" Target="https://herrera.com/" TargetMode="External"/><Relationship Id="rId11696" Type="http://schemas.openxmlformats.org/officeDocument/2006/relationships/hyperlink" Target="mailto:lucas25@randolph.com" TargetMode="External"/><Relationship Id="rId12747" Type="http://schemas.openxmlformats.org/officeDocument/2006/relationships/hyperlink" Target="http://www.montoya-escobar.com/" TargetMode="External"/><Relationship Id="rId1408" Type="http://schemas.openxmlformats.org/officeDocument/2006/relationships/hyperlink" Target="mailto:kevin30@ferguson.com" TargetMode="External"/><Relationship Id="rId2806" Type="http://schemas.openxmlformats.org/officeDocument/2006/relationships/hyperlink" Target="mailto:wshaw@walton.com" TargetMode="External"/><Relationship Id="rId15220" Type="http://schemas.openxmlformats.org/officeDocument/2006/relationships/hyperlink" Target="mailto:veronicabender@norman-goodwin.com" TargetMode="External"/><Relationship Id="rId18790" Type="http://schemas.openxmlformats.org/officeDocument/2006/relationships/hyperlink" Target="mailto:qmorrison@cervantes.com" TargetMode="External"/><Relationship Id="rId19841" Type="http://schemas.openxmlformats.org/officeDocument/2006/relationships/hyperlink" Target="https://ayala.com/" TargetMode="External"/><Relationship Id="rId4978" Type="http://schemas.openxmlformats.org/officeDocument/2006/relationships/hyperlink" Target="mailto:derrickmcbride@marsh.com" TargetMode="External"/><Relationship Id="rId9900" Type="http://schemas.openxmlformats.org/officeDocument/2006/relationships/hyperlink" Target="mailto:adamsdillon@munoz-simmons.com" TargetMode="External"/><Relationship Id="rId11830" Type="http://schemas.openxmlformats.org/officeDocument/2006/relationships/hyperlink" Target="mailto:dillon76@vance-gonzalez.com" TargetMode="External"/><Relationship Id="rId17392" Type="http://schemas.openxmlformats.org/officeDocument/2006/relationships/hyperlink" Target="mailto:alfred48@rhodes.info" TargetMode="External"/><Relationship Id="rId18443" Type="http://schemas.openxmlformats.org/officeDocument/2006/relationships/hyperlink" Target="http://www.mcmillan.info/" TargetMode="External"/><Relationship Id="rId6053" Type="http://schemas.openxmlformats.org/officeDocument/2006/relationships/hyperlink" Target="https://www.frey-hartman.com/" TargetMode="External"/><Relationship Id="rId7451" Type="http://schemas.openxmlformats.org/officeDocument/2006/relationships/hyperlink" Target="https://www.wu.biz/" TargetMode="External"/><Relationship Id="rId8502" Type="http://schemas.openxmlformats.org/officeDocument/2006/relationships/hyperlink" Target="mailto:agamble@ochoa-davidson.net" TargetMode="External"/><Relationship Id="rId10432" Type="http://schemas.openxmlformats.org/officeDocument/2006/relationships/hyperlink" Target="mailto:fboone@kidd.info" TargetMode="External"/><Relationship Id="rId17045" Type="http://schemas.openxmlformats.org/officeDocument/2006/relationships/hyperlink" Target="http://www.shannon.info/" TargetMode="External"/><Relationship Id="rId7104" Type="http://schemas.openxmlformats.org/officeDocument/2006/relationships/hyperlink" Target="mailto:chloe68@moran-copeland.com" TargetMode="External"/><Relationship Id="rId13655" Type="http://schemas.openxmlformats.org/officeDocument/2006/relationships/hyperlink" Target="https://www.woods.com/" TargetMode="External"/><Relationship Id="rId14706" Type="http://schemas.openxmlformats.org/officeDocument/2006/relationships/hyperlink" Target="mailto:ralph21@braun.org" TargetMode="External"/><Relationship Id="rId982" Type="http://schemas.openxmlformats.org/officeDocument/2006/relationships/hyperlink" Target="mailto:kathybradshaw@anderson-steele.com" TargetMode="External"/><Relationship Id="rId2663" Type="http://schemas.openxmlformats.org/officeDocument/2006/relationships/hyperlink" Target="https://hooper.com/" TargetMode="External"/><Relationship Id="rId3714" Type="http://schemas.openxmlformats.org/officeDocument/2006/relationships/hyperlink" Target="mailto:mirandaalexis@duffy.info" TargetMode="External"/><Relationship Id="rId9276" Type="http://schemas.openxmlformats.org/officeDocument/2006/relationships/hyperlink" Target="mailto:ocharles@byrd-roach.com" TargetMode="External"/><Relationship Id="rId12257" Type="http://schemas.openxmlformats.org/officeDocument/2006/relationships/hyperlink" Target="https://www.floyd-moore.com/" TargetMode="External"/><Relationship Id="rId13308" Type="http://schemas.openxmlformats.org/officeDocument/2006/relationships/hyperlink" Target="mailto:zphillips@schroeder.com" TargetMode="External"/><Relationship Id="rId635" Type="http://schemas.openxmlformats.org/officeDocument/2006/relationships/hyperlink" Target="https://www.duarte.com/" TargetMode="External"/><Relationship Id="rId1265" Type="http://schemas.openxmlformats.org/officeDocument/2006/relationships/hyperlink" Target="http://shepard.com/" TargetMode="External"/><Relationship Id="rId2316" Type="http://schemas.openxmlformats.org/officeDocument/2006/relationships/hyperlink" Target="mailto:lambrobin@bowers-marks.com" TargetMode="External"/><Relationship Id="rId5886" Type="http://schemas.openxmlformats.org/officeDocument/2006/relationships/hyperlink" Target="mailto:cassidy37@phelps-carney.com" TargetMode="External"/><Relationship Id="rId16878" Type="http://schemas.openxmlformats.org/officeDocument/2006/relationships/hyperlink" Target="mailto:joneskathleen@christian.com" TargetMode="External"/><Relationship Id="rId17929" Type="http://schemas.openxmlformats.org/officeDocument/2006/relationships/hyperlink" Target="http://www.joseph.info/" TargetMode="External"/><Relationship Id="rId4488" Type="http://schemas.openxmlformats.org/officeDocument/2006/relationships/hyperlink" Target="mailto:rileydave@johns.info" TargetMode="External"/><Relationship Id="rId5539" Type="http://schemas.openxmlformats.org/officeDocument/2006/relationships/hyperlink" Target="https://www.ward.com/" TargetMode="External"/><Relationship Id="rId6937" Type="http://schemas.openxmlformats.org/officeDocument/2006/relationships/hyperlink" Target="http://www.wagner.com/" TargetMode="External"/><Relationship Id="rId9410" Type="http://schemas.openxmlformats.org/officeDocument/2006/relationships/hyperlink" Target="mailto:jenna90@clements-allison.biz" TargetMode="External"/><Relationship Id="rId19004" Type="http://schemas.openxmlformats.org/officeDocument/2006/relationships/hyperlink" Target="mailto:qabbott@le-harper.info" TargetMode="External"/><Relationship Id="rId19351" Type="http://schemas.openxmlformats.org/officeDocument/2006/relationships/hyperlink" Target="http://www.jackson.com/" TargetMode="External"/><Relationship Id="rId8012" Type="http://schemas.openxmlformats.org/officeDocument/2006/relationships/hyperlink" Target="mailto:waltonstacey@porter.com" TargetMode="External"/><Relationship Id="rId11340" Type="http://schemas.openxmlformats.org/officeDocument/2006/relationships/hyperlink" Target="mailto:jeromeestrada@ayers-mcclure.com" TargetMode="External"/><Relationship Id="rId15961" Type="http://schemas.openxmlformats.org/officeDocument/2006/relationships/hyperlink" Target="https://www.beasley.org/" TargetMode="External"/><Relationship Id="rId14563" Type="http://schemas.openxmlformats.org/officeDocument/2006/relationships/hyperlink" Target="https://strickland-mccarty.biz/" TargetMode="External"/><Relationship Id="rId15614" Type="http://schemas.openxmlformats.org/officeDocument/2006/relationships/hyperlink" Target="mailto:marco20@galloway-rose.com" TargetMode="External"/><Relationship Id="rId3571" Type="http://schemas.openxmlformats.org/officeDocument/2006/relationships/hyperlink" Target="http://www.gould.com/" TargetMode="External"/><Relationship Id="rId4622" Type="http://schemas.openxmlformats.org/officeDocument/2006/relationships/hyperlink" Target="mailto:frostautumn@sandoval-molina.com" TargetMode="External"/><Relationship Id="rId13165" Type="http://schemas.openxmlformats.org/officeDocument/2006/relationships/hyperlink" Target="http://petty.com/" TargetMode="External"/><Relationship Id="rId14216" Type="http://schemas.openxmlformats.org/officeDocument/2006/relationships/hyperlink" Target="mailto:mmoon@washington.com" TargetMode="External"/><Relationship Id="rId17786" Type="http://schemas.openxmlformats.org/officeDocument/2006/relationships/hyperlink" Target="mailto:georgeshawna@delgado.com" TargetMode="External"/><Relationship Id="rId18837" Type="http://schemas.openxmlformats.org/officeDocument/2006/relationships/hyperlink" Target="http://barnes-mason.info/" TargetMode="External"/><Relationship Id="rId492" Type="http://schemas.openxmlformats.org/officeDocument/2006/relationships/hyperlink" Target="mailto:cassandrastrong@ramos.com" TargetMode="External"/><Relationship Id="rId2173" Type="http://schemas.openxmlformats.org/officeDocument/2006/relationships/hyperlink" Target="https://www.harper.biz/" TargetMode="External"/><Relationship Id="rId3224" Type="http://schemas.openxmlformats.org/officeDocument/2006/relationships/hyperlink" Target="mailto:tiffanysalas@phelps-bright.info" TargetMode="External"/><Relationship Id="rId6794" Type="http://schemas.openxmlformats.org/officeDocument/2006/relationships/hyperlink" Target="mailto:jalvarez@riddle.com" TargetMode="External"/><Relationship Id="rId7845" Type="http://schemas.openxmlformats.org/officeDocument/2006/relationships/hyperlink" Target="http://henderson.com/" TargetMode="External"/><Relationship Id="rId16388" Type="http://schemas.openxmlformats.org/officeDocument/2006/relationships/hyperlink" Target="mailto:veronica96@dyer-romero.com" TargetMode="External"/><Relationship Id="rId17439" Type="http://schemas.openxmlformats.org/officeDocument/2006/relationships/hyperlink" Target="https://www.hendricks.com/" TargetMode="External"/><Relationship Id="rId145" Type="http://schemas.openxmlformats.org/officeDocument/2006/relationships/hyperlink" Target="https://www.rodgers.biz/" TargetMode="External"/><Relationship Id="rId5396" Type="http://schemas.openxmlformats.org/officeDocument/2006/relationships/hyperlink" Target="mailto:jeanpoole@cabrera.com" TargetMode="External"/><Relationship Id="rId6447" Type="http://schemas.openxmlformats.org/officeDocument/2006/relationships/hyperlink" Target="http://farrell.biz/" TargetMode="External"/><Relationship Id="rId10826" Type="http://schemas.openxmlformats.org/officeDocument/2006/relationships/hyperlink" Target="mailto:fernando52@sampson.info" TargetMode="External"/><Relationship Id="rId5049" Type="http://schemas.openxmlformats.org/officeDocument/2006/relationships/hyperlink" Target="http://rosales.com/" TargetMode="External"/><Relationship Id="rId12998" Type="http://schemas.openxmlformats.org/officeDocument/2006/relationships/hyperlink" Target="mailto:kristinalvarado@merritt.com" TargetMode="External"/><Relationship Id="rId17920" Type="http://schemas.openxmlformats.org/officeDocument/2006/relationships/hyperlink" Target="mailto:glenparrish@jarvis-padilla.com" TargetMode="External"/><Relationship Id="rId15471" Type="http://schemas.openxmlformats.org/officeDocument/2006/relationships/hyperlink" Target="http://www.preston.com/" TargetMode="External"/><Relationship Id="rId16522" Type="http://schemas.openxmlformats.org/officeDocument/2006/relationships/hyperlink" Target="mailto:parrishalexa@vaughn.org" TargetMode="External"/><Relationship Id="rId1659" Type="http://schemas.openxmlformats.org/officeDocument/2006/relationships/hyperlink" Target="https://taylor.biz/" TargetMode="External"/><Relationship Id="rId3081" Type="http://schemas.openxmlformats.org/officeDocument/2006/relationships/hyperlink" Target="http://www.farrell.com/" TargetMode="External"/><Relationship Id="rId4132" Type="http://schemas.openxmlformats.org/officeDocument/2006/relationships/hyperlink" Target="mailto:ealvarado@ayala-christensen.com" TargetMode="External"/><Relationship Id="rId5530" Type="http://schemas.openxmlformats.org/officeDocument/2006/relationships/hyperlink" Target="mailto:jasminchen@chaney.biz" TargetMode="External"/><Relationship Id="rId14073" Type="http://schemas.openxmlformats.org/officeDocument/2006/relationships/hyperlink" Target="https://www.hayden-farmer.com/" TargetMode="External"/><Relationship Id="rId15124" Type="http://schemas.openxmlformats.org/officeDocument/2006/relationships/hyperlink" Target="mailto:travismaurice@calhoun.info" TargetMode="External"/><Relationship Id="rId18694" Type="http://schemas.openxmlformats.org/officeDocument/2006/relationships/hyperlink" Target="mailto:pcarey@carlson.com" TargetMode="External"/><Relationship Id="rId19745" Type="http://schemas.openxmlformats.org/officeDocument/2006/relationships/hyperlink" Target="http://www.bolton.info/" TargetMode="External"/><Relationship Id="rId8753" Type="http://schemas.openxmlformats.org/officeDocument/2006/relationships/hyperlink" Target="http://contreras.biz/" TargetMode="External"/><Relationship Id="rId9804" Type="http://schemas.openxmlformats.org/officeDocument/2006/relationships/hyperlink" Target="mailto:ballkaren@barrett-gentry.com" TargetMode="External"/><Relationship Id="rId10683" Type="http://schemas.openxmlformats.org/officeDocument/2006/relationships/hyperlink" Target="http://www.ochoa.com/" TargetMode="External"/><Relationship Id="rId11734" Type="http://schemas.openxmlformats.org/officeDocument/2006/relationships/hyperlink" Target="mailto:wyattlucero@hester.org" TargetMode="External"/><Relationship Id="rId17296" Type="http://schemas.openxmlformats.org/officeDocument/2006/relationships/hyperlink" Target="mailto:bellbryan@watson.net" TargetMode="External"/><Relationship Id="rId18347" Type="http://schemas.openxmlformats.org/officeDocument/2006/relationships/hyperlink" Target="https://english.com/" TargetMode="External"/><Relationship Id="rId18" Type="http://schemas.openxmlformats.org/officeDocument/2006/relationships/hyperlink" Target="https://www.glenn-snow.com/" TargetMode="External"/><Relationship Id="rId7355" Type="http://schemas.openxmlformats.org/officeDocument/2006/relationships/hyperlink" Target="https://villanueva.org/" TargetMode="External"/><Relationship Id="rId8406" Type="http://schemas.openxmlformats.org/officeDocument/2006/relationships/hyperlink" Target="mailto:jerry33@daniels.com" TargetMode="External"/><Relationship Id="rId10336" Type="http://schemas.openxmlformats.org/officeDocument/2006/relationships/hyperlink" Target="mailto:grace16@english.com" TargetMode="External"/><Relationship Id="rId3965" Type="http://schemas.openxmlformats.org/officeDocument/2006/relationships/hyperlink" Target="https://dyer.com/" TargetMode="External"/><Relationship Id="rId7008" Type="http://schemas.openxmlformats.org/officeDocument/2006/relationships/hyperlink" Target="mailto:poncedarrell@austin.com" TargetMode="External"/><Relationship Id="rId13559" Type="http://schemas.openxmlformats.org/officeDocument/2006/relationships/hyperlink" Target="https://www.mcgee-walsh.com/" TargetMode="External"/><Relationship Id="rId14957" Type="http://schemas.openxmlformats.org/officeDocument/2006/relationships/hyperlink" Target="https://www.walter.com/" TargetMode="External"/><Relationship Id="rId886" Type="http://schemas.openxmlformats.org/officeDocument/2006/relationships/hyperlink" Target="mailto:zdaniels@tate.com" TargetMode="External"/><Relationship Id="rId2567" Type="http://schemas.openxmlformats.org/officeDocument/2006/relationships/hyperlink" Target="http://arroyo-hayden.net/" TargetMode="External"/><Relationship Id="rId3618" Type="http://schemas.openxmlformats.org/officeDocument/2006/relationships/hyperlink" Target="mailto:waltergreene@ortiz-marshall.com" TargetMode="External"/><Relationship Id="rId16032" Type="http://schemas.openxmlformats.org/officeDocument/2006/relationships/hyperlink" Target="mailto:monroestanley@callahan.com" TargetMode="External"/><Relationship Id="rId17430" Type="http://schemas.openxmlformats.org/officeDocument/2006/relationships/hyperlink" Target="mailto:eyork@hanson-york.net" TargetMode="External"/><Relationship Id="rId2" Type="http://schemas.openxmlformats.org/officeDocument/2006/relationships/hyperlink" Target="http://www.escobar.org/" TargetMode="External"/><Relationship Id="rId539" Type="http://schemas.openxmlformats.org/officeDocument/2006/relationships/hyperlink" Target="https://fowler.com/" TargetMode="External"/><Relationship Id="rId1169" Type="http://schemas.openxmlformats.org/officeDocument/2006/relationships/hyperlink" Target="http://www.gutierrez.org/" TargetMode="External"/><Relationship Id="rId5040" Type="http://schemas.openxmlformats.org/officeDocument/2006/relationships/hyperlink" Target="mailto:qcowan@conley.com" TargetMode="External"/><Relationship Id="rId8263" Type="http://schemas.openxmlformats.org/officeDocument/2006/relationships/hyperlink" Target="http://humphrey.net/" TargetMode="External"/><Relationship Id="rId9661" Type="http://schemas.openxmlformats.org/officeDocument/2006/relationships/hyperlink" Target="http://horn.com/" TargetMode="External"/><Relationship Id="rId11591" Type="http://schemas.openxmlformats.org/officeDocument/2006/relationships/hyperlink" Target="http://meadows.org/" TargetMode="External"/><Relationship Id="rId12642" Type="http://schemas.openxmlformats.org/officeDocument/2006/relationships/hyperlink" Target="mailto:shannonroberta@eaton.biz" TargetMode="External"/><Relationship Id="rId19255" Type="http://schemas.openxmlformats.org/officeDocument/2006/relationships/hyperlink" Target="https://king-kim.com/" TargetMode="External"/><Relationship Id="rId1650" Type="http://schemas.openxmlformats.org/officeDocument/2006/relationships/hyperlink" Target="mailto:tabitha63@cline.com" TargetMode="External"/><Relationship Id="rId2701" Type="http://schemas.openxmlformats.org/officeDocument/2006/relationships/hyperlink" Target="https://www.paul.com/" TargetMode="External"/><Relationship Id="rId9314" Type="http://schemas.openxmlformats.org/officeDocument/2006/relationships/hyperlink" Target="mailto:millsbreanna@farmer.org" TargetMode="External"/><Relationship Id="rId10193" Type="http://schemas.openxmlformats.org/officeDocument/2006/relationships/hyperlink" Target="http://huang-davis.com/" TargetMode="External"/><Relationship Id="rId11244" Type="http://schemas.openxmlformats.org/officeDocument/2006/relationships/hyperlink" Target="mailto:blackaudrey@nash.org" TargetMode="External"/><Relationship Id="rId15865" Type="http://schemas.openxmlformats.org/officeDocument/2006/relationships/hyperlink" Target="https://briggs.org/" TargetMode="External"/><Relationship Id="rId16916" Type="http://schemas.openxmlformats.org/officeDocument/2006/relationships/hyperlink" Target="mailto:lukeroach@cortez.biz" TargetMode="External"/><Relationship Id="rId1303" Type="http://schemas.openxmlformats.org/officeDocument/2006/relationships/hyperlink" Target="https://hendrix.com/" TargetMode="External"/><Relationship Id="rId4873" Type="http://schemas.openxmlformats.org/officeDocument/2006/relationships/hyperlink" Target="http://bridges-escobar.com/" TargetMode="External"/><Relationship Id="rId5924" Type="http://schemas.openxmlformats.org/officeDocument/2006/relationships/hyperlink" Target="mailto:barajasjanet@joseph.com" TargetMode="External"/><Relationship Id="rId14467" Type="http://schemas.openxmlformats.org/officeDocument/2006/relationships/hyperlink" Target="https://romero.com/" TargetMode="External"/><Relationship Id="rId15518" Type="http://schemas.openxmlformats.org/officeDocument/2006/relationships/hyperlink" Target="mailto:judyfletcher@tapia-lang.org" TargetMode="External"/><Relationship Id="rId3475" Type="http://schemas.openxmlformats.org/officeDocument/2006/relationships/hyperlink" Target="http://navarro-preston.com/" TargetMode="External"/><Relationship Id="rId4526" Type="http://schemas.openxmlformats.org/officeDocument/2006/relationships/hyperlink" Target="mailto:jillianbooker@mills.com" TargetMode="External"/><Relationship Id="rId13069" Type="http://schemas.openxmlformats.org/officeDocument/2006/relationships/hyperlink" Target="http://www.koch.com/" TargetMode="External"/><Relationship Id="rId396" Type="http://schemas.openxmlformats.org/officeDocument/2006/relationships/hyperlink" Target="mailto:ariana05@kelly-arellano.com" TargetMode="External"/><Relationship Id="rId2077" Type="http://schemas.openxmlformats.org/officeDocument/2006/relationships/hyperlink" Target="https://french-aguilar.org/" TargetMode="External"/><Relationship Id="rId3128" Type="http://schemas.openxmlformats.org/officeDocument/2006/relationships/hyperlink" Target="mailto:olittle@wall-barber.net" TargetMode="External"/><Relationship Id="rId6698" Type="http://schemas.openxmlformats.org/officeDocument/2006/relationships/hyperlink" Target="mailto:wvelez@reilly.biz" TargetMode="External"/><Relationship Id="rId7749" Type="http://schemas.openxmlformats.org/officeDocument/2006/relationships/hyperlink" Target="http://www.love.com/" TargetMode="External"/><Relationship Id="rId9171" Type="http://schemas.openxmlformats.org/officeDocument/2006/relationships/hyperlink" Target="https://castro-levine.org/" TargetMode="External"/><Relationship Id="rId13550" Type="http://schemas.openxmlformats.org/officeDocument/2006/relationships/hyperlink" Target="mailto:lgreene@kerr.org" TargetMode="External"/><Relationship Id="rId14601" Type="http://schemas.openxmlformats.org/officeDocument/2006/relationships/hyperlink" Target="http://www.johnston.biz/" TargetMode="External"/><Relationship Id="rId530" Type="http://schemas.openxmlformats.org/officeDocument/2006/relationships/hyperlink" Target="mailto:pratthector@ferrell.info" TargetMode="External"/><Relationship Id="rId1160" Type="http://schemas.openxmlformats.org/officeDocument/2006/relationships/hyperlink" Target="mailto:gabriella33@huerta.com" TargetMode="External"/><Relationship Id="rId2211" Type="http://schemas.openxmlformats.org/officeDocument/2006/relationships/hyperlink" Target="https://www.hobbs.com/" TargetMode="External"/><Relationship Id="rId12152" Type="http://schemas.openxmlformats.org/officeDocument/2006/relationships/hyperlink" Target="mailto:ahendrix@winters-ramos.com" TargetMode="External"/><Relationship Id="rId13203" Type="http://schemas.openxmlformats.org/officeDocument/2006/relationships/hyperlink" Target="http://richmond-ross.biz/" TargetMode="External"/><Relationship Id="rId16773" Type="http://schemas.openxmlformats.org/officeDocument/2006/relationships/hyperlink" Target="http://bass-hatfield.com/" TargetMode="External"/><Relationship Id="rId17824" Type="http://schemas.openxmlformats.org/officeDocument/2006/relationships/hyperlink" Target="mailto:shirley09@moore.com" TargetMode="External"/><Relationship Id="rId5781" Type="http://schemas.openxmlformats.org/officeDocument/2006/relationships/hyperlink" Target="https://www.wong-yoder.org/" TargetMode="External"/><Relationship Id="rId6832" Type="http://schemas.openxmlformats.org/officeDocument/2006/relationships/hyperlink" Target="mailto:xparker@arnold.info" TargetMode="External"/><Relationship Id="rId15375" Type="http://schemas.openxmlformats.org/officeDocument/2006/relationships/hyperlink" Target="http://garner.com/" TargetMode="External"/><Relationship Id="rId16426" Type="http://schemas.openxmlformats.org/officeDocument/2006/relationships/hyperlink" Target="mailto:margaret75@phillips.com" TargetMode="External"/><Relationship Id="rId19996" Type="http://schemas.openxmlformats.org/officeDocument/2006/relationships/hyperlink" Target="mailto:emullins@simpson-christensen.com" TargetMode="External"/><Relationship Id="rId4383" Type="http://schemas.openxmlformats.org/officeDocument/2006/relationships/hyperlink" Target="https://mahoney-lyons.biz/" TargetMode="External"/><Relationship Id="rId5434" Type="http://schemas.openxmlformats.org/officeDocument/2006/relationships/hyperlink" Target="mailto:claytonrobles@zavala-atkins.org" TargetMode="External"/><Relationship Id="rId15028" Type="http://schemas.openxmlformats.org/officeDocument/2006/relationships/hyperlink" Target="mailto:oyu@potter.com" TargetMode="External"/><Relationship Id="rId18598" Type="http://schemas.openxmlformats.org/officeDocument/2006/relationships/hyperlink" Target="mailto:lameugene@freeman-mills.org" TargetMode="External"/><Relationship Id="rId19649" Type="http://schemas.openxmlformats.org/officeDocument/2006/relationships/hyperlink" Target="http://copeland.com/" TargetMode="External"/><Relationship Id="rId4036" Type="http://schemas.openxmlformats.org/officeDocument/2006/relationships/hyperlink" Target="mailto:daltontheresa@chambers.info" TargetMode="External"/><Relationship Id="rId8657" Type="http://schemas.openxmlformats.org/officeDocument/2006/relationships/hyperlink" Target="https://www.wood.org/" TargetMode="External"/><Relationship Id="rId9708" Type="http://schemas.openxmlformats.org/officeDocument/2006/relationships/hyperlink" Target="mailto:autumn12@frost.com" TargetMode="External"/><Relationship Id="rId10587" Type="http://schemas.openxmlformats.org/officeDocument/2006/relationships/hyperlink" Target="http://gilbert-vaughn.com/" TargetMode="External"/><Relationship Id="rId11638" Type="http://schemas.openxmlformats.org/officeDocument/2006/relationships/hyperlink" Target="mailto:lukecuevas@conrad-patrick.com" TargetMode="External"/><Relationship Id="rId11985" Type="http://schemas.openxmlformats.org/officeDocument/2006/relationships/hyperlink" Target="http://www.archer.com/" TargetMode="External"/><Relationship Id="rId7259" Type="http://schemas.openxmlformats.org/officeDocument/2006/relationships/hyperlink" Target="https://www.lucero.org/" TargetMode="External"/><Relationship Id="rId13060" Type="http://schemas.openxmlformats.org/officeDocument/2006/relationships/hyperlink" Target="mailto:jriley@fitzpatrick.net" TargetMode="External"/><Relationship Id="rId14111" Type="http://schemas.openxmlformats.org/officeDocument/2006/relationships/hyperlink" Target="http://massey.com/" TargetMode="External"/><Relationship Id="rId17681" Type="http://schemas.openxmlformats.org/officeDocument/2006/relationships/hyperlink" Target="http://robles-mosley.com/" TargetMode="External"/><Relationship Id="rId18732" Type="http://schemas.openxmlformats.org/officeDocument/2006/relationships/hyperlink" Target="mailto:colleenvalentine@porter.net" TargetMode="External"/><Relationship Id="rId3869" Type="http://schemas.openxmlformats.org/officeDocument/2006/relationships/hyperlink" Target="https://levine.com/" TargetMode="External"/><Relationship Id="rId5291" Type="http://schemas.openxmlformats.org/officeDocument/2006/relationships/hyperlink" Target="https://www.horn-stephenson.com/" TargetMode="External"/><Relationship Id="rId6342" Type="http://schemas.openxmlformats.org/officeDocument/2006/relationships/hyperlink" Target="mailto:spenceellen@leon.net" TargetMode="External"/><Relationship Id="rId7740" Type="http://schemas.openxmlformats.org/officeDocument/2006/relationships/hyperlink" Target="mailto:tomreynolds@pope.com" TargetMode="External"/><Relationship Id="rId10721" Type="http://schemas.openxmlformats.org/officeDocument/2006/relationships/hyperlink" Target="http://www.bullock.biz/" TargetMode="External"/><Relationship Id="rId16283" Type="http://schemas.openxmlformats.org/officeDocument/2006/relationships/hyperlink" Target="https://mcintyre.net/" TargetMode="External"/><Relationship Id="rId17334" Type="http://schemas.openxmlformats.org/officeDocument/2006/relationships/hyperlink" Target="mailto:darren71@dixon.com" TargetMode="External"/><Relationship Id="rId12893" Type="http://schemas.openxmlformats.org/officeDocument/2006/relationships/hyperlink" Target="http://barnes.com/" TargetMode="External"/><Relationship Id="rId13944" Type="http://schemas.openxmlformats.org/officeDocument/2006/relationships/hyperlink" Target="mailto:jillian40@patel-banks.com" TargetMode="External"/><Relationship Id="rId2952" Type="http://schemas.openxmlformats.org/officeDocument/2006/relationships/hyperlink" Target="mailto:nayers@higgins.com" TargetMode="External"/><Relationship Id="rId9565" Type="http://schemas.openxmlformats.org/officeDocument/2006/relationships/hyperlink" Target="https://kirby.org/" TargetMode="External"/><Relationship Id="rId11495" Type="http://schemas.openxmlformats.org/officeDocument/2006/relationships/hyperlink" Target="http://www.strong.com/" TargetMode="External"/><Relationship Id="rId12546" Type="http://schemas.openxmlformats.org/officeDocument/2006/relationships/hyperlink" Target="mailto:sgoodman@kerr-knox.net" TargetMode="External"/><Relationship Id="rId19159" Type="http://schemas.openxmlformats.org/officeDocument/2006/relationships/hyperlink" Target="https://kennedy-hooper.com/" TargetMode="External"/><Relationship Id="rId924" Type="http://schemas.openxmlformats.org/officeDocument/2006/relationships/hyperlink" Target="mailto:djarvis@gonzales.org" TargetMode="External"/><Relationship Id="rId1554" Type="http://schemas.openxmlformats.org/officeDocument/2006/relationships/hyperlink" Target="mailto:cfinley@estrada.com" TargetMode="External"/><Relationship Id="rId2605" Type="http://schemas.openxmlformats.org/officeDocument/2006/relationships/hyperlink" Target="https://hopkins.com/" TargetMode="External"/><Relationship Id="rId8167" Type="http://schemas.openxmlformats.org/officeDocument/2006/relationships/hyperlink" Target="http://www.hartman-malone.com/" TargetMode="External"/><Relationship Id="rId9218" Type="http://schemas.openxmlformats.org/officeDocument/2006/relationships/hyperlink" Target="mailto:staceyhamilton@villa.com" TargetMode="External"/><Relationship Id="rId10097" Type="http://schemas.openxmlformats.org/officeDocument/2006/relationships/hyperlink" Target="http://barton.com/" TargetMode="External"/><Relationship Id="rId11148" Type="http://schemas.openxmlformats.org/officeDocument/2006/relationships/hyperlink" Target="mailto:annettecervantes@jennings.biz" TargetMode="External"/><Relationship Id="rId15769" Type="http://schemas.openxmlformats.org/officeDocument/2006/relationships/hyperlink" Target="https://daniel.biz/" TargetMode="External"/><Relationship Id="rId1207" Type="http://schemas.openxmlformats.org/officeDocument/2006/relationships/hyperlink" Target="https://neal.org/" TargetMode="External"/><Relationship Id="rId4777" Type="http://schemas.openxmlformats.org/officeDocument/2006/relationships/hyperlink" Target="https://www.woodard.biz/" TargetMode="External"/><Relationship Id="rId5828" Type="http://schemas.openxmlformats.org/officeDocument/2006/relationships/hyperlink" Target="mailto:hoodroberta@ware-sanford.com" TargetMode="External"/><Relationship Id="rId17191" Type="http://schemas.openxmlformats.org/officeDocument/2006/relationships/hyperlink" Target="http://www.meadows.com/" TargetMode="External"/><Relationship Id="rId18242" Type="http://schemas.openxmlformats.org/officeDocument/2006/relationships/hyperlink" Target="mailto:merrittariel@sharp.com" TargetMode="External"/><Relationship Id="rId19640" Type="http://schemas.openxmlformats.org/officeDocument/2006/relationships/hyperlink" Target="mailto:roberta09@craig.com" TargetMode="External"/><Relationship Id="rId3379" Type="http://schemas.openxmlformats.org/officeDocument/2006/relationships/hyperlink" Target="https://brandt.info/" TargetMode="External"/><Relationship Id="rId7250" Type="http://schemas.openxmlformats.org/officeDocument/2006/relationships/hyperlink" Target="mailto:kurt98@brady-reyes.com" TargetMode="External"/><Relationship Id="rId8301" Type="http://schemas.openxmlformats.org/officeDocument/2006/relationships/hyperlink" Target="http://duke-moran.com/" TargetMode="External"/><Relationship Id="rId10231" Type="http://schemas.openxmlformats.org/officeDocument/2006/relationships/hyperlink" Target="https://richmond.com/" TargetMode="External"/><Relationship Id="rId14852" Type="http://schemas.openxmlformats.org/officeDocument/2006/relationships/hyperlink" Target="mailto:ofry@rivera-norton.com" TargetMode="External"/><Relationship Id="rId15903" Type="http://schemas.openxmlformats.org/officeDocument/2006/relationships/hyperlink" Target="https://guerra.com/" TargetMode="External"/><Relationship Id="rId3860" Type="http://schemas.openxmlformats.org/officeDocument/2006/relationships/hyperlink" Target="mailto:craig46@raymond-cooke.info" TargetMode="External"/><Relationship Id="rId4911" Type="http://schemas.openxmlformats.org/officeDocument/2006/relationships/hyperlink" Target="https://www.ford-pruitt.com/" TargetMode="External"/><Relationship Id="rId9075" Type="http://schemas.openxmlformats.org/officeDocument/2006/relationships/hyperlink" Target="https://www.riley-church.biz/" TargetMode="External"/><Relationship Id="rId13454" Type="http://schemas.openxmlformats.org/officeDocument/2006/relationships/hyperlink" Target="mailto:orrmadison@mcdaniel.net" TargetMode="External"/><Relationship Id="rId14505" Type="http://schemas.openxmlformats.org/officeDocument/2006/relationships/hyperlink" Target="https://howe-shields.org/" TargetMode="External"/><Relationship Id="rId781" Type="http://schemas.openxmlformats.org/officeDocument/2006/relationships/hyperlink" Target="http://www.luna-santana.biz/" TargetMode="External"/><Relationship Id="rId2462" Type="http://schemas.openxmlformats.org/officeDocument/2006/relationships/hyperlink" Target="mailto:ckelley@church.biz" TargetMode="External"/><Relationship Id="rId3513" Type="http://schemas.openxmlformats.org/officeDocument/2006/relationships/hyperlink" Target="http://www.russell-lopez.biz/" TargetMode="External"/><Relationship Id="rId12056" Type="http://schemas.openxmlformats.org/officeDocument/2006/relationships/hyperlink" Target="mailto:rcobb@shelton.com" TargetMode="External"/><Relationship Id="rId13107" Type="http://schemas.openxmlformats.org/officeDocument/2006/relationships/hyperlink" Target="https://torres.org/" TargetMode="External"/><Relationship Id="rId16677" Type="http://schemas.openxmlformats.org/officeDocument/2006/relationships/hyperlink" Target="http://lane.com/" TargetMode="External"/><Relationship Id="rId17728" Type="http://schemas.openxmlformats.org/officeDocument/2006/relationships/hyperlink" Target="mailto:lawrence85@andersen.net" TargetMode="External"/><Relationship Id="rId434" Type="http://schemas.openxmlformats.org/officeDocument/2006/relationships/hyperlink" Target="mailto:obates@bennett-nicholson.net" TargetMode="External"/><Relationship Id="rId1064" Type="http://schemas.openxmlformats.org/officeDocument/2006/relationships/hyperlink" Target="mailto:ahodge@madden.info" TargetMode="External"/><Relationship Id="rId2115" Type="http://schemas.openxmlformats.org/officeDocument/2006/relationships/hyperlink" Target="https://www.butler-lowe.com/" TargetMode="External"/><Relationship Id="rId5685" Type="http://schemas.openxmlformats.org/officeDocument/2006/relationships/hyperlink" Target="http://powers.com/" TargetMode="External"/><Relationship Id="rId6736" Type="http://schemas.openxmlformats.org/officeDocument/2006/relationships/hyperlink" Target="mailto:autumnwarner@huang.org" TargetMode="External"/><Relationship Id="rId15279" Type="http://schemas.openxmlformats.org/officeDocument/2006/relationships/hyperlink" Target="https://www.roy-archer.com/" TargetMode="External"/><Relationship Id="rId19150" Type="http://schemas.openxmlformats.org/officeDocument/2006/relationships/hyperlink" Target="mailto:beverlyhull@sims.info" TargetMode="External"/><Relationship Id="rId4287" Type="http://schemas.openxmlformats.org/officeDocument/2006/relationships/hyperlink" Target="http://pineda.info/" TargetMode="External"/><Relationship Id="rId5338" Type="http://schemas.openxmlformats.org/officeDocument/2006/relationships/hyperlink" Target="mailto:marvindean@davenport.com" TargetMode="External"/><Relationship Id="rId9959" Type="http://schemas.openxmlformats.org/officeDocument/2006/relationships/hyperlink" Target="https://mccall.com/" TargetMode="External"/><Relationship Id="rId11889" Type="http://schemas.openxmlformats.org/officeDocument/2006/relationships/hyperlink" Target="https://clay.com/" TargetMode="External"/><Relationship Id="rId15760" Type="http://schemas.openxmlformats.org/officeDocument/2006/relationships/hyperlink" Target="mailto:martin55@bautista.com" TargetMode="External"/><Relationship Id="rId16811" Type="http://schemas.openxmlformats.org/officeDocument/2006/relationships/hyperlink" Target="https://www.dennis.info/" TargetMode="External"/><Relationship Id="rId1948" Type="http://schemas.openxmlformats.org/officeDocument/2006/relationships/hyperlink" Target="mailto:averyjeffery@webb.info" TargetMode="External"/><Relationship Id="rId3370" Type="http://schemas.openxmlformats.org/officeDocument/2006/relationships/hyperlink" Target="mailto:goldenbridget@rivers-harris.info" TargetMode="External"/><Relationship Id="rId4421" Type="http://schemas.openxmlformats.org/officeDocument/2006/relationships/hyperlink" Target="http://mcneil.com/" TargetMode="External"/><Relationship Id="rId14362" Type="http://schemas.openxmlformats.org/officeDocument/2006/relationships/hyperlink" Target="mailto:matthewhowell@dodson-fitzpatrick.com" TargetMode="External"/><Relationship Id="rId15413" Type="http://schemas.openxmlformats.org/officeDocument/2006/relationships/hyperlink" Target="https://www.baird.biz/" TargetMode="External"/><Relationship Id="rId18983" Type="http://schemas.openxmlformats.org/officeDocument/2006/relationships/hyperlink" Target="http://www.salas-lopez.org/" TargetMode="External"/><Relationship Id="rId291" Type="http://schemas.openxmlformats.org/officeDocument/2006/relationships/hyperlink" Target="https://www.brock.com/" TargetMode="External"/><Relationship Id="rId3023" Type="http://schemas.openxmlformats.org/officeDocument/2006/relationships/hyperlink" Target="https://www.cain.biz/" TargetMode="External"/><Relationship Id="rId7991" Type="http://schemas.openxmlformats.org/officeDocument/2006/relationships/hyperlink" Target="http://cohen-montoya.com/" TargetMode="External"/><Relationship Id="rId10972" Type="http://schemas.openxmlformats.org/officeDocument/2006/relationships/hyperlink" Target="mailto:vaughnwalter@mercer.info" TargetMode="External"/><Relationship Id="rId14015" Type="http://schemas.openxmlformats.org/officeDocument/2006/relationships/hyperlink" Target="http://www.moss.com/" TargetMode="External"/><Relationship Id="rId17585" Type="http://schemas.openxmlformats.org/officeDocument/2006/relationships/hyperlink" Target="https://www.robertson.com/" TargetMode="External"/><Relationship Id="rId18636" Type="http://schemas.openxmlformats.org/officeDocument/2006/relationships/hyperlink" Target="mailto:brandy77@david-brown.info" TargetMode="External"/><Relationship Id="rId5195" Type="http://schemas.openxmlformats.org/officeDocument/2006/relationships/hyperlink" Target="http://pugh.org/" TargetMode="External"/><Relationship Id="rId6593" Type="http://schemas.openxmlformats.org/officeDocument/2006/relationships/hyperlink" Target="http://www.casey-mejia.com/" TargetMode="External"/><Relationship Id="rId7644" Type="http://schemas.openxmlformats.org/officeDocument/2006/relationships/hyperlink" Target="mailto:cole37@bradford.com" TargetMode="External"/><Relationship Id="rId10625" Type="http://schemas.openxmlformats.org/officeDocument/2006/relationships/hyperlink" Target="http://wright-deleon.org/" TargetMode="External"/><Relationship Id="rId16187" Type="http://schemas.openxmlformats.org/officeDocument/2006/relationships/hyperlink" Target="http://www.wilson-ward.com/" TargetMode="External"/><Relationship Id="rId17238" Type="http://schemas.openxmlformats.org/officeDocument/2006/relationships/hyperlink" Target="mailto:ubuchanan@reyes-turner.com" TargetMode="External"/><Relationship Id="rId6246" Type="http://schemas.openxmlformats.org/officeDocument/2006/relationships/hyperlink" Target="mailto:patrick96@kemp.com" TargetMode="External"/><Relationship Id="rId12797" Type="http://schemas.openxmlformats.org/officeDocument/2006/relationships/hyperlink" Target="https://www.ayers.com/" TargetMode="External"/><Relationship Id="rId13848" Type="http://schemas.openxmlformats.org/officeDocument/2006/relationships/hyperlink" Target="mailto:felicia48@wall.com" TargetMode="External"/><Relationship Id="rId2856" Type="http://schemas.openxmlformats.org/officeDocument/2006/relationships/hyperlink" Target="mailto:summerwaters@mcneil.biz" TargetMode="External"/><Relationship Id="rId3907" Type="http://schemas.openxmlformats.org/officeDocument/2006/relationships/hyperlink" Target="https://payne-nielsen.com/" TargetMode="External"/><Relationship Id="rId9469" Type="http://schemas.openxmlformats.org/officeDocument/2006/relationships/hyperlink" Target="http://shields.com/" TargetMode="External"/><Relationship Id="rId11399" Type="http://schemas.openxmlformats.org/officeDocument/2006/relationships/hyperlink" Target="http://vasquez-hampton.com/" TargetMode="External"/><Relationship Id="rId15270" Type="http://schemas.openxmlformats.org/officeDocument/2006/relationships/hyperlink" Target="mailto:lharper@jensen.com" TargetMode="External"/><Relationship Id="rId16321" Type="http://schemas.openxmlformats.org/officeDocument/2006/relationships/hyperlink" Target="https://robinson.info/" TargetMode="External"/><Relationship Id="rId828" Type="http://schemas.openxmlformats.org/officeDocument/2006/relationships/hyperlink" Target="mailto:tuckeradriana@cannon.com" TargetMode="External"/><Relationship Id="rId1458" Type="http://schemas.openxmlformats.org/officeDocument/2006/relationships/hyperlink" Target="mailto:boylepatrick@knox.net" TargetMode="External"/><Relationship Id="rId2509" Type="http://schemas.openxmlformats.org/officeDocument/2006/relationships/hyperlink" Target="http://www.brooks.com/" TargetMode="External"/><Relationship Id="rId19891" Type="http://schemas.openxmlformats.org/officeDocument/2006/relationships/hyperlink" Target="https://www.campos.com/" TargetMode="External"/><Relationship Id="rId8552" Type="http://schemas.openxmlformats.org/officeDocument/2006/relationships/hyperlink" Target="mailto:sloankatherine@montgomery-norris.net" TargetMode="External"/><Relationship Id="rId9950" Type="http://schemas.openxmlformats.org/officeDocument/2006/relationships/hyperlink" Target="mailto:nashross@hebert.com" TargetMode="External"/><Relationship Id="rId11880" Type="http://schemas.openxmlformats.org/officeDocument/2006/relationships/hyperlink" Target="mailto:jesus68@clayton.com" TargetMode="External"/><Relationship Id="rId12931" Type="http://schemas.openxmlformats.org/officeDocument/2006/relationships/hyperlink" Target="http://www.carrillo.info/" TargetMode="External"/><Relationship Id="rId17095" Type="http://schemas.openxmlformats.org/officeDocument/2006/relationships/hyperlink" Target="http://www.fowler.com/" TargetMode="External"/><Relationship Id="rId18146" Type="http://schemas.openxmlformats.org/officeDocument/2006/relationships/hyperlink" Target="mailto:kendra81@vasquez-jenkins.info" TargetMode="External"/><Relationship Id="rId18493" Type="http://schemas.openxmlformats.org/officeDocument/2006/relationships/hyperlink" Target="http://www.harper.info/" TargetMode="External"/><Relationship Id="rId19544" Type="http://schemas.openxmlformats.org/officeDocument/2006/relationships/hyperlink" Target="mailto:morgan59@patrick.com" TargetMode="External"/><Relationship Id="rId7154" Type="http://schemas.openxmlformats.org/officeDocument/2006/relationships/hyperlink" Target="mailto:garnerjoyce@kane-christian.com" TargetMode="External"/><Relationship Id="rId8205" Type="http://schemas.openxmlformats.org/officeDocument/2006/relationships/hyperlink" Target="https://atkins.net/" TargetMode="External"/><Relationship Id="rId9603" Type="http://schemas.openxmlformats.org/officeDocument/2006/relationships/hyperlink" Target="http://www.black-mercado.com/" TargetMode="External"/><Relationship Id="rId10482" Type="http://schemas.openxmlformats.org/officeDocument/2006/relationships/hyperlink" Target="mailto:yvonne20@nelson.com" TargetMode="External"/><Relationship Id="rId11533" Type="http://schemas.openxmlformats.org/officeDocument/2006/relationships/hyperlink" Target="http://www.daniel.com/" TargetMode="External"/><Relationship Id="rId10135" Type="http://schemas.openxmlformats.org/officeDocument/2006/relationships/hyperlink" Target="https://www.webster.com/" TargetMode="External"/><Relationship Id="rId14756" Type="http://schemas.openxmlformats.org/officeDocument/2006/relationships/hyperlink" Target="mailto:chaselarsen@holland.info" TargetMode="External"/><Relationship Id="rId15807" Type="http://schemas.openxmlformats.org/officeDocument/2006/relationships/hyperlink" Target="http://watts-fry.com/" TargetMode="External"/><Relationship Id="rId3764" Type="http://schemas.openxmlformats.org/officeDocument/2006/relationships/hyperlink" Target="mailto:karipitts@ayers-cox.biz" TargetMode="External"/><Relationship Id="rId4815" Type="http://schemas.openxmlformats.org/officeDocument/2006/relationships/hyperlink" Target="https://www.hughes.info/" TargetMode="External"/><Relationship Id="rId13358" Type="http://schemas.openxmlformats.org/officeDocument/2006/relationships/hyperlink" Target="mailto:dmercado@byrd.biz" TargetMode="External"/><Relationship Id="rId14409" Type="http://schemas.openxmlformats.org/officeDocument/2006/relationships/hyperlink" Target="http://petersen.com/" TargetMode="External"/><Relationship Id="rId17979" Type="http://schemas.openxmlformats.org/officeDocument/2006/relationships/hyperlink" Target="https://www.hicks-irwin.org/" TargetMode="External"/><Relationship Id="rId685" Type="http://schemas.openxmlformats.org/officeDocument/2006/relationships/hyperlink" Target="http://roberson.info/" TargetMode="External"/><Relationship Id="rId2366" Type="http://schemas.openxmlformats.org/officeDocument/2006/relationships/hyperlink" Target="mailto:kaitlin99@maynard.com" TargetMode="External"/><Relationship Id="rId3417" Type="http://schemas.openxmlformats.org/officeDocument/2006/relationships/hyperlink" Target="https://www.bruce.com/" TargetMode="External"/><Relationship Id="rId6987" Type="http://schemas.openxmlformats.org/officeDocument/2006/relationships/hyperlink" Target="http://www.sosa-lambert.com/" TargetMode="External"/><Relationship Id="rId338" Type="http://schemas.openxmlformats.org/officeDocument/2006/relationships/hyperlink" Target="mailto:ehampton@lopez-brandt.org" TargetMode="External"/><Relationship Id="rId2019" Type="http://schemas.openxmlformats.org/officeDocument/2006/relationships/hyperlink" Target="https://www.lamb.org/" TargetMode="External"/><Relationship Id="rId5589" Type="http://schemas.openxmlformats.org/officeDocument/2006/relationships/hyperlink" Target="https://jensen-morrison.org/" TargetMode="External"/><Relationship Id="rId9460" Type="http://schemas.openxmlformats.org/officeDocument/2006/relationships/hyperlink" Target="mailto:ymathews@singleton.com" TargetMode="External"/><Relationship Id="rId11390" Type="http://schemas.openxmlformats.org/officeDocument/2006/relationships/hyperlink" Target="mailto:rutharroyo@spears-lloyd.com" TargetMode="External"/><Relationship Id="rId19054" Type="http://schemas.openxmlformats.org/officeDocument/2006/relationships/hyperlink" Target="mailto:ctravis@jimenez.com" TargetMode="External"/><Relationship Id="rId2500" Type="http://schemas.openxmlformats.org/officeDocument/2006/relationships/hyperlink" Target="mailto:figueroacarmen@cardenas.com" TargetMode="External"/><Relationship Id="rId8062" Type="http://schemas.openxmlformats.org/officeDocument/2006/relationships/hyperlink" Target="mailto:lestercody@fry-callahan.com" TargetMode="External"/><Relationship Id="rId9113" Type="http://schemas.openxmlformats.org/officeDocument/2006/relationships/hyperlink" Target="http://www.mendoza.com/" TargetMode="External"/><Relationship Id="rId11043" Type="http://schemas.openxmlformats.org/officeDocument/2006/relationships/hyperlink" Target="https://ingram-morrison.com/" TargetMode="External"/><Relationship Id="rId12441" Type="http://schemas.openxmlformats.org/officeDocument/2006/relationships/hyperlink" Target="http://vaughan.net/" TargetMode="External"/><Relationship Id="rId1102" Type="http://schemas.openxmlformats.org/officeDocument/2006/relationships/hyperlink" Target="mailto:samantha68@noble-townsend.org" TargetMode="External"/><Relationship Id="rId15664" Type="http://schemas.openxmlformats.org/officeDocument/2006/relationships/hyperlink" Target="mailto:huffmanashley@cole.com" TargetMode="External"/><Relationship Id="rId16715" Type="http://schemas.openxmlformats.org/officeDocument/2006/relationships/hyperlink" Target="http://carson.info/" TargetMode="External"/><Relationship Id="rId3274" Type="http://schemas.openxmlformats.org/officeDocument/2006/relationships/hyperlink" Target="mailto:efaulkner@andrews-morrow.net" TargetMode="External"/><Relationship Id="rId4672" Type="http://schemas.openxmlformats.org/officeDocument/2006/relationships/hyperlink" Target="mailto:troberson@soto.com" TargetMode="External"/><Relationship Id="rId5723" Type="http://schemas.openxmlformats.org/officeDocument/2006/relationships/hyperlink" Target="http://www.ford-odom.com/" TargetMode="External"/><Relationship Id="rId14266" Type="http://schemas.openxmlformats.org/officeDocument/2006/relationships/hyperlink" Target="mailto:jhaynes@salas.com" TargetMode="External"/><Relationship Id="rId15317" Type="http://schemas.openxmlformats.org/officeDocument/2006/relationships/hyperlink" Target="http://www.fox-richards.biz/" TargetMode="External"/><Relationship Id="rId18887" Type="http://schemas.openxmlformats.org/officeDocument/2006/relationships/hyperlink" Target="https://carter.com/" TargetMode="External"/><Relationship Id="rId19938" Type="http://schemas.openxmlformats.org/officeDocument/2006/relationships/hyperlink" Target="mailto:srussell@pace-ferguson.biz" TargetMode="External"/><Relationship Id="rId195" Type="http://schemas.openxmlformats.org/officeDocument/2006/relationships/hyperlink" Target="mailto:mercedes11@floyd-hall.com" TargetMode="External"/><Relationship Id="rId4325" Type="http://schemas.openxmlformats.org/officeDocument/2006/relationships/hyperlink" Target="http://hahn.biz/" TargetMode="External"/><Relationship Id="rId7895" Type="http://schemas.openxmlformats.org/officeDocument/2006/relationships/hyperlink" Target="http://brennan-mann.org/" TargetMode="External"/><Relationship Id="rId8946" Type="http://schemas.openxmlformats.org/officeDocument/2006/relationships/hyperlink" Target="mailto:pgoodman@hart.com" TargetMode="External"/><Relationship Id="rId10876" Type="http://schemas.openxmlformats.org/officeDocument/2006/relationships/hyperlink" Target="mailto:gregoryashley@donovan.com" TargetMode="External"/><Relationship Id="rId11927" Type="http://schemas.openxmlformats.org/officeDocument/2006/relationships/hyperlink" Target="http://short-riddle.com/" TargetMode="External"/><Relationship Id="rId17489" Type="http://schemas.openxmlformats.org/officeDocument/2006/relationships/hyperlink" Target="http://ritter-donaldson.biz/" TargetMode="External"/><Relationship Id="rId6497" Type="http://schemas.openxmlformats.org/officeDocument/2006/relationships/hyperlink" Target="https://www.hardin.com/" TargetMode="External"/><Relationship Id="rId7548" Type="http://schemas.openxmlformats.org/officeDocument/2006/relationships/hyperlink" Target="mailto:xmoore@weber-holland.com" TargetMode="External"/><Relationship Id="rId10529" Type="http://schemas.openxmlformats.org/officeDocument/2006/relationships/hyperlink" Target="https://www.holloway.biz/" TargetMode="External"/><Relationship Id="rId14400" Type="http://schemas.openxmlformats.org/officeDocument/2006/relationships/hyperlink" Target="mailto:bholloway@lin-wallace.net" TargetMode="External"/><Relationship Id="rId5099" Type="http://schemas.openxmlformats.org/officeDocument/2006/relationships/hyperlink" Target="https://www.delgado-knapp.com/" TargetMode="External"/><Relationship Id="rId13002" Type="http://schemas.openxmlformats.org/officeDocument/2006/relationships/hyperlink" Target="mailto:nicholasbradley@lutz-roman.net" TargetMode="External"/><Relationship Id="rId17970" Type="http://schemas.openxmlformats.org/officeDocument/2006/relationships/hyperlink" Target="mailto:gregorytroy@patel.com" TargetMode="External"/><Relationship Id="rId2010" Type="http://schemas.openxmlformats.org/officeDocument/2006/relationships/hyperlink" Target="mailto:oowens@valenzuela.biz" TargetMode="External"/><Relationship Id="rId5580" Type="http://schemas.openxmlformats.org/officeDocument/2006/relationships/hyperlink" Target="mailto:eduardo96@best-sheppard.net" TargetMode="External"/><Relationship Id="rId6631" Type="http://schemas.openxmlformats.org/officeDocument/2006/relationships/hyperlink" Target="https://www.ellis.net/" TargetMode="External"/><Relationship Id="rId15174" Type="http://schemas.openxmlformats.org/officeDocument/2006/relationships/hyperlink" Target="mailto:marcus79@stanley.info" TargetMode="External"/><Relationship Id="rId16572" Type="http://schemas.openxmlformats.org/officeDocument/2006/relationships/hyperlink" Target="mailto:pmccall@newton.com" TargetMode="External"/><Relationship Id="rId17623" Type="http://schemas.openxmlformats.org/officeDocument/2006/relationships/hyperlink" Target="https://reed-valencia.com/" TargetMode="External"/><Relationship Id="rId4182" Type="http://schemas.openxmlformats.org/officeDocument/2006/relationships/hyperlink" Target="mailto:santhony@evans-oconnell.net" TargetMode="External"/><Relationship Id="rId5233" Type="http://schemas.openxmlformats.org/officeDocument/2006/relationships/hyperlink" Target="http://mooney-murray.com/" TargetMode="External"/><Relationship Id="rId16225" Type="http://schemas.openxmlformats.org/officeDocument/2006/relationships/hyperlink" Target="https://walls.net/" TargetMode="External"/><Relationship Id="rId19795" Type="http://schemas.openxmlformats.org/officeDocument/2006/relationships/hyperlink" Target="https://www.costa.com/" TargetMode="External"/><Relationship Id="rId9854" Type="http://schemas.openxmlformats.org/officeDocument/2006/relationships/hyperlink" Target="mailto:garrett57@gomez-padilla.com" TargetMode="External"/><Relationship Id="rId11784" Type="http://schemas.openxmlformats.org/officeDocument/2006/relationships/hyperlink" Target="mailto:xkrueger@chandler.com" TargetMode="External"/><Relationship Id="rId12835" Type="http://schemas.openxmlformats.org/officeDocument/2006/relationships/hyperlink" Target="http://roman-robbins.com/" TargetMode="External"/><Relationship Id="rId18397" Type="http://schemas.openxmlformats.org/officeDocument/2006/relationships/hyperlink" Target="https://www.rodgers-villanueva.com/" TargetMode="External"/><Relationship Id="rId19448" Type="http://schemas.openxmlformats.org/officeDocument/2006/relationships/hyperlink" Target="mailto:umarks@schaefer.com" TargetMode="External"/><Relationship Id="rId68" Type="http://schemas.openxmlformats.org/officeDocument/2006/relationships/hyperlink" Target="mailto:savannah10@simpson.com" TargetMode="External"/><Relationship Id="rId1843" Type="http://schemas.openxmlformats.org/officeDocument/2006/relationships/hyperlink" Target="https://www.hebert.com/" TargetMode="External"/><Relationship Id="rId7058" Type="http://schemas.openxmlformats.org/officeDocument/2006/relationships/hyperlink" Target="mailto:pattyhunter@davies-shelton.com" TargetMode="External"/><Relationship Id="rId8456" Type="http://schemas.openxmlformats.org/officeDocument/2006/relationships/hyperlink" Target="mailto:xnorris@david.com" TargetMode="External"/><Relationship Id="rId9507" Type="http://schemas.openxmlformats.org/officeDocument/2006/relationships/hyperlink" Target="https://www.mullins.com/" TargetMode="External"/><Relationship Id="rId10386" Type="http://schemas.openxmlformats.org/officeDocument/2006/relationships/hyperlink" Target="mailto:yfinley@shea-randall.info" TargetMode="External"/><Relationship Id="rId11437" Type="http://schemas.openxmlformats.org/officeDocument/2006/relationships/hyperlink" Target="http://www.burgess-chang.com/" TargetMode="External"/><Relationship Id="rId8109" Type="http://schemas.openxmlformats.org/officeDocument/2006/relationships/hyperlink" Target="http://www.kemp.com/" TargetMode="External"/><Relationship Id="rId10039" Type="http://schemas.openxmlformats.org/officeDocument/2006/relationships/hyperlink" Target="http://short.org/" TargetMode="External"/><Relationship Id="rId17480" Type="http://schemas.openxmlformats.org/officeDocument/2006/relationships/hyperlink" Target="mailto:mcdanielmelvin@jacobs.biz" TargetMode="External"/><Relationship Id="rId18531" Type="http://schemas.openxmlformats.org/officeDocument/2006/relationships/hyperlink" Target="http://crosby.com/" TargetMode="External"/><Relationship Id="rId3668" Type="http://schemas.openxmlformats.org/officeDocument/2006/relationships/hyperlink" Target="mailto:jeffreydaniel@higgins.com" TargetMode="External"/><Relationship Id="rId4719" Type="http://schemas.openxmlformats.org/officeDocument/2006/relationships/hyperlink" Target="http://cummings.com/" TargetMode="External"/><Relationship Id="rId16082" Type="http://schemas.openxmlformats.org/officeDocument/2006/relationships/hyperlink" Target="mailto:benjaminariana@farmer.com" TargetMode="External"/><Relationship Id="rId17133" Type="http://schemas.openxmlformats.org/officeDocument/2006/relationships/hyperlink" Target="https://www.pollard.org/" TargetMode="External"/><Relationship Id="rId589" Type="http://schemas.openxmlformats.org/officeDocument/2006/relationships/hyperlink" Target="http://ali.com/" TargetMode="External"/><Relationship Id="rId5090" Type="http://schemas.openxmlformats.org/officeDocument/2006/relationships/hyperlink" Target="mailto:tuckerjohn@haley.com" TargetMode="External"/><Relationship Id="rId6141" Type="http://schemas.openxmlformats.org/officeDocument/2006/relationships/hyperlink" Target="https://curtis-rocha.org/" TargetMode="External"/><Relationship Id="rId10520" Type="http://schemas.openxmlformats.org/officeDocument/2006/relationships/hyperlink" Target="mailto:hodgeroberta@mcdonald.com" TargetMode="External"/><Relationship Id="rId9364" Type="http://schemas.openxmlformats.org/officeDocument/2006/relationships/hyperlink" Target="mailto:maurice95@cooper.com" TargetMode="External"/><Relationship Id="rId12692" Type="http://schemas.openxmlformats.org/officeDocument/2006/relationships/hyperlink" Target="mailto:rparks@galloway.info" TargetMode="External"/><Relationship Id="rId13743" Type="http://schemas.openxmlformats.org/officeDocument/2006/relationships/hyperlink" Target="https://carlson-mcintosh.com/" TargetMode="External"/><Relationship Id="rId2751" Type="http://schemas.openxmlformats.org/officeDocument/2006/relationships/hyperlink" Target="https://www.knapp-ellison.com/" TargetMode="External"/><Relationship Id="rId3802" Type="http://schemas.openxmlformats.org/officeDocument/2006/relationships/hyperlink" Target="mailto:cervantesmaria@vincent.org" TargetMode="External"/><Relationship Id="rId9017" Type="http://schemas.openxmlformats.org/officeDocument/2006/relationships/hyperlink" Target="https://www.york-lee.com/" TargetMode="External"/><Relationship Id="rId11294" Type="http://schemas.openxmlformats.org/officeDocument/2006/relationships/hyperlink" Target="mailto:margaretblake@shepard.net" TargetMode="External"/><Relationship Id="rId12345" Type="http://schemas.openxmlformats.org/officeDocument/2006/relationships/hyperlink" Target="http://perez.info/" TargetMode="External"/><Relationship Id="rId16966" Type="http://schemas.openxmlformats.org/officeDocument/2006/relationships/hyperlink" Target="mailto:conleyricardo@santos.com" TargetMode="External"/><Relationship Id="rId723" Type="http://schemas.openxmlformats.org/officeDocument/2006/relationships/hyperlink" Target="http://www.michael.net/" TargetMode="External"/><Relationship Id="rId1006" Type="http://schemas.openxmlformats.org/officeDocument/2006/relationships/hyperlink" Target="mailto:molly84@hutchinson-bishop.biz" TargetMode="External"/><Relationship Id="rId1353" Type="http://schemas.openxmlformats.org/officeDocument/2006/relationships/hyperlink" Target="https://schmitt.info/" TargetMode="External"/><Relationship Id="rId2404" Type="http://schemas.openxmlformats.org/officeDocument/2006/relationships/hyperlink" Target="mailto:curtisbilly@cherry-werner.info" TargetMode="External"/><Relationship Id="rId5974" Type="http://schemas.openxmlformats.org/officeDocument/2006/relationships/hyperlink" Target="mailto:kirk31@benton.biz" TargetMode="External"/><Relationship Id="rId15568" Type="http://schemas.openxmlformats.org/officeDocument/2006/relationships/hyperlink" Target="mailto:craigrasmussen@kelly.info" TargetMode="External"/><Relationship Id="rId16619" Type="http://schemas.openxmlformats.org/officeDocument/2006/relationships/hyperlink" Target="https://jarvis.net/" TargetMode="External"/><Relationship Id="rId4576" Type="http://schemas.openxmlformats.org/officeDocument/2006/relationships/hyperlink" Target="mailto:valenzueladustin@duncan.net" TargetMode="External"/><Relationship Id="rId5627" Type="http://schemas.openxmlformats.org/officeDocument/2006/relationships/hyperlink" Target="https://www.sherman-curry.com/" TargetMode="External"/><Relationship Id="rId18041" Type="http://schemas.openxmlformats.org/officeDocument/2006/relationships/hyperlink" Target="https://www.bridges.net/" TargetMode="External"/><Relationship Id="rId3178" Type="http://schemas.openxmlformats.org/officeDocument/2006/relationships/hyperlink" Target="mailto:nbooker@spence-ramirez.biz" TargetMode="External"/><Relationship Id="rId4229" Type="http://schemas.openxmlformats.org/officeDocument/2006/relationships/hyperlink" Target="https://www.buchanan.info/" TargetMode="External"/><Relationship Id="rId7799" Type="http://schemas.openxmlformats.org/officeDocument/2006/relationships/hyperlink" Target="https://murillo.com/" TargetMode="External"/><Relationship Id="rId8100" Type="http://schemas.openxmlformats.org/officeDocument/2006/relationships/hyperlink" Target="mailto:greg70@flynn.com" TargetMode="External"/><Relationship Id="rId10030" Type="http://schemas.openxmlformats.org/officeDocument/2006/relationships/hyperlink" Target="mailto:sheila74@haney-reilly.biz" TargetMode="External"/><Relationship Id="rId4710" Type="http://schemas.openxmlformats.org/officeDocument/2006/relationships/hyperlink" Target="mailto:michael46@rosales.biz" TargetMode="External"/><Relationship Id="rId13253" Type="http://schemas.openxmlformats.org/officeDocument/2006/relationships/hyperlink" Target="https://www.serrano-perez.com/" TargetMode="External"/><Relationship Id="rId14651" Type="http://schemas.openxmlformats.org/officeDocument/2006/relationships/hyperlink" Target="http://woodward.com/" TargetMode="External"/><Relationship Id="rId15702" Type="http://schemas.openxmlformats.org/officeDocument/2006/relationships/hyperlink" Target="mailto:haydenhector@burgess.com" TargetMode="External"/><Relationship Id="rId580" Type="http://schemas.openxmlformats.org/officeDocument/2006/relationships/hyperlink" Target="mailto:kirsten26@chaney-stephens.com" TargetMode="External"/><Relationship Id="rId2261" Type="http://schemas.openxmlformats.org/officeDocument/2006/relationships/hyperlink" Target="https://www.lowery.org/" TargetMode="External"/><Relationship Id="rId3312" Type="http://schemas.openxmlformats.org/officeDocument/2006/relationships/hyperlink" Target="mailto:greg88@day.com" TargetMode="External"/><Relationship Id="rId14304" Type="http://schemas.openxmlformats.org/officeDocument/2006/relationships/hyperlink" Target="mailto:caitlynguzman@farmer.com" TargetMode="External"/><Relationship Id="rId17874" Type="http://schemas.openxmlformats.org/officeDocument/2006/relationships/hyperlink" Target="mailto:jill17@mcmahon.com" TargetMode="External"/><Relationship Id="rId18925" Type="http://schemas.openxmlformats.org/officeDocument/2006/relationships/hyperlink" Target="https://www.shields.com/" TargetMode="External"/><Relationship Id="rId233" Type="http://schemas.openxmlformats.org/officeDocument/2006/relationships/hyperlink" Target="http://parrish.com/" TargetMode="External"/><Relationship Id="rId5484" Type="http://schemas.openxmlformats.org/officeDocument/2006/relationships/hyperlink" Target="mailto:kendra22@pearson.info" TargetMode="External"/><Relationship Id="rId6882" Type="http://schemas.openxmlformats.org/officeDocument/2006/relationships/hyperlink" Target="mailto:pgrant@nolan.info" TargetMode="External"/><Relationship Id="rId7933" Type="http://schemas.openxmlformats.org/officeDocument/2006/relationships/hyperlink" Target="https://www.fowler-arnold.com/" TargetMode="External"/><Relationship Id="rId10914" Type="http://schemas.openxmlformats.org/officeDocument/2006/relationships/hyperlink" Target="mailto:mooreronnie@singleton.com" TargetMode="External"/><Relationship Id="rId16476" Type="http://schemas.openxmlformats.org/officeDocument/2006/relationships/hyperlink" Target="mailto:rjennings@whitaker.biz" TargetMode="External"/><Relationship Id="rId17527" Type="http://schemas.openxmlformats.org/officeDocument/2006/relationships/hyperlink" Target="https://hogan.com/" TargetMode="External"/><Relationship Id="rId4086" Type="http://schemas.openxmlformats.org/officeDocument/2006/relationships/hyperlink" Target="mailto:norriscolleen@jensen.biz" TargetMode="External"/><Relationship Id="rId5137" Type="http://schemas.openxmlformats.org/officeDocument/2006/relationships/hyperlink" Target="http://www.bennett.org/" TargetMode="External"/><Relationship Id="rId6535" Type="http://schemas.openxmlformats.org/officeDocument/2006/relationships/hyperlink" Target="http://www.le-robinson.com/" TargetMode="External"/><Relationship Id="rId15078" Type="http://schemas.openxmlformats.org/officeDocument/2006/relationships/hyperlink" Target="mailto:aritter@stuart.com" TargetMode="External"/><Relationship Id="rId16129" Type="http://schemas.openxmlformats.org/officeDocument/2006/relationships/hyperlink" Target="http://www.hanna-mendez.biz/" TargetMode="External"/><Relationship Id="rId19699" Type="http://schemas.openxmlformats.org/officeDocument/2006/relationships/hyperlink" Target="https://brown-sanders.net/" TargetMode="External"/><Relationship Id="rId9758" Type="http://schemas.openxmlformats.org/officeDocument/2006/relationships/hyperlink" Target="mailto:genefarley@santos.com" TargetMode="External"/><Relationship Id="rId11688" Type="http://schemas.openxmlformats.org/officeDocument/2006/relationships/hyperlink" Target="mailto:mccallclaire@howard.biz" TargetMode="External"/><Relationship Id="rId12739" Type="http://schemas.openxmlformats.org/officeDocument/2006/relationships/hyperlink" Target="https://lindsey-spencer.com/" TargetMode="External"/><Relationship Id="rId16610" Type="http://schemas.openxmlformats.org/officeDocument/2006/relationships/hyperlink" Target="mailto:leonhendricks@garner-little.biz" TargetMode="External"/><Relationship Id="rId1747" Type="http://schemas.openxmlformats.org/officeDocument/2006/relationships/hyperlink" Target="http://huang-anderson.org/" TargetMode="External"/><Relationship Id="rId14161" Type="http://schemas.openxmlformats.org/officeDocument/2006/relationships/hyperlink" Target="https://dunn.com/" TargetMode="External"/><Relationship Id="rId15212" Type="http://schemas.openxmlformats.org/officeDocument/2006/relationships/hyperlink" Target="mailto:calhounalejandra@silva.com" TargetMode="External"/><Relationship Id="rId4220" Type="http://schemas.openxmlformats.org/officeDocument/2006/relationships/hyperlink" Target="mailto:brandonboyer@boyer.org" TargetMode="External"/><Relationship Id="rId7790" Type="http://schemas.openxmlformats.org/officeDocument/2006/relationships/hyperlink" Target="mailto:rivasjoshua@james.info" TargetMode="External"/><Relationship Id="rId8841" Type="http://schemas.openxmlformats.org/officeDocument/2006/relationships/hyperlink" Target="http://www.perry.info/" TargetMode="External"/><Relationship Id="rId17384" Type="http://schemas.openxmlformats.org/officeDocument/2006/relationships/hyperlink" Target="mailto:nedwards@jennings.net" TargetMode="External"/><Relationship Id="rId18435" Type="http://schemas.openxmlformats.org/officeDocument/2006/relationships/hyperlink" Target="https://pacheco-mooney.org/" TargetMode="External"/><Relationship Id="rId18782" Type="http://schemas.openxmlformats.org/officeDocument/2006/relationships/hyperlink" Target="mailto:tlevine@duran.com" TargetMode="External"/><Relationship Id="rId19833" Type="http://schemas.openxmlformats.org/officeDocument/2006/relationships/hyperlink" Target="http://baker.com/" TargetMode="External"/><Relationship Id="rId6392" Type="http://schemas.openxmlformats.org/officeDocument/2006/relationships/hyperlink" Target="mailto:vvelez@coleman-rice.biz" TargetMode="External"/><Relationship Id="rId7443" Type="http://schemas.openxmlformats.org/officeDocument/2006/relationships/hyperlink" Target="http://vargas-townsend.com/" TargetMode="External"/><Relationship Id="rId10771" Type="http://schemas.openxmlformats.org/officeDocument/2006/relationships/hyperlink" Target="http://salinas-zuniga.com/" TargetMode="External"/><Relationship Id="rId11822" Type="http://schemas.openxmlformats.org/officeDocument/2006/relationships/hyperlink" Target="mailto:andres23@hartman-adkins.info" TargetMode="External"/><Relationship Id="rId17037" Type="http://schemas.openxmlformats.org/officeDocument/2006/relationships/hyperlink" Target="http://burke.com/" TargetMode="External"/><Relationship Id="rId6045" Type="http://schemas.openxmlformats.org/officeDocument/2006/relationships/hyperlink" Target="https://www.powers.biz/" TargetMode="External"/><Relationship Id="rId10424" Type="http://schemas.openxmlformats.org/officeDocument/2006/relationships/hyperlink" Target="mailto:guerreroariana@page.com" TargetMode="External"/><Relationship Id="rId13994" Type="http://schemas.openxmlformats.org/officeDocument/2006/relationships/hyperlink" Target="mailto:caroline46@stone.com" TargetMode="External"/><Relationship Id="rId9268" Type="http://schemas.openxmlformats.org/officeDocument/2006/relationships/hyperlink" Target="mailto:jonathan39@potts-barber.com" TargetMode="External"/><Relationship Id="rId12596" Type="http://schemas.openxmlformats.org/officeDocument/2006/relationships/hyperlink" Target="mailto:meltonjared@cherry-fields.com" TargetMode="External"/><Relationship Id="rId13647" Type="http://schemas.openxmlformats.org/officeDocument/2006/relationships/hyperlink" Target="https://benson.com/" TargetMode="External"/><Relationship Id="rId974" Type="http://schemas.openxmlformats.org/officeDocument/2006/relationships/hyperlink" Target="mailto:connor42@hutchinson.com" TargetMode="External"/><Relationship Id="rId2655" Type="http://schemas.openxmlformats.org/officeDocument/2006/relationships/hyperlink" Target="http://www.higgins.com/" TargetMode="External"/><Relationship Id="rId3706" Type="http://schemas.openxmlformats.org/officeDocument/2006/relationships/hyperlink" Target="mailto:beverly55@curry.com" TargetMode="External"/><Relationship Id="rId11198" Type="http://schemas.openxmlformats.org/officeDocument/2006/relationships/hyperlink" Target="mailto:tmorris@donaldson.net" TargetMode="External"/><Relationship Id="rId12249" Type="http://schemas.openxmlformats.org/officeDocument/2006/relationships/hyperlink" Target="https://lin.com/" TargetMode="External"/><Relationship Id="rId16120" Type="http://schemas.openxmlformats.org/officeDocument/2006/relationships/hyperlink" Target="mailto:ariana70@reid.net" TargetMode="External"/><Relationship Id="rId19690" Type="http://schemas.openxmlformats.org/officeDocument/2006/relationships/hyperlink" Target="mailto:phillipsisabel@ingram-hebert.com" TargetMode="External"/><Relationship Id="rId627" Type="http://schemas.openxmlformats.org/officeDocument/2006/relationships/hyperlink" Target="http://guerrero.com/" TargetMode="External"/><Relationship Id="rId1257" Type="http://schemas.openxmlformats.org/officeDocument/2006/relationships/hyperlink" Target="http://www.dominguez.com/" TargetMode="External"/><Relationship Id="rId2308" Type="http://schemas.openxmlformats.org/officeDocument/2006/relationships/hyperlink" Target="mailto:rowlandjeremy@romero.com" TargetMode="External"/><Relationship Id="rId5878" Type="http://schemas.openxmlformats.org/officeDocument/2006/relationships/hyperlink" Target="mailto:howardcaleb@gilbert.com" TargetMode="External"/><Relationship Id="rId6929" Type="http://schemas.openxmlformats.org/officeDocument/2006/relationships/hyperlink" Target="https://riggs.com/" TargetMode="External"/><Relationship Id="rId18292" Type="http://schemas.openxmlformats.org/officeDocument/2006/relationships/hyperlink" Target="mailto:fitzpatrickroger@mccarthy-hall.com" TargetMode="External"/><Relationship Id="rId19343" Type="http://schemas.openxmlformats.org/officeDocument/2006/relationships/hyperlink" Target="http://dickerson.com/" TargetMode="External"/><Relationship Id="rId8351" Type="http://schemas.openxmlformats.org/officeDocument/2006/relationships/hyperlink" Target="https://www.franklin.org/" TargetMode="External"/><Relationship Id="rId9402" Type="http://schemas.openxmlformats.org/officeDocument/2006/relationships/hyperlink" Target="mailto:mullenamanda@kennedy-navarro.info" TargetMode="External"/><Relationship Id="rId10281" Type="http://schemas.openxmlformats.org/officeDocument/2006/relationships/hyperlink" Target="http://villegas.com/" TargetMode="External"/><Relationship Id="rId11332" Type="http://schemas.openxmlformats.org/officeDocument/2006/relationships/hyperlink" Target="mailto:ldunlap@washington-mckenzie.com" TargetMode="External"/><Relationship Id="rId12730" Type="http://schemas.openxmlformats.org/officeDocument/2006/relationships/hyperlink" Target="mailto:abentley@hendrix.com" TargetMode="External"/><Relationship Id="rId8004" Type="http://schemas.openxmlformats.org/officeDocument/2006/relationships/hyperlink" Target="mailto:kimhill@norman.info" TargetMode="External"/><Relationship Id="rId15953" Type="http://schemas.openxmlformats.org/officeDocument/2006/relationships/hyperlink" Target="https://www.robertson-mccall.com/" TargetMode="External"/><Relationship Id="rId3563" Type="http://schemas.openxmlformats.org/officeDocument/2006/relationships/hyperlink" Target="https://dillon.com/" TargetMode="External"/><Relationship Id="rId4961" Type="http://schemas.openxmlformats.org/officeDocument/2006/relationships/hyperlink" Target="https://www.landry.com/" TargetMode="External"/><Relationship Id="rId14555" Type="http://schemas.openxmlformats.org/officeDocument/2006/relationships/hyperlink" Target="https://thompson-wilson.com/" TargetMode="External"/><Relationship Id="rId15606" Type="http://schemas.openxmlformats.org/officeDocument/2006/relationships/hyperlink" Target="mailto:ebartlett@rosario-mercado.com" TargetMode="External"/><Relationship Id="rId484" Type="http://schemas.openxmlformats.org/officeDocument/2006/relationships/hyperlink" Target="mailto:tammyspence@day.org" TargetMode="External"/><Relationship Id="rId2165" Type="http://schemas.openxmlformats.org/officeDocument/2006/relationships/hyperlink" Target="http://www.douglas-hooper.org/" TargetMode="External"/><Relationship Id="rId3216" Type="http://schemas.openxmlformats.org/officeDocument/2006/relationships/hyperlink" Target="mailto:middletonpenny@lawson.com" TargetMode="External"/><Relationship Id="rId4614" Type="http://schemas.openxmlformats.org/officeDocument/2006/relationships/hyperlink" Target="mailto:monique02@wong.net" TargetMode="External"/><Relationship Id="rId13157" Type="http://schemas.openxmlformats.org/officeDocument/2006/relationships/hyperlink" Target="http://bauer.org/" TargetMode="External"/><Relationship Id="rId14208" Type="http://schemas.openxmlformats.org/officeDocument/2006/relationships/hyperlink" Target="mailto:mchaney@landry.net" TargetMode="External"/><Relationship Id="rId17778" Type="http://schemas.openxmlformats.org/officeDocument/2006/relationships/hyperlink" Target="mailto:mcconnellalexis@bautista.com" TargetMode="External"/><Relationship Id="rId18829" Type="http://schemas.openxmlformats.org/officeDocument/2006/relationships/hyperlink" Target="http://morales.com/" TargetMode="External"/><Relationship Id="rId137" Type="http://schemas.openxmlformats.org/officeDocument/2006/relationships/hyperlink" Target="https://deleon.com/" TargetMode="External"/><Relationship Id="rId6786" Type="http://schemas.openxmlformats.org/officeDocument/2006/relationships/hyperlink" Target="mailto:ebowman@garrison.biz" TargetMode="External"/><Relationship Id="rId7837" Type="http://schemas.openxmlformats.org/officeDocument/2006/relationships/hyperlink" Target="http://www.owen-oliver.info/" TargetMode="External"/><Relationship Id="rId10818" Type="http://schemas.openxmlformats.org/officeDocument/2006/relationships/hyperlink" Target="mailto:shelbypennington@holt-winters.com" TargetMode="External"/><Relationship Id="rId5388" Type="http://schemas.openxmlformats.org/officeDocument/2006/relationships/hyperlink" Target="mailto:oortega@rivas.biz" TargetMode="External"/><Relationship Id="rId6439" Type="http://schemas.openxmlformats.org/officeDocument/2006/relationships/hyperlink" Target="https://nielsen-peters.net/" TargetMode="External"/><Relationship Id="rId12240" Type="http://schemas.openxmlformats.org/officeDocument/2006/relationships/hyperlink" Target="mailto:pacebrenda@farmer-cardenas.net" TargetMode="External"/><Relationship Id="rId1998" Type="http://schemas.openxmlformats.org/officeDocument/2006/relationships/hyperlink" Target="mailto:ashlee98@acosta-lyons.com" TargetMode="External"/><Relationship Id="rId6920" Type="http://schemas.openxmlformats.org/officeDocument/2006/relationships/hyperlink" Target="mailto:asantana@wallace.org" TargetMode="External"/><Relationship Id="rId15463" Type="http://schemas.openxmlformats.org/officeDocument/2006/relationships/hyperlink" Target="https://www.lee.info/" TargetMode="External"/><Relationship Id="rId16861" Type="http://schemas.openxmlformats.org/officeDocument/2006/relationships/hyperlink" Target="http://www.walls.biz/" TargetMode="External"/><Relationship Id="rId17912" Type="http://schemas.openxmlformats.org/officeDocument/2006/relationships/hyperlink" Target="mailto:carlsonphyllis@petty.com" TargetMode="External"/><Relationship Id="rId4471" Type="http://schemas.openxmlformats.org/officeDocument/2006/relationships/hyperlink" Target="https://vaughn.net/" TargetMode="External"/><Relationship Id="rId5522" Type="http://schemas.openxmlformats.org/officeDocument/2006/relationships/hyperlink" Target="mailto:jean11@farley-krueger.com" TargetMode="External"/><Relationship Id="rId14065" Type="http://schemas.openxmlformats.org/officeDocument/2006/relationships/hyperlink" Target="http://decker-barton.com/" TargetMode="External"/><Relationship Id="rId15116" Type="http://schemas.openxmlformats.org/officeDocument/2006/relationships/hyperlink" Target="mailto:boltonsteven@ibarra-ho.com" TargetMode="External"/><Relationship Id="rId16514" Type="http://schemas.openxmlformats.org/officeDocument/2006/relationships/hyperlink" Target="mailto:dchapman@werner-blackwell.com" TargetMode="External"/><Relationship Id="rId3073" Type="http://schemas.openxmlformats.org/officeDocument/2006/relationships/hyperlink" Target="https://www.acevedo-barton.org/" TargetMode="External"/><Relationship Id="rId4124" Type="http://schemas.openxmlformats.org/officeDocument/2006/relationships/hyperlink" Target="mailto:zprice@reeves-wilkinson.info" TargetMode="External"/><Relationship Id="rId7694" Type="http://schemas.openxmlformats.org/officeDocument/2006/relationships/hyperlink" Target="mailto:ekey@vance-crosby.info" TargetMode="External"/><Relationship Id="rId18686" Type="http://schemas.openxmlformats.org/officeDocument/2006/relationships/hyperlink" Target="mailto:krystalbenjamin@levy-sandoval.org" TargetMode="External"/><Relationship Id="rId19737" Type="http://schemas.openxmlformats.org/officeDocument/2006/relationships/hyperlink" Target="http://house.biz/" TargetMode="External"/><Relationship Id="rId6296" Type="http://schemas.openxmlformats.org/officeDocument/2006/relationships/hyperlink" Target="mailto:lfuentes@rivas.com" TargetMode="External"/><Relationship Id="rId7347" Type="http://schemas.openxmlformats.org/officeDocument/2006/relationships/hyperlink" Target="https://kelley.com/" TargetMode="External"/><Relationship Id="rId8745" Type="http://schemas.openxmlformats.org/officeDocument/2006/relationships/hyperlink" Target="http://paul.com/" TargetMode="External"/><Relationship Id="rId10675" Type="http://schemas.openxmlformats.org/officeDocument/2006/relationships/hyperlink" Target="http://burke.com/" TargetMode="External"/><Relationship Id="rId11726" Type="http://schemas.openxmlformats.org/officeDocument/2006/relationships/hyperlink" Target="mailto:lynnhodges@madden.info" TargetMode="External"/><Relationship Id="rId17288" Type="http://schemas.openxmlformats.org/officeDocument/2006/relationships/hyperlink" Target="mailto:tfuentes@benson-mack.com" TargetMode="External"/><Relationship Id="rId18339" Type="http://schemas.openxmlformats.org/officeDocument/2006/relationships/hyperlink" Target="https://cardenas-lyons.com/" TargetMode="External"/><Relationship Id="rId10328" Type="http://schemas.openxmlformats.org/officeDocument/2006/relationships/hyperlink" Target="mailto:rcarter@quinn.com" TargetMode="External"/><Relationship Id="rId13898" Type="http://schemas.openxmlformats.org/officeDocument/2006/relationships/hyperlink" Target="mailto:hbean@wheeler.org" TargetMode="External"/><Relationship Id="rId14949" Type="http://schemas.openxmlformats.org/officeDocument/2006/relationships/hyperlink" Target="https://www.mora.com/" TargetMode="External"/><Relationship Id="rId18820" Type="http://schemas.openxmlformats.org/officeDocument/2006/relationships/hyperlink" Target="mailto:cjacobs@mcdaniel.net" TargetMode="External"/><Relationship Id="rId3957" Type="http://schemas.openxmlformats.org/officeDocument/2006/relationships/hyperlink" Target="https://www.dorsey-wilkinson.net/" TargetMode="External"/><Relationship Id="rId16371" Type="http://schemas.openxmlformats.org/officeDocument/2006/relationships/hyperlink" Target="https://www.sherman-strickland.info/" TargetMode="External"/><Relationship Id="rId17422" Type="http://schemas.openxmlformats.org/officeDocument/2006/relationships/hyperlink" Target="mailto:ninaknapp@moon-frank.biz" TargetMode="External"/><Relationship Id="rId878" Type="http://schemas.openxmlformats.org/officeDocument/2006/relationships/hyperlink" Target="mailto:jaime31@gray.com" TargetMode="External"/><Relationship Id="rId2559" Type="http://schemas.openxmlformats.org/officeDocument/2006/relationships/hyperlink" Target="http://www.lane.com/" TargetMode="External"/><Relationship Id="rId6430" Type="http://schemas.openxmlformats.org/officeDocument/2006/relationships/hyperlink" Target="mailto:moyermark@moran.com" TargetMode="External"/><Relationship Id="rId16024" Type="http://schemas.openxmlformats.org/officeDocument/2006/relationships/hyperlink" Target="mailto:cristina01@douglas.net" TargetMode="External"/><Relationship Id="rId19594" Type="http://schemas.openxmlformats.org/officeDocument/2006/relationships/hyperlink" Target="mailto:cmerritt@wheeler.info" TargetMode="External"/><Relationship Id="rId5032" Type="http://schemas.openxmlformats.org/officeDocument/2006/relationships/hyperlink" Target="mailto:nolanrandall@hickman.com" TargetMode="External"/><Relationship Id="rId9653" Type="http://schemas.openxmlformats.org/officeDocument/2006/relationships/hyperlink" Target="https://acevedo-bernard.net/" TargetMode="External"/><Relationship Id="rId12981" Type="http://schemas.openxmlformats.org/officeDocument/2006/relationships/hyperlink" Target="http://www.walter.net/" TargetMode="External"/><Relationship Id="rId18196" Type="http://schemas.openxmlformats.org/officeDocument/2006/relationships/hyperlink" Target="mailto:banksclayton@tran.com" TargetMode="External"/><Relationship Id="rId19247" Type="http://schemas.openxmlformats.org/officeDocument/2006/relationships/hyperlink" Target="http://www.sanford-giles.com/" TargetMode="External"/><Relationship Id="rId8255" Type="http://schemas.openxmlformats.org/officeDocument/2006/relationships/hyperlink" Target="http://hays.biz/" TargetMode="External"/><Relationship Id="rId9306" Type="http://schemas.openxmlformats.org/officeDocument/2006/relationships/hyperlink" Target="mailto:kchristian@greer.biz" TargetMode="External"/><Relationship Id="rId10185" Type="http://schemas.openxmlformats.org/officeDocument/2006/relationships/hyperlink" Target="http://www.sexton-massey.net/" TargetMode="External"/><Relationship Id="rId11583" Type="http://schemas.openxmlformats.org/officeDocument/2006/relationships/hyperlink" Target="https://www.wolf.com/" TargetMode="External"/><Relationship Id="rId12634" Type="http://schemas.openxmlformats.org/officeDocument/2006/relationships/hyperlink" Target="mailto:chardy@strong.com" TargetMode="External"/><Relationship Id="rId1642" Type="http://schemas.openxmlformats.org/officeDocument/2006/relationships/hyperlink" Target="mailto:janetbecker@mooney.com" TargetMode="External"/><Relationship Id="rId11236" Type="http://schemas.openxmlformats.org/officeDocument/2006/relationships/hyperlink" Target="mailto:lrobles@fox.com" TargetMode="External"/><Relationship Id="rId15857" Type="http://schemas.openxmlformats.org/officeDocument/2006/relationships/hyperlink" Target="http://www.perkins-hurst.net/" TargetMode="External"/><Relationship Id="rId16908" Type="http://schemas.openxmlformats.org/officeDocument/2006/relationships/hyperlink" Target="mailto:william93@walls.com" TargetMode="External"/><Relationship Id="rId4865" Type="http://schemas.openxmlformats.org/officeDocument/2006/relationships/hyperlink" Target="http://www.kelley-acosta.biz/" TargetMode="External"/><Relationship Id="rId5916" Type="http://schemas.openxmlformats.org/officeDocument/2006/relationships/hyperlink" Target="mailto:leerojas@martinez.com" TargetMode="External"/><Relationship Id="rId14459" Type="http://schemas.openxmlformats.org/officeDocument/2006/relationships/hyperlink" Target="http://www.schmidt.com/" TargetMode="External"/><Relationship Id="rId18330" Type="http://schemas.openxmlformats.org/officeDocument/2006/relationships/hyperlink" Target="mailto:mackenziemartinez@bush.info" TargetMode="External"/><Relationship Id="rId388" Type="http://schemas.openxmlformats.org/officeDocument/2006/relationships/hyperlink" Target="mailto:breanna32@mayer.net" TargetMode="External"/><Relationship Id="rId2069" Type="http://schemas.openxmlformats.org/officeDocument/2006/relationships/hyperlink" Target="https://bolton.com/" TargetMode="External"/><Relationship Id="rId3467" Type="http://schemas.openxmlformats.org/officeDocument/2006/relationships/hyperlink" Target="http://www.mccarty.net/" TargetMode="External"/><Relationship Id="rId4518" Type="http://schemas.openxmlformats.org/officeDocument/2006/relationships/hyperlink" Target="mailto:warrenerik@horn.biz" TargetMode="External"/><Relationship Id="rId12491" Type="http://schemas.openxmlformats.org/officeDocument/2006/relationships/hyperlink" Target="https://marsh.biz/" TargetMode="External"/><Relationship Id="rId13542" Type="http://schemas.openxmlformats.org/officeDocument/2006/relationships/hyperlink" Target="mailto:tmaxwell@mosley.net" TargetMode="External"/><Relationship Id="rId14940" Type="http://schemas.openxmlformats.org/officeDocument/2006/relationships/hyperlink" Target="mailto:gwendolyn27@duran.org" TargetMode="External"/><Relationship Id="rId2550" Type="http://schemas.openxmlformats.org/officeDocument/2006/relationships/hyperlink" Target="mailto:gmcgrath@melendez.info" TargetMode="External"/><Relationship Id="rId3601" Type="http://schemas.openxmlformats.org/officeDocument/2006/relationships/hyperlink" Target="https://www.mahoney.com/" TargetMode="External"/><Relationship Id="rId9163" Type="http://schemas.openxmlformats.org/officeDocument/2006/relationships/hyperlink" Target="https://daugherty-sanders.com/" TargetMode="External"/><Relationship Id="rId11093" Type="http://schemas.openxmlformats.org/officeDocument/2006/relationships/hyperlink" Target="http://case.com/" TargetMode="External"/><Relationship Id="rId12144" Type="http://schemas.openxmlformats.org/officeDocument/2006/relationships/hyperlink" Target="mailto:cheyenneconley@harding.com" TargetMode="External"/><Relationship Id="rId522" Type="http://schemas.openxmlformats.org/officeDocument/2006/relationships/hyperlink" Target="mailto:bradley72@fowler-durham.org" TargetMode="External"/><Relationship Id="rId1152" Type="http://schemas.openxmlformats.org/officeDocument/2006/relationships/hyperlink" Target="mailto:annette75@cohen.net" TargetMode="External"/><Relationship Id="rId2203" Type="http://schemas.openxmlformats.org/officeDocument/2006/relationships/hyperlink" Target="https://www.peters.com/" TargetMode="External"/><Relationship Id="rId5773" Type="http://schemas.openxmlformats.org/officeDocument/2006/relationships/hyperlink" Target="https://www.coleman-tyler.info/" TargetMode="External"/><Relationship Id="rId16765" Type="http://schemas.openxmlformats.org/officeDocument/2006/relationships/hyperlink" Target="http://gordon-lloyd.biz/" TargetMode="External"/><Relationship Id="rId17816" Type="http://schemas.openxmlformats.org/officeDocument/2006/relationships/hyperlink" Target="mailto:herringariana@evans-stein.com" TargetMode="External"/><Relationship Id="rId4375" Type="http://schemas.openxmlformats.org/officeDocument/2006/relationships/hyperlink" Target="https://mcgee.com/" TargetMode="External"/><Relationship Id="rId5426" Type="http://schemas.openxmlformats.org/officeDocument/2006/relationships/hyperlink" Target="mailto:acevedomark@lin-levy.biz" TargetMode="External"/><Relationship Id="rId6824" Type="http://schemas.openxmlformats.org/officeDocument/2006/relationships/hyperlink" Target="mailto:sharon91@walker.biz" TargetMode="External"/><Relationship Id="rId15367" Type="http://schemas.openxmlformats.org/officeDocument/2006/relationships/hyperlink" Target="https://www.gaines-hurst.com/" TargetMode="External"/><Relationship Id="rId16418" Type="http://schemas.openxmlformats.org/officeDocument/2006/relationships/hyperlink" Target="mailto:jesus25@mcmahon-davenport.com" TargetMode="External"/><Relationship Id="rId19988" Type="http://schemas.openxmlformats.org/officeDocument/2006/relationships/hyperlink" Target="mailto:velazquezjessica@villegas-wilcox.com" TargetMode="External"/><Relationship Id="rId4028" Type="http://schemas.openxmlformats.org/officeDocument/2006/relationships/hyperlink" Target="mailto:willie82@benson.org" TargetMode="External"/><Relationship Id="rId8996" Type="http://schemas.openxmlformats.org/officeDocument/2006/relationships/hyperlink" Target="mailto:virginiawalton@brandt.net" TargetMode="External"/><Relationship Id="rId11977" Type="http://schemas.openxmlformats.org/officeDocument/2006/relationships/hyperlink" Target="https://www.garcia.info/" TargetMode="External"/><Relationship Id="rId7598" Type="http://schemas.openxmlformats.org/officeDocument/2006/relationships/hyperlink" Target="mailto:rose11@knapp.info" TargetMode="External"/><Relationship Id="rId8649" Type="http://schemas.openxmlformats.org/officeDocument/2006/relationships/hyperlink" Target="http://www.chung.com/" TargetMode="External"/><Relationship Id="rId10579" Type="http://schemas.openxmlformats.org/officeDocument/2006/relationships/hyperlink" Target="http://frank-shannon.org/" TargetMode="External"/><Relationship Id="rId14450" Type="http://schemas.openxmlformats.org/officeDocument/2006/relationships/hyperlink" Target="mailto:elliottjesse@solis.com" TargetMode="External"/><Relationship Id="rId15501" Type="http://schemas.openxmlformats.org/officeDocument/2006/relationships/hyperlink" Target="http://mann.com/" TargetMode="External"/><Relationship Id="rId13052" Type="http://schemas.openxmlformats.org/officeDocument/2006/relationships/hyperlink" Target="mailto:calvin21@gomez-avery.com" TargetMode="External"/><Relationship Id="rId14103" Type="http://schemas.openxmlformats.org/officeDocument/2006/relationships/hyperlink" Target="http://chapman.com/" TargetMode="External"/><Relationship Id="rId17673" Type="http://schemas.openxmlformats.org/officeDocument/2006/relationships/hyperlink" Target="http://dennis-parker.biz/" TargetMode="External"/><Relationship Id="rId18724" Type="http://schemas.openxmlformats.org/officeDocument/2006/relationships/hyperlink" Target="mailto:tanner18@ramos-snow.com" TargetMode="External"/><Relationship Id="rId2060" Type="http://schemas.openxmlformats.org/officeDocument/2006/relationships/hyperlink" Target="mailto:wernerdaisy@raymond-hanna.com" TargetMode="External"/><Relationship Id="rId3111" Type="http://schemas.openxmlformats.org/officeDocument/2006/relationships/hyperlink" Target="https://campos.com/" TargetMode="External"/><Relationship Id="rId6681" Type="http://schemas.openxmlformats.org/officeDocument/2006/relationships/hyperlink" Target="http://www.mccormick-mcguire.com/" TargetMode="External"/><Relationship Id="rId7732" Type="http://schemas.openxmlformats.org/officeDocument/2006/relationships/hyperlink" Target="mailto:vburke@gibbs.com" TargetMode="External"/><Relationship Id="rId16275" Type="http://schemas.openxmlformats.org/officeDocument/2006/relationships/hyperlink" Target="http://www.mathis.org/" TargetMode="External"/><Relationship Id="rId17326" Type="http://schemas.openxmlformats.org/officeDocument/2006/relationships/hyperlink" Target="mailto:alisha44@peters.com" TargetMode="External"/><Relationship Id="rId5283" Type="http://schemas.openxmlformats.org/officeDocument/2006/relationships/hyperlink" Target="https://www.yu.com/" TargetMode="External"/><Relationship Id="rId6334" Type="http://schemas.openxmlformats.org/officeDocument/2006/relationships/hyperlink" Target="mailto:lambraymond@cantrell.org" TargetMode="External"/><Relationship Id="rId10713" Type="http://schemas.openxmlformats.org/officeDocument/2006/relationships/hyperlink" Target="http://kaiser.org/" TargetMode="External"/><Relationship Id="rId9557" Type="http://schemas.openxmlformats.org/officeDocument/2006/relationships/hyperlink" Target="http://daugherty.biz/" TargetMode="External"/><Relationship Id="rId12885" Type="http://schemas.openxmlformats.org/officeDocument/2006/relationships/hyperlink" Target="http://eaton.net/" TargetMode="External"/><Relationship Id="rId13936" Type="http://schemas.openxmlformats.org/officeDocument/2006/relationships/hyperlink" Target="mailto:blaircody@wiggins.com" TargetMode="External"/><Relationship Id="rId19498" Type="http://schemas.openxmlformats.org/officeDocument/2006/relationships/hyperlink" Target="mailto:changmark@robertson.info" TargetMode="External"/><Relationship Id="rId1893" Type="http://schemas.openxmlformats.org/officeDocument/2006/relationships/hyperlink" Target="http://archer.com/" TargetMode="External"/><Relationship Id="rId2944" Type="http://schemas.openxmlformats.org/officeDocument/2006/relationships/hyperlink" Target="mailto:qcruz@ramsey-bryant.com" TargetMode="External"/><Relationship Id="rId8159" Type="http://schemas.openxmlformats.org/officeDocument/2006/relationships/hyperlink" Target="https://stewart.com/" TargetMode="External"/><Relationship Id="rId11487" Type="http://schemas.openxmlformats.org/officeDocument/2006/relationships/hyperlink" Target="https://orozco.org/" TargetMode="External"/><Relationship Id="rId12538" Type="http://schemas.openxmlformats.org/officeDocument/2006/relationships/hyperlink" Target="mailto:kanegary@malone-horne.net" TargetMode="External"/><Relationship Id="rId916" Type="http://schemas.openxmlformats.org/officeDocument/2006/relationships/hyperlink" Target="mailto:bethcannon@brock.net" TargetMode="External"/><Relationship Id="rId1546" Type="http://schemas.openxmlformats.org/officeDocument/2006/relationships/hyperlink" Target="mailto:richardsonsara@rowe-kramer.com" TargetMode="External"/><Relationship Id="rId10089" Type="http://schemas.openxmlformats.org/officeDocument/2006/relationships/hyperlink" Target="https://www.newton-mcdonald.com/" TargetMode="External"/><Relationship Id="rId15011" Type="http://schemas.openxmlformats.org/officeDocument/2006/relationships/hyperlink" Target="http://www.sampson.net/" TargetMode="External"/><Relationship Id="rId18581" Type="http://schemas.openxmlformats.org/officeDocument/2006/relationships/hyperlink" Target="https://www.zimmerman-hines.com/" TargetMode="External"/><Relationship Id="rId19632" Type="http://schemas.openxmlformats.org/officeDocument/2006/relationships/hyperlink" Target="mailto:peter47@gallagher-stewart.biz" TargetMode="External"/><Relationship Id="rId4769" Type="http://schemas.openxmlformats.org/officeDocument/2006/relationships/hyperlink" Target="http://rivas.com/" TargetMode="External"/><Relationship Id="rId8640" Type="http://schemas.openxmlformats.org/officeDocument/2006/relationships/hyperlink" Target="mailto:gcastillo@cherry.com" TargetMode="External"/><Relationship Id="rId10570" Type="http://schemas.openxmlformats.org/officeDocument/2006/relationships/hyperlink" Target="mailto:haydenwilkerson@ray-kane.com" TargetMode="External"/><Relationship Id="rId11621" Type="http://schemas.openxmlformats.org/officeDocument/2006/relationships/hyperlink" Target="http://www.benjamin.com/" TargetMode="External"/><Relationship Id="rId17183" Type="http://schemas.openxmlformats.org/officeDocument/2006/relationships/hyperlink" Target="http://www.morales.com/" TargetMode="External"/><Relationship Id="rId18234" Type="http://schemas.openxmlformats.org/officeDocument/2006/relationships/hyperlink" Target="mailto:jaime60@sawyer.org" TargetMode="External"/><Relationship Id="rId6191" Type="http://schemas.openxmlformats.org/officeDocument/2006/relationships/hyperlink" Target="http://holt-rosario.com/" TargetMode="External"/><Relationship Id="rId7242" Type="http://schemas.openxmlformats.org/officeDocument/2006/relationships/hyperlink" Target="mailto:qwiley@buck.net" TargetMode="External"/><Relationship Id="rId10223" Type="http://schemas.openxmlformats.org/officeDocument/2006/relationships/hyperlink" Target="https://www.cordova.com/" TargetMode="External"/><Relationship Id="rId3852" Type="http://schemas.openxmlformats.org/officeDocument/2006/relationships/hyperlink" Target="mailto:marshallalejandro@harding.com" TargetMode="External"/><Relationship Id="rId12395" Type="http://schemas.openxmlformats.org/officeDocument/2006/relationships/hyperlink" Target="http://gallagher.biz/" TargetMode="External"/><Relationship Id="rId13793" Type="http://schemas.openxmlformats.org/officeDocument/2006/relationships/hyperlink" Target="http://donaldson-frederick.com/" TargetMode="External"/><Relationship Id="rId14844" Type="http://schemas.openxmlformats.org/officeDocument/2006/relationships/hyperlink" Target="mailto:yeseniareese@rodriguez.com" TargetMode="External"/><Relationship Id="rId773" Type="http://schemas.openxmlformats.org/officeDocument/2006/relationships/hyperlink" Target="http://jones-hendrix.com/" TargetMode="External"/><Relationship Id="rId2454" Type="http://schemas.openxmlformats.org/officeDocument/2006/relationships/hyperlink" Target="mailto:dominique08@atkinson.net" TargetMode="External"/><Relationship Id="rId3505" Type="http://schemas.openxmlformats.org/officeDocument/2006/relationships/hyperlink" Target="http://www.mcdonald.net/" TargetMode="External"/><Relationship Id="rId4903" Type="http://schemas.openxmlformats.org/officeDocument/2006/relationships/hyperlink" Target="http://www.vazquez.com/" TargetMode="External"/><Relationship Id="rId9067" Type="http://schemas.openxmlformats.org/officeDocument/2006/relationships/hyperlink" Target="http://pope.com/" TargetMode="External"/><Relationship Id="rId12048" Type="http://schemas.openxmlformats.org/officeDocument/2006/relationships/hyperlink" Target="mailto:shawcaleb@huber.net" TargetMode="External"/><Relationship Id="rId13446" Type="http://schemas.openxmlformats.org/officeDocument/2006/relationships/hyperlink" Target="mailto:cheyenneguerra@burke.com" TargetMode="External"/><Relationship Id="rId426" Type="http://schemas.openxmlformats.org/officeDocument/2006/relationships/hyperlink" Target="mailto:elutz@medina-garcia.com" TargetMode="External"/><Relationship Id="rId1056" Type="http://schemas.openxmlformats.org/officeDocument/2006/relationships/hyperlink" Target="mailto:kiara88@tanner.net" TargetMode="External"/><Relationship Id="rId2107" Type="http://schemas.openxmlformats.org/officeDocument/2006/relationships/hyperlink" Target="https://berger.com/" TargetMode="External"/><Relationship Id="rId16669" Type="http://schemas.openxmlformats.org/officeDocument/2006/relationships/hyperlink" Target="http://www.berger.net/" TargetMode="External"/><Relationship Id="rId4279" Type="http://schemas.openxmlformats.org/officeDocument/2006/relationships/hyperlink" Target="http://flynn.com/" TargetMode="External"/><Relationship Id="rId5677" Type="http://schemas.openxmlformats.org/officeDocument/2006/relationships/hyperlink" Target="http://gallegos.com/" TargetMode="External"/><Relationship Id="rId6728" Type="http://schemas.openxmlformats.org/officeDocument/2006/relationships/hyperlink" Target="mailto:qrubio@bean.net" TargetMode="External"/><Relationship Id="rId18091" Type="http://schemas.openxmlformats.org/officeDocument/2006/relationships/hyperlink" Target="http://www.wood.com/" TargetMode="External"/><Relationship Id="rId19142" Type="http://schemas.openxmlformats.org/officeDocument/2006/relationships/hyperlink" Target="mailto:ayerssara@baker-aguirre.com" TargetMode="External"/><Relationship Id="rId8150" Type="http://schemas.openxmlformats.org/officeDocument/2006/relationships/hyperlink" Target="mailto:maria83@villanueva-cordova.com" TargetMode="External"/><Relationship Id="rId9201" Type="http://schemas.openxmlformats.org/officeDocument/2006/relationships/hyperlink" Target="http://richard.com/" TargetMode="External"/><Relationship Id="rId10080" Type="http://schemas.openxmlformats.org/officeDocument/2006/relationships/hyperlink" Target="mailto:bernardpatricia@turner-roach.com" TargetMode="External"/><Relationship Id="rId11131" Type="http://schemas.openxmlformats.org/officeDocument/2006/relationships/hyperlink" Target="http://www.erickson.com/" TargetMode="External"/><Relationship Id="rId15752" Type="http://schemas.openxmlformats.org/officeDocument/2006/relationships/hyperlink" Target="mailto:sally78@curry.net" TargetMode="External"/><Relationship Id="rId4760" Type="http://schemas.openxmlformats.org/officeDocument/2006/relationships/hyperlink" Target="mailto:edwinrogers@zamora.info" TargetMode="External"/><Relationship Id="rId5811" Type="http://schemas.openxmlformats.org/officeDocument/2006/relationships/hyperlink" Target="https://davenport-dickerson.com/" TargetMode="External"/><Relationship Id="rId14354" Type="http://schemas.openxmlformats.org/officeDocument/2006/relationships/hyperlink" Target="mailto:ipetty@navarro-little.com" TargetMode="External"/><Relationship Id="rId15405" Type="http://schemas.openxmlformats.org/officeDocument/2006/relationships/hyperlink" Target="http://miles-meyer.biz/" TargetMode="External"/><Relationship Id="rId16803" Type="http://schemas.openxmlformats.org/officeDocument/2006/relationships/hyperlink" Target="https://www.combs.biz/" TargetMode="External"/><Relationship Id="rId3362" Type="http://schemas.openxmlformats.org/officeDocument/2006/relationships/hyperlink" Target="mailto:montesdan@morrow.com" TargetMode="External"/><Relationship Id="rId4413" Type="http://schemas.openxmlformats.org/officeDocument/2006/relationships/hyperlink" Target="http://browning-parsons.com/" TargetMode="External"/><Relationship Id="rId7983" Type="http://schemas.openxmlformats.org/officeDocument/2006/relationships/hyperlink" Target="https://pennington.com/" TargetMode="External"/><Relationship Id="rId14007" Type="http://schemas.openxmlformats.org/officeDocument/2006/relationships/hyperlink" Target="http://www.hernandez-rose.com/" TargetMode="External"/><Relationship Id="rId18975" Type="http://schemas.openxmlformats.org/officeDocument/2006/relationships/hyperlink" Target="https://www.chan.com/" TargetMode="External"/><Relationship Id="rId283" Type="http://schemas.openxmlformats.org/officeDocument/2006/relationships/hyperlink" Target="https://garner.net/" TargetMode="External"/><Relationship Id="rId3015" Type="http://schemas.openxmlformats.org/officeDocument/2006/relationships/hyperlink" Target="http://haney.com/" TargetMode="External"/><Relationship Id="rId6585" Type="http://schemas.openxmlformats.org/officeDocument/2006/relationships/hyperlink" Target="http://kelly.com/" TargetMode="External"/><Relationship Id="rId7636" Type="http://schemas.openxmlformats.org/officeDocument/2006/relationships/hyperlink" Target="mailto:csims@hodges.biz" TargetMode="External"/><Relationship Id="rId10964" Type="http://schemas.openxmlformats.org/officeDocument/2006/relationships/hyperlink" Target="mailto:grossnorman@li-cox.com" TargetMode="External"/><Relationship Id="rId16179" Type="http://schemas.openxmlformats.org/officeDocument/2006/relationships/hyperlink" Target="https://khan.com/" TargetMode="External"/><Relationship Id="rId17577" Type="http://schemas.openxmlformats.org/officeDocument/2006/relationships/hyperlink" Target="https://www.cross-sanchez.com/" TargetMode="External"/><Relationship Id="rId18628" Type="http://schemas.openxmlformats.org/officeDocument/2006/relationships/hyperlink" Target="mailto:eddiewhite@short.biz" TargetMode="External"/><Relationship Id="rId5187" Type="http://schemas.openxmlformats.org/officeDocument/2006/relationships/hyperlink" Target="https://medina-peters.info/" TargetMode="External"/><Relationship Id="rId6238" Type="http://schemas.openxmlformats.org/officeDocument/2006/relationships/hyperlink" Target="mailto:brewerbethany@gates.com" TargetMode="External"/><Relationship Id="rId10617" Type="http://schemas.openxmlformats.org/officeDocument/2006/relationships/hyperlink" Target="http://mullen.com/" TargetMode="External"/><Relationship Id="rId12789" Type="http://schemas.openxmlformats.org/officeDocument/2006/relationships/hyperlink" Target="https://morales.com/" TargetMode="External"/><Relationship Id="rId16660" Type="http://schemas.openxmlformats.org/officeDocument/2006/relationships/hyperlink" Target="mailto:hillmason@farrell-hines.info" TargetMode="External"/><Relationship Id="rId17711" Type="http://schemas.openxmlformats.org/officeDocument/2006/relationships/hyperlink" Target="http://juarez.net/" TargetMode="External"/><Relationship Id="rId1797" Type="http://schemas.openxmlformats.org/officeDocument/2006/relationships/hyperlink" Target="http://www.wall.com/" TargetMode="External"/><Relationship Id="rId2848" Type="http://schemas.openxmlformats.org/officeDocument/2006/relationships/hyperlink" Target="mailto:probertson@stokes.com" TargetMode="External"/><Relationship Id="rId15262" Type="http://schemas.openxmlformats.org/officeDocument/2006/relationships/hyperlink" Target="mailto:mortontricia@orozco-gibbs.com" TargetMode="External"/><Relationship Id="rId16313" Type="http://schemas.openxmlformats.org/officeDocument/2006/relationships/hyperlink" Target="http://gonzalez.biz/" TargetMode="External"/><Relationship Id="rId19883" Type="http://schemas.openxmlformats.org/officeDocument/2006/relationships/hyperlink" Target="https://www.vang.org/" TargetMode="External"/><Relationship Id="rId4270" Type="http://schemas.openxmlformats.org/officeDocument/2006/relationships/hyperlink" Target="mailto:masonmelody@weeks.com" TargetMode="External"/><Relationship Id="rId5321" Type="http://schemas.openxmlformats.org/officeDocument/2006/relationships/hyperlink" Target="https://clark-oneal.com/" TargetMode="External"/><Relationship Id="rId8891" Type="http://schemas.openxmlformats.org/officeDocument/2006/relationships/hyperlink" Target="https://www.lawson.com/" TargetMode="External"/><Relationship Id="rId9942" Type="http://schemas.openxmlformats.org/officeDocument/2006/relationships/hyperlink" Target="mailto:pamela42@glass.com" TargetMode="External"/><Relationship Id="rId18485" Type="http://schemas.openxmlformats.org/officeDocument/2006/relationships/hyperlink" Target="http://www.tucker.com/" TargetMode="External"/><Relationship Id="rId19536" Type="http://schemas.openxmlformats.org/officeDocument/2006/relationships/hyperlink" Target="mailto:dwalters@weiss.info" TargetMode="External"/><Relationship Id="rId7493" Type="http://schemas.openxmlformats.org/officeDocument/2006/relationships/hyperlink" Target="https://garcia.com/" TargetMode="External"/><Relationship Id="rId8544" Type="http://schemas.openxmlformats.org/officeDocument/2006/relationships/hyperlink" Target="mailto:eduardo39@bass.com" TargetMode="External"/><Relationship Id="rId10474" Type="http://schemas.openxmlformats.org/officeDocument/2006/relationships/hyperlink" Target="mailto:connorhenderson@ramirez.com" TargetMode="External"/><Relationship Id="rId11872" Type="http://schemas.openxmlformats.org/officeDocument/2006/relationships/hyperlink" Target="mailto:eugenecrawford@jackson.biz" TargetMode="External"/><Relationship Id="rId12923" Type="http://schemas.openxmlformats.org/officeDocument/2006/relationships/hyperlink" Target="https://mccall.com/" TargetMode="External"/><Relationship Id="rId17087" Type="http://schemas.openxmlformats.org/officeDocument/2006/relationships/hyperlink" Target="http://www.gilbert.com/" TargetMode="External"/><Relationship Id="rId18138" Type="http://schemas.openxmlformats.org/officeDocument/2006/relationships/hyperlink" Target="mailto:kerrimcfarland@larson.com" TargetMode="External"/><Relationship Id="rId1931" Type="http://schemas.openxmlformats.org/officeDocument/2006/relationships/hyperlink" Target="https://mckee-chaney.net/" TargetMode="External"/><Relationship Id="rId6095" Type="http://schemas.openxmlformats.org/officeDocument/2006/relationships/hyperlink" Target="http://www.herring.com/" TargetMode="External"/><Relationship Id="rId7146" Type="http://schemas.openxmlformats.org/officeDocument/2006/relationships/hyperlink" Target="mailto:ashleeabbott@mcclain.org" TargetMode="External"/><Relationship Id="rId10127" Type="http://schemas.openxmlformats.org/officeDocument/2006/relationships/hyperlink" Target="http://moran.info/" TargetMode="External"/><Relationship Id="rId11525" Type="http://schemas.openxmlformats.org/officeDocument/2006/relationships/hyperlink" Target="http://www.krueger.biz/" TargetMode="External"/><Relationship Id="rId13697" Type="http://schemas.openxmlformats.org/officeDocument/2006/relationships/hyperlink" Target="http://www.sharp-marquez.net/" TargetMode="External"/><Relationship Id="rId14748" Type="http://schemas.openxmlformats.org/officeDocument/2006/relationships/hyperlink" Target="mailto:jeffersonselena@meyers.com" TargetMode="External"/><Relationship Id="rId677" Type="http://schemas.openxmlformats.org/officeDocument/2006/relationships/hyperlink" Target="https://blankenship-mcpherson.com/" TargetMode="External"/><Relationship Id="rId2358" Type="http://schemas.openxmlformats.org/officeDocument/2006/relationships/hyperlink" Target="mailto:hayden87@tate.com" TargetMode="External"/><Relationship Id="rId3756" Type="http://schemas.openxmlformats.org/officeDocument/2006/relationships/hyperlink" Target="mailto:rickey93@vargas.biz" TargetMode="External"/><Relationship Id="rId4807" Type="http://schemas.openxmlformats.org/officeDocument/2006/relationships/hyperlink" Target="http://www.dillon.com/" TargetMode="External"/><Relationship Id="rId12299" Type="http://schemas.openxmlformats.org/officeDocument/2006/relationships/hyperlink" Target="http://www.fischer.com/" TargetMode="External"/><Relationship Id="rId16170" Type="http://schemas.openxmlformats.org/officeDocument/2006/relationships/hyperlink" Target="mailto:lhenry@huber.com" TargetMode="External"/><Relationship Id="rId17221" Type="http://schemas.openxmlformats.org/officeDocument/2006/relationships/hyperlink" Target="https://www.martinez.biz/" TargetMode="External"/><Relationship Id="rId3409" Type="http://schemas.openxmlformats.org/officeDocument/2006/relationships/hyperlink" Target="http://werner.biz/" TargetMode="External"/><Relationship Id="rId6979" Type="http://schemas.openxmlformats.org/officeDocument/2006/relationships/hyperlink" Target="https://www.oneill.biz/" TargetMode="External"/><Relationship Id="rId12780" Type="http://schemas.openxmlformats.org/officeDocument/2006/relationships/hyperlink" Target="mailto:schristian@frey.org" TargetMode="External"/><Relationship Id="rId13831" Type="http://schemas.openxmlformats.org/officeDocument/2006/relationships/hyperlink" Target="https://www.mercado.org/" TargetMode="External"/><Relationship Id="rId19393" Type="http://schemas.openxmlformats.org/officeDocument/2006/relationships/hyperlink" Target="https://www.evans.com/" TargetMode="External"/><Relationship Id="rId9452" Type="http://schemas.openxmlformats.org/officeDocument/2006/relationships/hyperlink" Target="mailto:reneeacosta@reyes-calderon.com" TargetMode="External"/><Relationship Id="rId11382" Type="http://schemas.openxmlformats.org/officeDocument/2006/relationships/hyperlink" Target="mailto:briggsnichole@alvarado.net" TargetMode="External"/><Relationship Id="rId12433" Type="http://schemas.openxmlformats.org/officeDocument/2006/relationships/hyperlink" Target="https://www.estes.com/" TargetMode="External"/><Relationship Id="rId19046" Type="http://schemas.openxmlformats.org/officeDocument/2006/relationships/hyperlink" Target="mailto:bobcasey@walker.biz" TargetMode="External"/><Relationship Id="rId811" Type="http://schemas.openxmlformats.org/officeDocument/2006/relationships/hyperlink" Target="https://dawson-rose.com/" TargetMode="External"/><Relationship Id="rId1441" Type="http://schemas.openxmlformats.org/officeDocument/2006/relationships/hyperlink" Target="https://www.horne.com/" TargetMode="External"/><Relationship Id="rId8054" Type="http://schemas.openxmlformats.org/officeDocument/2006/relationships/hyperlink" Target="mailto:tristanrubio@villegas-boone.com" TargetMode="External"/><Relationship Id="rId9105" Type="http://schemas.openxmlformats.org/officeDocument/2006/relationships/hyperlink" Target="https://www.booker.biz/" TargetMode="External"/><Relationship Id="rId11035" Type="http://schemas.openxmlformats.org/officeDocument/2006/relationships/hyperlink" Target="http://conrad.net/" TargetMode="External"/><Relationship Id="rId4664" Type="http://schemas.openxmlformats.org/officeDocument/2006/relationships/hyperlink" Target="mailto:bhester@lin.com" TargetMode="External"/><Relationship Id="rId5715" Type="http://schemas.openxmlformats.org/officeDocument/2006/relationships/hyperlink" Target="https://holden.com/" TargetMode="External"/><Relationship Id="rId14258" Type="http://schemas.openxmlformats.org/officeDocument/2006/relationships/hyperlink" Target="mailto:courtneyliu@vega.com" TargetMode="External"/><Relationship Id="rId15309" Type="http://schemas.openxmlformats.org/officeDocument/2006/relationships/hyperlink" Target="http://www.molina.net/" TargetMode="External"/><Relationship Id="rId15656" Type="http://schemas.openxmlformats.org/officeDocument/2006/relationships/hyperlink" Target="mailto:caldwelltanya@mcguire.com" TargetMode="External"/><Relationship Id="rId16707" Type="http://schemas.openxmlformats.org/officeDocument/2006/relationships/hyperlink" Target="http://rocha.org/" TargetMode="External"/><Relationship Id="rId3266" Type="http://schemas.openxmlformats.org/officeDocument/2006/relationships/hyperlink" Target="mailto:shawbetty@salinas-carey.com" TargetMode="External"/><Relationship Id="rId4317" Type="http://schemas.openxmlformats.org/officeDocument/2006/relationships/hyperlink" Target="https://mckenzie-horne.com/" TargetMode="External"/><Relationship Id="rId18879" Type="http://schemas.openxmlformats.org/officeDocument/2006/relationships/hyperlink" Target="http://www.young.com/" TargetMode="External"/><Relationship Id="rId187" Type="http://schemas.openxmlformats.org/officeDocument/2006/relationships/hyperlink" Target="mailto:spencerbright@powell.biz" TargetMode="External"/><Relationship Id="rId6489" Type="http://schemas.openxmlformats.org/officeDocument/2006/relationships/hyperlink" Target="https://jacobs-boone.com/" TargetMode="External"/><Relationship Id="rId7887" Type="http://schemas.openxmlformats.org/officeDocument/2006/relationships/hyperlink" Target="http://www.stout-short.info/" TargetMode="External"/><Relationship Id="rId8938" Type="http://schemas.openxmlformats.org/officeDocument/2006/relationships/hyperlink" Target="mailto:dzuniga@donaldson.org" TargetMode="External"/><Relationship Id="rId10868" Type="http://schemas.openxmlformats.org/officeDocument/2006/relationships/hyperlink" Target="mailto:joanne48@todd.info" TargetMode="External"/><Relationship Id="rId11919" Type="http://schemas.openxmlformats.org/officeDocument/2006/relationships/hyperlink" Target="http://www.perry.org/" TargetMode="External"/><Relationship Id="rId12290" Type="http://schemas.openxmlformats.org/officeDocument/2006/relationships/hyperlink" Target="mailto:lanejill@roach.com" TargetMode="External"/><Relationship Id="rId13341" Type="http://schemas.openxmlformats.org/officeDocument/2006/relationships/hyperlink" Target="http://www.sexton.info/" TargetMode="External"/><Relationship Id="rId17962" Type="http://schemas.openxmlformats.org/officeDocument/2006/relationships/hyperlink" Target="mailto:adriennewilkins@taylor.info" TargetMode="External"/><Relationship Id="rId3400" Type="http://schemas.openxmlformats.org/officeDocument/2006/relationships/hyperlink" Target="mailto:lucas66@mora.com" TargetMode="External"/><Relationship Id="rId6970" Type="http://schemas.openxmlformats.org/officeDocument/2006/relationships/hyperlink" Target="mailto:joannlara@carlson-lowery.com" TargetMode="External"/><Relationship Id="rId16564" Type="http://schemas.openxmlformats.org/officeDocument/2006/relationships/hyperlink" Target="mailto:reginabennett@wolfe-huff.com" TargetMode="External"/><Relationship Id="rId17615" Type="http://schemas.openxmlformats.org/officeDocument/2006/relationships/hyperlink" Target="http://www.olsen.com/" TargetMode="External"/><Relationship Id="rId321" Type="http://schemas.openxmlformats.org/officeDocument/2006/relationships/hyperlink" Target="https://nash.info/" TargetMode="External"/><Relationship Id="rId2002" Type="http://schemas.openxmlformats.org/officeDocument/2006/relationships/hyperlink" Target="mailto:aimee69@franklin.net" TargetMode="External"/><Relationship Id="rId5572" Type="http://schemas.openxmlformats.org/officeDocument/2006/relationships/hyperlink" Target="mailto:joyce72@walters.com" TargetMode="External"/><Relationship Id="rId6623" Type="http://schemas.openxmlformats.org/officeDocument/2006/relationships/hyperlink" Target="http://hoffman.com/" TargetMode="External"/><Relationship Id="rId15166" Type="http://schemas.openxmlformats.org/officeDocument/2006/relationships/hyperlink" Target="mailto:coffeyrachael@townsend-boyle.com" TargetMode="External"/><Relationship Id="rId16217" Type="http://schemas.openxmlformats.org/officeDocument/2006/relationships/hyperlink" Target="http://holloway.org/" TargetMode="External"/><Relationship Id="rId4174" Type="http://schemas.openxmlformats.org/officeDocument/2006/relationships/hyperlink" Target="mailto:barrychavez@mercado.org" TargetMode="External"/><Relationship Id="rId5225" Type="http://schemas.openxmlformats.org/officeDocument/2006/relationships/hyperlink" Target="https://becker-guzman.com/" TargetMode="External"/><Relationship Id="rId8795" Type="http://schemas.openxmlformats.org/officeDocument/2006/relationships/hyperlink" Target="https://www.avery.com/" TargetMode="External"/><Relationship Id="rId9846" Type="http://schemas.openxmlformats.org/officeDocument/2006/relationships/hyperlink" Target="mailto:paynecrystal@dorsey.com" TargetMode="External"/><Relationship Id="rId18389" Type="http://schemas.openxmlformats.org/officeDocument/2006/relationships/hyperlink" Target="http://turner.com/" TargetMode="External"/><Relationship Id="rId19787" Type="http://schemas.openxmlformats.org/officeDocument/2006/relationships/hyperlink" Target="http://marsh.com/" TargetMode="External"/><Relationship Id="rId7397" Type="http://schemas.openxmlformats.org/officeDocument/2006/relationships/hyperlink" Target="http://www.riddle-gamble.biz/" TargetMode="External"/><Relationship Id="rId8448" Type="http://schemas.openxmlformats.org/officeDocument/2006/relationships/hyperlink" Target="mailto:allisongeorge@barrera.net" TargetMode="External"/><Relationship Id="rId11776" Type="http://schemas.openxmlformats.org/officeDocument/2006/relationships/hyperlink" Target="mailto:whitneyshelia@mccarthy-whitney.com" TargetMode="External"/><Relationship Id="rId12827" Type="http://schemas.openxmlformats.org/officeDocument/2006/relationships/hyperlink" Target="http://www.clay.com/" TargetMode="External"/><Relationship Id="rId1835" Type="http://schemas.openxmlformats.org/officeDocument/2006/relationships/hyperlink" Target="http://lara.com/" TargetMode="External"/><Relationship Id="rId10378" Type="http://schemas.openxmlformats.org/officeDocument/2006/relationships/hyperlink" Target="mailto:bethanywood@meza.com" TargetMode="External"/><Relationship Id="rId11429" Type="http://schemas.openxmlformats.org/officeDocument/2006/relationships/hyperlink" Target="http://www.castaneda.com/" TargetMode="External"/><Relationship Id="rId14999" Type="http://schemas.openxmlformats.org/officeDocument/2006/relationships/hyperlink" Target="http://www.coffey.com/" TargetMode="External"/><Relationship Id="rId15300" Type="http://schemas.openxmlformats.org/officeDocument/2006/relationships/hyperlink" Target="mailto:jake53@khan-mckenzie.com" TargetMode="External"/><Relationship Id="rId18870" Type="http://schemas.openxmlformats.org/officeDocument/2006/relationships/hyperlink" Target="mailto:masonlogan@holmes.com" TargetMode="External"/><Relationship Id="rId19921" Type="http://schemas.openxmlformats.org/officeDocument/2006/relationships/hyperlink" Target="https://pope.com/" TargetMode="External"/><Relationship Id="rId11910" Type="http://schemas.openxmlformats.org/officeDocument/2006/relationships/hyperlink" Target="mailto:kendra71@shelton-roberson.biz" TargetMode="External"/><Relationship Id="rId17472" Type="http://schemas.openxmlformats.org/officeDocument/2006/relationships/hyperlink" Target="mailto:kerrywright@brandt.com" TargetMode="External"/><Relationship Id="rId18523" Type="http://schemas.openxmlformats.org/officeDocument/2006/relationships/hyperlink" Target="http://drake-wiggins.biz/" TargetMode="External"/><Relationship Id="rId6480" Type="http://schemas.openxmlformats.org/officeDocument/2006/relationships/hyperlink" Target="mailto:amcdowell@holden.com" TargetMode="External"/><Relationship Id="rId7531" Type="http://schemas.openxmlformats.org/officeDocument/2006/relationships/hyperlink" Target="http://rubio.info/" TargetMode="External"/><Relationship Id="rId10512" Type="http://schemas.openxmlformats.org/officeDocument/2006/relationships/hyperlink" Target="mailto:hillfrank@cole.com" TargetMode="External"/><Relationship Id="rId16074" Type="http://schemas.openxmlformats.org/officeDocument/2006/relationships/hyperlink" Target="mailto:poolekerri@johnston.com" TargetMode="External"/><Relationship Id="rId17125" Type="http://schemas.openxmlformats.org/officeDocument/2006/relationships/hyperlink" Target="https://cooley.com/" TargetMode="External"/><Relationship Id="rId5082" Type="http://schemas.openxmlformats.org/officeDocument/2006/relationships/hyperlink" Target="mailto:styler@bernard.com" TargetMode="External"/><Relationship Id="rId6133" Type="http://schemas.openxmlformats.org/officeDocument/2006/relationships/hyperlink" Target="http://www.palmer-gaines.com/" TargetMode="External"/><Relationship Id="rId12684" Type="http://schemas.openxmlformats.org/officeDocument/2006/relationships/hyperlink" Target="mailto:ltanner@valdez.com" TargetMode="External"/><Relationship Id="rId19297" Type="http://schemas.openxmlformats.org/officeDocument/2006/relationships/hyperlink" Target="http://houston-schmidt.com/" TargetMode="External"/><Relationship Id="rId1692" Type="http://schemas.openxmlformats.org/officeDocument/2006/relationships/hyperlink" Target="mailto:abooker@hamilton.com" TargetMode="External"/><Relationship Id="rId2743" Type="http://schemas.openxmlformats.org/officeDocument/2006/relationships/hyperlink" Target="http://craig.biz/" TargetMode="External"/><Relationship Id="rId9356" Type="http://schemas.openxmlformats.org/officeDocument/2006/relationships/hyperlink" Target="mailto:valenzueladakota@ponce.info" TargetMode="External"/><Relationship Id="rId11286" Type="http://schemas.openxmlformats.org/officeDocument/2006/relationships/hyperlink" Target="mailto:laurenraymond@lozano.com" TargetMode="External"/><Relationship Id="rId12337" Type="http://schemas.openxmlformats.org/officeDocument/2006/relationships/hyperlink" Target="https://hanna-mercado.com/" TargetMode="External"/><Relationship Id="rId13735" Type="http://schemas.openxmlformats.org/officeDocument/2006/relationships/hyperlink" Target="http://www.sherman-curry.com/" TargetMode="External"/><Relationship Id="rId715" Type="http://schemas.openxmlformats.org/officeDocument/2006/relationships/hyperlink" Target="https://matthews-meadows.com/" TargetMode="External"/><Relationship Id="rId1345" Type="http://schemas.openxmlformats.org/officeDocument/2006/relationships/hyperlink" Target="http://www.mccormick.com/" TargetMode="External"/><Relationship Id="rId9009" Type="http://schemas.openxmlformats.org/officeDocument/2006/relationships/hyperlink" Target="http://www.scott-ruiz.com/" TargetMode="External"/><Relationship Id="rId16958" Type="http://schemas.openxmlformats.org/officeDocument/2006/relationships/hyperlink" Target="mailto:idavis@sheppard.net" TargetMode="External"/><Relationship Id="rId4568" Type="http://schemas.openxmlformats.org/officeDocument/2006/relationships/hyperlink" Target="mailto:plindsey@ballard-case.info" TargetMode="External"/><Relationship Id="rId5966" Type="http://schemas.openxmlformats.org/officeDocument/2006/relationships/hyperlink" Target="mailto:zunderwood@odom.com" TargetMode="External"/><Relationship Id="rId18380" Type="http://schemas.openxmlformats.org/officeDocument/2006/relationships/hyperlink" Target="mailto:levihooper@rios-mclaughlin.com" TargetMode="External"/><Relationship Id="rId19431" Type="http://schemas.openxmlformats.org/officeDocument/2006/relationships/hyperlink" Target="https://knapp.net/" TargetMode="External"/><Relationship Id="rId51" Type="http://schemas.openxmlformats.org/officeDocument/2006/relationships/hyperlink" Target="http://www.larsen.org/" TargetMode="External"/><Relationship Id="rId5619" Type="http://schemas.openxmlformats.org/officeDocument/2006/relationships/hyperlink" Target="https://www.benjamin.info/" TargetMode="External"/><Relationship Id="rId7041" Type="http://schemas.openxmlformats.org/officeDocument/2006/relationships/hyperlink" Target="https://hatfield.com/" TargetMode="External"/><Relationship Id="rId11420" Type="http://schemas.openxmlformats.org/officeDocument/2006/relationships/hyperlink" Target="mailto:blanchardearl@butler.info" TargetMode="External"/><Relationship Id="rId14990" Type="http://schemas.openxmlformats.org/officeDocument/2006/relationships/hyperlink" Target="mailto:terry65@ferguson.com" TargetMode="External"/><Relationship Id="rId18033" Type="http://schemas.openxmlformats.org/officeDocument/2006/relationships/hyperlink" Target="https://santiago.biz/" TargetMode="External"/><Relationship Id="rId10022" Type="http://schemas.openxmlformats.org/officeDocument/2006/relationships/hyperlink" Target="mailto:zmaynard@chan.net" TargetMode="External"/><Relationship Id="rId13592" Type="http://schemas.openxmlformats.org/officeDocument/2006/relationships/hyperlink" Target="mailto:kentdarren@chen-fields.info" TargetMode="External"/><Relationship Id="rId14643" Type="http://schemas.openxmlformats.org/officeDocument/2006/relationships/hyperlink" Target="https://www.cox.com/" TargetMode="External"/><Relationship Id="rId3651" Type="http://schemas.openxmlformats.org/officeDocument/2006/relationships/hyperlink" Target="https://mills-bryant.com/" TargetMode="External"/><Relationship Id="rId4702" Type="http://schemas.openxmlformats.org/officeDocument/2006/relationships/hyperlink" Target="mailto:msingh@rubio.com" TargetMode="External"/><Relationship Id="rId12194" Type="http://schemas.openxmlformats.org/officeDocument/2006/relationships/hyperlink" Target="mailto:vmaddox@porter.com" TargetMode="External"/><Relationship Id="rId13245" Type="http://schemas.openxmlformats.org/officeDocument/2006/relationships/hyperlink" Target="https://monroe.com/" TargetMode="External"/><Relationship Id="rId572" Type="http://schemas.openxmlformats.org/officeDocument/2006/relationships/hyperlink" Target="mailto:matthewssamantha@english.com" TargetMode="External"/><Relationship Id="rId2253" Type="http://schemas.openxmlformats.org/officeDocument/2006/relationships/hyperlink" Target="http://www.good-lindsey.biz/" TargetMode="External"/><Relationship Id="rId3304" Type="http://schemas.openxmlformats.org/officeDocument/2006/relationships/hyperlink" Target="mailto:nashstephanie@gordon.com" TargetMode="External"/><Relationship Id="rId6874" Type="http://schemas.openxmlformats.org/officeDocument/2006/relationships/hyperlink" Target="mailto:norriskevin@rojas.com" TargetMode="External"/><Relationship Id="rId7925" Type="http://schemas.openxmlformats.org/officeDocument/2006/relationships/hyperlink" Target="http://valencia-hunter.net/" TargetMode="External"/><Relationship Id="rId16468" Type="http://schemas.openxmlformats.org/officeDocument/2006/relationships/hyperlink" Target="mailto:lesliemcconnell@yang-barr.biz" TargetMode="External"/><Relationship Id="rId17519" Type="http://schemas.openxmlformats.org/officeDocument/2006/relationships/hyperlink" Target="http://www.wu.com/" TargetMode="External"/><Relationship Id="rId17866" Type="http://schemas.openxmlformats.org/officeDocument/2006/relationships/hyperlink" Target="mailto:pponce@montgomery.net" TargetMode="External"/><Relationship Id="rId18917" Type="http://schemas.openxmlformats.org/officeDocument/2006/relationships/hyperlink" Target="http://www.powell.net/" TargetMode="External"/><Relationship Id="rId225" Type="http://schemas.openxmlformats.org/officeDocument/2006/relationships/hyperlink" Target="https://www.butler.info/" TargetMode="External"/><Relationship Id="rId5476" Type="http://schemas.openxmlformats.org/officeDocument/2006/relationships/hyperlink" Target="mailto:lydia43@ritter.com" TargetMode="External"/><Relationship Id="rId6527" Type="http://schemas.openxmlformats.org/officeDocument/2006/relationships/hyperlink" Target="http://www.buchanan.com/" TargetMode="External"/><Relationship Id="rId10906" Type="http://schemas.openxmlformats.org/officeDocument/2006/relationships/hyperlink" Target="mailto:chebert@pope-rollins.net" TargetMode="External"/><Relationship Id="rId4078" Type="http://schemas.openxmlformats.org/officeDocument/2006/relationships/hyperlink" Target="mailto:gjackson@glass.com" TargetMode="External"/><Relationship Id="rId5129" Type="http://schemas.openxmlformats.org/officeDocument/2006/relationships/hyperlink" Target="https://hess.com/" TargetMode="External"/><Relationship Id="rId8699" Type="http://schemas.openxmlformats.org/officeDocument/2006/relationships/hyperlink" Target="https://mcgrath-mercado.biz/" TargetMode="External"/><Relationship Id="rId9000" Type="http://schemas.openxmlformats.org/officeDocument/2006/relationships/hyperlink" Target="mailto:vhuffman@odonnell.com" TargetMode="External"/><Relationship Id="rId15551" Type="http://schemas.openxmlformats.org/officeDocument/2006/relationships/hyperlink" Target="http://www.esparza.org/" TargetMode="External"/><Relationship Id="rId16602" Type="http://schemas.openxmlformats.org/officeDocument/2006/relationships/hyperlink" Target="mailto:tyronebarber@monroe-woodward.biz" TargetMode="External"/><Relationship Id="rId1739" Type="http://schemas.openxmlformats.org/officeDocument/2006/relationships/hyperlink" Target="https://www.boyd.com/" TargetMode="External"/><Relationship Id="rId5610" Type="http://schemas.openxmlformats.org/officeDocument/2006/relationships/hyperlink" Target="mailto:vaughanmarissa@sutton-carter.com" TargetMode="External"/><Relationship Id="rId14153" Type="http://schemas.openxmlformats.org/officeDocument/2006/relationships/hyperlink" Target="http://blevins.com/" TargetMode="External"/><Relationship Id="rId15204" Type="http://schemas.openxmlformats.org/officeDocument/2006/relationships/hyperlink" Target="mailto:ramirezmadison@logan.com" TargetMode="External"/><Relationship Id="rId18774" Type="http://schemas.openxmlformats.org/officeDocument/2006/relationships/hyperlink" Target="mailto:gilespatricia@simmons-carson.com" TargetMode="External"/><Relationship Id="rId19825" Type="http://schemas.openxmlformats.org/officeDocument/2006/relationships/hyperlink" Target="https://andersen.org/" TargetMode="External"/><Relationship Id="rId3161" Type="http://schemas.openxmlformats.org/officeDocument/2006/relationships/hyperlink" Target="http://holder.com/" TargetMode="External"/><Relationship Id="rId4212" Type="http://schemas.openxmlformats.org/officeDocument/2006/relationships/hyperlink" Target="mailto:qcalhoun@morrow.info" TargetMode="External"/><Relationship Id="rId7782" Type="http://schemas.openxmlformats.org/officeDocument/2006/relationships/hyperlink" Target="mailto:cspence@oconnor.biz" TargetMode="External"/><Relationship Id="rId8833" Type="http://schemas.openxmlformats.org/officeDocument/2006/relationships/hyperlink" Target="https://www.mason.com/" TargetMode="External"/><Relationship Id="rId10763" Type="http://schemas.openxmlformats.org/officeDocument/2006/relationships/hyperlink" Target="http://gallagher.com/" TargetMode="External"/><Relationship Id="rId17376" Type="http://schemas.openxmlformats.org/officeDocument/2006/relationships/hyperlink" Target="mailto:fcastaneda@conner.com" TargetMode="External"/><Relationship Id="rId18427" Type="http://schemas.openxmlformats.org/officeDocument/2006/relationships/hyperlink" Target="https://www.jenkins.biz/" TargetMode="External"/><Relationship Id="rId6384" Type="http://schemas.openxmlformats.org/officeDocument/2006/relationships/hyperlink" Target="mailto:jennadavidson@beltran-madden.org" TargetMode="External"/><Relationship Id="rId7435" Type="http://schemas.openxmlformats.org/officeDocument/2006/relationships/hyperlink" Target="http://pittman.com/" TargetMode="External"/><Relationship Id="rId10416" Type="http://schemas.openxmlformats.org/officeDocument/2006/relationships/hyperlink" Target="mailto:hooperjeanne@dunlap.biz" TargetMode="External"/><Relationship Id="rId11814" Type="http://schemas.openxmlformats.org/officeDocument/2006/relationships/hyperlink" Target="mailto:fernandomontes@giles-stafford.info" TargetMode="External"/><Relationship Id="rId17029" Type="http://schemas.openxmlformats.org/officeDocument/2006/relationships/hyperlink" Target="http://www.davis.org/" TargetMode="External"/><Relationship Id="rId6037" Type="http://schemas.openxmlformats.org/officeDocument/2006/relationships/hyperlink" Target="https://www.pruitt-davila.com/" TargetMode="External"/><Relationship Id="rId13986" Type="http://schemas.openxmlformats.org/officeDocument/2006/relationships/hyperlink" Target="mailto:alyssastanley@holden.com" TargetMode="External"/><Relationship Id="rId966" Type="http://schemas.openxmlformats.org/officeDocument/2006/relationships/hyperlink" Target="mailto:gilesjamie@hall.com" TargetMode="External"/><Relationship Id="rId1596" Type="http://schemas.openxmlformats.org/officeDocument/2006/relationships/hyperlink" Target="mailto:brownnancy@mullen.com" TargetMode="External"/><Relationship Id="rId2647" Type="http://schemas.openxmlformats.org/officeDocument/2006/relationships/hyperlink" Target="http://www.white-rush.biz/" TargetMode="External"/><Relationship Id="rId2994" Type="http://schemas.openxmlformats.org/officeDocument/2006/relationships/hyperlink" Target="mailto:deannakirby@gardner-chang.com" TargetMode="External"/><Relationship Id="rId12588" Type="http://schemas.openxmlformats.org/officeDocument/2006/relationships/hyperlink" Target="mailto:sally81@herring.biz" TargetMode="External"/><Relationship Id="rId13639" Type="http://schemas.openxmlformats.org/officeDocument/2006/relationships/hyperlink" Target="http://floyd-khan.org/" TargetMode="External"/><Relationship Id="rId15061" Type="http://schemas.openxmlformats.org/officeDocument/2006/relationships/hyperlink" Target="https://hawkins.net/" TargetMode="External"/><Relationship Id="rId17510" Type="http://schemas.openxmlformats.org/officeDocument/2006/relationships/hyperlink" Target="mailto:brandy61@cohen.com" TargetMode="External"/><Relationship Id="rId619" Type="http://schemas.openxmlformats.org/officeDocument/2006/relationships/hyperlink" Target="https://www.horn.biz/" TargetMode="External"/><Relationship Id="rId1249" Type="http://schemas.openxmlformats.org/officeDocument/2006/relationships/hyperlink" Target="https://www.nixon.info/" TargetMode="External"/><Relationship Id="rId5120" Type="http://schemas.openxmlformats.org/officeDocument/2006/relationships/hyperlink" Target="mailto:orozcotravis@underwood.com" TargetMode="External"/><Relationship Id="rId16112" Type="http://schemas.openxmlformats.org/officeDocument/2006/relationships/hyperlink" Target="mailto:prowe@mosley-foster.net" TargetMode="External"/><Relationship Id="rId19682" Type="http://schemas.openxmlformats.org/officeDocument/2006/relationships/hyperlink" Target="mailto:teresa25@nielsen.com" TargetMode="External"/><Relationship Id="rId8690" Type="http://schemas.openxmlformats.org/officeDocument/2006/relationships/hyperlink" Target="mailto:ellen15@chambers-combs.com" TargetMode="External"/><Relationship Id="rId9741" Type="http://schemas.openxmlformats.org/officeDocument/2006/relationships/hyperlink" Target="https://www.barajas.com/" TargetMode="External"/><Relationship Id="rId11671" Type="http://schemas.openxmlformats.org/officeDocument/2006/relationships/hyperlink" Target="http://allison.com/" TargetMode="External"/><Relationship Id="rId12722" Type="http://schemas.openxmlformats.org/officeDocument/2006/relationships/hyperlink" Target="mailto:victor51@dougherty.com" TargetMode="External"/><Relationship Id="rId18284" Type="http://schemas.openxmlformats.org/officeDocument/2006/relationships/hyperlink" Target="mailto:annette18@clay.org" TargetMode="External"/><Relationship Id="rId19335" Type="http://schemas.openxmlformats.org/officeDocument/2006/relationships/hyperlink" Target="https://clarke.com/" TargetMode="External"/><Relationship Id="rId1730" Type="http://schemas.openxmlformats.org/officeDocument/2006/relationships/hyperlink" Target="mailto:holly09@burke.com" TargetMode="External"/><Relationship Id="rId7292" Type="http://schemas.openxmlformats.org/officeDocument/2006/relationships/hyperlink" Target="mailto:carrillojon@santana.com" TargetMode="External"/><Relationship Id="rId8343" Type="http://schemas.openxmlformats.org/officeDocument/2006/relationships/hyperlink" Target="http://www.woodward.com/" TargetMode="External"/><Relationship Id="rId10273" Type="http://schemas.openxmlformats.org/officeDocument/2006/relationships/hyperlink" Target="https://beltran.com/" TargetMode="External"/><Relationship Id="rId11324" Type="http://schemas.openxmlformats.org/officeDocument/2006/relationships/hyperlink" Target="mailto:richarddickerson@crosby-lawrence.com" TargetMode="External"/><Relationship Id="rId14894" Type="http://schemas.openxmlformats.org/officeDocument/2006/relationships/hyperlink" Target="mailto:katelyn33@haynes-conner.info" TargetMode="External"/><Relationship Id="rId4953" Type="http://schemas.openxmlformats.org/officeDocument/2006/relationships/hyperlink" Target="http://www.barr.com/" TargetMode="External"/><Relationship Id="rId13496" Type="http://schemas.openxmlformats.org/officeDocument/2006/relationships/hyperlink" Target="mailto:gallowayclifford@galloway.com" TargetMode="External"/><Relationship Id="rId14547" Type="http://schemas.openxmlformats.org/officeDocument/2006/relationships/hyperlink" Target="http://morales.biz/" TargetMode="External"/><Relationship Id="rId15945" Type="http://schemas.openxmlformats.org/officeDocument/2006/relationships/hyperlink" Target="https://www.padilla-lester.com/" TargetMode="External"/><Relationship Id="rId3555" Type="http://schemas.openxmlformats.org/officeDocument/2006/relationships/hyperlink" Target="https://www.shaw-martin.com/" TargetMode="External"/><Relationship Id="rId4606" Type="http://schemas.openxmlformats.org/officeDocument/2006/relationships/hyperlink" Target="mailto:gpratt@rivas.biz" TargetMode="External"/><Relationship Id="rId12098" Type="http://schemas.openxmlformats.org/officeDocument/2006/relationships/hyperlink" Target="mailto:oliviawaller@kane.info" TargetMode="External"/><Relationship Id="rId13149" Type="http://schemas.openxmlformats.org/officeDocument/2006/relationships/hyperlink" Target="http://www.lindsey-glover.com/" TargetMode="External"/><Relationship Id="rId17020" Type="http://schemas.openxmlformats.org/officeDocument/2006/relationships/hyperlink" Target="mailto:singletonjoyce@mccullough-farrell.com" TargetMode="External"/><Relationship Id="rId476" Type="http://schemas.openxmlformats.org/officeDocument/2006/relationships/hyperlink" Target="mailto:romeroangie@cunningham.org" TargetMode="External"/><Relationship Id="rId2157" Type="http://schemas.openxmlformats.org/officeDocument/2006/relationships/hyperlink" Target="https://www.jimenez-fernandez.net/" TargetMode="External"/><Relationship Id="rId3208" Type="http://schemas.openxmlformats.org/officeDocument/2006/relationships/hyperlink" Target="mailto:kristopher39@lawrence.biz" TargetMode="External"/><Relationship Id="rId6778" Type="http://schemas.openxmlformats.org/officeDocument/2006/relationships/hyperlink" Target="mailto:psellers@gaines.com" TargetMode="External"/><Relationship Id="rId19192" Type="http://schemas.openxmlformats.org/officeDocument/2006/relationships/hyperlink" Target="mailto:yrandolph@watts-joyce.com" TargetMode="External"/><Relationship Id="rId129" Type="http://schemas.openxmlformats.org/officeDocument/2006/relationships/hyperlink" Target="mailto:thomasnicholas@blankenship-ford.com" TargetMode="External"/><Relationship Id="rId7829" Type="http://schemas.openxmlformats.org/officeDocument/2006/relationships/hyperlink" Target="https://www.cantrell.org/" TargetMode="External"/><Relationship Id="rId9251" Type="http://schemas.openxmlformats.org/officeDocument/2006/relationships/hyperlink" Target="http://www.chambers.net/" TargetMode="External"/><Relationship Id="rId13630" Type="http://schemas.openxmlformats.org/officeDocument/2006/relationships/hyperlink" Target="mailto:tom09@small.info" TargetMode="External"/><Relationship Id="rId11181" Type="http://schemas.openxmlformats.org/officeDocument/2006/relationships/hyperlink" Target="https://www.freeman-maddox.com/" TargetMode="External"/><Relationship Id="rId12232" Type="http://schemas.openxmlformats.org/officeDocument/2006/relationships/hyperlink" Target="mailto:nathaniel16@downs.com" TargetMode="External"/><Relationship Id="rId16853" Type="http://schemas.openxmlformats.org/officeDocument/2006/relationships/hyperlink" Target="http://larson.net/" TargetMode="External"/><Relationship Id="rId17904" Type="http://schemas.openxmlformats.org/officeDocument/2006/relationships/hyperlink" Target="mailto:edwardssteve@dalton.com" TargetMode="External"/><Relationship Id="rId610" Type="http://schemas.openxmlformats.org/officeDocument/2006/relationships/hyperlink" Target="mailto:kirstennicholson@terrell.com" TargetMode="External"/><Relationship Id="rId1240" Type="http://schemas.openxmlformats.org/officeDocument/2006/relationships/hyperlink" Target="mailto:lawsonkirk@le.com" TargetMode="External"/><Relationship Id="rId5861" Type="http://schemas.openxmlformats.org/officeDocument/2006/relationships/hyperlink" Target="http://www.atkinson-ashley.com/" TargetMode="External"/><Relationship Id="rId6912" Type="http://schemas.openxmlformats.org/officeDocument/2006/relationships/hyperlink" Target="mailto:iyoung@turner.com" TargetMode="External"/><Relationship Id="rId15455" Type="http://schemas.openxmlformats.org/officeDocument/2006/relationships/hyperlink" Target="https://www.mays.com/" TargetMode="External"/><Relationship Id="rId16506" Type="http://schemas.openxmlformats.org/officeDocument/2006/relationships/hyperlink" Target="mailto:hobbsjulia@pena.com" TargetMode="External"/><Relationship Id="rId4463" Type="http://schemas.openxmlformats.org/officeDocument/2006/relationships/hyperlink" Target="http://rogers.net/" TargetMode="External"/><Relationship Id="rId5514" Type="http://schemas.openxmlformats.org/officeDocument/2006/relationships/hyperlink" Target="mailto:ghuynh@wood.org" TargetMode="External"/><Relationship Id="rId14057" Type="http://schemas.openxmlformats.org/officeDocument/2006/relationships/hyperlink" Target="https://www.yates.org/" TargetMode="External"/><Relationship Id="rId15108" Type="http://schemas.openxmlformats.org/officeDocument/2006/relationships/hyperlink" Target="mailto:swallace@owens-bruce.com" TargetMode="External"/><Relationship Id="rId18678" Type="http://schemas.openxmlformats.org/officeDocument/2006/relationships/hyperlink" Target="mailto:bensoncalvin@garrett.com" TargetMode="External"/><Relationship Id="rId19729" Type="http://schemas.openxmlformats.org/officeDocument/2006/relationships/hyperlink" Target="https://rowland-allen.com/" TargetMode="External"/><Relationship Id="rId3065" Type="http://schemas.openxmlformats.org/officeDocument/2006/relationships/hyperlink" Target="http://rubio.com/" TargetMode="External"/><Relationship Id="rId4116" Type="http://schemas.openxmlformats.org/officeDocument/2006/relationships/hyperlink" Target="mailto:deanna86@brennan.net" TargetMode="External"/><Relationship Id="rId7686" Type="http://schemas.openxmlformats.org/officeDocument/2006/relationships/hyperlink" Target="mailto:scott58@yoder-salas.com" TargetMode="External"/><Relationship Id="rId8737" Type="http://schemas.openxmlformats.org/officeDocument/2006/relationships/hyperlink" Target="http://www.cabrera.com/" TargetMode="External"/><Relationship Id="rId6288" Type="http://schemas.openxmlformats.org/officeDocument/2006/relationships/hyperlink" Target="mailto:ronnie29@duncan.com" TargetMode="External"/><Relationship Id="rId7339" Type="http://schemas.openxmlformats.org/officeDocument/2006/relationships/hyperlink" Target="http://butler.com/" TargetMode="External"/><Relationship Id="rId10667" Type="http://schemas.openxmlformats.org/officeDocument/2006/relationships/hyperlink" Target="http://kirby-brady.com/" TargetMode="External"/><Relationship Id="rId11718" Type="http://schemas.openxmlformats.org/officeDocument/2006/relationships/hyperlink" Target="mailto:logancollier@sellers.com" TargetMode="External"/><Relationship Id="rId13140" Type="http://schemas.openxmlformats.org/officeDocument/2006/relationships/hyperlink" Target="mailto:dominguezholly@paul.com" TargetMode="External"/><Relationship Id="rId17761" Type="http://schemas.openxmlformats.org/officeDocument/2006/relationships/hyperlink" Target="https://cummings.info/" TargetMode="External"/><Relationship Id="rId18812" Type="http://schemas.openxmlformats.org/officeDocument/2006/relationships/hyperlink" Target="mailto:buckleykatie@patel.net" TargetMode="External"/><Relationship Id="rId120" Type="http://schemas.openxmlformats.org/officeDocument/2006/relationships/hyperlink" Target="https://www.knight.net/" TargetMode="External"/><Relationship Id="rId2898" Type="http://schemas.openxmlformats.org/officeDocument/2006/relationships/hyperlink" Target="mailto:marissa75@lewis.biz" TargetMode="External"/><Relationship Id="rId3949" Type="http://schemas.openxmlformats.org/officeDocument/2006/relationships/hyperlink" Target="https://www.friedman-manning.com/" TargetMode="External"/><Relationship Id="rId7820" Type="http://schemas.openxmlformats.org/officeDocument/2006/relationships/hyperlink" Target="mailto:robyn25@cortez.com" TargetMode="External"/><Relationship Id="rId10801" Type="http://schemas.openxmlformats.org/officeDocument/2006/relationships/hyperlink" Target="http://www.barnes.net/" TargetMode="External"/><Relationship Id="rId16363" Type="http://schemas.openxmlformats.org/officeDocument/2006/relationships/hyperlink" Target="https://www.hammond.com/" TargetMode="External"/><Relationship Id="rId17414" Type="http://schemas.openxmlformats.org/officeDocument/2006/relationships/hyperlink" Target="mailto:ellenweiss@hester.com" TargetMode="External"/><Relationship Id="rId5024" Type="http://schemas.openxmlformats.org/officeDocument/2006/relationships/hyperlink" Target="mailto:allisonreilly@cantu.com" TargetMode="External"/><Relationship Id="rId5371" Type="http://schemas.openxmlformats.org/officeDocument/2006/relationships/hyperlink" Target="https://www.short.com/" TargetMode="External"/><Relationship Id="rId6422" Type="http://schemas.openxmlformats.org/officeDocument/2006/relationships/hyperlink" Target="mailto:abigail55@meyers.com" TargetMode="External"/><Relationship Id="rId9992" Type="http://schemas.openxmlformats.org/officeDocument/2006/relationships/hyperlink" Target="mailto:mullinsdiana@davies.com" TargetMode="External"/><Relationship Id="rId12973" Type="http://schemas.openxmlformats.org/officeDocument/2006/relationships/hyperlink" Target="http://www.jimenez.org/" TargetMode="External"/><Relationship Id="rId16016" Type="http://schemas.openxmlformats.org/officeDocument/2006/relationships/hyperlink" Target="mailto:martha05@larsen.com" TargetMode="External"/><Relationship Id="rId19586" Type="http://schemas.openxmlformats.org/officeDocument/2006/relationships/hyperlink" Target="mailto:uburnett@malone.com" TargetMode="External"/><Relationship Id="rId1981" Type="http://schemas.openxmlformats.org/officeDocument/2006/relationships/hyperlink" Target="http://www.merritt-jensen.com/" TargetMode="External"/><Relationship Id="rId8594" Type="http://schemas.openxmlformats.org/officeDocument/2006/relationships/hyperlink" Target="mailto:dmccoy@henson-hahn.com" TargetMode="External"/><Relationship Id="rId9645" Type="http://schemas.openxmlformats.org/officeDocument/2006/relationships/hyperlink" Target="https://www.casey.net/" TargetMode="External"/><Relationship Id="rId11575" Type="http://schemas.openxmlformats.org/officeDocument/2006/relationships/hyperlink" Target="https://lloyd-beard.net/" TargetMode="External"/><Relationship Id="rId12626" Type="http://schemas.openxmlformats.org/officeDocument/2006/relationships/hyperlink" Target="mailto:warevernon@george.com" TargetMode="External"/><Relationship Id="rId18188" Type="http://schemas.openxmlformats.org/officeDocument/2006/relationships/hyperlink" Target="mailto:drakemicheal@key-stanton.com" TargetMode="External"/><Relationship Id="rId19239" Type="http://schemas.openxmlformats.org/officeDocument/2006/relationships/hyperlink" Target="https://www.blankenship.net/" TargetMode="External"/><Relationship Id="rId1634" Type="http://schemas.openxmlformats.org/officeDocument/2006/relationships/hyperlink" Target="mailto:ogriffin@solis.com" TargetMode="External"/><Relationship Id="rId7196" Type="http://schemas.openxmlformats.org/officeDocument/2006/relationships/hyperlink" Target="mailto:fredle@cameron-lam.biz" TargetMode="External"/><Relationship Id="rId8247" Type="http://schemas.openxmlformats.org/officeDocument/2006/relationships/hyperlink" Target="http://www.rodriguez.com/" TargetMode="External"/><Relationship Id="rId10177" Type="http://schemas.openxmlformats.org/officeDocument/2006/relationships/hyperlink" Target="https://baird.com/" TargetMode="External"/><Relationship Id="rId11228" Type="http://schemas.openxmlformats.org/officeDocument/2006/relationships/hyperlink" Target="mailto:jeanchavez@knight.net" TargetMode="External"/><Relationship Id="rId4857" Type="http://schemas.openxmlformats.org/officeDocument/2006/relationships/hyperlink" Target="https://fletcher.com/" TargetMode="External"/><Relationship Id="rId14798" Type="http://schemas.openxmlformats.org/officeDocument/2006/relationships/hyperlink" Target="mailto:andradedarlene@nguyen.com" TargetMode="External"/><Relationship Id="rId15849" Type="http://schemas.openxmlformats.org/officeDocument/2006/relationships/hyperlink" Target="http://www.meyer-weaver.com/" TargetMode="External"/><Relationship Id="rId17271" Type="http://schemas.openxmlformats.org/officeDocument/2006/relationships/hyperlink" Target="https://www.elliott.com/" TargetMode="External"/><Relationship Id="rId19720" Type="http://schemas.openxmlformats.org/officeDocument/2006/relationships/hyperlink" Target="mailto:yward@carlson-robertson.org" TargetMode="External"/><Relationship Id="rId3459" Type="http://schemas.openxmlformats.org/officeDocument/2006/relationships/hyperlink" Target="http://www.mcneil.com/" TargetMode="External"/><Relationship Id="rId5908" Type="http://schemas.openxmlformats.org/officeDocument/2006/relationships/hyperlink" Target="mailto:joyce24@ewing.com" TargetMode="External"/><Relationship Id="rId7330" Type="http://schemas.openxmlformats.org/officeDocument/2006/relationships/hyperlink" Target="mailto:wolfefrancis@davies.com" TargetMode="External"/><Relationship Id="rId18322" Type="http://schemas.openxmlformats.org/officeDocument/2006/relationships/hyperlink" Target="mailto:hmarsh@snow-sherman.com" TargetMode="External"/><Relationship Id="rId10311" Type="http://schemas.openxmlformats.org/officeDocument/2006/relationships/hyperlink" Target="http://fitzgerald-brewer.com/" TargetMode="External"/><Relationship Id="rId13881" Type="http://schemas.openxmlformats.org/officeDocument/2006/relationships/hyperlink" Target="https://www.singh.com/" TargetMode="External"/><Relationship Id="rId14932" Type="http://schemas.openxmlformats.org/officeDocument/2006/relationships/hyperlink" Target="mailto:kkeith@mccann.net" TargetMode="External"/><Relationship Id="rId3940" Type="http://schemas.openxmlformats.org/officeDocument/2006/relationships/hyperlink" Target="mailto:jasmine50@white.com" TargetMode="External"/><Relationship Id="rId9155" Type="http://schemas.openxmlformats.org/officeDocument/2006/relationships/hyperlink" Target="https://mcgrath.com/" TargetMode="External"/><Relationship Id="rId12483" Type="http://schemas.openxmlformats.org/officeDocument/2006/relationships/hyperlink" Target="https://www.house-banks.com/" TargetMode="External"/><Relationship Id="rId13534" Type="http://schemas.openxmlformats.org/officeDocument/2006/relationships/hyperlink" Target="mailto:angelingram@snow.org" TargetMode="External"/><Relationship Id="rId19096" Type="http://schemas.openxmlformats.org/officeDocument/2006/relationships/hyperlink" Target="mailto:jilliandoyle@bridges-walker.biz" TargetMode="External"/><Relationship Id="rId861" Type="http://schemas.openxmlformats.org/officeDocument/2006/relationships/hyperlink" Target="http://www.mcdowell.net/" TargetMode="External"/><Relationship Id="rId1491" Type="http://schemas.openxmlformats.org/officeDocument/2006/relationships/hyperlink" Target="http://clay-hunter.com/" TargetMode="External"/><Relationship Id="rId2542" Type="http://schemas.openxmlformats.org/officeDocument/2006/relationships/hyperlink" Target="mailto:dunlapdeborah@olson.com" TargetMode="External"/><Relationship Id="rId11085" Type="http://schemas.openxmlformats.org/officeDocument/2006/relationships/hyperlink" Target="http://www.barrera-khan.com/" TargetMode="External"/><Relationship Id="rId12136" Type="http://schemas.openxmlformats.org/officeDocument/2006/relationships/hyperlink" Target="mailto:cochrantracy@wu.net" TargetMode="External"/><Relationship Id="rId16757" Type="http://schemas.openxmlformats.org/officeDocument/2006/relationships/hyperlink" Target="https://stevenson.net/" TargetMode="External"/><Relationship Id="rId17808" Type="http://schemas.openxmlformats.org/officeDocument/2006/relationships/hyperlink" Target="mailto:amckinney@york.com" TargetMode="External"/><Relationship Id="rId514" Type="http://schemas.openxmlformats.org/officeDocument/2006/relationships/hyperlink" Target="mailto:montgomeryjasmin@oneal-hutchinson.com" TargetMode="External"/><Relationship Id="rId1144" Type="http://schemas.openxmlformats.org/officeDocument/2006/relationships/hyperlink" Target="mailto:victorcaldwell@blanchard.com" TargetMode="External"/><Relationship Id="rId5765" Type="http://schemas.openxmlformats.org/officeDocument/2006/relationships/hyperlink" Target="https://www.jennings.com/" TargetMode="External"/><Relationship Id="rId6816" Type="http://schemas.openxmlformats.org/officeDocument/2006/relationships/hyperlink" Target="mailto:aalvarez@mcclain-mcpherson.com" TargetMode="External"/><Relationship Id="rId15359" Type="http://schemas.openxmlformats.org/officeDocument/2006/relationships/hyperlink" Target="http://francis.com/" TargetMode="External"/><Relationship Id="rId19230" Type="http://schemas.openxmlformats.org/officeDocument/2006/relationships/hyperlink" Target="mailto:sandyrice@benson-francis.org" TargetMode="External"/><Relationship Id="rId4367" Type="http://schemas.openxmlformats.org/officeDocument/2006/relationships/hyperlink" Target="http://www.reese.com/" TargetMode="External"/><Relationship Id="rId5418" Type="http://schemas.openxmlformats.org/officeDocument/2006/relationships/hyperlink" Target="mailto:brianarandolph@webb.net" TargetMode="External"/><Relationship Id="rId8988" Type="http://schemas.openxmlformats.org/officeDocument/2006/relationships/hyperlink" Target="mailto:wwarner@hanson.info" TargetMode="External"/><Relationship Id="rId11969" Type="http://schemas.openxmlformats.org/officeDocument/2006/relationships/hyperlink" Target="https://www.mayer.com/" TargetMode="External"/><Relationship Id="rId15840" Type="http://schemas.openxmlformats.org/officeDocument/2006/relationships/hyperlink" Target="mailto:dorothybates@chan-valdez.net" TargetMode="External"/><Relationship Id="rId13391" Type="http://schemas.openxmlformats.org/officeDocument/2006/relationships/hyperlink" Target="https://www.hunter-estrada.com/" TargetMode="External"/><Relationship Id="rId14442" Type="http://schemas.openxmlformats.org/officeDocument/2006/relationships/hyperlink" Target="mailto:brent21@koch.org" TargetMode="External"/><Relationship Id="rId371" Type="http://schemas.openxmlformats.org/officeDocument/2006/relationships/hyperlink" Target="https://randolph.com/" TargetMode="External"/><Relationship Id="rId2052" Type="http://schemas.openxmlformats.org/officeDocument/2006/relationships/hyperlink" Target="mailto:gdavenport@bradshaw-shaffer.biz" TargetMode="External"/><Relationship Id="rId3450" Type="http://schemas.openxmlformats.org/officeDocument/2006/relationships/hyperlink" Target="mailto:stewartspencer@tran.com" TargetMode="External"/><Relationship Id="rId4501" Type="http://schemas.openxmlformats.org/officeDocument/2006/relationships/hyperlink" Target="https://gould-diaz.biz/" TargetMode="External"/><Relationship Id="rId13044" Type="http://schemas.openxmlformats.org/officeDocument/2006/relationships/hyperlink" Target="mailto:christie74@martinez.net" TargetMode="External"/><Relationship Id="rId17665" Type="http://schemas.openxmlformats.org/officeDocument/2006/relationships/hyperlink" Target="https://www.duarte.com/" TargetMode="External"/><Relationship Id="rId18716" Type="http://schemas.openxmlformats.org/officeDocument/2006/relationships/hyperlink" Target="mailto:turnermelissa@lam.com" TargetMode="External"/><Relationship Id="rId3103" Type="http://schemas.openxmlformats.org/officeDocument/2006/relationships/hyperlink" Target="https://werner.org/" TargetMode="External"/><Relationship Id="rId6673" Type="http://schemas.openxmlformats.org/officeDocument/2006/relationships/hyperlink" Target="http://mills.com/" TargetMode="External"/><Relationship Id="rId7724" Type="http://schemas.openxmlformats.org/officeDocument/2006/relationships/hyperlink" Target="mailto:tjoyce@mcknight-montes.com" TargetMode="External"/><Relationship Id="rId10705" Type="http://schemas.openxmlformats.org/officeDocument/2006/relationships/hyperlink" Target="http://www.fox.info/" TargetMode="External"/><Relationship Id="rId16267" Type="http://schemas.openxmlformats.org/officeDocument/2006/relationships/hyperlink" Target="http://coleman.net/" TargetMode="External"/><Relationship Id="rId17318" Type="http://schemas.openxmlformats.org/officeDocument/2006/relationships/hyperlink" Target="mailto:rowen@warner.com" TargetMode="External"/><Relationship Id="rId5275" Type="http://schemas.openxmlformats.org/officeDocument/2006/relationships/hyperlink" Target="http://www.coffey.biz/" TargetMode="External"/><Relationship Id="rId6326" Type="http://schemas.openxmlformats.org/officeDocument/2006/relationships/hyperlink" Target="mailto:deanralph@christian.com" TargetMode="External"/><Relationship Id="rId9896" Type="http://schemas.openxmlformats.org/officeDocument/2006/relationships/hyperlink" Target="mailto:scarlson@barr.com" TargetMode="External"/><Relationship Id="rId1885" Type="http://schemas.openxmlformats.org/officeDocument/2006/relationships/hyperlink" Target="https://larsen.com/" TargetMode="External"/><Relationship Id="rId2936" Type="http://schemas.openxmlformats.org/officeDocument/2006/relationships/hyperlink" Target="mailto:tannerweber@proctor-adams.biz" TargetMode="External"/><Relationship Id="rId8498" Type="http://schemas.openxmlformats.org/officeDocument/2006/relationships/hyperlink" Target="mailto:spencergavin@bell.net" TargetMode="External"/><Relationship Id="rId9549" Type="http://schemas.openxmlformats.org/officeDocument/2006/relationships/hyperlink" Target="https://turner.info/" TargetMode="External"/><Relationship Id="rId11479" Type="http://schemas.openxmlformats.org/officeDocument/2006/relationships/hyperlink" Target="http://www.whitehead-church.com/" TargetMode="External"/><Relationship Id="rId12877" Type="http://schemas.openxmlformats.org/officeDocument/2006/relationships/hyperlink" Target="http://www.flores-cummings.com/" TargetMode="External"/><Relationship Id="rId13928" Type="http://schemas.openxmlformats.org/officeDocument/2006/relationships/hyperlink" Target="mailto:alyssa93@caldwell-burch.com" TargetMode="External"/><Relationship Id="rId15350" Type="http://schemas.openxmlformats.org/officeDocument/2006/relationships/hyperlink" Target="mailto:keithcandace@ramos.com" TargetMode="External"/><Relationship Id="rId908" Type="http://schemas.openxmlformats.org/officeDocument/2006/relationships/hyperlink" Target="mailto:michaelclinton@gross.com" TargetMode="External"/><Relationship Id="rId1538" Type="http://schemas.openxmlformats.org/officeDocument/2006/relationships/hyperlink" Target="mailto:nathaniel99@rubio.info" TargetMode="External"/><Relationship Id="rId15003" Type="http://schemas.openxmlformats.org/officeDocument/2006/relationships/hyperlink" Target="http://www.bridges-zavala.com/" TargetMode="External"/><Relationship Id="rId16401" Type="http://schemas.openxmlformats.org/officeDocument/2006/relationships/hyperlink" Target="http://castaneda.net/" TargetMode="External"/><Relationship Id="rId19971" Type="http://schemas.openxmlformats.org/officeDocument/2006/relationships/hyperlink" Target="http://www.guerrero.info/" TargetMode="External"/><Relationship Id="rId4011" Type="http://schemas.openxmlformats.org/officeDocument/2006/relationships/hyperlink" Target="http://www.franklin.com/" TargetMode="External"/><Relationship Id="rId11960" Type="http://schemas.openxmlformats.org/officeDocument/2006/relationships/hyperlink" Target="mailto:deborah91@bartlett.com" TargetMode="External"/><Relationship Id="rId18573" Type="http://schemas.openxmlformats.org/officeDocument/2006/relationships/hyperlink" Target="https://dickson.com/" TargetMode="External"/><Relationship Id="rId19624" Type="http://schemas.openxmlformats.org/officeDocument/2006/relationships/hyperlink" Target="mailto:imathews@chaney.com" TargetMode="External"/><Relationship Id="rId6183" Type="http://schemas.openxmlformats.org/officeDocument/2006/relationships/hyperlink" Target="https://ritter.com/" TargetMode="External"/><Relationship Id="rId7234" Type="http://schemas.openxmlformats.org/officeDocument/2006/relationships/hyperlink" Target="mailto:breanna21@duarte-carter.org" TargetMode="External"/><Relationship Id="rId7581" Type="http://schemas.openxmlformats.org/officeDocument/2006/relationships/hyperlink" Target="http://moran-hughes.biz/" TargetMode="External"/><Relationship Id="rId8632" Type="http://schemas.openxmlformats.org/officeDocument/2006/relationships/hyperlink" Target="mailto:ocruz@mcguire-kennedy.org" TargetMode="External"/><Relationship Id="rId10562" Type="http://schemas.openxmlformats.org/officeDocument/2006/relationships/hyperlink" Target="mailto:erussell@huerta.org" TargetMode="External"/><Relationship Id="rId11613" Type="http://schemas.openxmlformats.org/officeDocument/2006/relationships/hyperlink" Target="https://www.hancock-jacobs.info/" TargetMode="External"/><Relationship Id="rId17175" Type="http://schemas.openxmlformats.org/officeDocument/2006/relationships/hyperlink" Target="https://www.meyers.com/" TargetMode="External"/><Relationship Id="rId18226" Type="http://schemas.openxmlformats.org/officeDocument/2006/relationships/hyperlink" Target="mailto:hebertamy@wang.com" TargetMode="External"/><Relationship Id="rId10215" Type="http://schemas.openxmlformats.org/officeDocument/2006/relationships/hyperlink" Target="http://www.hodges.com/" TargetMode="External"/><Relationship Id="rId13785" Type="http://schemas.openxmlformats.org/officeDocument/2006/relationships/hyperlink" Target="http://www.juarez-snyder.com/" TargetMode="External"/><Relationship Id="rId14836" Type="http://schemas.openxmlformats.org/officeDocument/2006/relationships/hyperlink" Target="mailto:karina57@ballard-cowan.com" TargetMode="External"/><Relationship Id="rId2793" Type="http://schemas.openxmlformats.org/officeDocument/2006/relationships/hyperlink" Target="https://keith.com/" TargetMode="External"/><Relationship Id="rId3844" Type="http://schemas.openxmlformats.org/officeDocument/2006/relationships/hyperlink" Target="mailto:parkershields@navarro.com" TargetMode="External"/><Relationship Id="rId12387" Type="http://schemas.openxmlformats.org/officeDocument/2006/relationships/hyperlink" Target="https://www.fernandez.com/" TargetMode="External"/><Relationship Id="rId13438" Type="http://schemas.openxmlformats.org/officeDocument/2006/relationships/hyperlink" Target="mailto:hickmancameron@moreno-randolph.net" TargetMode="External"/><Relationship Id="rId765" Type="http://schemas.openxmlformats.org/officeDocument/2006/relationships/hyperlink" Target="https://www.hardy.com/" TargetMode="External"/><Relationship Id="rId1395" Type="http://schemas.openxmlformats.org/officeDocument/2006/relationships/hyperlink" Target="https://graves.com/" TargetMode="External"/><Relationship Id="rId2446" Type="http://schemas.openxmlformats.org/officeDocument/2006/relationships/hyperlink" Target="mailto:glennwarren@stone.com" TargetMode="External"/><Relationship Id="rId9059" Type="http://schemas.openxmlformats.org/officeDocument/2006/relationships/hyperlink" Target="http://www.short.com/" TargetMode="External"/><Relationship Id="rId19481" Type="http://schemas.openxmlformats.org/officeDocument/2006/relationships/hyperlink" Target="https://www.bailey-matthews.com/" TargetMode="External"/><Relationship Id="rId418" Type="http://schemas.openxmlformats.org/officeDocument/2006/relationships/hyperlink" Target="mailto:malik63@frazier-nichols.biz" TargetMode="External"/><Relationship Id="rId1048" Type="http://schemas.openxmlformats.org/officeDocument/2006/relationships/hyperlink" Target="mailto:nicolemacdonald@horn.net" TargetMode="External"/><Relationship Id="rId5669" Type="http://schemas.openxmlformats.org/officeDocument/2006/relationships/hyperlink" Target="https://ochoa-huffman.info/" TargetMode="External"/><Relationship Id="rId9540" Type="http://schemas.openxmlformats.org/officeDocument/2006/relationships/hyperlink" Target="mailto:adrian44@morales.org" TargetMode="External"/><Relationship Id="rId18083" Type="http://schemas.openxmlformats.org/officeDocument/2006/relationships/hyperlink" Target="https://www.trujillo-huang.com/" TargetMode="External"/><Relationship Id="rId19134" Type="http://schemas.openxmlformats.org/officeDocument/2006/relationships/hyperlink" Target="mailto:qray@farley-brady.com" TargetMode="External"/><Relationship Id="rId7091" Type="http://schemas.openxmlformats.org/officeDocument/2006/relationships/hyperlink" Target="http://www.orr.com/" TargetMode="External"/><Relationship Id="rId8142" Type="http://schemas.openxmlformats.org/officeDocument/2006/relationships/hyperlink" Target="mailto:fsaunders@arellano.net" TargetMode="External"/><Relationship Id="rId10072" Type="http://schemas.openxmlformats.org/officeDocument/2006/relationships/hyperlink" Target="mailto:kerrisnow@gould-walton.info" TargetMode="External"/><Relationship Id="rId11470" Type="http://schemas.openxmlformats.org/officeDocument/2006/relationships/hyperlink" Target="mailto:joanmeyers@dickerson.com" TargetMode="External"/><Relationship Id="rId12521" Type="http://schemas.openxmlformats.org/officeDocument/2006/relationships/hyperlink" Target="https://robbins.biz/" TargetMode="External"/><Relationship Id="rId11123" Type="http://schemas.openxmlformats.org/officeDocument/2006/relationships/hyperlink" Target="http://peck.info/" TargetMode="External"/><Relationship Id="rId14693" Type="http://schemas.openxmlformats.org/officeDocument/2006/relationships/hyperlink" Target="http://manning.net/" TargetMode="External"/><Relationship Id="rId15744" Type="http://schemas.openxmlformats.org/officeDocument/2006/relationships/hyperlink" Target="mailto:qlivingston@shaw-mccormick.org" TargetMode="External"/><Relationship Id="rId4752" Type="http://schemas.openxmlformats.org/officeDocument/2006/relationships/hyperlink" Target="mailto:nicholas70@short-leonard.com" TargetMode="External"/><Relationship Id="rId5803" Type="http://schemas.openxmlformats.org/officeDocument/2006/relationships/hyperlink" Target="https://baker.com/" TargetMode="External"/><Relationship Id="rId13295" Type="http://schemas.openxmlformats.org/officeDocument/2006/relationships/hyperlink" Target="http://solis-waters.biz/" TargetMode="External"/><Relationship Id="rId14346" Type="http://schemas.openxmlformats.org/officeDocument/2006/relationships/hyperlink" Target="mailto:brendan91@shea-bond.com" TargetMode="External"/><Relationship Id="rId18967" Type="http://schemas.openxmlformats.org/officeDocument/2006/relationships/hyperlink" Target="https://www.rice-weiss.biz/" TargetMode="External"/><Relationship Id="rId3354" Type="http://schemas.openxmlformats.org/officeDocument/2006/relationships/hyperlink" Target="mailto:brianamyers@lamb-pollard.com" TargetMode="External"/><Relationship Id="rId4405" Type="http://schemas.openxmlformats.org/officeDocument/2006/relationships/hyperlink" Target="http://mendoza-wood.info/" TargetMode="External"/><Relationship Id="rId7975" Type="http://schemas.openxmlformats.org/officeDocument/2006/relationships/hyperlink" Target="https://summers.com/" TargetMode="External"/><Relationship Id="rId17569" Type="http://schemas.openxmlformats.org/officeDocument/2006/relationships/hyperlink" Target="http://osborn-roach.com/" TargetMode="External"/><Relationship Id="rId275" Type="http://schemas.openxmlformats.org/officeDocument/2006/relationships/hyperlink" Target="https://www.donaldson-norman.com/" TargetMode="External"/><Relationship Id="rId3007" Type="http://schemas.openxmlformats.org/officeDocument/2006/relationships/hyperlink" Target="http://www.arnold.biz/" TargetMode="External"/><Relationship Id="rId6577" Type="http://schemas.openxmlformats.org/officeDocument/2006/relationships/hyperlink" Target="https://www.mooney.net/" TargetMode="External"/><Relationship Id="rId7628" Type="http://schemas.openxmlformats.org/officeDocument/2006/relationships/hyperlink" Target="mailto:yeseniasheppard@levy-houston.com" TargetMode="External"/><Relationship Id="rId10956" Type="http://schemas.openxmlformats.org/officeDocument/2006/relationships/hyperlink" Target="mailto:iyates@colon.info" TargetMode="External"/><Relationship Id="rId5179" Type="http://schemas.openxmlformats.org/officeDocument/2006/relationships/hyperlink" Target="https://www.landry-perez.com/" TargetMode="External"/><Relationship Id="rId9050" Type="http://schemas.openxmlformats.org/officeDocument/2006/relationships/hyperlink" Target="mailto:hartdavid@dalton.com" TargetMode="External"/><Relationship Id="rId10609" Type="http://schemas.openxmlformats.org/officeDocument/2006/relationships/hyperlink" Target="http://mcbride-oneal.net/" TargetMode="External"/><Relationship Id="rId12031" Type="http://schemas.openxmlformats.org/officeDocument/2006/relationships/hyperlink" Target="https://www.henson-hogan.org/" TargetMode="External"/><Relationship Id="rId16652" Type="http://schemas.openxmlformats.org/officeDocument/2006/relationships/hyperlink" Target="mailto:bmalone@bray.com" TargetMode="External"/><Relationship Id="rId17703" Type="http://schemas.openxmlformats.org/officeDocument/2006/relationships/hyperlink" Target="https://www.mueller.com/" TargetMode="External"/><Relationship Id="rId1789" Type="http://schemas.openxmlformats.org/officeDocument/2006/relationships/hyperlink" Target="https://greene.com/" TargetMode="External"/><Relationship Id="rId4262" Type="http://schemas.openxmlformats.org/officeDocument/2006/relationships/hyperlink" Target="mailto:galvarado@vance.com" TargetMode="External"/><Relationship Id="rId5660" Type="http://schemas.openxmlformats.org/officeDocument/2006/relationships/hyperlink" Target="mailto:tiffany45@stanley.biz" TargetMode="External"/><Relationship Id="rId6711" Type="http://schemas.openxmlformats.org/officeDocument/2006/relationships/hyperlink" Target="https://www.knox.com/" TargetMode="External"/><Relationship Id="rId15254" Type="http://schemas.openxmlformats.org/officeDocument/2006/relationships/hyperlink" Target="mailto:plamb@goodman.com" TargetMode="External"/><Relationship Id="rId16305" Type="http://schemas.openxmlformats.org/officeDocument/2006/relationships/hyperlink" Target="http://newman.com/" TargetMode="External"/><Relationship Id="rId19875" Type="http://schemas.openxmlformats.org/officeDocument/2006/relationships/hyperlink" Target="https://tanner-dodson.org/" TargetMode="External"/><Relationship Id="rId5313" Type="http://schemas.openxmlformats.org/officeDocument/2006/relationships/hyperlink" Target="https://boyd-huffman.com/" TargetMode="External"/><Relationship Id="rId8883" Type="http://schemas.openxmlformats.org/officeDocument/2006/relationships/hyperlink" Target="https://www.bishop-harmon.com/" TargetMode="External"/><Relationship Id="rId9934" Type="http://schemas.openxmlformats.org/officeDocument/2006/relationships/hyperlink" Target="mailto:vbautista@patel-espinoza.com" TargetMode="External"/><Relationship Id="rId11864" Type="http://schemas.openxmlformats.org/officeDocument/2006/relationships/hyperlink" Target="mailto:kentward@hooper-wong.com" TargetMode="External"/><Relationship Id="rId12915" Type="http://schemas.openxmlformats.org/officeDocument/2006/relationships/hyperlink" Target="https://www.trujillo-porter.net/" TargetMode="External"/><Relationship Id="rId18477" Type="http://schemas.openxmlformats.org/officeDocument/2006/relationships/hyperlink" Target="http://www.caldwell.info/" TargetMode="External"/><Relationship Id="rId19528" Type="http://schemas.openxmlformats.org/officeDocument/2006/relationships/hyperlink" Target="mailto:jadkins@mata.com" TargetMode="External"/><Relationship Id="rId1923" Type="http://schemas.openxmlformats.org/officeDocument/2006/relationships/hyperlink" Target="http://estes.com/" TargetMode="External"/><Relationship Id="rId7485" Type="http://schemas.openxmlformats.org/officeDocument/2006/relationships/hyperlink" Target="https://www.henderson.com/" TargetMode="External"/><Relationship Id="rId8536" Type="http://schemas.openxmlformats.org/officeDocument/2006/relationships/hyperlink" Target="mailto:morrisemily@brandt-myers.com" TargetMode="External"/><Relationship Id="rId10466" Type="http://schemas.openxmlformats.org/officeDocument/2006/relationships/hyperlink" Target="mailto:lydiabeard@mcbride.info" TargetMode="External"/><Relationship Id="rId11517" Type="http://schemas.openxmlformats.org/officeDocument/2006/relationships/hyperlink" Target="http://www.hartman-lloyd.com/" TargetMode="External"/><Relationship Id="rId17079" Type="http://schemas.openxmlformats.org/officeDocument/2006/relationships/hyperlink" Target="https://www.frank.org/" TargetMode="External"/><Relationship Id="rId6087" Type="http://schemas.openxmlformats.org/officeDocument/2006/relationships/hyperlink" Target="http://www.hogan.org/" TargetMode="External"/><Relationship Id="rId7138" Type="http://schemas.openxmlformats.org/officeDocument/2006/relationships/hyperlink" Target="mailto:tim15@prince.info" TargetMode="External"/><Relationship Id="rId10119" Type="http://schemas.openxmlformats.org/officeDocument/2006/relationships/hyperlink" Target="http://www.howard.com/" TargetMode="External"/><Relationship Id="rId13689" Type="http://schemas.openxmlformats.org/officeDocument/2006/relationships/hyperlink" Target="http://garrett.com/" TargetMode="External"/><Relationship Id="rId17560" Type="http://schemas.openxmlformats.org/officeDocument/2006/relationships/hyperlink" Target="mailto:parkstyrone@horton-cooley.com" TargetMode="External"/><Relationship Id="rId2697" Type="http://schemas.openxmlformats.org/officeDocument/2006/relationships/hyperlink" Target="http://tran.com/" TargetMode="External"/><Relationship Id="rId3748" Type="http://schemas.openxmlformats.org/officeDocument/2006/relationships/hyperlink" Target="mailto:nielsendarius@gentry-chaney.biz" TargetMode="External"/><Relationship Id="rId16162" Type="http://schemas.openxmlformats.org/officeDocument/2006/relationships/hyperlink" Target="mailto:darrellpatterson@becker.biz" TargetMode="External"/><Relationship Id="rId17213" Type="http://schemas.openxmlformats.org/officeDocument/2006/relationships/hyperlink" Target="http://www.rasmussen-chavez.info/" TargetMode="External"/><Relationship Id="rId18611" Type="http://schemas.openxmlformats.org/officeDocument/2006/relationships/hyperlink" Target="https://benitez.net/" TargetMode="External"/><Relationship Id="rId669" Type="http://schemas.openxmlformats.org/officeDocument/2006/relationships/hyperlink" Target="https://www.barajas.com/" TargetMode="External"/><Relationship Id="rId1299" Type="http://schemas.openxmlformats.org/officeDocument/2006/relationships/hyperlink" Target="https://www.davidson.com/" TargetMode="External"/><Relationship Id="rId5170" Type="http://schemas.openxmlformats.org/officeDocument/2006/relationships/hyperlink" Target="mailto:nmoyer@wiggins.com" TargetMode="External"/><Relationship Id="rId6221" Type="http://schemas.openxmlformats.org/officeDocument/2006/relationships/hyperlink" Target="http://www.baldwin.com/" TargetMode="External"/><Relationship Id="rId10600" Type="http://schemas.openxmlformats.org/officeDocument/2006/relationships/hyperlink" Target="mailto:bglover@mcdonald.org" TargetMode="External"/><Relationship Id="rId8393" Type="http://schemas.openxmlformats.org/officeDocument/2006/relationships/hyperlink" Target="http://www.campbell.com/" TargetMode="External"/><Relationship Id="rId9444" Type="http://schemas.openxmlformats.org/officeDocument/2006/relationships/hyperlink" Target="mailto:zachary49@burnett-dominguez.com" TargetMode="External"/><Relationship Id="rId9791" Type="http://schemas.openxmlformats.org/officeDocument/2006/relationships/hyperlink" Target="http://nielsen-espinoza.info/" TargetMode="External"/><Relationship Id="rId12772" Type="http://schemas.openxmlformats.org/officeDocument/2006/relationships/hyperlink" Target="mailto:yrobbins@macdonald.com" TargetMode="External"/><Relationship Id="rId13823" Type="http://schemas.openxmlformats.org/officeDocument/2006/relationships/hyperlink" Target="https://todd.com/" TargetMode="External"/><Relationship Id="rId19385" Type="http://schemas.openxmlformats.org/officeDocument/2006/relationships/hyperlink" Target="http://www.massey.net/" TargetMode="External"/><Relationship Id="rId1780" Type="http://schemas.openxmlformats.org/officeDocument/2006/relationships/hyperlink" Target="mailto:anna80@george.biz" TargetMode="External"/><Relationship Id="rId2831" Type="http://schemas.openxmlformats.org/officeDocument/2006/relationships/hyperlink" Target="http://good.com/" TargetMode="External"/><Relationship Id="rId8046" Type="http://schemas.openxmlformats.org/officeDocument/2006/relationships/hyperlink" Target="mailto:obrady@noble-curtis.com" TargetMode="External"/><Relationship Id="rId11374" Type="http://schemas.openxmlformats.org/officeDocument/2006/relationships/hyperlink" Target="mailto:fryesamantha@golden.net" TargetMode="External"/><Relationship Id="rId12425" Type="http://schemas.openxmlformats.org/officeDocument/2006/relationships/hyperlink" Target="http://www.watson.org/" TargetMode="External"/><Relationship Id="rId15995" Type="http://schemas.openxmlformats.org/officeDocument/2006/relationships/hyperlink" Target="https://www.meza-medina.biz/" TargetMode="External"/><Relationship Id="rId19038" Type="http://schemas.openxmlformats.org/officeDocument/2006/relationships/hyperlink" Target="mailto:ldunn@austin.com" TargetMode="External"/><Relationship Id="rId803" Type="http://schemas.openxmlformats.org/officeDocument/2006/relationships/hyperlink" Target="http://www.solis-villa.info/" TargetMode="External"/><Relationship Id="rId1433" Type="http://schemas.openxmlformats.org/officeDocument/2006/relationships/hyperlink" Target="https://www.hartman.com/" TargetMode="External"/><Relationship Id="rId11027" Type="http://schemas.openxmlformats.org/officeDocument/2006/relationships/hyperlink" Target="https://wyatt-mcdaniel.com/" TargetMode="External"/><Relationship Id="rId14597" Type="http://schemas.openxmlformats.org/officeDocument/2006/relationships/hyperlink" Target="http://conner.info/" TargetMode="External"/><Relationship Id="rId15648" Type="http://schemas.openxmlformats.org/officeDocument/2006/relationships/hyperlink" Target="mailto:mayerkristie@castaneda.com" TargetMode="External"/><Relationship Id="rId4656" Type="http://schemas.openxmlformats.org/officeDocument/2006/relationships/hyperlink" Target="mailto:tammiegonzales@gill-bowen.biz" TargetMode="External"/><Relationship Id="rId5707" Type="http://schemas.openxmlformats.org/officeDocument/2006/relationships/hyperlink" Target="http://www.jacobs.org/" TargetMode="External"/><Relationship Id="rId13199" Type="http://schemas.openxmlformats.org/officeDocument/2006/relationships/hyperlink" Target="https://holt-tucker.com/" TargetMode="External"/><Relationship Id="rId17070" Type="http://schemas.openxmlformats.org/officeDocument/2006/relationships/hyperlink" Target="mailto:angela93@ibarra.com" TargetMode="External"/><Relationship Id="rId18121" Type="http://schemas.openxmlformats.org/officeDocument/2006/relationships/hyperlink" Target="http://dawson-stanley.com/" TargetMode="External"/><Relationship Id="rId3258" Type="http://schemas.openxmlformats.org/officeDocument/2006/relationships/hyperlink" Target="mailto:goodwinkristina@whitehead.info" TargetMode="External"/><Relationship Id="rId4309" Type="http://schemas.openxmlformats.org/officeDocument/2006/relationships/hyperlink" Target="https://compton-lyons.com/" TargetMode="External"/><Relationship Id="rId7879" Type="http://schemas.openxmlformats.org/officeDocument/2006/relationships/hyperlink" Target="https://www.barnett-miranda.com/" TargetMode="External"/><Relationship Id="rId10110" Type="http://schemas.openxmlformats.org/officeDocument/2006/relationships/hyperlink" Target="mailto:gilbert29@estrada-stanley.info" TargetMode="External"/><Relationship Id="rId179" Type="http://schemas.openxmlformats.org/officeDocument/2006/relationships/hyperlink" Target="mailto:adrian55@gardner-gaines.com" TargetMode="External"/><Relationship Id="rId12282" Type="http://schemas.openxmlformats.org/officeDocument/2006/relationships/hyperlink" Target="mailto:sconway@mcintosh.com" TargetMode="External"/><Relationship Id="rId13680" Type="http://schemas.openxmlformats.org/officeDocument/2006/relationships/hyperlink" Target="mailto:tomjarvis@calderon.com" TargetMode="External"/><Relationship Id="rId14731" Type="http://schemas.openxmlformats.org/officeDocument/2006/relationships/hyperlink" Target="http://www.mcintosh-ortiz.com/" TargetMode="External"/><Relationship Id="rId660" Type="http://schemas.openxmlformats.org/officeDocument/2006/relationships/hyperlink" Target="mailto:jordanhodges@huff-hensley.biz" TargetMode="External"/><Relationship Id="rId1290" Type="http://schemas.openxmlformats.org/officeDocument/2006/relationships/hyperlink" Target="mailto:ebeck@macdonald.net" TargetMode="External"/><Relationship Id="rId2341" Type="http://schemas.openxmlformats.org/officeDocument/2006/relationships/hyperlink" Target="https://lara.info/" TargetMode="External"/><Relationship Id="rId13333" Type="http://schemas.openxmlformats.org/officeDocument/2006/relationships/hyperlink" Target="https://www.alvarez-cooke.com/" TargetMode="External"/><Relationship Id="rId17954" Type="http://schemas.openxmlformats.org/officeDocument/2006/relationships/hyperlink" Target="mailto:lori16@ward.com" TargetMode="External"/><Relationship Id="rId313" Type="http://schemas.openxmlformats.org/officeDocument/2006/relationships/hyperlink" Target="http://wilcox.com/" TargetMode="External"/><Relationship Id="rId6962" Type="http://schemas.openxmlformats.org/officeDocument/2006/relationships/hyperlink" Target="mailto:mindygregory@campbell-matthews.com" TargetMode="External"/><Relationship Id="rId16556" Type="http://schemas.openxmlformats.org/officeDocument/2006/relationships/hyperlink" Target="mailto:changlatasha@everett.com" TargetMode="External"/><Relationship Id="rId17607" Type="http://schemas.openxmlformats.org/officeDocument/2006/relationships/hyperlink" Target="http://reynolds.com/" TargetMode="External"/><Relationship Id="rId5564" Type="http://schemas.openxmlformats.org/officeDocument/2006/relationships/hyperlink" Target="mailto:ushort@montoya.com" TargetMode="External"/><Relationship Id="rId6615" Type="http://schemas.openxmlformats.org/officeDocument/2006/relationships/hyperlink" Target="http://pena-foley.org/" TargetMode="External"/><Relationship Id="rId15158" Type="http://schemas.openxmlformats.org/officeDocument/2006/relationships/hyperlink" Target="mailto:chasecox@wallace.com" TargetMode="External"/><Relationship Id="rId16209" Type="http://schemas.openxmlformats.org/officeDocument/2006/relationships/hyperlink" Target="http://www.valentine-proctor.net/" TargetMode="External"/><Relationship Id="rId19779" Type="http://schemas.openxmlformats.org/officeDocument/2006/relationships/hyperlink" Target="http://www.arnold-waller.biz/" TargetMode="External"/><Relationship Id="rId4166" Type="http://schemas.openxmlformats.org/officeDocument/2006/relationships/hyperlink" Target="mailto:earellano@vasquez-stevenson.info" TargetMode="External"/><Relationship Id="rId5217" Type="http://schemas.openxmlformats.org/officeDocument/2006/relationships/hyperlink" Target="http://gonzalez-barnett.com/" TargetMode="External"/><Relationship Id="rId8787" Type="http://schemas.openxmlformats.org/officeDocument/2006/relationships/hyperlink" Target="http://woodard.com/" TargetMode="External"/><Relationship Id="rId9838" Type="http://schemas.openxmlformats.org/officeDocument/2006/relationships/hyperlink" Target="mailto:kclarke@khan-francis.org" TargetMode="External"/><Relationship Id="rId11768" Type="http://schemas.openxmlformats.org/officeDocument/2006/relationships/hyperlink" Target="mailto:deckershelley@arias-ryan.com" TargetMode="External"/><Relationship Id="rId1827" Type="http://schemas.openxmlformats.org/officeDocument/2006/relationships/hyperlink" Target="https://www.thompson.biz/" TargetMode="External"/><Relationship Id="rId7389" Type="http://schemas.openxmlformats.org/officeDocument/2006/relationships/hyperlink" Target="https://rollins-moyer.net/" TargetMode="External"/><Relationship Id="rId12819" Type="http://schemas.openxmlformats.org/officeDocument/2006/relationships/hyperlink" Target="https://nielsen.biz/" TargetMode="External"/><Relationship Id="rId13190" Type="http://schemas.openxmlformats.org/officeDocument/2006/relationships/hyperlink" Target="mailto:bushdarlene@ali-lowery.org" TargetMode="External"/><Relationship Id="rId14241" Type="http://schemas.openxmlformats.org/officeDocument/2006/relationships/hyperlink" Target="https://lawrence-costa.com/" TargetMode="External"/><Relationship Id="rId3999" Type="http://schemas.openxmlformats.org/officeDocument/2006/relationships/hyperlink" Target="http://www.chavez.com/" TargetMode="External"/><Relationship Id="rId4300" Type="http://schemas.openxmlformats.org/officeDocument/2006/relationships/hyperlink" Target="mailto:epratt@weaver-malone.com" TargetMode="External"/><Relationship Id="rId18862" Type="http://schemas.openxmlformats.org/officeDocument/2006/relationships/hyperlink" Target="mailto:karellano@hurley.info" TargetMode="External"/><Relationship Id="rId19913" Type="http://schemas.openxmlformats.org/officeDocument/2006/relationships/hyperlink" Target="https://www.deleon.info/" TargetMode="External"/><Relationship Id="rId170" Type="http://schemas.openxmlformats.org/officeDocument/2006/relationships/hyperlink" Target="http://wise-mendez.com/" TargetMode="External"/><Relationship Id="rId6472" Type="http://schemas.openxmlformats.org/officeDocument/2006/relationships/hyperlink" Target="mailto:qwood@golden.net" TargetMode="External"/><Relationship Id="rId7523" Type="http://schemas.openxmlformats.org/officeDocument/2006/relationships/hyperlink" Target="http://www.jennings.com/" TargetMode="External"/><Relationship Id="rId7870" Type="http://schemas.openxmlformats.org/officeDocument/2006/relationships/hyperlink" Target="mailto:porr@gilbert.com" TargetMode="External"/><Relationship Id="rId8921" Type="http://schemas.openxmlformats.org/officeDocument/2006/relationships/hyperlink" Target="https://www.bryant.info/" TargetMode="External"/><Relationship Id="rId10851" Type="http://schemas.openxmlformats.org/officeDocument/2006/relationships/hyperlink" Target="http://caldwell.com/" TargetMode="External"/><Relationship Id="rId11902" Type="http://schemas.openxmlformats.org/officeDocument/2006/relationships/hyperlink" Target="mailto:wanda09@yang.net" TargetMode="External"/><Relationship Id="rId16066" Type="http://schemas.openxmlformats.org/officeDocument/2006/relationships/hyperlink" Target="mailto:garrettjoseph@jackson-mullen.com" TargetMode="External"/><Relationship Id="rId17464" Type="http://schemas.openxmlformats.org/officeDocument/2006/relationships/hyperlink" Target="mailto:terrichandler@duke-zimmerman.com" TargetMode="External"/><Relationship Id="rId18515" Type="http://schemas.openxmlformats.org/officeDocument/2006/relationships/hyperlink" Target="https://ayala-holmes.com/" TargetMode="External"/><Relationship Id="rId5074" Type="http://schemas.openxmlformats.org/officeDocument/2006/relationships/hyperlink" Target="mailto:jamesholmes@page-watts.net" TargetMode="External"/><Relationship Id="rId6125" Type="http://schemas.openxmlformats.org/officeDocument/2006/relationships/hyperlink" Target="https://carey.net/" TargetMode="External"/><Relationship Id="rId10504" Type="http://schemas.openxmlformats.org/officeDocument/2006/relationships/hyperlink" Target="mailto:buckleydominic@hampton.com" TargetMode="External"/><Relationship Id="rId17117" Type="http://schemas.openxmlformats.org/officeDocument/2006/relationships/hyperlink" Target="https://roach-curtis.org/" TargetMode="External"/><Relationship Id="rId8297" Type="http://schemas.openxmlformats.org/officeDocument/2006/relationships/hyperlink" Target="https://www.potter.com/" TargetMode="External"/><Relationship Id="rId9695" Type="http://schemas.openxmlformats.org/officeDocument/2006/relationships/hyperlink" Target="https://www.black-hurst.com/" TargetMode="External"/><Relationship Id="rId12676" Type="http://schemas.openxmlformats.org/officeDocument/2006/relationships/hyperlink" Target="mailto:diana07@roman.com" TargetMode="External"/><Relationship Id="rId13727" Type="http://schemas.openxmlformats.org/officeDocument/2006/relationships/hyperlink" Target="http://www.fields.net/" TargetMode="External"/><Relationship Id="rId19289" Type="http://schemas.openxmlformats.org/officeDocument/2006/relationships/hyperlink" Target="https://www.duffy-kirk.net/" TargetMode="External"/><Relationship Id="rId1684" Type="http://schemas.openxmlformats.org/officeDocument/2006/relationships/hyperlink" Target="mailto:ucoffey@hoffman-russo.biz" TargetMode="External"/><Relationship Id="rId2735" Type="http://schemas.openxmlformats.org/officeDocument/2006/relationships/hyperlink" Target="http://cruz-hudson.com/" TargetMode="External"/><Relationship Id="rId9348" Type="http://schemas.openxmlformats.org/officeDocument/2006/relationships/hyperlink" Target="mailto:cassidy35@day.info" TargetMode="External"/><Relationship Id="rId11278" Type="http://schemas.openxmlformats.org/officeDocument/2006/relationships/hyperlink" Target="mailto:carolynsantiago@crawford.com" TargetMode="External"/><Relationship Id="rId12329" Type="http://schemas.openxmlformats.org/officeDocument/2006/relationships/hyperlink" Target="http://www.alvarez-guerra.com/" TargetMode="External"/><Relationship Id="rId15899" Type="http://schemas.openxmlformats.org/officeDocument/2006/relationships/hyperlink" Target="http://mercer.biz/" TargetMode="External"/><Relationship Id="rId16200" Type="http://schemas.openxmlformats.org/officeDocument/2006/relationships/hyperlink" Target="mailto:ybean@pittman.org" TargetMode="External"/><Relationship Id="rId19770" Type="http://schemas.openxmlformats.org/officeDocument/2006/relationships/hyperlink" Target="mailto:chloe80@avila.com" TargetMode="External"/><Relationship Id="rId707" Type="http://schemas.openxmlformats.org/officeDocument/2006/relationships/hyperlink" Target="http://www.williamson-hernandez.net/" TargetMode="External"/><Relationship Id="rId1337" Type="http://schemas.openxmlformats.org/officeDocument/2006/relationships/hyperlink" Target="https://www.mann-johnson.com/" TargetMode="External"/><Relationship Id="rId5958" Type="http://schemas.openxmlformats.org/officeDocument/2006/relationships/hyperlink" Target="mailto:gmccann@rojas.com" TargetMode="External"/><Relationship Id="rId18372" Type="http://schemas.openxmlformats.org/officeDocument/2006/relationships/hyperlink" Target="mailto:sallybishop@shields.info" TargetMode="External"/><Relationship Id="rId19423" Type="http://schemas.openxmlformats.org/officeDocument/2006/relationships/hyperlink" Target="https://www.hess.org/" TargetMode="External"/><Relationship Id="rId43" Type="http://schemas.openxmlformats.org/officeDocument/2006/relationships/hyperlink" Target="http://www.moyer.com/" TargetMode="External"/><Relationship Id="rId7380" Type="http://schemas.openxmlformats.org/officeDocument/2006/relationships/hyperlink" Target="mailto:llindsey@decker-cervantes.org" TargetMode="External"/><Relationship Id="rId8431" Type="http://schemas.openxmlformats.org/officeDocument/2006/relationships/hyperlink" Target="https://fleming-stafford.com/" TargetMode="External"/><Relationship Id="rId10361" Type="http://schemas.openxmlformats.org/officeDocument/2006/relationships/hyperlink" Target="https://burnett.biz/" TargetMode="External"/><Relationship Id="rId12810" Type="http://schemas.openxmlformats.org/officeDocument/2006/relationships/hyperlink" Target="mailto:frankrobin@trevino.com" TargetMode="External"/><Relationship Id="rId18025" Type="http://schemas.openxmlformats.org/officeDocument/2006/relationships/hyperlink" Target="http://www.fritz-moreno.com/" TargetMode="External"/><Relationship Id="rId7033" Type="http://schemas.openxmlformats.org/officeDocument/2006/relationships/hyperlink" Target="http://www.hopkins.biz/" TargetMode="External"/><Relationship Id="rId10014" Type="http://schemas.openxmlformats.org/officeDocument/2006/relationships/hyperlink" Target="mailto:villarrealsergio@lowery.com" TargetMode="External"/><Relationship Id="rId11412" Type="http://schemas.openxmlformats.org/officeDocument/2006/relationships/hyperlink" Target="mailto:sandy19@hunter.net" TargetMode="External"/><Relationship Id="rId14982" Type="http://schemas.openxmlformats.org/officeDocument/2006/relationships/hyperlink" Target="mailto:alicehumphrey@kramer-frye.net" TargetMode="External"/><Relationship Id="rId3990" Type="http://schemas.openxmlformats.org/officeDocument/2006/relationships/hyperlink" Target="mailto:lonnie66@blake.biz" TargetMode="External"/><Relationship Id="rId13584" Type="http://schemas.openxmlformats.org/officeDocument/2006/relationships/hyperlink" Target="mailto:meaganharvey@hunt.org" TargetMode="External"/><Relationship Id="rId14635" Type="http://schemas.openxmlformats.org/officeDocument/2006/relationships/hyperlink" Target="https://lloyd.com/" TargetMode="External"/><Relationship Id="rId1194" Type="http://schemas.openxmlformats.org/officeDocument/2006/relationships/hyperlink" Target="mailto:xjensen@stokes.info" TargetMode="External"/><Relationship Id="rId2592" Type="http://schemas.openxmlformats.org/officeDocument/2006/relationships/hyperlink" Target="mailto:chloe03@kelly.net" TargetMode="External"/><Relationship Id="rId3643" Type="http://schemas.openxmlformats.org/officeDocument/2006/relationships/hyperlink" Target="http://www.daniels.com/" TargetMode="External"/><Relationship Id="rId12186" Type="http://schemas.openxmlformats.org/officeDocument/2006/relationships/hyperlink" Target="mailto:caroline10@turner.com" TargetMode="External"/><Relationship Id="rId13237" Type="http://schemas.openxmlformats.org/officeDocument/2006/relationships/hyperlink" Target="https://www.yang.com/" TargetMode="External"/><Relationship Id="rId17858" Type="http://schemas.openxmlformats.org/officeDocument/2006/relationships/hyperlink" Target="mailto:alanbrennan@berger.com" TargetMode="External"/><Relationship Id="rId18909" Type="http://schemas.openxmlformats.org/officeDocument/2006/relationships/hyperlink" Target="https://frazier.com/" TargetMode="External"/><Relationship Id="rId217" Type="http://schemas.openxmlformats.org/officeDocument/2006/relationships/hyperlink" Target="https://morse.org/" TargetMode="External"/><Relationship Id="rId564" Type="http://schemas.openxmlformats.org/officeDocument/2006/relationships/hyperlink" Target="mailto:shirleybeasley@hurley.info" TargetMode="External"/><Relationship Id="rId2245" Type="http://schemas.openxmlformats.org/officeDocument/2006/relationships/hyperlink" Target="http://www.ochoa.com/" TargetMode="External"/><Relationship Id="rId6866" Type="http://schemas.openxmlformats.org/officeDocument/2006/relationships/hyperlink" Target="mailto:caroline66@phelps.com" TargetMode="External"/><Relationship Id="rId7917" Type="http://schemas.openxmlformats.org/officeDocument/2006/relationships/hyperlink" Target="http://chaney.com/" TargetMode="External"/><Relationship Id="rId19280" Type="http://schemas.openxmlformats.org/officeDocument/2006/relationships/hyperlink" Target="mailto:suzanne24@powers.info" TargetMode="External"/><Relationship Id="rId5468" Type="http://schemas.openxmlformats.org/officeDocument/2006/relationships/hyperlink" Target="mailto:xrandolph@wu-rivera.com" TargetMode="External"/><Relationship Id="rId6519" Type="http://schemas.openxmlformats.org/officeDocument/2006/relationships/hyperlink" Target="http://www.allen-mccall.com/" TargetMode="External"/><Relationship Id="rId12320" Type="http://schemas.openxmlformats.org/officeDocument/2006/relationships/hyperlink" Target="mailto:wwatts@dalton.com" TargetMode="External"/><Relationship Id="rId14492" Type="http://schemas.openxmlformats.org/officeDocument/2006/relationships/hyperlink" Target="mailto:jaclynsnow@olsen.biz" TargetMode="External"/><Relationship Id="rId15890" Type="http://schemas.openxmlformats.org/officeDocument/2006/relationships/hyperlink" Target="mailto:darryl99@park-hicks.com" TargetMode="External"/><Relationship Id="rId16941" Type="http://schemas.openxmlformats.org/officeDocument/2006/relationships/hyperlink" Target="https://monroe.com/" TargetMode="External"/><Relationship Id="rId4551" Type="http://schemas.openxmlformats.org/officeDocument/2006/relationships/hyperlink" Target="http://www.newton.com/" TargetMode="External"/><Relationship Id="rId13094" Type="http://schemas.openxmlformats.org/officeDocument/2006/relationships/hyperlink" Target="mailto:priscilla54@mclaughlin.com" TargetMode="External"/><Relationship Id="rId14145" Type="http://schemas.openxmlformats.org/officeDocument/2006/relationships/hyperlink" Target="https://www.barron.org/" TargetMode="External"/><Relationship Id="rId15543" Type="http://schemas.openxmlformats.org/officeDocument/2006/relationships/hyperlink" Target="http://www.moon.com/" TargetMode="External"/><Relationship Id="rId3153" Type="http://schemas.openxmlformats.org/officeDocument/2006/relationships/hyperlink" Target="https://kline.com/" TargetMode="External"/><Relationship Id="rId4204" Type="http://schemas.openxmlformats.org/officeDocument/2006/relationships/hyperlink" Target="mailto:msuarez@galloway.info" TargetMode="External"/><Relationship Id="rId5602" Type="http://schemas.openxmlformats.org/officeDocument/2006/relationships/hyperlink" Target="mailto:theodoremarsh@bond.com" TargetMode="External"/><Relationship Id="rId18766" Type="http://schemas.openxmlformats.org/officeDocument/2006/relationships/hyperlink" Target="mailto:deniserussell@khan-haley.info" TargetMode="External"/><Relationship Id="rId19817" Type="http://schemas.openxmlformats.org/officeDocument/2006/relationships/hyperlink" Target="https://www.fuentes.org/" TargetMode="External"/><Relationship Id="rId7774" Type="http://schemas.openxmlformats.org/officeDocument/2006/relationships/hyperlink" Target="mailto:terrellrichard@juarez.org" TargetMode="External"/><Relationship Id="rId8825" Type="http://schemas.openxmlformats.org/officeDocument/2006/relationships/hyperlink" Target="https://www.dudley.com/" TargetMode="External"/><Relationship Id="rId10755" Type="http://schemas.openxmlformats.org/officeDocument/2006/relationships/hyperlink" Target="https://www.carrillo.org/" TargetMode="External"/><Relationship Id="rId11806" Type="http://schemas.openxmlformats.org/officeDocument/2006/relationships/hyperlink" Target="mailto:aimeedougherty@berg-huynh.com" TargetMode="External"/><Relationship Id="rId17368" Type="http://schemas.openxmlformats.org/officeDocument/2006/relationships/hyperlink" Target="mailto:andersenloretta@pruitt-figueroa.com" TargetMode="External"/><Relationship Id="rId18419" Type="http://schemas.openxmlformats.org/officeDocument/2006/relationships/hyperlink" Target="https://gentry.com/" TargetMode="External"/><Relationship Id="rId6029" Type="http://schemas.openxmlformats.org/officeDocument/2006/relationships/hyperlink" Target="https://villa-church.com/" TargetMode="External"/><Relationship Id="rId6376" Type="http://schemas.openxmlformats.org/officeDocument/2006/relationships/hyperlink" Target="mailto:dtyler@bell-bailey.com" TargetMode="External"/><Relationship Id="rId7427" Type="http://schemas.openxmlformats.org/officeDocument/2006/relationships/hyperlink" Target="https://www.stuart-santana.net/" TargetMode="External"/><Relationship Id="rId10408" Type="http://schemas.openxmlformats.org/officeDocument/2006/relationships/hyperlink" Target="mailto:alyssaponce@ayala-valentine.net" TargetMode="External"/><Relationship Id="rId13978" Type="http://schemas.openxmlformats.org/officeDocument/2006/relationships/hyperlink" Target="mailto:ritteramber@sparks-west.net" TargetMode="External"/><Relationship Id="rId2986" Type="http://schemas.openxmlformats.org/officeDocument/2006/relationships/hyperlink" Target="mailto:colemandebra@waller.com" TargetMode="External"/><Relationship Id="rId9599" Type="http://schemas.openxmlformats.org/officeDocument/2006/relationships/hyperlink" Target="http://lloyd.net/" TargetMode="External"/><Relationship Id="rId16451" Type="http://schemas.openxmlformats.org/officeDocument/2006/relationships/hyperlink" Target="http://moore.net/" TargetMode="External"/><Relationship Id="rId17502" Type="http://schemas.openxmlformats.org/officeDocument/2006/relationships/hyperlink" Target="mailto:sdeleon@jennings.com" TargetMode="External"/><Relationship Id="rId18900" Type="http://schemas.openxmlformats.org/officeDocument/2006/relationships/hyperlink" Target="mailto:rfitzpatrick@pitts-castro.com" TargetMode="External"/><Relationship Id="rId958" Type="http://schemas.openxmlformats.org/officeDocument/2006/relationships/hyperlink" Target="mailto:barronfranklin@mays.com" TargetMode="External"/><Relationship Id="rId1588" Type="http://schemas.openxmlformats.org/officeDocument/2006/relationships/hyperlink" Target="mailto:hnorris@benton.com" TargetMode="External"/><Relationship Id="rId2639" Type="http://schemas.openxmlformats.org/officeDocument/2006/relationships/hyperlink" Target="http://www.page.info/" TargetMode="External"/><Relationship Id="rId6510" Type="http://schemas.openxmlformats.org/officeDocument/2006/relationships/hyperlink" Target="mailto:krystalmeyer@mcdonald.com" TargetMode="External"/><Relationship Id="rId15053" Type="http://schemas.openxmlformats.org/officeDocument/2006/relationships/hyperlink" Target="https://www.goodwin.com/" TargetMode="External"/><Relationship Id="rId16104" Type="http://schemas.openxmlformats.org/officeDocument/2006/relationships/hyperlink" Target="mailto:butlermariah@christian.net" TargetMode="External"/><Relationship Id="rId4061" Type="http://schemas.openxmlformats.org/officeDocument/2006/relationships/hyperlink" Target="https://www.macdonald-rogers.com/" TargetMode="External"/><Relationship Id="rId5112" Type="http://schemas.openxmlformats.org/officeDocument/2006/relationships/hyperlink" Target="mailto:julieburns@bray-mccarty.net" TargetMode="External"/><Relationship Id="rId8682" Type="http://schemas.openxmlformats.org/officeDocument/2006/relationships/hyperlink" Target="mailto:jle@soto.com" TargetMode="External"/><Relationship Id="rId9733" Type="http://schemas.openxmlformats.org/officeDocument/2006/relationships/hyperlink" Target="http://soto-lozano.biz/" TargetMode="External"/><Relationship Id="rId18276" Type="http://schemas.openxmlformats.org/officeDocument/2006/relationships/hyperlink" Target="mailto:tmooney@ferrell.net" TargetMode="External"/><Relationship Id="rId19674" Type="http://schemas.openxmlformats.org/officeDocument/2006/relationships/hyperlink" Target="mailto:mirandastein@thompson.com" TargetMode="External"/><Relationship Id="rId7284" Type="http://schemas.openxmlformats.org/officeDocument/2006/relationships/hyperlink" Target="mailto:maurice76@kennedy.com" TargetMode="External"/><Relationship Id="rId8335" Type="http://schemas.openxmlformats.org/officeDocument/2006/relationships/hyperlink" Target="https://hale.com/" TargetMode="External"/><Relationship Id="rId11663" Type="http://schemas.openxmlformats.org/officeDocument/2006/relationships/hyperlink" Target="http://marshall-castro.org/" TargetMode="External"/><Relationship Id="rId12714" Type="http://schemas.openxmlformats.org/officeDocument/2006/relationships/hyperlink" Target="mailto:kgeorge@guerra.org" TargetMode="External"/><Relationship Id="rId19327" Type="http://schemas.openxmlformats.org/officeDocument/2006/relationships/hyperlink" Target="https://mckenzie.com/" TargetMode="External"/><Relationship Id="rId1722" Type="http://schemas.openxmlformats.org/officeDocument/2006/relationships/hyperlink" Target="mailto:jmorton@huff.com" TargetMode="External"/><Relationship Id="rId10265" Type="http://schemas.openxmlformats.org/officeDocument/2006/relationships/hyperlink" Target="http://www.simpson.com/" TargetMode="External"/><Relationship Id="rId11316" Type="http://schemas.openxmlformats.org/officeDocument/2006/relationships/hyperlink" Target="mailto:angel77@hahn-drake.com" TargetMode="External"/><Relationship Id="rId14886" Type="http://schemas.openxmlformats.org/officeDocument/2006/relationships/hyperlink" Target="mailto:terrihodges@braun.com" TargetMode="External"/><Relationship Id="rId15937" Type="http://schemas.openxmlformats.org/officeDocument/2006/relationships/hyperlink" Target="http://ritter.biz/" TargetMode="External"/><Relationship Id="rId3894" Type="http://schemas.openxmlformats.org/officeDocument/2006/relationships/hyperlink" Target="mailto:yarcher@noble-valencia.com" TargetMode="External"/><Relationship Id="rId4945" Type="http://schemas.openxmlformats.org/officeDocument/2006/relationships/hyperlink" Target="https://ibarra-wall.net/" TargetMode="External"/><Relationship Id="rId13488" Type="http://schemas.openxmlformats.org/officeDocument/2006/relationships/hyperlink" Target="mailto:yangrickey@gilbert.com" TargetMode="External"/><Relationship Id="rId14539" Type="http://schemas.openxmlformats.org/officeDocument/2006/relationships/hyperlink" Target="http://villarreal.org/" TargetMode="External"/><Relationship Id="rId18410" Type="http://schemas.openxmlformats.org/officeDocument/2006/relationships/hyperlink" Target="mailto:perezangela@reynolds-wells.com" TargetMode="External"/><Relationship Id="rId2496" Type="http://schemas.openxmlformats.org/officeDocument/2006/relationships/hyperlink" Target="mailto:ronaldwarren@friedman.net" TargetMode="External"/><Relationship Id="rId3547" Type="http://schemas.openxmlformats.org/officeDocument/2006/relationships/hyperlink" Target="http://www.rodriguez.net/" TargetMode="External"/><Relationship Id="rId17012" Type="http://schemas.openxmlformats.org/officeDocument/2006/relationships/hyperlink" Target="mailto:erika23@lowery-lowe.com" TargetMode="External"/><Relationship Id="rId468" Type="http://schemas.openxmlformats.org/officeDocument/2006/relationships/hyperlink" Target="mailto:walterfrye@good-boyer.com" TargetMode="External"/><Relationship Id="rId1098" Type="http://schemas.openxmlformats.org/officeDocument/2006/relationships/hyperlink" Target="mailto:tlittle@lam.org" TargetMode="External"/><Relationship Id="rId2149" Type="http://schemas.openxmlformats.org/officeDocument/2006/relationships/hyperlink" Target="http://www.mclaughlin.biz/" TargetMode="External"/><Relationship Id="rId6020" Type="http://schemas.openxmlformats.org/officeDocument/2006/relationships/hyperlink" Target="mailto:kpetty@green.com" TargetMode="External"/><Relationship Id="rId9590" Type="http://schemas.openxmlformats.org/officeDocument/2006/relationships/hyperlink" Target="mailto:emily89@sheppard.com" TargetMode="External"/><Relationship Id="rId12571" Type="http://schemas.openxmlformats.org/officeDocument/2006/relationships/hyperlink" Target="https://mcconnell.com/" TargetMode="External"/><Relationship Id="rId19184" Type="http://schemas.openxmlformats.org/officeDocument/2006/relationships/hyperlink" Target="mailto:mathewstricia@mcintosh.com" TargetMode="External"/><Relationship Id="rId2630" Type="http://schemas.openxmlformats.org/officeDocument/2006/relationships/hyperlink" Target="mailto:fbarnes@burke.net" TargetMode="External"/><Relationship Id="rId8192" Type="http://schemas.openxmlformats.org/officeDocument/2006/relationships/hyperlink" Target="mailto:bobby37@juarez-hansen.com" TargetMode="External"/><Relationship Id="rId9243" Type="http://schemas.openxmlformats.org/officeDocument/2006/relationships/hyperlink" Target="https://www.blair-reeves.org/" TargetMode="External"/><Relationship Id="rId11173" Type="http://schemas.openxmlformats.org/officeDocument/2006/relationships/hyperlink" Target="https://holden.com/" TargetMode="External"/><Relationship Id="rId12224" Type="http://schemas.openxmlformats.org/officeDocument/2006/relationships/hyperlink" Target="mailto:costapaula@mayo.com" TargetMode="External"/><Relationship Id="rId13622" Type="http://schemas.openxmlformats.org/officeDocument/2006/relationships/hyperlink" Target="mailto:brichmond@adkins.com" TargetMode="External"/><Relationship Id="rId602" Type="http://schemas.openxmlformats.org/officeDocument/2006/relationships/hyperlink" Target="mailto:mspencer@blackwell.biz" TargetMode="External"/><Relationship Id="rId1232" Type="http://schemas.openxmlformats.org/officeDocument/2006/relationships/hyperlink" Target="mailto:raven50@zavala-shepherd.com" TargetMode="External"/><Relationship Id="rId15794" Type="http://schemas.openxmlformats.org/officeDocument/2006/relationships/hyperlink" Target="mailto:qbean@sharp.com" TargetMode="External"/><Relationship Id="rId16845" Type="http://schemas.openxmlformats.org/officeDocument/2006/relationships/hyperlink" Target="https://www.rojas.net/" TargetMode="External"/><Relationship Id="rId5853" Type="http://schemas.openxmlformats.org/officeDocument/2006/relationships/hyperlink" Target="https://ochoa.com/" TargetMode="External"/><Relationship Id="rId6904" Type="http://schemas.openxmlformats.org/officeDocument/2006/relationships/hyperlink" Target="mailto:troylowe@taylor.biz" TargetMode="External"/><Relationship Id="rId14396" Type="http://schemas.openxmlformats.org/officeDocument/2006/relationships/hyperlink" Target="mailto:stanleyhansen@chambers.net" TargetMode="External"/><Relationship Id="rId15447" Type="http://schemas.openxmlformats.org/officeDocument/2006/relationships/hyperlink" Target="http://brooks.biz/" TargetMode="External"/><Relationship Id="rId3057" Type="http://schemas.openxmlformats.org/officeDocument/2006/relationships/hyperlink" Target="https://www.dominguez-owen.com/" TargetMode="External"/><Relationship Id="rId4108" Type="http://schemas.openxmlformats.org/officeDocument/2006/relationships/hyperlink" Target="mailto:leonbowman@tate-holder.com" TargetMode="External"/><Relationship Id="rId4455" Type="http://schemas.openxmlformats.org/officeDocument/2006/relationships/hyperlink" Target="https://www.gentry.com/" TargetMode="External"/><Relationship Id="rId5506" Type="http://schemas.openxmlformats.org/officeDocument/2006/relationships/hyperlink" Target="mailto:tiffanypearson@benson.com" TargetMode="External"/><Relationship Id="rId14049" Type="http://schemas.openxmlformats.org/officeDocument/2006/relationships/hyperlink" Target="http://www.jarvis.com/" TargetMode="External"/><Relationship Id="rId7678" Type="http://schemas.openxmlformats.org/officeDocument/2006/relationships/hyperlink" Target="mailto:ginairwin@mcclain-ramsey.com" TargetMode="External"/><Relationship Id="rId8729" Type="http://schemas.openxmlformats.org/officeDocument/2006/relationships/hyperlink" Target="http://sherman.org/" TargetMode="External"/><Relationship Id="rId10659" Type="http://schemas.openxmlformats.org/officeDocument/2006/relationships/hyperlink" Target="http://www.odonnell.com/" TargetMode="External"/><Relationship Id="rId14530" Type="http://schemas.openxmlformats.org/officeDocument/2006/relationships/hyperlink" Target="mailto:loridiaz@cook.com" TargetMode="External"/><Relationship Id="rId12081" Type="http://schemas.openxmlformats.org/officeDocument/2006/relationships/hyperlink" Target="http://www.nixon-hodges.com/" TargetMode="External"/><Relationship Id="rId13132" Type="http://schemas.openxmlformats.org/officeDocument/2006/relationships/hyperlink" Target="mailto:tamara88@valentine.biz" TargetMode="External"/><Relationship Id="rId2140" Type="http://schemas.openxmlformats.org/officeDocument/2006/relationships/hyperlink" Target="mailto:ukidd@dillon.com" TargetMode="External"/><Relationship Id="rId6761" Type="http://schemas.openxmlformats.org/officeDocument/2006/relationships/hyperlink" Target="http://pittman.com/" TargetMode="External"/><Relationship Id="rId7812" Type="http://schemas.openxmlformats.org/officeDocument/2006/relationships/hyperlink" Target="mailto:antonioelliott@williams.com" TargetMode="External"/><Relationship Id="rId16355" Type="http://schemas.openxmlformats.org/officeDocument/2006/relationships/hyperlink" Target="https://suarez-pena.info/" TargetMode="External"/><Relationship Id="rId17753" Type="http://schemas.openxmlformats.org/officeDocument/2006/relationships/hyperlink" Target="https://klein-chase.biz/" TargetMode="External"/><Relationship Id="rId18804" Type="http://schemas.openxmlformats.org/officeDocument/2006/relationships/hyperlink" Target="mailto:albertbarron@brock-wilkinson.com" TargetMode="External"/><Relationship Id="rId112" Type="http://schemas.openxmlformats.org/officeDocument/2006/relationships/hyperlink" Target="https://www.mcneil.com/" TargetMode="External"/><Relationship Id="rId5363" Type="http://schemas.openxmlformats.org/officeDocument/2006/relationships/hyperlink" Target="https://www.pratt.com/" TargetMode="External"/><Relationship Id="rId6414" Type="http://schemas.openxmlformats.org/officeDocument/2006/relationships/hyperlink" Target="mailto:ashley12@jarvis.com" TargetMode="External"/><Relationship Id="rId16008" Type="http://schemas.openxmlformats.org/officeDocument/2006/relationships/hyperlink" Target="mailto:branchbryce@rosario.com" TargetMode="External"/><Relationship Id="rId17406" Type="http://schemas.openxmlformats.org/officeDocument/2006/relationships/hyperlink" Target="mailto:haley47@petty.com" TargetMode="External"/><Relationship Id="rId5016" Type="http://schemas.openxmlformats.org/officeDocument/2006/relationships/hyperlink" Target="mailto:kelly13@adams.com" TargetMode="External"/><Relationship Id="rId9984" Type="http://schemas.openxmlformats.org/officeDocument/2006/relationships/hyperlink" Target="mailto:abarajas@bright-yates.com" TargetMode="External"/><Relationship Id="rId12965" Type="http://schemas.openxmlformats.org/officeDocument/2006/relationships/hyperlink" Target="https://www.collins.net/" TargetMode="External"/><Relationship Id="rId19578" Type="http://schemas.openxmlformats.org/officeDocument/2006/relationships/hyperlink" Target="mailto:hpace@yu.com" TargetMode="External"/><Relationship Id="rId1973" Type="http://schemas.openxmlformats.org/officeDocument/2006/relationships/hyperlink" Target="https://moyer-tyler.com/" TargetMode="External"/><Relationship Id="rId7188" Type="http://schemas.openxmlformats.org/officeDocument/2006/relationships/hyperlink" Target="mailto:mathewlara@nixon.com" TargetMode="External"/><Relationship Id="rId8239" Type="http://schemas.openxmlformats.org/officeDocument/2006/relationships/hyperlink" Target="http://www.bailey.com/" TargetMode="External"/><Relationship Id="rId8586" Type="http://schemas.openxmlformats.org/officeDocument/2006/relationships/hyperlink" Target="mailto:frostmallory@walters.com" TargetMode="External"/><Relationship Id="rId9637" Type="http://schemas.openxmlformats.org/officeDocument/2006/relationships/hyperlink" Target="http://www.cervantes.com/" TargetMode="External"/><Relationship Id="rId11567" Type="http://schemas.openxmlformats.org/officeDocument/2006/relationships/hyperlink" Target="http://www.crane.com/" TargetMode="External"/><Relationship Id="rId12618" Type="http://schemas.openxmlformats.org/officeDocument/2006/relationships/hyperlink" Target="mailto:castromarc@spencer.com" TargetMode="External"/><Relationship Id="rId1626" Type="http://schemas.openxmlformats.org/officeDocument/2006/relationships/hyperlink" Target="mailto:bdavidson@payne-conley.com" TargetMode="External"/><Relationship Id="rId10169" Type="http://schemas.openxmlformats.org/officeDocument/2006/relationships/hyperlink" Target="https://mcfarland-hughes.com/" TargetMode="External"/><Relationship Id="rId14040" Type="http://schemas.openxmlformats.org/officeDocument/2006/relationships/hyperlink" Target="mailto:billyowens@mcdowell.com" TargetMode="External"/><Relationship Id="rId18661" Type="http://schemas.openxmlformats.org/officeDocument/2006/relationships/hyperlink" Target="https://www.kennedy.com/" TargetMode="External"/><Relationship Id="rId19712" Type="http://schemas.openxmlformats.org/officeDocument/2006/relationships/hyperlink" Target="mailto:alexleach@sexton.com" TargetMode="External"/><Relationship Id="rId3798" Type="http://schemas.openxmlformats.org/officeDocument/2006/relationships/hyperlink" Target="mailto:brosario@mercer.com" TargetMode="External"/><Relationship Id="rId4849" Type="http://schemas.openxmlformats.org/officeDocument/2006/relationships/hyperlink" Target="http://www.ballard.com/" TargetMode="External"/><Relationship Id="rId8720" Type="http://schemas.openxmlformats.org/officeDocument/2006/relationships/hyperlink" Target="mailto:orichardson@mayer.biz" TargetMode="External"/><Relationship Id="rId10650" Type="http://schemas.openxmlformats.org/officeDocument/2006/relationships/hyperlink" Target="mailto:alejandroconley@burch.com" TargetMode="External"/><Relationship Id="rId17263" Type="http://schemas.openxmlformats.org/officeDocument/2006/relationships/hyperlink" Target="http://crosby-brown.com/" TargetMode="External"/><Relationship Id="rId18314" Type="http://schemas.openxmlformats.org/officeDocument/2006/relationships/hyperlink" Target="mailto:gregoryharmon@christensen.biz" TargetMode="External"/><Relationship Id="rId6271" Type="http://schemas.openxmlformats.org/officeDocument/2006/relationships/hyperlink" Target="https://www.parsons.net/" TargetMode="External"/><Relationship Id="rId7322" Type="http://schemas.openxmlformats.org/officeDocument/2006/relationships/hyperlink" Target="mailto:chamberstraci@cardenas-haney.com" TargetMode="External"/><Relationship Id="rId10303" Type="http://schemas.openxmlformats.org/officeDocument/2006/relationships/hyperlink" Target="https://yates.biz/" TargetMode="External"/><Relationship Id="rId11701" Type="http://schemas.openxmlformats.org/officeDocument/2006/relationships/hyperlink" Target="https://www.giles.com/" TargetMode="External"/><Relationship Id="rId9494" Type="http://schemas.openxmlformats.org/officeDocument/2006/relationships/hyperlink" Target="mailto:colleencervantes@roberson.com" TargetMode="External"/><Relationship Id="rId13873" Type="http://schemas.openxmlformats.org/officeDocument/2006/relationships/hyperlink" Target="http://www.kim.com/" TargetMode="External"/><Relationship Id="rId14924" Type="http://schemas.openxmlformats.org/officeDocument/2006/relationships/hyperlink" Target="mailto:brendan71@harrell.com" TargetMode="External"/><Relationship Id="rId19088" Type="http://schemas.openxmlformats.org/officeDocument/2006/relationships/hyperlink" Target="mailto:jean83@anthony.biz" TargetMode="External"/><Relationship Id="rId1483" Type="http://schemas.openxmlformats.org/officeDocument/2006/relationships/hyperlink" Target="https://www.mccullough.org/" TargetMode="External"/><Relationship Id="rId2881" Type="http://schemas.openxmlformats.org/officeDocument/2006/relationships/hyperlink" Target="http://www.arias.net/" TargetMode="External"/><Relationship Id="rId3932" Type="http://schemas.openxmlformats.org/officeDocument/2006/relationships/hyperlink" Target="mailto:stephen66@nielsen.com" TargetMode="External"/><Relationship Id="rId8096" Type="http://schemas.openxmlformats.org/officeDocument/2006/relationships/hyperlink" Target="mailto:baileyerickson@roberson-holt.com" TargetMode="External"/><Relationship Id="rId9147" Type="http://schemas.openxmlformats.org/officeDocument/2006/relationships/hyperlink" Target="https://walter.info/" TargetMode="External"/><Relationship Id="rId11077" Type="http://schemas.openxmlformats.org/officeDocument/2006/relationships/hyperlink" Target="http://www.herrera.org/" TargetMode="External"/><Relationship Id="rId12475" Type="http://schemas.openxmlformats.org/officeDocument/2006/relationships/hyperlink" Target="http://www.medina-bradley.com/" TargetMode="External"/><Relationship Id="rId13526" Type="http://schemas.openxmlformats.org/officeDocument/2006/relationships/hyperlink" Target="mailto:wongeddie@wallace.biz" TargetMode="External"/><Relationship Id="rId506" Type="http://schemas.openxmlformats.org/officeDocument/2006/relationships/hyperlink" Target="mailto:brett70@reilly.com" TargetMode="External"/><Relationship Id="rId853" Type="http://schemas.openxmlformats.org/officeDocument/2006/relationships/hyperlink" Target="https://www.bell.com/" TargetMode="External"/><Relationship Id="rId1136" Type="http://schemas.openxmlformats.org/officeDocument/2006/relationships/hyperlink" Target="mailto:taylormartin@donovan-hendricks.info" TargetMode="External"/><Relationship Id="rId2534" Type="http://schemas.openxmlformats.org/officeDocument/2006/relationships/hyperlink" Target="mailto:rhodesjon@cummings.biz" TargetMode="External"/><Relationship Id="rId12128" Type="http://schemas.openxmlformats.org/officeDocument/2006/relationships/hyperlink" Target="mailto:tuckerjoanna@schmitt.biz" TargetMode="External"/><Relationship Id="rId15698" Type="http://schemas.openxmlformats.org/officeDocument/2006/relationships/hyperlink" Target="mailto:nstark@boyer-dunn.com" TargetMode="External"/><Relationship Id="rId16749" Type="http://schemas.openxmlformats.org/officeDocument/2006/relationships/hyperlink" Target="http://www.elliott.org/" TargetMode="External"/><Relationship Id="rId5757" Type="http://schemas.openxmlformats.org/officeDocument/2006/relationships/hyperlink" Target="http://henson.com/" TargetMode="External"/><Relationship Id="rId6808" Type="http://schemas.openxmlformats.org/officeDocument/2006/relationships/hyperlink" Target="mailto:atkinsebony@simmons-mills.com" TargetMode="External"/><Relationship Id="rId18171" Type="http://schemas.openxmlformats.org/officeDocument/2006/relationships/hyperlink" Target="http://reeves-chung.com/" TargetMode="External"/><Relationship Id="rId19222" Type="http://schemas.openxmlformats.org/officeDocument/2006/relationships/hyperlink" Target="mailto:shannon04@nelson-mcbride.com" TargetMode="External"/><Relationship Id="rId4359" Type="http://schemas.openxmlformats.org/officeDocument/2006/relationships/hyperlink" Target="https://www.shea.com/" TargetMode="External"/><Relationship Id="rId8230" Type="http://schemas.openxmlformats.org/officeDocument/2006/relationships/hyperlink" Target="mailto:pagewayne@bowman.com" TargetMode="External"/><Relationship Id="rId10160" Type="http://schemas.openxmlformats.org/officeDocument/2006/relationships/hyperlink" Target="mailto:rfrench@browning.net" TargetMode="External"/><Relationship Id="rId11211" Type="http://schemas.openxmlformats.org/officeDocument/2006/relationships/hyperlink" Target="https://www.noble.com/" TargetMode="External"/><Relationship Id="rId14781" Type="http://schemas.openxmlformats.org/officeDocument/2006/relationships/hyperlink" Target="http://www.rivera-mcgrath.com/" TargetMode="External"/><Relationship Id="rId4840" Type="http://schemas.openxmlformats.org/officeDocument/2006/relationships/hyperlink" Target="mailto:buckrickey@hensley.biz" TargetMode="External"/><Relationship Id="rId13383" Type="http://schemas.openxmlformats.org/officeDocument/2006/relationships/hyperlink" Target="http://www.johnson.biz/" TargetMode="External"/><Relationship Id="rId14434" Type="http://schemas.openxmlformats.org/officeDocument/2006/relationships/hyperlink" Target="mailto:castillobrianna@gallagher.com" TargetMode="External"/><Relationship Id="rId15832" Type="http://schemas.openxmlformats.org/officeDocument/2006/relationships/hyperlink" Target="mailto:tom01@harper-roth.com" TargetMode="External"/><Relationship Id="rId2391" Type="http://schemas.openxmlformats.org/officeDocument/2006/relationships/hyperlink" Target="http://www.gay-jones.biz/" TargetMode="External"/><Relationship Id="rId3442" Type="http://schemas.openxmlformats.org/officeDocument/2006/relationships/hyperlink" Target="mailto:vanessa27@guerrero.org" TargetMode="External"/><Relationship Id="rId13036" Type="http://schemas.openxmlformats.org/officeDocument/2006/relationships/hyperlink" Target="mailto:mark60@beasley.org" TargetMode="External"/><Relationship Id="rId363" Type="http://schemas.openxmlformats.org/officeDocument/2006/relationships/hyperlink" Target="https://www.horne.com/" TargetMode="External"/><Relationship Id="rId2044" Type="http://schemas.openxmlformats.org/officeDocument/2006/relationships/hyperlink" Target="mailto:perrywalters@williamson.com" TargetMode="External"/><Relationship Id="rId17657" Type="http://schemas.openxmlformats.org/officeDocument/2006/relationships/hyperlink" Target="http://woods-hernandez.com/" TargetMode="External"/><Relationship Id="rId18708" Type="http://schemas.openxmlformats.org/officeDocument/2006/relationships/hyperlink" Target="mailto:leslie48@patterson.com" TargetMode="External"/><Relationship Id="rId5267" Type="http://schemas.openxmlformats.org/officeDocument/2006/relationships/hyperlink" Target="https://www.horn.com/" TargetMode="External"/><Relationship Id="rId6318" Type="http://schemas.openxmlformats.org/officeDocument/2006/relationships/hyperlink" Target="mailto:joan47@hanna.com" TargetMode="External"/><Relationship Id="rId6665" Type="http://schemas.openxmlformats.org/officeDocument/2006/relationships/hyperlink" Target="http://www.wu.info/" TargetMode="External"/><Relationship Id="rId7716" Type="http://schemas.openxmlformats.org/officeDocument/2006/relationships/hyperlink" Target="mailto:michelenewton@conway.com" TargetMode="External"/><Relationship Id="rId16259" Type="http://schemas.openxmlformats.org/officeDocument/2006/relationships/hyperlink" Target="http://www.salas.info/" TargetMode="External"/><Relationship Id="rId9888" Type="http://schemas.openxmlformats.org/officeDocument/2006/relationships/hyperlink" Target="mailto:adam23@hines.info" TargetMode="External"/><Relationship Id="rId12869" Type="http://schemas.openxmlformats.org/officeDocument/2006/relationships/hyperlink" Target="http://jefferson.org/" TargetMode="External"/><Relationship Id="rId16740" Type="http://schemas.openxmlformats.org/officeDocument/2006/relationships/hyperlink" Target="mailto:qdougherty@galloway.com" TargetMode="External"/><Relationship Id="rId1877" Type="http://schemas.openxmlformats.org/officeDocument/2006/relationships/hyperlink" Target="http://weber.com/" TargetMode="External"/><Relationship Id="rId2928" Type="http://schemas.openxmlformats.org/officeDocument/2006/relationships/hyperlink" Target="mailto:odomwanda@hall-moran.com" TargetMode="External"/><Relationship Id="rId14291" Type="http://schemas.openxmlformats.org/officeDocument/2006/relationships/hyperlink" Target="https://www.buchanan.net/" TargetMode="External"/><Relationship Id="rId15342" Type="http://schemas.openxmlformats.org/officeDocument/2006/relationships/hyperlink" Target="mailto:claudiamullen@golden-dorsey.com" TargetMode="External"/><Relationship Id="rId4350" Type="http://schemas.openxmlformats.org/officeDocument/2006/relationships/hyperlink" Target="mailto:ariasjuan@kim-collins.com" TargetMode="External"/><Relationship Id="rId5401" Type="http://schemas.openxmlformats.org/officeDocument/2006/relationships/hyperlink" Target="https://www.mcconnell.com/" TargetMode="External"/><Relationship Id="rId8971" Type="http://schemas.openxmlformats.org/officeDocument/2006/relationships/hyperlink" Target="https://www.hubbard-barrera.com/" TargetMode="External"/><Relationship Id="rId18565" Type="http://schemas.openxmlformats.org/officeDocument/2006/relationships/hyperlink" Target="http://www.meza-gentry.com/" TargetMode="External"/><Relationship Id="rId19963" Type="http://schemas.openxmlformats.org/officeDocument/2006/relationships/hyperlink" Target="https://lang.com/" TargetMode="External"/><Relationship Id="rId4003" Type="http://schemas.openxmlformats.org/officeDocument/2006/relationships/hyperlink" Target="https://www.salinas.com/" TargetMode="External"/><Relationship Id="rId7573" Type="http://schemas.openxmlformats.org/officeDocument/2006/relationships/hyperlink" Target="http://www.york.com/" TargetMode="External"/><Relationship Id="rId8624" Type="http://schemas.openxmlformats.org/officeDocument/2006/relationships/hyperlink" Target="mailto:fstokes@paul-cooper.com" TargetMode="External"/><Relationship Id="rId11952" Type="http://schemas.openxmlformats.org/officeDocument/2006/relationships/hyperlink" Target="mailto:mortonterrance@graham-foley.biz" TargetMode="External"/><Relationship Id="rId17167" Type="http://schemas.openxmlformats.org/officeDocument/2006/relationships/hyperlink" Target="http://www.raymond.com/" TargetMode="External"/><Relationship Id="rId18218" Type="http://schemas.openxmlformats.org/officeDocument/2006/relationships/hyperlink" Target="mailto:randolphmackenzie@wheeler-huffman.com" TargetMode="External"/><Relationship Id="rId19616" Type="http://schemas.openxmlformats.org/officeDocument/2006/relationships/hyperlink" Target="mailto:hduncan@miller.com" TargetMode="External"/><Relationship Id="rId6175" Type="http://schemas.openxmlformats.org/officeDocument/2006/relationships/hyperlink" Target="http://www.mckee.com/" TargetMode="External"/><Relationship Id="rId7226" Type="http://schemas.openxmlformats.org/officeDocument/2006/relationships/hyperlink" Target="mailto:sara48@stone-barber.org" TargetMode="External"/><Relationship Id="rId10554" Type="http://schemas.openxmlformats.org/officeDocument/2006/relationships/hyperlink" Target="mailto:swansonkelsey@mahoney-ryan.com" TargetMode="External"/><Relationship Id="rId11605" Type="http://schemas.openxmlformats.org/officeDocument/2006/relationships/hyperlink" Target="http://bridges-peters.com/" TargetMode="External"/><Relationship Id="rId9398" Type="http://schemas.openxmlformats.org/officeDocument/2006/relationships/hyperlink" Target="mailto:sherri05@leonard.org" TargetMode="External"/><Relationship Id="rId10207" Type="http://schemas.openxmlformats.org/officeDocument/2006/relationships/hyperlink" Target="https://www.larsen-parks.com/" TargetMode="External"/><Relationship Id="rId13777" Type="http://schemas.openxmlformats.org/officeDocument/2006/relationships/hyperlink" Target="http://www.montoya.com/" TargetMode="External"/><Relationship Id="rId14828" Type="http://schemas.openxmlformats.org/officeDocument/2006/relationships/hyperlink" Target="mailto:katrinaharmon@rollins.com" TargetMode="External"/><Relationship Id="rId2785" Type="http://schemas.openxmlformats.org/officeDocument/2006/relationships/hyperlink" Target="http://www.henry-richards.org/" TargetMode="External"/><Relationship Id="rId3836" Type="http://schemas.openxmlformats.org/officeDocument/2006/relationships/hyperlink" Target="mailto:jaredshannon@shaffer.org" TargetMode="External"/><Relationship Id="rId12379" Type="http://schemas.openxmlformats.org/officeDocument/2006/relationships/hyperlink" Target="https://nolan-sanchez.info/" TargetMode="External"/><Relationship Id="rId16250" Type="http://schemas.openxmlformats.org/officeDocument/2006/relationships/hyperlink" Target="mailto:ebonymathis@small.net" TargetMode="External"/><Relationship Id="rId17301" Type="http://schemas.openxmlformats.org/officeDocument/2006/relationships/hyperlink" Target="https://baldwin-fowler.com/" TargetMode="External"/><Relationship Id="rId757" Type="http://schemas.openxmlformats.org/officeDocument/2006/relationships/hyperlink" Target="http://www.hudson.com/" TargetMode="External"/><Relationship Id="rId1387" Type="http://schemas.openxmlformats.org/officeDocument/2006/relationships/hyperlink" Target="http://www.freeman.net/" TargetMode="External"/><Relationship Id="rId2438" Type="http://schemas.openxmlformats.org/officeDocument/2006/relationships/hyperlink" Target="mailto:xvaughn@noble.com" TargetMode="External"/><Relationship Id="rId12860" Type="http://schemas.openxmlformats.org/officeDocument/2006/relationships/hyperlink" Target="mailto:breese@frank.com" TargetMode="External"/><Relationship Id="rId19473" Type="http://schemas.openxmlformats.org/officeDocument/2006/relationships/hyperlink" Target="https://www.richmond-orozco.com/" TargetMode="External"/><Relationship Id="rId93" Type="http://schemas.openxmlformats.org/officeDocument/2006/relationships/hyperlink" Target="mailto:dgould@graham-winters.com" TargetMode="External"/><Relationship Id="rId8481" Type="http://schemas.openxmlformats.org/officeDocument/2006/relationships/hyperlink" Target="http://www.grant-rowe.info/" TargetMode="External"/><Relationship Id="rId9532" Type="http://schemas.openxmlformats.org/officeDocument/2006/relationships/hyperlink" Target="mailto:helen45@sims-ewing.com" TargetMode="External"/><Relationship Id="rId11462" Type="http://schemas.openxmlformats.org/officeDocument/2006/relationships/hyperlink" Target="mailto:daryl84@briggs.com" TargetMode="External"/><Relationship Id="rId12513" Type="http://schemas.openxmlformats.org/officeDocument/2006/relationships/hyperlink" Target="http://harding.com/" TargetMode="External"/><Relationship Id="rId13911" Type="http://schemas.openxmlformats.org/officeDocument/2006/relationships/hyperlink" Target="http://www.stanton-griffith.info/" TargetMode="External"/><Relationship Id="rId18075" Type="http://schemas.openxmlformats.org/officeDocument/2006/relationships/hyperlink" Target="https://washington-brewer.com/" TargetMode="External"/><Relationship Id="rId19126" Type="http://schemas.openxmlformats.org/officeDocument/2006/relationships/hyperlink" Target="mailto:bradleyyolanda@mccullough.info" TargetMode="External"/><Relationship Id="rId1521" Type="http://schemas.openxmlformats.org/officeDocument/2006/relationships/hyperlink" Target="http://gross-ayers.org/" TargetMode="External"/><Relationship Id="rId7083" Type="http://schemas.openxmlformats.org/officeDocument/2006/relationships/hyperlink" Target="http://www.foster.com/" TargetMode="External"/><Relationship Id="rId8134" Type="http://schemas.openxmlformats.org/officeDocument/2006/relationships/hyperlink" Target="mailto:mackenzievalentine@hamilton-colon.biz" TargetMode="External"/><Relationship Id="rId10064" Type="http://schemas.openxmlformats.org/officeDocument/2006/relationships/hyperlink" Target="mailto:travismoyer@gonzalez.com" TargetMode="External"/><Relationship Id="rId11115" Type="http://schemas.openxmlformats.org/officeDocument/2006/relationships/hyperlink" Target="https://gay.com/" TargetMode="External"/><Relationship Id="rId3693" Type="http://schemas.openxmlformats.org/officeDocument/2006/relationships/hyperlink" Target="http://www.mcpherson.com/" TargetMode="External"/><Relationship Id="rId13287" Type="http://schemas.openxmlformats.org/officeDocument/2006/relationships/hyperlink" Target="https://www.bender-yoder.com/" TargetMode="External"/><Relationship Id="rId14685" Type="http://schemas.openxmlformats.org/officeDocument/2006/relationships/hyperlink" Target="https://www.doyle.com/" TargetMode="External"/><Relationship Id="rId15736" Type="http://schemas.openxmlformats.org/officeDocument/2006/relationships/hyperlink" Target="mailto:beanmathew@mccormick.com" TargetMode="External"/><Relationship Id="rId2295" Type="http://schemas.openxmlformats.org/officeDocument/2006/relationships/hyperlink" Target="https://johnston.com/" TargetMode="External"/><Relationship Id="rId3346" Type="http://schemas.openxmlformats.org/officeDocument/2006/relationships/hyperlink" Target="mailto:barrymelody@horne.com" TargetMode="External"/><Relationship Id="rId4744" Type="http://schemas.openxmlformats.org/officeDocument/2006/relationships/hyperlink" Target="mailto:jackwatkins@turner-singleton.com" TargetMode="External"/><Relationship Id="rId14338" Type="http://schemas.openxmlformats.org/officeDocument/2006/relationships/hyperlink" Target="mailto:gstafford@kline-shepard.com" TargetMode="External"/><Relationship Id="rId18959" Type="http://schemas.openxmlformats.org/officeDocument/2006/relationships/hyperlink" Target="https://davila.net/" TargetMode="External"/><Relationship Id="rId267" Type="http://schemas.openxmlformats.org/officeDocument/2006/relationships/hyperlink" Target="https://www.walton.biz/" TargetMode="External"/><Relationship Id="rId7967" Type="http://schemas.openxmlformats.org/officeDocument/2006/relationships/hyperlink" Target="http://cunningham.com/" TargetMode="External"/><Relationship Id="rId10948" Type="http://schemas.openxmlformats.org/officeDocument/2006/relationships/hyperlink" Target="mailto:dhebert@chambers.com" TargetMode="External"/><Relationship Id="rId6569" Type="http://schemas.openxmlformats.org/officeDocument/2006/relationships/hyperlink" Target="http://sheppard-bridges.com/" TargetMode="External"/><Relationship Id="rId12370" Type="http://schemas.openxmlformats.org/officeDocument/2006/relationships/hyperlink" Target="mailto:tomshaffer@mathis-davis.com" TargetMode="External"/><Relationship Id="rId13421" Type="http://schemas.openxmlformats.org/officeDocument/2006/relationships/hyperlink" Target="https://www.pearson.com/" TargetMode="External"/><Relationship Id="rId16991" Type="http://schemas.openxmlformats.org/officeDocument/2006/relationships/hyperlink" Target="https://www.vazquez.com/" TargetMode="External"/><Relationship Id="rId9042" Type="http://schemas.openxmlformats.org/officeDocument/2006/relationships/hyperlink" Target="mailto:ibrock@hutchinson.net" TargetMode="External"/><Relationship Id="rId12023" Type="http://schemas.openxmlformats.org/officeDocument/2006/relationships/hyperlink" Target="https://fowler.com/" TargetMode="External"/><Relationship Id="rId15593" Type="http://schemas.openxmlformats.org/officeDocument/2006/relationships/hyperlink" Target="https://haley.com/" TargetMode="External"/><Relationship Id="rId16644" Type="http://schemas.openxmlformats.org/officeDocument/2006/relationships/hyperlink" Target="mailto:lgonzales@moon.com" TargetMode="External"/><Relationship Id="rId401" Type="http://schemas.openxmlformats.org/officeDocument/2006/relationships/hyperlink" Target="https://rhodes-hutchinson.org/" TargetMode="External"/><Relationship Id="rId1031" Type="http://schemas.openxmlformats.org/officeDocument/2006/relationships/hyperlink" Target="http://blair.com/" TargetMode="External"/><Relationship Id="rId5652" Type="http://schemas.openxmlformats.org/officeDocument/2006/relationships/hyperlink" Target="mailto:kdudley@edwards.com" TargetMode="External"/><Relationship Id="rId6703" Type="http://schemas.openxmlformats.org/officeDocument/2006/relationships/hyperlink" Target="https://salas.com/" TargetMode="External"/><Relationship Id="rId14195" Type="http://schemas.openxmlformats.org/officeDocument/2006/relationships/hyperlink" Target="https://www.cross-parker.info/" TargetMode="External"/><Relationship Id="rId15246" Type="http://schemas.openxmlformats.org/officeDocument/2006/relationships/hyperlink" Target="mailto:tasha62@morse.com" TargetMode="External"/><Relationship Id="rId4254" Type="http://schemas.openxmlformats.org/officeDocument/2006/relationships/hyperlink" Target="mailto:ryandorsey@villegas.com" TargetMode="External"/><Relationship Id="rId5305" Type="http://schemas.openxmlformats.org/officeDocument/2006/relationships/hyperlink" Target="https://booth.biz/" TargetMode="External"/><Relationship Id="rId19867" Type="http://schemas.openxmlformats.org/officeDocument/2006/relationships/hyperlink" Target="https://goodman.com/" TargetMode="External"/><Relationship Id="rId7477" Type="http://schemas.openxmlformats.org/officeDocument/2006/relationships/hyperlink" Target="http://russell.biz/" TargetMode="External"/><Relationship Id="rId8528" Type="http://schemas.openxmlformats.org/officeDocument/2006/relationships/hyperlink" Target="mailto:jjohnston@crane-galloway.com" TargetMode="External"/><Relationship Id="rId8875" Type="http://schemas.openxmlformats.org/officeDocument/2006/relationships/hyperlink" Target="https://glenn.com/" TargetMode="External"/><Relationship Id="rId9926" Type="http://schemas.openxmlformats.org/officeDocument/2006/relationships/hyperlink" Target="mailto:amayer@mccormick-fritz.info" TargetMode="External"/><Relationship Id="rId11856" Type="http://schemas.openxmlformats.org/officeDocument/2006/relationships/hyperlink" Target="mailto:fblackwell@werner.info" TargetMode="External"/><Relationship Id="rId12907" Type="http://schemas.openxmlformats.org/officeDocument/2006/relationships/hyperlink" Target="http://nguyen-bright.com/" TargetMode="External"/><Relationship Id="rId18469" Type="http://schemas.openxmlformats.org/officeDocument/2006/relationships/hyperlink" Target="https://bernard.biz/" TargetMode="External"/><Relationship Id="rId1915" Type="http://schemas.openxmlformats.org/officeDocument/2006/relationships/hyperlink" Target="https://www.lynn.com/" TargetMode="External"/><Relationship Id="rId6079" Type="http://schemas.openxmlformats.org/officeDocument/2006/relationships/hyperlink" Target="http://www.holt.com/" TargetMode="External"/><Relationship Id="rId10458" Type="http://schemas.openxmlformats.org/officeDocument/2006/relationships/hyperlink" Target="mailto:jburns@schwartz.com" TargetMode="External"/><Relationship Id="rId11509" Type="http://schemas.openxmlformats.org/officeDocument/2006/relationships/hyperlink" Target="http://barber.com/" TargetMode="External"/><Relationship Id="rId18950" Type="http://schemas.openxmlformats.org/officeDocument/2006/relationships/hyperlink" Target="mailto:bfoster@mendoza.org" TargetMode="External"/><Relationship Id="rId17552" Type="http://schemas.openxmlformats.org/officeDocument/2006/relationships/hyperlink" Target="mailto:robin39@grimes.com" TargetMode="External"/><Relationship Id="rId18603" Type="http://schemas.openxmlformats.org/officeDocument/2006/relationships/hyperlink" Target="https://www.hawkins-goodwin.com/" TargetMode="External"/><Relationship Id="rId2689" Type="http://schemas.openxmlformats.org/officeDocument/2006/relationships/hyperlink" Target="http://leblanc.com/" TargetMode="External"/><Relationship Id="rId6560" Type="http://schemas.openxmlformats.org/officeDocument/2006/relationships/hyperlink" Target="mailto:khall@middleton.com" TargetMode="External"/><Relationship Id="rId7611" Type="http://schemas.openxmlformats.org/officeDocument/2006/relationships/hyperlink" Target="https://www.pacheco.com/" TargetMode="External"/><Relationship Id="rId16154" Type="http://schemas.openxmlformats.org/officeDocument/2006/relationships/hyperlink" Target="mailto:qoneal@dickerson-chaney.org" TargetMode="External"/><Relationship Id="rId17205" Type="http://schemas.openxmlformats.org/officeDocument/2006/relationships/hyperlink" Target="http://dougherty.com/" TargetMode="External"/><Relationship Id="rId5162" Type="http://schemas.openxmlformats.org/officeDocument/2006/relationships/hyperlink" Target="mailto:twalsh@macdonald.net" TargetMode="External"/><Relationship Id="rId6213" Type="http://schemas.openxmlformats.org/officeDocument/2006/relationships/hyperlink" Target="https://heath-blackburn.biz/" TargetMode="External"/><Relationship Id="rId9783" Type="http://schemas.openxmlformats.org/officeDocument/2006/relationships/hyperlink" Target="http://leach.com/" TargetMode="External"/><Relationship Id="rId19377" Type="http://schemas.openxmlformats.org/officeDocument/2006/relationships/hyperlink" Target="https://www.krause.biz/" TargetMode="External"/><Relationship Id="rId1772" Type="http://schemas.openxmlformats.org/officeDocument/2006/relationships/hyperlink" Target="mailto:lawrence67@french.com" TargetMode="External"/><Relationship Id="rId8385" Type="http://schemas.openxmlformats.org/officeDocument/2006/relationships/hyperlink" Target="http://hamilton.com/" TargetMode="External"/><Relationship Id="rId9436" Type="http://schemas.openxmlformats.org/officeDocument/2006/relationships/hyperlink" Target="mailto:vcoleman@mcgee.biz" TargetMode="External"/><Relationship Id="rId11366" Type="http://schemas.openxmlformats.org/officeDocument/2006/relationships/hyperlink" Target="mailto:dillon17@lawrence.com" TargetMode="External"/><Relationship Id="rId12764" Type="http://schemas.openxmlformats.org/officeDocument/2006/relationships/hyperlink" Target="mailto:edwinjennings@rush.biz" TargetMode="External"/><Relationship Id="rId13815" Type="http://schemas.openxmlformats.org/officeDocument/2006/relationships/hyperlink" Target="https://www.austin-andersen.net/" TargetMode="External"/><Relationship Id="rId1425" Type="http://schemas.openxmlformats.org/officeDocument/2006/relationships/hyperlink" Target="https://www.graves.org/" TargetMode="External"/><Relationship Id="rId2823" Type="http://schemas.openxmlformats.org/officeDocument/2006/relationships/hyperlink" Target="https://velasquez.com/" TargetMode="External"/><Relationship Id="rId8038" Type="http://schemas.openxmlformats.org/officeDocument/2006/relationships/hyperlink" Target="mailto:theresa07@roth.biz" TargetMode="External"/><Relationship Id="rId11019" Type="http://schemas.openxmlformats.org/officeDocument/2006/relationships/hyperlink" Target="https://www.byrd.net/" TargetMode="External"/><Relationship Id="rId12417" Type="http://schemas.openxmlformats.org/officeDocument/2006/relationships/hyperlink" Target="http://massey.net/" TargetMode="External"/><Relationship Id="rId15987" Type="http://schemas.openxmlformats.org/officeDocument/2006/relationships/hyperlink" Target="https://cochran.org/" TargetMode="External"/><Relationship Id="rId4995" Type="http://schemas.openxmlformats.org/officeDocument/2006/relationships/hyperlink" Target="http://hines-mcfarland.com/" TargetMode="External"/><Relationship Id="rId14589" Type="http://schemas.openxmlformats.org/officeDocument/2006/relationships/hyperlink" Target="http://cardenas-vasquez.com/" TargetMode="External"/><Relationship Id="rId18460" Type="http://schemas.openxmlformats.org/officeDocument/2006/relationships/hyperlink" Target="mailto:marissagilmore@peterson-moss.biz" TargetMode="External"/><Relationship Id="rId19511" Type="http://schemas.openxmlformats.org/officeDocument/2006/relationships/hyperlink" Target="http://www.conway.org/" TargetMode="External"/><Relationship Id="rId2199" Type="http://schemas.openxmlformats.org/officeDocument/2006/relationships/hyperlink" Target="http://www.cole.info/" TargetMode="External"/><Relationship Id="rId3597" Type="http://schemas.openxmlformats.org/officeDocument/2006/relationships/hyperlink" Target="http://www.leach.com/" TargetMode="External"/><Relationship Id="rId4648" Type="http://schemas.openxmlformats.org/officeDocument/2006/relationships/hyperlink" Target="mailto:paynebenjamin@schwartz.biz" TargetMode="External"/><Relationship Id="rId6070" Type="http://schemas.openxmlformats.org/officeDocument/2006/relationships/hyperlink" Target="mailto:meyersroberto@villarreal.org" TargetMode="External"/><Relationship Id="rId11500" Type="http://schemas.openxmlformats.org/officeDocument/2006/relationships/hyperlink" Target="mailto:qjenkins@copeland.com" TargetMode="External"/><Relationship Id="rId17062" Type="http://schemas.openxmlformats.org/officeDocument/2006/relationships/hyperlink" Target="mailto:melanie03@zuniga.org" TargetMode="External"/><Relationship Id="rId18113" Type="http://schemas.openxmlformats.org/officeDocument/2006/relationships/hyperlink" Target="http://www.austin-gallegos.org/" TargetMode="External"/><Relationship Id="rId7121" Type="http://schemas.openxmlformats.org/officeDocument/2006/relationships/hyperlink" Target="http://www.ramsey.org/" TargetMode="External"/><Relationship Id="rId10102" Type="http://schemas.openxmlformats.org/officeDocument/2006/relationships/hyperlink" Target="mailto:xbanks@villegas.com" TargetMode="External"/><Relationship Id="rId13672" Type="http://schemas.openxmlformats.org/officeDocument/2006/relationships/hyperlink" Target="mailto:kathrynburns@perkins.biz" TargetMode="External"/><Relationship Id="rId14723" Type="http://schemas.openxmlformats.org/officeDocument/2006/relationships/hyperlink" Target="http://donaldson.com/" TargetMode="External"/><Relationship Id="rId2680" Type="http://schemas.openxmlformats.org/officeDocument/2006/relationships/hyperlink" Target="mailto:drakekaylee@meyer.info" TargetMode="External"/><Relationship Id="rId3731" Type="http://schemas.openxmlformats.org/officeDocument/2006/relationships/hyperlink" Target="http://bond-hurley.com/" TargetMode="External"/><Relationship Id="rId9293" Type="http://schemas.openxmlformats.org/officeDocument/2006/relationships/hyperlink" Target="https://www.ibarra.com/" TargetMode="External"/><Relationship Id="rId12274" Type="http://schemas.openxmlformats.org/officeDocument/2006/relationships/hyperlink" Target="mailto:ehorn@beltran.com" TargetMode="External"/><Relationship Id="rId13325" Type="http://schemas.openxmlformats.org/officeDocument/2006/relationships/hyperlink" Target="https://www.hughes.com/" TargetMode="External"/><Relationship Id="rId652" Type="http://schemas.openxmlformats.org/officeDocument/2006/relationships/hyperlink" Target="mailto:warelydia@coleman-morrow.com" TargetMode="External"/><Relationship Id="rId1282" Type="http://schemas.openxmlformats.org/officeDocument/2006/relationships/hyperlink" Target="mailto:roy81@townsend.info" TargetMode="External"/><Relationship Id="rId2333" Type="http://schemas.openxmlformats.org/officeDocument/2006/relationships/hyperlink" Target="http://www.douglas-alvarado.com/" TargetMode="External"/><Relationship Id="rId15497" Type="http://schemas.openxmlformats.org/officeDocument/2006/relationships/hyperlink" Target="https://www.francis.com/" TargetMode="External"/><Relationship Id="rId16895" Type="http://schemas.openxmlformats.org/officeDocument/2006/relationships/hyperlink" Target="http://www.hays-winters.net/" TargetMode="External"/><Relationship Id="rId17946" Type="http://schemas.openxmlformats.org/officeDocument/2006/relationships/hyperlink" Target="mailto:lorettaharmon@serrano-caldwell.org" TargetMode="External"/><Relationship Id="rId305" Type="http://schemas.openxmlformats.org/officeDocument/2006/relationships/hyperlink" Target="https://www.whitehead.org/" TargetMode="External"/><Relationship Id="rId5556" Type="http://schemas.openxmlformats.org/officeDocument/2006/relationships/hyperlink" Target="mailto:rileyyvette@kane-ruiz.org" TargetMode="External"/><Relationship Id="rId6607" Type="http://schemas.openxmlformats.org/officeDocument/2006/relationships/hyperlink" Target="http://vargas.info/" TargetMode="External"/><Relationship Id="rId6954" Type="http://schemas.openxmlformats.org/officeDocument/2006/relationships/hyperlink" Target="mailto:imorrison@krause.com" TargetMode="External"/><Relationship Id="rId14099" Type="http://schemas.openxmlformats.org/officeDocument/2006/relationships/hyperlink" Target="http://www.dalton-leonard.com/" TargetMode="External"/><Relationship Id="rId16548" Type="http://schemas.openxmlformats.org/officeDocument/2006/relationships/hyperlink" Target="mailto:starkjeremiah@michael.com" TargetMode="External"/><Relationship Id="rId19021" Type="http://schemas.openxmlformats.org/officeDocument/2006/relationships/hyperlink" Target="https://www.bowers-schmitt.net/" TargetMode="External"/><Relationship Id="rId4158" Type="http://schemas.openxmlformats.org/officeDocument/2006/relationships/hyperlink" Target="mailto:gwendolyntaylor@sosa-holt.com" TargetMode="External"/><Relationship Id="rId5209" Type="http://schemas.openxmlformats.org/officeDocument/2006/relationships/hyperlink" Target="http://fox.com/" TargetMode="External"/><Relationship Id="rId8779" Type="http://schemas.openxmlformats.org/officeDocument/2006/relationships/hyperlink" Target="https://kaufman.com/" TargetMode="External"/><Relationship Id="rId11010" Type="http://schemas.openxmlformats.org/officeDocument/2006/relationships/hyperlink" Target="mailto:ruth88@baird.net" TargetMode="External"/><Relationship Id="rId14580" Type="http://schemas.openxmlformats.org/officeDocument/2006/relationships/hyperlink" Target="mailto:rhahn@jones.net" TargetMode="External"/><Relationship Id="rId15631" Type="http://schemas.openxmlformats.org/officeDocument/2006/relationships/hyperlink" Target="https://www.mcdowell-miranda.com/" TargetMode="External"/><Relationship Id="rId1819" Type="http://schemas.openxmlformats.org/officeDocument/2006/relationships/hyperlink" Target="http://www.burgess.com/" TargetMode="External"/><Relationship Id="rId13182" Type="http://schemas.openxmlformats.org/officeDocument/2006/relationships/hyperlink" Target="mailto:coreydickson@escobar.com" TargetMode="External"/><Relationship Id="rId14233" Type="http://schemas.openxmlformats.org/officeDocument/2006/relationships/hyperlink" Target="http://www.griffith.com/" TargetMode="External"/><Relationship Id="rId18854" Type="http://schemas.openxmlformats.org/officeDocument/2006/relationships/hyperlink" Target="mailto:robertocarr@stanley-gregory.com" TargetMode="External"/><Relationship Id="rId2190" Type="http://schemas.openxmlformats.org/officeDocument/2006/relationships/hyperlink" Target="mailto:twarren@wolfe.com" TargetMode="External"/><Relationship Id="rId3241" Type="http://schemas.openxmlformats.org/officeDocument/2006/relationships/hyperlink" Target="http://www.summers.com/" TargetMode="External"/><Relationship Id="rId7862" Type="http://schemas.openxmlformats.org/officeDocument/2006/relationships/hyperlink" Target="mailto:isandoval@oconnor.com" TargetMode="External"/><Relationship Id="rId8913" Type="http://schemas.openxmlformats.org/officeDocument/2006/relationships/hyperlink" Target="http://juarez.com/" TargetMode="External"/><Relationship Id="rId17456" Type="http://schemas.openxmlformats.org/officeDocument/2006/relationships/hyperlink" Target="mailto:glenandrews@brandt.com" TargetMode="External"/><Relationship Id="rId18507" Type="http://schemas.openxmlformats.org/officeDocument/2006/relationships/hyperlink" Target="https://www.montoya-lambert.org/" TargetMode="External"/><Relationship Id="rId19905" Type="http://schemas.openxmlformats.org/officeDocument/2006/relationships/hyperlink" Target="https://benton-lane.org/" TargetMode="External"/><Relationship Id="rId162" Type="http://schemas.openxmlformats.org/officeDocument/2006/relationships/hyperlink" Target="https://kirk-skinner.com/" TargetMode="External"/><Relationship Id="rId6464" Type="http://schemas.openxmlformats.org/officeDocument/2006/relationships/hyperlink" Target="mailto:helenarroyo@thomas.net" TargetMode="External"/><Relationship Id="rId7515" Type="http://schemas.openxmlformats.org/officeDocument/2006/relationships/hyperlink" Target="https://long-castillo.com/" TargetMode="External"/><Relationship Id="rId10843" Type="http://schemas.openxmlformats.org/officeDocument/2006/relationships/hyperlink" Target="http://duke.com/" TargetMode="External"/><Relationship Id="rId16058" Type="http://schemas.openxmlformats.org/officeDocument/2006/relationships/hyperlink" Target="mailto:destiny54@bullock-travis.com" TargetMode="External"/><Relationship Id="rId17109" Type="http://schemas.openxmlformats.org/officeDocument/2006/relationships/hyperlink" Target="https://lindsey.org/" TargetMode="External"/><Relationship Id="rId5066" Type="http://schemas.openxmlformats.org/officeDocument/2006/relationships/hyperlink" Target="mailto:omar03@castro.com" TargetMode="External"/><Relationship Id="rId6117" Type="http://schemas.openxmlformats.org/officeDocument/2006/relationships/hyperlink" Target="https://casey-dickerson.com/" TargetMode="External"/><Relationship Id="rId9687" Type="http://schemas.openxmlformats.org/officeDocument/2006/relationships/hyperlink" Target="http://anderson-jenkins.com/" TargetMode="External"/><Relationship Id="rId8289" Type="http://schemas.openxmlformats.org/officeDocument/2006/relationships/hyperlink" Target="https://ford.com/" TargetMode="External"/><Relationship Id="rId12668" Type="http://schemas.openxmlformats.org/officeDocument/2006/relationships/hyperlink" Target="mailto:mercadogeorge@allen.com" TargetMode="External"/><Relationship Id="rId13719" Type="http://schemas.openxmlformats.org/officeDocument/2006/relationships/hyperlink" Target="https://www.le-massey.biz/" TargetMode="External"/><Relationship Id="rId1676" Type="http://schemas.openxmlformats.org/officeDocument/2006/relationships/hyperlink" Target="mailto:marissa69@deleon-ware.com" TargetMode="External"/><Relationship Id="rId2727" Type="http://schemas.openxmlformats.org/officeDocument/2006/relationships/hyperlink" Target="http://mcintosh-bruce.com/" TargetMode="External"/><Relationship Id="rId14090" Type="http://schemas.openxmlformats.org/officeDocument/2006/relationships/hyperlink" Target="mailto:steinariana@kane-gonzales.com" TargetMode="External"/><Relationship Id="rId15141" Type="http://schemas.openxmlformats.org/officeDocument/2006/relationships/hyperlink" Target="https://nixon.net/" TargetMode="External"/><Relationship Id="rId19762" Type="http://schemas.openxmlformats.org/officeDocument/2006/relationships/hyperlink" Target="mailto:isullivan@bradford.com" TargetMode="External"/><Relationship Id="rId1329" Type="http://schemas.openxmlformats.org/officeDocument/2006/relationships/hyperlink" Target="http://santos.com/" TargetMode="External"/><Relationship Id="rId4899" Type="http://schemas.openxmlformats.org/officeDocument/2006/relationships/hyperlink" Target="http://sandoval.com/" TargetMode="External"/><Relationship Id="rId5200" Type="http://schemas.openxmlformats.org/officeDocument/2006/relationships/hyperlink" Target="mailto:phillip19@robbins.biz" TargetMode="External"/><Relationship Id="rId8770" Type="http://schemas.openxmlformats.org/officeDocument/2006/relationships/hyperlink" Target="mailto:sstafford@hobbs.biz" TargetMode="External"/><Relationship Id="rId9821" Type="http://schemas.openxmlformats.org/officeDocument/2006/relationships/hyperlink" Target="http://hebert-hayden.com/" TargetMode="External"/><Relationship Id="rId11751" Type="http://schemas.openxmlformats.org/officeDocument/2006/relationships/hyperlink" Target="http://www.hendricks-atkinson.com/" TargetMode="External"/><Relationship Id="rId12802" Type="http://schemas.openxmlformats.org/officeDocument/2006/relationships/hyperlink" Target="mailto:glennwalsh@cunningham-reyes.org" TargetMode="External"/><Relationship Id="rId18364" Type="http://schemas.openxmlformats.org/officeDocument/2006/relationships/hyperlink" Target="mailto:vincentmichele@osborn.com" TargetMode="External"/><Relationship Id="rId19415" Type="http://schemas.openxmlformats.org/officeDocument/2006/relationships/hyperlink" Target="https://www.kerr.net/" TargetMode="External"/><Relationship Id="rId35" Type="http://schemas.openxmlformats.org/officeDocument/2006/relationships/hyperlink" Target="http://www.myers.com/" TargetMode="External"/><Relationship Id="rId1810" Type="http://schemas.openxmlformats.org/officeDocument/2006/relationships/hyperlink" Target="mailto:carlyadams@chapman.net" TargetMode="External"/><Relationship Id="rId7372" Type="http://schemas.openxmlformats.org/officeDocument/2006/relationships/hyperlink" Target="mailto:hclark@forbes-ashley.com" TargetMode="External"/><Relationship Id="rId8423" Type="http://schemas.openxmlformats.org/officeDocument/2006/relationships/hyperlink" Target="https://www.hopkins.com/" TargetMode="External"/><Relationship Id="rId10353" Type="http://schemas.openxmlformats.org/officeDocument/2006/relationships/hyperlink" Target="http://friedman-santiago.com/" TargetMode="External"/><Relationship Id="rId11404" Type="http://schemas.openxmlformats.org/officeDocument/2006/relationships/hyperlink" Target="mailto:emcgee@lee.org" TargetMode="External"/><Relationship Id="rId18017" Type="http://schemas.openxmlformats.org/officeDocument/2006/relationships/hyperlink" Target="http://baker-parker.com/" TargetMode="External"/><Relationship Id="rId3982" Type="http://schemas.openxmlformats.org/officeDocument/2006/relationships/hyperlink" Target="mailto:savageeddie@wells-villa.com" TargetMode="External"/><Relationship Id="rId7025" Type="http://schemas.openxmlformats.org/officeDocument/2006/relationships/hyperlink" Target="http://hall.biz/" TargetMode="External"/><Relationship Id="rId10006" Type="http://schemas.openxmlformats.org/officeDocument/2006/relationships/hyperlink" Target="mailto:huertamarc@pierce-glass.net" TargetMode="External"/><Relationship Id="rId13576" Type="http://schemas.openxmlformats.org/officeDocument/2006/relationships/hyperlink" Target="mailto:darrenlewis@santiago.com" TargetMode="External"/><Relationship Id="rId14974" Type="http://schemas.openxmlformats.org/officeDocument/2006/relationships/hyperlink" Target="mailto:gonzalezcaitlin@west.com" TargetMode="External"/><Relationship Id="rId2584" Type="http://schemas.openxmlformats.org/officeDocument/2006/relationships/hyperlink" Target="mailto:alyssajuarez@villanueva.com" TargetMode="External"/><Relationship Id="rId3635" Type="http://schemas.openxmlformats.org/officeDocument/2006/relationships/hyperlink" Target="http://lester.info/" TargetMode="External"/><Relationship Id="rId9197" Type="http://schemas.openxmlformats.org/officeDocument/2006/relationships/hyperlink" Target="https://www.hart.com/" TargetMode="External"/><Relationship Id="rId12178" Type="http://schemas.openxmlformats.org/officeDocument/2006/relationships/hyperlink" Target="mailto:zunigajoan@wilkerson-hendrix.com" TargetMode="External"/><Relationship Id="rId13229" Type="http://schemas.openxmlformats.org/officeDocument/2006/relationships/hyperlink" Target="https://www.meyers-ferguson.org/" TargetMode="External"/><Relationship Id="rId14627" Type="http://schemas.openxmlformats.org/officeDocument/2006/relationships/hyperlink" Target="http://rodriguez.net/" TargetMode="External"/><Relationship Id="rId17100" Type="http://schemas.openxmlformats.org/officeDocument/2006/relationships/hyperlink" Target="mailto:arianagood@wilkerson-gomez.com" TargetMode="External"/><Relationship Id="rId556" Type="http://schemas.openxmlformats.org/officeDocument/2006/relationships/hyperlink" Target="mailto:robinfitzpatrick@hardy.biz" TargetMode="External"/><Relationship Id="rId1186" Type="http://schemas.openxmlformats.org/officeDocument/2006/relationships/hyperlink" Target="mailto:earl40@pierce-owens.info" TargetMode="External"/><Relationship Id="rId2237" Type="http://schemas.openxmlformats.org/officeDocument/2006/relationships/hyperlink" Target="https://www.fields-jones.com/" TargetMode="External"/><Relationship Id="rId16799" Type="http://schemas.openxmlformats.org/officeDocument/2006/relationships/hyperlink" Target="http://hill.com/" TargetMode="External"/><Relationship Id="rId209" Type="http://schemas.openxmlformats.org/officeDocument/2006/relationships/hyperlink" Target="mailto:swarren@buck-roach.com" TargetMode="External"/><Relationship Id="rId6858" Type="http://schemas.openxmlformats.org/officeDocument/2006/relationships/hyperlink" Target="mailto:bradleydave@hull-anthony.org" TargetMode="External"/><Relationship Id="rId7909" Type="http://schemas.openxmlformats.org/officeDocument/2006/relationships/hyperlink" Target="https://knight-glenn.com/" TargetMode="External"/><Relationship Id="rId8280" Type="http://schemas.openxmlformats.org/officeDocument/2006/relationships/hyperlink" Target="mailto:alison24@blevins.com" TargetMode="External"/><Relationship Id="rId13710" Type="http://schemas.openxmlformats.org/officeDocument/2006/relationships/hyperlink" Target="mailto:theresahickman@mclean.com" TargetMode="External"/><Relationship Id="rId19272" Type="http://schemas.openxmlformats.org/officeDocument/2006/relationships/hyperlink" Target="mailto:jade42@white.net" TargetMode="External"/><Relationship Id="rId9331" Type="http://schemas.openxmlformats.org/officeDocument/2006/relationships/hyperlink" Target="https://www.myers.com/" TargetMode="External"/><Relationship Id="rId11261" Type="http://schemas.openxmlformats.org/officeDocument/2006/relationships/hyperlink" Target="https://www.edwards-molina.com/" TargetMode="External"/><Relationship Id="rId12312" Type="http://schemas.openxmlformats.org/officeDocument/2006/relationships/hyperlink" Target="mailto:gilbertmoses@cole.org" TargetMode="External"/><Relationship Id="rId15882" Type="http://schemas.openxmlformats.org/officeDocument/2006/relationships/hyperlink" Target="mailto:vgoodman@galvan.biz" TargetMode="External"/><Relationship Id="rId16933" Type="http://schemas.openxmlformats.org/officeDocument/2006/relationships/hyperlink" Target="https://www.ochoa.com/" TargetMode="External"/><Relationship Id="rId1320" Type="http://schemas.openxmlformats.org/officeDocument/2006/relationships/hyperlink" Target="mailto:frenchdominic@adams.org" TargetMode="External"/><Relationship Id="rId4890" Type="http://schemas.openxmlformats.org/officeDocument/2006/relationships/hyperlink" Target="mailto:hannahgutierrez@barker.com" TargetMode="External"/><Relationship Id="rId5941" Type="http://schemas.openxmlformats.org/officeDocument/2006/relationships/hyperlink" Target="https://www.valdez.com/" TargetMode="External"/><Relationship Id="rId14484" Type="http://schemas.openxmlformats.org/officeDocument/2006/relationships/hyperlink" Target="mailto:raymonddestiny@banks-benitez.com" TargetMode="External"/><Relationship Id="rId15535" Type="http://schemas.openxmlformats.org/officeDocument/2006/relationships/hyperlink" Target="https://hartman.com/" TargetMode="External"/><Relationship Id="rId3492" Type="http://schemas.openxmlformats.org/officeDocument/2006/relationships/hyperlink" Target="mailto:dmayer@rasmussen.com" TargetMode="External"/><Relationship Id="rId4543" Type="http://schemas.openxmlformats.org/officeDocument/2006/relationships/hyperlink" Target="https://www.juarez.biz/" TargetMode="External"/><Relationship Id="rId13086" Type="http://schemas.openxmlformats.org/officeDocument/2006/relationships/hyperlink" Target="mailto:shawnmccann@ayala.org" TargetMode="External"/><Relationship Id="rId14137" Type="http://schemas.openxmlformats.org/officeDocument/2006/relationships/hyperlink" Target="http://gross.net/" TargetMode="External"/><Relationship Id="rId2094" Type="http://schemas.openxmlformats.org/officeDocument/2006/relationships/hyperlink" Target="mailto:shannoncummings@cisneros.com" TargetMode="External"/><Relationship Id="rId3145" Type="http://schemas.openxmlformats.org/officeDocument/2006/relationships/hyperlink" Target="https://www.mueller.com/" TargetMode="External"/><Relationship Id="rId7766" Type="http://schemas.openxmlformats.org/officeDocument/2006/relationships/hyperlink" Target="mailto:mbrown@callahan-moon.info" TargetMode="External"/><Relationship Id="rId8817" Type="http://schemas.openxmlformats.org/officeDocument/2006/relationships/hyperlink" Target="http://www.buckley.com/" TargetMode="External"/><Relationship Id="rId18758" Type="http://schemas.openxmlformats.org/officeDocument/2006/relationships/hyperlink" Target="mailto:odomkelli@salas-carson.com" TargetMode="External"/><Relationship Id="rId19809" Type="http://schemas.openxmlformats.org/officeDocument/2006/relationships/hyperlink" Target="http://www.ortiz.info/" TargetMode="External"/><Relationship Id="rId6368" Type="http://schemas.openxmlformats.org/officeDocument/2006/relationships/hyperlink" Target="mailto:wadesheena@weiss.com" TargetMode="External"/><Relationship Id="rId7419" Type="http://schemas.openxmlformats.org/officeDocument/2006/relationships/hyperlink" Target="https://waters.com/" TargetMode="External"/><Relationship Id="rId10747" Type="http://schemas.openxmlformats.org/officeDocument/2006/relationships/hyperlink" Target="https://galloway-jackson.org/" TargetMode="External"/><Relationship Id="rId13220" Type="http://schemas.openxmlformats.org/officeDocument/2006/relationships/hyperlink" Target="mailto:cvalenzuela@stafford.com" TargetMode="External"/><Relationship Id="rId16790" Type="http://schemas.openxmlformats.org/officeDocument/2006/relationships/hyperlink" Target="mailto:akeller@ruiz.com" TargetMode="External"/><Relationship Id="rId17841" Type="http://schemas.openxmlformats.org/officeDocument/2006/relationships/hyperlink" Target="https://braun-pierce.com/" TargetMode="External"/><Relationship Id="rId200" Type="http://schemas.openxmlformats.org/officeDocument/2006/relationships/hyperlink" Target="http://www.hurst-johnston.info/" TargetMode="External"/><Relationship Id="rId2978" Type="http://schemas.openxmlformats.org/officeDocument/2006/relationships/hyperlink" Target="mailto:floresangela@boyd-schaefer.com" TargetMode="External"/><Relationship Id="rId7900" Type="http://schemas.openxmlformats.org/officeDocument/2006/relationships/hyperlink" Target="mailto:velasquezray@sloan.com" TargetMode="External"/><Relationship Id="rId15392" Type="http://schemas.openxmlformats.org/officeDocument/2006/relationships/hyperlink" Target="mailto:tony97@carson.biz" TargetMode="External"/><Relationship Id="rId16443" Type="http://schemas.openxmlformats.org/officeDocument/2006/relationships/hyperlink" Target="https://www.serrano.com/" TargetMode="External"/><Relationship Id="rId5451" Type="http://schemas.openxmlformats.org/officeDocument/2006/relationships/hyperlink" Target="https://www.waller.org/" TargetMode="External"/><Relationship Id="rId6502" Type="http://schemas.openxmlformats.org/officeDocument/2006/relationships/hyperlink" Target="mailto:dalton19@mora.biz" TargetMode="External"/><Relationship Id="rId15045" Type="http://schemas.openxmlformats.org/officeDocument/2006/relationships/hyperlink" Target="https://russo-cook.com/" TargetMode="External"/><Relationship Id="rId19666" Type="http://schemas.openxmlformats.org/officeDocument/2006/relationships/hyperlink" Target="mailto:holderruth@nash.com" TargetMode="External"/><Relationship Id="rId4053" Type="http://schemas.openxmlformats.org/officeDocument/2006/relationships/hyperlink" Target="https://pham.com/" TargetMode="External"/><Relationship Id="rId5104" Type="http://schemas.openxmlformats.org/officeDocument/2006/relationships/hyperlink" Target="mailto:mayorandall@johnson.com" TargetMode="External"/><Relationship Id="rId8674" Type="http://schemas.openxmlformats.org/officeDocument/2006/relationships/hyperlink" Target="mailto:smercado@watkins.org" TargetMode="External"/><Relationship Id="rId9725" Type="http://schemas.openxmlformats.org/officeDocument/2006/relationships/hyperlink" Target="http://www.castillo.com/" TargetMode="External"/><Relationship Id="rId11655" Type="http://schemas.openxmlformats.org/officeDocument/2006/relationships/hyperlink" Target="https://jensen-peterson.com/" TargetMode="External"/><Relationship Id="rId18268" Type="http://schemas.openxmlformats.org/officeDocument/2006/relationships/hyperlink" Target="mailto:danny46@alvarado.info" TargetMode="External"/><Relationship Id="rId19319" Type="http://schemas.openxmlformats.org/officeDocument/2006/relationships/hyperlink" Target="https://james.com/" TargetMode="External"/><Relationship Id="rId1714" Type="http://schemas.openxmlformats.org/officeDocument/2006/relationships/hyperlink" Target="mailto:eugene22@lamb-thomas.com" TargetMode="External"/><Relationship Id="rId7276" Type="http://schemas.openxmlformats.org/officeDocument/2006/relationships/hyperlink" Target="mailto:qkline@gamble-pena.biz" TargetMode="External"/><Relationship Id="rId8327" Type="http://schemas.openxmlformats.org/officeDocument/2006/relationships/hyperlink" Target="http://wilkins.org/" TargetMode="External"/><Relationship Id="rId10257" Type="http://schemas.openxmlformats.org/officeDocument/2006/relationships/hyperlink" Target="https://yates-travis.org/" TargetMode="External"/><Relationship Id="rId11308" Type="http://schemas.openxmlformats.org/officeDocument/2006/relationships/hyperlink" Target="mailto:dmcdaniel@elliott-frederick.com" TargetMode="External"/><Relationship Id="rId12706" Type="http://schemas.openxmlformats.org/officeDocument/2006/relationships/hyperlink" Target="mailto:daisylawson@murillo-vasquez.biz" TargetMode="External"/><Relationship Id="rId14878" Type="http://schemas.openxmlformats.org/officeDocument/2006/relationships/hyperlink" Target="mailto:tatesheena@griffin.org" TargetMode="External"/><Relationship Id="rId15929" Type="http://schemas.openxmlformats.org/officeDocument/2006/relationships/hyperlink" Target="http://hart.com/" TargetMode="External"/><Relationship Id="rId19800" Type="http://schemas.openxmlformats.org/officeDocument/2006/relationships/hyperlink" Target="mailto:erik68@barry-rowland.info" TargetMode="External"/><Relationship Id="rId2488" Type="http://schemas.openxmlformats.org/officeDocument/2006/relationships/hyperlink" Target="mailto:rcabrera@sloan-ho.com" TargetMode="External"/><Relationship Id="rId3886" Type="http://schemas.openxmlformats.org/officeDocument/2006/relationships/hyperlink" Target="mailto:nbarber@kerr.net" TargetMode="External"/><Relationship Id="rId4937" Type="http://schemas.openxmlformats.org/officeDocument/2006/relationships/hyperlink" Target="http://snyder-serrano.biz/" TargetMode="External"/><Relationship Id="rId17351" Type="http://schemas.openxmlformats.org/officeDocument/2006/relationships/hyperlink" Target="https://www.mclaughlin.com/" TargetMode="External"/><Relationship Id="rId18402" Type="http://schemas.openxmlformats.org/officeDocument/2006/relationships/hyperlink" Target="mailto:lkaufman@walton.com" TargetMode="External"/><Relationship Id="rId3539" Type="http://schemas.openxmlformats.org/officeDocument/2006/relationships/hyperlink" Target="http://yu.com/" TargetMode="External"/><Relationship Id="rId6012" Type="http://schemas.openxmlformats.org/officeDocument/2006/relationships/hyperlink" Target="mailto:qcohen@nicholson.com" TargetMode="External"/><Relationship Id="rId7410" Type="http://schemas.openxmlformats.org/officeDocument/2006/relationships/hyperlink" Target="mailto:kristirusso@gonzales.com" TargetMode="External"/><Relationship Id="rId13961" Type="http://schemas.openxmlformats.org/officeDocument/2006/relationships/hyperlink" Target="http://howe.net/" TargetMode="External"/><Relationship Id="rId17004" Type="http://schemas.openxmlformats.org/officeDocument/2006/relationships/hyperlink" Target="mailto:haydennancy@burch.com" TargetMode="External"/><Relationship Id="rId9582" Type="http://schemas.openxmlformats.org/officeDocument/2006/relationships/hyperlink" Target="mailto:stuartrichards@barron.com" TargetMode="External"/><Relationship Id="rId12563" Type="http://schemas.openxmlformats.org/officeDocument/2006/relationships/hyperlink" Target="https://www.sandoval-velazquez.biz/" TargetMode="External"/><Relationship Id="rId13614" Type="http://schemas.openxmlformats.org/officeDocument/2006/relationships/hyperlink" Target="mailto:rle@cannon.biz" TargetMode="External"/><Relationship Id="rId19176" Type="http://schemas.openxmlformats.org/officeDocument/2006/relationships/hyperlink" Target="mailto:xbray@mayer.com" TargetMode="External"/><Relationship Id="rId941" Type="http://schemas.openxmlformats.org/officeDocument/2006/relationships/hyperlink" Target="https://banks.com/" TargetMode="External"/><Relationship Id="rId1571" Type="http://schemas.openxmlformats.org/officeDocument/2006/relationships/hyperlink" Target="https://www.tucker-warner.org/" TargetMode="External"/><Relationship Id="rId2622" Type="http://schemas.openxmlformats.org/officeDocument/2006/relationships/hyperlink" Target="mailto:clairehanson@jimenez.biz" TargetMode="External"/><Relationship Id="rId8184" Type="http://schemas.openxmlformats.org/officeDocument/2006/relationships/hyperlink" Target="mailto:fowlerbrady@stokes.net" TargetMode="External"/><Relationship Id="rId9235" Type="http://schemas.openxmlformats.org/officeDocument/2006/relationships/hyperlink" Target="https://ochoa.com/" TargetMode="External"/><Relationship Id="rId11165" Type="http://schemas.openxmlformats.org/officeDocument/2006/relationships/hyperlink" Target="https://scott.net/" TargetMode="External"/><Relationship Id="rId12216" Type="http://schemas.openxmlformats.org/officeDocument/2006/relationships/hyperlink" Target="mailto:tammy11@krueger.com" TargetMode="External"/><Relationship Id="rId15786" Type="http://schemas.openxmlformats.org/officeDocument/2006/relationships/hyperlink" Target="mailto:mcdowellchristy@conner-tate.com" TargetMode="External"/><Relationship Id="rId1224" Type="http://schemas.openxmlformats.org/officeDocument/2006/relationships/hyperlink" Target="mailto:mdominguez@nolan.com" TargetMode="External"/><Relationship Id="rId4794" Type="http://schemas.openxmlformats.org/officeDocument/2006/relationships/hyperlink" Target="mailto:isabella49@clements-valencia.org" TargetMode="External"/><Relationship Id="rId5845" Type="http://schemas.openxmlformats.org/officeDocument/2006/relationships/hyperlink" Target="http://www.mcneil-cohen.com/" TargetMode="External"/><Relationship Id="rId14388" Type="http://schemas.openxmlformats.org/officeDocument/2006/relationships/hyperlink" Target="mailto:wilkinsondonald@chase-odom.com" TargetMode="External"/><Relationship Id="rId15439" Type="http://schemas.openxmlformats.org/officeDocument/2006/relationships/hyperlink" Target="https://www.sanford-stokes.com/" TargetMode="External"/><Relationship Id="rId16837" Type="http://schemas.openxmlformats.org/officeDocument/2006/relationships/hyperlink" Target="http://www.flynn-robinson.com/" TargetMode="External"/><Relationship Id="rId19310" Type="http://schemas.openxmlformats.org/officeDocument/2006/relationships/hyperlink" Target="mailto:charlesmoore@lowe.com" TargetMode="External"/><Relationship Id="rId3396" Type="http://schemas.openxmlformats.org/officeDocument/2006/relationships/hyperlink" Target="mailto:kirbysylvia@houston-hebert.com" TargetMode="External"/><Relationship Id="rId4447" Type="http://schemas.openxmlformats.org/officeDocument/2006/relationships/hyperlink" Target="https://www.lucero-finley.com/" TargetMode="External"/><Relationship Id="rId3049" Type="http://schemas.openxmlformats.org/officeDocument/2006/relationships/hyperlink" Target="https://www.pollard.com/" TargetMode="External"/><Relationship Id="rId10998" Type="http://schemas.openxmlformats.org/officeDocument/2006/relationships/hyperlink" Target="mailto:uhopkins@castillo.com" TargetMode="External"/><Relationship Id="rId15920" Type="http://schemas.openxmlformats.org/officeDocument/2006/relationships/hyperlink" Target="mailto:stuartbelinda@osborn-salinas.com" TargetMode="External"/><Relationship Id="rId9092" Type="http://schemas.openxmlformats.org/officeDocument/2006/relationships/hyperlink" Target="mailto:bergerjaclyn@cannon.com" TargetMode="External"/><Relationship Id="rId13471" Type="http://schemas.openxmlformats.org/officeDocument/2006/relationships/hyperlink" Target="https://bowers.net/" TargetMode="External"/><Relationship Id="rId14522" Type="http://schemas.openxmlformats.org/officeDocument/2006/relationships/hyperlink" Target="mailto:tdickson@gay.com" TargetMode="External"/><Relationship Id="rId1081" Type="http://schemas.openxmlformats.org/officeDocument/2006/relationships/hyperlink" Target="http://preston.com/" TargetMode="External"/><Relationship Id="rId3530" Type="http://schemas.openxmlformats.org/officeDocument/2006/relationships/hyperlink" Target="mailto:harry18@stuart-bean.com" TargetMode="External"/><Relationship Id="rId12073" Type="http://schemas.openxmlformats.org/officeDocument/2006/relationships/hyperlink" Target="http://house-lopez.com/" TargetMode="External"/><Relationship Id="rId13124" Type="http://schemas.openxmlformats.org/officeDocument/2006/relationships/hyperlink" Target="mailto:dbender@simpson.com" TargetMode="External"/><Relationship Id="rId16694" Type="http://schemas.openxmlformats.org/officeDocument/2006/relationships/hyperlink" Target="mailto:margaretdeleon@mccann.com" TargetMode="External"/><Relationship Id="rId17745" Type="http://schemas.openxmlformats.org/officeDocument/2006/relationships/hyperlink" Target="http://www.sheppard.info/" TargetMode="External"/><Relationship Id="rId451" Type="http://schemas.openxmlformats.org/officeDocument/2006/relationships/hyperlink" Target="http://www.boyle-archer.net/" TargetMode="External"/><Relationship Id="rId2132" Type="http://schemas.openxmlformats.org/officeDocument/2006/relationships/hyperlink" Target="mailto:ocastaneda@webb.com" TargetMode="External"/><Relationship Id="rId6753" Type="http://schemas.openxmlformats.org/officeDocument/2006/relationships/hyperlink" Target="http://www.nicholson-wu.com/" TargetMode="External"/><Relationship Id="rId7804" Type="http://schemas.openxmlformats.org/officeDocument/2006/relationships/hyperlink" Target="mailto:chris20@velez.info" TargetMode="External"/><Relationship Id="rId15296" Type="http://schemas.openxmlformats.org/officeDocument/2006/relationships/hyperlink" Target="mailto:cervantesbrooke@davenport-chen.com" TargetMode="External"/><Relationship Id="rId16347" Type="http://schemas.openxmlformats.org/officeDocument/2006/relationships/hyperlink" Target="https://www.blankenship.info/" TargetMode="External"/><Relationship Id="rId104" Type="http://schemas.openxmlformats.org/officeDocument/2006/relationships/hyperlink" Target="https://giles-newton.com/" TargetMode="External"/><Relationship Id="rId5355" Type="http://schemas.openxmlformats.org/officeDocument/2006/relationships/hyperlink" Target="https://www.mccormick.com/" TargetMode="External"/><Relationship Id="rId6406" Type="http://schemas.openxmlformats.org/officeDocument/2006/relationships/hyperlink" Target="mailto:billy70@swanson-hughes.com" TargetMode="External"/><Relationship Id="rId9976" Type="http://schemas.openxmlformats.org/officeDocument/2006/relationships/hyperlink" Target="mailto:braysonia@yoder.com" TargetMode="External"/><Relationship Id="rId5008" Type="http://schemas.openxmlformats.org/officeDocument/2006/relationships/hyperlink" Target="mailto:dbarnett@weiss.com" TargetMode="External"/><Relationship Id="rId8578" Type="http://schemas.openxmlformats.org/officeDocument/2006/relationships/hyperlink" Target="mailto:obarajas@gates.net" TargetMode="External"/><Relationship Id="rId9629" Type="http://schemas.openxmlformats.org/officeDocument/2006/relationships/hyperlink" Target="http://www.rocha.org/" TargetMode="External"/><Relationship Id="rId12957" Type="http://schemas.openxmlformats.org/officeDocument/2006/relationships/hyperlink" Target="https://www.benson.net/" TargetMode="External"/><Relationship Id="rId1965" Type="http://schemas.openxmlformats.org/officeDocument/2006/relationships/hyperlink" Target="http://mays-saunders.com/" TargetMode="External"/><Relationship Id="rId11559" Type="http://schemas.openxmlformats.org/officeDocument/2006/relationships/hyperlink" Target="http://www.willis.biz/" TargetMode="External"/><Relationship Id="rId14032" Type="http://schemas.openxmlformats.org/officeDocument/2006/relationships/hyperlink" Target="mailto:tracy77@english.org" TargetMode="External"/><Relationship Id="rId15430" Type="http://schemas.openxmlformats.org/officeDocument/2006/relationships/hyperlink" Target="mailto:macksean@valentine.com" TargetMode="External"/><Relationship Id="rId1618" Type="http://schemas.openxmlformats.org/officeDocument/2006/relationships/hyperlink" Target="mailto:thomashebert@bradford.com" TargetMode="External"/><Relationship Id="rId3040" Type="http://schemas.openxmlformats.org/officeDocument/2006/relationships/hyperlink" Target="mailto:cassidykent@green.com" TargetMode="External"/><Relationship Id="rId18653" Type="http://schemas.openxmlformats.org/officeDocument/2006/relationships/hyperlink" Target="https://marks.com/" TargetMode="External"/><Relationship Id="rId19704" Type="http://schemas.openxmlformats.org/officeDocument/2006/relationships/hyperlink" Target="mailto:kristine83@chambers.org" TargetMode="External"/><Relationship Id="rId7661" Type="http://schemas.openxmlformats.org/officeDocument/2006/relationships/hyperlink" Target="https://www.cooke.info/" TargetMode="External"/><Relationship Id="rId8712" Type="http://schemas.openxmlformats.org/officeDocument/2006/relationships/hyperlink" Target="mailto:danielle35@rich.com" TargetMode="External"/><Relationship Id="rId10642" Type="http://schemas.openxmlformats.org/officeDocument/2006/relationships/hyperlink" Target="mailto:tpeterson@wilson-fritz.info" TargetMode="External"/><Relationship Id="rId17255" Type="http://schemas.openxmlformats.org/officeDocument/2006/relationships/hyperlink" Target="http://www.fitzpatrick-haynes.com/" TargetMode="External"/><Relationship Id="rId18306" Type="http://schemas.openxmlformats.org/officeDocument/2006/relationships/hyperlink" Target="mailto:joanne71@payne.com" TargetMode="External"/><Relationship Id="rId6263" Type="http://schemas.openxmlformats.org/officeDocument/2006/relationships/hyperlink" Target="http://www.montoya-hayes.com/" TargetMode="External"/><Relationship Id="rId7314" Type="http://schemas.openxmlformats.org/officeDocument/2006/relationships/hyperlink" Target="mailto:jonathonpetersen@benjamin-vaughn.com" TargetMode="External"/><Relationship Id="rId13865" Type="http://schemas.openxmlformats.org/officeDocument/2006/relationships/hyperlink" Target="http://soto.net/" TargetMode="External"/><Relationship Id="rId2873" Type="http://schemas.openxmlformats.org/officeDocument/2006/relationships/hyperlink" Target="http://stokes.org/" TargetMode="External"/><Relationship Id="rId3924" Type="http://schemas.openxmlformats.org/officeDocument/2006/relationships/hyperlink" Target="mailto:ewillis@wang-garza.com" TargetMode="External"/><Relationship Id="rId9486" Type="http://schemas.openxmlformats.org/officeDocument/2006/relationships/hyperlink" Target="mailto:marvincordova@buck.com" TargetMode="External"/><Relationship Id="rId12467" Type="http://schemas.openxmlformats.org/officeDocument/2006/relationships/hyperlink" Target="https://www.meyers.com/" TargetMode="External"/><Relationship Id="rId13518" Type="http://schemas.openxmlformats.org/officeDocument/2006/relationships/hyperlink" Target="mailto:navarroemily@briggs-mcguire.com" TargetMode="External"/><Relationship Id="rId14916" Type="http://schemas.openxmlformats.org/officeDocument/2006/relationships/hyperlink" Target="mailto:foleyallen@chase-sellers.com" TargetMode="External"/><Relationship Id="rId845" Type="http://schemas.openxmlformats.org/officeDocument/2006/relationships/hyperlink" Target="https://www.evans-stanton.info/" TargetMode="External"/><Relationship Id="rId1475" Type="http://schemas.openxmlformats.org/officeDocument/2006/relationships/hyperlink" Target="https://ingram.com/" TargetMode="External"/><Relationship Id="rId2526" Type="http://schemas.openxmlformats.org/officeDocument/2006/relationships/hyperlink" Target="mailto:angelica22@miranda.info" TargetMode="External"/><Relationship Id="rId8088" Type="http://schemas.openxmlformats.org/officeDocument/2006/relationships/hyperlink" Target="mailto:pduke@bentley-pittman.com" TargetMode="External"/><Relationship Id="rId9139" Type="http://schemas.openxmlformats.org/officeDocument/2006/relationships/hyperlink" Target="http://bennett-ashley.com/" TargetMode="External"/><Relationship Id="rId11069" Type="http://schemas.openxmlformats.org/officeDocument/2006/relationships/hyperlink" Target="http://www.santos.biz/" TargetMode="External"/><Relationship Id="rId1128" Type="http://schemas.openxmlformats.org/officeDocument/2006/relationships/hyperlink" Target="mailto:gamblemaria@humphrey.com" TargetMode="External"/><Relationship Id="rId4698" Type="http://schemas.openxmlformats.org/officeDocument/2006/relationships/hyperlink" Target="mailto:pedroknox@kent.com" TargetMode="External"/><Relationship Id="rId5749" Type="http://schemas.openxmlformats.org/officeDocument/2006/relationships/hyperlink" Target="https://www.mcintyre.com/" TargetMode="External"/><Relationship Id="rId18163" Type="http://schemas.openxmlformats.org/officeDocument/2006/relationships/hyperlink" Target="https://www.blair.com/" TargetMode="External"/><Relationship Id="rId19561" Type="http://schemas.openxmlformats.org/officeDocument/2006/relationships/hyperlink" Target="http://www.bryant.com/" TargetMode="External"/><Relationship Id="rId7171" Type="http://schemas.openxmlformats.org/officeDocument/2006/relationships/hyperlink" Target="http://www.schultz.com/" TargetMode="External"/><Relationship Id="rId8222" Type="http://schemas.openxmlformats.org/officeDocument/2006/relationships/hyperlink" Target="mailto:gene05@bird.com" TargetMode="External"/><Relationship Id="rId9620" Type="http://schemas.openxmlformats.org/officeDocument/2006/relationships/hyperlink" Target="mailto:adrienne84@skinner-mullen.com" TargetMode="External"/><Relationship Id="rId11550" Type="http://schemas.openxmlformats.org/officeDocument/2006/relationships/hyperlink" Target="mailto:gbowers@black.com" TargetMode="External"/><Relationship Id="rId12601" Type="http://schemas.openxmlformats.org/officeDocument/2006/relationships/hyperlink" Target="https://www.chan-trujillo.com/" TargetMode="External"/><Relationship Id="rId19214" Type="http://schemas.openxmlformats.org/officeDocument/2006/relationships/hyperlink" Target="mailto:janice47@gross.com" TargetMode="External"/><Relationship Id="rId10152" Type="http://schemas.openxmlformats.org/officeDocument/2006/relationships/hyperlink" Target="mailto:briannacopeland@choi.com" TargetMode="External"/><Relationship Id="rId11203" Type="http://schemas.openxmlformats.org/officeDocument/2006/relationships/hyperlink" Target="http://www.anderson.com/" TargetMode="External"/><Relationship Id="rId14773" Type="http://schemas.openxmlformats.org/officeDocument/2006/relationships/hyperlink" Target="http://www.patterson-hayden.com/" TargetMode="External"/><Relationship Id="rId15824" Type="http://schemas.openxmlformats.org/officeDocument/2006/relationships/hyperlink" Target="mailto:zrichards@cooke.com" TargetMode="External"/><Relationship Id="rId3781" Type="http://schemas.openxmlformats.org/officeDocument/2006/relationships/hyperlink" Target="https://www.cunningham-sanders.info/" TargetMode="External"/><Relationship Id="rId4832" Type="http://schemas.openxmlformats.org/officeDocument/2006/relationships/hyperlink" Target="mailto:deborahwiggins@navarro-hill.com" TargetMode="External"/><Relationship Id="rId13375" Type="http://schemas.openxmlformats.org/officeDocument/2006/relationships/hyperlink" Target="http://bautista-kelly.com/" TargetMode="External"/><Relationship Id="rId14426" Type="http://schemas.openxmlformats.org/officeDocument/2006/relationships/hyperlink" Target="mailto:leonbarton@wiley-sandoval.com" TargetMode="External"/><Relationship Id="rId17996" Type="http://schemas.openxmlformats.org/officeDocument/2006/relationships/hyperlink" Target="mailto:vwalker@arias-alexander.com" TargetMode="External"/><Relationship Id="rId2383" Type="http://schemas.openxmlformats.org/officeDocument/2006/relationships/hyperlink" Target="http://www.mcmahon-bowers.net/" TargetMode="External"/><Relationship Id="rId3434" Type="http://schemas.openxmlformats.org/officeDocument/2006/relationships/hyperlink" Target="mailto:olivia37@phelps.com" TargetMode="External"/><Relationship Id="rId13028" Type="http://schemas.openxmlformats.org/officeDocument/2006/relationships/hyperlink" Target="mailto:perezjenny@rowland.biz" TargetMode="External"/><Relationship Id="rId16598" Type="http://schemas.openxmlformats.org/officeDocument/2006/relationships/hyperlink" Target="mailto:candicelowery@mills-beltran.info" TargetMode="External"/><Relationship Id="rId17649" Type="http://schemas.openxmlformats.org/officeDocument/2006/relationships/hyperlink" Target="https://www.thomas.com/" TargetMode="External"/><Relationship Id="rId355" Type="http://schemas.openxmlformats.org/officeDocument/2006/relationships/hyperlink" Target="https://bradford.com/" TargetMode="External"/><Relationship Id="rId2036" Type="http://schemas.openxmlformats.org/officeDocument/2006/relationships/hyperlink" Target="mailto:kirk75@cisneros.com" TargetMode="External"/><Relationship Id="rId6657" Type="http://schemas.openxmlformats.org/officeDocument/2006/relationships/hyperlink" Target="https://mcguire.com/" TargetMode="External"/><Relationship Id="rId7708" Type="http://schemas.openxmlformats.org/officeDocument/2006/relationships/hyperlink" Target="mailto:faulknershawna@simmons-pruitt.info" TargetMode="External"/><Relationship Id="rId19071" Type="http://schemas.openxmlformats.org/officeDocument/2006/relationships/hyperlink" Target="http://craig.com/" TargetMode="External"/><Relationship Id="rId5259" Type="http://schemas.openxmlformats.org/officeDocument/2006/relationships/hyperlink" Target="http://chaney-hess.com/" TargetMode="External"/><Relationship Id="rId9130" Type="http://schemas.openxmlformats.org/officeDocument/2006/relationships/hyperlink" Target="mailto:phillipsanford@good.com" TargetMode="External"/><Relationship Id="rId11060" Type="http://schemas.openxmlformats.org/officeDocument/2006/relationships/hyperlink" Target="mailto:hkaiser@medina.com" TargetMode="External"/><Relationship Id="rId12111" Type="http://schemas.openxmlformats.org/officeDocument/2006/relationships/hyperlink" Target="http://www.bernard.com/" TargetMode="External"/><Relationship Id="rId15681" Type="http://schemas.openxmlformats.org/officeDocument/2006/relationships/hyperlink" Target="https://sampson.net/" TargetMode="External"/><Relationship Id="rId16732" Type="http://schemas.openxmlformats.org/officeDocument/2006/relationships/hyperlink" Target="mailto:mercerperry@hull-frederick.com" TargetMode="External"/><Relationship Id="rId1869" Type="http://schemas.openxmlformats.org/officeDocument/2006/relationships/hyperlink" Target="http://www.lamb-bradshaw.com/" TargetMode="External"/><Relationship Id="rId3291" Type="http://schemas.openxmlformats.org/officeDocument/2006/relationships/hyperlink" Target="https://www.smith.biz/" TargetMode="External"/><Relationship Id="rId5740" Type="http://schemas.openxmlformats.org/officeDocument/2006/relationships/hyperlink" Target="mailto:watsonbrittany@kemp.biz" TargetMode="External"/><Relationship Id="rId14283" Type="http://schemas.openxmlformats.org/officeDocument/2006/relationships/hyperlink" Target="http://www.rollins.org/" TargetMode="External"/><Relationship Id="rId15334" Type="http://schemas.openxmlformats.org/officeDocument/2006/relationships/hyperlink" Target="mailto:gallagherroger@hardin.com" TargetMode="External"/><Relationship Id="rId19955" Type="http://schemas.openxmlformats.org/officeDocument/2006/relationships/hyperlink" Target="http://webster.com/" TargetMode="External"/><Relationship Id="rId4342" Type="http://schemas.openxmlformats.org/officeDocument/2006/relationships/hyperlink" Target="mailto:nina16@rodriguez-ruiz.net" TargetMode="External"/><Relationship Id="rId8963" Type="http://schemas.openxmlformats.org/officeDocument/2006/relationships/hyperlink" Target="https://herring-hicks.org/" TargetMode="External"/><Relationship Id="rId10893" Type="http://schemas.openxmlformats.org/officeDocument/2006/relationships/hyperlink" Target="https://stein.com/" TargetMode="External"/><Relationship Id="rId11944" Type="http://schemas.openxmlformats.org/officeDocument/2006/relationships/hyperlink" Target="mailto:suzanne81@bush-kane.com" TargetMode="External"/><Relationship Id="rId18557" Type="http://schemas.openxmlformats.org/officeDocument/2006/relationships/hyperlink" Target="http://www.hood.com/" TargetMode="External"/><Relationship Id="rId19608" Type="http://schemas.openxmlformats.org/officeDocument/2006/relationships/hyperlink" Target="mailto:ucampbell@walter.com" TargetMode="External"/><Relationship Id="rId7565" Type="http://schemas.openxmlformats.org/officeDocument/2006/relationships/hyperlink" Target="http://www.jefferson.info/" TargetMode="External"/><Relationship Id="rId8616" Type="http://schemas.openxmlformats.org/officeDocument/2006/relationships/hyperlink" Target="mailto:salasriley@cordova-mcconnell.info" TargetMode="External"/><Relationship Id="rId10546" Type="http://schemas.openxmlformats.org/officeDocument/2006/relationships/hyperlink" Target="mailto:stewarteugene@gentry-horne.com" TargetMode="External"/><Relationship Id="rId17159" Type="http://schemas.openxmlformats.org/officeDocument/2006/relationships/hyperlink" Target="https://www.hull-benitez.com/" TargetMode="External"/><Relationship Id="rId6167" Type="http://schemas.openxmlformats.org/officeDocument/2006/relationships/hyperlink" Target="https://chen.com/" TargetMode="External"/><Relationship Id="rId7218" Type="http://schemas.openxmlformats.org/officeDocument/2006/relationships/hyperlink" Target="mailto:annaarcher@guerra.com" TargetMode="External"/><Relationship Id="rId2777" Type="http://schemas.openxmlformats.org/officeDocument/2006/relationships/hyperlink" Target="https://fox.net/" TargetMode="External"/><Relationship Id="rId13769" Type="http://schemas.openxmlformats.org/officeDocument/2006/relationships/hyperlink" Target="https://rosario-wagner.biz/" TargetMode="External"/><Relationship Id="rId15191" Type="http://schemas.openxmlformats.org/officeDocument/2006/relationships/hyperlink" Target="https://www.kennedy-chandler.biz/" TargetMode="External"/><Relationship Id="rId16242" Type="http://schemas.openxmlformats.org/officeDocument/2006/relationships/hyperlink" Target="mailto:prich@woods-french.com" TargetMode="External"/><Relationship Id="rId17640" Type="http://schemas.openxmlformats.org/officeDocument/2006/relationships/hyperlink" Target="mailto:timvazquez@wade-wolfe.com" TargetMode="External"/><Relationship Id="rId749" Type="http://schemas.openxmlformats.org/officeDocument/2006/relationships/hyperlink" Target="https://www.rocha.com/" TargetMode="External"/><Relationship Id="rId1379" Type="http://schemas.openxmlformats.org/officeDocument/2006/relationships/hyperlink" Target="https://www.atkins-pearson.com/" TargetMode="External"/><Relationship Id="rId3828" Type="http://schemas.openxmlformats.org/officeDocument/2006/relationships/hyperlink" Target="mailto:angela09@herman.com" TargetMode="External"/><Relationship Id="rId5250" Type="http://schemas.openxmlformats.org/officeDocument/2006/relationships/hyperlink" Target="mailto:claireowen@schneider-norman.info" TargetMode="External"/><Relationship Id="rId6301" Type="http://schemas.openxmlformats.org/officeDocument/2006/relationships/hyperlink" Target="http://holden.com/" TargetMode="External"/><Relationship Id="rId9871" Type="http://schemas.openxmlformats.org/officeDocument/2006/relationships/hyperlink" Target="https://lawson.com/" TargetMode="External"/><Relationship Id="rId12852" Type="http://schemas.openxmlformats.org/officeDocument/2006/relationships/hyperlink" Target="mailto:ryan80@fox.com" TargetMode="External"/><Relationship Id="rId13903" Type="http://schemas.openxmlformats.org/officeDocument/2006/relationships/hyperlink" Target="http://www.simmons.biz/" TargetMode="External"/><Relationship Id="rId19465" Type="http://schemas.openxmlformats.org/officeDocument/2006/relationships/hyperlink" Target="https://harris-ryan.net/" TargetMode="External"/><Relationship Id="rId85" Type="http://schemas.openxmlformats.org/officeDocument/2006/relationships/hyperlink" Target="mailto:gregghendricks@conner-weiss.info" TargetMode="External"/><Relationship Id="rId1860" Type="http://schemas.openxmlformats.org/officeDocument/2006/relationships/hyperlink" Target="mailto:eduardoewing@love-callahan.com" TargetMode="External"/><Relationship Id="rId2911" Type="http://schemas.openxmlformats.org/officeDocument/2006/relationships/hyperlink" Target="https://bean-mercado.org/" TargetMode="External"/><Relationship Id="rId7075" Type="http://schemas.openxmlformats.org/officeDocument/2006/relationships/hyperlink" Target="http://www.berry.com/" TargetMode="External"/><Relationship Id="rId8473" Type="http://schemas.openxmlformats.org/officeDocument/2006/relationships/hyperlink" Target="https://www.duncan.info/" TargetMode="External"/><Relationship Id="rId9524" Type="http://schemas.openxmlformats.org/officeDocument/2006/relationships/hyperlink" Target="mailto:ehenson@steele-acevedo.com" TargetMode="External"/><Relationship Id="rId11454" Type="http://schemas.openxmlformats.org/officeDocument/2006/relationships/hyperlink" Target="mailto:campbellglen@baxter-gonzales.biz" TargetMode="External"/><Relationship Id="rId12505" Type="http://schemas.openxmlformats.org/officeDocument/2006/relationships/hyperlink" Target="https://simon-lyons.com/" TargetMode="External"/><Relationship Id="rId18067" Type="http://schemas.openxmlformats.org/officeDocument/2006/relationships/hyperlink" Target="http://www.olsen-gray.com/" TargetMode="External"/><Relationship Id="rId19118" Type="http://schemas.openxmlformats.org/officeDocument/2006/relationships/hyperlink" Target="mailto:andersenmiguel@freeman.biz" TargetMode="External"/><Relationship Id="rId1513" Type="http://schemas.openxmlformats.org/officeDocument/2006/relationships/hyperlink" Target="https://ellis.com/" TargetMode="External"/><Relationship Id="rId8126" Type="http://schemas.openxmlformats.org/officeDocument/2006/relationships/hyperlink" Target="mailto:earl93@holmes-mcbride.com" TargetMode="External"/><Relationship Id="rId10056" Type="http://schemas.openxmlformats.org/officeDocument/2006/relationships/hyperlink" Target="mailto:nancy67@frost.com" TargetMode="External"/><Relationship Id="rId11107" Type="http://schemas.openxmlformats.org/officeDocument/2006/relationships/hyperlink" Target="https://williamson.com/" TargetMode="External"/><Relationship Id="rId14677" Type="http://schemas.openxmlformats.org/officeDocument/2006/relationships/hyperlink" Target="https://weiss.info/" TargetMode="External"/><Relationship Id="rId15728" Type="http://schemas.openxmlformats.org/officeDocument/2006/relationships/hyperlink" Target="mailto:sabrina32@huff-schroeder.net" TargetMode="External"/><Relationship Id="rId3685" Type="http://schemas.openxmlformats.org/officeDocument/2006/relationships/hyperlink" Target="https://burgess.com/" TargetMode="External"/><Relationship Id="rId4736" Type="http://schemas.openxmlformats.org/officeDocument/2006/relationships/hyperlink" Target="mailto:bobby62@cochran.com" TargetMode="External"/><Relationship Id="rId13279" Type="http://schemas.openxmlformats.org/officeDocument/2006/relationships/hyperlink" Target="http://www.kline.com/" TargetMode="External"/><Relationship Id="rId17150" Type="http://schemas.openxmlformats.org/officeDocument/2006/relationships/hyperlink" Target="mailto:dnoble@hanna.biz" TargetMode="External"/><Relationship Id="rId18201" Type="http://schemas.openxmlformats.org/officeDocument/2006/relationships/hyperlink" Target="http://wilkerson-myers.net/" TargetMode="External"/><Relationship Id="rId2287" Type="http://schemas.openxmlformats.org/officeDocument/2006/relationships/hyperlink" Target="http://www.david-villanueva.net/" TargetMode="External"/><Relationship Id="rId3338" Type="http://schemas.openxmlformats.org/officeDocument/2006/relationships/hyperlink" Target="mailto:gouldkristie@donaldson.com" TargetMode="External"/><Relationship Id="rId7959" Type="http://schemas.openxmlformats.org/officeDocument/2006/relationships/hyperlink" Target="https://www.reyes-kramer.biz/" TargetMode="External"/><Relationship Id="rId259" Type="http://schemas.openxmlformats.org/officeDocument/2006/relationships/hyperlink" Target="http://www.cordova.com/" TargetMode="External"/><Relationship Id="rId9381" Type="http://schemas.openxmlformats.org/officeDocument/2006/relationships/hyperlink" Target="http://joyce.com/" TargetMode="External"/><Relationship Id="rId13760" Type="http://schemas.openxmlformats.org/officeDocument/2006/relationships/hyperlink" Target="mailto:allenkent@gregory.com" TargetMode="External"/><Relationship Id="rId14811" Type="http://schemas.openxmlformats.org/officeDocument/2006/relationships/hyperlink" Target="http://mosley.com/" TargetMode="External"/><Relationship Id="rId1370" Type="http://schemas.openxmlformats.org/officeDocument/2006/relationships/hyperlink" Target="mailto:penakari@estes.com" TargetMode="External"/><Relationship Id="rId9034" Type="http://schemas.openxmlformats.org/officeDocument/2006/relationships/hyperlink" Target="mailto:daryl26@hutchinson-perkins.com" TargetMode="External"/><Relationship Id="rId12362" Type="http://schemas.openxmlformats.org/officeDocument/2006/relationships/hyperlink" Target="mailto:samanthahubbard@branch-cline.biz" TargetMode="External"/><Relationship Id="rId13413" Type="http://schemas.openxmlformats.org/officeDocument/2006/relationships/hyperlink" Target="http://www.shepherd.com/" TargetMode="External"/><Relationship Id="rId16983" Type="http://schemas.openxmlformats.org/officeDocument/2006/relationships/hyperlink" Target="http://wang.net/" TargetMode="External"/><Relationship Id="rId740" Type="http://schemas.openxmlformats.org/officeDocument/2006/relationships/hyperlink" Target="mailto:aaron28@arellano-lang.net" TargetMode="External"/><Relationship Id="rId1023" Type="http://schemas.openxmlformats.org/officeDocument/2006/relationships/hyperlink" Target="http://fuller.net/" TargetMode="External"/><Relationship Id="rId2421" Type="http://schemas.openxmlformats.org/officeDocument/2006/relationships/hyperlink" Target="https://www.berry-conley.com/" TargetMode="External"/><Relationship Id="rId5991" Type="http://schemas.openxmlformats.org/officeDocument/2006/relationships/hyperlink" Target="http://strong.com/" TargetMode="External"/><Relationship Id="rId12015" Type="http://schemas.openxmlformats.org/officeDocument/2006/relationships/hyperlink" Target="https://www.barker-orozco.com/" TargetMode="External"/><Relationship Id="rId15585" Type="http://schemas.openxmlformats.org/officeDocument/2006/relationships/hyperlink" Target="http://www.knapp.info/" TargetMode="External"/><Relationship Id="rId16636" Type="http://schemas.openxmlformats.org/officeDocument/2006/relationships/hyperlink" Target="mailto:bbeasley@rangel-page.com" TargetMode="External"/><Relationship Id="rId4593" Type="http://schemas.openxmlformats.org/officeDocument/2006/relationships/hyperlink" Target="https://lester.com/" TargetMode="External"/><Relationship Id="rId5644" Type="http://schemas.openxmlformats.org/officeDocument/2006/relationships/hyperlink" Target="mailto:solisnancy@rivas.com" TargetMode="External"/><Relationship Id="rId14187" Type="http://schemas.openxmlformats.org/officeDocument/2006/relationships/hyperlink" Target="http://jarvis.info/" TargetMode="External"/><Relationship Id="rId15238" Type="http://schemas.openxmlformats.org/officeDocument/2006/relationships/hyperlink" Target="mailto:qgallegos@dodson.info" TargetMode="External"/><Relationship Id="rId19859" Type="http://schemas.openxmlformats.org/officeDocument/2006/relationships/hyperlink" Target="https://www.huber-lowe.com/" TargetMode="External"/><Relationship Id="rId3195" Type="http://schemas.openxmlformats.org/officeDocument/2006/relationships/hyperlink" Target="https://little-mercado.biz/" TargetMode="External"/><Relationship Id="rId4246" Type="http://schemas.openxmlformats.org/officeDocument/2006/relationships/hyperlink" Target="mailto:wyatt03@keller.com" TargetMode="External"/><Relationship Id="rId8867" Type="http://schemas.openxmlformats.org/officeDocument/2006/relationships/hyperlink" Target="https://glover.info/" TargetMode="External"/><Relationship Id="rId9918" Type="http://schemas.openxmlformats.org/officeDocument/2006/relationships/hyperlink" Target="mailto:macdonaldjustin@bird.com" TargetMode="External"/><Relationship Id="rId10797" Type="http://schemas.openxmlformats.org/officeDocument/2006/relationships/hyperlink" Target="https://www.woodward-archer.info/" TargetMode="External"/><Relationship Id="rId7469" Type="http://schemas.openxmlformats.org/officeDocument/2006/relationships/hyperlink" Target="https://www.hanna.info/" TargetMode="External"/><Relationship Id="rId11848" Type="http://schemas.openxmlformats.org/officeDocument/2006/relationships/hyperlink" Target="mailto:wisecharlotte@petersen-arroyo.org" TargetMode="External"/><Relationship Id="rId13270" Type="http://schemas.openxmlformats.org/officeDocument/2006/relationships/hyperlink" Target="mailto:sarahkirby@holt.com" TargetMode="External"/><Relationship Id="rId14321" Type="http://schemas.openxmlformats.org/officeDocument/2006/relationships/hyperlink" Target="https://www.lyons-mayo.com/" TargetMode="External"/><Relationship Id="rId1907" Type="http://schemas.openxmlformats.org/officeDocument/2006/relationships/hyperlink" Target="https://bartlett-hines.com/" TargetMode="External"/><Relationship Id="rId17891" Type="http://schemas.openxmlformats.org/officeDocument/2006/relationships/hyperlink" Target="http://www.brooks.biz/" TargetMode="External"/><Relationship Id="rId18942" Type="http://schemas.openxmlformats.org/officeDocument/2006/relationships/hyperlink" Target="mailto:curtis13@lin.com" TargetMode="External"/><Relationship Id="rId250" Type="http://schemas.openxmlformats.org/officeDocument/2006/relationships/hyperlink" Target="mailto:lacey04@cross.com" TargetMode="External"/><Relationship Id="rId7950" Type="http://schemas.openxmlformats.org/officeDocument/2006/relationships/hyperlink" Target="mailto:gardnerlawrence@austin-barr.com" TargetMode="External"/><Relationship Id="rId10931" Type="http://schemas.openxmlformats.org/officeDocument/2006/relationships/hyperlink" Target="http://clayton.com/" TargetMode="External"/><Relationship Id="rId15095" Type="http://schemas.openxmlformats.org/officeDocument/2006/relationships/hyperlink" Target="http://www.holloway.net/" TargetMode="External"/><Relationship Id="rId16493" Type="http://schemas.openxmlformats.org/officeDocument/2006/relationships/hyperlink" Target="http://costa.com/" TargetMode="External"/><Relationship Id="rId17544" Type="http://schemas.openxmlformats.org/officeDocument/2006/relationships/hyperlink" Target="mailto:robertocaldwell@mccann.com" TargetMode="External"/><Relationship Id="rId5154" Type="http://schemas.openxmlformats.org/officeDocument/2006/relationships/hyperlink" Target="mailto:jack44@herrera.com" TargetMode="External"/><Relationship Id="rId6552" Type="http://schemas.openxmlformats.org/officeDocument/2006/relationships/hyperlink" Target="mailto:foxkelsey@potts-haney.com" TargetMode="External"/><Relationship Id="rId7603" Type="http://schemas.openxmlformats.org/officeDocument/2006/relationships/hyperlink" Target="https://www.french.com/" TargetMode="External"/><Relationship Id="rId16146" Type="http://schemas.openxmlformats.org/officeDocument/2006/relationships/hyperlink" Target="mailto:wareanna@ortega.biz" TargetMode="External"/><Relationship Id="rId6205" Type="http://schemas.openxmlformats.org/officeDocument/2006/relationships/hyperlink" Target="https://owens-schroeder.org/" TargetMode="External"/><Relationship Id="rId9775" Type="http://schemas.openxmlformats.org/officeDocument/2006/relationships/hyperlink" Target="http://www.thornton.biz/" TargetMode="External"/><Relationship Id="rId12756" Type="http://schemas.openxmlformats.org/officeDocument/2006/relationships/hyperlink" Target="mailto:madelineharris@shah.com" TargetMode="External"/><Relationship Id="rId13807" Type="http://schemas.openxmlformats.org/officeDocument/2006/relationships/hyperlink" Target="http://www.owen-johnston.com/" TargetMode="External"/><Relationship Id="rId19369" Type="http://schemas.openxmlformats.org/officeDocument/2006/relationships/hyperlink" Target="https://hughes.biz/" TargetMode="External"/><Relationship Id="rId1764" Type="http://schemas.openxmlformats.org/officeDocument/2006/relationships/hyperlink" Target="mailto:valdezshelley@jarvis-buchanan.info" TargetMode="External"/><Relationship Id="rId2815" Type="http://schemas.openxmlformats.org/officeDocument/2006/relationships/hyperlink" Target="http://carey-parsons.com/" TargetMode="External"/><Relationship Id="rId8377" Type="http://schemas.openxmlformats.org/officeDocument/2006/relationships/hyperlink" Target="http://mercer.com/" TargetMode="External"/><Relationship Id="rId9428" Type="http://schemas.openxmlformats.org/officeDocument/2006/relationships/hyperlink" Target="mailto:fhuang@prince.com" TargetMode="External"/><Relationship Id="rId11358" Type="http://schemas.openxmlformats.org/officeDocument/2006/relationships/hyperlink" Target="mailto:bpeck@allison-roman.com" TargetMode="External"/><Relationship Id="rId12409" Type="http://schemas.openxmlformats.org/officeDocument/2006/relationships/hyperlink" Target="http://dickson-calderon.com/" TargetMode="External"/><Relationship Id="rId1417" Type="http://schemas.openxmlformats.org/officeDocument/2006/relationships/hyperlink" Target="https://li.com/" TargetMode="External"/><Relationship Id="rId4987" Type="http://schemas.openxmlformats.org/officeDocument/2006/relationships/hyperlink" Target="https://moore.com/" TargetMode="External"/><Relationship Id="rId15979" Type="http://schemas.openxmlformats.org/officeDocument/2006/relationships/hyperlink" Target="https://www.reynolds-solomon.com/" TargetMode="External"/><Relationship Id="rId18452" Type="http://schemas.openxmlformats.org/officeDocument/2006/relationships/hyperlink" Target="mailto:brycemurray@taylor-chandler.com" TargetMode="External"/><Relationship Id="rId19850" Type="http://schemas.openxmlformats.org/officeDocument/2006/relationships/hyperlink" Target="mailto:browningbailey@johnston-arnold.com" TargetMode="External"/><Relationship Id="rId3589" Type="http://schemas.openxmlformats.org/officeDocument/2006/relationships/hyperlink" Target="http://www.rodriguez-reyes.com/" TargetMode="External"/><Relationship Id="rId7460" Type="http://schemas.openxmlformats.org/officeDocument/2006/relationships/hyperlink" Target="mailto:elaine65@hebert.com" TargetMode="External"/><Relationship Id="rId8511" Type="http://schemas.openxmlformats.org/officeDocument/2006/relationships/hyperlink" Target="https://www.peters-mccormick.com/" TargetMode="External"/><Relationship Id="rId17054" Type="http://schemas.openxmlformats.org/officeDocument/2006/relationships/hyperlink" Target="mailto:lawrence33@steele.com" TargetMode="External"/><Relationship Id="rId18105" Type="http://schemas.openxmlformats.org/officeDocument/2006/relationships/hyperlink" Target="http://wood-orozco.com/" TargetMode="External"/><Relationship Id="rId19503" Type="http://schemas.openxmlformats.org/officeDocument/2006/relationships/hyperlink" Target="http://leblanc.com/" TargetMode="External"/><Relationship Id="rId6062" Type="http://schemas.openxmlformats.org/officeDocument/2006/relationships/hyperlink" Target="mailto:uzimmerman@forbes.info" TargetMode="External"/><Relationship Id="rId7113" Type="http://schemas.openxmlformats.org/officeDocument/2006/relationships/hyperlink" Target="http://www.cervantes.com/" TargetMode="External"/><Relationship Id="rId10441" Type="http://schemas.openxmlformats.org/officeDocument/2006/relationships/hyperlink" Target="http://foster.com/" TargetMode="External"/><Relationship Id="rId9285" Type="http://schemas.openxmlformats.org/officeDocument/2006/relationships/hyperlink" Target="http://www.galvan.com/" TargetMode="External"/><Relationship Id="rId13664" Type="http://schemas.openxmlformats.org/officeDocument/2006/relationships/hyperlink" Target="mailto:fholder@cameron.net" TargetMode="External"/><Relationship Id="rId14715" Type="http://schemas.openxmlformats.org/officeDocument/2006/relationships/hyperlink" Target="http://www.flynn-kaiser.com/" TargetMode="External"/><Relationship Id="rId991" Type="http://schemas.openxmlformats.org/officeDocument/2006/relationships/hyperlink" Target="http://yu-george.com/" TargetMode="External"/><Relationship Id="rId2672" Type="http://schemas.openxmlformats.org/officeDocument/2006/relationships/hyperlink" Target="mailto:louis40@erickson.info" TargetMode="External"/><Relationship Id="rId3723" Type="http://schemas.openxmlformats.org/officeDocument/2006/relationships/hyperlink" Target="https://melton.com/" TargetMode="External"/><Relationship Id="rId12266" Type="http://schemas.openxmlformats.org/officeDocument/2006/relationships/hyperlink" Target="mailto:jshelton@barajas.com" TargetMode="External"/><Relationship Id="rId13317" Type="http://schemas.openxmlformats.org/officeDocument/2006/relationships/hyperlink" Target="https://www.hampton.com/" TargetMode="External"/><Relationship Id="rId16887" Type="http://schemas.openxmlformats.org/officeDocument/2006/relationships/hyperlink" Target="http://www.bass.com/" TargetMode="External"/><Relationship Id="rId17938" Type="http://schemas.openxmlformats.org/officeDocument/2006/relationships/hyperlink" Target="mailto:cmanning@leblanc.com" TargetMode="External"/><Relationship Id="rId644" Type="http://schemas.openxmlformats.org/officeDocument/2006/relationships/hyperlink" Target="mailto:mosstina@french-burnett.net" TargetMode="External"/><Relationship Id="rId1274" Type="http://schemas.openxmlformats.org/officeDocument/2006/relationships/hyperlink" Target="mailto:imarsh@hendricks.org" TargetMode="External"/><Relationship Id="rId2325" Type="http://schemas.openxmlformats.org/officeDocument/2006/relationships/hyperlink" Target="https://www.madden-hendricks.com/" TargetMode="External"/><Relationship Id="rId5895" Type="http://schemas.openxmlformats.org/officeDocument/2006/relationships/hyperlink" Target="https://lam-duncan.com/" TargetMode="External"/><Relationship Id="rId6946" Type="http://schemas.openxmlformats.org/officeDocument/2006/relationships/hyperlink" Target="mailto:blankenshipsteve@cabrera.com" TargetMode="External"/><Relationship Id="rId15489" Type="http://schemas.openxmlformats.org/officeDocument/2006/relationships/hyperlink" Target="http://gross.biz/" TargetMode="External"/><Relationship Id="rId19360" Type="http://schemas.openxmlformats.org/officeDocument/2006/relationships/hyperlink" Target="mailto:qrodgers@peterson.com" TargetMode="External"/><Relationship Id="rId4497" Type="http://schemas.openxmlformats.org/officeDocument/2006/relationships/hyperlink" Target="http://quinn.com/" TargetMode="External"/><Relationship Id="rId5548" Type="http://schemas.openxmlformats.org/officeDocument/2006/relationships/hyperlink" Target="mailto:frances15@frank.biz" TargetMode="External"/><Relationship Id="rId12400" Type="http://schemas.openxmlformats.org/officeDocument/2006/relationships/hyperlink" Target="mailto:mason34@jones.com" TargetMode="External"/><Relationship Id="rId19013" Type="http://schemas.openxmlformats.org/officeDocument/2006/relationships/hyperlink" Target="https://www.clayton.com/" TargetMode="External"/><Relationship Id="rId3099" Type="http://schemas.openxmlformats.org/officeDocument/2006/relationships/hyperlink" Target="http://galvan.com/" TargetMode="External"/><Relationship Id="rId8021" Type="http://schemas.openxmlformats.org/officeDocument/2006/relationships/hyperlink" Target="http://bender-savage.org/" TargetMode="External"/><Relationship Id="rId11002" Type="http://schemas.openxmlformats.org/officeDocument/2006/relationships/hyperlink" Target="mailto:dalecarroll@coleman.com" TargetMode="External"/><Relationship Id="rId15970" Type="http://schemas.openxmlformats.org/officeDocument/2006/relationships/hyperlink" Target="mailto:kimberlygoodwin@james.com" TargetMode="External"/><Relationship Id="rId3580" Type="http://schemas.openxmlformats.org/officeDocument/2006/relationships/hyperlink" Target="mailto:hsolis@griffith.com" TargetMode="External"/><Relationship Id="rId13174" Type="http://schemas.openxmlformats.org/officeDocument/2006/relationships/hyperlink" Target="mailto:cchandler@andrews.com" TargetMode="External"/><Relationship Id="rId14572" Type="http://schemas.openxmlformats.org/officeDocument/2006/relationships/hyperlink" Target="mailto:holdercasey@park-goodwin.com" TargetMode="External"/><Relationship Id="rId15623" Type="http://schemas.openxmlformats.org/officeDocument/2006/relationships/hyperlink" Target="http://www.banks.biz/" TargetMode="External"/><Relationship Id="rId2182" Type="http://schemas.openxmlformats.org/officeDocument/2006/relationships/hyperlink" Target="mailto:fchurch@baxter-daugherty.com" TargetMode="External"/><Relationship Id="rId3233" Type="http://schemas.openxmlformats.org/officeDocument/2006/relationships/hyperlink" Target="http://www.green.com/" TargetMode="External"/><Relationship Id="rId4631" Type="http://schemas.openxmlformats.org/officeDocument/2006/relationships/hyperlink" Target="http://barrett-larson.biz/" TargetMode="External"/><Relationship Id="rId14225" Type="http://schemas.openxmlformats.org/officeDocument/2006/relationships/hyperlink" Target="http://oconnor.net/" TargetMode="External"/><Relationship Id="rId17795" Type="http://schemas.openxmlformats.org/officeDocument/2006/relationships/hyperlink" Target="http://french.info/" TargetMode="External"/><Relationship Id="rId18846" Type="http://schemas.openxmlformats.org/officeDocument/2006/relationships/hyperlink" Target="mailto:zmullen@robbins.info" TargetMode="External"/><Relationship Id="rId154" Type="http://schemas.openxmlformats.org/officeDocument/2006/relationships/hyperlink" Target="mailto:gabrielarobbins@hawkins-bernard.com" TargetMode="External"/><Relationship Id="rId7854" Type="http://schemas.openxmlformats.org/officeDocument/2006/relationships/hyperlink" Target="mailto:lreeves@sutton.com" TargetMode="External"/><Relationship Id="rId8905" Type="http://schemas.openxmlformats.org/officeDocument/2006/relationships/hyperlink" Target="http://www.parker-prince.info/" TargetMode="External"/><Relationship Id="rId10835" Type="http://schemas.openxmlformats.org/officeDocument/2006/relationships/hyperlink" Target="https://www.savage-bolton.org/" TargetMode="External"/><Relationship Id="rId16397" Type="http://schemas.openxmlformats.org/officeDocument/2006/relationships/hyperlink" Target="http://www.hubbard.com/" TargetMode="External"/><Relationship Id="rId17448" Type="http://schemas.openxmlformats.org/officeDocument/2006/relationships/hyperlink" Target="mailto:kristaterrell@gilmore.com" TargetMode="External"/><Relationship Id="rId6456" Type="http://schemas.openxmlformats.org/officeDocument/2006/relationships/hyperlink" Target="mailto:mccannherbert@dorsey.net" TargetMode="External"/><Relationship Id="rId7507" Type="http://schemas.openxmlformats.org/officeDocument/2006/relationships/hyperlink" Target="https://valdez.net/" TargetMode="External"/><Relationship Id="rId5058" Type="http://schemas.openxmlformats.org/officeDocument/2006/relationships/hyperlink" Target="mailto:vincentsosa@moses-kaufman.com" TargetMode="External"/><Relationship Id="rId6109" Type="http://schemas.openxmlformats.org/officeDocument/2006/relationships/hyperlink" Target="https://www.walters-hart.com/" TargetMode="External"/><Relationship Id="rId9679" Type="http://schemas.openxmlformats.org/officeDocument/2006/relationships/hyperlink" Target="http://arellano.net/" TargetMode="External"/><Relationship Id="rId15480" Type="http://schemas.openxmlformats.org/officeDocument/2006/relationships/hyperlink" Target="mailto:edwardkelly@lang.org" TargetMode="External"/><Relationship Id="rId16531" Type="http://schemas.openxmlformats.org/officeDocument/2006/relationships/hyperlink" Target="https://reed.org/" TargetMode="External"/><Relationship Id="rId1668" Type="http://schemas.openxmlformats.org/officeDocument/2006/relationships/hyperlink" Target="mailto:masoncarl@potts.com" TargetMode="External"/><Relationship Id="rId2719" Type="http://schemas.openxmlformats.org/officeDocument/2006/relationships/hyperlink" Target="http://www.bray.com/" TargetMode="External"/><Relationship Id="rId14082" Type="http://schemas.openxmlformats.org/officeDocument/2006/relationships/hyperlink" Target="mailto:wmcconnell@johnson-macdonald.info" TargetMode="External"/><Relationship Id="rId15133" Type="http://schemas.openxmlformats.org/officeDocument/2006/relationships/hyperlink" Target="http://www.hayes.com/" TargetMode="External"/><Relationship Id="rId3090" Type="http://schemas.openxmlformats.org/officeDocument/2006/relationships/hyperlink" Target="mailto:gibsonderek@fields.info" TargetMode="External"/><Relationship Id="rId4141" Type="http://schemas.openxmlformats.org/officeDocument/2006/relationships/hyperlink" Target="https://hodges-maynard.com/" TargetMode="External"/><Relationship Id="rId19754" Type="http://schemas.openxmlformats.org/officeDocument/2006/relationships/hyperlink" Target="mailto:friedmankristi@phelps.com" TargetMode="External"/><Relationship Id="rId7364" Type="http://schemas.openxmlformats.org/officeDocument/2006/relationships/hyperlink" Target="mailto:nchristensen@little.com" TargetMode="External"/><Relationship Id="rId8762" Type="http://schemas.openxmlformats.org/officeDocument/2006/relationships/hyperlink" Target="mailto:umoreno@wilkerson.com" TargetMode="External"/><Relationship Id="rId9813" Type="http://schemas.openxmlformats.org/officeDocument/2006/relationships/hyperlink" Target="https://www.lucas.info/" TargetMode="External"/><Relationship Id="rId10692" Type="http://schemas.openxmlformats.org/officeDocument/2006/relationships/hyperlink" Target="mailto:lorrainemclean@lane.com" TargetMode="External"/><Relationship Id="rId11743" Type="http://schemas.openxmlformats.org/officeDocument/2006/relationships/hyperlink" Target="http://hart-pruitt.org/" TargetMode="External"/><Relationship Id="rId18356" Type="http://schemas.openxmlformats.org/officeDocument/2006/relationships/hyperlink" Target="mailto:aaron59@hansen-durham.com" TargetMode="External"/><Relationship Id="rId19407" Type="http://schemas.openxmlformats.org/officeDocument/2006/relationships/hyperlink" Target="https://barnes.com/" TargetMode="External"/><Relationship Id="rId27" Type="http://schemas.openxmlformats.org/officeDocument/2006/relationships/hyperlink" Target="https://barker-bishop.info/" TargetMode="External"/><Relationship Id="rId1802" Type="http://schemas.openxmlformats.org/officeDocument/2006/relationships/hyperlink" Target="mailto:brittany22@blake.org" TargetMode="External"/><Relationship Id="rId7017" Type="http://schemas.openxmlformats.org/officeDocument/2006/relationships/hyperlink" Target="http://www.ponce.biz/" TargetMode="External"/><Relationship Id="rId8415" Type="http://schemas.openxmlformats.org/officeDocument/2006/relationships/hyperlink" Target="https://www.ford.com/" TargetMode="External"/><Relationship Id="rId10345" Type="http://schemas.openxmlformats.org/officeDocument/2006/relationships/hyperlink" Target="https://www.parsons-hanson.org/" TargetMode="External"/><Relationship Id="rId14966" Type="http://schemas.openxmlformats.org/officeDocument/2006/relationships/hyperlink" Target="mailto:nicholas95@mcfarland-stewart.com" TargetMode="External"/><Relationship Id="rId18009" Type="http://schemas.openxmlformats.org/officeDocument/2006/relationships/hyperlink" Target="http://patterson.com/" TargetMode="External"/><Relationship Id="rId3974" Type="http://schemas.openxmlformats.org/officeDocument/2006/relationships/hyperlink" Target="mailto:katherinepatrick@frost-wagner.com" TargetMode="External"/><Relationship Id="rId13568" Type="http://schemas.openxmlformats.org/officeDocument/2006/relationships/hyperlink" Target="mailto:rebeccasutton@olsen.com" TargetMode="External"/><Relationship Id="rId14619" Type="http://schemas.openxmlformats.org/officeDocument/2006/relationships/hyperlink" Target="https://miller-burns.biz/" TargetMode="External"/><Relationship Id="rId895" Type="http://schemas.openxmlformats.org/officeDocument/2006/relationships/hyperlink" Target="https://www.floyd-harmon.biz/" TargetMode="External"/><Relationship Id="rId2576" Type="http://schemas.openxmlformats.org/officeDocument/2006/relationships/hyperlink" Target="mailto:carla40@graves.com" TargetMode="External"/><Relationship Id="rId3627" Type="http://schemas.openxmlformats.org/officeDocument/2006/relationships/hyperlink" Target="http://www.wilcox.com/" TargetMode="External"/><Relationship Id="rId9189" Type="http://schemas.openxmlformats.org/officeDocument/2006/relationships/hyperlink" Target="http://www.vaughan.com/" TargetMode="External"/><Relationship Id="rId16041" Type="http://schemas.openxmlformats.org/officeDocument/2006/relationships/hyperlink" Target="https://www.huang.com/" TargetMode="External"/><Relationship Id="rId548" Type="http://schemas.openxmlformats.org/officeDocument/2006/relationships/hyperlink" Target="mailto:latashaburch@woodward.com" TargetMode="External"/><Relationship Id="rId1178" Type="http://schemas.openxmlformats.org/officeDocument/2006/relationships/hyperlink" Target="mailto:lukelove@le.com" TargetMode="External"/><Relationship Id="rId2229" Type="http://schemas.openxmlformats.org/officeDocument/2006/relationships/hyperlink" Target="http://www.tanner.biz/" TargetMode="External"/><Relationship Id="rId5799" Type="http://schemas.openxmlformats.org/officeDocument/2006/relationships/hyperlink" Target="http://www.rubio.com/" TargetMode="External"/><Relationship Id="rId6100" Type="http://schemas.openxmlformats.org/officeDocument/2006/relationships/hyperlink" Target="mailto:fredharrington@archer-hicks.com" TargetMode="External"/><Relationship Id="rId9670" Type="http://schemas.openxmlformats.org/officeDocument/2006/relationships/hyperlink" Target="mailto:spencer58@padilla.net" TargetMode="External"/><Relationship Id="rId19264" Type="http://schemas.openxmlformats.org/officeDocument/2006/relationships/hyperlink" Target="mailto:gabriela40@rush-mcdonald.info" TargetMode="External"/><Relationship Id="rId8272" Type="http://schemas.openxmlformats.org/officeDocument/2006/relationships/hyperlink" Target="mailto:wdavila@bryan.net" TargetMode="External"/><Relationship Id="rId9323" Type="http://schemas.openxmlformats.org/officeDocument/2006/relationships/hyperlink" Target="https://mills.net/" TargetMode="External"/><Relationship Id="rId12651" Type="http://schemas.openxmlformats.org/officeDocument/2006/relationships/hyperlink" Target="https://hines-jones.net/" TargetMode="External"/><Relationship Id="rId13702" Type="http://schemas.openxmlformats.org/officeDocument/2006/relationships/hyperlink" Target="mailto:gonzalesjonathan@wyatt.net" TargetMode="External"/><Relationship Id="rId1312" Type="http://schemas.openxmlformats.org/officeDocument/2006/relationships/hyperlink" Target="mailto:tamiwilkerson@schneider-howard.com" TargetMode="External"/><Relationship Id="rId2710" Type="http://schemas.openxmlformats.org/officeDocument/2006/relationships/hyperlink" Target="mailto:qashley@schmitt.biz" TargetMode="External"/><Relationship Id="rId11253" Type="http://schemas.openxmlformats.org/officeDocument/2006/relationships/hyperlink" Target="http://www.hodges.com/" TargetMode="External"/><Relationship Id="rId12304" Type="http://schemas.openxmlformats.org/officeDocument/2006/relationships/hyperlink" Target="mailto:meredithmalone@buck.com" TargetMode="External"/><Relationship Id="rId15874" Type="http://schemas.openxmlformats.org/officeDocument/2006/relationships/hyperlink" Target="mailto:julianmorris@berger.com" TargetMode="External"/><Relationship Id="rId16925" Type="http://schemas.openxmlformats.org/officeDocument/2006/relationships/hyperlink" Target="https://mueller.com/" TargetMode="External"/><Relationship Id="rId4882" Type="http://schemas.openxmlformats.org/officeDocument/2006/relationships/hyperlink" Target="mailto:dmoyer@moon-ewing.com" TargetMode="External"/><Relationship Id="rId5933" Type="http://schemas.openxmlformats.org/officeDocument/2006/relationships/hyperlink" Target="https://moon.com/" TargetMode="External"/><Relationship Id="rId14476" Type="http://schemas.openxmlformats.org/officeDocument/2006/relationships/hyperlink" Target="mailto:adrienne97@abbott-good.com" TargetMode="External"/><Relationship Id="rId15527" Type="http://schemas.openxmlformats.org/officeDocument/2006/relationships/hyperlink" Target="http://www.francis.info/" TargetMode="External"/><Relationship Id="rId2086" Type="http://schemas.openxmlformats.org/officeDocument/2006/relationships/hyperlink" Target="mailto:eileenandersen@herring.com" TargetMode="External"/><Relationship Id="rId3484" Type="http://schemas.openxmlformats.org/officeDocument/2006/relationships/hyperlink" Target="mailto:qcervantes@morton-huerta.com" TargetMode="External"/><Relationship Id="rId4535" Type="http://schemas.openxmlformats.org/officeDocument/2006/relationships/hyperlink" Target="https://www.bradford.info/" TargetMode="External"/><Relationship Id="rId13078" Type="http://schemas.openxmlformats.org/officeDocument/2006/relationships/hyperlink" Target="mailto:odonnellselena@meadows.com" TargetMode="External"/><Relationship Id="rId14129" Type="http://schemas.openxmlformats.org/officeDocument/2006/relationships/hyperlink" Target="https://may.com/" TargetMode="External"/><Relationship Id="rId17699" Type="http://schemas.openxmlformats.org/officeDocument/2006/relationships/hyperlink" Target="https://berger.com/" TargetMode="External"/><Relationship Id="rId18000" Type="http://schemas.openxmlformats.org/officeDocument/2006/relationships/hyperlink" Target="mailto:chris21@werner.info" TargetMode="External"/><Relationship Id="rId3137" Type="http://schemas.openxmlformats.org/officeDocument/2006/relationships/hyperlink" Target="https://www.moss.org/" TargetMode="External"/><Relationship Id="rId7758" Type="http://schemas.openxmlformats.org/officeDocument/2006/relationships/hyperlink" Target="mailto:bnovak@mathews.org" TargetMode="External"/><Relationship Id="rId8809" Type="http://schemas.openxmlformats.org/officeDocument/2006/relationships/hyperlink" Target="https://blackwell-bernard.org/" TargetMode="External"/><Relationship Id="rId10739" Type="http://schemas.openxmlformats.org/officeDocument/2006/relationships/hyperlink" Target="https://www.eaton-hogan.com/" TargetMode="External"/><Relationship Id="rId14610" Type="http://schemas.openxmlformats.org/officeDocument/2006/relationships/hyperlink" Target="mailto:neil42@mcdonald.com" TargetMode="External"/><Relationship Id="rId9180" Type="http://schemas.openxmlformats.org/officeDocument/2006/relationships/hyperlink" Target="mailto:rogerstammie@hanna.org" TargetMode="External"/><Relationship Id="rId12161" Type="http://schemas.openxmlformats.org/officeDocument/2006/relationships/hyperlink" Target="http://www.liu.com/" TargetMode="External"/><Relationship Id="rId13212" Type="http://schemas.openxmlformats.org/officeDocument/2006/relationships/hyperlink" Target="mailto:englishjose@oconnell.org" TargetMode="External"/><Relationship Id="rId2220" Type="http://schemas.openxmlformats.org/officeDocument/2006/relationships/hyperlink" Target="mailto:prestonsmall@poole.com" TargetMode="External"/><Relationship Id="rId5790" Type="http://schemas.openxmlformats.org/officeDocument/2006/relationships/hyperlink" Target="mailto:nathangregory@ballard-davidson.com" TargetMode="External"/><Relationship Id="rId15384" Type="http://schemas.openxmlformats.org/officeDocument/2006/relationships/hyperlink" Target="mailto:hailey04@singh.org" TargetMode="External"/><Relationship Id="rId16782" Type="http://schemas.openxmlformats.org/officeDocument/2006/relationships/hyperlink" Target="mailto:kaylee42@watkins-tran.com" TargetMode="External"/><Relationship Id="rId17833" Type="http://schemas.openxmlformats.org/officeDocument/2006/relationships/hyperlink" Target="https://www.joseph.com/" TargetMode="External"/><Relationship Id="rId4392" Type="http://schemas.openxmlformats.org/officeDocument/2006/relationships/hyperlink" Target="mailto:dianedickson@jimenez.com" TargetMode="External"/><Relationship Id="rId5443" Type="http://schemas.openxmlformats.org/officeDocument/2006/relationships/hyperlink" Target="https://www.neal.org/" TargetMode="External"/><Relationship Id="rId6841" Type="http://schemas.openxmlformats.org/officeDocument/2006/relationships/hyperlink" Target="https://www.beck.com/" TargetMode="External"/><Relationship Id="rId15037" Type="http://schemas.openxmlformats.org/officeDocument/2006/relationships/hyperlink" Target="https://www.lin.org/" TargetMode="External"/><Relationship Id="rId16435" Type="http://schemas.openxmlformats.org/officeDocument/2006/relationships/hyperlink" Target="http://donaldson.com/" TargetMode="External"/><Relationship Id="rId4045" Type="http://schemas.openxmlformats.org/officeDocument/2006/relationships/hyperlink" Target="http://wade.com/" TargetMode="External"/><Relationship Id="rId11994" Type="http://schemas.openxmlformats.org/officeDocument/2006/relationships/hyperlink" Target="mailto:qcastaneda@keller.com" TargetMode="External"/><Relationship Id="rId19658" Type="http://schemas.openxmlformats.org/officeDocument/2006/relationships/hyperlink" Target="mailto:aglenn@hall.com" TargetMode="External"/><Relationship Id="rId8666" Type="http://schemas.openxmlformats.org/officeDocument/2006/relationships/hyperlink" Target="mailto:faith58@arellano.net" TargetMode="External"/><Relationship Id="rId9717" Type="http://schemas.openxmlformats.org/officeDocument/2006/relationships/hyperlink" Target="https://chan-rodriguez.biz/" TargetMode="External"/><Relationship Id="rId10596" Type="http://schemas.openxmlformats.org/officeDocument/2006/relationships/hyperlink" Target="mailto:rayralph@french-duke.com" TargetMode="External"/><Relationship Id="rId11647" Type="http://schemas.openxmlformats.org/officeDocument/2006/relationships/hyperlink" Target="http://www.velasquez-tate.com/" TargetMode="External"/><Relationship Id="rId1706" Type="http://schemas.openxmlformats.org/officeDocument/2006/relationships/hyperlink" Target="mailto:ebarajas@flores.com" TargetMode="External"/><Relationship Id="rId7268" Type="http://schemas.openxmlformats.org/officeDocument/2006/relationships/hyperlink" Target="mailto:xblake@friedman.com" TargetMode="External"/><Relationship Id="rId8319" Type="http://schemas.openxmlformats.org/officeDocument/2006/relationships/hyperlink" Target="https://lin.net/" TargetMode="External"/><Relationship Id="rId10249" Type="http://schemas.openxmlformats.org/officeDocument/2006/relationships/hyperlink" Target="https://www.good-swanson.org/" TargetMode="External"/><Relationship Id="rId14120" Type="http://schemas.openxmlformats.org/officeDocument/2006/relationships/hyperlink" Target="mailto:patriciamckee@peck-martinez.org" TargetMode="External"/><Relationship Id="rId17690" Type="http://schemas.openxmlformats.org/officeDocument/2006/relationships/hyperlink" Target="mailto:elliottveronica@madden.info" TargetMode="External"/><Relationship Id="rId18741" Type="http://schemas.openxmlformats.org/officeDocument/2006/relationships/hyperlink" Target="https://rangel.com/" TargetMode="External"/><Relationship Id="rId3878" Type="http://schemas.openxmlformats.org/officeDocument/2006/relationships/hyperlink" Target="mailto:mike28@garrett-kaiser.com" TargetMode="External"/><Relationship Id="rId4929" Type="http://schemas.openxmlformats.org/officeDocument/2006/relationships/hyperlink" Target="http://www.zhang.com/" TargetMode="External"/><Relationship Id="rId8800" Type="http://schemas.openxmlformats.org/officeDocument/2006/relationships/hyperlink" Target="mailto:cameronmason@mcmahon.com" TargetMode="External"/><Relationship Id="rId16292" Type="http://schemas.openxmlformats.org/officeDocument/2006/relationships/hyperlink" Target="mailto:erin07@cherry.biz" TargetMode="External"/><Relationship Id="rId17343" Type="http://schemas.openxmlformats.org/officeDocument/2006/relationships/hyperlink" Target="http://bass-beard.net/" TargetMode="External"/><Relationship Id="rId799" Type="http://schemas.openxmlformats.org/officeDocument/2006/relationships/hyperlink" Target="https://mullins.net/" TargetMode="External"/><Relationship Id="rId6351" Type="http://schemas.openxmlformats.org/officeDocument/2006/relationships/hyperlink" Target="http://kane.com/" TargetMode="External"/><Relationship Id="rId7402" Type="http://schemas.openxmlformats.org/officeDocument/2006/relationships/hyperlink" Target="mailto:pford@campbell.biz" TargetMode="External"/><Relationship Id="rId10730" Type="http://schemas.openxmlformats.org/officeDocument/2006/relationships/hyperlink" Target="mailto:fhuang@crawford-avila.com" TargetMode="External"/><Relationship Id="rId6004" Type="http://schemas.openxmlformats.org/officeDocument/2006/relationships/hyperlink" Target="mailto:benjaminbrown@contreras.com" TargetMode="External"/><Relationship Id="rId9574" Type="http://schemas.openxmlformats.org/officeDocument/2006/relationships/hyperlink" Target="mailto:lineddie@bates-doyle.net" TargetMode="External"/><Relationship Id="rId13953" Type="http://schemas.openxmlformats.org/officeDocument/2006/relationships/hyperlink" Target="http://hanson.info/" TargetMode="External"/><Relationship Id="rId19168" Type="http://schemas.openxmlformats.org/officeDocument/2006/relationships/hyperlink" Target="mailto:nathanwang@walton.com" TargetMode="External"/><Relationship Id="rId2961" Type="http://schemas.openxmlformats.org/officeDocument/2006/relationships/hyperlink" Target="http://burch.com/" TargetMode="External"/><Relationship Id="rId8176" Type="http://schemas.openxmlformats.org/officeDocument/2006/relationships/hyperlink" Target="mailto:iblair@duran.org" TargetMode="External"/><Relationship Id="rId9227" Type="http://schemas.openxmlformats.org/officeDocument/2006/relationships/hyperlink" Target="https://francis.com/" TargetMode="External"/><Relationship Id="rId12555" Type="http://schemas.openxmlformats.org/officeDocument/2006/relationships/hyperlink" Target="http://graves.com/" TargetMode="External"/><Relationship Id="rId13606" Type="http://schemas.openxmlformats.org/officeDocument/2006/relationships/hyperlink" Target="mailto:bernardhowe@schultz.com" TargetMode="External"/><Relationship Id="rId933" Type="http://schemas.openxmlformats.org/officeDocument/2006/relationships/hyperlink" Target="http://www.colon.biz/" TargetMode="External"/><Relationship Id="rId1563" Type="http://schemas.openxmlformats.org/officeDocument/2006/relationships/hyperlink" Target="http://galloway.com/" TargetMode="External"/><Relationship Id="rId2614" Type="http://schemas.openxmlformats.org/officeDocument/2006/relationships/hyperlink" Target="mailto:donovanruben@shields-bartlett.biz" TargetMode="External"/><Relationship Id="rId11157" Type="http://schemas.openxmlformats.org/officeDocument/2006/relationships/hyperlink" Target="http://www.grimes-sheppard.com/" TargetMode="External"/><Relationship Id="rId12208" Type="http://schemas.openxmlformats.org/officeDocument/2006/relationships/hyperlink" Target="mailto:camposbradley@stafford.com" TargetMode="External"/><Relationship Id="rId15778" Type="http://schemas.openxmlformats.org/officeDocument/2006/relationships/hyperlink" Target="mailto:madison31@cohen-haney.biz" TargetMode="External"/><Relationship Id="rId16829" Type="http://schemas.openxmlformats.org/officeDocument/2006/relationships/hyperlink" Target="https://www.frazier-hawkins.com/" TargetMode="External"/><Relationship Id="rId1216" Type="http://schemas.openxmlformats.org/officeDocument/2006/relationships/hyperlink" Target="mailto:stephanie99@pope.com" TargetMode="External"/><Relationship Id="rId4786" Type="http://schemas.openxmlformats.org/officeDocument/2006/relationships/hyperlink" Target="mailto:shelby81@blackburn.info" TargetMode="External"/><Relationship Id="rId5837" Type="http://schemas.openxmlformats.org/officeDocument/2006/relationships/hyperlink" Target="http://mcdonald.com/" TargetMode="External"/><Relationship Id="rId18251" Type="http://schemas.openxmlformats.org/officeDocument/2006/relationships/hyperlink" Target="https://www.hurley-raymond.com/" TargetMode="External"/><Relationship Id="rId19302" Type="http://schemas.openxmlformats.org/officeDocument/2006/relationships/hyperlink" Target="mailto:nicolas59@gillespie.com" TargetMode="External"/><Relationship Id="rId3388" Type="http://schemas.openxmlformats.org/officeDocument/2006/relationships/hyperlink" Target="mailto:shari87@simmons-villanueva.info" TargetMode="External"/><Relationship Id="rId4439" Type="http://schemas.openxmlformats.org/officeDocument/2006/relationships/hyperlink" Target="http://www.bray.com/" TargetMode="External"/><Relationship Id="rId8310" Type="http://schemas.openxmlformats.org/officeDocument/2006/relationships/hyperlink" Target="mailto:kgreer@cordova-santos.biz" TargetMode="External"/><Relationship Id="rId10240" Type="http://schemas.openxmlformats.org/officeDocument/2006/relationships/hyperlink" Target="mailto:blackalan@petersen.info" TargetMode="External"/><Relationship Id="rId14861" Type="http://schemas.openxmlformats.org/officeDocument/2006/relationships/hyperlink" Target="http://spears.com/" TargetMode="External"/><Relationship Id="rId15912" Type="http://schemas.openxmlformats.org/officeDocument/2006/relationships/hyperlink" Target="mailto:brownmichelle@zuniga-cross.com" TargetMode="External"/><Relationship Id="rId790" Type="http://schemas.openxmlformats.org/officeDocument/2006/relationships/hyperlink" Target="mailto:gilmoredustin@kerr.org" TargetMode="External"/><Relationship Id="rId2471" Type="http://schemas.openxmlformats.org/officeDocument/2006/relationships/hyperlink" Target="https://burke.com/" TargetMode="External"/><Relationship Id="rId3522" Type="http://schemas.openxmlformats.org/officeDocument/2006/relationships/hyperlink" Target="mailto:hbryan@landry-short.com" TargetMode="External"/><Relationship Id="rId4920" Type="http://schemas.openxmlformats.org/officeDocument/2006/relationships/hyperlink" Target="mailto:danrich@shields.com" TargetMode="External"/><Relationship Id="rId9084" Type="http://schemas.openxmlformats.org/officeDocument/2006/relationships/hyperlink" Target="mailto:krivera@haley.com" TargetMode="External"/><Relationship Id="rId12065" Type="http://schemas.openxmlformats.org/officeDocument/2006/relationships/hyperlink" Target="http://shepard.com/" TargetMode="External"/><Relationship Id="rId13116" Type="http://schemas.openxmlformats.org/officeDocument/2006/relationships/hyperlink" Target="mailto:claire53@everett.com" TargetMode="External"/><Relationship Id="rId13463" Type="http://schemas.openxmlformats.org/officeDocument/2006/relationships/hyperlink" Target="http://www.donaldson-lowe.org/" TargetMode="External"/><Relationship Id="rId14514" Type="http://schemas.openxmlformats.org/officeDocument/2006/relationships/hyperlink" Target="mailto:clayton77@gilmore.com" TargetMode="External"/><Relationship Id="rId443" Type="http://schemas.openxmlformats.org/officeDocument/2006/relationships/hyperlink" Target="https://booth-guzman.info/" TargetMode="External"/><Relationship Id="rId1073" Type="http://schemas.openxmlformats.org/officeDocument/2006/relationships/hyperlink" Target="https://www.dawson-santiago.com/" TargetMode="External"/><Relationship Id="rId2124" Type="http://schemas.openxmlformats.org/officeDocument/2006/relationships/hyperlink" Target="mailto:rebekahmays@holden.com" TargetMode="External"/><Relationship Id="rId16686" Type="http://schemas.openxmlformats.org/officeDocument/2006/relationships/hyperlink" Target="mailto:robertacantu@brady.com" TargetMode="External"/><Relationship Id="rId17737" Type="http://schemas.openxmlformats.org/officeDocument/2006/relationships/hyperlink" Target="https://mcguire.com/" TargetMode="External"/><Relationship Id="rId4296" Type="http://schemas.openxmlformats.org/officeDocument/2006/relationships/hyperlink" Target="mailto:gilesdominic@kelley-kaufman.com" TargetMode="External"/><Relationship Id="rId5694" Type="http://schemas.openxmlformats.org/officeDocument/2006/relationships/hyperlink" Target="mailto:hahncharlotte@macias.com" TargetMode="External"/><Relationship Id="rId6745" Type="http://schemas.openxmlformats.org/officeDocument/2006/relationships/hyperlink" Target="https://www.li.biz/" TargetMode="External"/><Relationship Id="rId15288" Type="http://schemas.openxmlformats.org/officeDocument/2006/relationships/hyperlink" Target="mailto:vmay@moyer.biz" TargetMode="External"/><Relationship Id="rId16339" Type="http://schemas.openxmlformats.org/officeDocument/2006/relationships/hyperlink" Target="http://www.hodges.com/" TargetMode="External"/><Relationship Id="rId5347" Type="http://schemas.openxmlformats.org/officeDocument/2006/relationships/hyperlink" Target="https://travis.com/" TargetMode="External"/><Relationship Id="rId9968" Type="http://schemas.openxmlformats.org/officeDocument/2006/relationships/hyperlink" Target="mailto:spearstheresa@bowen.org" TargetMode="External"/><Relationship Id="rId11898" Type="http://schemas.openxmlformats.org/officeDocument/2006/relationships/hyperlink" Target="mailto:shelly51@tucker-sherman.net" TargetMode="External"/><Relationship Id="rId12949" Type="http://schemas.openxmlformats.org/officeDocument/2006/relationships/hyperlink" Target="http://poole-cline.com/" TargetMode="External"/><Relationship Id="rId16820" Type="http://schemas.openxmlformats.org/officeDocument/2006/relationships/hyperlink" Target="mailto:joelwright@huynh-carson.biz" TargetMode="External"/><Relationship Id="rId1957" Type="http://schemas.openxmlformats.org/officeDocument/2006/relationships/hyperlink" Target="https://www.reilly-michael.org/" TargetMode="External"/><Relationship Id="rId14371" Type="http://schemas.openxmlformats.org/officeDocument/2006/relationships/hyperlink" Target="http://www.mata-fuller.com/" TargetMode="External"/><Relationship Id="rId15422" Type="http://schemas.openxmlformats.org/officeDocument/2006/relationships/hyperlink" Target="mailto:eho@gross.com" TargetMode="External"/><Relationship Id="rId4430" Type="http://schemas.openxmlformats.org/officeDocument/2006/relationships/hyperlink" Target="mailto:alec26@proctor.com" TargetMode="External"/><Relationship Id="rId14024" Type="http://schemas.openxmlformats.org/officeDocument/2006/relationships/hyperlink" Target="mailto:robin38@rollins.com" TargetMode="External"/><Relationship Id="rId17594" Type="http://schemas.openxmlformats.org/officeDocument/2006/relationships/hyperlink" Target="mailto:treese@guerrero.com" TargetMode="External"/><Relationship Id="rId18992" Type="http://schemas.openxmlformats.org/officeDocument/2006/relationships/hyperlink" Target="mailto:michael47@wilkerson.com" TargetMode="External"/><Relationship Id="rId3032" Type="http://schemas.openxmlformats.org/officeDocument/2006/relationships/hyperlink" Target="mailto:kreid@nelson.com" TargetMode="External"/><Relationship Id="rId7653" Type="http://schemas.openxmlformats.org/officeDocument/2006/relationships/hyperlink" Target="http://sheppard-hunter.biz/" TargetMode="External"/><Relationship Id="rId10981" Type="http://schemas.openxmlformats.org/officeDocument/2006/relationships/hyperlink" Target="http://www.kirby.info/" TargetMode="External"/><Relationship Id="rId16196" Type="http://schemas.openxmlformats.org/officeDocument/2006/relationships/hyperlink" Target="mailto:juanweaver@terry.info" TargetMode="External"/><Relationship Id="rId17247" Type="http://schemas.openxmlformats.org/officeDocument/2006/relationships/hyperlink" Target="https://waters.com/" TargetMode="External"/><Relationship Id="rId18645" Type="http://schemas.openxmlformats.org/officeDocument/2006/relationships/hyperlink" Target="https://www.horn.com/" TargetMode="External"/><Relationship Id="rId6255" Type="http://schemas.openxmlformats.org/officeDocument/2006/relationships/hyperlink" Target="https://buck.com/" TargetMode="External"/><Relationship Id="rId7306" Type="http://schemas.openxmlformats.org/officeDocument/2006/relationships/hyperlink" Target="mailto:hardingyesenia@huffman.com" TargetMode="External"/><Relationship Id="rId8704" Type="http://schemas.openxmlformats.org/officeDocument/2006/relationships/hyperlink" Target="mailto:cameron42@gamble.net" TargetMode="External"/><Relationship Id="rId10634" Type="http://schemas.openxmlformats.org/officeDocument/2006/relationships/hyperlink" Target="mailto:mmorales@prince.biz" TargetMode="External"/><Relationship Id="rId13857" Type="http://schemas.openxmlformats.org/officeDocument/2006/relationships/hyperlink" Target="http://escobar.biz/" TargetMode="External"/><Relationship Id="rId14908" Type="http://schemas.openxmlformats.org/officeDocument/2006/relationships/hyperlink" Target="mailto:tyronepeterson@parks.net" TargetMode="External"/><Relationship Id="rId2865" Type="http://schemas.openxmlformats.org/officeDocument/2006/relationships/hyperlink" Target="http://www.bartlett.net/" TargetMode="External"/><Relationship Id="rId3916" Type="http://schemas.openxmlformats.org/officeDocument/2006/relationships/hyperlink" Target="mailto:isaiah50@jenkins.com" TargetMode="External"/><Relationship Id="rId9478" Type="http://schemas.openxmlformats.org/officeDocument/2006/relationships/hyperlink" Target="mailto:ophillips@green-vaughan.info" TargetMode="External"/><Relationship Id="rId12459" Type="http://schemas.openxmlformats.org/officeDocument/2006/relationships/hyperlink" Target="https://rice.com/" TargetMode="External"/><Relationship Id="rId16330" Type="http://schemas.openxmlformats.org/officeDocument/2006/relationships/hyperlink" Target="mailto:mharper@clayton.com" TargetMode="External"/><Relationship Id="rId837" Type="http://schemas.openxmlformats.org/officeDocument/2006/relationships/hyperlink" Target="http://hudson.com/" TargetMode="External"/><Relationship Id="rId1467" Type="http://schemas.openxmlformats.org/officeDocument/2006/relationships/hyperlink" Target="http://soto-lester.com/" TargetMode="External"/><Relationship Id="rId2518" Type="http://schemas.openxmlformats.org/officeDocument/2006/relationships/hyperlink" Target="mailto:ronaldbennett@gregory.com" TargetMode="External"/><Relationship Id="rId19553" Type="http://schemas.openxmlformats.org/officeDocument/2006/relationships/hyperlink" Target="http://hall.com/" TargetMode="External"/><Relationship Id="rId8561" Type="http://schemas.openxmlformats.org/officeDocument/2006/relationships/hyperlink" Target="https://www.weeks-hood.com/" TargetMode="External"/><Relationship Id="rId9612" Type="http://schemas.openxmlformats.org/officeDocument/2006/relationships/hyperlink" Target="mailto:jaclyn07@pope-yates.com" TargetMode="External"/><Relationship Id="rId10491" Type="http://schemas.openxmlformats.org/officeDocument/2006/relationships/hyperlink" Target="http://hardin.com/" TargetMode="External"/><Relationship Id="rId12940" Type="http://schemas.openxmlformats.org/officeDocument/2006/relationships/hyperlink" Target="mailto:vward@chandler.com" TargetMode="External"/><Relationship Id="rId18155" Type="http://schemas.openxmlformats.org/officeDocument/2006/relationships/hyperlink" Target="http://www.benitez.info/" TargetMode="External"/><Relationship Id="rId19206" Type="http://schemas.openxmlformats.org/officeDocument/2006/relationships/hyperlink" Target="mailto:yroman@sparks-gonzales.info" TargetMode="External"/><Relationship Id="rId1601" Type="http://schemas.openxmlformats.org/officeDocument/2006/relationships/hyperlink" Target="https://acevedo.com/" TargetMode="External"/><Relationship Id="rId7163" Type="http://schemas.openxmlformats.org/officeDocument/2006/relationships/hyperlink" Target="http://www.harrington.net/" TargetMode="External"/><Relationship Id="rId8214" Type="http://schemas.openxmlformats.org/officeDocument/2006/relationships/hyperlink" Target="mailto:umcclain@lee-suarez.com" TargetMode="External"/><Relationship Id="rId10144" Type="http://schemas.openxmlformats.org/officeDocument/2006/relationships/hyperlink" Target="mailto:don06@hickman.com" TargetMode="External"/><Relationship Id="rId11542" Type="http://schemas.openxmlformats.org/officeDocument/2006/relationships/hyperlink" Target="mailto:santoskirsten@villarreal.com" TargetMode="External"/><Relationship Id="rId14765" Type="http://schemas.openxmlformats.org/officeDocument/2006/relationships/hyperlink" Target="https://www.vance-cooley.net/" TargetMode="External"/><Relationship Id="rId15816" Type="http://schemas.openxmlformats.org/officeDocument/2006/relationships/hyperlink" Target="mailto:curtis38@roberson.net" TargetMode="External"/><Relationship Id="rId694" Type="http://schemas.openxmlformats.org/officeDocument/2006/relationships/hyperlink" Target="mailto:angieosborne@michael-simon.com" TargetMode="External"/><Relationship Id="rId2375" Type="http://schemas.openxmlformats.org/officeDocument/2006/relationships/hyperlink" Target="https://www.jenkins.org/" TargetMode="External"/><Relationship Id="rId3773" Type="http://schemas.openxmlformats.org/officeDocument/2006/relationships/hyperlink" Target="https://www.butler-singh.com/" TargetMode="External"/><Relationship Id="rId4824" Type="http://schemas.openxmlformats.org/officeDocument/2006/relationships/hyperlink" Target="mailto:dzhang@aguilar.com" TargetMode="External"/><Relationship Id="rId13367" Type="http://schemas.openxmlformats.org/officeDocument/2006/relationships/hyperlink" Target="https://small.info/" TargetMode="External"/><Relationship Id="rId14418" Type="http://schemas.openxmlformats.org/officeDocument/2006/relationships/hyperlink" Target="mailto:swashington@barnes-perkins.net" TargetMode="External"/><Relationship Id="rId17988" Type="http://schemas.openxmlformats.org/officeDocument/2006/relationships/hyperlink" Target="mailto:rhodesshelley@becker.com" TargetMode="External"/><Relationship Id="rId347" Type="http://schemas.openxmlformats.org/officeDocument/2006/relationships/hyperlink" Target="https://wallace.com/" TargetMode="External"/><Relationship Id="rId2028" Type="http://schemas.openxmlformats.org/officeDocument/2006/relationships/hyperlink" Target="mailto:lstrickland@wang-reid.com" TargetMode="External"/><Relationship Id="rId3426" Type="http://schemas.openxmlformats.org/officeDocument/2006/relationships/hyperlink" Target="mailto:kathy06@vang-stevenson.info" TargetMode="External"/><Relationship Id="rId6996" Type="http://schemas.openxmlformats.org/officeDocument/2006/relationships/hyperlink" Target="mailto:lucerogwendolyn@reid-sutton.com" TargetMode="External"/><Relationship Id="rId5598" Type="http://schemas.openxmlformats.org/officeDocument/2006/relationships/hyperlink" Target="mailto:sandovalmary@woodward.com" TargetMode="External"/><Relationship Id="rId6649" Type="http://schemas.openxmlformats.org/officeDocument/2006/relationships/hyperlink" Target="https://donaldson.com/" TargetMode="External"/><Relationship Id="rId12450" Type="http://schemas.openxmlformats.org/officeDocument/2006/relationships/hyperlink" Target="mailto:gabrielleroach@li.org" TargetMode="External"/><Relationship Id="rId13501" Type="http://schemas.openxmlformats.org/officeDocument/2006/relationships/hyperlink" Target="https://www.adkins.org/" TargetMode="External"/><Relationship Id="rId19063" Type="http://schemas.openxmlformats.org/officeDocument/2006/relationships/hyperlink" Target="https://www.carr.com/" TargetMode="External"/><Relationship Id="rId8071" Type="http://schemas.openxmlformats.org/officeDocument/2006/relationships/hyperlink" Target="https://howard.com/" TargetMode="External"/><Relationship Id="rId9122" Type="http://schemas.openxmlformats.org/officeDocument/2006/relationships/hyperlink" Target="mailto:briannamontes@barnes.info" TargetMode="External"/><Relationship Id="rId11052" Type="http://schemas.openxmlformats.org/officeDocument/2006/relationships/hyperlink" Target="mailto:avaughan@johnson-bean.com" TargetMode="External"/><Relationship Id="rId12103" Type="http://schemas.openxmlformats.org/officeDocument/2006/relationships/hyperlink" Target="http://www.irwin-zimmerman.com/" TargetMode="External"/><Relationship Id="rId15673" Type="http://schemas.openxmlformats.org/officeDocument/2006/relationships/hyperlink" Target="https://www.brady.com/" TargetMode="External"/><Relationship Id="rId1111" Type="http://schemas.openxmlformats.org/officeDocument/2006/relationships/hyperlink" Target="http://hoffman.com/" TargetMode="External"/><Relationship Id="rId4681" Type="http://schemas.openxmlformats.org/officeDocument/2006/relationships/hyperlink" Target="https://petersen.info/" TargetMode="External"/><Relationship Id="rId5732" Type="http://schemas.openxmlformats.org/officeDocument/2006/relationships/hyperlink" Target="mailto:icompton@johnston-murphy.com" TargetMode="External"/><Relationship Id="rId14275" Type="http://schemas.openxmlformats.org/officeDocument/2006/relationships/hyperlink" Target="http://moyer-jordan.com/" TargetMode="External"/><Relationship Id="rId15326" Type="http://schemas.openxmlformats.org/officeDocument/2006/relationships/hyperlink" Target="mailto:oneillbelinda@hodges.com" TargetMode="External"/><Relationship Id="rId16724" Type="http://schemas.openxmlformats.org/officeDocument/2006/relationships/hyperlink" Target="mailto:zunigamax@mills.com" TargetMode="External"/><Relationship Id="rId3283" Type="http://schemas.openxmlformats.org/officeDocument/2006/relationships/hyperlink" Target="http://krause-porter.com/" TargetMode="External"/><Relationship Id="rId4334" Type="http://schemas.openxmlformats.org/officeDocument/2006/relationships/hyperlink" Target="mailto:kristiegarza@english.com" TargetMode="External"/><Relationship Id="rId18896" Type="http://schemas.openxmlformats.org/officeDocument/2006/relationships/hyperlink" Target="mailto:tracieweber@cisneros-gentry.com" TargetMode="External"/><Relationship Id="rId19947" Type="http://schemas.openxmlformats.org/officeDocument/2006/relationships/hyperlink" Target="https://may.info/" TargetMode="External"/><Relationship Id="rId8955" Type="http://schemas.openxmlformats.org/officeDocument/2006/relationships/hyperlink" Target="http://obrien.biz/" TargetMode="External"/><Relationship Id="rId10885" Type="http://schemas.openxmlformats.org/officeDocument/2006/relationships/hyperlink" Target="http://lopez.biz/" TargetMode="External"/><Relationship Id="rId11936" Type="http://schemas.openxmlformats.org/officeDocument/2006/relationships/hyperlink" Target="mailto:jennyoconnor@castro.com" TargetMode="External"/><Relationship Id="rId17498" Type="http://schemas.openxmlformats.org/officeDocument/2006/relationships/hyperlink" Target="mailto:thowe@rocha-melendez.com" TargetMode="External"/><Relationship Id="rId18549" Type="http://schemas.openxmlformats.org/officeDocument/2006/relationships/hyperlink" Target="https://www.graham.com/" TargetMode="External"/><Relationship Id="rId6159" Type="http://schemas.openxmlformats.org/officeDocument/2006/relationships/hyperlink" Target="https://mullins-alexander.org/" TargetMode="External"/><Relationship Id="rId7557" Type="http://schemas.openxmlformats.org/officeDocument/2006/relationships/hyperlink" Target="http://jacobson.com/" TargetMode="External"/><Relationship Id="rId8608" Type="http://schemas.openxmlformats.org/officeDocument/2006/relationships/hyperlink" Target="mailto:tommyhaas@holmes.biz" TargetMode="External"/><Relationship Id="rId10538" Type="http://schemas.openxmlformats.org/officeDocument/2006/relationships/hyperlink" Target="mailto:grahambethany@cochran-sexton.com" TargetMode="External"/><Relationship Id="rId13011" Type="http://schemas.openxmlformats.org/officeDocument/2006/relationships/hyperlink" Target="http://www.gamble.org/" TargetMode="External"/><Relationship Id="rId16581" Type="http://schemas.openxmlformats.org/officeDocument/2006/relationships/hyperlink" Target="http://www.todd.biz/" TargetMode="External"/><Relationship Id="rId17632" Type="http://schemas.openxmlformats.org/officeDocument/2006/relationships/hyperlink" Target="mailto:olsenmario@fernandez-wheeler.com" TargetMode="External"/><Relationship Id="rId2769" Type="http://schemas.openxmlformats.org/officeDocument/2006/relationships/hyperlink" Target="http://www.choi.biz/" TargetMode="External"/><Relationship Id="rId6640" Type="http://schemas.openxmlformats.org/officeDocument/2006/relationships/hyperlink" Target="mailto:camerongregory@camacho-clayton.com" TargetMode="External"/><Relationship Id="rId15183" Type="http://schemas.openxmlformats.org/officeDocument/2006/relationships/hyperlink" Target="http://www.cherry.info/" TargetMode="External"/><Relationship Id="rId16234" Type="http://schemas.openxmlformats.org/officeDocument/2006/relationships/hyperlink" Target="mailto:campbellkristy@carter.com" TargetMode="External"/><Relationship Id="rId4191" Type="http://schemas.openxmlformats.org/officeDocument/2006/relationships/hyperlink" Target="http://barr.com/" TargetMode="External"/><Relationship Id="rId5242" Type="http://schemas.openxmlformats.org/officeDocument/2006/relationships/hyperlink" Target="mailto:tchang@sparks.com" TargetMode="External"/><Relationship Id="rId9863" Type="http://schemas.openxmlformats.org/officeDocument/2006/relationships/hyperlink" Target="https://coleman.org/" TargetMode="External"/><Relationship Id="rId19457" Type="http://schemas.openxmlformats.org/officeDocument/2006/relationships/hyperlink" Target="http://austin.com/" TargetMode="External"/><Relationship Id="rId77" Type="http://schemas.openxmlformats.org/officeDocument/2006/relationships/hyperlink" Target="http://www.nicholson.org/" TargetMode="External"/><Relationship Id="rId8465" Type="http://schemas.openxmlformats.org/officeDocument/2006/relationships/hyperlink" Target="https://www.mcdaniel.com/" TargetMode="External"/><Relationship Id="rId9516" Type="http://schemas.openxmlformats.org/officeDocument/2006/relationships/hyperlink" Target="mailto:morganpratt@barron-weiss.com" TargetMode="External"/><Relationship Id="rId11793" Type="http://schemas.openxmlformats.org/officeDocument/2006/relationships/hyperlink" Target="http://lang-dennis.com/" TargetMode="External"/><Relationship Id="rId12844" Type="http://schemas.openxmlformats.org/officeDocument/2006/relationships/hyperlink" Target="mailto:mitchelljoseph@cohen.com" TargetMode="External"/><Relationship Id="rId18059" Type="http://schemas.openxmlformats.org/officeDocument/2006/relationships/hyperlink" Target="https://www.fry.com/" TargetMode="External"/><Relationship Id="rId1852" Type="http://schemas.openxmlformats.org/officeDocument/2006/relationships/hyperlink" Target="mailto:rose46@richardson.com" TargetMode="External"/><Relationship Id="rId2903" Type="http://schemas.openxmlformats.org/officeDocument/2006/relationships/hyperlink" Target="http://www.baird-henderson.com/" TargetMode="External"/><Relationship Id="rId7067" Type="http://schemas.openxmlformats.org/officeDocument/2006/relationships/hyperlink" Target="https://www.rowland-kline.com/" TargetMode="External"/><Relationship Id="rId8118" Type="http://schemas.openxmlformats.org/officeDocument/2006/relationships/hyperlink" Target="mailto:watkinson@forbes-tanner.com" TargetMode="External"/><Relationship Id="rId10048" Type="http://schemas.openxmlformats.org/officeDocument/2006/relationships/hyperlink" Target="mailto:xholmes@davidson.biz" TargetMode="External"/><Relationship Id="rId10395" Type="http://schemas.openxmlformats.org/officeDocument/2006/relationships/hyperlink" Target="http://www.good.com/" TargetMode="External"/><Relationship Id="rId11446" Type="http://schemas.openxmlformats.org/officeDocument/2006/relationships/hyperlink" Target="mailto:ymoody@caldwell.com" TargetMode="External"/><Relationship Id="rId1505" Type="http://schemas.openxmlformats.org/officeDocument/2006/relationships/hyperlink" Target="https://gaines.com/" TargetMode="External"/><Relationship Id="rId14669" Type="http://schemas.openxmlformats.org/officeDocument/2006/relationships/hyperlink" Target="http://quinn-may.info/" TargetMode="External"/><Relationship Id="rId18540" Type="http://schemas.openxmlformats.org/officeDocument/2006/relationships/hyperlink" Target="mailto:zguerrero@oneal-little.com" TargetMode="External"/><Relationship Id="rId3677" Type="http://schemas.openxmlformats.org/officeDocument/2006/relationships/hyperlink" Target="https://elliott.net/" TargetMode="External"/><Relationship Id="rId4728" Type="http://schemas.openxmlformats.org/officeDocument/2006/relationships/hyperlink" Target="mailto:qkramer@browning.com" TargetMode="External"/><Relationship Id="rId16091" Type="http://schemas.openxmlformats.org/officeDocument/2006/relationships/hyperlink" Target="https://www.mann-durham.com/" TargetMode="External"/><Relationship Id="rId17142" Type="http://schemas.openxmlformats.org/officeDocument/2006/relationships/hyperlink" Target="mailto:kcisneros@rosales-kirby.com" TargetMode="External"/><Relationship Id="rId598" Type="http://schemas.openxmlformats.org/officeDocument/2006/relationships/hyperlink" Target="mailto:jillfoley@oconnor-french.com" TargetMode="External"/><Relationship Id="rId2279" Type="http://schemas.openxmlformats.org/officeDocument/2006/relationships/hyperlink" Target="https://www.duffy-torres.biz/" TargetMode="External"/><Relationship Id="rId6150" Type="http://schemas.openxmlformats.org/officeDocument/2006/relationships/hyperlink" Target="mailto:manuellucas@ramirez.com" TargetMode="External"/><Relationship Id="rId7201" Type="http://schemas.openxmlformats.org/officeDocument/2006/relationships/hyperlink" Target="https://griffith-camacho.com/" TargetMode="External"/><Relationship Id="rId2760" Type="http://schemas.openxmlformats.org/officeDocument/2006/relationships/hyperlink" Target="mailto:brittanywells@hays-skinner.com" TargetMode="External"/><Relationship Id="rId3811" Type="http://schemas.openxmlformats.org/officeDocument/2006/relationships/hyperlink" Target="https://munoz.com/" TargetMode="External"/><Relationship Id="rId9373" Type="http://schemas.openxmlformats.org/officeDocument/2006/relationships/hyperlink" Target="https://www.reynolds.com/" TargetMode="External"/><Relationship Id="rId12354" Type="http://schemas.openxmlformats.org/officeDocument/2006/relationships/hyperlink" Target="mailto:valerie18@estrada-tran.info" TargetMode="External"/><Relationship Id="rId13405" Type="http://schemas.openxmlformats.org/officeDocument/2006/relationships/hyperlink" Target="https://campbell-knox.com/" TargetMode="External"/><Relationship Id="rId13752" Type="http://schemas.openxmlformats.org/officeDocument/2006/relationships/hyperlink" Target="mailto:watkinsbreanna@eaton.org" TargetMode="External"/><Relationship Id="rId14803" Type="http://schemas.openxmlformats.org/officeDocument/2006/relationships/hyperlink" Target="http://www.bishop.com/" TargetMode="External"/><Relationship Id="rId732" Type="http://schemas.openxmlformats.org/officeDocument/2006/relationships/hyperlink" Target="mailto:ryanchristina@byrd.org" TargetMode="External"/><Relationship Id="rId1362" Type="http://schemas.openxmlformats.org/officeDocument/2006/relationships/hyperlink" Target="mailto:williambridges@phillips.com" TargetMode="External"/><Relationship Id="rId2413" Type="http://schemas.openxmlformats.org/officeDocument/2006/relationships/hyperlink" Target="https://chen.com/" TargetMode="External"/><Relationship Id="rId9026" Type="http://schemas.openxmlformats.org/officeDocument/2006/relationships/hyperlink" Target="mailto:davidsonmichelle@rowe-cantu.net" TargetMode="External"/><Relationship Id="rId12007" Type="http://schemas.openxmlformats.org/officeDocument/2006/relationships/hyperlink" Target="http://nguyen.com/" TargetMode="External"/><Relationship Id="rId16975" Type="http://schemas.openxmlformats.org/officeDocument/2006/relationships/hyperlink" Target="https://www.clements.biz/" TargetMode="External"/><Relationship Id="rId1015" Type="http://schemas.openxmlformats.org/officeDocument/2006/relationships/hyperlink" Target="https://www.tate.net/" TargetMode="External"/><Relationship Id="rId4585" Type="http://schemas.openxmlformats.org/officeDocument/2006/relationships/hyperlink" Target="http://www.harrell-murray.com/" TargetMode="External"/><Relationship Id="rId5983" Type="http://schemas.openxmlformats.org/officeDocument/2006/relationships/hyperlink" Target="http://www.mayo-hamilton.com/" TargetMode="External"/><Relationship Id="rId14179" Type="http://schemas.openxmlformats.org/officeDocument/2006/relationships/hyperlink" Target="http://www.moyer-ponce.com/" TargetMode="External"/><Relationship Id="rId15577" Type="http://schemas.openxmlformats.org/officeDocument/2006/relationships/hyperlink" Target="https://www.keith-friedman.com/" TargetMode="External"/><Relationship Id="rId16628" Type="http://schemas.openxmlformats.org/officeDocument/2006/relationships/hyperlink" Target="mailto:suttonemily@mcgee.biz" TargetMode="External"/><Relationship Id="rId3187" Type="http://schemas.openxmlformats.org/officeDocument/2006/relationships/hyperlink" Target="https://www.moon.org/" TargetMode="External"/><Relationship Id="rId4238" Type="http://schemas.openxmlformats.org/officeDocument/2006/relationships/hyperlink" Target="mailto:stefanienielsen@warner.com" TargetMode="External"/><Relationship Id="rId5636" Type="http://schemas.openxmlformats.org/officeDocument/2006/relationships/hyperlink" Target="mailto:wmaynard@vasquez.org" TargetMode="External"/><Relationship Id="rId18050" Type="http://schemas.openxmlformats.org/officeDocument/2006/relationships/hyperlink" Target="mailto:gloveradrienne@stanley.com" TargetMode="External"/><Relationship Id="rId19101" Type="http://schemas.openxmlformats.org/officeDocument/2006/relationships/hyperlink" Target="http://cherry.com/" TargetMode="External"/><Relationship Id="rId8859" Type="http://schemas.openxmlformats.org/officeDocument/2006/relationships/hyperlink" Target="https://www.daugherty-griffin.com/" TargetMode="External"/><Relationship Id="rId10789" Type="http://schemas.openxmlformats.org/officeDocument/2006/relationships/hyperlink" Target="https://www.howard.biz/" TargetMode="External"/><Relationship Id="rId14660" Type="http://schemas.openxmlformats.org/officeDocument/2006/relationships/hyperlink" Target="mailto:sandersjaime@benson.net" TargetMode="External"/><Relationship Id="rId15711" Type="http://schemas.openxmlformats.org/officeDocument/2006/relationships/hyperlink" Target="http://chaney.biz/" TargetMode="External"/><Relationship Id="rId13262" Type="http://schemas.openxmlformats.org/officeDocument/2006/relationships/hyperlink" Target="mailto:qparsons@ray-flynn.com" TargetMode="External"/><Relationship Id="rId14313" Type="http://schemas.openxmlformats.org/officeDocument/2006/relationships/hyperlink" Target="http://www.strong.info/" TargetMode="External"/><Relationship Id="rId17883" Type="http://schemas.openxmlformats.org/officeDocument/2006/relationships/hyperlink" Target="https://osborne.com/" TargetMode="External"/><Relationship Id="rId2270" Type="http://schemas.openxmlformats.org/officeDocument/2006/relationships/hyperlink" Target="mailto:danielhiggins@noble.info" TargetMode="External"/><Relationship Id="rId3321" Type="http://schemas.openxmlformats.org/officeDocument/2006/relationships/hyperlink" Target="https://www.francis.com/" TargetMode="External"/><Relationship Id="rId6891" Type="http://schemas.openxmlformats.org/officeDocument/2006/relationships/hyperlink" Target="http://sawyer.com/" TargetMode="External"/><Relationship Id="rId7942" Type="http://schemas.openxmlformats.org/officeDocument/2006/relationships/hyperlink" Target="mailto:lauren77@poole.net" TargetMode="External"/><Relationship Id="rId16485" Type="http://schemas.openxmlformats.org/officeDocument/2006/relationships/hyperlink" Target="https://www.yang.com/" TargetMode="External"/><Relationship Id="rId17536" Type="http://schemas.openxmlformats.org/officeDocument/2006/relationships/hyperlink" Target="mailto:merrittomar@rosales.com" TargetMode="External"/><Relationship Id="rId18934" Type="http://schemas.openxmlformats.org/officeDocument/2006/relationships/hyperlink" Target="mailto:barnettlee@price-charles.info" TargetMode="External"/><Relationship Id="rId242" Type="http://schemas.openxmlformats.org/officeDocument/2006/relationships/hyperlink" Target="mailto:orice@drake.com" TargetMode="External"/><Relationship Id="rId5493" Type="http://schemas.openxmlformats.org/officeDocument/2006/relationships/hyperlink" Target="https://rubio.com/" TargetMode="External"/><Relationship Id="rId6544" Type="http://schemas.openxmlformats.org/officeDocument/2006/relationships/hyperlink" Target="mailto:melanie60@curry.org" TargetMode="External"/><Relationship Id="rId10923" Type="http://schemas.openxmlformats.org/officeDocument/2006/relationships/hyperlink" Target="https://charles-rhodes.com/" TargetMode="External"/><Relationship Id="rId15087" Type="http://schemas.openxmlformats.org/officeDocument/2006/relationships/hyperlink" Target="http://www.oneill.com/" TargetMode="External"/><Relationship Id="rId16138" Type="http://schemas.openxmlformats.org/officeDocument/2006/relationships/hyperlink" Target="mailto:alexandra14@mitchell-hernandez.com" TargetMode="External"/><Relationship Id="rId4095" Type="http://schemas.openxmlformats.org/officeDocument/2006/relationships/hyperlink" Target="https://hancock.biz/" TargetMode="External"/><Relationship Id="rId5146" Type="http://schemas.openxmlformats.org/officeDocument/2006/relationships/hyperlink" Target="mailto:hutchinsonmike@hall.com" TargetMode="External"/><Relationship Id="rId8369" Type="http://schemas.openxmlformats.org/officeDocument/2006/relationships/hyperlink" Target="http://fitzgerald.info/" TargetMode="External"/><Relationship Id="rId9767" Type="http://schemas.openxmlformats.org/officeDocument/2006/relationships/hyperlink" Target="http://francis.com/" TargetMode="External"/><Relationship Id="rId11697" Type="http://schemas.openxmlformats.org/officeDocument/2006/relationships/hyperlink" Target="http://duffy.net/" TargetMode="External"/><Relationship Id="rId12748" Type="http://schemas.openxmlformats.org/officeDocument/2006/relationships/hyperlink" Target="mailto:cgalloway@johnston.net" TargetMode="External"/><Relationship Id="rId1756" Type="http://schemas.openxmlformats.org/officeDocument/2006/relationships/hyperlink" Target="mailto:qwiggins@pope.com" TargetMode="External"/><Relationship Id="rId2807" Type="http://schemas.openxmlformats.org/officeDocument/2006/relationships/hyperlink" Target="http://rose.info/" TargetMode="External"/><Relationship Id="rId10299" Type="http://schemas.openxmlformats.org/officeDocument/2006/relationships/hyperlink" Target="https://bray.biz/" TargetMode="External"/><Relationship Id="rId14170" Type="http://schemas.openxmlformats.org/officeDocument/2006/relationships/hyperlink" Target="mailto:chelsey96@hahn.biz" TargetMode="External"/><Relationship Id="rId15221" Type="http://schemas.openxmlformats.org/officeDocument/2006/relationships/hyperlink" Target="http://avery.com/" TargetMode="External"/><Relationship Id="rId18791" Type="http://schemas.openxmlformats.org/officeDocument/2006/relationships/hyperlink" Target="http://rush-terrell.com/" TargetMode="External"/><Relationship Id="rId19842" Type="http://schemas.openxmlformats.org/officeDocument/2006/relationships/hyperlink" Target="mailto:mbruce@lawrence.net" TargetMode="External"/><Relationship Id="rId1409" Type="http://schemas.openxmlformats.org/officeDocument/2006/relationships/hyperlink" Target="https://www.archer-fuller.com/" TargetMode="External"/><Relationship Id="rId4979" Type="http://schemas.openxmlformats.org/officeDocument/2006/relationships/hyperlink" Target="https://www.griffin-phillips.net/" TargetMode="External"/><Relationship Id="rId8850" Type="http://schemas.openxmlformats.org/officeDocument/2006/relationships/hyperlink" Target="mailto:katherine35@schroeder.com" TargetMode="External"/><Relationship Id="rId9901" Type="http://schemas.openxmlformats.org/officeDocument/2006/relationships/hyperlink" Target="http://www.hobbs-brewer.biz/" TargetMode="External"/><Relationship Id="rId10780" Type="http://schemas.openxmlformats.org/officeDocument/2006/relationships/hyperlink" Target="mailto:dmooney@joyce.com" TargetMode="External"/><Relationship Id="rId17393" Type="http://schemas.openxmlformats.org/officeDocument/2006/relationships/hyperlink" Target="https://molina.com/" TargetMode="External"/><Relationship Id="rId18444" Type="http://schemas.openxmlformats.org/officeDocument/2006/relationships/hyperlink" Target="mailto:qwiley@pruitt-bernard.com" TargetMode="External"/><Relationship Id="rId7452" Type="http://schemas.openxmlformats.org/officeDocument/2006/relationships/hyperlink" Target="mailto:jnash@mcgrath-monroe.com" TargetMode="External"/><Relationship Id="rId8503" Type="http://schemas.openxmlformats.org/officeDocument/2006/relationships/hyperlink" Target="http://george-campos.com/" TargetMode="External"/><Relationship Id="rId10433" Type="http://schemas.openxmlformats.org/officeDocument/2006/relationships/hyperlink" Target="https://waller.biz/" TargetMode="External"/><Relationship Id="rId11831" Type="http://schemas.openxmlformats.org/officeDocument/2006/relationships/hyperlink" Target="http://www.jarvis.com/" TargetMode="External"/><Relationship Id="rId17046" Type="http://schemas.openxmlformats.org/officeDocument/2006/relationships/hyperlink" Target="mailto:mariah87@mercado.net" TargetMode="External"/><Relationship Id="rId6054" Type="http://schemas.openxmlformats.org/officeDocument/2006/relationships/hyperlink" Target="mailto:martinjanice@walsh.com" TargetMode="External"/><Relationship Id="rId7105" Type="http://schemas.openxmlformats.org/officeDocument/2006/relationships/hyperlink" Target="https://downs.com/" TargetMode="External"/><Relationship Id="rId983" Type="http://schemas.openxmlformats.org/officeDocument/2006/relationships/hyperlink" Target="https://www.newton-vaughan.com/" TargetMode="External"/><Relationship Id="rId2664" Type="http://schemas.openxmlformats.org/officeDocument/2006/relationships/hyperlink" Target="mailto:lwoods@black.com" TargetMode="External"/><Relationship Id="rId9277" Type="http://schemas.openxmlformats.org/officeDocument/2006/relationships/hyperlink" Target="http://wilkerson-phillips.com/" TargetMode="External"/><Relationship Id="rId12258" Type="http://schemas.openxmlformats.org/officeDocument/2006/relationships/hyperlink" Target="mailto:alex96@harris-bonilla.com" TargetMode="External"/><Relationship Id="rId13656" Type="http://schemas.openxmlformats.org/officeDocument/2006/relationships/hyperlink" Target="mailto:perry27@york-burch.com" TargetMode="External"/><Relationship Id="rId14707" Type="http://schemas.openxmlformats.org/officeDocument/2006/relationships/hyperlink" Target="https://anderson-anthony.org/" TargetMode="External"/><Relationship Id="rId636" Type="http://schemas.openxmlformats.org/officeDocument/2006/relationships/hyperlink" Target="mailto:monique66@daniel.info" TargetMode="External"/><Relationship Id="rId1266" Type="http://schemas.openxmlformats.org/officeDocument/2006/relationships/hyperlink" Target="mailto:terrencevaughn@morgan-phillips.com" TargetMode="External"/><Relationship Id="rId2317" Type="http://schemas.openxmlformats.org/officeDocument/2006/relationships/hyperlink" Target="https://www.buckley.info/" TargetMode="External"/><Relationship Id="rId3715" Type="http://schemas.openxmlformats.org/officeDocument/2006/relationships/hyperlink" Target="https://robles.biz/" TargetMode="External"/><Relationship Id="rId13309" Type="http://schemas.openxmlformats.org/officeDocument/2006/relationships/hyperlink" Target="http://www.weiss-leon.org/" TargetMode="External"/><Relationship Id="rId16879" Type="http://schemas.openxmlformats.org/officeDocument/2006/relationships/hyperlink" Target="http://huerta.com/" TargetMode="External"/><Relationship Id="rId5887" Type="http://schemas.openxmlformats.org/officeDocument/2006/relationships/hyperlink" Target="https://www.garner.net/" TargetMode="External"/><Relationship Id="rId6938" Type="http://schemas.openxmlformats.org/officeDocument/2006/relationships/hyperlink" Target="mailto:rayvalentine@merritt.com" TargetMode="External"/><Relationship Id="rId19352" Type="http://schemas.openxmlformats.org/officeDocument/2006/relationships/hyperlink" Target="mailto:serranoterri@lawson.info" TargetMode="External"/><Relationship Id="rId4489" Type="http://schemas.openxmlformats.org/officeDocument/2006/relationships/hyperlink" Target="https://www.tanner.org/" TargetMode="External"/><Relationship Id="rId8360" Type="http://schemas.openxmlformats.org/officeDocument/2006/relationships/hyperlink" Target="mailto:gwendolyn12@stevenson.org" TargetMode="External"/><Relationship Id="rId9411" Type="http://schemas.openxmlformats.org/officeDocument/2006/relationships/hyperlink" Target="https://quinn-davis.biz/" TargetMode="External"/><Relationship Id="rId10290" Type="http://schemas.openxmlformats.org/officeDocument/2006/relationships/hyperlink" Target="mailto:lucas74@morrow-bush.info" TargetMode="External"/><Relationship Id="rId11341" Type="http://schemas.openxmlformats.org/officeDocument/2006/relationships/hyperlink" Target="https://pugh.com/" TargetMode="External"/><Relationship Id="rId15962" Type="http://schemas.openxmlformats.org/officeDocument/2006/relationships/hyperlink" Target="mailto:claire48@campos.com" TargetMode="External"/><Relationship Id="rId19005" Type="http://schemas.openxmlformats.org/officeDocument/2006/relationships/hyperlink" Target="https://www.charles.com/" TargetMode="External"/><Relationship Id="rId1400" Type="http://schemas.openxmlformats.org/officeDocument/2006/relationships/hyperlink" Target="mailto:riosclarence@walton.info" TargetMode="External"/><Relationship Id="rId4970" Type="http://schemas.openxmlformats.org/officeDocument/2006/relationships/hyperlink" Target="mailto:lromero@friedman.com" TargetMode="External"/><Relationship Id="rId8013" Type="http://schemas.openxmlformats.org/officeDocument/2006/relationships/hyperlink" Target="https://glass.com/" TargetMode="External"/><Relationship Id="rId14564" Type="http://schemas.openxmlformats.org/officeDocument/2006/relationships/hyperlink" Target="mailto:bianca29@barker-hansen.com" TargetMode="External"/><Relationship Id="rId15615" Type="http://schemas.openxmlformats.org/officeDocument/2006/relationships/hyperlink" Target="http://wilson-ramirez.net/" TargetMode="External"/><Relationship Id="rId3572" Type="http://schemas.openxmlformats.org/officeDocument/2006/relationships/hyperlink" Target="mailto:lbryant@farley-park.com" TargetMode="External"/><Relationship Id="rId4623" Type="http://schemas.openxmlformats.org/officeDocument/2006/relationships/hyperlink" Target="https://lin-sloan.net/" TargetMode="External"/><Relationship Id="rId13166" Type="http://schemas.openxmlformats.org/officeDocument/2006/relationships/hyperlink" Target="mailto:patricksandra@lang-bradford.com" TargetMode="External"/><Relationship Id="rId14217" Type="http://schemas.openxmlformats.org/officeDocument/2006/relationships/hyperlink" Target="https://flowers-rodgers.com/" TargetMode="External"/><Relationship Id="rId493" Type="http://schemas.openxmlformats.org/officeDocument/2006/relationships/hyperlink" Target="https://cabrera.biz/" TargetMode="External"/><Relationship Id="rId2174" Type="http://schemas.openxmlformats.org/officeDocument/2006/relationships/hyperlink" Target="mailto:vangtaylor@shea.com" TargetMode="External"/><Relationship Id="rId3225" Type="http://schemas.openxmlformats.org/officeDocument/2006/relationships/hyperlink" Target="http://www.terry-barnes.com/" TargetMode="External"/><Relationship Id="rId6795" Type="http://schemas.openxmlformats.org/officeDocument/2006/relationships/hyperlink" Target="http://www.morse-henry.net/" TargetMode="External"/><Relationship Id="rId16389" Type="http://schemas.openxmlformats.org/officeDocument/2006/relationships/hyperlink" Target="https://www.adams.com/" TargetMode="External"/><Relationship Id="rId17787" Type="http://schemas.openxmlformats.org/officeDocument/2006/relationships/hyperlink" Target="http://www.fry.com/" TargetMode="External"/><Relationship Id="rId18838" Type="http://schemas.openxmlformats.org/officeDocument/2006/relationships/hyperlink" Target="mailto:alvin61@king.com" TargetMode="External"/><Relationship Id="rId146" Type="http://schemas.openxmlformats.org/officeDocument/2006/relationships/hyperlink" Target="mailto:alan50@hobbs.info" TargetMode="External"/><Relationship Id="rId5397" Type="http://schemas.openxmlformats.org/officeDocument/2006/relationships/hyperlink" Target="https://hendricks-farley.com/" TargetMode="External"/><Relationship Id="rId6448" Type="http://schemas.openxmlformats.org/officeDocument/2006/relationships/hyperlink" Target="mailto:tanya20@jacobs.org" TargetMode="External"/><Relationship Id="rId7846" Type="http://schemas.openxmlformats.org/officeDocument/2006/relationships/hyperlink" Target="mailto:upham@richardson-casey.net" TargetMode="External"/><Relationship Id="rId10827" Type="http://schemas.openxmlformats.org/officeDocument/2006/relationships/hyperlink" Target="https://edwards.net/" TargetMode="External"/><Relationship Id="rId12999" Type="http://schemas.openxmlformats.org/officeDocument/2006/relationships/hyperlink" Target="https://www.cannon.com/" TargetMode="External"/><Relationship Id="rId13300" Type="http://schemas.openxmlformats.org/officeDocument/2006/relationships/hyperlink" Target="mailto:nyoung@osborn.net" TargetMode="External"/><Relationship Id="rId16870" Type="http://schemas.openxmlformats.org/officeDocument/2006/relationships/hyperlink" Target="mailto:gregorymyers@odonnell-bryan.biz" TargetMode="External"/><Relationship Id="rId17921" Type="http://schemas.openxmlformats.org/officeDocument/2006/relationships/hyperlink" Target="http://mason-shannon.com/" TargetMode="External"/><Relationship Id="rId15472" Type="http://schemas.openxmlformats.org/officeDocument/2006/relationships/hyperlink" Target="mailto:brucevalenzuela@colon-mullen.biz" TargetMode="External"/><Relationship Id="rId16523" Type="http://schemas.openxmlformats.org/officeDocument/2006/relationships/hyperlink" Target="https://www.henry-lin.info/" TargetMode="External"/><Relationship Id="rId4480" Type="http://schemas.openxmlformats.org/officeDocument/2006/relationships/hyperlink" Target="mailto:audrey02@bowers.com" TargetMode="External"/><Relationship Id="rId5531" Type="http://schemas.openxmlformats.org/officeDocument/2006/relationships/hyperlink" Target="http://fry.com/" TargetMode="External"/><Relationship Id="rId14074" Type="http://schemas.openxmlformats.org/officeDocument/2006/relationships/hyperlink" Target="mailto:miguel49@ferguson.com" TargetMode="External"/><Relationship Id="rId15125" Type="http://schemas.openxmlformats.org/officeDocument/2006/relationships/hyperlink" Target="http://kramer.com/" TargetMode="External"/><Relationship Id="rId18695" Type="http://schemas.openxmlformats.org/officeDocument/2006/relationships/hyperlink" Target="https://riggs-mejia.com/" TargetMode="External"/><Relationship Id="rId19746" Type="http://schemas.openxmlformats.org/officeDocument/2006/relationships/hyperlink" Target="mailto:ddowns@alvarado-mccoy.com" TargetMode="External"/><Relationship Id="rId3082" Type="http://schemas.openxmlformats.org/officeDocument/2006/relationships/hyperlink" Target="mailto:wyatt85@russo-ashley.com" TargetMode="External"/><Relationship Id="rId4133" Type="http://schemas.openxmlformats.org/officeDocument/2006/relationships/hyperlink" Target="https://price-clayton.com/" TargetMode="External"/><Relationship Id="rId8754" Type="http://schemas.openxmlformats.org/officeDocument/2006/relationships/hyperlink" Target="mailto:robersoncurtis@huynh-blankenship.com" TargetMode="External"/><Relationship Id="rId9805" Type="http://schemas.openxmlformats.org/officeDocument/2006/relationships/hyperlink" Target="https://www.jordan.com/" TargetMode="External"/><Relationship Id="rId17297" Type="http://schemas.openxmlformats.org/officeDocument/2006/relationships/hyperlink" Target="https://contreras.org/" TargetMode="External"/><Relationship Id="rId18348" Type="http://schemas.openxmlformats.org/officeDocument/2006/relationships/hyperlink" Target="mailto:tylergutierrez@blair.info" TargetMode="External"/><Relationship Id="rId19" Type="http://schemas.openxmlformats.org/officeDocument/2006/relationships/hyperlink" Target="mailto:kentryan@stone-oneill.com" TargetMode="External"/><Relationship Id="rId7356" Type="http://schemas.openxmlformats.org/officeDocument/2006/relationships/hyperlink" Target="mailto:huynhapril@nunez.biz" TargetMode="External"/><Relationship Id="rId8407" Type="http://schemas.openxmlformats.org/officeDocument/2006/relationships/hyperlink" Target="https://www.freeman.com/" TargetMode="External"/><Relationship Id="rId10337" Type="http://schemas.openxmlformats.org/officeDocument/2006/relationships/hyperlink" Target="http://moody-key.info/" TargetMode="External"/><Relationship Id="rId10684" Type="http://schemas.openxmlformats.org/officeDocument/2006/relationships/hyperlink" Target="mailto:glendachoi@pugh.com" TargetMode="External"/><Relationship Id="rId11735" Type="http://schemas.openxmlformats.org/officeDocument/2006/relationships/hyperlink" Target="http://ellis-suarez.org/" TargetMode="External"/><Relationship Id="rId7009" Type="http://schemas.openxmlformats.org/officeDocument/2006/relationships/hyperlink" Target="http://klein-powell.com/" TargetMode="External"/><Relationship Id="rId14958" Type="http://schemas.openxmlformats.org/officeDocument/2006/relationships/hyperlink" Target="mailto:hjacobson@bowman.info" TargetMode="External"/><Relationship Id="rId3966" Type="http://schemas.openxmlformats.org/officeDocument/2006/relationships/hyperlink" Target="mailto:kdominguez@moore.info" TargetMode="External"/><Relationship Id="rId16380" Type="http://schemas.openxmlformats.org/officeDocument/2006/relationships/hyperlink" Target="mailto:owarner@hinton-sloan.com" TargetMode="External"/><Relationship Id="rId17431" Type="http://schemas.openxmlformats.org/officeDocument/2006/relationships/hyperlink" Target="https://black.com/" TargetMode="External"/><Relationship Id="rId3" Type="http://schemas.openxmlformats.org/officeDocument/2006/relationships/hyperlink" Target="mailto:xreese@hall-donovan.com" TargetMode="External"/><Relationship Id="rId887" Type="http://schemas.openxmlformats.org/officeDocument/2006/relationships/hyperlink" Target="https://humphrey-jacobs.com/" TargetMode="External"/><Relationship Id="rId2568" Type="http://schemas.openxmlformats.org/officeDocument/2006/relationships/hyperlink" Target="mailto:jo26@jackson.biz" TargetMode="External"/><Relationship Id="rId3619" Type="http://schemas.openxmlformats.org/officeDocument/2006/relationships/hyperlink" Target="http://www.ashley-ewing.org/" TargetMode="External"/><Relationship Id="rId5041" Type="http://schemas.openxmlformats.org/officeDocument/2006/relationships/hyperlink" Target="http://www.roy-stone.info/" TargetMode="External"/><Relationship Id="rId12990" Type="http://schemas.openxmlformats.org/officeDocument/2006/relationships/hyperlink" Target="mailto:noahspears@rubio.com" TargetMode="External"/><Relationship Id="rId16033" Type="http://schemas.openxmlformats.org/officeDocument/2006/relationships/hyperlink" Target="http://avila.biz/" TargetMode="External"/><Relationship Id="rId9662" Type="http://schemas.openxmlformats.org/officeDocument/2006/relationships/hyperlink" Target="mailto:wernerchristian@sweeney.com" TargetMode="External"/><Relationship Id="rId11592" Type="http://schemas.openxmlformats.org/officeDocument/2006/relationships/hyperlink" Target="mailto:john58@sampson.com" TargetMode="External"/><Relationship Id="rId12643" Type="http://schemas.openxmlformats.org/officeDocument/2006/relationships/hyperlink" Target="http://www.stuart.com/" TargetMode="External"/><Relationship Id="rId19256" Type="http://schemas.openxmlformats.org/officeDocument/2006/relationships/hyperlink" Target="mailto:barry65@barron.com" TargetMode="External"/><Relationship Id="rId1651" Type="http://schemas.openxmlformats.org/officeDocument/2006/relationships/hyperlink" Target="http://pennington.com/" TargetMode="External"/><Relationship Id="rId2702" Type="http://schemas.openxmlformats.org/officeDocument/2006/relationships/hyperlink" Target="mailto:kerry08@randolph.org" TargetMode="External"/><Relationship Id="rId8264" Type="http://schemas.openxmlformats.org/officeDocument/2006/relationships/hyperlink" Target="mailto:briana98@sampson.com" TargetMode="External"/><Relationship Id="rId9315" Type="http://schemas.openxmlformats.org/officeDocument/2006/relationships/hyperlink" Target="https://www.kennedy.net/" TargetMode="External"/><Relationship Id="rId10194" Type="http://schemas.openxmlformats.org/officeDocument/2006/relationships/hyperlink" Target="mailto:campbelljeffery@haas.com" TargetMode="External"/><Relationship Id="rId11245" Type="http://schemas.openxmlformats.org/officeDocument/2006/relationships/hyperlink" Target="https://www.callahan.biz/" TargetMode="External"/><Relationship Id="rId1304" Type="http://schemas.openxmlformats.org/officeDocument/2006/relationships/hyperlink" Target="mailto:ymontoya@key.com" TargetMode="External"/><Relationship Id="rId4874" Type="http://schemas.openxmlformats.org/officeDocument/2006/relationships/hyperlink" Target="mailto:rhonda38@buckley.biz" TargetMode="External"/><Relationship Id="rId14468" Type="http://schemas.openxmlformats.org/officeDocument/2006/relationships/hyperlink" Target="mailto:enovak@thornton.com" TargetMode="External"/><Relationship Id="rId15866" Type="http://schemas.openxmlformats.org/officeDocument/2006/relationships/hyperlink" Target="mailto:greid@prince.com" TargetMode="External"/><Relationship Id="rId16917" Type="http://schemas.openxmlformats.org/officeDocument/2006/relationships/hyperlink" Target="http://holder-barber.com/" TargetMode="External"/><Relationship Id="rId3476" Type="http://schemas.openxmlformats.org/officeDocument/2006/relationships/hyperlink" Target="mailto:vegajustin@terrell.com" TargetMode="External"/><Relationship Id="rId4527" Type="http://schemas.openxmlformats.org/officeDocument/2006/relationships/hyperlink" Target="https://www.dudley.com/" TargetMode="External"/><Relationship Id="rId5925" Type="http://schemas.openxmlformats.org/officeDocument/2006/relationships/hyperlink" Target="http://www.beasley-pineda.biz/" TargetMode="External"/><Relationship Id="rId15519" Type="http://schemas.openxmlformats.org/officeDocument/2006/relationships/hyperlink" Target="https://www.allison-vasquez.com/" TargetMode="External"/><Relationship Id="rId10" Type="http://schemas.openxmlformats.org/officeDocument/2006/relationships/hyperlink" Target="https://welch.info/" TargetMode="External"/><Relationship Id="rId397" Type="http://schemas.openxmlformats.org/officeDocument/2006/relationships/hyperlink" Target="http://www.conrad.com/" TargetMode="External"/><Relationship Id="rId2078" Type="http://schemas.openxmlformats.org/officeDocument/2006/relationships/hyperlink" Target="mailto:ynguyen@ward-arroyo.org" TargetMode="External"/><Relationship Id="rId3129" Type="http://schemas.openxmlformats.org/officeDocument/2006/relationships/hyperlink" Target="http://www.casey.com/" TargetMode="External"/><Relationship Id="rId7000" Type="http://schemas.openxmlformats.org/officeDocument/2006/relationships/hyperlink" Target="mailto:sierrahensley@wilkerson.com" TargetMode="External"/><Relationship Id="rId6699" Type="http://schemas.openxmlformats.org/officeDocument/2006/relationships/hyperlink" Target="http://www.yoder.com/" TargetMode="External"/><Relationship Id="rId9172" Type="http://schemas.openxmlformats.org/officeDocument/2006/relationships/hyperlink" Target="mailto:courtney60@dawson-reed.net" TargetMode="External"/><Relationship Id="rId13551" Type="http://schemas.openxmlformats.org/officeDocument/2006/relationships/hyperlink" Target="http://reyes.org/" TargetMode="External"/><Relationship Id="rId14602" Type="http://schemas.openxmlformats.org/officeDocument/2006/relationships/hyperlink" Target="mailto:andrew70@davis.com" TargetMode="External"/><Relationship Id="rId3610" Type="http://schemas.openxmlformats.org/officeDocument/2006/relationships/hyperlink" Target="mailto:mario53@long.com" TargetMode="External"/><Relationship Id="rId12153" Type="http://schemas.openxmlformats.org/officeDocument/2006/relationships/hyperlink" Target="http://hendrix-fletcher.net/" TargetMode="External"/><Relationship Id="rId13204" Type="http://schemas.openxmlformats.org/officeDocument/2006/relationships/hyperlink" Target="mailto:lgibson@carpenter.com" TargetMode="External"/><Relationship Id="rId16774" Type="http://schemas.openxmlformats.org/officeDocument/2006/relationships/hyperlink" Target="mailto:paige66@tyler.com" TargetMode="External"/><Relationship Id="rId17825" Type="http://schemas.openxmlformats.org/officeDocument/2006/relationships/hyperlink" Target="http://www.beltran.org/" TargetMode="External"/><Relationship Id="rId531" Type="http://schemas.openxmlformats.org/officeDocument/2006/relationships/hyperlink" Target="http://www.knight-weiss.com/" TargetMode="External"/><Relationship Id="rId1161" Type="http://schemas.openxmlformats.org/officeDocument/2006/relationships/hyperlink" Target="http://morales.org/" TargetMode="External"/><Relationship Id="rId2212" Type="http://schemas.openxmlformats.org/officeDocument/2006/relationships/hyperlink" Target="mailto:nkennedy@bullock.com" TargetMode="External"/><Relationship Id="rId5782" Type="http://schemas.openxmlformats.org/officeDocument/2006/relationships/hyperlink" Target="mailto:sanforddevon@gill.biz" TargetMode="External"/><Relationship Id="rId6833" Type="http://schemas.openxmlformats.org/officeDocument/2006/relationships/hyperlink" Target="https://leach.org/" TargetMode="External"/><Relationship Id="rId15376" Type="http://schemas.openxmlformats.org/officeDocument/2006/relationships/hyperlink" Target="mailto:dhodge@hunter-haley.biz" TargetMode="External"/><Relationship Id="rId16427" Type="http://schemas.openxmlformats.org/officeDocument/2006/relationships/hyperlink" Target="https://www.carter.biz/" TargetMode="External"/><Relationship Id="rId4384" Type="http://schemas.openxmlformats.org/officeDocument/2006/relationships/hyperlink" Target="mailto:omar29@mcneil.com" TargetMode="External"/><Relationship Id="rId5435" Type="http://schemas.openxmlformats.org/officeDocument/2006/relationships/hyperlink" Target="http://www.cervantes.com/" TargetMode="External"/><Relationship Id="rId15029" Type="http://schemas.openxmlformats.org/officeDocument/2006/relationships/hyperlink" Target="http://www.shepard.com/" TargetMode="External"/><Relationship Id="rId18599" Type="http://schemas.openxmlformats.org/officeDocument/2006/relationships/hyperlink" Target="https://koch.net/" TargetMode="External"/><Relationship Id="rId19997" Type="http://schemas.openxmlformats.org/officeDocument/2006/relationships/hyperlink" Target="mailto:basskaylee@lynn-gill.biz" TargetMode="External"/><Relationship Id="rId4037" Type="http://schemas.openxmlformats.org/officeDocument/2006/relationships/hyperlink" Target="https://www.duncan.info/" TargetMode="External"/><Relationship Id="rId8658" Type="http://schemas.openxmlformats.org/officeDocument/2006/relationships/hyperlink" Target="mailto:mccoydeborah@simpson.net" TargetMode="External"/><Relationship Id="rId9709" Type="http://schemas.openxmlformats.org/officeDocument/2006/relationships/hyperlink" Target="http://rhodes-rodgers.com/" TargetMode="External"/><Relationship Id="rId11986" Type="http://schemas.openxmlformats.org/officeDocument/2006/relationships/hyperlink" Target="mailto:fuentesyvette@howard.com" TargetMode="External"/><Relationship Id="rId10588" Type="http://schemas.openxmlformats.org/officeDocument/2006/relationships/hyperlink" Target="mailto:nicholasmills@davis.net" TargetMode="External"/><Relationship Id="rId11639" Type="http://schemas.openxmlformats.org/officeDocument/2006/relationships/hyperlink" Target="http://dominguez.com/" TargetMode="External"/><Relationship Id="rId15510" Type="http://schemas.openxmlformats.org/officeDocument/2006/relationships/hyperlink" Target="mailto:xschultz@gillespie.net" TargetMode="External"/><Relationship Id="rId3120" Type="http://schemas.openxmlformats.org/officeDocument/2006/relationships/hyperlink" Target="mailto:shawna20@andrade.biz" TargetMode="External"/><Relationship Id="rId13061" Type="http://schemas.openxmlformats.org/officeDocument/2006/relationships/hyperlink" Target="http://munoz.com/" TargetMode="External"/><Relationship Id="rId14112" Type="http://schemas.openxmlformats.org/officeDocument/2006/relationships/hyperlink" Target="mailto:kurtvelazquez@koch.org" TargetMode="External"/><Relationship Id="rId17682" Type="http://schemas.openxmlformats.org/officeDocument/2006/relationships/hyperlink" Target="mailto:sburch@parrish-pierce.com" TargetMode="External"/><Relationship Id="rId18733" Type="http://schemas.openxmlformats.org/officeDocument/2006/relationships/hyperlink" Target="http://www.mcintyre-choi.org/" TargetMode="External"/><Relationship Id="rId6690" Type="http://schemas.openxmlformats.org/officeDocument/2006/relationships/hyperlink" Target="mailto:kent43@booker.com" TargetMode="External"/><Relationship Id="rId7741" Type="http://schemas.openxmlformats.org/officeDocument/2006/relationships/hyperlink" Target="http://www.arias.com/" TargetMode="External"/><Relationship Id="rId10722" Type="http://schemas.openxmlformats.org/officeDocument/2006/relationships/hyperlink" Target="mailto:hbarron@mccarty.com" TargetMode="External"/><Relationship Id="rId16284" Type="http://schemas.openxmlformats.org/officeDocument/2006/relationships/hyperlink" Target="mailto:zwaters@conley.com" TargetMode="External"/><Relationship Id="rId17335" Type="http://schemas.openxmlformats.org/officeDocument/2006/relationships/hyperlink" Target="http://cox.com/" TargetMode="External"/><Relationship Id="rId5292" Type="http://schemas.openxmlformats.org/officeDocument/2006/relationships/hyperlink" Target="mailto:rachelmosley@holden-ware.com" TargetMode="External"/><Relationship Id="rId6343" Type="http://schemas.openxmlformats.org/officeDocument/2006/relationships/hyperlink" Target="http://wise.com/" TargetMode="External"/><Relationship Id="rId2953" Type="http://schemas.openxmlformats.org/officeDocument/2006/relationships/hyperlink" Target="http://peters.org/" TargetMode="External"/><Relationship Id="rId9566" Type="http://schemas.openxmlformats.org/officeDocument/2006/relationships/hyperlink" Target="mailto:jasmin27@campbell.com" TargetMode="External"/><Relationship Id="rId11496" Type="http://schemas.openxmlformats.org/officeDocument/2006/relationships/hyperlink" Target="mailto:cesarparsons@barr-hughes.com" TargetMode="External"/><Relationship Id="rId12547" Type="http://schemas.openxmlformats.org/officeDocument/2006/relationships/hyperlink" Target="https://www.dickson.net/" TargetMode="External"/><Relationship Id="rId12894" Type="http://schemas.openxmlformats.org/officeDocument/2006/relationships/hyperlink" Target="mailto:alishali@larsen.net" TargetMode="External"/><Relationship Id="rId13945" Type="http://schemas.openxmlformats.org/officeDocument/2006/relationships/hyperlink" Target="http://suarez.com/" TargetMode="External"/><Relationship Id="rId925" Type="http://schemas.openxmlformats.org/officeDocument/2006/relationships/hyperlink" Target="http://gutierrez.com/" TargetMode="External"/><Relationship Id="rId1555" Type="http://schemas.openxmlformats.org/officeDocument/2006/relationships/hyperlink" Target="https://cameron.com/" TargetMode="External"/><Relationship Id="rId2606" Type="http://schemas.openxmlformats.org/officeDocument/2006/relationships/hyperlink" Target="mailto:amontoya@cruz.com" TargetMode="External"/><Relationship Id="rId8168" Type="http://schemas.openxmlformats.org/officeDocument/2006/relationships/hyperlink" Target="mailto:miaflores@meyer-harding.com" TargetMode="External"/><Relationship Id="rId9219" Type="http://schemas.openxmlformats.org/officeDocument/2006/relationships/hyperlink" Target="https://key.net/" TargetMode="External"/><Relationship Id="rId10098" Type="http://schemas.openxmlformats.org/officeDocument/2006/relationships/hyperlink" Target="mailto:lmcneil@vincent-rowland.info" TargetMode="External"/><Relationship Id="rId11149" Type="http://schemas.openxmlformats.org/officeDocument/2006/relationships/hyperlink" Target="http://www.leach-mays.info/" TargetMode="External"/><Relationship Id="rId15020" Type="http://schemas.openxmlformats.org/officeDocument/2006/relationships/hyperlink" Target="mailto:paula93@hodges.biz" TargetMode="External"/><Relationship Id="rId1208" Type="http://schemas.openxmlformats.org/officeDocument/2006/relationships/hyperlink" Target="mailto:hatfieldcynthia@calhoun.info" TargetMode="External"/><Relationship Id="rId18590" Type="http://schemas.openxmlformats.org/officeDocument/2006/relationships/hyperlink" Target="mailto:joananthony@franklin.com" TargetMode="External"/><Relationship Id="rId19641" Type="http://schemas.openxmlformats.org/officeDocument/2006/relationships/hyperlink" Target="http://aguirre.org/" TargetMode="External"/><Relationship Id="rId4778" Type="http://schemas.openxmlformats.org/officeDocument/2006/relationships/hyperlink" Target="mailto:ngates@escobar-merritt.com" TargetMode="External"/><Relationship Id="rId5829" Type="http://schemas.openxmlformats.org/officeDocument/2006/relationships/hyperlink" Target="https://sexton.com/" TargetMode="External"/><Relationship Id="rId7251" Type="http://schemas.openxmlformats.org/officeDocument/2006/relationships/hyperlink" Target="https://wheeler.net/" TargetMode="External"/><Relationship Id="rId9700" Type="http://schemas.openxmlformats.org/officeDocument/2006/relationships/hyperlink" Target="mailto:kiddkellie@arellano.org" TargetMode="External"/><Relationship Id="rId11630" Type="http://schemas.openxmlformats.org/officeDocument/2006/relationships/hyperlink" Target="mailto:warrenparsons@moran-phelps.com" TargetMode="External"/><Relationship Id="rId17192" Type="http://schemas.openxmlformats.org/officeDocument/2006/relationships/hyperlink" Target="mailto:holmesmeagan@cuevas.com" TargetMode="External"/><Relationship Id="rId18243" Type="http://schemas.openxmlformats.org/officeDocument/2006/relationships/hyperlink" Target="https://underwood-carson.biz/" TargetMode="External"/><Relationship Id="rId8302" Type="http://schemas.openxmlformats.org/officeDocument/2006/relationships/hyperlink" Target="mailto:lorr@duffy.com" TargetMode="External"/><Relationship Id="rId10232" Type="http://schemas.openxmlformats.org/officeDocument/2006/relationships/hyperlink" Target="mailto:phillippollard@lambert-castillo.biz" TargetMode="External"/><Relationship Id="rId14853" Type="http://schemas.openxmlformats.org/officeDocument/2006/relationships/hyperlink" Target="http://osborne.com/" TargetMode="External"/><Relationship Id="rId15904" Type="http://schemas.openxmlformats.org/officeDocument/2006/relationships/hyperlink" Target="mailto:ctrevino@roach.com" TargetMode="External"/><Relationship Id="rId3861" Type="http://schemas.openxmlformats.org/officeDocument/2006/relationships/hyperlink" Target="http://www.horne-hurst.com/" TargetMode="External"/><Relationship Id="rId4912" Type="http://schemas.openxmlformats.org/officeDocument/2006/relationships/hyperlink" Target="mailto:kgay@kelley.net" TargetMode="External"/><Relationship Id="rId13455" Type="http://schemas.openxmlformats.org/officeDocument/2006/relationships/hyperlink" Target="https://mercer.com/" TargetMode="External"/><Relationship Id="rId14506" Type="http://schemas.openxmlformats.org/officeDocument/2006/relationships/hyperlink" Target="mailto:jorgehess@key-fitzpatrick.org" TargetMode="External"/><Relationship Id="rId782" Type="http://schemas.openxmlformats.org/officeDocument/2006/relationships/hyperlink" Target="mailto:leslie12@pitts-holland.com" TargetMode="External"/><Relationship Id="rId2463" Type="http://schemas.openxmlformats.org/officeDocument/2006/relationships/hyperlink" Target="http://parrish.com/" TargetMode="External"/><Relationship Id="rId3514" Type="http://schemas.openxmlformats.org/officeDocument/2006/relationships/hyperlink" Target="mailto:ywiley@allison-contreras.com" TargetMode="External"/><Relationship Id="rId9076" Type="http://schemas.openxmlformats.org/officeDocument/2006/relationships/hyperlink" Target="mailto:alicia80@knapp-jones.com" TargetMode="External"/><Relationship Id="rId12057" Type="http://schemas.openxmlformats.org/officeDocument/2006/relationships/hyperlink" Target="https://www.moss-parrish.com/" TargetMode="External"/><Relationship Id="rId13108" Type="http://schemas.openxmlformats.org/officeDocument/2006/relationships/hyperlink" Target="mailto:fkidd@medina.org" TargetMode="External"/><Relationship Id="rId16678" Type="http://schemas.openxmlformats.org/officeDocument/2006/relationships/hyperlink" Target="mailto:okemp@case-estrada.com" TargetMode="External"/><Relationship Id="rId435" Type="http://schemas.openxmlformats.org/officeDocument/2006/relationships/hyperlink" Target="https://freeman-maddox.com/" TargetMode="External"/><Relationship Id="rId1065" Type="http://schemas.openxmlformats.org/officeDocument/2006/relationships/hyperlink" Target="https://jackson-english.com/" TargetMode="External"/><Relationship Id="rId2116" Type="http://schemas.openxmlformats.org/officeDocument/2006/relationships/hyperlink" Target="mailto:rickmatthews@bowen.com" TargetMode="External"/><Relationship Id="rId5686" Type="http://schemas.openxmlformats.org/officeDocument/2006/relationships/hyperlink" Target="mailto:krichard@kramer.com" TargetMode="External"/><Relationship Id="rId6737" Type="http://schemas.openxmlformats.org/officeDocument/2006/relationships/hyperlink" Target="https://www.joseph.org/" TargetMode="External"/><Relationship Id="rId17729" Type="http://schemas.openxmlformats.org/officeDocument/2006/relationships/hyperlink" Target="http://www.cole.net/" TargetMode="External"/><Relationship Id="rId19151" Type="http://schemas.openxmlformats.org/officeDocument/2006/relationships/hyperlink" Target="http://bradshaw.com/" TargetMode="External"/><Relationship Id="rId4288" Type="http://schemas.openxmlformats.org/officeDocument/2006/relationships/hyperlink" Target="mailto:dlowery@austin.com" TargetMode="External"/><Relationship Id="rId5339" Type="http://schemas.openxmlformats.org/officeDocument/2006/relationships/hyperlink" Target="http://www.nunez-navarro.com/" TargetMode="External"/><Relationship Id="rId9210" Type="http://schemas.openxmlformats.org/officeDocument/2006/relationships/hyperlink" Target="mailto:ernestwise@pollard.biz" TargetMode="External"/><Relationship Id="rId11140" Type="http://schemas.openxmlformats.org/officeDocument/2006/relationships/hyperlink" Target="mailto:phyllis30@mcknight.com" TargetMode="External"/><Relationship Id="rId15761" Type="http://schemas.openxmlformats.org/officeDocument/2006/relationships/hyperlink" Target="http://peterson.com/" TargetMode="External"/><Relationship Id="rId16812" Type="http://schemas.openxmlformats.org/officeDocument/2006/relationships/hyperlink" Target="mailto:stefaniegray@cowan.biz" TargetMode="External"/><Relationship Id="rId1949" Type="http://schemas.openxmlformats.org/officeDocument/2006/relationships/hyperlink" Target="http://malone.com/" TargetMode="External"/><Relationship Id="rId5820" Type="http://schemas.openxmlformats.org/officeDocument/2006/relationships/hyperlink" Target="mailto:lindseydale@mercer.com" TargetMode="External"/><Relationship Id="rId14363" Type="http://schemas.openxmlformats.org/officeDocument/2006/relationships/hyperlink" Target="http://haas.biz/" TargetMode="External"/><Relationship Id="rId15414" Type="http://schemas.openxmlformats.org/officeDocument/2006/relationships/hyperlink" Target="mailto:willie54@stephens.net" TargetMode="External"/><Relationship Id="rId18984" Type="http://schemas.openxmlformats.org/officeDocument/2006/relationships/hyperlink" Target="mailto:jaydominguez@molina-sharp.com" TargetMode="External"/><Relationship Id="rId292" Type="http://schemas.openxmlformats.org/officeDocument/2006/relationships/hyperlink" Target="mailto:dana05@hester.net" TargetMode="External"/><Relationship Id="rId3371" Type="http://schemas.openxmlformats.org/officeDocument/2006/relationships/hyperlink" Target="http://www.castillo-lynch.com/" TargetMode="External"/><Relationship Id="rId4422" Type="http://schemas.openxmlformats.org/officeDocument/2006/relationships/hyperlink" Target="mailto:vbates@tate-walls.com" TargetMode="External"/><Relationship Id="rId7992" Type="http://schemas.openxmlformats.org/officeDocument/2006/relationships/hyperlink" Target="mailto:elliskyle@cervantes.org" TargetMode="External"/><Relationship Id="rId14016" Type="http://schemas.openxmlformats.org/officeDocument/2006/relationships/hyperlink" Target="mailto:nfarmer@savage.com" TargetMode="External"/><Relationship Id="rId17586" Type="http://schemas.openxmlformats.org/officeDocument/2006/relationships/hyperlink" Target="mailto:brittney86@jacobson-suarez.biz" TargetMode="External"/><Relationship Id="rId18637" Type="http://schemas.openxmlformats.org/officeDocument/2006/relationships/hyperlink" Target="https://www.ford-meyers.com/" TargetMode="External"/><Relationship Id="rId3024" Type="http://schemas.openxmlformats.org/officeDocument/2006/relationships/hyperlink" Target="mailto:katrinacurry@dyer.net" TargetMode="External"/><Relationship Id="rId6594" Type="http://schemas.openxmlformats.org/officeDocument/2006/relationships/hyperlink" Target="mailto:huffmanmichele@kent.com" TargetMode="External"/><Relationship Id="rId7645" Type="http://schemas.openxmlformats.org/officeDocument/2006/relationships/hyperlink" Target="http://adkins-stafford.com/" TargetMode="External"/><Relationship Id="rId10973" Type="http://schemas.openxmlformats.org/officeDocument/2006/relationships/hyperlink" Target="https://good.biz/" TargetMode="External"/><Relationship Id="rId16188" Type="http://schemas.openxmlformats.org/officeDocument/2006/relationships/hyperlink" Target="mailto:omarhodge@ortega-mendoza.org" TargetMode="External"/><Relationship Id="rId17239" Type="http://schemas.openxmlformats.org/officeDocument/2006/relationships/hyperlink" Target="http://merritt-andrews.com/" TargetMode="External"/><Relationship Id="rId5196" Type="http://schemas.openxmlformats.org/officeDocument/2006/relationships/hyperlink" Target="mailto:kraymond@ashley-mckee.com" TargetMode="External"/><Relationship Id="rId6247" Type="http://schemas.openxmlformats.org/officeDocument/2006/relationships/hyperlink" Target="http://www.bridges-dunn.info/" TargetMode="External"/><Relationship Id="rId10626" Type="http://schemas.openxmlformats.org/officeDocument/2006/relationships/hyperlink" Target="mailto:knicholson@berger.info" TargetMode="External"/><Relationship Id="rId12798" Type="http://schemas.openxmlformats.org/officeDocument/2006/relationships/hyperlink" Target="mailto:reneedecker@calhoun-kaufman.com" TargetMode="External"/><Relationship Id="rId13849" Type="http://schemas.openxmlformats.org/officeDocument/2006/relationships/hyperlink" Target="https://www.morton.biz/" TargetMode="External"/><Relationship Id="rId17720" Type="http://schemas.openxmlformats.org/officeDocument/2006/relationships/hyperlink" Target="mailto:tammie24@chapman.com" TargetMode="External"/><Relationship Id="rId1459" Type="http://schemas.openxmlformats.org/officeDocument/2006/relationships/hyperlink" Target="https://chan.com/" TargetMode="External"/><Relationship Id="rId2857" Type="http://schemas.openxmlformats.org/officeDocument/2006/relationships/hyperlink" Target="http://dougherty.biz/" TargetMode="External"/><Relationship Id="rId3908" Type="http://schemas.openxmlformats.org/officeDocument/2006/relationships/hyperlink" Target="mailto:prestonkirsten@carson.biz" TargetMode="External"/><Relationship Id="rId5330" Type="http://schemas.openxmlformats.org/officeDocument/2006/relationships/hyperlink" Target="mailto:isaacschroeder@arellano.com" TargetMode="External"/><Relationship Id="rId15271" Type="http://schemas.openxmlformats.org/officeDocument/2006/relationships/hyperlink" Target="http://www.miles.biz/" TargetMode="External"/><Relationship Id="rId16322" Type="http://schemas.openxmlformats.org/officeDocument/2006/relationships/hyperlink" Target="mailto:stephenmathis@macias.com" TargetMode="External"/><Relationship Id="rId19892" Type="http://schemas.openxmlformats.org/officeDocument/2006/relationships/hyperlink" Target="mailto:yescobar@hogan.com" TargetMode="External"/><Relationship Id="rId829" Type="http://schemas.openxmlformats.org/officeDocument/2006/relationships/hyperlink" Target="http://torres-trevino.com/" TargetMode="External"/><Relationship Id="rId9951" Type="http://schemas.openxmlformats.org/officeDocument/2006/relationships/hyperlink" Target="http://gibbs.com/" TargetMode="External"/><Relationship Id="rId11881" Type="http://schemas.openxmlformats.org/officeDocument/2006/relationships/hyperlink" Target="https://www.cardenas.com/" TargetMode="External"/><Relationship Id="rId12932" Type="http://schemas.openxmlformats.org/officeDocument/2006/relationships/hyperlink" Target="mailto:leonfox@haas.com" TargetMode="External"/><Relationship Id="rId18494" Type="http://schemas.openxmlformats.org/officeDocument/2006/relationships/hyperlink" Target="mailto:pottersue@garrett.com" TargetMode="External"/><Relationship Id="rId19545" Type="http://schemas.openxmlformats.org/officeDocument/2006/relationships/hyperlink" Target="http://calhoun-frye.org/" TargetMode="External"/><Relationship Id="rId1940" Type="http://schemas.openxmlformats.org/officeDocument/2006/relationships/hyperlink" Target="mailto:ljuarez@schroeder.com" TargetMode="External"/><Relationship Id="rId8553" Type="http://schemas.openxmlformats.org/officeDocument/2006/relationships/hyperlink" Target="https://tran.com/" TargetMode="External"/><Relationship Id="rId9604" Type="http://schemas.openxmlformats.org/officeDocument/2006/relationships/hyperlink" Target="mailto:ibarrakendra@rush-leonard.org" TargetMode="External"/><Relationship Id="rId10483" Type="http://schemas.openxmlformats.org/officeDocument/2006/relationships/hyperlink" Target="https://morton.com/" TargetMode="External"/><Relationship Id="rId11534" Type="http://schemas.openxmlformats.org/officeDocument/2006/relationships/hyperlink" Target="mailto:wrightkaitlyn@blanchard.info" TargetMode="External"/><Relationship Id="rId17096" Type="http://schemas.openxmlformats.org/officeDocument/2006/relationships/hyperlink" Target="mailto:ralph11@soto.com" TargetMode="External"/><Relationship Id="rId18147" Type="http://schemas.openxmlformats.org/officeDocument/2006/relationships/hyperlink" Target="https://www.cannon.com/" TargetMode="External"/><Relationship Id="rId7155" Type="http://schemas.openxmlformats.org/officeDocument/2006/relationships/hyperlink" Target="http://www.guerrero.net/" TargetMode="External"/><Relationship Id="rId8206" Type="http://schemas.openxmlformats.org/officeDocument/2006/relationships/hyperlink" Target="mailto:christine15@nash.com" TargetMode="External"/><Relationship Id="rId10136" Type="http://schemas.openxmlformats.org/officeDocument/2006/relationships/hyperlink" Target="mailto:gregggriffith@lin-friedman.com" TargetMode="External"/><Relationship Id="rId14757" Type="http://schemas.openxmlformats.org/officeDocument/2006/relationships/hyperlink" Target="https://www.bright.com/" TargetMode="External"/><Relationship Id="rId3765" Type="http://schemas.openxmlformats.org/officeDocument/2006/relationships/hyperlink" Target="https://www.stuart.info/" TargetMode="External"/><Relationship Id="rId4816" Type="http://schemas.openxmlformats.org/officeDocument/2006/relationships/hyperlink" Target="mailto:cray@crosby-walls.com" TargetMode="External"/><Relationship Id="rId13359" Type="http://schemas.openxmlformats.org/officeDocument/2006/relationships/hyperlink" Target="https://www.burke-esparza.com/" TargetMode="External"/><Relationship Id="rId15808" Type="http://schemas.openxmlformats.org/officeDocument/2006/relationships/hyperlink" Target="mailto:tinastokes@ellison.com" TargetMode="External"/><Relationship Id="rId17230" Type="http://schemas.openxmlformats.org/officeDocument/2006/relationships/hyperlink" Target="mailto:meagankrause@gamble.org" TargetMode="External"/><Relationship Id="rId686" Type="http://schemas.openxmlformats.org/officeDocument/2006/relationships/hyperlink" Target="mailto:juliannash@richardson.org" TargetMode="External"/><Relationship Id="rId2367" Type="http://schemas.openxmlformats.org/officeDocument/2006/relationships/hyperlink" Target="http://woods.com/" TargetMode="External"/><Relationship Id="rId3418" Type="http://schemas.openxmlformats.org/officeDocument/2006/relationships/hyperlink" Target="mailto:jharding@snow.biz" TargetMode="External"/><Relationship Id="rId339" Type="http://schemas.openxmlformats.org/officeDocument/2006/relationships/hyperlink" Target="https://www.butler.com/" TargetMode="External"/><Relationship Id="rId6988" Type="http://schemas.openxmlformats.org/officeDocument/2006/relationships/hyperlink" Target="mailto:tomhall@kline.com" TargetMode="External"/><Relationship Id="rId9461" Type="http://schemas.openxmlformats.org/officeDocument/2006/relationships/hyperlink" Target="http://www.solomon-jackson.com/" TargetMode="External"/><Relationship Id="rId13840" Type="http://schemas.openxmlformats.org/officeDocument/2006/relationships/hyperlink" Target="mailto:krasmussen@yu.info" TargetMode="External"/><Relationship Id="rId19055" Type="http://schemas.openxmlformats.org/officeDocument/2006/relationships/hyperlink" Target="http://www.mckenzie-wilcox.com/" TargetMode="External"/><Relationship Id="rId8063" Type="http://schemas.openxmlformats.org/officeDocument/2006/relationships/hyperlink" Target="https://www.lucero-frank.com/" TargetMode="External"/><Relationship Id="rId9114" Type="http://schemas.openxmlformats.org/officeDocument/2006/relationships/hyperlink" Target="mailto:chase95@case.com" TargetMode="External"/><Relationship Id="rId11391" Type="http://schemas.openxmlformats.org/officeDocument/2006/relationships/hyperlink" Target="http://ross-foley.com/" TargetMode="External"/><Relationship Id="rId12442" Type="http://schemas.openxmlformats.org/officeDocument/2006/relationships/hyperlink" Target="mailto:zbeck@bruce.net" TargetMode="External"/><Relationship Id="rId820" Type="http://schemas.openxmlformats.org/officeDocument/2006/relationships/hyperlink" Target="mailto:gdoyle@hooper-johnston.com" TargetMode="External"/><Relationship Id="rId1450" Type="http://schemas.openxmlformats.org/officeDocument/2006/relationships/hyperlink" Target="mailto:luis75@lucas-price.com" TargetMode="External"/><Relationship Id="rId2501" Type="http://schemas.openxmlformats.org/officeDocument/2006/relationships/hyperlink" Target="http://www.villanueva.com/" TargetMode="External"/><Relationship Id="rId11044" Type="http://schemas.openxmlformats.org/officeDocument/2006/relationships/hyperlink" Target="mailto:mackenziebeck@haley.com" TargetMode="External"/><Relationship Id="rId15665" Type="http://schemas.openxmlformats.org/officeDocument/2006/relationships/hyperlink" Target="http://hodges.org/" TargetMode="External"/><Relationship Id="rId16716" Type="http://schemas.openxmlformats.org/officeDocument/2006/relationships/hyperlink" Target="mailto:claytonortiz@brandt.info" TargetMode="External"/><Relationship Id="rId1103" Type="http://schemas.openxmlformats.org/officeDocument/2006/relationships/hyperlink" Target="http://www.valentine-bowers.com/" TargetMode="External"/><Relationship Id="rId4673" Type="http://schemas.openxmlformats.org/officeDocument/2006/relationships/hyperlink" Target="https://www.montoya.com/" TargetMode="External"/><Relationship Id="rId5724" Type="http://schemas.openxmlformats.org/officeDocument/2006/relationships/hyperlink" Target="mailto:micheal31@ali.com" TargetMode="External"/><Relationship Id="rId14267" Type="http://schemas.openxmlformats.org/officeDocument/2006/relationships/hyperlink" Target="https://www.garrett.com/" TargetMode="External"/><Relationship Id="rId15318" Type="http://schemas.openxmlformats.org/officeDocument/2006/relationships/hyperlink" Target="mailto:clarence20@morse-johnson.com" TargetMode="External"/><Relationship Id="rId18888" Type="http://schemas.openxmlformats.org/officeDocument/2006/relationships/hyperlink" Target="mailto:dickersonstuart@li.com" TargetMode="External"/><Relationship Id="rId3275" Type="http://schemas.openxmlformats.org/officeDocument/2006/relationships/hyperlink" Target="http://www.bautista-baird.org/" TargetMode="External"/><Relationship Id="rId4326" Type="http://schemas.openxmlformats.org/officeDocument/2006/relationships/hyperlink" Target="mailto:scarney@maynard.com" TargetMode="External"/><Relationship Id="rId7896" Type="http://schemas.openxmlformats.org/officeDocument/2006/relationships/hyperlink" Target="mailto:chandlershawn@deleon-stafford.com" TargetMode="External"/><Relationship Id="rId8947" Type="http://schemas.openxmlformats.org/officeDocument/2006/relationships/hyperlink" Target="http://www.morse-bell.org/" TargetMode="External"/><Relationship Id="rId19939" Type="http://schemas.openxmlformats.org/officeDocument/2006/relationships/hyperlink" Target="https://www.schroeder-odom.info/" TargetMode="External"/><Relationship Id="rId196" Type="http://schemas.openxmlformats.org/officeDocument/2006/relationships/hyperlink" Target="https://bates-christian.biz/" TargetMode="External"/><Relationship Id="rId6498" Type="http://schemas.openxmlformats.org/officeDocument/2006/relationships/hyperlink" Target="mailto:rwu@mejia-nolan.com" TargetMode="External"/><Relationship Id="rId7549" Type="http://schemas.openxmlformats.org/officeDocument/2006/relationships/hyperlink" Target="http://diaz-leon.com/" TargetMode="External"/><Relationship Id="rId10877" Type="http://schemas.openxmlformats.org/officeDocument/2006/relationships/hyperlink" Target="http://torres.com/" TargetMode="External"/><Relationship Id="rId11928" Type="http://schemas.openxmlformats.org/officeDocument/2006/relationships/hyperlink" Target="mailto:dustinreed@hines-stafford.org" TargetMode="External"/><Relationship Id="rId13350" Type="http://schemas.openxmlformats.org/officeDocument/2006/relationships/hyperlink" Target="mailto:douglas74@mcneil.info" TargetMode="External"/><Relationship Id="rId14401" Type="http://schemas.openxmlformats.org/officeDocument/2006/relationships/hyperlink" Target="http://www.fritz.net/" TargetMode="External"/><Relationship Id="rId17971" Type="http://schemas.openxmlformats.org/officeDocument/2006/relationships/hyperlink" Target="https://farmer-lin.info/" TargetMode="External"/><Relationship Id="rId330" Type="http://schemas.openxmlformats.org/officeDocument/2006/relationships/hyperlink" Target="mailto:eschultz@salas.com" TargetMode="External"/><Relationship Id="rId2011" Type="http://schemas.openxmlformats.org/officeDocument/2006/relationships/hyperlink" Target="http://hickman.com/" TargetMode="External"/><Relationship Id="rId13003" Type="http://schemas.openxmlformats.org/officeDocument/2006/relationships/hyperlink" Target="http://costa.com/" TargetMode="External"/><Relationship Id="rId16573" Type="http://schemas.openxmlformats.org/officeDocument/2006/relationships/hyperlink" Target="https://skinner-underwood.com/" TargetMode="External"/><Relationship Id="rId17624" Type="http://schemas.openxmlformats.org/officeDocument/2006/relationships/hyperlink" Target="mailto:ipeterson@zimmerman-castaneda.com" TargetMode="External"/><Relationship Id="rId4183" Type="http://schemas.openxmlformats.org/officeDocument/2006/relationships/hyperlink" Target="https://browning-combs.info/" TargetMode="External"/><Relationship Id="rId5581" Type="http://schemas.openxmlformats.org/officeDocument/2006/relationships/hyperlink" Target="https://hahn.com/" TargetMode="External"/><Relationship Id="rId6632" Type="http://schemas.openxmlformats.org/officeDocument/2006/relationships/hyperlink" Target="mailto:jill04@barnett.net" TargetMode="External"/><Relationship Id="rId15175" Type="http://schemas.openxmlformats.org/officeDocument/2006/relationships/hyperlink" Target="https://www.guerra-holland.biz/" TargetMode="External"/><Relationship Id="rId16226" Type="http://schemas.openxmlformats.org/officeDocument/2006/relationships/hyperlink" Target="mailto:ninaortega@guzman.com" TargetMode="External"/><Relationship Id="rId19796" Type="http://schemas.openxmlformats.org/officeDocument/2006/relationships/hyperlink" Target="mailto:mejiavictor@neal.info" TargetMode="External"/><Relationship Id="rId5234" Type="http://schemas.openxmlformats.org/officeDocument/2006/relationships/hyperlink" Target="mailto:dmcconnell@bowman.com" TargetMode="External"/><Relationship Id="rId9855" Type="http://schemas.openxmlformats.org/officeDocument/2006/relationships/hyperlink" Target="http://www.hicks.biz/" TargetMode="External"/><Relationship Id="rId11785" Type="http://schemas.openxmlformats.org/officeDocument/2006/relationships/hyperlink" Target="http://www.randolph.com/" TargetMode="External"/><Relationship Id="rId12836" Type="http://schemas.openxmlformats.org/officeDocument/2006/relationships/hyperlink" Target="mailto:alex54@colon.com" TargetMode="External"/><Relationship Id="rId18398" Type="http://schemas.openxmlformats.org/officeDocument/2006/relationships/hyperlink" Target="mailto:bartonmikayla@lambert.net" TargetMode="External"/><Relationship Id="rId19449" Type="http://schemas.openxmlformats.org/officeDocument/2006/relationships/hyperlink" Target="https://www.jenkins.org/" TargetMode="External"/><Relationship Id="rId69" Type="http://schemas.openxmlformats.org/officeDocument/2006/relationships/hyperlink" Target="https://www.velazquez-wright.com/" TargetMode="External"/><Relationship Id="rId1844" Type="http://schemas.openxmlformats.org/officeDocument/2006/relationships/hyperlink" Target="mailto:scott45@sanford-obrien.org" TargetMode="External"/><Relationship Id="rId8457" Type="http://schemas.openxmlformats.org/officeDocument/2006/relationships/hyperlink" Target="http://www.barron.com/" TargetMode="External"/><Relationship Id="rId9508" Type="http://schemas.openxmlformats.org/officeDocument/2006/relationships/hyperlink" Target="mailto:meghanoconnell@meza.org" TargetMode="External"/><Relationship Id="rId10387" Type="http://schemas.openxmlformats.org/officeDocument/2006/relationships/hyperlink" Target="https://whitaker.com/" TargetMode="External"/><Relationship Id="rId11438" Type="http://schemas.openxmlformats.org/officeDocument/2006/relationships/hyperlink" Target="mailto:sonia72@hamilton.info" TargetMode="External"/><Relationship Id="rId7059" Type="http://schemas.openxmlformats.org/officeDocument/2006/relationships/hyperlink" Target="https://garza-valdez.com/" TargetMode="External"/><Relationship Id="rId19930" Type="http://schemas.openxmlformats.org/officeDocument/2006/relationships/hyperlink" Target="mailto:carloskey@mercer-pena.com" TargetMode="External"/><Relationship Id="rId3669" Type="http://schemas.openxmlformats.org/officeDocument/2006/relationships/hyperlink" Target="http://www.bowers-walter.biz/" TargetMode="External"/><Relationship Id="rId7540" Type="http://schemas.openxmlformats.org/officeDocument/2006/relationships/hyperlink" Target="mailto:frenchdamon@duffy.com" TargetMode="External"/><Relationship Id="rId16083" Type="http://schemas.openxmlformats.org/officeDocument/2006/relationships/hyperlink" Target="https://www.hooper-charles.com/" TargetMode="External"/><Relationship Id="rId17134" Type="http://schemas.openxmlformats.org/officeDocument/2006/relationships/hyperlink" Target="mailto:rodriguezclaire@watson-moran.biz" TargetMode="External"/><Relationship Id="rId17481" Type="http://schemas.openxmlformats.org/officeDocument/2006/relationships/hyperlink" Target="https://beard-maldonado.com/" TargetMode="External"/><Relationship Id="rId18532" Type="http://schemas.openxmlformats.org/officeDocument/2006/relationships/hyperlink" Target="mailto:zoe09@roach-alvarado.info" TargetMode="External"/><Relationship Id="rId5091" Type="http://schemas.openxmlformats.org/officeDocument/2006/relationships/hyperlink" Target="http://www.conley-hawkins.info/" TargetMode="External"/><Relationship Id="rId6142" Type="http://schemas.openxmlformats.org/officeDocument/2006/relationships/hyperlink" Target="mailto:dustinwarner@kline-reyes.biz" TargetMode="External"/><Relationship Id="rId10521" Type="http://schemas.openxmlformats.org/officeDocument/2006/relationships/hyperlink" Target="https://kaiser.biz/" TargetMode="External"/><Relationship Id="rId12693" Type="http://schemas.openxmlformats.org/officeDocument/2006/relationships/hyperlink" Target="https://www.benson-ewing.com/" TargetMode="External"/><Relationship Id="rId13744" Type="http://schemas.openxmlformats.org/officeDocument/2006/relationships/hyperlink" Target="mailto:bibarra@proctor-melendez.net" TargetMode="External"/><Relationship Id="rId2752" Type="http://schemas.openxmlformats.org/officeDocument/2006/relationships/hyperlink" Target="mailto:calvinmata@richard-greene.com" TargetMode="External"/><Relationship Id="rId3803" Type="http://schemas.openxmlformats.org/officeDocument/2006/relationships/hyperlink" Target="http://www.english.com/" TargetMode="External"/><Relationship Id="rId9365" Type="http://schemas.openxmlformats.org/officeDocument/2006/relationships/hyperlink" Target="http://www.stephenson.biz/" TargetMode="External"/><Relationship Id="rId11295" Type="http://schemas.openxmlformats.org/officeDocument/2006/relationships/hyperlink" Target="http://hampton.com/" TargetMode="External"/><Relationship Id="rId12346" Type="http://schemas.openxmlformats.org/officeDocument/2006/relationships/hyperlink" Target="mailto:christianerickson@chavez.com" TargetMode="External"/><Relationship Id="rId16967" Type="http://schemas.openxmlformats.org/officeDocument/2006/relationships/hyperlink" Target="https://www.pace-west.com/" TargetMode="External"/><Relationship Id="rId724" Type="http://schemas.openxmlformats.org/officeDocument/2006/relationships/hyperlink" Target="mailto:romandeborah@carter.com" TargetMode="External"/><Relationship Id="rId1354" Type="http://schemas.openxmlformats.org/officeDocument/2006/relationships/hyperlink" Target="mailto:teresa89@rivera.com" TargetMode="External"/><Relationship Id="rId2405" Type="http://schemas.openxmlformats.org/officeDocument/2006/relationships/hyperlink" Target="https://www.harrison-church.org/" TargetMode="External"/><Relationship Id="rId5975" Type="http://schemas.openxmlformats.org/officeDocument/2006/relationships/hyperlink" Target="http://wiggins.net/" TargetMode="External"/><Relationship Id="rId9018" Type="http://schemas.openxmlformats.org/officeDocument/2006/relationships/hyperlink" Target="mailto:sheri45@little.org" TargetMode="External"/><Relationship Id="rId15569" Type="http://schemas.openxmlformats.org/officeDocument/2006/relationships/hyperlink" Target="https://kelly.info/" TargetMode="External"/><Relationship Id="rId19440" Type="http://schemas.openxmlformats.org/officeDocument/2006/relationships/hyperlink" Target="mailto:xbradford@santos.com" TargetMode="External"/><Relationship Id="rId60" Type="http://schemas.openxmlformats.org/officeDocument/2006/relationships/hyperlink" Target="mailto:mindy15@fuentes.org" TargetMode="External"/><Relationship Id="rId1007" Type="http://schemas.openxmlformats.org/officeDocument/2006/relationships/hyperlink" Target="https://munoz.com/" TargetMode="External"/><Relationship Id="rId4577" Type="http://schemas.openxmlformats.org/officeDocument/2006/relationships/hyperlink" Target="http://dunn-greene.net/" TargetMode="External"/><Relationship Id="rId5628" Type="http://schemas.openxmlformats.org/officeDocument/2006/relationships/hyperlink" Target="mailto:gbryan@krueger.com" TargetMode="External"/><Relationship Id="rId18042" Type="http://schemas.openxmlformats.org/officeDocument/2006/relationships/hyperlink" Target="mailto:bensonjonathan@adkins.com" TargetMode="External"/><Relationship Id="rId3179" Type="http://schemas.openxmlformats.org/officeDocument/2006/relationships/hyperlink" Target="http://allison-fitzgerald.com/" TargetMode="External"/><Relationship Id="rId7050" Type="http://schemas.openxmlformats.org/officeDocument/2006/relationships/hyperlink" Target="mailto:gabriel92@riggs.com" TargetMode="External"/><Relationship Id="rId8101" Type="http://schemas.openxmlformats.org/officeDocument/2006/relationships/hyperlink" Target="https://www.quinn.info/" TargetMode="External"/><Relationship Id="rId10031" Type="http://schemas.openxmlformats.org/officeDocument/2006/relationships/hyperlink" Target="https://www.schroeder.info/" TargetMode="External"/><Relationship Id="rId14652" Type="http://schemas.openxmlformats.org/officeDocument/2006/relationships/hyperlink" Target="mailto:fskinner@boyer.info" TargetMode="External"/><Relationship Id="rId15703" Type="http://schemas.openxmlformats.org/officeDocument/2006/relationships/hyperlink" Target="http://www.savage.info/" TargetMode="External"/><Relationship Id="rId581" Type="http://schemas.openxmlformats.org/officeDocument/2006/relationships/hyperlink" Target="http://acevedo-baker.com/" TargetMode="External"/><Relationship Id="rId2262" Type="http://schemas.openxmlformats.org/officeDocument/2006/relationships/hyperlink" Target="mailto:forbesroberta@dennis-macias.com" TargetMode="External"/><Relationship Id="rId3660" Type="http://schemas.openxmlformats.org/officeDocument/2006/relationships/hyperlink" Target="mailto:chloeray@sims.org" TargetMode="External"/><Relationship Id="rId4711" Type="http://schemas.openxmlformats.org/officeDocument/2006/relationships/hyperlink" Target="http://www.fitzpatrick.com/" TargetMode="External"/><Relationship Id="rId13254" Type="http://schemas.openxmlformats.org/officeDocument/2006/relationships/hyperlink" Target="mailto:downsjorge@osborne.com" TargetMode="External"/><Relationship Id="rId14305" Type="http://schemas.openxmlformats.org/officeDocument/2006/relationships/hyperlink" Target="https://www.hogan.org/" TargetMode="External"/><Relationship Id="rId17875" Type="http://schemas.openxmlformats.org/officeDocument/2006/relationships/hyperlink" Target="https://www.mora.org/" TargetMode="External"/><Relationship Id="rId18926" Type="http://schemas.openxmlformats.org/officeDocument/2006/relationships/hyperlink" Target="mailto:monique09@mosley-abbott.com" TargetMode="External"/><Relationship Id="rId234" Type="http://schemas.openxmlformats.org/officeDocument/2006/relationships/hyperlink" Target="mailto:pammorales@james-benjamin.net" TargetMode="External"/><Relationship Id="rId3313" Type="http://schemas.openxmlformats.org/officeDocument/2006/relationships/hyperlink" Target="http://herrera-atkins.info/" TargetMode="External"/><Relationship Id="rId6883" Type="http://schemas.openxmlformats.org/officeDocument/2006/relationships/hyperlink" Target="http://www.mercer.com/" TargetMode="External"/><Relationship Id="rId7934" Type="http://schemas.openxmlformats.org/officeDocument/2006/relationships/hyperlink" Target="mailto:rayhinton@warner.com" TargetMode="External"/><Relationship Id="rId16477" Type="http://schemas.openxmlformats.org/officeDocument/2006/relationships/hyperlink" Target="http://www.delacruz.net/" TargetMode="External"/><Relationship Id="rId17528" Type="http://schemas.openxmlformats.org/officeDocument/2006/relationships/hyperlink" Target="mailto:joel28@reed.com" TargetMode="External"/><Relationship Id="rId5485" Type="http://schemas.openxmlformats.org/officeDocument/2006/relationships/hyperlink" Target="http://www.mcdonald.biz/" TargetMode="External"/><Relationship Id="rId6536" Type="http://schemas.openxmlformats.org/officeDocument/2006/relationships/hyperlink" Target="mailto:bonillagloria@gillespie.com" TargetMode="External"/><Relationship Id="rId10915" Type="http://schemas.openxmlformats.org/officeDocument/2006/relationships/hyperlink" Target="http://pope.com/" TargetMode="External"/><Relationship Id="rId15079" Type="http://schemas.openxmlformats.org/officeDocument/2006/relationships/hyperlink" Target="http://wiley-wheeler.com/" TargetMode="External"/><Relationship Id="rId4087" Type="http://schemas.openxmlformats.org/officeDocument/2006/relationships/hyperlink" Target="http://wilkerson-hess.com/" TargetMode="External"/><Relationship Id="rId5138" Type="http://schemas.openxmlformats.org/officeDocument/2006/relationships/hyperlink" Target="mailto:humphreyisaac@mora.org" TargetMode="External"/><Relationship Id="rId9759" Type="http://schemas.openxmlformats.org/officeDocument/2006/relationships/hyperlink" Target="http://www.bonilla.com/" TargetMode="External"/><Relationship Id="rId1748" Type="http://schemas.openxmlformats.org/officeDocument/2006/relationships/hyperlink" Target="mailto:yatesjoann@wilcox.com" TargetMode="External"/><Relationship Id="rId11689" Type="http://schemas.openxmlformats.org/officeDocument/2006/relationships/hyperlink" Target="http://www.vasquez-hall.com/" TargetMode="External"/><Relationship Id="rId14162" Type="http://schemas.openxmlformats.org/officeDocument/2006/relationships/hyperlink" Target="mailto:marcturner@harper-sampson.com" TargetMode="External"/><Relationship Id="rId15560" Type="http://schemas.openxmlformats.org/officeDocument/2006/relationships/hyperlink" Target="mailto:spencestuart@richard-alvarado.org" TargetMode="External"/><Relationship Id="rId16611" Type="http://schemas.openxmlformats.org/officeDocument/2006/relationships/hyperlink" Target="http://dickerson.com/" TargetMode="External"/><Relationship Id="rId3170" Type="http://schemas.openxmlformats.org/officeDocument/2006/relationships/hyperlink" Target="mailto:alecbennett@mcgrath.biz" TargetMode="External"/><Relationship Id="rId4221" Type="http://schemas.openxmlformats.org/officeDocument/2006/relationships/hyperlink" Target="https://mack.info/" TargetMode="External"/><Relationship Id="rId15213" Type="http://schemas.openxmlformats.org/officeDocument/2006/relationships/hyperlink" Target="http://fitzgerald.biz/" TargetMode="External"/><Relationship Id="rId18783" Type="http://schemas.openxmlformats.org/officeDocument/2006/relationships/hyperlink" Target="http://willis.org/" TargetMode="External"/><Relationship Id="rId19834" Type="http://schemas.openxmlformats.org/officeDocument/2006/relationships/hyperlink" Target="mailto:hardingamanda@dougherty.com" TargetMode="External"/><Relationship Id="rId6393" Type="http://schemas.openxmlformats.org/officeDocument/2006/relationships/hyperlink" Target="https://morse.net/" TargetMode="External"/><Relationship Id="rId7791" Type="http://schemas.openxmlformats.org/officeDocument/2006/relationships/hyperlink" Target="http://ho.com/" TargetMode="External"/><Relationship Id="rId8842" Type="http://schemas.openxmlformats.org/officeDocument/2006/relationships/hyperlink" Target="mailto:gabriel77@dennis-archer.net" TargetMode="External"/><Relationship Id="rId10772" Type="http://schemas.openxmlformats.org/officeDocument/2006/relationships/hyperlink" Target="mailto:wigginskristie@tyler.org" TargetMode="External"/><Relationship Id="rId11823" Type="http://schemas.openxmlformats.org/officeDocument/2006/relationships/hyperlink" Target="https://www.kerr.net/" TargetMode="External"/><Relationship Id="rId17385" Type="http://schemas.openxmlformats.org/officeDocument/2006/relationships/hyperlink" Target="https://www.molina-weaver.net/" TargetMode="External"/><Relationship Id="rId18436" Type="http://schemas.openxmlformats.org/officeDocument/2006/relationships/hyperlink" Target="mailto:javiertate@ochoa.com" TargetMode="External"/><Relationship Id="rId6046" Type="http://schemas.openxmlformats.org/officeDocument/2006/relationships/hyperlink" Target="mailto:parksmax@castaneda.com" TargetMode="External"/><Relationship Id="rId7444" Type="http://schemas.openxmlformats.org/officeDocument/2006/relationships/hyperlink" Target="mailto:feliciaglover@luna.com" TargetMode="External"/><Relationship Id="rId10425" Type="http://schemas.openxmlformats.org/officeDocument/2006/relationships/hyperlink" Target="http://www.cain.com/" TargetMode="External"/><Relationship Id="rId13995" Type="http://schemas.openxmlformats.org/officeDocument/2006/relationships/hyperlink" Target="https://nielsen-hamilton.biz/" TargetMode="External"/><Relationship Id="rId17038" Type="http://schemas.openxmlformats.org/officeDocument/2006/relationships/hyperlink" Target="mailto:lidouglas@zuniga.info" TargetMode="External"/><Relationship Id="rId12597" Type="http://schemas.openxmlformats.org/officeDocument/2006/relationships/hyperlink" Target="http://atkinson.com/" TargetMode="External"/><Relationship Id="rId13648" Type="http://schemas.openxmlformats.org/officeDocument/2006/relationships/hyperlink" Target="mailto:hutchinsonjessica@prince.biz" TargetMode="External"/><Relationship Id="rId975" Type="http://schemas.openxmlformats.org/officeDocument/2006/relationships/hyperlink" Target="http://www.werner.com/" TargetMode="External"/><Relationship Id="rId2656" Type="http://schemas.openxmlformats.org/officeDocument/2006/relationships/hyperlink" Target="mailto:czuniga@oconnor.com" TargetMode="External"/><Relationship Id="rId3707" Type="http://schemas.openxmlformats.org/officeDocument/2006/relationships/hyperlink" Target="http://www.price.info/" TargetMode="External"/><Relationship Id="rId9269" Type="http://schemas.openxmlformats.org/officeDocument/2006/relationships/hyperlink" Target="http://www.lawson.com/" TargetMode="External"/><Relationship Id="rId11199" Type="http://schemas.openxmlformats.org/officeDocument/2006/relationships/hyperlink" Target="https://www.gonzales.com/" TargetMode="External"/><Relationship Id="rId15070" Type="http://schemas.openxmlformats.org/officeDocument/2006/relationships/hyperlink" Target="mailto:jodylopez@arroyo.com" TargetMode="External"/><Relationship Id="rId16121" Type="http://schemas.openxmlformats.org/officeDocument/2006/relationships/hyperlink" Target="https://carney-roy.com/" TargetMode="External"/><Relationship Id="rId628" Type="http://schemas.openxmlformats.org/officeDocument/2006/relationships/hyperlink" Target="mailto:xgarcia@ross-hatfield.com" TargetMode="External"/><Relationship Id="rId1258" Type="http://schemas.openxmlformats.org/officeDocument/2006/relationships/hyperlink" Target="mailto:zchapman@villarreal.com" TargetMode="External"/><Relationship Id="rId2309" Type="http://schemas.openxmlformats.org/officeDocument/2006/relationships/hyperlink" Target="https://www.cortez-lawrence.info/" TargetMode="External"/><Relationship Id="rId5879" Type="http://schemas.openxmlformats.org/officeDocument/2006/relationships/hyperlink" Target="http://harmon-carson.biz/" TargetMode="External"/><Relationship Id="rId9750" Type="http://schemas.openxmlformats.org/officeDocument/2006/relationships/hyperlink" Target="mailto:deannicholas@gibbs.com" TargetMode="External"/><Relationship Id="rId18293" Type="http://schemas.openxmlformats.org/officeDocument/2006/relationships/hyperlink" Target="http://www.thornton.net/" TargetMode="External"/><Relationship Id="rId19344" Type="http://schemas.openxmlformats.org/officeDocument/2006/relationships/hyperlink" Target="mailto:scisneros@french-stanley.com" TargetMode="External"/><Relationship Id="rId19691" Type="http://schemas.openxmlformats.org/officeDocument/2006/relationships/hyperlink" Target="http://www.cruz.com/" TargetMode="External"/><Relationship Id="rId8352" Type="http://schemas.openxmlformats.org/officeDocument/2006/relationships/hyperlink" Target="mailto:mckenziewinters@marshall.org" TargetMode="External"/><Relationship Id="rId9403" Type="http://schemas.openxmlformats.org/officeDocument/2006/relationships/hyperlink" Target="http://shannon.com/" TargetMode="External"/><Relationship Id="rId11680" Type="http://schemas.openxmlformats.org/officeDocument/2006/relationships/hyperlink" Target="mailto:greg79@peck.info" TargetMode="External"/><Relationship Id="rId12731" Type="http://schemas.openxmlformats.org/officeDocument/2006/relationships/hyperlink" Target="https://www.kim-reilly.info/" TargetMode="External"/><Relationship Id="rId8005" Type="http://schemas.openxmlformats.org/officeDocument/2006/relationships/hyperlink" Target="https://www.chambers.net/" TargetMode="External"/><Relationship Id="rId10282" Type="http://schemas.openxmlformats.org/officeDocument/2006/relationships/hyperlink" Target="mailto:gbenton@goodwin.com" TargetMode="External"/><Relationship Id="rId11333" Type="http://schemas.openxmlformats.org/officeDocument/2006/relationships/hyperlink" Target="http://parks.com/" TargetMode="External"/><Relationship Id="rId15954" Type="http://schemas.openxmlformats.org/officeDocument/2006/relationships/hyperlink" Target="mailto:cody03@webster-vance.com" TargetMode="External"/><Relationship Id="rId4962" Type="http://schemas.openxmlformats.org/officeDocument/2006/relationships/hyperlink" Target="mailto:joseph12@lee.com" TargetMode="External"/><Relationship Id="rId14556" Type="http://schemas.openxmlformats.org/officeDocument/2006/relationships/hyperlink" Target="mailto:idavies@ayala.com" TargetMode="External"/><Relationship Id="rId15607" Type="http://schemas.openxmlformats.org/officeDocument/2006/relationships/hyperlink" Target="http://www.conway.com/" TargetMode="External"/><Relationship Id="rId3564" Type="http://schemas.openxmlformats.org/officeDocument/2006/relationships/hyperlink" Target="mailto:codyscott@potts.info" TargetMode="External"/><Relationship Id="rId4615" Type="http://schemas.openxmlformats.org/officeDocument/2006/relationships/hyperlink" Target="https://www.knight.org/" TargetMode="External"/><Relationship Id="rId13158" Type="http://schemas.openxmlformats.org/officeDocument/2006/relationships/hyperlink" Target="mailto:mmeyer@saunders.com" TargetMode="External"/><Relationship Id="rId14209" Type="http://schemas.openxmlformats.org/officeDocument/2006/relationships/hyperlink" Target="https://www.gill.info/" TargetMode="External"/><Relationship Id="rId17779" Type="http://schemas.openxmlformats.org/officeDocument/2006/relationships/hyperlink" Target="https://www.riggs.com/" TargetMode="External"/><Relationship Id="rId485" Type="http://schemas.openxmlformats.org/officeDocument/2006/relationships/hyperlink" Target="https://www.haley.info/" TargetMode="External"/><Relationship Id="rId2166" Type="http://schemas.openxmlformats.org/officeDocument/2006/relationships/hyperlink" Target="mailto:mirandamcfarland@woodard-kline.com" TargetMode="External"/><Relationship Id="rId3217" Type="http://schemas.openxmlformats.org/officeDocument/2006/relationships/hyperlink" Target="https://bird.com/" TargetMode="External"/><Relationship Id="rId6787" Type="http://schemas.openxmlformats.org/officeDocument/2006/relationships/hyperlink" Target="http://levy.com/" TargetMode="External"/><Relationship Id="rId7838" Type="http://schemas.openxmlformats.org/officeDocument/2006/relationships/hyperlink" Target="mailto:bryanhopkins@webster.com" TargetMode="External"/><Relationship Id="rId138" Type="http://schemas.openxmlformats.org/officeDocument/2006/relationships/hyperlink" Target="mailto:shortfrederick@cobb.net" TargetMode="External"/><Relationship Id="rId5389" Type="http://schemas.openxmlformats.org/officeDocument/2006/relationships/hyperlink" Target="https://miles.com/" TargetMode="External"/><Relationship Id="rId9260" Type="http://schemas.openxmlformats.org/officeDocument/2006/relationships/hyperlink" Target="mailto:dburns@santiago.org" TargetMode="External"/><Relationship Id="rId10819" Type="http://schemas.openxmlformats.org/officeDocument/2006/relationships/hyperlink" Target="https://tate.com/" TargetMode="External"/><Relationship Id="rId11190" Type="http://schemas.openxmlformats.org/officeDocument/2006/relationships/hyperlink" Target="mailto:jenny70@lin.com" TargetMode="External"/><Relationship Id="rId12241" Type="http://schemas.openxmlformats.org/officeDocument/2006/relationships/hyperlink" Target="https://cummings.com/" TargetMode="External"/><Relationship Id="rId2300" Type="http://schemas.openxmlformats.org/officeDocument/2006/relationships/hyperlink" Target="mailto:harrellgilbert@trujillo-henderson.com" TargetMode="External"/><Relationship Id="rId16862" Type="http://schemas.openxmlformats.org/officeDocument/2006/relationships/hyperlink" Target="mailto:megan26@avila.com" TargetMode="External"/><Relationship Id="rId17913" Type="http://schemas.openxmlformats.org/officeDocument/2006/relationships/hyperlink" Target="https://hickman-rhodes.com/" TargetMode="External"/><Relationship Id="rId1999" Type="http://schemas.openxmlformats.org/officeDocument/2006/relationships/hyperlink" Target="http://www.jenkins-hoffman.info/" TargetMode="External"/><Relationship Id="rId4472" Type="http://schemas.openxmlformats.org/officeDocument/2006/relationships/hyperlink" Target="mailto:jwhitehead@gamble-hatfield.com" TargetMode="External"/><Relationship Id="rId5870" Type="http://schemas.openxmlformats.org/officeDocument/2006/relationships/hyperlink" Target="mailto:marie75@hensley.com" TargetMode="External"/><Relationship Id="rId6921" Type="http://schemas.openxmlformats.org/officeDocument/2006/relationships/hyperlink" Target="https://kaiser-joyce.org/" TargetMode="External"/><Relationship Id="rId15464" Type="http://schemas.openxmlformats.org/officeDocument/2006/relationships/hyperlink" Target="mailto:mistytran@hopkins.biz" TargetMode="External"/><Relationship Id="rId16515" Type="http://schemas.openxmlformats.org/officeDocument/2006/relationships/hyperlink" Target="https://www.blevins-schneider.com/" TargetMode="External"/><Relationship Id="rId3074" Type="http://schemas.openxmlformats.org/officeDocument/2006/relationships/hyperlink" Target="mailto:dbanks@nichols.biz" TargetMode="External"/><Relationship Id="rId4125" Type="http://schemas.openxmlformats.org/officeDocument/2006/relationships/hyperlink" Target="http://velez.com/" TargetMode="External"/><Relationship Id="rId5523" Type="http://schemas.openxmlformats.org/officeDocument/2006/relationships/hyperlink" Target="http://www.carroll.info/" TargetMode="External"/><Relationship Id="rId14066" Type="http://schemas.openxmlformats.org/officeDocument/2006/relationships/hyperlink" Target="mailto:ariasmia@bonilla-payne.info" TargetMode="External"/><Relationship Id="rId15117" Type="http://schemas.openxmlformats.org/officeDocument/2006/relationships/hyperlink" Target="http://www.gallagher.com/" TargetMode="External"/><Relationship Id="rId18687" Type="http://schemas.openxmlformats.org/officeDocument/2006/relationships/hyperlink" Target="http://www.elliott-erickson.net/" TargetMode="External"/><Relationship Id="rId19738" Type="http://schemas.openxmlformats.org/officeDocument/2006/relationships/hyperlink" Target="mailto:valerie56@walter.com" TargetMode="External"/><Relationship Id="rId7695" Type="http://schemas.openxmlformats.org/officeDocument/2006/relationships/hyperlink" Target="https://www.robbins.com/" TargetMode="External"/><Relationship Id="rId8746" Type="http://schemas.openxmlformats.org/officeDocument/2006/relationships/hyperlink" Target="mailto:rubenwatson@berry.biz" TargetMode="External"/><Relationship Id="rId10676" Type="http://schemas.openxmlformats.org/officeDocument/2006/relationships/hyperlink" Target="mailto:haley46@gomez-house.info" TargetMode="External"/><Relationship Id="rId11727" Type="http://schemas.openxmlformats.org/officeDocument/2006/relationships/hyperlink" Target="http://logan.info/" TargetMode="External"/><Relationship Id="rId17289" Type="http://schemas.openxmlformats.org/officeDocument/2006/relationships/hyperlink" Target="http://www.blair.com/" TargetMode="External"/><Relationship Id="rId6297" Type="http://schemas.openxmlformats.org/officeDocument/2006/relationships/hyperlink" Target="https://www.calderon.info/" TargetMode="External"/><Relationship Id="rId7348" Type="http://schemas.openxmlformats.org/officeDocument/2006/relationships/hyperlink" Target="mailto:crossbrent@burnett.com" TargetMode="External"/><Relationship Id="rId10329" Type="http://schemas.openxmlformats.org/officeDocument/2006/relationships/hyperlink" Target="https://www.zuniga.com/" TargetMode="External"/><Relationship Id="rId13899" Type="http://schemas.openxmlformats.org/officeDocument/2006/relationships/hyperlink" Target="http://www.cooley-lynn.biz/" TargetMode="External"/><Relationship Id="rId14200" Type="http://schemas.openxmlformats.org/officeDocument/2006/relationships/hyperlink" Target="mailto:virginiacox@compton-pineda.com" TargetMode="External"/><Relationship Id="rId3958" Type="http://schemas.openxmlformats.org/officeDocument/2006/relationships/hyperlink" Target="mailto:tamaramorton@parker-turner.info" TargetMode="External"/><Relationship Id="rId16372" Type="http://schemas.openxmlformats.org/officeDocument/2006/relationships/hyperlink" Target="mailto:tcrane@bolton.com" TargetMode="External"/><Relationship Id="rId17423" Type="http://schemas.openxmlformats.org/officeDocument/2006/relationships/hyperlink" Target="https://davies-ramos.net/" TargetMode="External"/><Relationship Id="rId17770" Type="http://schemas.openxmlformats.org/officeDocument/2006/relationships/hyperlink" Target="mailto:belindawiggins@santiago.net" TargetMode="External"/><Relationship Id="rId18821" Type="http://schemas.openxmlformats.org/officeDocument/2006/relationships/hyperlink" Target="https://gillespie.com/" TargetMode="External"/><Relationship Id="rId879" Type="http://schemas.openxmlformats.org/officeDocument/2006/relationships/hyperlink" Target="http://forbes-valdez.org/" TargetMode="External"/><Relationship Id="rId5380" Type="http://schemas.openxmlformats.org/officeDocument/2006/relationships/hyperlink" Target="mailto:pamdickerson@mcclure.org" TargetMode="External"/><Relationship Id="rId6431" Type="http://schemas.openxmlformats.org/officeDocument/2006/relationships/hyperlink" Target="https://www.ballard.net/" TargetMode="External"/><Relationship Id="rId10810" Type="http://schemas.openxmlformats.org/officeDocument/2006/relationships/hyperlink" Target="mailto:michaela78@frost-campos.com" TargetMode="External"/><Relationship Id="rId16025" Type="http://schemas.openxmlformats.org/officeDocument/2006/relationships/hyperlink" Target="https://www.hunt-valencia.com/" TargetMode="External"/><Relationship Id="rId5033" Type="http://schemas.openxmlformats.org/officeDocument/2006/relationships/hyperlink" Target="http://www.bruce-baxter.biz/" TargetMode="External"/><Relationship Id="rId12982" Type="http://schemas.openxmlformats.org/officeDocument/2006/relationships/hyperlink" Target="mailto:langfrancis@edwards.net" TargetMode="External"/><Relationship Id="rId19595" Type="http://schemas.openxmlformats.org/officeDocument/2006/relationships/hyperlink" Target="http://finley.com/" TargetMode="External"/><Relationship Id="rId1990" Type="http://schemas.openxmlformats.org/officeDocument/2006/relationships/hyperlink" Target="mailto:ynielsen@booker-cervantes.com" TargetMode="External"/><Relationship Id="rId8256" Type="http://schemas.openxmlformats.org/officeDocument/2006/relationships/hyperlink" Target="mailto:holdergregg@wolf.info" TargetMode="External"/><Relationship Id="rId9654" Type="http://schemas.openxmlformats.org/officeDocument/2006/relationships/hyperlink" Target="mailto:colinibarra@christian.info" TargetMode="External"/><Relationship Id="rId11584" Type="http://schemas.openxmlformats.org/officeDocument/2006/relationships/hyperlink" Target="mailto:kfox@goodwin-frye.com" TargetMode="External"/><Relationship Id="rId12635" Type="http://schemas.openxmlformats.org/officeDocument/2006/relationships/hyperlink" Target="http://irwin-singleton.net/" TargetMode="External"/><Relationship Id="rId18197" Type="http://schemas.openxmlformats.org/officeDocument/2006/relationships/hyperlink" Target="http://ramirez.org/" TargetMode="External"/><Relationship Id="rId19248" Type="http://schemas.openxmlformats.org/officeDocument/2006/relationships/hyperlink" Target="mailto:mcintoshcolton@morton.com" TargetMode="External"/><Relationship Id="rId1643" Type="http://schemas.openxmlformats.org/officeDocument/2006/relationships/hyperlink" Target="https://pitts-faulkner.info/" TargetMode="External"/><Relationship Id="rId9307" Type="http://schemas.openxmlformats.org/officeDocument/2006/relationships/hyperlink" Target="http://king.com/" TargetMode="External"/><Relationship Id="rId10186" Type="http://schemas.openxmlformats.org/officeDocument/2006/relationships/hyperlink" Target="mailto:gailjones@buckley.com" TargetMode="External"/><Relationship Id="rId11237" Type="http://schemas.openxmlformats.org/officeDocument/2006/relationships/hyperlink" Target="http://underwood-mckenzie.com/" TargetMode="External"/><Relationship Id="rId15858" Type="http://schemas.openxmlformats.org/officeDocument/2006/relationships/hyperlink" Target="mailto:kellycoffey@fitzpatrick.com" TargetMode="External"/><Relationship Id="rId16909" Type="http://schemas.openxmlformats.org/officeDocument/2006/relationships/hyperlink" Target="https://lamb.com/" TargetMode="External"/><Relationship Id="rId4866" Type="http://schemas.openxmlformats.org/officeDocument/2006/relationships/hyperlink" Target="mailto:xmyers@forbes.info" TargetMode="External"/><Relationship Id="rId5917" Type="http://schemas.openxmlformats.org/officeDocument/2006/relationships/hyperlink" Target="http://www.eaton.com/" TargetMode="External"/><Relationship Id="rId17280" Type="http://schemas.openxmlformats.org/officeDocument/2006/relationships/hyperlink" Target="mailto:hectorcarr@obrien.biz" TargetMode="External"/><Relationship Id="rId18331" Type="http://schemas.openxmlformats.org/officeDocument/2006/relationships/hyperlink" Target="http://www.walters.com/" TargetMode="External"/><Relationship Id="rId3468" Type="http://schemas.openxmlformats.org/officeDocument/2006/relationships/hyperlink" Target="mailto:kara18@short.com" TargetMode="External"/><Relationship Id="rId4519" Type="http://schemas.openxmlformats.org/officeDocument/2006/relationships/hyperlink" Target="https://duran.info/" TargetMode="External"/><Relationship Id="rId10320" Type="http://schemas.openxmlformats.org/officeDocument/2006/relationships/hyperlink" Target="mailto:glenda31@gonzales.org" TargetMode="External"/><Relationship Id="rId389" Type="http://schemas.openxmlformats.org/officeDocument/2006/relationships/hyperlink" Target="https://www.jordan-phelps.org/" TargetMode="External"/><Relationship Id="rId13890" Type="http://schemas.openxmlformats.org/officeDocument/2006/relationships/hyperlink" Target="mailto:ibryant@becker.biz" TargetMode="External"/><Relationship Id="rId14941" Type="http://schemas.openxmlformats.org/officeDocument/2006/relationships/hyperlink" Target="http://santana.org/" TargetMode="External"/><Relationship Id="rId870" Type="http://schemas.openxmlformats.org/officeDocument/2006/relationships/hyperlink" Target="mailto:mortonsally@walls.info" TargetMode="External"/><Relationship Id="rId2551" Type="http://schemas.openxmlformats.org/officeDocument/2006/relationships/hyperlink" Target="https://stout-cantu.com/" TargetMode="External"/><Relationship Id="rId9164" Type="http://schemas.openxmlformats.org/officeDocument/2006/relationships/hyperlink" Target="mailto:trujillocasey@waters.com" TargetMode="External"/><Relationship Id="rId11094" Type="http://schemas.openxmlformats.org/officeDocument/2006/relationships/hyperlink" Target="mailto:jonesdoris@weber.com" TargetMode="External"/><Relationship Id="rId12492" Type="http://schemas.openxmlformats.org/officeDocument/2006/relationships/hyperlink" Target="mailto:rfuentes@koch.org" TargetMode="External"/><Relationship Id="rId13543" Type="http://schemas.openxmlformats.org/officeDocument/2006/relationships/hyperlink" Target="https://mays.com/" TargetMode="External"/><Relationship Id="rId523" Type="http://schemas.openxmlformats.org/officeDocument/2006/relationships/hyperlink" Target="http://www.ryan-curtis.com/" TargetMode="External"/><Relationship Id="rId1153" Type="http://schemas.openxmlformats.org/officeDocument/2006/relationships/hyperlink" Target="http://www.wade-scott.net/" TargetMode="External"/><Relationship Id="rId2204" Type="http://schemas.openxmlformats.org/officeDocument/2006/relationships/hyperlink" Target="mailto:dicksonderek@bowen.com" TargetMode="External"/><Relationship Id="rId3602" Type="http://schemas.openxmlformats.org/officeDocument/2006/relationships/hyperlink" Target="mailto:maysalyssa@preston-whitaker.com" TargetMode="External"/><Relationship Id="rId12145" Type="http://schemas.openxmlformats.org/officeDocument/2006/relationships/hyperlink" Target="http://www.lewis-dillon.info/" TargetMode="External"/><Relationship Id="rId16766" Type="http://schemas.openxmlformats.org/officeDocument/2006/relationships/hyperlink" Target="mailto:rfuller@torres.com" TargetMode="External"/><Relationship Id="rId17817" Type="http://schemas.openxmlformats.org/officeDocument/2006/relationships/hyperlink" Target="http://www.kirby.net/" TargetMode="External"/><Relationship Id="rId5774" Type="http://schemas.openxmlformats.org/officeDocument/2006/relationships/hyperlink" Target="mailto:kpennington@figueroa.biz" TargetMode="External"/><Relationship Id="rId6825" Type="http://schemas.openxmlformats.org/officeDocument/2006/relationships/hyperlink" Target="http://costa.org/" TargetMode="External"/><Relationship Id="rId15368" Type="http://schemas.openxmlformats.org/officeDocument/2006/relationships/hyperlink" Target="mailto:goulddevon@ayers.com" TargetMode="External"/><Relationship Id="rId16419" Type="http://schemas.openxmlformats.org/officeDocument/2006/relationships/hyperlink" Target="http://davidson.com/" TargetMode="External"/><Relationship Id="rId19989" Type="http://schemas.openxmlformats.org/officeDocument/2006/relationships/hyperlink" Target="https://www.payne.info/" TargetMode="External"/><Relationship Id="rId4376" Type="http://schemas.openxmlformats.org/officeDocument/2006/relationships/hyperlink" Target="mailto:strongfelicia@morris-kennedy.com" TargetMode="External"/><Relationship Id="rId5427" Type="http://schemas.openxmlformats.org/officeDocument/2006/relationships/hyperlink" Target="http://www.schultz-alvarado.com/" TargetMode="External"/><Relationship Id="rId8997" Type="http://schemas.openxmlformats.org/officeDocument/2006/relationships/hyperlink" Target="https://atkins-davies.com/" TargetMode="External"/><Relationship Id="rId4029" Type="http://schemas.openxmlformats.org/officeDocument/2006/relationships/hyperlink" Target="https://sanders.com/" TargetMode="External"/><Relationship Id="rId7599" Type="http://schemas.openxmlformats.org/officeDocument/2006/relationships/hyperlink" Target="https://www.mcconnell.com/" TargetMode="External"/><Relationship Id="rId11978" Type="http://schemas.openxmlformats.org/officeDocument/2006/relationships/hyperlink" Target="mailto:sgrant@phelps-willis.com" TargetMode="External"/><Relationship Id="rId14451" Type="http://schemas.openxmlformats.org/officeDocument/2006/relationships/hyperlink" Target="http://www.wolfe.com/" TargetMode="External"/><Relationship Id="rId16900" Type="http://schemas.openxmlformats.org/officeDocument/2006/relationships/hyperlink" Target="mailto:davidmcdowell@wheeler-burgess.org" TargetMode="External"/><Relationship Id="rId4510" Type="http://schemas.openxmlformats.org/officeDocument/2006/relationships/hyperlink" Target="mailto:javier60@hendricks.com" TargetMode="External"/><Relationship Id="rId13053" Type="http://schemas.openxmlformats.org/officeDocument/2006/relationships/hyperlink" Target="http://wyatt.org/" TargetMode="External"/><Relationship Id="rId14104" Type="http://schemas.openxmlformats.org/officeDocument/2006/relationships/hyperlink" Target="mailto:vincentwinters@benton.com" TargetMode="External"/><Relationship Id="rId15502" Type="http://schemas.openxmlformats.org/officeDocument/2006/relationships/hyperlink" Target="mailto:rileymanuel@chen.com" TargetMode="External"/><Relationship Id="rId380" Type="http://schemas.openxmlformats.org/officeDocument/2006/relationships/hyperlink" Target="mailto:luis12@buck.com" TargetMode="External"/><Relationship Id="rId2061" Type="http://schemas.openxmlformats.org/officeDocument/2006/relationships/hyperlink" Target="http://lee.com/" TargetMode="External"/><Relationship Id="rId3112" Type="http://schemas.openxmlformats.org/officeDocument/2006/relationships/hyperlink" Target="mailto:mathew27@james-krause.org" TargetMode="External"/><Relationship Id="rId6682" Type="http://schemas.openxmlformats.org/officeDocument/2006/relationships/hyperlink" Target="mailto:trivas@jarvis.info" TargetMode="External"/><Relationship Id="rId17674" Type="http://schemas.openxmlformats.org/officeDocument/2006/relationships/hyperlink" Target="mailto:zhuffman@valencia.com" TargetMode="External"/><Relationship Id="rId18725" Type="http://schemas.openxmlformats.org/officeDocument/2006/relationships/hyperlink" Target="https://www.hawkins-branch.com/" TargetMode="External"/><Relationship Id="rId5284" Type="http://schemas.openxmlformats.org/officeDocument/2006/relationships/hyperlink" Target="mailto:nortonclifford@newman-santos.biz" TargetMode="External"/><Relationship Id="rId6335" Type="http://schemas.openxmlformats.org/officeDocument/2006/relationships/hyperlink" Target="http://benton.info/" TargetMode="External"/><Relationship Id="rId7733" Type="http://schemas.openxmlformats.org/officeDocument/2006/relationships/hyperlink" Target="http://reynolds.info/" TargetMode="External"/><Relationship Id="rId10714" Type="http://schemas.openxmlformats.org/officeDocument/2006/relationships/hyperlink" Target="mailto:cassandra80@wiley.net" TargetMode="External"/><Relationship Id="rId16276" Type="http://schemas.openxmlformats.org/officeDocument/2006/relationships/hyperlink" Target="mailto:chelsey56@cisneros.biz" TargetMode="External"/><Relationship Id="rId17327" Type="http://schemas.openxmlformats.org/officeDocument/2006/relationships/hyperlink" Target="https://www.christian-moore.com/" TargetMode="External"/><Relationship Id="rId12886" Type="http://schemas.openxmlformats.org/officeDocument/2006/relationships/hyperlink" Target="mailto:millerwarren@richmond.com" TargetMode="External"/><Relationship Id="rId13937" Type="http://schemas.openxmlformats.org/officeDocument/2006/relationships/hyperlink" Target="http://www.lyons.com/" TargetMode="External"/><Relationship Id="rId19499" Type="http://schemas.openxmlformats.org/officeDocument/2006/relationships/hyperlink" Target="http://lynn-beard.net/" TargetMode="External"/><Relationship Id="rId1894" Type="http://schemas.openxmlformats.org/officeDocument/2006/relationships/hyperlink" Target="mailto:avelez@garcia.net" TargetMode="External"/><Relationship Id="rId2945" Type="http://schemas.openxmlformats.org/officeDocument/2006/relationships/hyperlink" Target="https://www.hendricks-randolph.com/" TargetMode="External"/><Relationship Id="rId9558" Type="http://schemas.openxmlformats.org/officeDocument/2006/relationships/hyperlink" Target="mailto:kaufmanmaria@liu.net" TargetMode="External"/><Relationship Id="rId11488" Type="http://schemas.openxmlformats.org/officeDocument/2006/relationships/hyperlink" Target="mailto:rodgerspeter@arias-graham.com" TargetMode="External"/><Relationship Id="rId12539" Type="http://schemas.openxmlformats.org/officeDocument/2006/relationships/hyperlink" Target="http://www.meyer.info/" TargetMode="External"/><Relationship Id="rId16410" Type="http://schemas.openxmlformats.org/officeDocument/2006/relationships/hyperlink" Target="mailto:hoovergene@pugh-hurley.com" TargetMode="External"/><Relationship Id="rId917" Type="http://schemas.openxmlformats.org/officeDocument/2006/relationships/hyperlink" Target="http://mosley-moore.com/" TargetMode="External"/><Relationship Id="rId1547" Type="http://schemas.openxmlformats.org/officeDocument/2006/relationships/hyperlink" Target="https://www.patton.com/" TargetMode="External"/><Relationship Id="rId15012" Type="http://schemas.openxmlformats.org/officeDocument/2006/relationships/hyperlink" Target="mailto:rbradshaw@edwards.com" TargetMode="External"/><Relationship Id="rId18582" Type="http://schemas.openxmlformats.org/officeDocument/2006/relationships/hyperlink" Target="mailto:brian49@krueger-gill.org" TargetMode="External"/><Relationship Id="rId19633" Type="http://schemas.openxmlformats.org/officeDocument/2006/relationships/hyperlink" Target="https://www.parrish-mathews.net/" TargetMode="External"/><Relationship Id="rId19980" Type="http://schemas.openxmlformats.org/officeDocument/2006/relationships/hyperlink" Target="mailto:jefferypatrick@taylor.com" TargetMode="External"/><Relationship Id="rId4020" Type="http://schemas.openxmlformats.org/officeDocument/2006/relationships/hyperlink" Target="mailto:jodilara@chang.biz" TargetMode="External"/><Relationship Id="rId7590" Type="http://schemas.openxmlformats.org/officeDocument/2006/relationships/hyperlink" Target="mailto:cathywoodard@rhodes.com" TargetMode="External"/><Relationship Id="rId8641" Type="http://schemas.openxmlformats.org/officeDocument/2006/relationships/hyperlink" Target="https://hernandez-poole.biz/" TargetMode="External"/><Relationship Id="rId17184" Type="http://schemas.openxmlformats.org/officeDocument/2006/relationships/hyperlink" Target="mailto:gilbertsheila@irwin.biz" TargetMode="External"/><Relationship Id="rId18235" Type="http://schemas.openxmlformats.org/officeDocument/2006/relationships/hyperlink" Target="http://www.marquez.com/" TargetMode="External"/><Relationship Id="rId6192" Type="http://schemas.openxmlformats.org/officeDocument/2006/relationships/hyperlink" Target="mailto:dianawarner@roberson.com" TargetMode="External"/><Relationship Id="rId7243" Type="http://schemas.openxmlformats.org/officeDocument/2006/relationships/hyperlink" Target="http://delgado-pacheco.com/" TargetMode="External"/><Relationship Id="rId10571" Type="http://schemas.openxmlformats.org/officeDocument/2006/relationships/hyperlink" Target="http://www.lewis.com/" TargetMode="External"/><Relationship Id="rId11622" Type="http://schemas.openxmlformats.org/officeDocument/2006/relationships/hyperlink" Target="mailto:gsullivan@brown.com" TargetMode="External"/><Relationship Id="rId10224" Type="http://schemas.openxmlformats.org/officeDocument/2006/relationships/hyperlink" Target="mailto:braunmelissa@chapman-townsend.biz" TargetMode="External"/><Relationship Id="rId13794" Type="http://schemas.openxmlformats.org/officeDocument/2006/relationships/hyperlink" Target="mailto:kerri33@gates.com" TargetMode="External"/><Relationship Id="rId14845" Type="http://schemas.openxmlformats.org/officeDocument/2006/relationships/hyperlink" Target="https://www.foster.info/" TargetMode="External"/><Relationship Id="rId3853" Type="http://schemas.openxmlformats.org/officeDocument/2006/relationships/hyperlink" Target="https://www.keith.com/" TargetMode="External"/><Relationship Id="rId4904" Type="http://schemas.openxmlformats.org/officeDocument/2006/relationships/hyperlink" Target="mailto:petersonjoe@parsons.biz" TargetMode="External"/><Relationship Id="rId9068" Type="http://schemas.openxmlformats.org/officeDocument/2006/relationships/hyperlink" Target="mailto:cochrandestiny@colon.com" TargetMode="External"/><Relationship Id="rId12396" Type="http://schemas.openxmlformats.org/officeDocument/2006/relationships/hyperlink" Target="mailto:erik72@nguyen-pena.net" TargetMode="External"/><Relationship Id="rId13447" Type="http://schemas.openxmlformats.org/officeDocument/2006/relationships/hyperlink" Target="http://robertson.com/" TargetMode="External"/><Relationship Id="rId774" Type="http://schemas.openxmlformats.org/officeDocument/2006/relationships/hyperlink" Target="mailto:jenna30@dickerson-vaughn.biz" TargetMode="External"/><Relationship Id="rId1057" Type="http://schemas.openxmlformats.org/officeDocument/2006/relationships/hyperlink" Target="http://humphrey.org/" TargetMode="External"/><Relationship Id="rId2455" Type="http://schemas.openxmlformats.org/officeDocument/2006/relationships/hyperlink" Target="https://www.horne.com/" TargetMode="External"/><Relationship Id="rId3506" Type="http://schemas.openxmlformats.org/officeDocument/2006/relationships/hyperlink" Target="mailto:turnererik@greer.com" TargetMode="External"/><Relationship Id="rId12049" Type="http://schemas.openxmlformats.org/officeDocument/2006/relationships/hyperlink" Target="http://www.strong.com/" TargetMode="External"/><Relationship Id="rId19490" Type="http://schemas.openxmlformats.org/officeDocument/2006/relationships/hyperlink" Target="mailto:scott30@wilkinson.biz" TargetMode="External"/><Relationship Id="rId427" Type="http://schemas.openxmlformats.org/officeDocument/2006/relationships/hyperlink" Target="https://www.payne.com/" TargetMode="External"/><Relationship Id="rId2108" Type="http://schemas.openxmlformats.org/officeDocument/2006/relationships/hyperlink" Target="mailto:maureen28@gross.biz" TargetMode="External"/><Relationship Id="rId5678" Type="http://schemas.openxmlformats.org/officeDocument/2006/relationships/hyperlink" Target="mailto:yjohnston@choi.com" TargetMode="External"/><Relationship Id="rId6729" Type="http://schemas.openxmlformats.org/officeDocument/2006/relationships/hyperlink" Target="https://guerra.org/" TargetMode="External"/><Relationship Id="rId12530" Type="http://schemas.openxmlformats.org/officeDocument/2006/relationships/hyperlink" Target="mailto:bpeck@valdez.biz" TargetMode="External"/><Relationship Id="rId18092" Type="http://schemas.openxmlformats.org/officeDocument/2006/relationships/hyperlink" Target="mailto:gpatel@best-blackwell.com" TargetMode="External"/><Relationship Id="rId19143" Type="http://schemas.openxmlformats.org/officeDocument/2006/relationships/hyperlink" Target="http://pollard-jefferson.com/" TargetMode="External"/><Relationship Id="rId8151" Type="http://schemas.openxmlformats.org/officeDocument/2006/relationships/hyperlink" Target="http://sutton.com/" TargetMode="External"/><Relationship Id="rId9202" Type="http://schemas.openxmlformats.org/officeDocument/2006/relationships/hyperlink" Target="mailto:gregory77@cooley-bird.com" TargetMode="External"/><Relationship Id="rId10081" Type="http://schemas.openxmlformats.org/officeDocument/2006/relationships/hyperlink" Target="http://chapman-rosario.com/" TargetMode="External"/><Relationship Id="rId11132" Type="http://schemas.openxmlformats.org/officeDocument/2006/relationships/hyperlink" Target="mailto:nmccormick@mcclure.net" TargetMode="External"/><Relationship Id="rId4761" Type="http://schemas.openxmlformats.org/officeDocument/2006/relationships/hyperlink" Target="https://www.turner.net/" TargetMode="External"/><Relationship Id="rId15753" Type="http://schemas.openxmlformats.org/officeDocument/2006/relationships/hyperlink" Target="http://little.com/" TargetMode="External"/><Relationship Id="rId16804" Type="http://schemas.openxmlformats.org/officeDocument/2006/relationships/hyperlink" Target="mailto:gina37@dorsey.net" TargetMode="External"/><Relationship Id="rId3363" Type="http://schemas.openxmlformats.org/officeDocument/2006/relationships/hyperlink" Target="https://harper.com/" TargetMode="External"/><Relationship Id="rId4414" Type="http://schemas.openxmlformats.org/officeDocument/2006/relationships/hyperlink" Target="mailto:timothymorton@fields.biz" TargetMode="External"/><Relationship Id="rId5812" Type="http://schemas.openxmlformats.org/officeDocument/2006/relationships/hyperlink" Target="mailto:newtonrandy@campbell.info" TargetMode="External"/><Relationship Id="rId14008" Type="http://schemas.openxmlformats.org/officeDocument/2006/relationships/hyperlink" Target="mailto:suarezjaclyn@cochran.com" TargetMode="External"/><Relationship Id="rId14355" Type="http://schemas.openxmlformats.org/officeDocument/2006/relationships/hyperlink" Target="http://rodriguez.net/" TargetMode="External"/><Relationship Id="rId15406" Type="http://schemas.openxmlformats.org/officeDocument/2006/relationships/hyperlink" Target="mailto:daryl81@delgado-nielsen.com" TargetMode="External"/><Relationship Id="rId18976" Type="http://schemas.openxmlformats.org/officeDocument/2006/relationships/hyperlink" Target="mailto:jacquelineterrell@russell.com" TargetMode="External"/><Relationship Id="rId284" Type="http://schemas.openxmlformats.org/officeDocument/2006/relationships/hyperlink" Target="mailto:weavermeagan@sampson.com" TargetMode="External"/><Relationship Id="rId3016" Type="http://schemas.openxmlformats.org/officeDocument/2006/relationships/hyperlink" Target="mailto:destiny50@york.com" TargetMode="External"/><Relationship Id="rId7984" Type="http://schemas.openxmlformats.org/officeDocument/2006/relationships/hyperlink" Target="mailto:wcook@wyatt.net" TargetMode="External"/><Relationship Id="rId10965" Type="http://schemas.openxmlformats.org/officeDocument/2006/relationships/hyperlink" Target="https://horton.info/" TargetMode="External"/><Relationship Id="rId17578" Type="http://schemas.openxmlformats.org/officeDocument/2006/relationships/hyperlink" Target="mailto:lancemcknight@harrington.com" TargetMode="External"/><Relationship Id="rId18629" Type="http://schemas.openxmlformats.org/officeDocument/2006/relationships/hyperlink" Target="https://www.benjamin-petersen.org/" TargetMode="External"/><Relationship Id="rId5188" Type="http://schemas.openxmlformats.org/officeDocument/2006/relationships/hyperlink" Target="mailto:kevincarrillo@barnes.com" TargetMode="External"/><Relationship Id="rId6586" Type="http://schemas.openxmlformats.org/officeDocument/2006/relationships/hyperlink" Target="mailto:newmanjuan@oconnell.com" TargetMode="External"/><Relationship Id="rId7637" Type="http://schemas.openxmlformats.org/officeDocument/2006/relationships/hyperlink" Target="http://fitzpatrick.com/" TargetMode="External"/><Relationship Id="rId10618" Type="http://schemas.openxmlformats.org/officeDocument/2006/relationships/hyperlink" Target="mailto:zhooper@buckley.biz" TargetMode="External"/><Relationship Id="rId6239" Type="http://schemas.openxmlformats.org/officeDocument/2006/relationships/hyperlink" Target="https://frederick-clarke.com/" TargetMode="External"/><Relationship Id="rId12040" Type="http://schemas.openxmlformats.org/officeDocument/2006/relationships/hyperlink" Target="mailto:maynardsamantha@esparza-chapman.com" TargetMode="External"/><Relationship Id="rId16661" Type="http://schemas.openxmlformats.org/officeDocument/2006/relationships/hyperlink" Target="https://mclaughlin-wallace.org/" TargetMode="External"/><Relationship Id="rId1798" Type="http://schemas.openxmlformats.org/officeDocument/2006/relationships/hyperlink" Target="mailto:joseph58@mora.com" TargetMode="External"/><Relationship Id="rId2849" Type="http://schemas.openxmlformats.org/officeDocument/2006/relationships/hyperlink" Target="http://www.middleton-floyd.com/" TargetMode="External"/><Relationship Id="rId6720" Type="http://schemas.openxmlformats.org/officeDocument/2006/relationships/hyperlink" Target="mailto:ssteele@henderson.org" TargetMode="External"/><Relationship Id="rId15263" Type="http://schemas.openxmlformats.org/officeDocument/2006/relationships/hyperlink" Target="http://nash-gould.com/" TargetMode="External"/><Relationship Id="rId16314" Type="http://schemas.openxmlformats.org/officeDocument/2006/relationships/hyperlink" Target="mailto:adriana96@middleton.info" TargetMode="External"/><Relationship Id="rId17712" Type="http://schemas.openxmlformats.org/officeDocument/2006/relationships/hyperlink" Target="mailto:kirbymeagan@obrien-rosales.com" TargetMode="External"/><Relationship Id="rId4271" Type="http://schemas.openxmlformats.org/officeDocument/2006/relationships/hyperlink" Target="https://tran.com/" TargetMode="External"/><Relationship Id="rId5322" Type="http://schemas.openxmlformats.org/officeDocument/2006/relationships/hyperlink" Target="mailto:uwarner@wagner.com" TargetMode="External"/><Relationship Id="rId8892" Type="http://schemas.openxmlformats.org/officeDocument/2006/relationships/hyperlink" Target="mailto:wtate@patterson.com" TargetMode="External"/><Relationship Id="rId19884" Type="http://schemas.openxmlformats.org/officeDocument/2006/relationships/hyperlink" Target="mailto:kdougherty@alexander.com" TargetMode="External"/><Relationship Id="rId7494" Type="http://schemas.openxmlformats.org/officeDocument/2006/relationships/hyperlink" Target="mailto:sonya44@salinas-banks.biz" TargetMode="External"/><Relationship Id="rId8545" Type="http://schemas.openxmlformats.org/officeDocument/2006/relationships/hyperlink" Target="http://www.howe.com/" TargetMode="External"/><Relationship Id="rId9943" Type="http://schemas.openxmlformats.org/officeDocument/2006/relationships/hyperlink" Target="http://hodge-frazier.biz/" TargetMode="External"/><Relationship Id="rId11873" Type="http://schemas.openxmlformats.org/officeDocument/2006/relationships/hyperlink" Target="http://carroll-tapia.net/" TargetMode="External"/><Relationship Id="rId12924" Type="http://schemas.openxmlformats.org/officeDocument/2006/relationships/hyperlink" Target="mailto:gregory52@colon.com" TargetMode="External"/><Relationship Id="rId17088" Type="http://schemas.openxmlformats.org/officeDocument/2006/relationships/hyperlink" Target="mailto:gholloway@mcfarland.com" TargetMode="External"/><Relationship Id="rId18139" Type="http://schemas.openxmlformats.org/officeDocument/2006/relationships/hyperlink" Target="http://www.morgan-charles.info/" TargetMode="External"/><Relationship Id="rId18486" Type="http://schemas.openxmlformats.org/officeDocument/2006/relationships/hyperlink" Target="mailto:rcortez@cardenas.net" TargetMode="External"/><Relationship Id="rId19537" Type="http://schemas.openxmlformats.org/officeDocument/2006/relationships/hyperlink" Target="http://www.henson.com/" TargetMode="External"/><Relationship Id="rId1932" Type="http://schemas.openxmlformats.org/officeDocument/2006/relationships/hyperlink" Target="mailto:laceyblackburn@novak.com" TargetMode="External"/><Relationship Id="rId6096" Type="http://schemas.openxmlformats.org/officeDocument/2006/relationships/hyperlink" Target="mailto:zfarrell@saunders.info" TargetMode="External"/><Relationship Id="rId7147" Type="http://schemas.openxmlformats.org/officeDocument/2006/relationships/hyperlink" Target="http://dyer-wilcox.com/" TargetMode="External"/><Relationship Id="rId10475" Type="http://schemas.openxmlformats.org/officeDocument/2006/relationships/hyperlink" Target="https://huffman.com/" TargetMode="External"/><Relationship Id="rId11526" Type="http://schemas.openxmlformats.org/officeDocument/2006/relationships/hyperlink" Target="mailto:williamsricardo@glenn.com" TargetMode="External"/><Relationship Id="rId10128" Type="http://schemas.openxmlformats.org/officeDocument/2006/relationships/hyperlink" Target="mailto:danacain@ruiz.info" TargetMode="External"/><Relationship Id="rId13698" Type="http://schemas.openxmlformats.org/officeDocument/2006/relationships/hyperlink" Target="mailto:jenniferharmon@schultz.biz" TargetMode="External"/><Relationship Id="rId14749" Type="http://schemas.openxmlformats.org/officeDocument/2006/relationships/hyperlink" Target="http://harrison-maddox.net/" TargetMode="External"/><Relationship Id="rId18620" Type="http://schemas.openxmlformats.org/officeDocument/2006/relationships/hyperlink" Target="mailto:rhodges@hammond.com" TargetMode="External"/><Relationship Id="rId3757" Type="http://schemas.openxmlformats.org/officeDocument/2006/relationships/hyperlink" Target="https://www.nichols-heath.org/" TargetMode="External"/><Relationship Id="rId4808" Type="http://schemas.openxmlformats.org/officeDocument/2006/relationships/hyperlink" Target="mailto:rodney94@vance.biz" TargetMode="External"/><Relationship Id="rId16171" Type="http://schemas.openxmlformats.org/officeDocument/2006/relationships/hyperlink" Target="https://buck.org/" TargetMode="External"/><Relationship Id="rId17222" Type="http://schemas.openxmlformats.org/officeDocument/2006/relationships/hyperlink" Target="mailto:tsanford@richmond.com" TargetMode="External"/><Relationship Id="rId678" Type="http://schemas.openxmlformats.org/officeDocument/2006/relationships/hyperlink" Target="mailto:zrobbins@ross.net" TargetMode="External"/><Relationship Id="rId2359" Type="http://schemas.openxmlformats.org/officeDocument/2006/relationships/hyperlink" Target="http://www.floyd.info/" TargetMode="External"/><Relationship Id="rId6230" Type="http://schemas.openxmlformats.org/officeDocument/2006/relationships/hyperlink" Target="mailto:ahaynes@gilbert-rush.com" TargetMode="External"/><Relationship Id="rId19394" Type="http://schemas.openxmlformats.org/officeDocument/2006/relationships/hyperlink" Target="mailto:woodardkylie@mack-kline.com" TargetMode="External"/><Relationship Id="rId9453" Type="http://schemas.openxmlformats.org/officeDocument/2006/relationships/hyperlink" Target="http://www.nixon.com/" TargetMode="External"/><Relationship Id="rId11383" Type="http://schemas.openxmlformats.org/officeDocument/2006/relationships/hyperlink" Target="https://www.ferrell.org/" TargetMode="External"/><Relationship Id="rId12781" Type="http://schemas.openxmlformats.org/officeDocument/2006/relationships/hyperlink" Target="https://hicks.net/" TargetMode="External"/><Relationship Id="rId13832" Type="http://schemas.openxmlformats.org/officeDocument/2006/relationships/hyperlink" Target="mailto:kristopherolsen@huynh.com" TargetMode="External"/><Relationship Id="rId19047" Type="http://schemas.openxmlformats.org/officeDocument/2006/relationships/hyperlink" Target="https://mcdaniel.com/" TargetMode="External"/><Relationship Id="rId812" Type="http://schemas.openxmlformats.org/officeDocument/2006/relationships/hyperlink" Target="mailto:lbarron@lutz.org" TargetMode="External"/><Relationship Id="rId1442" Type="http://schemas.openxmlformats.org/officeDocument/2006/relationships/hyperlink" Target="mailto:christopher68@cruz.com" TargetMode="External"/><Relationship Id="rId2840" Type="http://schemas.openxmlformats.org/officeDocument/2006/relationships/hyperlink" Target="mailto:cesarthornton@dennis.biz" TargetMode="External"/><Relationship Id="rId8055" Type="http://schemas.openxmlformats.org/officeDocument/2006/relationships/hyperlink" Target="https://burgess-pearson.com/" TargetMode="External"/><Relationship Id="rId9106" Type="http://schemas.openxmlformats.org/officeDocument/2006/relationships/hyperlink" Target="mailto:villanuevajeanne@rivas.com" TargetMode="External"/><Relationship Id="rId11036" Type="http://schemas.openxmlformats.org/officeDocument/2006/relationships/hyperlink" Target="mailto:hansengene@meyers-hatfield.biz" TargetMode="External"/><Relationship Id="rId12434" Type="http://schemas.openxmlformats.org/officeDocument/2006/relationships/hyperlink" Target="mailto:tmelton@newman.com" TargetMode="External"/><Relationship Id="rId15657" Type="http://schemas.openxmlformats.org/officeDocument/2006/relationships/hyperlink" Target="http://kline-vang.info/" TargetMode="External"/><Relationship Id="rId16708" Type="http://schemas.openxmlformats.org/officeDocument/2006/relationships/hyperlink" Target="mailto:lutzmathew@parks.info" TargetMode="External"/><Relationship Id="rId3267" Type="http://schemas.openxmlformats.org/officeDocument/2006/relationships/hyperlink" Target="https://www.mata.com/" TargetMode="External"/><Relationship Id="rId4665" Type="http://schemas.openxmlformats.org/officeDocument/2006/relationships/hyperlink" Target="http://novak-gordon.com/" TargetMode="External"/><Relationship Id="rId5716" Type="http://schemas.openxmlformats.org/officeDocument/2006/relationships/hyperlink" Target="mailto:billy24@hester-moses.biz" TargetMode="External"/><Relationship Id="rId14259" Type="http://schemas.openxmlformats.org/officeDocument/2006/relationships/hyperlink" Target="http://moreno.com/" TargetMode="External"/><Relationship Id="rId18130" Type="http://schemas.openxmlformats.org/officeDocument/2006/relationships/hyperlink" Target="mailto:wyattdougherty@neal.net" TargetMode="External"/><Relationship Id="rId188" Type="http://schemas.openxmlformats.org/officeDocument/2006/relationships/hyperlink" Target="https://wall-reid.com/" TargetMode="External"/><Relationship Id="rId4318" Type="http://schemas.openxmlformats.org/officeDocument/2006/relationships/hyperlink" Target="mailto:reedruth@walker.net" TargetMode="External"/><Relationship Id="rId7888" Type="http://schemas.openxmlformats.org/officeDocument/2006/relationships/hyperlink" Target="mailto:norma21@campos-hurley.com" TargetMode="External"/><Relationship Id="rId8939" Type="http://schemas.openxmlformats.org/officeDocument/2006/relationships/hyperlink" Target="https://andersen-walsh.com/" TargetMode="External"/><Relationship Id="rId10869" Type="http://schemas.openxmlformats.org/officeDocument/2006/relationships/hyperlink" Target="http://boyd-shepard.com/" TargetMode="External"/><Relationship Id="rId14740" Type="http://schemas.openxmlformats.org/officeDocument/2006/relationships/hyperlink" Target="mailto:chris81@nunez.biz" TargetMode="External"/><Relationship Id="rId12291" Type="http://schemas.openxmlformats.org/officeDocument/2006/relationships/hyperlink" Target="https://allison.info/" TargetMode="External"/><Relationship Id="rId13342" Type="http://schemas.openxmlformats.org/officeDocument/2006/relationships/hyperlink" Target="mailto:dlucas@carson.biz" TargetMode="External"/><Relationship Id="rId2350" Type="http://schemas.openxmlformats.org/officeDocument/2006/relationships/hyperlink" Target="mailto:ubolton@avila.com" TargetMode="External"/><Relationship Id="rId3401" Type="http://schemas.openxmlformats.org/officeDocument/2006/relationships/hyperlink" Target="http://www.bryan-carson.com/" TargetMode="External"/><Relationship Id="rId6971" Type="http://schemas.openxmlformats.org/officeDocument/2006/relationships/hyperlink" Target="http://www.franco-moore.com/" TargetMode="External"/><Relationship Id="rId17963" Type="http://schemas.openxmlformats.org/officeDocument/2006/relationships/hyperlink" Target="http://www.mccall.com/" TargetMode="External"/><Relationship Id="rId322" Type="http://schemas.openxmlformats.org/officeDocument/2006/relationships/hyperlink" Target="mailto:vincent58@norton.com" TargetMode="External"/><Relationship Id="rId2003" Type="http://schemas.openxmlformats.org/officeDocument/2006/relationships/hyperlink" Target="http://chang.com/" TargetMode="External"/><Relationship Id="rId5573" Type="http://schemas.openxmlformats.org/officeDocument/2006/relationships/hyperlink" Target="http://www.mcclure-herring.com/" TargetMode="External"/><Relationship Id="rId6624" Type="http://schemas.openxmlformats.org/officeDocument/2006/relationships/hyperlink" Target="mailto:marshalllogan@hogan-castro.info" TargetMode="External"/><Relationship Id="rId15167" Type="http://schemas.openxmlformats.org/officeDocument/2006/relationships/hyperlink" Target="http://stephens.info/" TargetMode="External"/><Relationship Id="rId16218" Type="http://schemas.openxmlformats.org/officeDocument/2006/relationships/hyperlink" Target="mailto:nwest@levine.com" TargetMode="External"/><Relationship Id="rId16565" Type="http://schemas.openxmlformats.org/officeDocument/2006/relationships/hyperlink" Target="https://moses.org/" TargetMode="External"/><Relationship Id="rId17616" Type="http://schemas.openxmlformats.org/officeDocument/2006/relationships/hyperlink" Target="mailto:caitlynweaver@boyer.net" TargetMode="External"/><Relationship Id="rId4175" Type="http://schemas.openxmlformats.org/officeDocument/2006/relationships/hyperlink" Target="https://frank.com/" TargetMode="External"/><Relationship Id="rId5226" Type="http://schemas.openxmlformats.org/officeDocument/2006/relationships/hyperlink" Target="mailto:vstephens@gibbs.com" TargetMode="External"/><Relationship Id="rId19788" Type="http://schemas.openxmlformats.org/officeDocument/2006/relationships/hyperlink" Target="mailto:maxjimenez@yoder-rush.com" TargetMode="External"/><Relationship Id="rId7398" Type="http://schemas.openxmlformats.org/officeDocument/2006/relationships/hyperlink" Target="mailto:diane65@grant.org" TargetMode="External"/><Relationship Id="rId8796" Type="http://schemas.openxmlformats.org/officeDocument/2006/relationships/hyperlink" Target="mailto:jilliangreene@bolton.com" TargetMode="External"/><Relationship Id="rId9847" Type="http://schemas.openxmlformats.org/officeDocument/2006/relationships/hyperlink" Target="http://www.simon-castaneda.com/" TargetMode="External"/><Relationship Id="rId11777" Type="http://schemas.openxmlformats.org/officeDocument/2006/relationships/hyperlink" Target="https://www.archer-oneill.com/" TargetMode="External"/><Relationship Id="rId12828" Type="http://schemas.openxmlformats.org/officeDocument/2006/relationships/hyperlink" Target="mailto:santosnathaniel@glover-patel.com" TargetMode="External"/><Relationship Id="rId1836" Type="http://schemas.openxmlformats.org/officeDocument/2006/relationships/hyperlink" Target="mailto:slucas@bates-davenport.com" TargetMode="External"/><Relationship Id="rId8449" Type="http://schemas.openxmlformats.org/officeDocument/2006/relationships/hyperlink" Target="http://watkins.info/" TargetMode="External"/><Relationship Id="rId10379" Type="http://schemas.openxmlformats.org/officeDocument/2006/relationships/hyperlink" Target="https://carter.com/" TargetMode="External"/><Relationship Id="rId14250" Type="http://schemas.openxmlformats.org/officeDocument/2006/relationships/hyperlink" Target="mailto:costacassidy@dunn.info" TargetMode="External"/><Relationship Id="rId15301" Type="http://schemas.openxmlformats.org/officeDocument/2006/relationships/hyperlink" Target="https://mckenzie.com/" TargetMode="External"/><Relationship Id="rId18871" Type="http://schemas.openxmlformats.org/officeDocument/2006/relationships/hyperlink" Target="http://callahan.info/" TargetMode="External"/><Relationship Id="rId19922" Type="http://schemas.openxmlformats.org/officeDocument/2006/relationships/hyperlink" Target="mailto:kelseyerickson@poole.com" TargetMode="External"/><Relationship Id="rId8930" Type="http://schemas.openxmlformats.org/officeDocument/2006/relationships/hyperlink" Target="mailto:phelpsblake@sutton.biz" TargetMode="External"/><Relationship Id="rId17473" Type="http://schemas.openxmlformats.org/officeDocument/2006/relationships/hyperlink" Target="https://herring.com/" TargetMode="External"/><Relationship Id="rId18524" Type="http://schemas.openxmlformats.org/officeDocument/2006/relationships/hyperlink" Target="mailto:mia10@branch.org" TargetMode="External"/><Relationship Id="rId6481" Type="http://schemas.openxmlformats.org/officeDocument/2006/relationships/hyperlink" Target="http://parsons-winters.org/" TargetMode="External"/><Relationship Id="rId7532" Type="http://schemas.openxmlformats.org/officeDocument/2006/relationships/hyperlink" Target="mailto:zacharycordova@simon-stark.org" TargetMode="External"/><Relationship Id="rId10860" Type="http://schemas.openxmlformats.org/officeDocument/2006/relationships/hyperlink" Target="mailto:janet08@casey-watson.com" TargetMode="External"/><Relationship Id="rId11911" Type="http://schemas.openxmlformats.org/officeDocument/2006/relationships/hyperlink" Target="https://esparza.com/" TargetMode="External"/><Relationship Id="rId16075" Type="http://schemas.openxmlformats.org/officeDocument/2006/relationships/hyperlink" Target="http://www.gilbert.com/" TargetMode="External"/><Relationship Id="rId17126" Type="http://schemas.openxmlformats.org/officeDocument/2006/relationships/hyperlink" Target="mailto:tina66@campos-haney.net" TargetMode="External"/><Relationship Id="rId5083" Type="http://schemas.openxmlformats.org/officeDocument/2006/relationships/hyperlink" Target="http://krause.org/" TargetMode="External"/><Relationship Id="rId6134" Type="http://schemas.openxmlformats.org/officeDocument/2006/relationships/hyperlink" Target="mailto:penningtonraven@blevins.info" TargetMode="External"/><Relationship Id="rId10513" Type="http://schemas.openxmlformats.org/officeDocument/2006/relationships/hyperlink" Target="http://www.carpenter.com/" TargetMode="External"/><Relationship Id="rId19298" Type="http://schemas.openxmlformats.org/officeDocument/2006/relationships/hyperlink" Target="mailto:vayers@santiago.com" TargetMode="External"/><Relationship Id="rId9357" Type="http://schemas.openxmlformats.org/officeDocument/2006/relationships/hyperlink" Target="http://kent.com/" TargetMode="External"/><Relationship Id="rId12685" Type="http://schemas.openxmlformats.org/officeDocument/2006/relationships/hyperlink" Target="http://www.gutierrez.info/" TargetMode="External"/><Relationship Id="rId13736" Type="http://schemas.openxmlformats.org/officeDocument/2006/relationships/hyperlink" Target="mailto:wrowland@leon.biz" TargetMode="External"/><Relationship Id="rId1346" Type="http://schemas.openxmlformats.org/officeDocument/2006/relationships/hyperlink" Target="mailto:daltonevans@keller.info" TargetMode="External"/><Relationship Id="rId1693" Type="http://schemas.openxmlformats.org/officeDocument/2006/relationships/hyperlink" Target="https://gay.com/" TargetMode="External"/><Relationship Id="rId2744" Type="http://schemas.openxmlformats.org/officeDocument/2006/relationships/hyperlink" Target="mailto:scottbianca@gilmore.biz" TargetMode="External"/><Relationship Id="rId11287" Type="http://schemas.openxmlformats.org/officeDocument/2006/relationships/hyperlink" Target="https://ali.com/" TargetMode="External"/><Relationship Id="rId12338" Type="http://schemas.openxmlformats.org/officeDocument/2006/relationships/hyperlink" Target="mailto:mbonilla@bradshaw.com" TargetMode="External"/><Relationship Id="rId16959" Type="http://schemas.openxmlformats.org/officeDocument/2006/relationships/hyperlink" Target="http://www.fisher-graham.com/" TargetMode="External"/><Relationship Id="rId716" Type="http://schemas.openxmlformats.org/officeDocument/2006/relationships/hyperlink" Target="mailto:blakedunlap@bautista.com" TargetMode="External"/><Relationship Id="rId5967" Type="http://schemas.openxmlformats.org/officeDocument/2006/relationships/hyperlink" Target="https://sweeney.com/" TargetMode="External"/><Relationship Id="rId18381" Type="http://schemas.openxmlformats.org/officeDocument/2006/relationships/hyperlink" Target="https://www.green.biz/" TargetMode="External"/><Relationship Id="rId19432" Type="http://schemas.openxmlformats.org/officeDocument/2006/relationships/hyperlink" Target="mailto:jackie41@molina.com" TargetMode="External"/><Relationship Id="rId52" Type="http://schemas.openxmlformats.org/officeDocument/2006/relationships/hyperlink" Target="mailto:sharigriffin@cameron.com" TargetMode="External"/><Relationship Id="rId4569" Type="http://schemas.openxmlformats.org/officeDocument/2006/relationships/hyperlink" Target="https://www.reyes-floyd.com/" TargetMode="External"/><Relationship Id="rId8440" Type="http://schemas.openxmlformats.org/officeDocument/2006/relationships/hyperlink" Target="mailto:michele72@garrett.org" TargetMode="External"/><Relationship Id="rId10370" Type="http://schemas.openxmlformats.org/officeDocument/2006/relationships/hyperlink" Target="mailto:rebekahparsons@armstrong-sparks.net" TargetMode="External"/><Relationship Id="rId11421" Type="http://schemas.openxmlformats.org/officeDocument/2006/relationships/hyperlink" Target="https://www.rivas.com/" TargetMode="External"/><Relationship Id="rId18034" Type="http://schemas.openxmlformats.org/officeDocument/2006/relationships/hyperlink" Target="mailto:rhodeswhitney@bond-estrada.net" TargetMode="External"/><Relationship Id="rId7042" Type="http://schemas.openxmlformats.org/officeDocument/2006/relationships/hyperlink" Target="mailto:uhill@callahan.info" TargetMode="External"/><Relationship Id="rId10023" Type="http://schemas.openxmlformats.org/officeDocument/2006/relationships/hyperlink" Target="https://santiago-buckley.net/" TargetMode="External"/><Relationship Id="rId13593" Type="http://schemas.openxmlformats.org/officeDocument/2006/relationships/hyperlink" Target="http://www.roman-roth.com/" TargetMode="External"/><Relationship Id="rId14991" Type="http://schemas.openxmlformats.org/officeDocument/2006/relationships/hyperlink" Target="http://www.mcmillan.org/" TargetMode="External"/><Relationship Id="rId3652" Type="http://schemas.openxmlformats.org/officeDocument/2006/relationships/hyperlink" Target="mailto:joseph42@woodard.org" TargetMode="External"/><Relationship Id="rId4703" Type="http://schemas.openxmlformats.org/officeDocument/2006/relationships/hyperlink" Target="https://leblanc.com/" TargetMode="External"/><Relationship Id="rId12195" Type="http://schemas.openxmlformats.org/officeDocument/2006/relationships/hyperlink" Target="https://burns.info/" TargetMode="External"/><Relationship Id="rId13246" Type="http://schemas.openxmlformats.org/officeDocument/2006/relationships/hyperlink" Target="mailto:georgegail@hopkins-moreno.com" TargetMode="External"/><Relationship Id="rId14644" Type="http://schemas.openxmlformats.org/officeDocument/2006/relationships/hyperlink" Target="mailto:xparker@neal-cisneros.com" TargetMode="External"/><Relationship Id="rId573" Type="http://schemas.openxmlformats.org/officeDocument/2006/relationships/hyperlink" Target="http://www.barry-robertson.info/" TargetMode="External"/><Relationship Id="rId2254" Type="http://schemas.openxmlformats.org/officeDocument/2006/relationships/hyperlink" Target="mailto:claudia31@hale.com" TargetMode="External"/><Relationship Id="rId3305" Type="http://schemas.openxmlformats.org/officeDocument/2006/relationships/hyperlink" Target="https://joyce.net/" TargetMode="External"/><Relationship Id="rId17867" Type="http://schemas.openxmlformats.org/officeDocument/2006/relationships/hyperlink" Target="http://crawford-krueger.org/" TargetMode="External"/><Relationship Id="rId18918" Type="http://schemas.openxmlformats.org/officeDocument/2006/relationships/hyperlink" Target="mailto:clintonday@sparks.com" TargetMode="External"/><Relationship Id="rId226" Type="http://schemas.openxmlformats.org/officeDocument/2006/relationships/hyperlink" Target="mailto:alexandraroy@juarez-kane.com" TargetMode="External"/><Relationship Id="rId5477" Type="http://schemas.openxmlformats.org/officeDocument/2006/relationships/hyperlink" Target="http://russo.info/" TargetMode="External"/><Relationship Id="rId6875" Type="http://schemas.openxmlformats.org/officeDocument/2006/relationships/hyperlink" Target="http://price.info/" TargetMode="External"/><Relationship Id="rId7926" Type="http://schemas.openxmlformats.org/officeDocument/2006/relationships/hyperlink" Target="mailto:conraderika@stark.com" TargetMode="External"/><Relationship Id="rId10907" Type="http://schemas.openxmlformats.org/officeDocument/2006/relationships/hyperlink" Target="https://dalton.biz/" TargetMode="External"/><Relationship Id="rId16469" Type="http://schemas.openxmlformats.org/officeDocument/2006/relationships/hyperlink" Target="https://madden-padilla.com/" TargetMode="External"/><Relationship Id="rId4079" Type="http://schemas.openxmlformats.org/officeDocument/2006/relationships/hyperlink" Target="https://www.ellis-howard.info/" TargetMode="External"/><Relationship Id="rId6528" Type="http://schemas.openxmlformats.org/officeDocument/2006/relationships/hyperlink" Target="mailto:zcastro@camacho.info" TargetMode="External"/><Relationship Id="rId9001" Type="http://schemas.openxmlformats.org/officeDocument/2006/relationships/hyperlink" Target="https://www.hinton.net/" TargetMode="External"/><Relationship Id="rId16950" Type="http://schemas.openxmlformats.org/officeDocument/2006/relationships/hyperlink" Target="mailto:gentrysteve@haynes.info" TargetMode="External"/><Relationship Id="rId15552" Type="http://schemas.openxmlformats.org/officeDocument/2006/relationships/hyperlink" Target="mailto:ericazimmerman@hahn.net" TargetMode="External"/><Relationship Id="rId16603" Type="http://schemas.openxmlformats.org/officeDocument/2006/relationships/hyperlink" Target="http://www.watts-callahan.info/" TargetMode="External"/><Relationship Id="rId4560" Type="http://schemas.openxmlformats.org/officeDocument/2006/relationships/hyperlink" Target="mailto:darin35@edwards.com" TargetMode="External"/><Relationship Id="rId5611" Type="http://schemas.openxmlformats.org/officeDocument/2006/relationships/hyperlink" Target="http://parsons-david.net/" TargetMode="External"/><Relationship Id="rId14154" Type="http://schemas.openxmlformats.org/officeDocument/2006/relationships/hyperlink" Target="mailto:fjames@forbes.com" TargetMode="External"/><Relationship Id="rId15205" Type="http://schemas.openxmlformats.org/officeDocument/2006/relationships/hyperlink" Target="https://www.kelley.com/" TargetMode="External"/><Relationship Id="rId3162" Type="http://schemas.openxmlformats.org/officeDocument/2006/relationships/hyperlink" Target="mailto:drew52@barker.biz" TargetMode="External"/><Relationship Id="rId4213" Type="http://schemas.openxmlformats.org/officeDocument/2006/relationships/hyperlink" Target="https://madden.com/" TargetMode="External"/><Relationship Id="rId7783" Type="http://schemas.openxmlformats.org/officeDocument/2006/relationships/hyperlink" Target="https://www.warren.com/" TargetMode="External"/><Relationship Id="rId8834" Type="http://schemas.openxmlformats.org/officeDocument/2006/relationships/hyperlink" Target="mailto:terrence31@mcbride-burns.com" TargetMode="External"/><Relationship Id="rId17377" Type="http://schemas.openxmlformats.org/officeDocument/2006/relationships/hyperlink" Target="http://chavez.com/" TargetMode="External"/><Relationship Id="rId18428" Type="http://schemas.openxmlformats.org/officeDocument/2006/relationships/hyperlink" Target="mailto:tricia17@hansen.info" TargetMode="External"/><Relationship Id="rId18775" Type="http://schemas.openxmlformats.org/officeDocument/2006/relationships/hyperlink" Target="http://www.gallagher.com/" TargetMode="External"/><Relationship Id="rId19826" Type="http://schemas.openxmlformats.org/officeDocument/2006/relationships/hyperlink" Target="mailto:xhamilton@berger.com" TargetMode="External"/><Relationship Id="rId6385" Type="http://schemas.openxmlformats.org/officeDocument/2006/relationships/hyperlink" Target="https://www.norris-barber.com/" TargetMode="External"/><Relationship Id="rId7436" Type="http://schemas.openxmlformats.org/officeDocument/2006/relationships/hyperlink" Target="mailto:terrance01@bennett-barajas.biz" TargetMode="External"/><Relationship Id="rId10764" Type="http://schemas.openxmlformats.org/officeDocument/2006/relationships/hyperlink" Target="mailto:kclay@nielsen-gray.biz" TargetMode="External"/><Relationship Id="rId11815" Type="http://schemas.openxmlformats.org/officeDocument/2006/relationships/hyperlink" Target="https://www.rowe.org/" TargetMode="External"/><Relationship Id="rId6038" Type="http://schemas.openxmlformats.org/officeDocument/2006/relationships/hyperlink" Target="mailto:jesus38@spears.com" TargetMode="External"/><Relationship Id="rId10417" Type="http://schemas.openxmlformats.org/officeDocument/2006/relationships/hyperlink" Target="https://www.riley.com/" TargetMode="External"/><Relationship Id="rId13987" Type="http://schemas.openxmlformats.org/officeDocument/2006/relationships/hyperlink" Target="https://www.mendez-mcintyre.org/" TargetMode="External"/><Relationship Id="rId2995" Type="http://schemas.openxmlformats.org/officeDocument/2006/relationships/hyperlink" Target="https://www.grimes-mullen.com/" TargetMode="External"/><Relationship Id="rId12589" Type="http://schemas.openxmlformats.org/officeDocument/2006/relationships/hyperlink" Target="https://santiago-west.net/" TargetMode="External"/><Relationship Id="rId16460" Type="http://schemas.openxmlformats.org/officeDocument/2006/relationships/hyperlink" Target="mailto:gillvickie@hoover-stevenson.com" TargetMode="External"/><Relationship Id="rId17511" Type="http://schemas.openxmlformats.org/officeDocument/2006/relationships/hyperlink" Target="https://www.berg.com/" TargetMode="External"/><Relationship Id="rId967" Type="http://schemas.openxmlformats.org/officeDocument/2006/relationships/hyperlink" Target="http://www.vazquez.com/" TargetMode="External"/><Relationship Id="rId1597" Type="http://schemas.openxmlformats.org/officeDocument/2006/relationships/hyperlink" Target="https://www.charles-sims.biz/" TargetMode="External"/><Relationship Id="rId2648" Type="http://schemas.openxmlformats.org/officeDocument/2006/relationships/hyperlink" Target="mailto:elizabethpadilla@schultz-thornton.biz" TargetMode="External"/><Relationship Id="rId15062" Type="http://schemas.openxmlformats.org/officeDocument/2006/relationships/hyperlink" Target="mailto:allisoncobb@neal.com" TargetMode="External"/><Relationship Id="rId16113" Type="http://schemas.openxmlformats.org/officeDocument/2006/relationships/hyperlink" Target="http://meyer-contreras.com/" TargetMode="External"/><Relationship Id="rId19683" Type="http://schemas.openxmlformats.org/officeDocument/2006/relationships/hyperlink" Target="http://www.marquez-santiago.org/" TargetMode="External"/><Relationship Id="rId4070" Type="http://schemas.openxmlformats.org/officeDocument/2006/relationships/hyperlink" Target="mailto:joanna72@krueger.org" TargetMode="External"/><Relationship Id="rId5121" Type="http://schemas.openxmlformats.org/officeDocument/2006/relationships/hyperlink" Target="http://anthony.com/" TargetMode="External"/><Relationship Id="rId8691" Type="http://schemas.openxmlformats.org/officeDocument/2006/relationships/hyperlink" Target="https://michael.biz/" TargetMode="External"/><Relationship Id="rId9742" Type="http://schemas.openxmlformats.org/officeDocument/2006/relationships/hyperlink" Target="mailto:jimmyanderson@casey-liu.com" TargetMode="External"/><Relationship Id="rId11672" Type="http://schemas.openxmlformats.org/officeDocument/2006/relationships/hyperlink" Target="mailto:summer39@villa.com" TargetMode="External"/><Relationship Id="rId18285" Type="http://schemas.openxmlformats.org/officeDocument/2006/relationships/hyperlink" Target="http://goodwin.com/" TargetMode="External"/><Relationship Id="rId19336" Type="http://schemas.openxmlformats.org/officeDocument/2006/relationships/hyperlink" Target="mailto:flin@benson-petersen.com" TargetMode="External"/><Relationship Id="rId1731" Type="http://schemas.openxmlformats.org/officeDocument/2006/relationships/hyperlink" Target="http://lin.com/" TargetMode="External"/><Relationship Id="rId7293" Type="http://schemas.openxmlformats.org/officeDocument/2006/relationships/hyperlink" Target="https://www.delgado.com/" TargetMode="External"/><Relationship Id="rId8344" Type="http://schemas.openxmlformats.org/officeDocument/2006/relationships/hyperlink" Target="mailto:raybrandt@meyer.info" TargetMode="External"/><Relationship Id="rId10274" Type="http://schemas.openxmlformats.org/officeDocument/2006/relationships/hyperlink" Target="mailto:bassgeoffrey@todd-haynes.com" TargetMode="External"/><Relationship Id="rId11325" Type="http://schemas.openxmlformats.org/officeDocument/2006/relationships/hyperlink" Target="http://www.davidson-powers.biz/" TargetMode="External"/><Relationship Id="rId12723" Type="http://schemas.openxmlformats.org/officeDocument/2006/relationships/hyperlink" Target="https://frank.biz/" TargetMode="External"/><Relationship Id="rId14895" Type="http://schemas.openxmlformats.org/officeDocument/2006/relationships/hyperlink" Target="http://little.com/" TargetMode="External"/><Relationship Id="rId15946" Type="http://schemas.openxmlformats.org/officeDocument/2006/relationships/hyperlink" Target="mailto:spearsisaac@king.com" TargetMode="External"/><Relationship Id="rId3556" Type="http://schemas.openxmlformats.org/officeDocument/2006/relationships/hyperlink" Target="mailto:dwayne67@bernard.com" TargetMode="External"/><Relationship Id="rId4954" Type="http://schemas.openxmlformats.org/officeDocument/2006/relationships/hyperlink" Target="mailto:lydiahuang@sweeney.com" TargetMode="External"/><Relationship Id="rId12099" Type="http://schemas.openxmlformats.org/officeDocument/2006/relationships/hyperlink" Target="http://osborn.com/" TargetMode="External"/><Relationship Id="rId13497" Type="http://schemas.openxmlformats.org/officeDocument/2006/relationships/hyperlink" Target="http://zimmerman-bray.com/" TargetMode="External"/><Relationship Id="rId14548" Type="http://schemas.openxmlformats.org/officeDocument/2006/relationships/hyperlink" Target="mailto:drew86@oliver.com" TargetMode="External"/><Relationship Id="rId477" Type="http://schemas.openxmlformats.org/officeDocument/2006/relationships/hyperlink" Target="https://www.jennings-mann.com/" TargetMode="External"/><Relationship Id="rId2158" Type="http://schemas.openxmlformats.org/officeDocument/2006/relationships/hyperlink" Target="mailto:asoto@faulkner-bridges.com" TargetMode="External"/><Relationship Id="rId3209" Type="http://schemas.openxmlformats.org/officeDocument/2006/relationships/hyperlink" Target="https://www.lindsey.com/" TargetMode="External"/><Relationship Id="rId4607" Type="http://schemas.openxmlformats.org/officeDocument/2006/relationships/hyperlink" Target="https://lee-hebert.com/" TargetMode="External"/><Relationship Id="rId17021" Type="http://schemas.openxmlformats.org/officeDocument/2006/relationships/hyperlink" Target="https://meyers.com/" TargetMode="External"/><Relationship Id="rId6779" Type="http://schemas.openxmlformats.org/officeDocument/2006/relationships/hyperlink" Target="https://allen.com/" TargetMode="External"/><Relationship Id="rId12580" Type="http://schemas.openxmlformats.org/officeDocument/2006/relationships/hyperlink" Target="mailto:krubio@wise-cruz.com" TargetMode="External"/><Relationship Id="rId13631" Type="http://schemas.openxmlformats.org/officeDocument/2006/relationships/hyperlink" Target="http://www.jacobs.com/" TargetMode="External"/><Relationship Id="rId19193" Type="http://schemas.openxmlformats.org/officeDocument/2006/relationships/hyperlink" Target="http://becker.net/" TargetMode="External"/><Relationship Id="rId9252" Type="http://schemas.openxmlformats.org/officeDocument/2006/relationships/hyperlink" Target="mailto:beckyhowe@reeves.net" TargetMode="External"/><Relationship Id="rId11182" Type="http://schemas.openxmlformats.org/officeDocument/2006/relationships/hyperlink" Target="mailto:pottsvernon@raymond-duarte.info" TargetMode="External"/><Relationship Id="rId12233" Type="http://schemas.openxmlformats.org/officeDocument/2006/relationships/hyperlink" Target="http://www.webster.com/" TargetMode="External"/><Relationship Id="rId611" Type="http://schemas.openxmlformats.org/officeDocument/2006/relationships/hyperlink" Target="http://www.gentry-barnett.net/" TargetMode="External"/><Relationship Id="rId1241" Type="http://schemas.openxmlformats.org/officeDocument/2006/relationships/hyperlink" Target="http://orozco-peck.net/" TargetMode="External"/><Relationship Id="rId5862" Type="http://schemas.openxmlformats.org/officeDocument/2006/relationships/hyperlink" Target="mailto:lvillanueva@bowers.com" TargetMode="External"/><Relationship Id="rId6913" Type="http://schemas.openxmlformats.org/officeDocument/2006/relationships/hyperlink" Target="http://white.com/" TargetMode="External"/><Relationship Id="rId15456" Type="http://schemas.openxmlformats.org/officeDocument/2006/relationships/hyperlink" Target="mailto:qkelley@bernard.biz" TargetMode="External"/><Relationship Id="rId16507" Type="http://schemas.openxmlformats.org/officeDocument/2006/relationships/hyperlink" Target="https://www.booker.com/" TargetMode="External"/><Relationship Id="rId16854" Type="http://schemas.openxmlformats.org/officeDocument/2006/relationships/hyperlink" Target="mailto:juliegraham@lowery.biz" TargetMode="External"/><Relationship Id="rId17905" Type="http://schemas.openxmlformats.org/officeDocument/2006/relationships/hyperlink" Target="https://jones.com/" TargetMode="External"/><Relationship Id="rId4464" Type="http://schemas.openxmlformats.org/officeDocument/2006/relationships/hyperlink" Target="mailto:houstonnathaniel@deleon.org" TargetMode="External"/><Relationship Id="rId5515" Type="http://schemas.openxmlformats.org/officeDocument/2006/relationships/hyperlink" Target="http://costa-orozco.org/" TargetMode="External"/><Relationship Id="rId14058" Type="http://schemas.openxmlformats.org/officeDocument/2006/relationships/hyperlink" Target="mailto:pattyhodge@howe-dunn.com" TargetMode="External"/><Relationship Id="rId15109" Type="http://schemas.openxmlformats.org/officeDocument/2006/relationships/hyperlink" Target="http://flores-hale.biz/" TargetMode="External"/><Relationship Id="rId3066" Type="http://schemas.openxmlformats.org/officeDocument/2006/relationships/hyperlink" Target="mailto:xcisneros@powell-thomas.com" TargetMode="External"/><Relationship Id="rId4117" Type="http://schemas.openxmlformats.org/officeDocument/2006/relationships/hyperlink" Target="https://mckee-fields.com/" TargetMode="External"/><Relationship Id="rId7687" Type="http://schemas.openxmlformats.org/officeDocument/2006/relationships/hyperlink" Target="https://www.leach.com/" TargetMode="External"/><Relationship Id="rId18679" Type="http://schemas.openxmlformats.org/officeDocument/2006/relationships/hyperlink" Target="https://www.farmer-norris.com/" TargetMode="External"/><Relationship Id="rId6289" Type="http://schemas.openxmlformats.org/officeDocument/2006/relationships/hyperlink" Target="https://moss.com/" TargetMode="External"/><Relationship Id="rId8738" Type="http://schemas.openxmlformats.org/officeDocument/2006/relationships/hyperlink" Target="mailto:craigbauer@giles.com" TargetMode="External"/><Relationship Id="rId10668" Type="http://schemas.openxmlformats.org/officeDocument/2006/relationships/hyperlink" Target="mailto:fterry@fernandez-mccullough.info" TargetMode="External"/><Relationship Id="rId11719" Type="http://schemas.openxmlformats.org/officeDocument/2006/relationships/hyperlink" Target="http://www.brown.com/" TargetMode="External"/><Relationship Id="rId12090" Type="http://schemas.openxmlformats.org/officeDocument/2006/relationships/hyperlink" Target="mailto:juliebuchanan@duran.net" TargetMode="External"/><Relationship Id="rId13141" Type="http://schemas.openxmlformats.org/officeDocument/2006/relationships/hyperlink" Target="https://www.durham.com/" TargetMode="External"/><Relationship Id="rId17762" Type="http://schemas.openxmlformats.org/officeDocument/2006/relationships/hyperlink" Target="mailto:zball@bartlett.biz" TargetMode="External"/><Relationship Id="rId18813" Type="http://schemas.openxmlformats.org/officeDocument/2006/relationships/hyperlink" Target="https://rubio.com/" TargetMode="External"/><Relationship Id="rId2899" Type="http://schemas.openxmlformats.org/officeDocument/2006/relationships/hyperlink" Target="https://www.matthews-evans.com/" TargetMode="External"/><Relationship Id="rId3200" Type="http://schemas.openxmlformats.org/officeDocument/2006/relationships/hyperlink" Target="mailto:zmoreno@travis.info" TargetMode="External"/><Relationship Id="rId6770" Type="http://schemas.openxmlformats.org/officeDocument/2006/relationships/hyperlink" Target="mailto:krauseyvette@baker.com" TargetMode="External"/><Relationship Id="rId7821" Type="http://schemas.openxmlformats.org/officeDocument/2006/relationships/hyperlink" Target="https://martin.com/" TargetMode="External"/><Relationship Id="rId16364" Type="http://schemas.openxmlformats.org/officeDocument/2006/relationships/hyperlink" Target="mailto:sue86@austin.net" TargetMode="External"/><Relationship Id="rId17415" Type="http://schemas.openxmlformats.org/officeDocument/2006/relationships/hyperlink" Target="http://www.douglas-willis.com/" TargetMode="External"/><Relationship Id="rId121" Type="http://schemas.openxmlformats.org/officeDocument/2006/relationships/hyperlink" Target="mailto:zbrock@blevins-payne.com" TargetMode="External"/><Relationship Id="rId5372" Type="http://schemas.openxmlformats.org/officeDocument/2006/relationships/hyperlink" Target="mailto:jtucker@ayers-swanson.com" TargetMode="External"/><Relationship Id="rId6423" Type="http://schemas.openxmlformats.org/officeDocument/2006/relationships/hyperlink" Target="https://norman.com/" TargetMode="External"/><Relationship Id="rId9993" Type="http://schemas.openxmlformats.org/officeDocument/2006/relationships/hyperlink" Target="https://www.mcpherson.com/" TargetMode="External"/><Relationship Id="rId10802" Type="http://schemas.openxmlformats.org/officeDocument/2006/relationships/hyperlink" Target="mailto:powerscindy@chan.biz" TargetMode="External"/><Relationship Id="rId16017" Type="http://schemas.openxmlformats.org/officeDocument/2006/relationships/hyperlink" Target="https://www.briggs-boone.info/" TargetMode="External"/><Relationship Id="rId19587" Type="http://schemas.openxmlformats.org/officeDocument/2006/relationships/hyperlink" Target="http://www.monroe.com/" TargetMode="External"/><Relationship Id="rId5025" Type="http://schemas.openxmlformats.org/officeDocument/2006/relationships/hyperlink" Target="http://rose.net/" TargetMode="External"/><Relationship Id="rId8595" Type="http://schemas.openxmlformats.org/officeDocument/2006/relationships/hyperlink" Target="https://jarvis.com/" TargetMode="External"/><Relationship Id="rId9646" Type="http://schemas.openxmlformats.org/officeDocument/2006/relationships/hyperlink" Target="mailto:eali@hanson-simmons.org" TargetMode="External"/><Relationship Id="rId12974" Type="http://schemas.openxmlformats.org/officeDocument/2006/relationships/hyperlink" Target="mailto:bbriggs@vaughn.com" TargetMode="External"/><Relationship Id="rId18189" Type="http://schemas.openxmlformats.org/officeDocument/2006/relationships/hyperlink" Target="https://frazier-rangel.com/" TargetMode="External"/><Relationship Id="rId1635" Type="http://schemas.openxmlformats.org/officeDocument/2006/relationships/hyperlink" Target="http://richards-stone.com/" TargetMode="External"/><Relationship Id="rId1982" Type="http://schemas.openxmlformats.org/officeDocument/2006/relationships/hyperlink" Target="mailto:rivaseric@le.com" TargetMode="External"/><Relationship Id="rId7197" Type="http://schemas.openxmlformats.org/officeDocument/2006/relationships/hyperlink" Target="https://gibbs.net/" TargetMode="External"/><Relationship Id="rId8248" Type="http://schemas.openxmlformats.org/officeDocument/2006/relationships/hyperlink" Target="mailto:rachelcarroll@barajas.com" TargetMode="External"/><Relationship Id="rId10178" Type="http://schemas.openxmlformats.org/officeDocument/2006/relationships/hyperlink" Target="mailto:christie05@morton.com" TargetMode="External"/><Relationship Id="rId11576" Type="http://schemas.openxmlformats.org/officeDocument/2006/relationships/hyperlink" Target="mailto:murillostephanie@whitaker-griffith.com" TargetMode="External"/><Relationship Id="rId12627" Type="http://schemas.openxmlformats.org/officeDocument/2006/relationships/hyperlink" Target="http://fuller.com/" TargetMode="External"/><Relationship Id="rId11229" Type="http://schemas.openxmlformats.org/officeDocument/2006/relationships/hyperlink" Target="http://www.costa-kim.com/" TargetMode="External"/><Relationship Id="rId14799" Type="http://schemas.openxmlformats.org/officeDocument/2006/relationships/hyperlink" Target="https://yates.com/" TargetMode="External"/><Relationship Id="rId15100" Type="http://schemas.openxmlformats.org/officeDocument/2006/relationships/hyperlink" Target="mailto:freid@sherman.info" TargetMode="External"/><Relationship Id="rId18670" Type="http://schemas.openxmlformats.org/officeDocument/2006/relationships/hyperlink" Target="mailto:jesus17@peterson-lewis.net" TargetMode="External"/><Relationship Id="rId19721" Type="http://schemas.openxmlformats.org/officeDocument/2006/relationships/hyperlink" Target="http://medina.com/" TargetMode="External"/><Relationship Id="rId4858" Type="http://schemas.openxmlformats.org/officeDocument/2006/relationships/hyperlink" Target="mailto:blogan@wang-dyer.com" TargetMode="External"/><Relationship Id="rId5909" Type="http://schemas.openxmlformats.org/officeDocument/2006/relationships/hyperlink" Target="https://green.com/" TargetMode="External"/><Relationship Id="rId11710" Type="http://schemas.openxmlformats.org/officeDocument/2006/relationships/hyperlink" Target="mailto:spencerangie@fuentes-finley.com" TargetMode="External"/><Relationship Id="rId17272" Type="http://schemas.openxmlformats.org/officeDocument/2006/relationships/hyperlink" Target="mailto:thomas51@stone.info" TargetMode="External"/><Relationship Id="rId18323" Type="http://schemas.openxmlformats.org/officeDocument/2006/relationships/hyperlink" Target="http://www.clarke.biz/" TargetMode="External"/><Relationship Id="rId6280" Type="http://schemas.openxmlformats.org/officeDocument/2006/relationships/hyperlink" Target="mailto:kmay@lewis-mcmillan.com" TargetMode="External"/><Relationship Id="rId7331" Type="http://schemas.openxmlformats.org/officeDocument/2006/relationships/hyperlink" Target="https://www.maxwell.com/" TargetMode="External"/><Relationship Id="rId10312" Type="http://schemas.openxmlformats.org/officeDocument/2006/relationships/hyperlink" Target="mailto:downsgabrielle@jones.com" TargetMode="External"/><Relationship Id="rId13882" Type="http://schemas.openxmlformats.org/officeDocument/2006/relationships/hyperlink" Target="mailto:mcdonaldralph@lara-conner.com" TargetMode="External"/><Relationship Id="rId2890" Type="http://schemas.openxmlformats.org/officeDocument/2006/relationships/hyperlink" Target="mailto:calhountara@lester.com" TargetMode="External"/><Relationship Id="rId3941" Type="http://schemas.openxmlformats.org/officeDocument/2006/relationships/hyperlink" Target="https://romero-bates.com/" TargetMode="External"/><Relationship Id="rId12484" Type="http://schemas.openxmlformats.org/officeDocument/2006/relationships/hyperlink" Target="mailto:phillip33@owen.com" TargetMode="External"/><Relationship Id="rId13535" Type="http://schemas.openxmlformats.org/officeDocument/2006/relationships/hyperlink" Target="http://andrade.com/" TargetMode="External"/><Relationship Id="rId14933" Type="http://schemas.openxmlformats.org/officeDocument/2006/relationships/hyperlink" Target="https://www.alvarez-woodward.org/" TargetMode="External"/><Relationship Id="rId19097" Type="http://schemas.openxmlformats.org/officeDocument/2006/relationships/hyperlink" Target="https://www.salinas.com/" TargetMode="External"/><Relationship Id="rId862" Type="http://schemas.openxmlformats.org/officeDocument/2006/relationships/hyperlink" Target="mailto:bconner@hartman.com" TargetMode="External"/><Relationship Id="rId1492" Type="http://schemas.openxmlformats.org/officeDocument/2006/relationships/hyperlink" Target="mailto:herbert74@ramirez-reynolds.com" TargetMode="External"/><Relationship Id="rId2543" Type="http://schemas.openxmlformats.org/officeDocument/2006/relationships/hyperlink" Target="https://www.donaldson-fernandez.com/" TargetMode="External"/><Relationship Id="rId9156" Type="http://schemas.openxmlformats.org/officeDocument/2006/relationships/hyperlink" Target="mailto:gillespieleonard@osborne-tyler.net" TargetMode="External"/><Relationship Id="rId11086" Type="http://schemas.openxmlformats.org/officeDocument/2006/relationships/hyperlink" Target="mailto:stewartleonard@joyce-warren.org" TargetMode="External"/><Relationship Id="rId12137" Type="http://schemas.openxmlformats.org/officeDocument/2006/relationships/hyperlink" Target="https://www.duffy.biz/" TargetMode="External"/><Relationship Id="rId515" Type="http://schemas.openxmlformats.org/officeDocument/2006/relationships/hyperlink" Target="http://www.martin.com/" TargetMode="External"/><Relationship Id="rId1145" Type="http://schemas.openxmlformats.org/officeDocument/2006/relationships/hyperlink" Target="https://www.avila.com/" TargetMode="External"/><Relationship Id="rId5766" Type="http://schemas.openxmlformats.org/officeDocument/2006/relationships/hyperlink" Target="mailto:hodgekurt@bass-mann.com" TargetMode="External"/><Relationship Id="rId16758" Type="http://schemas.openxmlformats.org/officeDocument/2006/relationships/hyperlink" Target="mailto:jane38@patel.org" TargetMode="External"/><Relationship Id="rId17809" Type="http://schemas.openxmlformats.org/officeDocument/2006/relationships/hyperlink" Target="http://www.gutierrez.com/" TargetMode="External"/><Relationship Id="rId18180" Type="http://schemas.openxmlformats.org/officeDocument/2006/relationships/hyperlink" Target="mailto:claire36@rivera.com" TargetMode="External"/><Relationship Id="rId4368" Type="http://schemas.openxmlformats.org/officeDocument/2006/relationships/hyperlink" Target="mailto:terri08@donovan.com" TargetMode="External"/><Relationship Id="rId5419" Type="http://schemas.openxmlformats.org/officeDocument/2006/relationships/hyperlink" Target="http://roy-holden.org/" TargetMode="External"/><Relationship Id="rId6817" Type="http://schemas.openxmlformats.org/officeDocument/2006/relationships/hyperlink" Target="http://dean.com/" TargetMode="External"/><Relationship Id="rId19231" Type="http://schemas.openxmlformats.org/officeDocument/2006/relationships/hyperlink" Target="https://valenzuela-dawson.com/" TargetMode="External"/><Relationship Id="rId8989" Type="http://schemas.openxmlformats.org/officeDocument/2006/relationships/hyperlink" Target="http://www.drake-white.info/" TargetMode="External"/><Relationship Id="rId11220" Type="http://schemas.openxmlformats.org/officeDocument/2006/relationships/hyperlink" Target="mailto:monroemax@lee-munoz.biz" TargetMode="External"/><Relationship Id="rId14790" Type="http://schemas.openxmlformats.org/officeDocument/2006/relationships/hyperlink" Target="mailto:qherring@banks.info" TargetMode="External"/><Relationship Id="rId15841" Type="http://schemas.openxmlformats.org/officeDocument/2006/relationships/hyperlink" Target="http://www.huber.com/" TargetMode="External"/><Relationship Id="rId5900" Type="http://schemas.openxmlformats.org/officeDocument/2006/relationships/hyperlink" Target="mailto:melanie98@wheeler-fleming.org" TargetMode="External"/><Relationship Id="rId13392" Type="http://schemas.openxmlformats.org/officeDocument/2006/relationships/hyperlink" Target="mailto:luke40@holloway.info" TargetMode="External"/><Relationship Id="rId14443" Type="http://schemas.openxmlformats.org/officeDocument/2006/relationships/hyperlink" Target="http://www.herring.com/" TargetMode="External"/><Relationship Id="rId3451" Type="http://schemas.openxmlformats.org/officeDocument/2006/relationships/hyperlink" Target="http://hester.com/" TargetMode="External"/><Relationship Id="rId4502" Type="http://schemas.openxmlformats.org/officeDocument/2006/relationships/hyperlink" Target="mailto:jaywilkinson@roy.com" TargetMode="External"/><Relationship Id="rId13045" Type="http://schemas.openxmlformats.org/officeDocument/2006/relationships/hyperlink" Target="https://jennings-villarreal.org/" TargetMode="External"/><Relationship Id="rId17666" Type="http://schemas.openxmlformats.org/officeDocument/2006/relationships/hyperlink" Target="mailto:dominguezmichele@willis.com" TargetMode="External"/><Relationship Id="rId18717" Type="http://schemas.openxmlformats.org/officeDocument/2006/relationships/hyperlink" Target="http://www.small-meyer.net/" TargetMode="External"/><Relationship Id="rId372" Type="http://schemas.openxmlformats.org/officeDocument/2006/relationships/hyperlink" Target="mailto:cwolf@arellano.com" TargetMode="External"/><Relationship Id="rId2053" Type="http://schemas.openxmlformats.org/officeDocument/2006/relationships/hyperlink" Target="http://www.murillo.org/" TargetMode="External"/><Relationship Id="rId3104" Type="http://schemas.openxmlformats.org/officeDocument/2006/relationships/hyperlink" Target="mailto:vbean@short.com" TargetMode="External"/><Relationship Id="rId6674" Type="http://schemas.openxmlformats.org/officeDocument/2006/relationships/hyperlink" Target="mailto:damonjarvis@rojas.com" TargetMode="External"/><Relationship Id="rId7725" Type="http://schemas.openxmlformats.org/officeDocument/2006/relationships/hyperlink" Target="http://www.sullivan-long.com/" TargetMode="External"/><Relationship Id="rId16268" Type="http://schemas.openxmlformats.org/officeDocument/2006/relationships/hyperlink" Target="mailto:gbautista@mckay.com" TargetMode="External"/><Relationship Id="rId17319" Type="http://schemas.openxmlformats.org/officeDocument/2006/relationships/hyperlink" Target="http://griffin-hansen.biz/" TargetMode="External"/><Relationship Id="rId5276" Type="http://schemas.openxmlformats.org/officeDocument/2006/relationships/hyperlink" Target="mailto:parkmeredith@knapp-dillon.biz" TargetMode="External"/><Relationship Id="rId6327" Type="http://schemas.openxmlformats.org/officeDocument/2006/relationships/hyperlink" Target="https://www.velazquez-hays.com/" TargetMode="External"/><Relationship Id="rId9897" Type="http://schemas.openxmlformats.org/officeDocument/2006/relationships/hyperlink" Target="http://spencer-blake.info/" TargetMode="External"/><Relationship Id="rId10706" Type="http://schemas.openxmlformats.org/officeDocument/2006/relationships/hyperlink" Target="mailto:cantumarilyn@stephenson.com" TargetMode="External"/><Relationship Id="rId8499" Type="http://schemas.openxmlformats.org/officeDocument/2006/relationships/hyperlink" Target="http://www.butler.com/" TargetMode="External"/><Relationship Id="rId12878" Type="http://schemas.openxmlformats.org/officeDocument/2006/relationships/hyperlink" Target="mailto:sheliaruiz@simpson-anthony.info" TargetMode="External"/><Relationship Id="rId13929" Type="http://schemas.openxmlformats.org/officeDocument/2006/relationships/hyperlink" Target="https://frost-garrison.com/" TargetMode="External"/><Relationship Id="rId17800" Type="http://schemas.openxmlformats.org/officeDocument/2006/relationships/hyperlink" Target="mailto:edward61@lawrence.com" TargetMode="External"/><Relationship Id="rId1886" Type="http://schemas.openxmlformats.org/officeDocument/2006/relationships/hyperlink" Target="mailto:brandy10@deleon-diaz.com" TargetMode="External"/><Relationship Id="rId2937" Type="http://schemas.openxmlformats.org/officeDocument/2006/relationships/hyperlink" Target="http://robertson.com/" TargetMode="External"/><Relationship Id="rId15351" Type="http://schemas.openxmlformats.org/officeDocument/2006/relationships/hyperlink" Target="https://dyer-wilkerson.org/" TargetMode="External"/><Relationship Id="rId16402" Type="http://schemas.openxmlformats.org/officeDocument/2006/relationships/hyperlink" Target="mailto:mccluregreg@mills.com" TargetMode="External"/><Relationship Id="rId19972" Type="http://schemas.openxmlformats.org/officeDocument/2006/relationships/hyperlink" Target="mailto:cody03@sullivan.info" TargetMode="External"/><Relationship Id="rId909" Type="http://schemas.openxmlformats.org/officeDocument/2006/relationships/hyperlink" Target="https://tate.com/" TargetMode="External"/><Relationship Id="rId1539" Type="http://schemas.openxmlformats.org/officeDocument/2006/relationships/hyperlink" Target="https://diaz.com/" TargetMode="External"/><Relationship Id="rId5410" Type="http://schemas.openxmlformats.org/officeDocument/2006/relationships/hyperlink" Target="mailto:micheal20@spence-oneal.net" TargetMode="External"/><Relationship Id="rId8980" Type="http://schemas.openxmlformats.org/officeDocument/2006/relationships/hyperlink" Target="mailto:adrienne07@choi.com" TargetMode="External"/><Relationship Id="rId11961" Type="http://schemas.openxmlformats.org/officeDocument/2006/relationships/hyperlink" Target="http://www.frost.com/" TargetMode="External"/><Relationship Id="rId15004" Type="http://schemas.openxmlformats.org/officeDocument/2006/relationships/hyperlink" Target="mailto:marshallelaine@drake-rasmussen.com" TargetMode="External"/><Relationship Id="rId18574" Type="http://schemas.openxmlformats.org/officeDocument/2006/relationships/hyperlink" Target="mailto:kathleenfranklin@cunningham.biz" TargetMode="External"/><Relationship Id="rId19625" Type="http://schemas.openxmlformats.org/officeDocument/2006/relationships/hyperlink" Target="https://jones.com/" TargetMode="External"/><Relationship Id="rId4012" Type="http://schemas.openxmlformats.org/officeDocument/2006/relationships/hyperlink" Target="mailto:collinduffy@christensen.biz" TargetMode="External"/><Relationship Id="rId7582" Type="http://schemas.openxmlformats.org/officeDocument/2006/relationships/hyperlink" Target="mailto:deanna46@fuller.com" TargetMode="External"/><Relationship Id="rId8633" Type="http://schemas.openxmlformats.org/officeDocument/2006/relationships/hyperlink" Target="http://simmons.com/" TargetMode="External"/><Relationship Id="rId10563" Type="http://schemas.openxmlformats.org/officeDocument/2006/relationships/hyperlink" Target="https://cherry.com/" TargetMode="External"/><Relationship Id="rId11614" Type="http://schemas.openxmlformats.org/officeDocument/2006/relationships/hyperlink" Target="mailto:ebonydorsey@dominguez.com" TargetMode="External"/><Relationship Id="rId17176" Type="http://schemas.openxmlformats.org/officeDocument/2006/relationships/hyperlink" Target="mailto:troyjarvis@sutton.com" TargetMode="External"/><Relationship Id="rId18227" Type="http://schemas.openxmlformats.org/officeDocument/2006/relationships/hyperlink" Target="https://www.mckinney.com/" TargetMode="External"/><Relationship Id="rId6184" Type="http://schemas.openxmlformats.org/officeDocument/2006/relationships/hyperlink" Target="mailto:rachelcarroll@madden-strong.com" TargetMode="External"/><Relationship Id="rId7235" Type="http://schemas.openxmlformats.org/officeDocument/2006/relationships/hyperlink" Target="http://www.odom.com/" TargetMode="External"/><Relationship Id="rId10216" Type="http://schemas.openxmlformats.org/officeDocument/2006/relationships/hyperlink" Target="mailto:mallorybriggs@pratt.org" TargetMode="External"/><Relationship Id="rId2794" Type="http://schemas.openxmlformats.org/officeDocument/2006/relationships/hyperlink" Target="mailto:casey45@maldonado.com" TargetMode="External"/><Relationship Id="rId3845" Type="http://schemas.openxmlformats.org/officeDocument/2006/relationships/hyperlink" Target="https://www.henderson.net/" TargetMode="External"/><Relationship Id="rId12388" Type="http://schemas.openxmlformats.org/officeDocument/2006/relationships/hyperlink" Target="mailto:scarson@baldwin-estrada.com" TargetMode="External"/><Relationship Id="rId13786" Type="http://schemas.openxmlformats.org/officeDocument/2006/relationships/hyperlink" Target="mailto:timothy92@mullins.com" TargetMode="External"/><Relationship Id="rId14837" Type="http://schemas.openxmlformats.org/officeDocument/2006/relationships/hyperlink" Target="https://day.com/" TargetMode="External"/><Relationship Id="rId766" Type="http://schemas.openxmlformats.org/officeDocument/2006/relationships/hyperlink" Target="mailto:roberthenry@davenport-middleton.org" TargetMode="External"/><Relationship Id="rId1396" Type="http://schemas.openxmlformats.org/officeDocument/2006/relationships/hyperlink" Target="mailto:beasleymallory@daniels.com" TargetMode="External"/><Relationship Id="rId2447" Type="http://schemas.openxmlformats.org/officeDocument/2006/relationships/hyperlink" Target="https://www.rasmussen.com/" TargetMode="External"/><Relationship Id="rId13439" Type="http://schemas.openxmlformats.org/officeDocument/2006/relationships/hyperlink" Target="https://www.perez.com/" TargetMode="External"/><Relationship Id="rId17310" Type="http://schemas.openxmlformats.org/officeDocument/2006/relationships/hyperlink" Target="mailto:yjacobs@sloan.com" TargetMode="External"/><Relationship Id="rId419" Type="http://schemas.openxmlformats.org/officeDocument/2006/relationships/hyperlink" Target="http://www.gray.org/" TargetMode="External"/><Relationship Id="rId1049" Type="http://schemas.openxmlformats.org/officeDocument/2006/relationships/hyperlink" Target="http://benson.org/" TargetMode="External"/><Relationship Id="rId13920" Type="http://schemas.openxmlformats.org/officeDocument/2006/relationships/hyperlink" Target="mailto:garzatasha@christian.com" TargetMode="External"/><Relationship Id="rId19482" Type="http://schemas.openxmlformats.org/officeDocument/2006/relationships/hyperlink" Target="mailto:hesterkim@sanders.com" TargetMode="External"/><Relationship Id="rId7092" Type="http://schemas.openxmlformats.org/officeDocument/2006/relationships/hyperlink" Target="mailto:evansalexandra@tanner.biz" TargetMode="External"/><Relationship Id="rId8143" Type="http://schemas.openxmlformats.org/officeDocument/2006/relationships/hyperlink" Target="https://www.hahn.com/" TargetMode="External"/><Relationship Id="rId8490" Type="http://schemas.openxmlformats.org/officeDocument/2006/relationships/hyperlink" Target="mailto:edunn@mckinney-bell.com" TargetMode="External"/><Relationship Id="rId9541" Type="http://schemas.openxmlformats.org/officeDocument/2006/relationships/hyperlink" Target="http://www.yates-castaneda.com/" TargetMode="External"/><Relationship Id="rId11471" Type="http://schemas.openxmlformats.org/officeDocument/2006/relationships/hyperlink" Target="http://abbott.com/" TargetMode="External"/><Relationship Id="rId12522" Type="http://schemas.openxmlformats.org/officeDocument/2006/relationships/hyperlink" Target="mailto:chungjesus@scott.biz" TargetMode="External"/><Relationship Id="rId18084" Type="http://schemas.openxmlformats.org/officeDocument/2006/relationships/hyperlink" Target="mailto:cherylserrano@ballard.com" TargetMode="External"/><Relationship Id="rId19135" Type="http://schemas.openxmlformats.org/officeDocument/2006/relationships/hyperlink" Target="http://www.fisher.com/" TargetMode="External"/><Relationship Id="rId900" Type="http://schemas.openxmlformats.org/officeDocument/2006/relationships/hyperlink" Target="mailto:rramsey@graham-conrad.org" TargetMode="External"/><Relationship Id="rId1530" Type="http://schemas.openxmlformats.org/officeDocument/2006/relationships/hyperlink" Target="mailto:douglas18@ewing-fuller.com" TargetMode="External"/><Relationship Id="rId10073" Type="http://schemas.openxmlformats.org/officeDocument/2006/relationships/hyperlink" Target="http://jarvis.com/" TargetMode="External"/><Relationship Id="rId11124" Type="http://schemas.openxmlformats.org/officeDocument/2006/relationships/hyperlink" Target="mailto:wayne07@frank.com" TargetMode="External"/><Relationship Id="rId14694" Type="http://schemas.openxmlformats.org/officeDocument/2006/relationships/hyperlink" Target="mailto:mossmandy@davis-crane.com" TargetMode="External"/><Relationship Id="rId15745" Type="http://schemas.openxmlformats.org/officeDocument/2006/relationships/hyperlink" Target="http://edwards.com/" TargetMode="External"/><Relationship Id="rId4753" Type="http://schemas.openxmlformats.org/officeDocument/2006/relationships/hyperlink" Target="http://www.newman.com/" TargetMode="External"/><Relationship Id="rId5804" Type="http://schemas.openxmlformats.org/officeDocument/2006/relationships/hyperlink" Target="mailto:tasha81@rosario-shepherd.info" TargetMode="External"/><Relationship Id="rId13296" Type="http://schemas.openxmlformats.org/officeDocument/2006/relationships/hyperlink" Target="mailto:rhays@house.com" TargetMode="External"/><Relationship Id="rId14347" Type="http://schemas.openxmlformats.org/officeDocument/2006/relationships/hyperlink" Target="https://hardin-wilkerson.com/" TargetMode="External"/><Relationship Id="rId3355" Type="http://schemas.openxmlformats.org/officeDocument/2006/relationships/hyperlink" Target="http://carson.com/" TargetMode="External"/><Relationship Id="rId4406" Type="http://schemas.openxmlformats.org/officeDocument/2006/relationships/hyperlink" Target="mailto:harringtonmarisa@proctor.com" TargetMode="External"/><Relationship Id="rId7976" Type="http://schemas.openxmlformats.org/officeDocument/2006/relationships/hyperlink" Target="mailto:erikweiss@bauer-jones.com" TargetMode="External"/><Relationship Id="rId18968" Type="http://schemas.openxmlformats.org/officeDocument/2006/relationships/hyperlink" Target="mailto:xalvarez@carr.com" TargetMode="External"/><Relationship Id="rId276" Type="http://schemas.openxmlformats.org/officeDocument/2006/relationships/hyperlink" Target="mailto:kerriray@owen-stone.info" TargetMode="External"/><Relationship Id="rId3008" Type="http://schemas.openxmlformats.org/officeDocument/2006/relationships/hyperlink" Target="mailto:kathrynbird@gordon.com" TargetMode="External"/><Relationship Id="rId6578" Type="http://schemas.openxmlformats.org/officeDocument/2006/relationships/hyperlink" Target="mailto:leonardrhonda@michael.com" TargetMode="External"/><Relationship Id="rId7629" Type="http://schemas.openxmlformats.org/officeDocument/2006/relationships/hyperlink" Target="https://www.craig.net/" TargetMode="External"/><Relationship Id="rId10957" Type="http://schemas.openxmlformats.org/officeDocument/2006/relationships/hyperlink" Target="https://lowe-clay.com/" TargetMode="External"/><Relationship Id="rId9051" Type="http://schemas.openxmlformats.org/officeDocument/2006/relationships/hyperlink" Target="https://www.tucker-stanley.net/" TargetMode="External"/><Relationship Id="rId13430" Type="http://schemas.openxmlformats.org/officeDocument/2006/relationships/hyperlink" Target="mailto:stefanie94@chung-sawyer.com" TargetMode="External"/><Relationship Id="rId1040" Type="http://schemas.openxmlformats.org/officeDocument/2006/relationships/hyperlink" Target="mailto:arthur83@solomon.biz" TargetMode="External"/><Relationship Id="rId12032" Type="http://schemas.openxmlformats.org/officeDocument/2006/relationships/hyperlink" Target="mailto:bergmelanie@lawrence.com" TargetMode="External"/><Relationship Id="rId16653" Type="http://schemas.openxmlformats.org/officeDocument/2006/relationships/hyperlink" Target="http://www.henry-byrd.com/" TargetMode="External"/><Relationship Id="rId17704" Type="http://schemas.openxmlformats.org/officeDocument/2006/relationships/hyperlink" Target="mailto:snydervernon@cervantes-johnson.biz" TargetMode="External"/><Relationship Id="rId410" Type="http://schemas.openxmlformats.org/officeDocument/2006/relationships/hyperlink" Target="mailto:jack76@compton.com" TargetMode="External"/><Relationship Id="rId5661" Type="http://schemas.openxmlformats.org/officeDocument/2006/relationships/hyperlink" Target="https://www.nicholson.com/" TargetMode="External"/><Relationship Id="rId6712" Type="http://schemas.openxmlformats.org/officeDocument/2006/relationships/hyperlink" Target="mailto:earlayala@little.com" TargetMode="External"/><Relationship Id="rId15255" Type="http://schemas.openxmlformats.org/officeDocument/2006/relationships/hyperlink" Target="https://www.hodge.com/" TargetMode="External"/><Relationship Id="rId16306" Type="http://schemas.openxmlformats.org/officeDocument/2006/relationships/hyperlink" Target="mailto:chenson@price-reed.net" TargetMode="External"/><Relationship Id="rId19876" Type="http://schemas.openxmlformats.org/officeDocument/2006/relationships/hyperlink" Target="mailto:lmelton@kim-cox.net" TargetMode="External"/><Relationship Id="rId4263" Type="http://schemas.openxmlformats.org/officeDocument/2006/relationships/hyperlink" Target="http://hickman.com/" TargetMode="External"/><Relationship Id="rId5314" Type="http://schemas.openxmlformats.org/officeDocument/2006/relationships/hyperlink" Target="mailto:wattsleah@barnes.biz" TargetMode="External"/><Relationship Id="rId8884" Type="http://schemas.openxmlformats.org/officeDocument/2006/relationships/hyperlink" Target="mailto:santosdamon@house.biz" TargetMode="External"/><Relationship Id="rId9935" Type="http://schemas.openxmlformats.org/officeDocument/2006/relationships/hyperlink" Target="https://hansen-holt.info/" TargetMode="External"/><Relationship Id="rId18478" Type="http://schemas.openxmlformats.org/officeDocument/2006/relationships/hyperlink" Target="mailto:qdoyle@randall-best.com" TargetMode="External"/><Relationship Id="rId19529" Type="http://schemas.openxmlformats.org/officeDocument/2006/relationships/hyperlink" Target="http://cain-horton.com/" TargetMode="External"/><Relationship Id="rId1924" Type="http://schemas.openxmlformats.org/officeDocument/2006/relationships/hyperlink" Target="mailto:sstuart@duncan.com" TargetMode="External"/><Relationship Id="rId7486" Type="http://schemas.openxmlformats.org/officeDocument/2006/relationships/hyperlink" Target="mailto:ashley19@cardenas.info" TargetMode="External"/><Relationship Id="rId8537" Type="http://schemas.openxmlformats.org/officeDocument/2006/relationships/hyperlink" Target="http://www.sweeney.com/" TargetMode="External"/><Relationship Id="rId10467" Type="http://schemas.openxmlformats.org/officeDocument/2006/relationships/hyperlink" Target="https://keller.com/" TargetMode="External"/><Relationship Id="rId11865" Type="http://schemas.openxmlformats.org/officeDocument/2006/relationships/hyperlink" Target="https://www.jordan-rubio.biz/" TargetMode="External"/><Relationship Id="rId12916" Type="http://schemas.openxmlformats.org/officeDocument/2006/relationships/hyperlink" Target="mailto:victor89@strong-barber.com" TargetMode="External"/><Relationship Id="rId6088" Type="http://schemas.openxmlformats.org/officeDocument/2006/relationships/hyperlink" Target="mailto:hstevens@choi.info" TargetMode="External"/><Relationship Id="rId7139" Type="http://schemas.openxmlformats.org/officeDocument/2006/relationships/hyperlink" Target="https://blair-humphrey.net/" TargetMode="External"/><Relationship Id="rId11518" Type="http://schemas.openxmlformats.org/officeDocument/2006/relationships/hyperlink" Target="mailto:christieatkins@goodwin.com" TargetMode="External"/><Relationship Id="rId2698" Type="http://schemas.openxmlformats.org/officeDocument/2006/relationships/hyperlink" Target="mailto:kristyrichardson@warren-walsh.com" TargetMode="External"/><Relationship Id="rId17561" Type="http://schemas.openxmlformats.org/officeDocument/2006/relationships/hyperlink" Target="https://www.merritt-rich.com/" TargetMode="External"/><Relationship Id="rId18612" Type="http://schemas.openxmlformats.org/officeDocument/2006/relationships/hyperlink" Target="mailto:mharris@dennis.net" TargetMode="External"/><Relationship Id="rId3749" Type="http://schemas.openxmlformats.org/officeDocument/2006/relationships/hyperlink" Target="http://www.hodges-yates.org/" TargetMode="External"/><Relationship Id="rId5171" Type="http://schemas.openxmlformats.org/officeDocument/2006/relationships/hyperlink" Target="https://huff-donaldson.info/" TargetMode="External"/><Relationship Id="rId6222" Type="http://schemas.openxmlformats.org/officeDocument/2006/relationships/hyperlink" Target="mailto:huynhcarl@ayers.net" TargetMode="External"/><Relationship Id="rId7620" Type="http://schemas.openxmlformats.org/officeDocument/2006/relationships/hyperlink" Target="mailto:lesliemays@hurst-mccarty.com" TargetMode="External"/><Relationship Id="rId10601" Type="http://schemas.openxmlformats.org/officeDocument/2006/relationships/hyperlink" Target="https://www.wise-lamb.biz/" TargetMode="External"/><Relationship Id="rId16163" Type="http://schemas.openxmlformats.org/officeDocument/2006/relationships/hyperlink" Target="https://www.chambers-patrick.net/" TargetMode="External"/><Relationship Id="rId17214" Type="http://schemas.openxmlformats.org/officeDocument/2006/relationships/hyperlink" Target="mailto:everettyvonne@soto.com" TargetMode="External"/><Relationship Id="rId9792" Type="http://schemas.openxmlformats.org/officeDocument/2006/relationships/hyperlink" Target="mailto:hailey38@murillo.org" TargetMode="External"/><Relationship Id="rId12773" Type="http://schemas.openxmlformats.org/officeDocument/2006/relationships/hyperlink" Target="https://www.yu.info/" TargetMode="External"/><Relationship Id="rId13824" Type="http://schemas.openxmlformats.org/officeDocument/2006/relationships/hyperlink" Target="mailto:uho@bryan-zuniga.com" TargetMode="External"/><Relationship Id="rId19386" Type="http://schemas.openxmlformats.org/officeDocument/2006/relationships/hyperlink" Target="mailto:petersenevelyn@barker.net" TargetMode="External"/><Relationship Id="rId1781" Type="http://schemas.openxmlformats.org/officeDocument/2006/relationships/hyperlink" Target="http://www.calhoun.biz/" TargetMode="External"/><Relationship Id="rId2832" Type="http://schemas.openxmlformats.org/officeDocument/2006/relationships/hyperlink" Target="mailto:ruizrichard@york-cummings.org" TargetMode="External"/><Relationship Id="rId8394" Type="http://schemas.openxmlformats.org/officeDocument/2006/relationships/hyperlink" Target="mailto:patricialevy@strong.net" TargetMode="External"/><Relationship Id="rId9445" Type="http://schemas.openxmlformats.org/officeDocument/2006/relationships/hyperlink" Target="http://frost.com/" TargetMode="External"/><Relationship Id="rId11375" Type="http://schemas.openxmlformats.org/officeDocument/2006/relationships/hyperlink" Target="http://www.mayer.net/" TargetMode="External"/><Relationship Id="rId12426" Type="http://schemas.openxmlformats.org/officeDocument/2006/relationships/hyperlink" Target="mailto:brentedwards@riley-craig.com" TargetMode="External"/><Relationship Id="rId19039" Type="http://schemas.openxmlformats.org/officeDocument/2006/relationships/hyperlink" Target="https://barron.com/" TargetMode="External"/><Relationship Id="rId804" Type="http://schemas.openxmlformats.org/officeDocument/2006/relationships/hyperlink" Target="mailto:daniel67@davidson-stephenson.com" TargetMode="External"/><Relationship Id="rId1434" Type="http://schemas.openxmlformats.org/officeDocument/2006/relationships/hyperlink" Target="mailto:weberlucas@gallagher.com" TargetMode="External"/><Relationship Id="rId8047" Type="http://schemas.openxmlformats.org/officeDocument/2006/relationships/hyperlink" Target="http://mcgrath.com/" TargetMode="External"/><Relationship Id="rId11028" Type="http://schemas.openxmlformats.org/officeDocument/2006/relationships/hyperlink" Target="mailto:hhammond@stafford.biz" TargetMode="External"/><Relationship Id="rId14598" Type="http://schemas.openxmlformats.org/officeDocument/2006/relationships/hyperlink" Target="mailto:sho@johnson.org" TargetMode="External"/><Relationship Id="rId15996" Type="http://schemas.openxmlformats.org/officeDocument/2006/relationships/hyperlink" Target="mailto:seth34@cline-odonnell.com" TargetMode="External"/><Relationship Id="rId4657" Type="http://schemas.openxmlformats.org/officeDocument/2006/relationships/hyperlink" Target="https://www.scott.com/" TargetMode="External"/><Relationship Id="rId5708" Type="http://schemas.openxmlformats.org/officeDocument/2006/relationships/hyperlink" Target="mailto:ylawrence@bentley-rich.org" TargetMode="External"/><Relationship Id="rId15649" Type="http://schemas.openxmlformats.org/officeDocument/2006/relationships/hyperlink" Target="http://www.gay.net/" TargetMode="External"/><Relationship Id="rId17071" Type="http://schemas.openxmlformats.org/officeDocument/2006/relationships/hyperlink" Target="http://douglas.com/" TargetMode="External"/><Relationship Id="rId18122" Type="http://schemas.openxmlformats.org/officeDocument/2006/relationships/hyperlink" Target="mailto:kent72@wagner-daugherty.com" TargetMode="External"/><Relationship Id="rId19520" Type="http://schemas.openxmlformats.org/officeDocument/2006/relationships/hyperlink" Target="mailto:villakathy@webster.info" TargetMode="External"/><Relationship Id="rId3259" Type="http://schemas.openxmlformats.org/officeDocument/2006/relationships/hyperlink" Target="http://www.porter-terrell.net/" TargetMode="External"/><Relationship Id="rId7130" Type="http://schemas.openxmlformats.org/officeDocument/2006/relationships/hyperlink" Target="mailto:hahntim@wise.com" TargetMode="External"/><Relationship Id="rId10111" Type="http://schemas.openxmlformats.org/officeDocument/2006/relationships/hyperlink" Target="https://www.young-flores.com/" TargetMode="External"/><Relationship Id="rId13681" Type="http://schemas.openxmlformats.org/officeDocument/2006/relationships/hyperlink" Target="http://bond.com/" TargetMode="External"/><Relationship Id="rId14732" Type="http://schemas.openxmlformats.org/officeDocument/2006/relationships/hyperlink" Target="mailto:john91@marshall-zhang.com" TargetMode="External"/><Relationship Id="rId3740" Type="http://schemas.openxmlformats.org/officeDocument/2006/relationships/hyperlink" Target="mailto:erik82@cruz.com" TargetMode="External"/><Relationship Id="rId12283" Type="http://schemas.openxmlformats.org/officeDocument/2006/relationships/hyperlink" Target="http://www.higgins.biz/" TargetMode="External"/><Relationship Id="rId13334" Type="http://schemas.openxmlformats.org/officeDocument/2006/relationships/hyperlink" Target="mailto:tracey71@lynch.com" TargetMode="External"/><Relationship Id="rId17955" Type="http://schemas.openxmlformats.org/officeDocument/2006/relationships/hyperlink" Target="https://www.spears-dawson.net/" TargetMode="External"/><Relationship Id="rId661" Type="http://schemas.openxmlformats.org/officeDocument/2006/relationships/hyperlink" Target="https://www.dougherty.biz/" TargetMode="External"/><Relationship Id="rId1291" Type="http://schemas.openxmlformats.org/officeDocument/2006/relationships/hyperlink" Target="https://www.raymond.net/" TargetMode="External"/><Relationship Id="rId2342" Type="http://schemas.openxmlformats.org/officeDocument/2006/relationships/hyperlink" Target="mailto:isaachogan@patrick.com" TargetMode="External"/><Relationship Id="rId6963" Type="http://schemas.openxmlformats.org/officeDocument/2006/relationships/hyperlink" Target="http://www.goodwin.biz/" TargetMode="External"/><Relationship Id="rId16557" Type="http://schemas.openxmlformats.org/officeDocument/2006/relationships/hyperlink" Target="http://www.silva.com/" TargetMode="External"/><Relationship Id="rId17608" Type="http://schemas.openxmlformats.org/officeDocument/2006/relationships/hyperlink" Target="mailto:aaron43@scott.net" TargetMode="External"/><Relationship Id="rId314" Type="http://schemas.openxmlformats.org/officeDocument/2006/relationships/hyperlink" Target="mailto:davefarmer@neal-farrell.org" TargetMode="External"/><Relationship Id="rId5565" Type="http://schemas.openxmlformats.org/officeDocument/2006/relationships/hyperlink" Target="http://rivers.biz/" TargetMode="External"/><Relationship Id="rId6616" Type="http://schemas.openxmlformats.org/officeDocument/2006/relationships/hyperlink" Target="mailto:mccoyryan@simon-vang.com" TargetMode="External"/><Relationship Id="rId15159" Type="http://schemas.openxmlformats.org/officeDocument/2006/relationships/hyperlink" Target="http://buckley-melendez.info/" TargetMode="External"/><Relationship Id="rId19030" Type="http://schemas.openxmlformats.org/officeDocument/2006/relationships/hyperlink" Target="mailto:kingchris@lewis-cordova.biz" TargetMode="External"/><Relationship Id="rId4167" Type="http://schemas.openxmlformats.org/officeDocument/2006/relationships/hyperlink" Target="http://pittman.biz/" TargetMode="External"/><Relationship Id="rId5218" Type="http://schemas.openxmlformats.org/officeDocument/2006/relationships/hyperlink" Target="mailto:debbiehorne@terry.com" TargetMode="External"/><Relationship Id="rId8788" Type="http://schemas.openxmlformats.org/officeDocument/2006/relationships/hyperlink" Target="mailto:cole79@dillon-braun.net" TargetMode="External"/><Relationship Id="rId9839" Type="http://schemas.openxmlformats.org/officeDocument/2006/relationships/hyperlink" Target="http://burton.info/" TargetMode="External"/><Relationship Id="rId11769" Type="http://schemas.openxmlformats.org/officeDocument/2006/relationships/hyperlink" Target="https://www.kirby.com/" TargetMode="External"/><Relationship Id="rId13191" Type="http://schemas.openxmlformats.org/officeDocument/2006/relationships/hyperlink" Target="http://fischer-harrell.com/" TargetMode="External"/><Relationship Id="rId15640" Type="http://schemas.openxmlformats.org/officeDocument/2006/relationships/hyperlink" Target="mailto:jocelynlucero@mcbride-watson.org" TargetMode="External"/><Relationship Id="rId1828" Type="http://schemas.openxmlformats.org/officeDocument/2006/relationships/hyperlink" Target="mailto:holdenraven@carpenter.com" TargetMode="External"/><Relationship Id="rId3250" Type="http://schemas.openxmlformats.org/officeDocument/2006/relationships/hyperlink" Target="mailto:acevedokristi@howard-ashley.com" TargetMode="External"/><Relationship Id="rId14242" Type="http://schemas.openxmlformats.org/officeDocument/2006/relationships/hyperlink" Target="mailto:newing@dawson.com" TargetMode="External"/><Relationship Id="rId18863" Type="http://schemas.openxmlformats.org/officeDocument/2006/relationships/hyperlink" Target="https://www.austin.com/" TargetMode="External"/><Relationship Id="rId19914" Type="http://schemas.openxmlformats.org/officeDocument/2006/relationships/hyperlink" Target="mailto:scott85@brock-park.com" TargetMode="External"/><Relationship Id="rId171" Type="http://schemas.openxmlformats.org/officeDocument/2006/relationships/hyperlink" Target="mailto:hhuerta@morris-case.info" TargetMode="External"/><Relationship Id="rId4301" Type="http://schemas.openxmlformats.org/officeDocument/2006/relationships/hyperlink" Target="http://www.swanson-ballard.com/" TargetMode="External"/><Relationship Id="rId7871" Type="http://schemas.openxmlformats.org/officeDocument/2006/relationships/hyperlink" Target="http://williamson.com/" TargetMode="External"/><Relationship Id="rId8922" Type="http://schemas.openxmlformats.org/officeDocument/2006/relationships/hyperlink" Target="mailto:monroehelen@harrell-carey.com" TargetMode="External"/><Relationship Id="rId10852" Type="http://schemas.openxmlformats.org/officeDocument/2006/relationships/hyperlink" Target="mailto:murphyamy@tyler.biz" TargetMode="External"/><Relationship Id="rId11903" Type="http://schemas.openxmlformats.org/officeDocument/2006/relationships/hyperlink" Target="http://www.trujillo.com/" TargetMode="External"/><Relationship Id="rId17465" Type="http://schemas.openxmlformats.org/officeDocument/2006/relationships/hyperlink" Target="http://www.hull-stuart.org/" TargetMode="External"/><Relationship Id="rId18516" Type="http://schemas.openxmlformats.org/officeDocument/2006/relationships/hyperlink" Target="mailto:lamariel@reed.com" TargetMode="External"/><Relationship Id="rId6473" Type="http://schemas.openxmlformats.org/officeDocument/2006/relationships/hyperlink" Target="http://brown.net/" TargetMode="External"/><Relationship Id="rId7524" Type="http://schemas.openxmlformats.org/officeDocument/2006/relationships/hyperlink" Target="mailto:alanhester@lynn.com" TargetMode="External"/><Relationship Id="rId10505" Type="http://schemas.openxmlformats.org/officeDocument/2006/relationships/hyperlink" Target="https://decker.com/" TargetMode="External"/><Relationship Id="rId16067" Type="http://schemas.openxmlformats.org/officeDocument/2006/relationships/hyperlink" Target="http://kirk-lara.com/" TargetMode="External"/><Relationship Id="rId17118" Type="http://schemas.openxmlformats.org/officeDocument/2006/relationships/hyperlink" Target="mailto:ihudson@weber-roth.net" TargetMode="External"/><Relationship Id="rId5075" Type="http://schemas.openxmlformats.org/officeDocument/2006/relationships/hyperlink" Target="http://robbins-brown.info/" TargetMode="External"/><Relationship Id="rId6126" Type="http://schemas.openxmlformats.org/officeDocument/2006/relationships/hyperlink" Target="mailto:amandawarner@gonzalez.com" TargetMode="External"/><Relationship Id="rId9696" Type="http://schemas.openxmlformats.org/officeDocument/2006/relationships/hyperlink" Target="mailto:noblepatricia@sawyer-hoffman.com" TargetMode="External"/><Relationship Id="rId12677" Type="http://schemas.openxmlformats.org/officeDocument/2006/relationships/hyperlink" Target="https://wagner-shepard.net/" TargetMode="External"/><Relationship Id="rId1685" Type="http://schemas.openxmlformats.org/officeDocument/2006/relationships/hyperlink" Target="http://wise.com/" TargetMode="External"/><Relationship Id="rId2736" Type="http://schemas.openxmlformats.org/officeDocument/2006/relationships/hyperlink" Target="mailto:natalie51@reid.com" TargetMode="External"/><Relationship Id="rId8298" Type="http://schemas.openxmlformats.org/officeDocument/2006/relationships/hyperlink" Target="mailto:cliffordoconnor@alvarez-chandler.com" TargetMode="External"/><Relationship Id="rId9349" Type="http://schemas.openxmlformats.org/officeDocument/2006/relationships/hyperlink" Target="http://warner-ruiz.com/" TargetMode="External"/><Relationship Id="rId11279" Type="http://schemas.openxmlformats.org/officeDocument/2006/relationships/hyperlink" Target="https://olson.com/" TargetMode="External"/><Relationship Id="rId13728" Type="http://schemas.openxmlformats.org/officeDocument/2006/relationships/hyperlink" Target="mailto:larataylor@oconnell.org" TargetMode="External"/><Relationship Id="rId15150" Type="http://schemas.openxmlformats.org/officeDocument/2006/relationships/hyperlink" Target="mailto:dillon42@hickman.org" TargetMode="External"/><Relationship Id="rId16201" Type="http://schemas.openxmlformats.org/officeDocument/2006/relationships/hyperlink" Target="https://stuart.com/" TargetMode="External"/><Relationship Id="rId708" Type="http://schemas.openxmlformats.org/officeDocument/2006/relationships/hyperlink" Target="mailto:bfitzpatrick@kelly.com" TargetMode="External"/><Relationship Id="rId1338" Type="http://schemas.openxmlformats.org/officeDocument/2006/relationships/hyperlink" Target="mailto:evanwatkins@castro.biz" TargetMode="External"/><Relationship Id="rId19771" Type="http://schemas.openxmlformats.org/officeDocument/2006/relationships/hyperlink" Target="https://harrell.com/" TargetMode="External"/><Relationship Id="rId5959" Type="http://schemas.openxmlformats.org/officeDocument/2006/relationships/hyperlink" Target="http://hall-arroyo.biz/" TargetMode="External"/><Relationship Id="rId7381" Type="http://schemas.openxmlformats.org/officeDocument/2006/relationships/hyperlink" Target="https://www.decker.com/" TargetMode="External"/><Relationship Id="rId8432" Type="http://schemas.openxmlformats.org/officeDocument/2006/relationships/hyperlink" Target="mailto:laurieleblanc@floyd.com" TargetMode="External"/><Relationship Id="rId9830" Type="http://schemas.openxmlformats.org/officeDocument/2006/relationships/hyperlink" Target="mailto:rgaines@cross-chang.com" TargetMode="External"/><Relationship Id="rId11760" Type="http://schemas.openxmlformats.org/officeDocument/2006/relationships/hyperlink" Target="mailto:dawn40@coleman-bond.net" TargetMode="External"/><Relationship Id="rId12811" Type="http://schemas.openxmlformats.org/officeDocument/2006/relationships/hyperlink" Target="https://hobbs-rosales.com/" TargetMode="External"/><Relationship Id="rId18373" Type="http://schemas.openxmlformats.org/officeDocument/2006/relationships/hyperlink" Target="http://cain.com/" TargetMode="External"/><Relationship Id="rId19424" Type="http://schemas.openxmlformats.org/officeDocument/2006/relationships/hyperlink" Target="mailto:osbornebarbara@conley.com" TargetMode="External"/><Relationship Id="rId44" Type="http://schemas.openxmlformats.org/officeDocument/2006/relationships/hyperlink" Target="mailto:yhebert@hays-rivera.com" TargetMode="External"/><Relationship Id="rId7034" Type="http://schemas.openxmlformats.org/officeDocument/2006/relationships/hyperlink" Target="mailto:phamkarina@frazier.com" TargetMode="External"/><Relationship Id="rId10362" Type="http://schemas.openxmlformats.org/officeDocument/2006/relationships/hyperlink" Target="mailto:tamara74@ryan.com" TargetMode="External"/><Relationship Id="rId11413" Type="http://schemas.openxmlformats.org/officeDocument/2006/relationships/hyperlink" Target="https://dodson-macias.com/" TargetMode="External"/><Relationship Id="rId14983" Type="http://schemas.openxmlformats.org/officeDocument/2006/relationships/hyperlink" Target="http://beck.biz/" TargetMode="External"/><Relationship Id="rId18026" Type="http://schemas.openxmlformats.org/officeDocument/2006/relationships/hyperlink" Target="mailto:bullockariel@butler.com" TargetMode="External"/><Relationship Id="rId3991" Type="http://schemas.openxmlformats.org/officeDocument/2006/relationships/hyperlink" Target="http://potter.org/" TargetMode="External"/><Relationship Id="rId10015" Type="http://schemas.openxmlformats.org/officeDocument/2006/relationships/hyperlink" Target="https://wagner-morrison.com/" TargetMode="External"/><Relationship Id="rId13585" Type="http://schemas.openxmlformats.org/officeDocument/2006/relationships/hyperlink" Target="http://neal.com/" TargetMode="External"/><Relationship Id="rId14636" Type="http://schemas.openxmlformats.org/officeDocument/2006/relationships/hyperlink" Target="mailto:wblevins@ashley.info" TargetMode="External"/><Relationship Id="rId2593" Type="http://schemas.openxmlformats.org/officeDocument/2006/relationships/hyperlink" Target="http://dawson-bryant.com/" TargetMode="External"/><Relationship Id="rId3644" Type="http://schemas.openxmlformats.org/officeDocument/2006/relationships/hyperlink" Target="mailto:isaac44@cisneros.info" TargetMode="External"/><Relationship Id="rId12187" Type="http://schemas.openxmlformats.org/officeDocument/2006/relationships/hyperlink" Target="http://stewart-sparks.com/" TargetMode="External"/><Relationship Id="rId13238" Type="http://schemas.openxmlformats.org/officeDocument/2006/relationships/hyperlink" Target="mailto:ypoole@ruiz.com" TargetMode="External"/><Relationship Id="rId17859" Type="http://schemas.openxmlformats.org/officeDocument/2006/relationships/hyperlink" Target="http://www.glover.net/" TargetMode="External"/><Relationship Id="rId565" Type="http://schemas.openxmlformats.org/officeDocument/2006/relationships/hyperlink" Target="https://www.arellano.biz/" TargetMode="External"/><Relationship Id="rId1195" Type="http://schemas.openxmlformats.org/officeDocument/2006/relationships/hyperlink" Target="http://villarreal.com/" TargetMode="External"/><Relationship Id="rId2246" Type="http://schemas.openxmlformats.org/officeDocument/2006/relationships/hyperlink" Target="mailto:jordan52@bauer.com" TargetMode="External"/><Relationship Id="rId6867" Type="http://schemas.openxmlformats.org/officeDocument/2006/relationships/hyperlink" Target="https://www.huynh.net/" TargetMode="External"/><Relationship Id="rId7918" Type="http://schemas.openxmlformats.org/officeDocument/2006/relationships/hyperlink" Target="mailto:spencerwilliam@blevins.info" TargetMode="External"/><Relationship Id="rId19281" Type="http://schemas.openxmlformats.org/officeDocument/2006/relationships/hyperlink" Target="https://www.hopkins.com/" TargetMode="External"/><Relationship Id="rId218" Type="http://schemas.openxmlformats.org/officeDocument/2006/relationships/hyperlink" Target="mailto:preston76@house.com" TargetMode="External"/><Relationship Id="rId5469" Type="http://schemas.openxmlformats.org/officeDocument/2006/relationships/hyperlink" Target="https://nguyen-ingram.net/" TargetMode="External"/><Relationship Id="rId9340" Type="http://schemas.openxmlformats.org/officeDocument/2006/relationships/hyperlink" Target="mailto:bridgetkline@galvan-crawford.com" TargetMode="External"/><Relationship Id="rId11270" Type="http://schemas.openxmlformats.org/officeDocument/2006/relationships/hyperlink" Target="mailto:benjamincarol@olson.info" TargetMode="External"/><Relationship Id="rId12321" Type="http://schemas.openxmlformats.org/officeDocument/2006/relationships/hyperlink" Target="http://www.mcpherson-fischer.biz/" TargetMode="External"/><Relationship Id="rId15891" Type="http://schemas.openxmlformats.org/officeDocument/2006/relationships/hyperlink" Target="http://key.biz/" TargetMode="External"/><Relationship Id="rId16942" Type="http://schemas.openxmlformats.org/officeDocument/2006/relationships/hyperlink" Target="mailto:tammieschwartz@snyder.com" TargetMode="External"/><Relationship Id="rId5950" Type="http://schemas.openxmlformats.org/officeDocument/2006/relationships/hyperlink" Target="mailto:helenkramer@maldonado.com" TargetMode="External"/><Relationship Id="rId14493" Type="http://schemas.openxmlformats.org/officeDocument/2006/relationships/hyperlink" Target="http://clay.com/" TargetMode="External"/><Relationship Id="rId15544" Type="http://schemas.openxmlformats.org/officeDocument/2006/relationships/hyperlink" Target="mailto:daughertykelly@tran.com" TargetMode="External"/><Relationship Id="rId4552" Type="http://schemas.openxmlformats.org/officeDocument/2006/relationships/hyperlink" Target="mailto:jennyjefferson@choi.info" TargetMode="External"/><Relationship Id="rId5603" Type="http://schemas.openxmlformats.org/officeDocument/2006/relationships/hyperlink" Target="http://www.gordon-roberts.com/" TargetMode="External"/><Relationship Id="rId13095" Type="http://schemas.openxmlformats.org/officeDocument/2006/relationships/hyperlink" Target="http://rollins.com/" TargetMode="External"/><Relationship Id="rId14146" Type="http://schemas.openxmlformats.org/officeDocument/2006/relationships/hyperlink" Target="mailto:meganmacias@doyle.net" TargetMode="External"/><Relationship Id="rId18767" Type="http://schemas.openxmlformats.org/officeDocument/2006/relationships/hyperlink" Target="https://www.lamb.com/" TargetMode="External"/><Relationship Id="rId19818" Type="http://schemas.openxmlformats.org/officeDocument/2006/relationships/hyperlink" Target="mailto:khanjulia@dennis.info" TargetMode="External"/><Relationship Id="rId3154" Type="http://schemas.openxmlformats.org/officeDocument/2006/relationships/hyperlink" Target="mailto:ilambert@zuniga-huffman.com" TargetMode="External"/><Relationship Id="rId4205" Type="http://schemas.openxmlformats.org/officeDocument/2006/relationships/hyperlink" Target="https://www.delgado-hall.info/" TargetMode="External"/><Relationship Id="rId7775" Type="http://schemas.openxmlformats.org/officeDocument/2006/relationships/hyperlink" Target="https://fisher-reynolds.biz/" TargetMode="External"/><Relationship Id="rId8826" Type="http://schemas.openxmlformats.org/officeDocument/2006/relationships/hyperlink" Target="mailto:nichole14@marquez-herring.com" TargetMode="External"/><Relationship Id="rId10756" Type="http://schemas.openxmlformats.org/officeDocument/2006/relationships/hyperlink" Target="mailto:bradleymiller@monroe.info" TargetMode="External"/><Relationship Id="rId17369" Type="http://schemas.openxmlformats.org/officeDocument/2006/relationships/hyperlink" Target="https://www.russo.biz/" TargetMode="External"/><Relationship Id="rId6377" Type="http://schemas.openxmlformats.org/officeDocument/2006/relationships/hyperlink" Target="http://www.adams.net/" TargetMode="External"/><Relationship Id="rId7428" Type="http://schemas.openxmlformats.org/officeDocument/2006/relationships/hyperlink" Target="mailto:kenneth47@wells.net" TargetMode="External"/><Relationship Id="rId10409" Type="http://schemas.openxmlformats.org/officeDocument/2006/relationships/hyperlink" Target="http://reynolds.net/" TargetMode="External"/><Relationship Id="rId11807" Type="http://schemas.openxmlformats.org/officeDocument/2006/relationships/hyperlink" Target="http://www.hanna.com/" TargetMode="External"/><Relationship Id="rId2987" Type="http://schemas.openxmlformats.org/officeDocument/2006/relationships/hyperlink" Target="http://www.sanchez-daniels.org/" TargetMode="External"/><Relationship Id="rId13979" Type="http://schemas.openxmlformats.org/officeDocument/2006/relationships/hyperlink" Target="http://harper-solis.org/" TargetMode="External"/><Relationship Id="rId17850" Type="http://schemas.openxmlformats.org/officeDocument/2006/relationships/hyperlink" Target="mailto:isabel33@adkins.com" TargetMode="External"/><Relationship Id="rId18901" Type="http://schemas.openxmlformats.org/officeDocument/2006/relationships/hyperlink" Target="http://www.holmes.net/" TargetMode="External"/><Relationship Id="rId959" Type="http://schemas.openxmlformats.org/officeDocument/2006/relationships/hyperlink" Target="http://www.mosley-mclean.org/" TargetMode="External"/><Relationship Id="rId1589" Type="http://schemas.openxmlformats.org/officeDocument/2006/relationships/hyperlink" Target="https://mcmahon.info/" TargetMode="External"/><Relationship Id="rId5460" Type="http://schemas.openxmlformats.org/officeDocument/2006/relationships/hyperlink" Target="mailto:bhooper@white.com" TargetMode="External"/><Relationship Id="rId6511" Type="http://schemas.openxmlformats.org/officeDocument/2006/relationships/hyperlink" Target="http://daniel.com/" TargetMode="External"/><Relationship Id="rId15054" Type="http://schemas.openxmlformats.org/officeDocument/2006/relationships/hyperlink" Target="mailto:petersongene@hutchinson-hale.biz" TargetMode="External"/><Relationship Id="rId16452" Type="http://schemas.openxmlformats.org/officeDocument/2006/relationships/hyperlink" Target="mailto:sharonschmidt@brooks-jefferson.org" TargetMode="External"/><Relationship Id="rId17503" Type="http://schemas.openxmlformats.org/officeDocument/2006/relationships/hyperlink" Target="https://www.calderon-webster.com/" TargetMode="External"/><Relationship Id="rId4062" Type="http://schemas.openxmlformats.org/officeDocument/2006/relationships/hyperlink" Target="mailto:ehorne@mccoy.info" TargetMode="External"/><Relationship Id="rId5113" Type="http://schemas.openxmlformats.org/officeDocument/2006/relationships/hyperlink" Target="https://www.choi-kerr.com/" TargetMode="External"/><Relationship Id="rId16105" Type="http://schemas.openxmlformats.org/officeDocument/2006/relationships/hyperlink" Target="http://braun.com/" TargetMode="External"/><Relationship Id="rId19675" Type="http://schemas.openxmlformats.org/officeDocument/2006/relationships/hyperlink" Target="https://www.allen-schultz.info/" TargetMode="External"/><Relationship Id="rId8683" Type="http://schemas.openxmlformats.org/officeDocument/2006/relationships/hyperlink" Target="http://rasmussen.com/" TargetMode="External"/><Relationship Id="rId9734" Type="http://schemas.openxmlformats.org/officeDocument/2006/relationships/hyperlink" Target="mailto:heathjeffery@zimmerman-farley.biz" TargetMode="External"/><Relationship Id="rId11664" Type="http://schemas.openxmlformats.org/officeDocument/2006/relationships/hyperlink" Target="mailto:mcgrathbetty@perkins.net" TargetMode="External"/><Relationship Id="rId12715" Type="http://schemas.openxmlformats.org/officeDocument/2006/relationships/hyperlink" Target="https://www.cherry-yang.com/" TargetMode="External"/><Relationship Id="rId18277" Type="http://schemas.openxmlformats.org/officeDocument/2006/relationships/hyperlink" Target="http://www.diaz.com/" TargetMode="External"/><Relationship Id="rId19328" Type="http://schemas.openxmlformats.org/officeDocument/2006/relationships/hyperlink" Target="mailto:ipruitt@faulkner.net" TargetMode="External"/><Relationship Id="rId1723" Type="http://schemas.openxmlformats.org/officeDocument/2006/relationships/hyperlink" Target="http://parsons.info/" TargetMode="External"/><Relationship Id="rId7285" Type="http://schemas.openxmlformats.org/officeDocument/2006/relationships/hyperlink" Target="http://lucero.com/" TargetMode="External"/><Relationship Id="rId8336" Type="http://schemas.openxmlformats.org/officeDocument/2006/relationships/hyperlink" Target="mailto:cassidy32@wells.com" TargetMode="External"/><Relationship Id="rId10266" Type="http://schemas.openxmlformats.org/officeDocument/2006/relationships/hyperlink" Target="mailto:grantmelanie@friedman.com" TargetMode="External"/><Relationship Id="rId11317" Type="http://schemas.openxmlformats.org/officeDocument/2006/relationships/hyperlink" Target="https://www.scott.com/" TargetMode="External"/><Relationship Id="rId14887" Type="http://schemas.openxmlformats.org/officeDocument/2006/relationships/hyperlink" Target="http://www.king.biz/" TargetMode="External"/><Relationship Id="rId3895" Type="http://schemas.openxmlformats.org/officeDocument/2006/relationships/hyperlink" Target="https://daugherty.info/" TargetMode="External"/><Relationship Id="rId4946" Type="http://schemas.openxmlformats.org/officeDocument/2006/relationships/hyperlink" Target="mailto:greenekylie@welch.info" TargetMode="External"/><Relationship Id="rId13489" Type="http://schemas.openxmlformats.org/officeDocument/2006/relationships/hyperlink" Target="http://conner-vance.com/" TargetMode="External"/><Relationship Id="rId15938" Type="http://schemas.openxmlformats.org/officeDocument/2006/relationships/hyperlink" Target="mailto:martinmercer@anderson.com" TargetMode="External"/><Relationship Id="rId17360" Type="http://schemas.openxmlformats.org/officeDocument/2006/relationships/hyperlink" Target="mailto:lorraineschaefer@norman-larson.org" TargetMode="External"/><Relationship Id="rId18411" Type="http://schemas.openxmlformats.org/officeDocument/2006/relationships/hyperlink" Target="https://www.fischer-summers.com/" TargetMode="External"/><Relationship Id="rId2497" Type="http://schemas.openxmlformats.org/officeDocument/2006/relationships/hyperlink" Target="https://www.wolfe.net/" TargetMode="External"/><Relationship Id="rId3548" Type="http://schemas.openxmlformats.org/officeDocument/2006/relationships/hyperlink" Target="mailto:conwaytommy@mullins.info" TargetMode="External"/><Relationship Id="rId17013" Type="http://schemas.openxmlformats.org/officeDocument/2006/relationships/hyperlink" Target="https://campbell.com/" TargetMode="External"/><Relationship Id="rId469" Type="http://schemas.openxmlformats.org/officeDocument/2006/relationships/hyperlink" Target="http://christian.com/" TargetMode="External"/><Relationship Id="rId1099" Type="http://schemas.openxmlformats.org/officeDocument/2006/relationships/hyperlink" Target="http://www.huffman-preston.com/" TargetMode="External"/><Relationship Id="rId6021" Type="http://schemas.openxmlformats.org/officeDocument/2006/relationships/hyperlink" Target="http://www.barton.com/" TargetMode="External"/><Relationship Id="rId9591" Type="http://schemas.openxmlformats.org/officeDocument/2006/relationships/hyperlink" Target="http://noble.com/" TargetMode="External"/><Relationship Id="rId10400" Type="http://schemas.openxmlformats.org/officeDocument/2006/relationships/hyperlink" Target="mailto:alan39@payne.biz" TargetMode="External"/><Relationship Id="rId13970" Type="http://schemas.openxmlformats.org/officeDocument/2006/relationships/hyperlink" Target="mailto:javierbowen@leach-ray.info" TargetMode="External"/><Relationship Id="rId19185" Type="http://schemas.openxmlformats.org/officeDocument/2006/relationships/hyperlink" Target="https://miller-santos.com/" TargetMode="External"/><Relationship Id="rId8193" Type="http://schemas.openxmlformats.org/officeDocument/2006/relationships/hyperlink" Target="http://morton.net/" TargetMode="External"/><Relationship Id="rId9244" Type="http://schemas.openxmlformats.org/officeDocument/2006/relationships/hyperlink" Target="mailto:gardnerlee@may.net" TargetMode="External"/><Relationship Id="rId12572" Type="http://schemas.openxmlformats.org/officeDocument/2006/relationships/hyperlink" Target="mailto:natashahaney@armstrong.info" TargetMode="External"/><Relationship Id="rId13623" Type="http://schemas.openxmlformats.org/officeDocument/2006/relationships/hyperlink" Target="https://www.keith-allison.net/" TargetMode="External"/><Relationship Id="rId950" Type="http://schemas.openxmlformats.org/officeDocument/2006/relationships/hyperlink" Target="mailto:huntjade@anthony-mack.info" TargetMode="External"/><Relationship Id="rId1580" Type="http://schemas.openxmlformats.org/officeDocument/2006/relationships/hyperlink" Target="mailto:qrandolph@poole.com" TargetMode="External"/><Relationship Id="rId2631" Type="http://schemas.openxmlformats.org/officeDocument/2006/relationships/hyperlink" Target="https://www.drake.net/" TargetMode="External"/><Relationship Id="rId11174" Type="http://schemas.openxmlformats.org/officeDocument/2006/relationships/hyperlink" Target="mailto:mackkerri@mclaughlin-taylor.biz" TargetMode="External"/><Relationship Id="rId12225" Type="http://schemas.openxmlformats.org/officeDocument/2006/relationships/hyperlink" Target="https://buckley-acosta.com/" TargetMode="External"/><Relationship Id="rId15795" Type="http://schemas.openxmlformats.org/officeDocument/2006/relationships/hyperlink" Target="https://www.johns.com/" TargetMode="External"/><Relationship Id="rId16846" Type="http://schemas.openxmlformats.org/officeDocument/2006/relationships/hyperlink" Target="mailto:umeza@ryan.org" TargetMode="External"/><Relationship Id="rId603" Type="http://schemas.openxmlformats.org/officeDocument/2006/relationships/hyperlink" Target="https://sloan.org/" TargetMode="External"/><Relationship Id="rId1233" Type="http://schemas.openxmlformats.org/officeDocument/2006/relationships/hyperlink" Target="http://farrell.com/" TargetMode="External"/><Relationship Id="rId5854" Type="http://schemas.openxmlformats.org/officeDocument/2006/relationships/hyperlink" Target="mailto:friedmanjacob@sherman-dyer.com" TargetMode="External"/><Relationship Id="rId6905" Type="http://schemas.openxmlformats.org/officeDocument/2006/relationships/hyperlink" Target="http://knight-hunt.org/" TargetMode="External"/><Relationship Id="rId14397" Type="http://schemas.openxmlformats.org/officeDocument/2006/relationships/hyperlink" Target="http://www.decker.com/" TargetMode="External"/><Relationship Id="rId15448" Type="http://schemas.openxmlformats.org/officeDocument/2006/relationships/hyperlink" Target="mailto:dodsonkirk@clarke.org" TargetMode="External"/><Relationship Id="rId4456" Type="http://schemas.openxmlformats.org/officeDocument/2006/relationships/hyperlink" Target="mailto:shortjasmine@gamble.org" TargetMode="External"/><Relationship Id="rId5507" Type="http://schemas.openxmlformats.org/officeDocument/2006/relationships/hyperlink" Target="http://www.guerrero.com/" TargetMode="External"/><Relationship Id="rId3058" Type="http://schemas.openxmlformats.org/officeDocument/2006/relationships/hyperlink" Target="mailto:sheriglover@fritz.com" TargetMode="External"/><Relationship Id="rId4109" Type="http://schemas.openxmlformats.org/officeDocument/2006/relationships/hyperlink" Target="http://wilkins.org/" TargetMode="External"/><Relationship Id="rId7679" Type="http://schemas.openxmlformats.org/officeDocument/2006/relationships/hyperlink" Target="http://waters.com/" TargetMode="External"/><Relationship Id="rId13480" Type="http://schemas.openxmlformats.org/officeDocument/2006/relationships/hyperlink" Target="mailto:zamoragabrielle@forbes-barber.net" TargetMode="External"/><Relationship Id="rId12082" Type="http://schemas.openxmlformats.org/officeDocument/2006/relationships/hyperlink" Target="mailto:dana89@gregory-little.biz" TargetMode="External"/><Relationship Id="rId13133" Type="http://schemas.openxmlformats.org/officeDocument/2006/relationships/hyperlink" Target="http://lin.com/" TargetMode="External"/><Relationship Id="rId14531" Type="http://schemas.openxmlformats.org/officeDocument/2006/relationships/hyperlink" Target="https://www.mendoza.net/" TargetMode="External"/><Relationship Id="rId460" Type="http://schemas.openxmlformats.org/officeDocument/2006/relationships/hyperlink" Target="mailto:dorothy66@howe-kim.com" TargetMode="External"/><Relationship Id="rId1090" Type="http://schemas.openxmlformats.org/officeDocument/2006/relationships/hyperlink" Target="mailto:chelseamckay@chang-jenkins.net" TargetMode="External"/><Relationship Id="rId2141" Type="http://schemas.openxmlformats.org/officeDocument/2006/relationships/hyperlink" Target="https://michael.com/" TargetMode="External"/><Relationship Id="rId17754" Type="http://schemas.openxmlformats.org/officeDocument/2006/relationships/hyperlink" Target="mailto:tanya78@waller-logan.com" TargetMode="External"/><Relationship Id="rId18805" Type="http://schemas.openxmlformats.org/officeDocument/2006/relationships/hyperlink" Target="http://berg.com/" TargetMode="External"/><Relationship Id="rId113" Type="http://schemas.openxmlformats.org/officeDocument/2006/relationships/hyperlink" Target="mailto:xcallahan@cantu.com" TargetMode="External"/><Relationship Id="rId6762" Type="http://schemas.openxmlformats.org/officeDocument/2006/relationships/hyperlink" Target="mailto:stephaniewhite@weeks.biz" TargetMode="External"/><Relationship Id="rId7813" Type="http://schemas.openxmlformats.org/officeDocument/2006/relationships/hyperlink" Target="http://cannon-berg.com/" TargetMode="External"/><Relationship Id="rId16356" Type="http://schemas.openxmlformats.org/officeDocument/2006/relationships/hyperlink" Target="mailto:cynthiamckay@mcclure-booker.com" TargetMode="External"/><Relationship Id="rId17407" Type="http://schemas.openxmlformats.org/officeDocument/2006/relationships/hyperlink" Target="http://atkins.com/" TargetMode="External"/><Relationship Id="rId5017" Type="http://schemas.openxmlformats.org/officeDocument/2006/relationships/hyperlink" Target="http://krueger.info/" TargetMode="External"/><Relationship Id="rId5364" Type="http://schemas.openxmlformats.org/officeDocument/2006/relationships/hyperlink" Target="mailto:gavinvalencia@best.com" TargetMode="External"/><Relationship Id="rId6415" Type="http://schemas.openxmlformats.org/officeDocument/2006/relationships/hyperlink" Target="https://fowler.biz/" TargetMode="External"/><Relationship Id="rId9985" Type="http://schemas.openxmlformats.org/officeDocument/2006/relationships/hyperlink" Target="http://www.roach.net/" TargetMode="External"/><Relationship Id="rId12966" Type="http://schemas.openxmlformats.org/officeDocument/2006/relationships/hyperlink" Target="mailto:bowersglenda@cowan-koch.com" TargetMode="External"/><Relationship Id="rId16009" Type="http://schemas.openxmlformats.org/officeDocument/2006/relationships/hyperlink" Target="http://frey-austin.net/" TargetMode="External"/><Relationship Id="rId19579" Type="http://schemas.openxmlformats.org/officeDocument/2006/relationships/hyperlink" Target="http://www.david.org/" TargetMode="External"/><Relationship Id="rId1974" Type="http://schemas.openxmlformats.org/officeDocument/2006/relationships/hyperlink" Target="mailto:bblack@hancock-haley.com" TargetMode="External"/><Relationship Id="rId8587" Type="http://schemas.openxmlformats.org/officeDocument/2006/relationships/hyperlink" Target="http://www.steele-brooks.info/" TargetMode="External"/><Relationship Id="rId9638" Type="http://schemas.openxmlformats.org/officeDocument/2006/relationships/hyperlink" Target="mailto:aguirremelissa@pena.info" TargetMode="External"/><Relationship Id="rId11568" Type="http://schemas.openxmlformats.org/officeDocument/2006/relationships/hyperlink" Target="mailto:katie37@romero-mcdaniel.com" TargetMode="External"/><Relationship Id="rId12619" Type="http://schemas.openxmlformats.org/officeDocument/2006/relationships/hyperlink" Target="https://peterson.com/" TargetMode="External"/><Relationship Id="rId1627" Type="http://schemas.openxmlformats.org/officeDocument/2006/relationships/hyperlink" Target="https://lyons-bruce.com/" TargetMode="External"/><Relationship Id="rId7189" Type="http://schemas.openxmlformats.org/officeDocument/2006/relationships/hyperlink" Target="https://www.prince.com/" TargetMode="External"/><Relationship Id="rId14041" Type="http://schemas.openxmlformats.org/officeDocument/2006/relationships/hyperlink" Target="https://www.sellers.org/" TargetMode="External"/><Relationship Id="rId3799" Type="http://schemas.openxmlformats.org/officeDocument/2006/relationships/hyperlink" Target="http://foster.info/" TargetMode="External"/><Relationship Id="rId4100" Type="http://schemas.openxmlformats.org/officeDocument/2006/relationships/hyperlink" Target="mailto:mckenzieforbes@reid-davies.com" TargetMode="External"/><Relationship Id="rId7670" Type="http://schemas.openxmlformats.org/officeDocument/2006/relationships/hyperlink" Target="mailto:jmorrow@wang-franklin.com" TargetMode="External"/><Relationship Id="rId8721" Type="http://schemas.openxmlformats.org/officeDocument/2006/relationships/hyperlink" Target="http://barnes-hendricks.com/" TargetMode="External"/><Relationship Id="rId17264" Type="http://schemas.openxmlformats.org/officeDocument/2006/relationships/hyperlink" Target="mailto:zamorawarren@lawson.info" TargetMode="External"/><Relationship Id="rId18662" Type="http://schemas.openxmlformats.org/officeDocument/2006/relationships/hyperlink" Target="mailto:michealcooper@mendoza-conley.com" TargetMode="External"/><Relationship Id="rId19713" Type="http://schemas.openxmlformats.org/officeDocument/2006/relationships/hyperlink" Target="https://www.marsh-tyler.com/" TargetMode="External"/><Relationship Id="rId6272" Type="http://schemas.openxmlformats.org/officeDocument/2006/relationships/hyperlink" Target="mailto:burnettbrandon@church.biz" TargetMode="External"/><Relationship Id="rId7323" Type="http://schemas.openxmlformats.org/officeDocument/2006/relationships/hyperlink" Target="https://ferrell.com/" TargetMode="External"/><Relationship Id="rId10651" Type="http://schemas.openxmlformats.org/officeDocument/2006/relationships/hyperlink" Target="https://barber.com/" TargetMode="External"/><Relationship Id="rId11702" Type="http://schemas.openxmlformats.org/officeDocument/2006/relationships/hyperlink" Target="mailto:baxtergabriella@richmond.com" TargetMode="External"/><Relationship Id="rId18315" Type="http://schemas.openxmlformats.org/officeDocument/2006/relationships/hyperlink" Target="http://www.charles.info/" TargetMode="External"/><Relationship Id="rId9495" Type="http://schemas.openxmlformats.org/officeDocument/2006/relationships/hyperlink" Target="http://miranda-patton.com/" TargetMode="External"/><Relationship Id="rId10304" Type="http://schemas.openxmlformats.org/officeDocument/2006/relationships/hyperlink" Target="mailto:meagan04@stuart-hopkins.com" TargetMode="External"/><Relationship Id="rId13874" Type="http://schemas.openxmlformats.org/officeDocument/2006/relationships/hyperlink" Target="mailto:joy55@bradley.org" TargetMode="External"/><Relationship Id="rId14925" Type="http://schemas.openxmlformats.org/officeDocument/2006/relationships/hyperlink" Target="http://everett.com/" TargetMode="External"/><Relationship Id="rId2882" Type="http://schemas.openxmlformats.org/officeDocument/2006/relationships/hyperlink" Target="mailto:jay69@horne-simon.com" TargetMode="External"/><Relationship Id="rId3933" Type="http://schemas.openxmlformats.org/officeDocument/2006/relationships/hyperlink" Target="http://www.hodge-brown.biz/" TargetMode="External"/><Relationship Id="rId8097" Type="http://schemas.openxmlformats.org/officeDocument/2006/relationships/hyperlink" Target="http://www.burke.info/" TargetMode="External"/><Relationship Id="rId9148" Type="http://schemas.openxmlformats.org/officeDocument/2006/relationships/hyperlink" Target="mailto:lesliedavila@eaton-kane.net" TargetMode="External"/><Relationship Id="rId12476" Type="http://schemas.openxmlformats.org/officeDocument/2006/relationships/hyperlink" Target="mailto:johnstonconnie@mccormick.com" TargetMode="External"/><Relationship Id="rId13527" Type="http://schemas.openxmlformats.org/officeDocument/2006/relationships/hyperlink" Target="https://norris-melton.com/" TargetMode="External"/><Relationship Id="rId19089" Type="http://schemas.openxmlformats.org/officeDocument/2006/relationships/hyperlink" Target="http://andrade.com/" TargetMode="External"/><Relationship Id="rId854" Type="http://schemas.openxmlformats.org/officeDocument/2006/relationships/hyperlink" Target="mailto:lynnkelli@kirk-bell.org" TargetMode="External"/><Relationship Id="rId1484" Type="http://schemas.openxmlformats.org/officeDocument/2006/relationships/hyperlink" Target="mailto:lcooper@ball-pittman.org" TargetMode="External"/><Relationship Id="rId2535" Type="http://schemas.openxmlformats.org/officeDocument/2006/relationships/hyperlink" Target="http://www.mcdowell.com/" TargetMode="External"/><Relationship Id="rId11078" Type="http://schemas.openxmlformats.org/officeDocument/2006/relationships/hyperlink" Target="mailto:mckenzietara@bryant.com" TargetMode="External"/><Relationship Id="rId12129" Type="http://schemas.openxmlformats.org/officeDocument/2006/relationships/hyperlink" Target="http://burch.com/" TargetMode="External"/><Relationship Id="rId15699" Type="http://schemas.openxmlformats.org/officeDocument/2006/relationships/hyperlink" Target="http://dixon-adkins.org/" TargetMode="External"/><Relationship Id="rId16000" Type="http://schemas.openxmlformats.org/officeDocument/2006/relationships/hyperlink" Target="mailto:sergiojames@christensen-cohen.com" TargetMode="External"/><Relationship Id="rId19570" Type="http://schemas.openxmlformats.org/officeDocument/2006/relationships/hyperlink" Target="mailto:mcabrera@carlson.com" TargetMode="External"/><Relationship Id="rId507" Type="http://schemas.openxmlformats.org/officeDocument/2006/relationships/hyperlink" Target="https://www.fitzpatrick.biz/" TargetMode="External"/><Relationship Id="rId1137" Type="http://schemas.openxmlformats.org/officeDocument/2006/relationships/hyperlink" Target="http://west.info/" TargetMode="External"/><Relationship Id="rId5758" Type="http://schemas.openxmlformats.org/officeDocument/2006/relationships/hyperlink" Target="mailto:harrellveronica@barker-romero.info" TargetMode="External"/><Relationship Id="rId6809" Type="http://schemas.openxmlformats.org/officeDocument/2006/relationships/hyperlink" Target="https://chan.com/" TargetMode="External"/><Relationship Id="rId18172" Type="http://schemas.openxmlformats.org/officeDocument/2006/relationships/hyperlink" Target="mailto:judyvaldez@hanson.com" TargetMode="External"/><Relationship Id="rId19223" Type="http://schemas.openxmlformats.org/officeDocument/2006/relationships/hyperlink" Target="https://martin.com/" TargetMode="External"/><Relationship Id="rId7180" Type="http://schemas.openxmlformats.org/officeDocument/2006/relationships/hyperlink" Target="mailto:blake37@craig.biz" TargetMode="External"/><Relationship Id="rId8231" Type="http://schemas.openxmlformats.org/officeDocument/2006/relationships/hyperlink" Target="https://sanford-rojas.biz/" TargetMode="External"/><Relationship Id="rId10161" Type="http://schemas.openxmlformats.org/officeDocument/2006/relationships/hyperlink" Target="https://thomas.com/" TargetMode="External"/><Relationship Id="rId11212" Type="http://schemas.openxmlformats.org/officeDocument/2006/relationships/hyperlink" Target="mailto:ycurry@peck.com" TargetMode="External"/><Relationship Id="rId12610" Type="http://schemas.openxmlformats.org/officeDocument/2006/relationships/hyperlink" Target="mailto:omckenzie@coleman.org" TargetMode="External"/><Relationship Id="rId14782" Type="http://schemas.openxmlformats.org/officeDocument/2006/relationships/hyperlink" Target="mailto:vortega@mccarty.net" TargetMode="External"/><Relationship Id="rId15833" Type="http://schemas.openxmlformats.org/officeDocument/2006/relationships/hyperlink" Target="https://nelson-cameron.org/" TargetMode="External"/><Relationship Id="rId2392" Type="http://schemas.openxmlformats.org/officeDocument/2006/relationships/hyperlink" Target="mailto:mcphersonmallory@hodge.net" TargetMode="External"/><Relationship Id="rId3790" Type="http://schemas.openxmlformats.org/officeDocument/2006/relationships/hyperlink" Target="mailto:kiddwayne@marquez-ayala.com" TargetMode="External"/><Relationship Id="rId4841" Type="http://schemas.openxmlformats.org/officeDocument/2006/relationships/hyperlink" Target="https://shields-daniels.com/" TargetMode="External"/><Relationship Id="rId13384" Type="http://schemas.openxmlformats.org/officeDocument/2006/relationships/hyperlink" Target="mailto:wburns@chase.com" TargetMode="External"/><Relationship Id="rId14435" Type="http://schemas.openxmlformats.org/officeDocument/2006/relationships/hyperlink" Target="https://irwin.biz/" TargetMode="External"/><Relationship Id="rId364" Type="http://schemas.openxmlformats.org/officeDocument/2006/relationships/hyperlink" Target="mailto:manuel95@holden-franklin.com" TargetMode="External"/><Relationship Id="rId2045" Type="http://schemas.openxmlformats.org/officeDocument/2006/relationships/hyperlink" Target="http://sloan.com/" TargetMode="External"/><Relationship Id="rId3443" Type="http://schemas.openxmlformats.org/officeDocument/2006/relationships/hyperlink" Target="http://sweeney-terry.com/" TargetMode="External"/><Relationship Id="rId13037" Type="http://schemas.openxmlformats.org/officeDocument/2006/relationships/hyperlink" Target="http://barrett-downs.com/" TargetMode="External"/><Relationship Id="rId17658" Type="http://schemas.openxmlformats.org/officeDocument/2006/relationships/hyperlink" Target="mailto:chunter@ferrell.net" TargetMode="External"/><Relationship Id="rId18709" Type="http://schemas.openxmlformats.org/officeDocument/2006/relationships/hyperlink" Target="http://suarez.com/" TargetMode="External"/><Relationship Id="rId6666" Type="http://schemas.openxmlformats.org/officeDocument/2006/relationships/hyperlink" Target="mailto:holly76@andrade.org" TargetMode="External"/><Relationship Id="rId7717" Type="http://schemas.openxmlformats.org/officeDocument/2006/relationships/hyperlink" Target="https://www.fuller-dominguez.com/" TargetMode="External"/><Relationship Id="rId19080" Type="http://schemas.openxmlformats.org/officeDocument/2006/relationships/hyperlink" Target="mailto:mitchellpowers@manning-ho.org" TargetMode="External"/><Relationship Id="rId5268" Type="http://schemas.openxmlformats.org/officeDocument/2006/relationships/hyperlink" Target="mailto:huffmanelijah@fry.com" TargetMode="External"/><Relationship Id="rId6319" Type="http://schemas.openxmlformats.org/officeDocument/2006/relationships/hyperlink" Target="https://simon-pineda.com/" TargetMode="External"/><Relationship Id="rId9889" Type="http://schemas.openxmlformats.org/officeDocument/2006/relationships/hyperlink" Target="http://www.lee.com/" TargetMode="External"/><Relationship Id="rId12120" Type="http://schemas.openxmlformats.org/officeDocument/2006/relationships/hyperlink" Target="mailto:ucallahan@whitehead.biz" TargetMode="External"/><Relationship Id="rId15690" Type="http://schemas.openxmlformats.org/officeDocument/2006/relationships/hyperlink" Target="mailto:djames@macias.com" TargetMode="External"/><Relationship Id="rId1878" Type="http://schemas.openxmlformats.org/officeDocument/2006/relationships/hyperlink" Target="mailto:reginashelton@forbes-gordon.com" TargetMode="External"/><Relationship Id="rId2929" Type="http://schemas.openxmlformats.org/officeDocument/2006/relationships/hyperlink" Target="https://quinn.com/" TargetMode="External"/><Relationship Id="rId14292" Type="http://schemas.openxmlformats.org/officeDocument/2006/relationships/hyperlink" Target="mailto:zswanson@cantrell-gonzales.net" TargetMode="External"/><Relationship Id="rId15343" Type="http://schemas.openxmlformats.org/officeDocument/2006/relationships/hyperlink" Target="http://www.bonilla.org/" TargetMode="External"/><Relationship Id="rId16741" Type="http://schemas.openxmlformats.org/officeDocument/2006/relationships/hyperlink" Target="https://www.vargas-thomas.com/" TargetMode="External"/><Relationship Id="rId4351" Type="http://schemas.openxmlformats.org/officeDocument/2006/relationships/hyperlink" Target="http://chandler.org/" TargetMode="External"/><Relationship Id="rId5402" Type="http://schemas.openxmlformats.org/officeDocument/2006/relationships/hyperlink" Target="mailto:brenda20@higgins.com" TargetMode="External"/><Relationship Id="rId6800" Type="http://schemas.openxmlformats.org/officeDocument/2006/relationships/hyperlink" Target="mailto:abarajas@vargas.info" TargetMode="External"/><Relationship Id="rId19964" Type="http://schemas.openxmlformats.org/officeDocument/2006/relationships/hyperlink" Target="mailto:kylemoss@cowan.biz" TargetMode="External"/><Relationship Id="rId4004" Type="http://schemas.openxmlformats.org/officeDocument/2006/relationships/hyperlink" Target="mailto:gallegospamela@travis-cannon.com" TargetMode="External"/><Relationship Id="rId8972" Type="http://schemas.openxmlformats.org/officeDocument/2006/relationships/hyperlink" Target="mailto:loretta51@cook.info" TargetMode="External"/><Relationship Id="rId11953" Type="http://schemas.openxmlformats.org/officeDocument/2006/relationships/hyperlink" Target="http://www.medina.info/" TargetMode="External"/><Relationship Id="rId18566" Type="http://schemas.openxmlformats.org/officeDocument/2006/relationships/hyperlink" Target="mailto:jackie75@conley.net" TargetMode="External"/><Relationship Id="rId19617" Type="http://schemas.openxmlformats.org/officeDocument/2006/relationships/hyperlink" Target="http://mora.net/" TargetMode="External"/><Relationship Id="rId6176" Type="http://schemas.openxmlformats.org/officeDocument/2006/relationships/hyperlink" Target="mailto:vincent67@cobb.net" TargetMode="External"/><Relationship Id="rId7227" Type="http://schemas.openxmlformats.org/officeDocument/2006/relationships/hyperlink" Target="http://roth-campos.com/" TargetMode="External"/><Relationship Id="rId7574" Type="http://schemas.openxmlformats.org/officeDocument/2006/relationships/hyperlink" Target="mailto:weberalfred@frederick.com" TargetMode="External"/><Relationship Id="rId8625" Type="http://schemas.openxmlformats.org/officeDocument/2006/relationships/hyperlink" Target="http://www.salas-bond.info/" TargetMode="External"/><Relationship Id="rId10555" Type="http://schemas.openxmlformats.org/officeDocument/2006/relationships/hyperlink" Target="https://mercado.com/" TargetMode="External"/><Relationship Id="rId11606" Type="http://schemas.openxmlformats.org/officeDocument/2006/relationships/hyperlink" Target="mailto:hlin@espinoza.com" TargetMode="External"/><Relationship Id="rId17168" Type="http://schemas.openxmlformats.org/officeDocument/2006/relationships/hyperlink" Target="mailto:fmcintosh@ellis.com" TargetMode="External"/><Relationship Id="rId18219" Type="http://schemas.openxmlformats.org/officeDocument/2006/relationships/hyperlink" Target="http://www.lowery-nolan.net/" TargetMode="External"/><Relationship Id="rId10208" Type="http://schemas.openxmlformats.org/officeDocument/2006/relationships/hyperlink" Target="mailto:debbiemiddleton@howell.net" TargetMode="External"/><Relationship Id="rId13778" Type="http://schemas.openxmlformats.org/officeDocument/2006/relationships/hyperlink" Target="mailto:jaclyn71@wright.org" TargetMode="External"/><Relationship Id="rId14829" Type="http://schemas.openxmlformats.org/officeDocument/2006/relationships/hyperlink" Target="https://www.young-solis.com/" TargetMode="External"/><Relationship Id="rId18700" Type="http://schemas.openxmlformats.org/officeDocument/2006/relationships/hyperlink" Target="mailto:rileysnow@gilbert.com" TargetMode="External"/><Relationship Id="rId2786" Type="http://schemas.openxmlformats.org/officeDocument/2006/relationships/hyperlink" Target="mailto:stacie74@stein-wolf.com" TargetMode="External"/><Relationship Id="rId3837" Type="http://schemas.openxmlformats.org/officeDocument/2006/relationships/hyperlink" Target="http://hicks.com/" TargetMode="External"/><Relationship Id="rId9399" Type="http://schemas.openxmlformats.org/officeDocument/2006/relationships/hyperlink" Target="http://www.fernandez-buck.net/" TargetMode="External"/><Relationship Id="rId16251" Type="http://schemas.openxmlformats.org/officeDocument/2006/relationships/hyperlink" Target="http://www.fuentes.com/" TargetMode="External"/><Relationship Id="rId17302" Type="http://schemas.openxmlformats.org/officeDocument/2006/relationships/hyperlink" Target="mailto:connievalencia@trujillo.com" TargetMode="External"/><Relationship Id="rId758" Type="http://schemas.openxmlformats.org/officeDocument/2006/relationships/hyperlink" Target="mailto:evelyn41@stanton.net" TargetMode="External"/><Relationship Id="rId1388" Type="http://schemas.openxmlformats.org/officeDocument/2006/relationships/hyperlink" Target="mailto:tammypennington@skinner-whitehead.biz" TargetMode="External"/><Relationship Id="rId2439" Type="http://schemas.openxmlformats.org/officeDocument/2006/relationships/hyperlink" Target="https://mills.com/" TargetMode="External"/><Relationship Id="rId6310" Type="http://schemas.openxmlformats.org/officeDocument/2006/relationships/hyperlink" Target="mailto:andres09@ryan-payne.com" TargetMode="External"/><Relationship Id="rId9880" Type="http://schemas.openxmlformats.org/officeDocument/2006/relationships/hyperlink" Target="mailto:darin04@graves.info" TargetMode="External"/><Relationship Id="rId19474" Type="http://schemas.openxmlformats.org/officeDocument/2006/relationships/hyperlink" Target="mailto:erik33@wilson.info" TargetMode="External"/><Relationship Id="rId94" Type="http://schemas.openxmlformats.org/officeDocument/2006/relationships/hyperlink" Target="https://johns-sharp.com/" TargetMode="External"/><Relationship Id="rId8482" Type="http://schemas.openxmlformats.org/officeDocument/2006/relationships/hyperlink" Target="mailto:alexsharp@bonilla-carpenter.org" TargetMode="External"/><Relationship Id="rId9533" Type="http://schemas.openxmlformats.org/officeDocument/2006/relationships/hyperlink" Target="https://vincent.com/" TargetMode="External"/><Relationship Id="rId12861" Type="http://schemas.openxmlformats.org/officeDocument/2006/relationships/hyperlink" Target="https://shelton.net/" TargetMode="External"/><Relationship Id="rId13912" Type="http://schemas.openxmlformats.org/officeDocument/2006/relationships/hyperlink" Target="mailto:jsimon@cox-carpenter.net" TargetMode="External"/><Relationship Id="rId18076" Type="http://schemas.openxmlformats.org/officeDocument/2006/relationships/hyperlink" Target="mailto:hector07@gallagher.com" TargetMode="External"/><Relationship Id="rId19127" Type="http://schemas.openxmlformats.org/officeDocument/2006/relationships/hyperlink" Target="http://www.golden-cobb.com/" TargetMode="External"/><Relationship Id="rId2920" Type="http://schemas.openxmlformats.org/officeDocument/2006/relationships/hyperlink" Target="mailto:summerball@beard.com" TargetMode="External"/><Relationship Id="rId7084" Type="http://schemas.openxmlformats.org/officeDocument/2006/relationships/hyperlink" Target="mailto:pjensen@chen.net" TargetMode="External"/><Relationship Id="rId8135" Type="http://schemas.openxmlformats.org/officeDocument/2006/relationships/hyperlink" Target="http://www.hood.com/" TargetMode="External"/><Relationship Id="rId10065" Type="http://schemas.openxmlformats.org/officeDocument/2006/relationships/hyperlink" Target="https://bennett.com/" TargetMode="External"/><Relationship Id="rId11463" Type="http://schemas.openxmlformats.org/officeDocument/2006/relationships/hyperlink" Target="http://www.walsh-hunter.com/" TargetMode="External"/><Relationship Id="rId12514" Type="http://schemas.openxmlformats.org/officeDocument/2006/relationships/hyperlink" Target="mailto:phodges@drake.info" TargetMode="External"/><Relationship Id="rId1522" Type="http://schemas.openxmlformats.org/officeDocument/2006/relationships/hyperlink" Target="mailto:fgillespie@bird.com" TargetMode="External"/><Relationship Id="rId11116" Type="http://schemas.openxmlformats.org/officeDocument/2006/relationships/hyperlink" Target="mailto:alanpayne@wilkins-goodwin.com" TargetMode="External"/><Relationship Id="rId14686" Type="http://schemas.openxmlformats.org/officeDocument/2006/relationships/hyperlink" Target="mailto:jackhale@lyons.com" TargetMode="External"/><Relationship Id="rId15737" Type="http://schemas.openxmlformats.org/officeDocument/2006/relationships/hyperlink" Target="http://www.simon.com/" TargetMode="External"/><Relationship Id="rId3694" Type="http://schemas.openxmlformats.org/officeDocument/2006/relationships/hyperlink" Target="mailto:karlahood@walls-massey.org" TargetMode="External"/><Relationship Id="rId4745" Type="http://schemas.openxmlformats.org/officeDocument/2006/relationships/hyperlink" Target="http://www.wheeler.com/" TargetMode="External"/><Relationship Id="rId13288" Type="http://schemas.openxmlformats.org/officeDocument/2006/relationships/hyperlink" Target="mailto:clintonnorris@griffin.biz" TargetMode="External"/><Relationship Id="rId14339" Type="http://schemas.openxmlformats.org/officeDocument/2006/relationships/hyperlink" Target="http://leon.com/" TargetMode="External"/><Relationship Id="rId18210" Type="http://schemas.openxmlformats.org/officeDocument/2006/relationships/hyperlink" Target="mailto:lloydarthur@warner.com" TargetMode="External"/><Relationship Id="rId2296" Type="http://schemas.openxmlformats.org/officeDocument/2006/relationships/hyperlink" Target="mailto:alexlynn@gilmore-chang.biz" TargetMode="External"/><Relationship Id="rId3347" Type="http://schemas.openxmlformats.org/officeDocument/2006/relationships/hyperlink" Target="https://wallace-patterson.com/" TargetMode="External"/><Relationship Id="rId7968" Type="http://schemas.openxmlformats.org/officeDocument/2006/relationships/hyperlink" Target="mailto:cameron21@dunlap-raymond.com" TargetMode="External"/><Relationship Id="rId268" Type="http://schemas.openxmlformats.org/officeDocument/2006/relationships/hyperlink" Target="mailto:xtapia@hensley.info" TargetMode="External"/><Relationship Id="rId9390" Type="http://schemas.openxmlformats.org/officeDocument/2006/relationships/hyperlink" Target="mailto:rileystephen@jordan-rivera.com" TargetMode="External"/><Relationship Id="rId10949" Type="http://schemas.openxmlformats.org/officeDocument/2006/relationships/hyperlink" Target="http://carter-harding.com/" TargetMode="External"/><Relationship Id="rId12371" Type="http://schemas.openxmlformats.org/officeDocument/2006/relationships/hyperlink" Target="http://www.schultz.com/" TargetMode="External"/><Relationship Id="rId13422" Type="http://schemas.openxmlformats.org/officeDocument/2006/relationships/hyperlink" Target="mailto:jaredsimon@henson.info" TargetMode="External"/><Relationship Id="rId14820" Type="http://schemas.openxmlformats.org/officeDocument/2006/relationships/hyperlink" Target="mailto:wilkinsontasha@schneider-thomas.com" TargetMode="External"/><Relationship Id="rId2430" Type="http://schemas.openxmlformats.org/officeDocument/2006/relationships/hyperlink" Target="mailto:wcox@floyd.com" TargetMode="External"/><Relationship Id="rId9043" Type="http://schemas.openxmlformats.org/officeDocument/2006/relationships/hyperlink" Target="http://jordan.org/" TargetMode="External"/><Relationship Id="rId12024" Type="http://schemas.openxmlformats.org/officeDocument/2006/relationships/hyperlink" Target="mailto:mccarthyholly@krueger-welch.com" TargetMode="External"/><Relationship Id="rId16992" Type="http://schemas.openxmlformats.org/officeDocument/2006/relationships/hyperlink" Target="mailto:iarnold@mcconnell.com" TargetMode="External"/><Relationship Id="rId402" Type="http://schemas.openxmlformats.org/officeDocument/2006/relationships/hyperlink" Target="mailto:woodsdevin@maldonado.org" TargetMode="External"/><Relationship Id="rId1032" Type="http://schemas.openxmlformats.org/officeDocument/2006/relationships/hyperlink" Target="mailto:breannachapman@small.com" TargetMode="External"/><Relationship Id="rId14196" Type="http://schemas.openxmlformats.org/officeDocument/2006/relationships/hyperlink" Target="mailto:sarah65@preston.com" TargetMode="External"/><Relationship Id="rId15594" Type="http://schemas.openxmlformats.org/officeDocument/2006/relationships/hyperlink" Target="mailto:kelleyjared@kline-velasquez.info" TargetMode="External"/><Relationship Id="rId16645" Type="http://schemas.openxmlformats.org/officeDocument/2006/relationships/hyperlink" Target="https://www.nolan.biz/" TargetMode="External"/><Relationship Id="rId4255" Type="http://schemas.openxmlformats.org/officeDocument/2006/relationships/hyperlink" Target="https://duffy-farley.com/" TargetMode="External"/><Relationship Id="rId5306" Type="http://schemas.openxmlformats.org/officeDocument/2006/relationships/hyperlink" Target="mailto:blowery@doyle.com" TargetMode="External"/><Relationship Id="rId5653" Type="http://schemas.openxmlformats.org/officeDocument/2006/relationships/hyperlink" Target="http://sullivan.com/" TargetMode="External"/><Relationship Id="rId6704" Type="http://schemas.openxmlformats.org/officeDocument/2006/relationships/hyperlink" Target="mailto:helen01@rosales.com" TargetMode="External"/><Relationship Id="rId15247" Type="http://schemas.openxmlformats.org/officeDocument/2006/relationships/hyperlink" Target="http://www.bird.biz/" TargetMode="External"/><Relationship Id="rId19868" Type="http://schemas.openxmlformats.org/officeDocument/2006/relationships/hyperlink" Target="mailto:bankscameron@werner-hodges.com" TargetMode="External"/><Relationship Id="rId8876" Type="http://schemas.openxmlformats.org/officeDocument/2006/relationships/hyperlink" Target="mailto:bradlivingston@durham.com" TargetMode="External"/><Relationship Id="rId9927" Type="http://schemas.openxmlformats.org/officeDocument/2006/relationships/hyperlink" Target="https://cooper.net/" TargetMode="External"/><Relationship Id="rId11857" Type="http://schemas.openxmlformats.org/officeDocument/2006/relationships/hyperlink" Target="http://www.rosario.net/" TargetMode="External"/><Relationship Id="rId12908" Type="http://schemas.openxmlformats.org/officeDocument/2006/relationships/hyperlink" Target="mailto:patrickwall@shea.com" TargetMode="External"/><Relationship Id="rId1916" Type="http://schemas.openxmlformats.org/officeDocument/2006/relationships/hyperlink" Target="mailto:marissa88@miles-dickerson.com" TargetMode="External"/><Relationship Id="rId7478" Type="http://schemas.openxmlformats.org/officeDocument/2006/relationships/hyperlink" Target="mailto:erikaduke@curry.com" TargetMode="External"/><Relationship Id="rId8529" Type="http://schemas.openxmlformats.org/officeDocument/2006/relationships/hyperlink" Target="https://harding.net/" TargetMode="External"/><Relationship Id="rId10459" Type="http://schemas.openxmlformats.org/officeDocument/2006/relationships/hyperlink" Target="http://www.gould.com/" TargetMode="External"/><Relationship Id="rId14330" Type="http://schemas.openxmlformats.org/officeDocument/2006/relationships/hyperlink" Target="mailto:rebecca30@moran-george.com" TargetMode="External"/><Relationship Id="rId17553" Type="http://schemas.openxmlformats.org/officeDocument/2006/relationships/hyperlink" Target="http://www.adams-beard.com/" TargetMode="External"/><Relationship Id="rId18951" Type="http://schemas.openxmlformats.org/officeDocument/2006/relationships/hyperlink" Target="https://www.mills.org/" TargetMode="External"/><Relationship Id="rId6561" Type="http://schemas.openxmlformats.org/officeDocument/2006/relationships/hyperlink" Target="http://www.luna-vaughn.biz/" TargetMode="External"/><Relationship Id="rId7612" Type="http://schemas.openxmlformats.org/officeDocument/2006/relationships/hyperlink" Target="mailto:karileonard@hobbs-harmon.com" TargetMode="External"/><Relationship Id="rId10940" Type="http://schemas.openxmlformats.org/officeDocument/2006/relationships/hyperlink" Target="mailto:jermainemorris@sheppard.com" TargetMode="External"/><Relationship Id="rId16155" Type="http://schemas.openxmlformats.org/officeDocument/2006/relationships/hyperlink" Target="http://www.manning.biz/" TargetMode="External"/><Relationship Id="rId17206" Type="http://schemas.openxmlformats.org/officeDocument/2006/relationships/hyperlink" Target="mailto:darin36@dalton.com" TargetMode="External"/><Relationship Id="rId18604" Type="http://schemas.openxmlformats.org/officeDocument/2006/relationships/hyperlink" Target="mailto:carl79@reid-moore.com" TargetMode="External"/><Relationship Id="rId5163" Type="http://schemas.openxmlformats.org/officeDocument/2006/relationships/hyperlink" Target="https://www.sawyer.com/" TargetMode="External"/><Relationship Id="rId6214" Type="http://schemas.openxmlformats.org/officeDocument/2006/relationships/hyperlink" Target="mailto:juarezfrederick@molina.net" TargetMode="External"/><Relationship Id="rId9784" Type="http://schemas.openxmlformats.org/officeDocument/2006/relationships/hyperlink" Target="mailto:diazchristie@garrett-rowe.info" TargetMode="External"/><Relationship Id="rId8386" Type="http://schemas.openxmlformats.org/officeDocument/2006/relationships/hyperlink" Target="mailto:zgarner@kennedy-key.com" TargetMode="External"/><Relationship Id="rId9437" Type="http://schemas.openxmlformats.org/officeDocument/2006/relationships/hyperlink" Target="http://floyd.com/" TargetMode="External"/><Relationship Id="rId12765" Type="http://schemas.openxmlformats.org/officeDocument/2006/relationships/hyperlink" Target="https://www.woodard.com/" TargetMode="External"/><Relationship Id="rId13816" Type="http://schemas.openxmlformats.org/officeDocument/2006/relationships/hyperlink" Target="mailto:melinda06@meyer.info" TargetMode="External"/><Relationship Id="rId19378" Type="http://schemas.openxmlformats.org/officeDocument/2006/relationships/hyperlink" Target="mailto:callahanvanessa@garner-daniel.biz" TargetMode="External"/><Relationship Id="rId1773" Type="http://schemas.openxmlformats.org/officeDocument/2006/relationships/hyperlink" Target="http://thompson.biz/" TargetMode="External"/><Relationship Id="rId2824" Type="http://schemas.openxmlformats.org/officeDocument/2006/relationships/hyperlink" Target="mailto:philip17@dickson.com" TargetMode="External"/><Relationship Id="rId8039" Type="http://schemas.openxmlformats.org/officeDocument/2006/relationships/hyperlink" Target="http://brennan.com/" TargetMode="External"/><Relationship Id="rId11367" Type="http://schemas.openxmlformats.org/officeDocument/2006/relationships/hyperlink" Target="http://cooley-vance.biz/" TargetMode="External"/><Relationship Id="rId12418" Type="http://schemas.openxmlformats.org/officeDocument/2006/relationships/hyperlink" Target="mailto:james94@warner-peterson.net" TargetMode="External"/><Relationship Id="rId15988" Type="http://schemas.openxmlformats.org/officeDocument/2006/relationships/hyperlink" Target="mailto:yriggs@pugh-larson.com" TargetMode="External"/><Relationship Id="rId1426" Type="http://schemas.openxmlformats.org/officeDocument/2006/relationships/hyperlink" Target="mailto:pvilla@sullivan-clements.com" TargetMode="External"/><Relationship Id="rId4996" Type="http://schemas.openxmlformats.org/officeDocument/2006/relationships/hyperlink" Target="mailto:qgibbs@delgado.com" TargetMode="External"/><Relationship Id="rId18461" Type="http://schemas.openxmlformats.org/officeDocument/2006/relationships/hyperlink" Target="https://trevino.org/" TargetMode="External"/><Relationship Id="rId19512" Type="http://schemas.openxmlformats.org/officeDocument/2006/relationships/hyperlink" Target="mailto:vreynolds@alexander-taylor.com" TargetMode="External"/><Relationship Id="rId3598" Type="http://schemas.openxmlformats.org/officeDocument/2006/relationships/hyperlink" Target="mailto:kaitlin56@sosa-thomas.net" TargetMode="External"/><Relationship Id="rId4649" Type="http://schemas.openxmlformats.org/officeDocument/2006/relationships/hyperlink" Target="http://cervantes.com/" TargetMode="External"/><Relationship Id="rId8520" Type="http://schemas.openxmlformats.org/officeDocument/2006/relationships/hyperlink" Target="mailto:kwagner@mays-fox.com" TargetMode="External"/><Relationship Id="rId10450" Type="http://schemas.openxmlformats.org/officeDocument/2006/relationships/hyperlink" Target="mailto:gpayne@davila.biz" TargetMode="External"/><Relationship Id="rId11501" Type="http://schemas.openxmlformats.org/officeDocument/2006/relationships/hyperlink" Target="https://sloan.com/" TargetMode="External"/><Relationship Id="rId17063" Type="http://schemas.openxmlformats.org/officeDocument/2006/relationships/hyperlink" Target="http://rosario.org/" TargetMode="External"/><Relationship Id="rId18114" Type="http://schemas.openxmlformats.org/officeDocument/2006/relationships/hyperlink" Target="mailto:sawyervickie@french.org" TargetMode="External"/><Relationship Id="rId6071" Type="http://schemas.openxmlformats.org/officeDocument/2006/relationships/hyperlink" Target="https://www.barajas.biz/" TargetMode="External"/><Relationship Id="rId7122" Type="http://schemas.openxmlformats.org/officeDocument/2006/relationships/hyperlink" Target="mailto:faithclark@haney.org" TargetMode="External"/><Relationship Id="rId10103" Type="http://schemas.openxmlformats.org/officeDocument/2006/relationships/hyperlink" Target="https://www.small-knapp.net/" TargetMode="External"/><Relationship Id="rId2681" Type="http://schemas.openxmlformats.org/officeDocument/2006/relationships/hyperlink" Target="http://www.gill-barnett.org/" TargetMode="External"/><Relationship Id="rId9294" Type="http://schemas.openxmlformats.org/officeDocument/2006/relationships/hyperlink" Target="mailto:egalloway@price.com" TargetMode="External"/><Relationship Id="rId12275" Type="http://schemas.openxmlformats.org/officeDocument/2006/relationships/hyperlink" Target="https://copeland.com/" TargetMode="External"/><Relationship Id="rId13673" Type="http://schemas.openxmlformats.org/officeDocument/2006/relationships/hyperlink" Target="http://www.mccarty.com/" TargetMode="External"/><Relationship Id="rId14724" Type="http://schemas.openxmlformats.org/officeDocument/2006/relationships/hyperlink" Target="mailto:carpenterwhitney@caldwell.com" TargetMode="External"/><Relationship Id="rId653" Type="http://schemas.openxmlformats.org/officeDocument/2006/relationships/hyperlink" Target="https://www.underwood.com/" TargetMode="External"/><Relationship Id="rId1283" Type="http://schemas.openxmlformats.org/officeDocument/2006/relationships/hyperlink" Target="https://www.matthews.info/" TargetMode="External"/><Relationship Id="rId2334" Type="http://schemas.openxmlformats.org/officeDocument/2006/relationships/hyperlink" Target="mailto:jake86@morgan-bender.info" TargetMode="External"/><Relationship Id="rId3732" Type="http://schemas.openxmlformats.org/officeDocument/2006/relationships/hyperlink" Target="mailto:byrdvanessa@turner.com" TargetMode="External"/><Relationship Id="rId13326" Type="http://schemas.openxmlformats.org/officeDocument/2006/relationships/hyperlink" Target="mailto:zbridges@floyd.com" TargetMode="External"/><Relationship Id="rId16896" Type="http://schemas.openxmlformats.org/officeDocument/2006/relationships/hyperlink" Target="mailto:oblackburn@ferrell-wall.com" TargetMode="External"/><Relationship Id="rId17947" Type="http://schemas.openxmlformats.org/officeDocument/2006/relationships/hyperlink" Target="https://davidson-velazquez.org/" TargetMode="External"/><Relationship Id="rId306" Type="http://schemas.openxmlformats.org/officeDocument/2006/relationships/hyperlink" Target="mailto:gacosta@stephenson-tyler.biz" TargetMode="External"/><Relationship Id="rId6955" Type="http://schemas.openxmlformats.org/officeDocument/2006/relationships/hyperlink" Target="http://hendrix.com/" TargetMode="External"/><Relationship Id="rId15498" Type="http://schemas.openxmlformats.org/officeDocument/2006/relationships/hyperlink" Target="mailto:tcarrillo@james.info" TargetMode="External"/><Relationship Id="rId16549" Type="http://schemas.openxmlformats.org/officeDocument/2006/relationships/hyperlink" Target="https://tran-marquez.com/" TargetMode="External"/><Relationship Id="rId4159" Type="http://schemas.openxmlformats.org/officeDocument/2006/relationships/hyperlink" Target="https://www.shepherd.com/" TargetMode="External"/><Relationship Id="rId5557" Type="http://schemas.openxmlformats.org/officeDocument/2006/relationships/hyperlink" Target="http://www.mills-harper.com/" TargetMode="External"/><Relationship Id="rId6608" Type="http://schemas.openxmlformats.org/officeDocument/2006/relationships/hyperlink" Target="mailto:rdean@cardenas.com" TargetMode="External"/><Relationship Id="rId19022" Type="http://schemas.openxmlformats.org/officeDocument/2006/relationships/hyperlink" Target="mailto:dickersonjames@bean.com" TargetMode="External"/><Relationship Id="rId8030" Type="http://schemas.openxmlformats.org/officeDocument/2006/relationships/hyperlink" Target="mailto:ocastro@dickson.com" TargetMode="External"/><Relationship Id="rId11011" Type="http://schemas.openxmlformats.org/officeDocument/2006/relationships/hyperlink" Target="http://benjamin-conner.com/" TargetMode="External"/><Relationship Id="rId14581" Type="http://schemas.openxmlformats.org/officeDocument/2006/relationships/hyperlink" Target="https://www.hogan.info/" TargetMode="External"/><Relationship Id="rId15632" Type="http://schemas.openxmlformats.org/officeDocument/2006/relationships/hyperlink" Target="mailto:fgriffith@farrell-saunders.com" TargetMode="External"/><Relationship Id="rId4640" Type="http://schemas.openxmlformats.org/officeDocument/2006/relationships/hyperlink" Target="mailto:rachelperry@short-costa.com" TargetMode="External"/><Relationship Id="rId13183" Type="http://schemas.openxmlformats.org/officeDocument/2006/relationships/hyperlink" Target="http://abbott-gill.com/" TargetMode="External"/><Relationship Id="rId14234" Type="http://schemas.openxmlformats.org/officeDocument/2006/relationships/hyperlink" Target="mailto:christieperez@long-briggs.net" TargetMode="External"/><Relationship Id="rId2191" Type="http://schemas.openxmlformats.org/officeDocument/2006/relationships/hyperlink" Target="https://www.daugherty.com/" TargetMode="External"/><Relationship Id="rId3242" Type="http://schemas.openxmlformats.org/officeDocument/2006/relationships/hyperlink" Target="mailto:farmerspencer@beltran.org" TargetMode="External"/><Relationship Id="rId18855" Type="http://schemas.openxmlformats.org/officeDocument/2006/relationships/hyperlink" Target="https://short.org/" TargetMode="External"/><Relationship Id="rId19906" Type="http://schemas.openxmlformats.org/officeDocument/2006/relationships/hyperlink" Target="mailto:yolandasalazar@dodson.org" TargetMode="External"/><Relationship Id="rId163" Type="http://schemas.openxmlformats.org/officeDocument/2006/relationships/hyperlink" Target="mailto:jessica36@hart.com" TargetMode="External"/><Relationship Id="rId6465" Type="http://schemas.openxmlformats.org/officeDocument/2006/relationships/hyperlink" Target="http://irwin.com/" TargetMode="External"/><Relationship Id="rId7516" Type="http://schemas.openxmlformats.org/officeDocument/2006/relationships/hyperlink" Target="mailto:shanegallagher@armstrong.com" TargetMode="External"/><Relationship Id="rId7863" Type="http://schemas.openxmlformats.org/officeDocument/2006/relationships/hyperlink" Target="http://www.hess.info/" TargetMode="External"/><Relationship Id="rId8914" Type="http://schemas.openxmlformats.org/officeDocument/2006/relationships/hyperlink" Target="mailto:bmack@hatfield.com" TargetMode="External"/><Relationship Id="rId10844" Type="http://schemas.openxmlformats.org/officeDocument/2006/relationships/hyperlink" Target="mailto:stanleyhudson@spence.net" TargetMode="External"/><Relationship Id="rId16059" Type="http://schemas.openxmlformats.org/officeDocument/2006/relationships/hyperlink" Target="https://elliott.com/" TargetMode="External"/><Relationship Id="rId17457" Type="http://schemas.openxmlformats.org/officeDocument/2006/relationships/hyperlink" Target="https://villegas.org/" TargetMode="External"/><Relationship Id="rId18508" Type="http://schemas.openxmlformats.org/officeDocument/2006/relationships/hyperlink" Target="mailto:oneillderrick@gregory-crane.biz" TargetMode="External"/><Relationship Id="rId5067" Type="http://schemas.openxmlformats.org/officeDocument/2006/relationships/hyperlink" Target="https://solomon.info/" TargetMode="External"/><Relationship Id="rId6118" Type="http://schemas.openxmlformats.org/officeDocument/2006/relationships/hyperlink" Target="mailto:schultzdiana@rangel.com" TargetMode="External"/><Relationship Id="rId9688" Type="http://schemas.openxmlformats.org/officeDocument/2006/relationships/hyperlink" Target="mailto:natasha57@hurley.com" TargetMode="External"/><Relationship Id="rId12669" Type="http://schemas.openxmlformats.org/officeDocument/2006/relationships/hyperlink" Target="https://www.silva.com/" TargetMode="External"/><Relationship Id="rId16540" Type="http://schemas.openxmlformats.org/officeDocument/2006/relationships/hyperlink" Target="mailto:nguyensuzanne@dennis.com" TargetMode="External"/><Relationship Id="rId1677" Type="http://schemas.openxmlformats.org/officeDocument/2006/relationships/hyperlink" Target="http://www.nixon-mckay.com/" TargetMode="External"/><Relationship Id="rId2728" Type="http://schemas.openxmlformats.org/officeDocument/2006/relationships/hyperlink" Target="mailto:felicia65@frederick.info" TargetMode="External"/><Relationship Id="rId14091" Type="http://schemas.openxmlformats.org/officeDocument/2006/relationships/hyperlink" Target="http://www.jimenez.net/" TargetMode="External"/><Relationship Id="rId15142" Type="http://schemas.openxmlformats.org/officeDocument/2006/relationships/hyperlink" Target="mailto:angelica76@hayes.com" TargetMode="External"/><Relationship Id="rId19763" Type="http://schemas.openxmlformats.org/officeDocument/2006/relationships/hyperlink" Target="http://www.velazquez.com/" TargetMode="External"/><Relationship Id="rId4150" Type="http://schemas.openxmlformats.org/officeDocument/2006/relationships/hyperlink" Target="mailto:ihensley@buck.com" TargetMode="External"/><Relationship Id="rId5201" Type="http://schemas.openxmlformats.org/officeDocument/2006/relationships/hyperlink" Target="http://christian.com/" TargetMode="External"/><Relationship Id="rId8771" Type="http://schemas.openxmlformats.org/officeDocument/2006/relationships/hyperlink" Target="https://www.waller.com/" TargetMode="External"/><Relationship Id="rId9822" Type="http://schemas.openxmlformats.org/officeDocument/2006/relationships/hyperlink" Target="mailto:wernerlarry@riggs.com" TargetMode="External"/><Relationship Id="rId18365" Type="http://schemas.openxmlformats.org/officeDocument/2006/relationships/hyperlink" Target="https://mccarthy.com/" TargetMode="External"/><Relationship Id="rId19416" Type="http://schemas.openxmlformats.org/officeDocument/2006/relationships/hyperlink" Target="mailto:eileen61@callahan.com" TargetMode="External"/><Relationship Id="rId36" Type="http://schemas.openxmlformats.org/officeDocument/2006/relationships/hyperlink" Target="mailto:amy99@booker.com" TargetMode="External"/><Relationship Id="rId7373" Type="http://schemas.openxmlformats.org/officeDocument/2006/relationships/hyperlink" Target="http://www.waller-park.com/" TargetMode="External"/><Relationship Id="rId8424" Type="http://schemas.openxmlformats.org/officeDocument/2006/relationships/hyperlink" Target="mailto:wcummings@robinson.com" TargetMode="External"/><Relationship Id="rId10354" Type="http://schemas.openxmlformats.org/officeDocument/2006/relationships/hyperlink" Target="mailto:hicksaimee@black-johnston.com" TargetMode="External"/><Relationship Id="rId11752" Type="http://schemas.openxmlformats.org/officeDocument/2006/relationships/hyperlink" Target="mailto:darryl04@aguilar.com" TargetMode="External"/><Relationship Id="rId12803" Type="http://schemas.openxmlformats.org/officeDocument/2006/relationships/hyperlink" Target="http://duncan-price.com/" TargetMode="External"/><Relationship Id="rId18018" Type="http://schemas.openxmlformats.org/officeDocument/2006/relationships/hyperlink" Target="mailto:frankcantrell@vance-shields.com" TargetMode="External"/><Relationship Id="rId1811" Type="http://schemas.openxmlformats.org/officeDocument/2006/relationships/hyperlink" Target="http://schmidt.com/" TargetMode="External"/><Relationship Id="rId7026" Type="http://schemas.openxmlformats.org/officeDocument/2006/relationships/hyperlink" Target="mailto:briana60@thornton.com" TargetMode="External"/><Relationship Id="rId10007" Type="http://schemas.openxmlformats.org/officeDocument/2006/relationships/hyperlink" Target="http://www.davidson-riggs.info/" TargetMode="External"/><Relationship Id="rId11405" Type="http://schemas.openxmlformats.org/officeDocument/2006/relationships/hyperlink" Target="https://york.net/" TargetMode="External"/><Relationship Id="rId14975" Type="http://schemas.openxmlformats.org/officeDocument/2006/relationships/hyperlink" Target="http://www.campos.info/" TargetMode="External"/><Relationship Id="rId3983" Type="http://schemas.openxmlformats.org/officeDocument/2006/relationships/hyperlink" Target="https://www.santana.com/" TargetMode="External"/><Relationship Id="rId9198" Type="http://schemas.openxmlformats.org/officeDocument/2006/relationships/hyperlink" Target="mailto:hubbardcarolyn@gardner-herman.com" TargetMode="External"/><Relationship Id="rId13577" Type="http://schemas.openxmlformats.org/officeDocument/2006/relationships/hyperlink" Target="https://www.benitez.net/" TargetMode="External"/><Relationship Id="rId14628" Type="http://schemas.openxmlformats.org/officeDocument/2006/relationships/hyperlink" Target="mailto:fconway@costa.com" TargetMode="External"/><Relationship Id="rId1187" Type="http://schemas.openxmlformats.org/officeDocument/2006/relationships/hyperlink" Target="https://www.short.com/" TargetMode="External"/><Relationship Id="rId2585" Type="http://schemas.openxmlformats.org/officeDocument/2006/relationships/hyperlink" Target="https://gates.com/" TargetMode="External"/><Relationship Id="rId3636" Type="http://schemas.openxmlformats.org/officeDocument/2006/relationships/hyperlink" Target="mailto:nmontgomery@singleton-hodges.com" TargetMode="External"/><Relationship Id="rId12179" Type="http://schemas.openxmlformats.org/officeDocument/2006/relationships/hyperlink" Target="http://www.erickson-rollins.org/" TargetMode="External"/><Relationship Id="rId16050" Type="http://schemas.openxmlformats.org/officeDocument/2006/relationships/hyperlink" Target="mailto:curtisalexandra@vasquez.com" TargetMode="External"/><Relationship Id="rId17101" Type="http://schemas.openxmlformats.org/officeDocument/2006/relationships/hyperlink" Target="http://www.bean.com/" TargetMode="External"/><Relationship Id="rId557" Type="http://schemas.openxmlformats.org/officeDocument/2006/relationships/hyperlink" Target="http://www.benson-pratt.com/" TargetMode="External"/><Relationship Id="rId2238" Type="http://schemas.openxmlformats.org/officeDocument/2006/relationships/hyperlink" Target="mailto:cball@sanchez.org" TargetMode="External"/><Relationship Id="rId6859" Type="http://schemas.openxmlformats.org/officeDocument/2006/relationships/hyperlink" Target="https://www.black-mathis.com/" TargetMode="External"/><Relationship Id="rId12660" Type="http://schemas.openxmlformats.org/officeDocument/2006/relationships/hyperlink" Target="mailto:natalieellis@russell-simpson.com" TargetMode="External"/><Relationship Id="rId13711" Type="http://schemas.openxmlformats.org/officeDocument/2006/relationships/hyperlink" Target="https://www.martinez.com/" TargetMode="External"/><Relationship Id="rId19273" Type="http://schemas.openxmlformats.org/officeDocument/2006/relationships/hyperlink" Target="https://jacobson.com/" TargetMode="External"/><Relationship Id="rId8281" Type="http://schemas.openxmlformats.org/officeDocument/2006/relationships/hyperlink" Target="http://huang.com/" TargetMode="External"/><Relationship Id="rId9332" Type="http://schemas.openxmlformats.org/officeDocument/2006/relationships/hyperlink" Target="mailto:karinahuynh@pollard.biz" TargetMode="External"/><Relationship Id="rId11262" Type="http://schemas.openxmlformats.org/officeDocument/2006/relationships/hyperlink" Target="mailto:caitlinpage@frye.info" TargetMode="External"/><Relationship Id="rId12313" Type="http://schemas.openxmlformats.org/officeDocument/2006/relationships/hyperlink" Target="https://www.mejia-nixon.com/" TargetMode="External"/><Relationship Id="rId1321" Type="http://schemas.openxmlformats.org/officeDocument/2006/relationships/hyperlink" Target="http://www.huffman.info/" TargetMode="External"/><Relationship Id="rId4891" Type="http://schemas.openxmlformats.org/officeDocument/2006/relationships/hyperlink" Target="http://shepard-ponce.com/" TargetMode="External"/><Relationship Id="rId14485" Type="http://schemas.openxmlformats.org/officeDocument/2006/relationships/hyperlink" Target="http://benitez.com/" TargetMode="External"/><Relationship Id="rId15883" Type="http://schemas.openxmlformats.org/officeDocument/2006/relationships/hyperlink" Target="http://cordova-lester.com/" TargetMode="External"/><Relationship Id="rId16934" Type="http://schemas.openxmlformats.org/officeDocument/2006/relationships/hyperlink" Target="mailto:pgalloway@santos.com" TargetMode="External"/><Relationship Id="rId3493" Type="http://schemas.openxmlformats.org/officeDocument/2006/relationships/hyperlink" Target="http://www.mercado-brown.com/" TargetMode="External"/><Relationship Id="rId4544" Type="http://schemas.openxmlformats.org/officeDocument/2006/relationships/hyperlink" Target="mailto:boydariel@brennan.com" TargetMode="External"/><Relationship Id="rId5942" Type="http://schemas.openxmlformats.org/officeDocument/2006/relationships/hyperlink" Target="mailto:smithfelicia@mora-yates.com" TargetMode="External"/><Relationship Id="rId13087" Type="http://schemas.openxmlformats.org/officeDocument/2006/relationships/hyperlink" Target="https://www.briggs.biz/" TargetMode="External"/><Relationship Id="rId14138" Type="http://schemas.openxmlformats.org/officeDocument/2006/relationships/hyperlink" Target="mailto:isabelcarr@chavez.org" TargetMode="External"/><Relationship Id="rId15536" Type="http://schemas.openxmlformats.org/officeDocument/2006/relationships/hyperlink" Target="mailto:mariahhowell@sharp-martin.com" TargetMode="External"/><Relationship Id="rId2095" Type="http://schemas.openxmlformats.org/officeDocument/2006/relationships/hyperlink" Target="http://gentry.com/" TargetMode="External"/><Relationship Id="rId3146" Type="http://schemas.openxmlformats.org/officeDocument/2006/relationships/hyperlink" Target="mailto:gloverjeffery@hart.com" TargetMode="External"/><Relationship Id="rId18759" Type="http://schemas.openxmlformats.org/officeDocument/2006/relationships/hyperlink" Target="http://blackwell.com/" TargetMode="External"/><Relationship Id="rId6369" Type="http://schemas.openxmlformats.org/officeDocument/2006/relationships/hyperlink" Target="https://strong.org/" TargetMode="External"/><Relationship Id="rId7767" Type="http://schemas.openxmlformats.org/officeDocument/2006/relationships/hyperlink" Target="https://www.arroyo-beard.com/" TargetMode="External"/><Relationship Id="rId8818" Type="http://schemas.openxmlformats.org/officeDocument/2006/relationships/hyperlink" Target="mailto:webbfrancis@park.com" TargetMode="External"/><Relationship Id="rId10748" Type="http://schemas.openxmlformats.org/officeDocument/2006/relationships/hyperlink" Target="mailto:travisrivers@singh-hobbs.net" TargetMode="External"/><Relationship Id="rId12170" Type="http://schemas.openxmlformats.org/officeDocument/2006/relationships/hyperlink" Target="mailto:tanya55@lucero.com" TargetMode="External"/><Relationship Id="rId13221" Type="http://schemas.openxmlformats.org/officeDocument/2006/relationships/hyperlink" Target="https://www.chan-munoz.info/" TargetMode="External"/><Relationship Id="rId16791" Type="http://schemas.openxmlformats.org/officeDocument/2006/relationships/hyperlink" Target="http://gutierrez.com/" TargetMode="External"/><Relationship Id="rId17842" Type="http://schemas.openxmlformats.org/officeDocument/2006/relationships/hyperlink" Target="mailto:nbarry@watson.biz" TargetMode="External"/><Relationship Id="rId2979" Type="http://schemas.openxmlformats.org/officeDocument/2006/relationships/hyperlink" Target="http://george.com/" TargetMode="External"/><Relationship Id="rId6850" Type="http://schemas.openxmlformats.org/officeDocument/2006/relationships/hyperlink" Target="mailto:oburns@ortiz.biz" TargetMode="External"/><Relationship Id="rId7901" Type="http://schemas.openxmlformats.org/officeDocument/2006/relationships/hyperlink" Target="https://griffin.net/" TargetMode="External"/><Relationship Id="rId15393" Type="http://schemas.openxmlformats.org/officeDocument/2006/relationships/hyperlink" Target="https://zhang.com/" TargetMode="External"/><Relationship Id="rId16444" Type="http://schemas.openxmlformats.org/officeDocument/2006/relationships/hyperlink" Target="mailto:astrickland@chan.com" TargetMode="External"/><Relationship Id="rId201" Type="http://schemas.openxmlformats.org/officeDocument/2006/relationships/hyperlink" Target="mailto:samantha34@mccarthy.com" TargetMode="External"/><Relationship Id="rId5452" Type="http://schemas.openxmlformats.org/officeDocument/2006/relationships/hyperlink" Target="mailto:jball@marsh.com" TargetMode="External"/><Relationship Id="rId6503" Type="http://schemas.openxmlformats.org/officeDocument/2006/relationships/hyperlink" Target="https://www.wong-oconnor.com/" TargetMode="External"/><Relationship Id="rId15046" Type="http://schemas.openxmlformats.org/officeDocument/2006/relationships/hyperlink" Target="mailto:howardhaley@figueroa.com" TargetMode="External"/><Relationship Id="rId4054" Type="http://schemas.openxmlformats.org/officeDocument/2006/relationships/hyperlink" Target="mailto:macosta@waters-barton.biz" TargetMode="External"/><Relationship Id="rId5105" Type="http://schemas.openxmlformats.org/officeDocument/2006/relationships/hyperlink" Target="https://www.boone.com/" TargetMode="External"/><Relationship Id="rId8675" Type="http://schemas.openxmlformats.org/officeDocument/2006/relationships/hyperlink" Target="https://ewing-cox.org/" TargetMode="External"/><Relationship Id="rId9726" Type="http://schemas.openxmlformats.org/officeDocument/2006/relationships/hyperlink" Target="mailto:peckaudrey@pennington.net" TargetMode="External"/><Relationship Id="rId18269" Type="http://schemas.openxmlformats.org/officeDocument/2006/relationships/hyperlink" Target="http://rowland.com/" TargetMode="External"/><Relationship Id="rId19667" Type="http://schemas.openxmlformats.org/officeDocument/2006/relationships/hyperlink" Target="https://www.vaughn.com/" TargetMode="External"/><Relationship Id="rId7277" Type="http://schemas.openxmlformats.org/officeDocument/2006/relationships/hyperlink" Target="https://www.hoover.com/" TargetMode="External"/><Relationship Id="rId8328" Type="http://schemas.openxmlformats.org/officeDocument/2006/relationships/hyperlink" Target="mailto:sheryldiaz@thomas-fisher.com" TargetMode="External"/><Relationship Id="rId11656" Type="http://schemas.openxmlformats.org/officeDocument/2006/relationships/hyperlink" Target="mailto:nbrennan@beck.com" TargetMode="External"/><Relationship Id="rId12707" Type="http://schemas.openxmlformats.org/officeDocument/2006/relationships/hyperlink" Target="http://www.richardson.com/" TargetMode="External"/><Relationship Id="rId1715" Type="http://schemas.openxmlformats.org/officeDocument/2006/relationships/hyperlink" Target="https://www.velazquez.info/" TargetMode="External"/><Relationship Id="rId10258" Type="http://schemas.openxmlformats.org/officeDocument/2006/relationships/hyperlink" Target="mailto:bryce51@moss.com" TargetMode="External"/><Relationship Id="rId11309" Type="http://schemas.openxmlformats.org/officeDocument/2006/relationships/hyperlink" Target="https://krause-stein.com/" TargetMode="External"/><Relationship Id="rId14879" Type="http://schemas.openxmlformats.org/officeDocument/2006/relationships/hyperlink" Target="http://www.moyer.com/" TargetMode="External"/><Relationship Id="rId18750" Type="http://schemas.openxmlformats.org/officeDocument/2006/relationships/hyperlink" Target="mailto:edickson@vaughn.org" TargetMode="External"/><Relationship Id="rId19801" Type="http://schemas.openxmlformats.org/officeDocument/2006/relationships/hyperlink" Target="https://wise-sanders.com/" TargetMode="External"/><Relationship Id="rId3887" Type="http://schemas.openxmlformats.org/officeDocument/2006/relationships/hyperlink" Target="http://boyer.com/" TargetMode="External"/><Relationship Id="rId4938" Type="http://schemas.openxmlformats.org/officeDocument/2006/relationships/hyperlink" Target="mailto:vegaluke@faulkner.net" TargetMode="External"/><Relationship Id="rId17352" Type="http://schemas.openxmlformats.org/officeDocument/2006/relationships/hyperlink" Target="mailto:gloriafarmer@bailey-ray.info" TargetMode="External"/><Relationship Id="rId18403" Type="http://schemas.openxmlformats.org/officeDocument/2006/relationships/hyperlink" Target="http://webster-chavez.com/" TargetMode="External"/><Relationship Id="rId2489" Type="http://schemas.openxmlformats.org/officeDocument/2006/relationships/hyperlink" Target="https://rogers-villa.com/" TargetMode="External"/><Relationship Id="rId6360" Type="http://schemas.openxmlformats.org/officeDocument/2006/relationships/hyperlink" Target="mailto:latoyamendoza@macias.com" TargetMode="External"/><Relationship Id="rId7411" Type="http://schemas.openxmlformats.org/officeDocument/2006/relationships/hyperlink" Target="http://www.nielsen.com/" TargetMode="External"/><Relationship Id="rId17005" Type="http://schemas.openxmlformats.org/officeDocument/2006/relationships/hyperlink" Target="https://braun.info/" TargetMode="External"/><Relationship Id="rId2970" Type="http://schemas.openxmlformats.org/officeDocument/2006/relationships/hyperlink" Target="mailto:kathleen80@fernandez-noble.org" TargetMode="External"/><Relationship Id="rId6013" Type="http://schemas.openxmlformats.org/officeDocument/2006/relationships/hyperlink" Target="https://www.mays.com/" TargetMode="External"/><Relationship Id="rId9583" Type="http://schemas.openxmlformats.org/officeDocument/2006/relationships/hyperlink" Target="https://davidson.com/" TargetMode="External"/><Relationship Id="rId12564" Type="http://schemas.openxmlformats.org/officeDocument/2006/relationships/hyperlink" Target="mailto:sergio85@webster.com" TargetMode="External"/><Relationship Id="rId13962" Type="http://schemas.openxmlformats.org/officeDocument/2006/relationships/hyperlink" Target="mailto:lewisallison@fields.net" TargetMode="External"/><Relationship Id="rId19177" Type="http://schemas.openxmlformats.org/officeDocument/2006/relationships/hyperlink" Target="https://www.miranda.com/" TargetMode="External"/><Relationship Id="rId942" Type="http://schemas.openxmlformats.org/officeDocument/2006/relationships/hyperlink" Target="mailto:armstrongsheena@sullivan.net" TargetMode="External"/><Relationship Id="rId1572" Type="http://schemas.openxmlformats.org/officeDocument/2006/relationships/hyperlink" Target="mailto:nhood@hendrix-petty.com" TargetMode="External"/><Relationship Id="rId2623" Type="http://schemas.openxmlformats.org/officeDocument/2006/relationships/hyperlink" Target="http://www.madden.org/" TargetMode="External"/><Relationship Id="rId8185" Type="http://schemas.openxmlformats.org/officeDocument/2006/relationships/hyperlink" Target="http://www.green.net/" TargetMode="External"/><Relationship Id="rId9236" Type="http://schemas.openxmlformats.org/officeDocument/2006/relationships/hyperlink" Target="mailto:kristine80@odom.com" TargetMode="External"/><Relationship Id="rId11166" Type="http://schemas.openxmlformats.org/officeDocument/2006/relationships/hyperlink" Target="mailto:wgriffith@suarez-hinton.com" TargetMode="External"/><Relationship Id="rId12217" Type="http://schemas.openxmlformats.org/officeDocument/2006/relationships/hyperlink" Target="http://www.richard-conway.org/" TargetMode="External"/><Relationship Id="rId13615" Type="http://schemas.openxmlformats.org/officeDocument/2006/relationships/hyperlink" Target="http://sharp-morales.com/" TargetMode="External"/><Relationship Id="rId1225" Type="http://schemas.openxmlformats.org/officeDocument/2006/relationships/hyperlink" Target="http://phillips-gilbert.com/" TargetMode="External"/><Relationship Id="rId15787" Type="http://schemas.openxmlformats.org/officeDocument/2006/relationships/hyperlink" Target="http://hendrix.biz/" TargetMode="External"/><Relationship Id="rId16838" Type="http://schemas.openxmlformats.org/officeDocument/2006/relationships/hyperlink" Target="mailto:debbiebaldwin@james.com" TargetMode="External"/><Relationship Id="rId3397" Type="http://schemas.openxmlformats.org/officeDocument/2006/relationships/hyperlink" Target="https://www.hardin.biz/" TargetMode="External"/><Relationship Id="rId4795" Type="http://schemas.openxmlformats.org/officeDocument/2006/relationships/hyperlink" Target="https://www.frost.com/" TargetMode="External"/><Relationship Id="rId5846" Type="http://schemas.openxmlformats.org/officeDocument/2006/relationships/hyperlink" Target="mailto:zhardy@bernard.com" TargetMode="External"/><Relationship Id="rId14389" Type="http://schemas.openxmlformats.org/officeDocument/2006/relationships/hyperlink" Target="http://www.schroeder.info/" TargetMode="External"/><Relationship Id="rId18260" Type="http://schemas.openxmlformats.org/officeDocument/2006/relationships/hyperlink" Target="mailto:destinymack@soto-proctor.com" TargetMode="External"/><Relationship Id="rId19311" Type="http://schemas.openxmlformats.org/officeDocument/2006/relationships/hyperlink" Target="https://wells-jennings.org/" TargetMode="External"/><Relationship Id="rId4448" Type="http://schemas.openxmlformats.org/officeDocument/2006/relationships/hyperlink" Target="mailto:jenkinsmason@haley.com" TargetMode="External"/><Relationship Id="rId10999" Type="http://schemas.openxmlformats.org/officeDocument/2006/relationships/hyperlink" Target="http://www.todd-weaver.com/" TargetMode="External"/><Relationship Id="rId11300" Type="http://schemas.openxmlformats.org/officeDocument/2006/relationships/hyperlink" Target="mailto:barkersara@schaefer.com" TargetMode="External"/><Relationship Id="rId14870" Type="http://schemas.openxmlformats.org/officeDocument/2006/relationships/hyperlink" Target="mailto:omathis@andrade.net" TargetMode="External"/><Relationship Id="rId15921" Type="http://schemas.openxmlformats.org/officeDocument/2006/relationships/hyperlink" Target="http://www.woodard.com/" TargetMode="External"/><Relationship Id="rId13472" Type="http://schemas.openxmlformats.org/officeDocument/2006/relationships/hyperlink" Target="mailto:gspears@frederick.com" TargetMode="External"/><Relationship Id="rId14523" Type="http://schemas.openxmlformats.org/officeDocument/2006/relationships/hyperlink" Target="http://campos.com/" TargetMode="External"/><Relationship Id="rId2480" Type="http://schemas.openxmlformats.org/officeDocument/2006/relationships/hyperlink" Target="mailto:uromero@moran.info" TargetMode="External"/><Relationship Id="rId3531" Type="http://schemas.openxmlformats.org/officeDocument/2006/relationships/hyperlink" Target="https://www.lara.com/" TargetMode="External"/><Relationship Id="rId9093" Type="http://schemas.openxmlformats.org/officeDocument/2006/relationships/hyperlink" Target="http://www.gates.org/" TargetMode="External"/><Relationship Id="rId12074" Type="http://schemas.openxmlformats.org/officeDocument/2006/relationships/hyperlink" Target="mailto:shahtabitha@duke.com" TargetMode="External"/><Relationship Id="rId13125" Type="http://schemas.openxmlformats.org/officeDocument/2006/relationships/hyperlink" Target="http://kelley.com/" TargetMode="External"/><Relationship Id="rId16695" Type="http://schemas.openxmlformats.org/officeDocument/2006/relationships/hyperlink" Target="http://curtis.com/" TargetMode="External"/><Relationship Id="rId452" Type="http://schemas.openxmlformats.org/officeDocument/2006/relationships/hyperlink" Target="mailto:josephchaney@roach-rocha.info" TargetMode="External"/><Relationship Id="rId1082" Type="http://schemas.openxmlformats.org/officeDocument/2006/relationships/hyperlink" Target="mailto:pkelly@lindsey-barr.info" TargetMode="External"/><Relationship Id="rId2133" Type="http://schemas.openxmlformats.org/officeDocument/2006/relationships/hyperlink" Target="https://clarke-beltran.net/" TargetMode="External"/><Relationship Id="rId6754" Type="http://schemas.openxmlformats.org/officeDocument/2006/relationships/hyperlink" Target="mailto:leslie06@patterson.com" TargetMode="External"/><Relationship Id="rId7805" Type="http://schemas.openxmlformats.org/officeDocument/2006/relationships/hyperlink" Target="https://huff.biz/" TargetMode="External"/><Relationship Id="rId15297" Type="http://schemas.openxmlformats.org/officeDocument/2006/relationships/hyperlink" Target="http://www.ewing.info/" TargetMode="External"/><Relationship Id="rId16348" Type="http://schemas.openxmlformats.org/officeDocument/2006/relationships/hyperlink" Target="mailto:vvasquez@newman.com" TargetMode="External"/><Relationship Id="rId17746" Type="http://schemas.openxmlformats.org/officeDocument/2006/relationships/hyperlink" Target="mailto:erikasanchez@morales.com" TargetMode="External"/><Relationship Id="rId105" Type="http://schemas.openxmlformats.org/officeDocument/2006/relationships/hyperlink" Target="mailto:maystiffany@davidson.com" TargetMode="External"/><Relationship Id="rId5356" Type="http://schemas.openxmlformats.org/officeDocument/2006/relationships/hyperlink" Target="mailto:gmurphy@brown.info" TargetMode="External"/><Relationship Id="rId6407" Type="http://schemas.openxmlformats.org/officeDocument/2006/relationships/hyperlink" Target="http://serrano-aguilar.biz/" TargetMode="External"/><Relationship Id="rId5009" Type="http://schemas.openxmlformats.org/officeDocument/2006/relationships/hyperlink" Target="http://www.cunningham.com/" TargetMode="External"/><Relationship Id="rId8579" Type="http://schemas.openxmlformats.org/officeDocument/2006/relationships/hyperlink" Target="https://www.taylor.com/" TargetMode="External"/><Relationship Id="rId9977" Type="http://schemas.openxmlformats.org/officeDocument/2006/relationships/hyperlink" Target="https://patton.com/" TargetMode="External"/><Relationship Id="rId12958" Type="http://schemas.openxmlformats.org/officeDocument/2006/relationships/hyperlink" Target="mailto:fred52@mitchell.net" TargetMode="External"/><Relationship Id="rId1966" Type="http://schemas.openxmlformats.org/officeDocument/2006/relationships/hyperlink" Target="mailto:david48@everett.info" TargetMode="External"/><Relationship Id="rId14380" Type="http://schemas.openxmlformats.org/officeDocument/2006/relationships/hyperlink" Target="mailto:zacosta@mccall.com" TargetMode="External"/><Relationship Id="rId15431" Type="http://schemas.openxmlformats.org/officeDocument/2006/relationships/hyperlink" Target="http://hill-hoover.com/" TargetMode="External"/><Relationship Id="rId1619" Type="http://schemas.openxmlformats.org/officeDocument/2006/relationships/hyperlink" Target="http://cooper-mendoza.com/" TargetMode="External"/><Relationship Id="rId14033" Type="http://schemas.openxmlformats.org/officeDocument/2006/relationships/hyperlink" Target="http://moon-benitez.com/" TargetMode="External"/><Relationship Id="rId18654" Type="http://schemas.openxmlformats.org/officeDocument/2006/relationships/hyperlink" Target="mailto:craig58@wilkins.com" TargetMode="External"/><Relationship Id="rId19705" Type="http://schemas.openxmlformats.org/officeDocument/2006/relationships/hyperlink" Target="https://www.giles.info/" TargetMode="External"/><Relationship Id="rId3041" Type="http://schemas.openxmlformats.org/officeDocument/2006/relationships/hyperlink" Target="http://roberson-gonzales.org/" TargetMode="External"/><Relationship Id="rId7662" Type="http://schemas.openxmlformats.org/officeDocument/2006/relationships/hyperlink" Target="mailto:bhowe@crawford.com" TargetMode="External"/><Relationship Id="rId8713" Type="http://schemas.openxmlformats.org/officeDocument/2006/relationships/hyperlink" Target="https://www.mclean.com/" TargetMode="External"/><Relationship Id="rId10643" Type="http://schemas.openxmlformats.org/officeDocument/2006/relationships/hyperlink" Target="http://pugh-dunn.com/" TargetMode="External"/><Relationship Id="rId10990" Type="http://schemas.openxmlformats.org/officeDocument/2006/relationships/hyperlink" Target="mailto:bergmarcus@goodwin-houston.biz" TargetMode="External"/><Relationship Id="rId17256" Type="http://schemas.openxmlformats.org/officeDocument/2006/relationships/hyperlink" Target="mailto:acevedocalvin@frye-huynh.com" TargetMode="External"/><Relationship Id="rId18307" Type="http://schemas.openxmlformats.org/officeDocument/2006/relationships/hyperlink" Target="http://leblanc.net/" TargetMode="External"/><Relationship Id="rId6264" Type="http://schemas.openxmlformats.org/officeDocument/2006/relationships/hyperlink" Target="mailto:anita61@caldwell.com" TargetMode="External"/><Relationship Id="rId7315" Type="http://schemas.openxmlformats.org/officeDocument/2006/relationships/hyperlink" Target="https://long-sanders.com/" TargetMode="External"/><Relationship Id="rId9487" Type="http://schemas.openxmlformats.org/officeDocument/2006/relationships/hyperlink" Target="http://www.chandler.info/" TargetMode="External"/><Relationship Id="rId13866" Type="http://schemas.openxmlformats.org/officeDocument/2006/relationships/hyperlink" Target="mailto:felicia09@hayden.com" TargetMode="External"/><Relationship Id="rId14917" Type="http://schemas.openxmlformats.org/officeDocument/2006/relationships/hyperlink" Target="http://www.luna.org/" TargetMode="External"/><Relationship Id="rId1476" Type="http://schemas.openxmlformats.org/officeDocument/2006/relationships/hyperlink" Target="mailto:rhondamcintosh@sweeney.biz" TargetMode="External"/><Relationship Id="rId2874" Type="http://schemas.openxmlformats.org/officeDocument/2006/relationships/hyperlink" Target="mailto:hensleykristopher@medina.com" TargetMode="External"/><Relationship Id="rId3925" Type="http://schemas.openxmlformats.org/officeDocument/2006/relationships/hyperlink" Target="https://hendrix.com/" TargetMode="External"/><Relationship Id="rId8089" Type="http://schemas.openxmlformats.org/officeDocument/2006/relationships/hyperlink" Target="https://www.dennis.net/" TargetMode="External"/><Relationship Id="rId12468" Type="http://schemas.openxmlformats.org/officeDocument/2006/relationships/hyperlink" Target="mailto:natalieryan@lawrence.com" TargetMode="External"/><Relationship Id="rId13519" Type="http://schemas.openxmlformats.org/officeDocument/2006/relationships/hyperlink" Target="https://james.com/" TargetMode="External"/><Relationship Id="rId846" Type="http://schemas.openxmlformats.org/officeDocument/2006/relationships/hyperlink" Target="mailto:nkoch@hardy-wallace.info" TargetMode="External"/><Relationship Id="rId1129" Type="http://schemas.openxmlformats.org/officeDocument/2006/relationships/hyperlink" Target="http://richard-olson.com/" TargetMode="External"/><Relationship Id="rId2527" Type="http://schemas.openxmlformats.org/officeDocument/2006/relationships/hyperlink" Target="http://www.macdonald-guerrero.net/" TargetMode="External"/><Relationship Id="rId5000" Type="http://schemas.openxmlformats.org/officeDocument/2006/relationships/hyperlink" Target="mailto:summer34@gates.info" TargetMode="External"/><Relationship Id="rId19562" Type="http://schemas.openxmlformats.org/officeDocument/2006/relationships/hyperlink" Target="mailto:kaufmanwyatt@frey.org" TargetMode="External"/><Relationship Id="rId4699" Type="http://schemas.openxmlformats.org/officeDocument/2006/relationships/hyperlink" Target="http://berg.com/" TargetMode="External"/><Relationship Id="rId8570" Type="http://schemas.openxmlformats.org/officeDocument/2006/relationships/hyperlink" Target="mailto:stacey69@barron-hughes.com" TargetMode="External"/><Relationship Id="rId9621" Type="http://schemas.openxmlformats.org/officeDocument/2006/relationships/hyperlink" Target="http://faulkner.com/" TargetMode="External"/><Relationship Id="rId11551" Type="http://schemas.openxmlformats.org/officeDocument/2006/relationships/hyperlink" Target="http://prince.com/" TargetMode="External"/><Relationship Id="rId12602" Type="http://schemas.openxmlformats.org/officeDocument/2006/relationships/hyperlink" Target="mailto:dcardenas@tanner-rush.biz" TargetMode="External"/><Relationship Id="rId18164" Type="http://schemas.openxmlformats.org/officeDocument/2006/relationships/hyperlink" Target="mailto:mccarthyisabel@madden.com" TargetMode="External"/><Relationship Id="rId19215" Type="http://schemas.openxmlformats.org/officeDocument/2006/relationships/hyperlink" Target="https://www.arnold.com/" TargetMode="External"/><Relationship Id="rId1610" Type="http://schemas.openxmlformats.org/officeDocument/2006/relationships/hyperlink" Target="mailto:tayloranthony@smith.org" TargetMode="External"/><Relationship Id="rId7172" Type="http://schemas.openxmlformats.org/officeDocument/2006/relationships/hyperlink" Target="mailto:huynhraymond@krueger-briggs.com" TargetMode="External"/><Relationship Id="rId8223" Type="http://schemas.openxmlformats.org/officeDocument/2006/relationships/hyperlink" Target="https://www.walker-rice.com/" TargetMode="External"/><Relationship Id="rId10153" Type="http://schemas.openxmlformats.org/officeDocument/2006/relationships/hyperlink" Target="https://www.price.com/" TargetMode="External"/><Relationship Id="rId11204" Type="http://schemas.openxmlformats.org/officeDocument/2006/relationships/hyperlink" Target="mailto:collin14@hart.com" TargetMode="External"/><Relationship Id="rId14774" Type="http://schemas.openxmlformats.org/officeDocument/2006/relationships/hyperlink" Target="mailto:ronaldacosta@lewis.com" TargetMode="External"/><Relationship Id="rId3782" Type="http://schemas.openxmlformats.org/officeDocument/2006/relationships/hyperlink" Target="mailto:hamiltonelaine@levine-andrade.com" TargetMode="External"/><Relationship Id="rId4833" Type="http://schemas.openxmlformats.org/officeDocument/2006/relationships/hyperlink" Target="http://www.kline.com/" TargetMode="External"/><Relationship Id="rId13376" Type="http://schemas.openxmlformats.org/officeDocument/2006/relationships/hyperlink" Target="mailto:douglasbradley@roach.info" TargetMode="External"/><Relationship Id="rId14427" Type="http://schemas.openxmlformats.org/officeDocument/2006/relationships/hyperlink" Target="https://delacruz-lucas.biz/" TargetMode="External"/><Relationship Id="rId15825" Type="http://schemas.openxmlformats.org/officeDocument/2006/relationships/hyperlink" Target="http://www.stuart.com/" TargetMode="External"/><Relationship Id="rId2384" Type="http://schemas.openxmlformats.org/officeDocument/2006/relationships/hyperlink" Target="mailto:isaacduncan@blair.com" TargetMode="External"/><Relationship Id="rId3435" Type="http://schemas.openxmlformats.org/officeDocument/2006/relationships/hyperlink" Target="https://french.com/" TargetMode="External"/><Relationship Id="rId13029" Type="http://schemas.openxmlformats.org/officeDocument/2006/relationships/hyperlink" Target="https://www.villarreal.com/" TargetMode="External"/><Relationship Id="rId17997" Type="http://schemas.openxmlformats.org/officeDocument/2006/relationships/hyperlink" Target="http://phelps-mcdonald.com/" TargetMode="External"/><Relationship Id="rId356" Type="http://schemas.openxmlformats.org/officeDocument/2006/relationships/hyperlink" Target="mailto:gravesalisha@harrell.info" TargetMode="External"/><Relationship Id="rId2037" Type="http://schemas.openxmlformats.org/officeDocument/2006/relationships/hyperlink" Target="https://nash.com/" TargetMode="External"/><Relationship Id="rId6658" Type="http://schemas.openxmlformats.org/officeDocument/2006/relationships/hyperlink" Target="mailto:colleenpope@rosario-long.com" TargetMode="External"/><Relationship Id="rId16599" Type="http://schemas.openxmlformats.org/officeDocument/2006/relationships/hyperlink" Target="https://duran-cantrell.com/" TargetMode="External"/><Relationship Id="rId19072" Type="http://schemas.openxmlformats.org/officeDocument/2006/relationships/hyperlink" Target="mailto:justin62@steele.com" TargetMode="External"/><Relationship Id="rId7709" Type="http://schemas.openxmlformats.org/officeDocument/2006/relationships/hyperlink" Target="https://www.jacobs-myers.org/" TargetMode="External"/><Relationship Id="rId8080" Type="http://schemas.openxmlformats.org/officeDocument/2006/relationships/hyperlink" Target="mailto:farrellcesar@neal.com" TargetMode="External"/><Relationship Id="rId9131" Type="http://schemas.openxmlformats.org/officeDocument/2006/relationships/hyperlink" Target="http://pruitt-hurst.com/" TargetMode="External"/><Relationship Id="rId13510" Type="http://schemas.openxmlformats.org/officeDocument/2006/relationships/hyperlink" Target="mailto:brandon82@hernandez.com" TargetMode="External"/><Relationship Id="rId11061" Type="http://schemas.openxmlformats.org/officeDocument/2006/relationships/hyperlink" Target="http://pennington-carrillo.com/" TargetMode="External"/><Relationship Id="rId12112" Type="http://schemas.openxmlformats.org/officeDocument/2006/relationships/hyperlink" Target="mailto:carlhuang@mejia.info" TargetMode="External"/><Relationship Id="rId15682" Type="http://schemas.openxmlformats.org/officeDocument/2006/relationships/hyperlink" Target="mailto:herbertmichael@khan.com" TargetMode="External"/><Relationship Id="rId16733" Type="http://schemas.openxmlformats.org/officeDocument/2006/relationships/hyperlink" Target="https://woodard.com/" TargetMode="External"/><Relationship Id="rId1120" Type="http://schemas.openxmlformats.org/officeDocument/2006/relationships/hyperlink" Target="mailto:kelsey72@farmer.com" TargetMode="External"/><Relationship Id="rId4690" Type="http://schemas.openxmlformats.org/officeDocument/2006/relationships/hyperlink" Target="mailto:oday@mccann.org" TargetMode="External"/><Relationship Id="rId5741" Type="http://schemas.openxmlformats.org/officeDocument/2006/relationships/hyperlink" Target="http://www.schwartz.net/" TargetMode="External"/><Relationship Id="rId14284" Type="http://schemas.openxmlformats.org/officeDocument/2006/relationships/hyperlink" Target="mailto:ihouston@warren-trujillo.com" TargetMode="External"/><Relationship Id="rId15335" Type="http://schemas.openxmlformats.org/officeDocument/2006/relationships/hyperlink" Target="https://www.meyer.com/" TargetMode="External"/><Relationship Id="rId3292" Type="http://schemas.openxmlformats.org/officeDocument/2006/relationships/hyperlink" Target="mailto:bonnie13@mclean.com" TargetMode="External"/><Relationship Id="rId4343" Type="http://schemas.openxmlformats.org/officeDocument/2006/relationships/hyperlink" Target="http://paul.info/" TargetMode="External"/><Relationship Id="rId8964" Type="http://schemas.openxmlformats.org/officeDocument/2006/relationships/hyperlink" Target="mailto:todd71@hensley.com" TargetMode="External"/><Relationship Id="rId18558" Type="http://schemas.openxmlformats.org/officeDocument/2006/relationships/hyperlink" Target="mailto:hoodbenjamin@reid.com" TargetMode="External"/><Relationship Id="rId19956" Type="http://schemas.openxmlformats.org/officeDocument/2006/relationships/hyperlink" Target="mailto:jaclynrobbins@burgess.com" TargetMode="External"/><Relationship Id="rId7566" Type="http://schemas.openxmlformats.org/officeDocument/2006/relationships/hyperlink" Target="mailto:cparker@watson-ford.info" TargetMode="External"/><Relationship Id="rId8617" Type="http://schemas.openxmlformats.org/officeDocument/2006/relationships/hyperlink" Target="http://www.mcmillan-rose.biz/" TargetMode="External"/><Relationship Id="rId10894" Type="http://schemas.openxmlformats.org/officeDocument/2006/relationships/hyperlink" Target="mailto:bperez@ray.com" TargetMode="External"/><Relationship Id="rId11945" Type="http://schemas.openxmlformats.org/officeDocument/2006/relationships/hyperlink" Target="https://www.bowers.com/" TargetMode="External"/><Relationship Id="rId19609" Type="http://schemas.openxmlformats.org/officeDocument/2006/relationships/hyperlink" Target="http://ho.org/" TargetMode="External"/><Relationship Id="rId6168" Type="http://schemas.openxmlformats.org/officeDocument/2006/relationships/hyperlink" Target="mailto:biancagriffin@shaw-case.biz" TargetMode="External"/><Relationship Id="rId7219" Type="http://schemas.openxmlformats.org/officeDocument/2006/relationships/hyperlink" Target="https://hendricks.com/" TargetMode="External"/><Relationship Id="rId10547" Type="http://schemas.openxmlformats.org/officeDocument/2006/relationships/hyperlink" Target="https://www.quinn-frost.com/" TargetMode="External"/><Relationship Id="rId13020" Type="http://schemas.openxmlformats.org/officeDocument/2006/relationships/hyperlink" Target="mailto:blevinschelsea@lynch-gross.com" TargetMode="External"/><Relationship Id="rId16590" Type="http://schemas.openxmlformats.org/officeDocument/2006/relationships/hyperlink" Target="mailto:friedmanjeffrey@barajas-burnett.com" TargetMode="External"/><Relationship Id="rId17641" Type="http://schemas.openxmlformats.org/officeDocument/2006/relationships/hyperlink" Target="http://www.herman-bird.com/" TargetMode="External"/><Relationship Id="rId2778" Type="http://schemas.openxmlformats.org/officeDocument/2006/relationships/hyperlink" Target="mailto:kimmcguire@estrada.com" TargetMode="External"/><Relationship Id="rId3829" Type="http://schemas.openxmlformats.org/officeDocument/2006/relationships/hyperlink" Target="https://burke-jarvis.com/" TargetMode="External"/><Relationship Id="rId7700" Type="http://schemas.openxmlformats.org/officeDocument/2006/relationships/hyperlink" Target="mailto:dwilkinson@weeks-bautista.biz" TargetMode="External"/><Relationship Id="rId15192" Type="http://schemas.openxmlformats.org/officeDocument/2006/relationships/hyperlink" Target="mailto:gwendolyn11@whitehead-erickson.com" TargetMode="External"/><Relationship Id="rId16243" Type="http://schemas.openxmlformats.org/officeDocument/2006/relationships/hyperlink" Target="http://www.villegas.com/" TargetMode="External"/><Relationship Id="rId5251" Type="http://schemas.openxmlformats.org/officeDocument/2006/relationships/hyperlink" Target="http://scott.com/" TargetMode="External"/><Relationship Id="rId6302" Type="http://schemas.openxmlformats.org/officeDocument/2006/relationships/hyperlink" Target="mailto:mirandadebbie@travis.com" TargetMode="External"/><Relationship Id="rId9872" Type="http://schemas.openxmlformats.org/officeDocument/2006/relationships/hyperlink" Target="mailto:hvincent@hatfield.org" TargetMode="External"/><Relationship Id="rId12853" Type="http://schemas.openxmlformats.org/officeDocument/2006/relationships/hyperlink" Target="http://www.copeland.com/" TargetMode="External"/><Relationship Id="rId19466" Type="http://schemas.openxmlformats.org/officeDocument/2006/relationships/hyperlink" Target="mailto:acevedodrew@lynn.com" TargetMode="External"/><Relationship Id="rId86" Type="http://schemas.openxmlformats.org/officeDocument/2006/relationships/hyperlink" Target="http://harris.net/" TargetMode="External"/><Relationship Id="rId1861" Type="http://schemas.openxmlformats.org/officeDocument/2006/relationships/hyperlink" Target="https://wiggins.com/" TargetMode="External"/><Relationship Id="rId2912" Type="http://schemas.openxmlformats.org/officeDocument/2006/relationships/hyperlink" Target="mailto:jkaufman@cunningham.com" TargetMode="External"/><Relationship Id="rId8474" Type="http://schemas.openxmlformats.org/officeDocument/2006/relationships/hyperlink" Target="mailto:summermelendez@conway.biz" TargetMode="External"/><Relationship Id="rId9525" Type="http://schemas.openxmlformats.org/officeDocument/2006/relationships/hyperlink" Target="https://www.cantu.biz/" TargetMode="External"/><Relationship Id="rId11455" Type="http://schemas.openxmlformats.org/officeDocument/2006/relationships/hyperlink" Target="https://www.kelly.biz/" TargetMode="External"/><Relationship Id="rId12506" Type="http://schemas.openxmlformats.org/officeDocument/2006/relationships/hyperlink" Target="mailto:hinesjoanne@mata-spears.org" TargetMode="External"/><Relationship Id="rId13904" Type="http://schemas.openxmlformats.org/officeDocument/2006/relationships/hyperlink" Target="mailto:wgalloway@berry.com" TargetMode="External"/><Relationship Id="rId18068" Type="http://schemas.openxmlformats.org/officeDocument/2006/relationships/hyperlink" Target="mailto:mariah42@arroyo-pratt.com" TargetMode="External"/><Relationship Id="rId19119" Type="http://schemas.openxmlformats.org/officeDocument/2006/relationships/hyperlink" Target="https://www.jenkins.info/" TargetMode="External"/><Relationship Id="rId1514" Type="http://schemas.openxmlformats.org/officeDocument/2006/relationships/hyperlink" Target="mailto:franceslindsey@booker.com" TargetMode="External"/><Relationship Id="rId7076" Type="http://schemas.openxmlformats.org/officeDocument/2006/relationships/hyperlink" Target="mailto:baileyshea@crawford-meadows.net" TargetMode="External"/><Relationship Id="rId8127" Type="http://schemas.openxmlformats.org/officeDocument/2006/relationships/hyperlink" Target="https://underwood-moreno.com/" TargetMode="External"/><Relationship Id="rId10057" Type="http://schemas.openxmlformats.org/officeDocument/2006/relationships/hyperlink" Target="http://peterson.com/" TargetMode="External"/><Relationship Id="rId11108" Type="http://schemas.openxmlformats.org/officeDocument/2006/relationships/hyperlink" Target="mailto:inorris@crane.com" TargetMode="External"/><Relationship Id="rId3686" Type="http://schemas.openxmlformats.org/officeDocument/2006/relationships/hyperlink" Target="mailto:jherring@gates.com" TargetMode="External"/><Relationship Id="rId14678" Type="http://schemas.openxmlformats.org/officeDocument/2006/relationships/hyperlink" Target="mailto:craigkhan@bradshaw-macdonald.com" TargetMode="External"/><Relationship Id="rId15729" Type="http://schemas.openxmlformats.org/officeDocument/2006/relationships/hyperlink" Target="https://www.tucker-becker.net/" TargetMode="External"/><Relationship Id="rId17151" Type="http://schemas.openxmlformats.org/officeDocument/2006/relationships/hyperlink" Target="http://www.sellers.info/" TargetMode="External"/><Relationship Id="rId19600" Type="http://schemas.openxmlformats.org/officeDocument/2006/relationships/hyperlink" Target="mailto:figueroashari@morales-crawford.net" TargetMode="External"/><Relationship Id="rId2288" Type="http://schemas.openxmlformats.org/officeDocument/2006/relationships/hyperlink" Target="mailto:gbuckley@chavez.com" TargetMode="External"/><Relationship Id="rId3339" Type="http://schemas.openxmlformats.org/officeDocument/2006/relationships/hyperlink" Target="https://www.stanley.biz/" TargetMode="External"/><Relationship Id="rId4737" Type="http://schemas.openxmlformats.org/officeDocument/2006/relationships/hyperlink" Target="http://www.gonzalez.com/" TargetMode="External"/><Relationship Id="rId7210" Type="http://schemas.openxmlformats.org/officeDocument/2006/relationships/hyperlink" Target="mailto:mclayton@austin-brewer.com" TargetMode="External"/><Relationship Id="rId18202" Type="http://schemas.openxmlformats.org/officeDocument/2006/relationships/hyperlink" Target="mailto:griffinrose@blackburn-carr.com" TargetMode="External"/><Relationship Id="rId13761" Type="http://schemas.openxmlformats.org/officeDocument/2006/relationships/hyperlink" Target="http://orozco-klein.net/" TargetMode="External"/><Relationship Id="rId14812" Type="http://schemas.openxmlformats.org/officeDocument/2006/relationships/hyperlink" Target="mailto:zclarke@clements.net" TargetMode="External"/><Relationship Id="rId3820" Type="http://schemas.openxmlformats.org/officeDocument/2006/relationships/hyperlink" Target="mailto:eshea@newman-nelson.com" TargetMode="External"/><Relationship Id="rId9382" Type="http://schemas.openxmlformats.org/officeDocument/2006/relationships/hyperlink" Target="mailto:tracey40@koch.org" TargetMode="External"/><Relationship Id="rId12363" Type="http://schemas.openxmlformats.org/officeDocument/2006/relationships/hyperlink" Target="https://potts.com/" TargetMode="External"/><Relationship Id="rId13414" Type="http://schemas.openxmlformats.org/officeDocument/2006/relationships/hyperlink" Target="mailto:ctapia@travis.com" TargetMode="External"/><Relationship Id="rId16984" Type="http://schemas.openxmlformats.org/officeDocument/2006/relationships/hyperlink" Target="mailto:nathaniel57@byrd.com" TargetMode="External"/><Relationship Id="rId741" Type="http://schemas.openxmlformats.org/officeDocument/2006/relationships/hyperlink" Target="https://www.ayala.com/" TargetMode="External"/><Relationship Id="rId1371" Type="http://schemas.openxmlformats.org/officeDocument/2006/relationships/hyperlink" Target="http://jimenez.com/" TargetMode="External"/><Relationship Id="rId2422" Type="http://schemas.openxmlformats.org/officeDocument/2006/relationships/hyperlink" Target="mailto:nobleharold@lawrence-christensen.com" TargetMode="External"/><Relationship Id="rId5992" Type="http://schemas.openxmlformats.org/officeDocument/2006/relationships/hyperlink" Target="mailto:mitchell27@benitez.info" TargetMode="External"/><Relationship Id="rId9035" Type="http://schemas.openxmlformats.org/officeDocument/2006/relationships/hyperlink" Target="https://kerr.org/" TargetMode="External"/><Relationship Id="rId12016" Type="http://schemas.openxmlformats.org/officeDocument/2006/relationships/hyperlink" Target="mailto:bruce08@parrish.info" TargetMode="External"/><Relationship Id="rId15586" Type="http://schemas.openxmlformats.org/officeDocument/2006/relationships/hyperlink" Target="mailto:rhonda09@gould.biz" TargetMode="External"/><Relationship Id="rId16637" Type="http://schemas.openxmlformats.org/officeDocument/2006/relationships/hyperlink" Target="https://www.hooper.org/" TargetMode="External"/><Relationship Id="rId1024" Type="http://schemas.openxmlformats.org/officeDocument/2006/relationships/hyperlink" Target="mailto:isabelcooley@newton.com" TargetMode="External"/><Relationship Id="rId4594" Type="http://schemas.openxmlformats.org/officeDocument/2006/relationships/hyperlink" Target="mailto:ferrellhayley@mccoy.biz" TargetMode="External"/><Relationship Id="rId5645" Type="http://schemas.openxmlformats.org/officeDocument/2006/relationships/hyperlink" Target="https://www.klein.com/" TargetMode="External"/><Relationship Id="rId14188" Type="http://schemas.openxmlformats.org/officeDocument/2006/relationships/hyperlink" Target="mailto:kanevictor@mclean-black.com" TargetMode="External"/><Relationship Id="rId15239" Type="http://schemas.openxmlformats.org/officeDocument/2006/relationships/hyperlink" Target="https://www.oliver.com/" TargetMode="External"/><Relationship Id="rId19110" Type="http://schemas.openxmlformats.org/officeDocument/2006/relationships/hyperlink" Target="mailto:george02@foster.com" TargetMode="External"/><Relationship Id="rId3196" Type="http://schemas.openxmlformats.org/officeDocument/2006/relationships/hyperlink" Target="mailto:jorgesampson@roach-hull.com" TargetMode="External"/><Relationship Id="rId4247" Type="http://schemas.openxmlformats.org/officeDocument/2006/relationships/hyperlink" Target="http://hays.com/" TargetMode="External"/><Relationship Id="rId8868" Type="http://schemas.openxmlformats.org/officeDocument/2006/relationships/hyperlink" Target="mailto:crosbysheena@kline.com" TargetMode="External"/><Relationship Id="rId9919" Type="http://schemas.openxmlformats.org/officeDocument/2006/relationships/hyperlink" Target="http://randolph.com/" TargetMode="External"/><Relationship Id="rId10798" Type="http://schemas.openxmlformats.org/officeDocument/2006/relationships/hyperlink" Target="mailto:annacarson@herring.com" TargetMode="External"/><Relationship Id="rId11849" Type="http://schemas.openxmlformats.org/officeDocument/2006/relationships/hyperlink" Target="https://gardner.com/" TargetMode="External"/><Relationship Id="rId15720" Type="http://schemas.openxmlformats.org/officeDocument/2006/relationships/hyperlink" Target="mailto:chandlerangie@mathews.info" TargetMode="External"/><Relationship Id="rId1908" Type="http://schemas.openxmlformats.org/officeDocument/2006/relationships/hyperlink" Target="mailto:bhouston@hale-walton.info" TargetMode="External"/><Relationship Id="rId13271" Type="http://schemas.openxmlformats.org/officeDocument/2006/relationships/hyperlink" Target="https://www.welch.com/" TargetMode="External"/><Relationship Id="rId14322" Type="http://schemas.openxmlformats.org/officeDocument/2006/relationships/hyperlink" Target="mailto:ymerritt@bryant.com" TargetMode="External"/><Relationship Id="rId17892" Type="http://schemas.openxmlformats.org/officeDocument/2006/relationships/hyperlink" Target="mailto:bonnierich@lang.com" TargetMode="External"/><Relationship Id="rId18943" Type="http://schemas.openxmlformats.org/officeDocument/2006/relationships/hyperlink" Target="https://www.waller-mckay.com/" TargetMode="External"/><Relationship Id="rId251" Type="http://schemas.openxmlformats.org/officeDocument/2006/relationships/hyperlink" Target="http://www.nguyen-curry.com/" TargetMode="External"/><Relationship Id="rId3330" Type="http://schemas.openxmlformats.org/officeDocument/2006/relationships/hyperlink" Target="mailto:boltonwillie@mclaughlin.net" TargetMode="External"/><Relationship Id="rId7951" Type="http://schemas.openxmlformats.org/officeDocument/2006/relationships/hyperlink" Target="http://warner-stephenson.com/" TargetMode="External"/><Relationship Id="rId10932" Type="http://schemas.openxmlformats.org/officeDocument/2006/relationships/hyperlink" Target="mailto:anita21@leon.com" TargetMode="External"/><Relationship Id="rId16494" Type="http://schemas.openxmlformats.org/officeDocument/2006/relationships/hyperlink" Target="mailto:mary36@peterson-barber.net" TargetMode="External"/><Relationship Id="rId17545" Type="http://schemas.openxmlformats.org/officeDocument/2006/relationships/hyperlink" Target="http://www.hobbs-velez.com/" TargetMode="External"/><Relationship Id="rId6553" Type="http://schemas.openxmlformats.org/officeDocument/2006/relationships/hyperlink" Target="https://mckay.info/" TargetMode="External"/><Relationship Id="rId7604" Type="http://schemas.openxmlformats.org/officeDocument/2006/relationships/hyperlink" Target="mailto:petersonparker@knox.net" TargetMode="External"/><Relationship Id="rId15096" Type="http://schemas.openxmlformats.org/officeDocument/2006/relationships/hyperlink" Target="mailto:garciavirginia@ramsey.com" TargetMode="External"/><Relationship Id="rId16147" Type="http://schemas.openxmlformats.org/officeDocument/2006/relationships/hyperlink" Target="https://page-day.biz/" TargetMode="External"/><Relationship Id="rId5155" Type="http://schemas.openxmlformats.org/officeDocument/2006/relationships/hyperlink" Target="http://www.rocha.biz/" TargetMode="External"/><Relationship Id="rId6206" Type="http://schemas.openxmlformats.org/officeDocument/2006/relationships/hyperlink" Target="mailto:ccrawford@ramirez.com" TargetMode="External"/><Relationship Id="rId9776" Type="http://schemas.openxmlformats.org/officeDocument/2006/relationships/hyperlink" Target="mailto:gateschelsey@palmer.com" TargetMode="External"/><Relationship Id="rId1765" Type="http://schemas.openxmlformats.org/officeDocument/2006/relationships/hyperlink" Target="http://www.mahoney-wiley.com/" TargetMode="External"/><Relationship Id="rId8378" Type="http://schemas.openxmlformats.org/officeDocument/2006/relationships/hyperlink" Target="mailto:pamela03@barr.info" TargetMode="External"/><Relationship Id="rId9429" Type="http://schemas.openxmlformats.org/officeDocument/2006/relationships/hyperlink" Target="http://baxter.com/" TargetMode="External"/><Relationship Id="rId11359" Type="http://schemas.openxmlformats.org/officeDocument/2006/relationships/hyperlink" Target="https://ramirez.info/" TargetMode="External"/><Relationship Id="rId12757" Type="http://schemas.openxmlformats.org/officeDocument/2006/relationships/hyperlink" Target="http://mayo-nelson.com/" TargetMode="External"/><Relationship Id="rId13808" Type="http://schemas.openxmlformats.org/officeDocument/2006/relationships/hyperlink" Target="mailto:glenadams@whitaker.com" TargetMode="External"/><Relationship Id="rId15230" Type="http://schemas.openxmlformats.org/officeDocument/2006/relationships/hyperlink" Target="mailto:littlemichael@villanueva.com" TargetMode="External"/><Relationship Id="rId1418" Type="http://schemas.openxmlformats.org/officeDocument/2006/relationships/hyperlink" Target="mailto:ahancock@buck.info" TargetMode="External"/><Relationship Id="rId2816" Type="http://schemas.openxmlformats.org/officeDocument/2006/relationships/hyperlink" Target="mailto:xsparks@kirk.com" TargetMode="External"/><Relationship Id="rId19851" Type="http://schemas.openxmlformats.org/officeDocument/2006/relationships/hyperlink" Target="http://boyer-harmon.org/" TargetMode="External"/><Relationship Id="rId4988" Type="http://schemas.openxmlformats.org/officeDocument/2006/relationships/hyperlink" Target="mailto:sullivanjane@wilcox-crawford.net" TargetMode="External"/><Relationship Id="rId9910" Type="http://schemas.openxmlformats.org/officeDocument/2006/relationships/hyperlink" Target="mailto:barrywyatt@little-chang.com" TargetMode="External"/><Relationship Id="rId11840" Type="http://schemas.openxmlformats.org/officeDocument/2006/relationships/hyperlink" Target="mailto:payneneil@patton-bond.info" TargetMode="External"/><Relationship Id="rId18453" Type="http://schemas.openxmlformats.org/officeDocument/2006/relationships/hyperlink" Target="https://www.frey-bradshaw.com/" TargetMode="External"/><Relationship Id="rId19504" Type="http://schemas.openxmlformats.org/officeDocument/2006/relationships/hyperlink" Target="mailto:bradescobar@haas.biz" TargetMode="External"/><Relationship Id="rId6063" Type="http://schemas.openxmlformats.org/officeDocument/2006/relationships/hyperlink" Target="http://www.terry-goodwin.info/" TargetMode="External"/><Relationship Id="rId7461" Type="http://schemas.openxmlformats.org/officeDocument/2006/relationships/hyperlink" Target="https://potter.org/" TargetMode="External"/><Relationship Id="rId8512" Type="http://schemas.openxmlformats.org/officeDocument/2006/relationships/hyperlink" Target="mailto:dominicbooth@savage.net" TargetMode="External"/><Relationship Id="rId10442" Type="http://schemas.openxmlformats.org/officeDocument/2006/relationships/hyperlink" Target="mailto:arielhorne@madden.com" TargetMode="External"/><Relationship Id="rId17055" Type="http://schemas.openxmlformats.org/officeDocument/2006/relationships/hyperlink" Target="http://bolton.com/" TargetMode="External"/><Relationship Id="rId18106" Type="http://schemas.openxmlformats.org/officeDocument/2006/relationships/hyperlink" Target="mailto:jgould@rhodes-fletcher.com" TargetMode="External"/><Relationship Id="rId7114" Type="http://schemas.openxmlformats.org/officeDocument/2006/relationships/hyperlink" Target="mailto:yriley@proctor.biz" TargetMode="External"/><Relationship Id="rId13665" Type="http://schemas.openxmlformats.org/officeDocument/2006/relationships/hyperlink" Target="https://www.deleon.net/" TargetMode="External"/><Relationship Id="rId14716" Type="http://schemas.openxmlformats.org/officeDocument/2006/relationships/hyperlink" Target="mailto:melindarobertson@dodson.info" TargetMode="External"/><Relationship Id="rId992" Type="http://schemas.openxmlformats.org/officeDocument/2006/relationships/hyperlink" Target="mailto:melanie07@joyce.com" TargetMode="External"/><Relationship Id="rId2673" Type="http://schemas.openxmlformats.org/officeDocument/2006/relationships/hyperlink" Target="https://www.brewer-davidson.com/" TargetMode="External"/><Relationship Id="rId3724" Type="http://schemas.openxmlformats.org/officeDocument/2006/relationships/hyperlink" Target="mailto:mandy36@benson.biz" TargetMode="External"/><Relationship Id="rId9286" Type="http://schemas.openxmlformats.org/officeDocument/2006/relationships/hyperlink" Target="mailto:rodneybray@vaughan-dunn.com" TargetMode="External"/><Relationship Id="rId12267" Type="http://schemas.openxmlformats.org/officeDocument/2006/relationships/hyperlink" Target="https://osborne-edwards.com/" TargetMode="External"/><Relationship Id="rId13318" Type="http://schemas.openxmlformats.org/officeDocument/2006/relationships/hyperlink" Target="mailto:wwalker@mcdonald.com" TargetMode="External"/><Relationship Id="rId645" Type="http://schemas.openxmlformats.org/officeDocument/2006/relationships/hyperlink" Target="https://www.frazier.com/" TargetMode="External"/><Relationship Id="rId1275" Type="http://schemas.openxmlformats.org/officeDocument/2006/relationships/hyperlink" Target="http://barber.com/" TargetMode="External"/><Relationship Id="rId2326" Type="http://schemas.openxmlformats.org/officeDocument/2006/relationships/hyperlink" Target="mailto:oneillcaitlyn@mcclure.org" TargetMode="External"/><Relationship Id="rId5896" Type="http://schemas.openxmlformats.org/officeDocument/2006/relationships/hyperlink" Target="mailto:coffeysteve@pena.com" TargetMode="External"/><Relationship Id="rId6947" Type="http://schemas.openxmlformats.org/officeDocument/2006/relationships/hyperlink" Target="https://sherman.com/" TargetMode="External"/><Relationship Id="rId16888" Type="http://schemas.openxmlformats.org/officeDocument/2006/relationships/hyperlink" Target="mailto:sheryl81@stevenson.net" TargetMode="External"/><Relationship Id="rId17939" Type="http://schemas.openxmlformats.org/officeDocument/2006/relationships/hyperlink" Target="http://jimenez-baker.biz/" TargetMode="External"/><Relationship Id="rId19361" Type="http://schemas.openxmlformats.org/officeDocument/2006/relationships/hyperlink" Target="http://rios.biz/" TargetMode="External"/><Relationship Id="rId4498" Type="http://schemas.openxmlformats.org/officeDocument/2006/relationships/hyperlink" Target="mailto:jim48@bernard.com" TargetMode="External"/><Relationship Id="rId5549" Type="http://schemas.openxmlformats.org/officeDocument/2006/relationships/hyperlink" Target="https://gilmore.com/" TargetMode="External"/><Relationship Id="rId9420" Type="http://schemas.openxmlformats.org/officeDocument/2006/relationships/hyperlink" Target="mailto:ericksonjuan@sampson.org" TargetMode="External"/><Relationship Id="rId19014" Type="http://schemas.openxmlformats.org/officeDocument/2006/relationships/hyperlink" Target="mailto:barkercraig@lynn-barajas.net" TargetMode="External"/><Relationship Id="rId8022" Type="http://schemas.openxmlformats.org/officeDocument/2006/relationships/hyperlink" Target="mailto:parrishjaime@weiss-foley.net" TargetMode="External"/><Relationship Id="rId11350" Type="http://schemas.openxmlformats.org/officeDocument/2006/relationships/hyperlink" Target="mailto:kelliemcbride@solis-small.com" TargetMode="External"/><Relationship Id="rId12401" Type="http://schemas.openxmlformats.org/officeDocument/2006/relationships/hyperlink" Target="https://www.harper-valenzuela.net/" TargetMode="External"/><Relationship Id="rId15971" Type="http://schemas.openxmlformats.org/officeDocument/2006/relationships/hyperlink" Target="http://www.hood.biz/" TargetMode="External"/><Relationship Id="rId11003" Type="http://schemas.openxmlformats.org/officeDocument/2006/relationships/hyperlink" Target="https://waller.com/" TargetMode="External"/><Relationship Id="rId14573" Type="http://schemas.openxmlformats.org/officeDocument/2006/relationships/hyperlink" Target="http://boone-bell.com/" TargetMode="External"/><Relationship Id="rId15624" Type="http://schemas.openxmlformats.org/officeDocument/2006/relationships/hyperlink" Target="mailto:cvega@donovan.com" TargetMode="External"/><Relationship Id="rId3581" Type="http://schemas.openxmlformats.org/officeDocument/2006/relationships/hyperlink" Target="https://burgess-alvarez.com/" TargetMode="External"/><Relationship Id="rId4632" Type="http://schemas.openxmlformats.org/officeDocument/2006/relationships/hyperlink" Target="mailto:stoneandre@proctor.biz" TargetMode="External"/><Relationship Id="rId13175" Type="http://schemas.openxmlformats.org/officeDocument/2006/relationships/hyperlink" Target="http://rangel.com/" TargetMode="External"/><Relationship Id="rId14226" Type="http://schemas.openxmlformats.org/officeDocument/2006/relationships/hyperlink" Target="mailto:alec34@andersen.com" TargetMode="External"/><Relationship Id="rId17796" Type="http://schemas.openxmlformats.org/officeDocument/2006/relationships/hyperlink" Target="mailto:perry53@skinner.com" TargetMode="External"/><Relationship Id="rId18847" Type="http://schemas.openxmlformats.org/officeDocument/2006/relationships/hyperlink" Target="https://www.todd-guzman.com/" TargetMode="External"/><Relationship Id="rId2183" Type="http://schemas.openxmlformats.org/officeDocument/2006/relationships/hyperlink" Target="http://schroeder.org/" TargetMode="External"/><Relationship Id="rId3234" Type="http://schemas.openxmlformats.org/officeDocument/2006/relationships/hyperlink" Target="mailto:taylor52@bruce-bender.org" TargetMode="External"/><Relationship Id="rId7855" Type="http://schemas.openxmlformats.org/officeDocument/2006/relationships/hyperlink" Target="https://www.myers-gaines.com/" TargetMode="External"/><Relationship Id="rId8906" Type="http://schemas.openxmlformats.org/officeDocument/2006/relationships/hyperlink" Target="mailto:shawna98@lopez-mccullough.com" TargetMode="External"/><Relationship Id="rId16398" Type="http://schemas.openxmlformats.org/officeDocument/2006/relationships/hyperlink" Target="mailto:mkrause@sutton.info" TargetMode="External"/><Relationship Id="rId17449" Type="http://schemas.openxmlformats.org/officeDocument/2006/relationships/hyperlink" Target="https://mcdaniel-mckinney.info/" TargetMode="External"/><Relationship Id="rId155" Type="http://schemas.openxmlformats.org/officeDocument/2006/relationships/hyperlink" Target="http://www.benson-keller.com/" TargetMode="External"/><Relationship Id="rId6457" Type="http://schemas.openxmlformats.org/officeDocument/2006/relationships/hyperlink" Target="https://wilkinson-mann.biz/" TargetMode="External"/><Relationship Id="rId7508" Type="http://schemas.openxmlformats.org/officeDocument/2006/relationships/hyperlink" Target="mailto:bshah@le.com" TargetMode="External"/><Relationship Id="rId10836" Type="http://schemas.openxmlformats.org/officeDocument/2006/relationships/hyperlink" Target="mailto:clarkegrace@lynn.com" TargetMode="External"/><Relationship Id="rId5059" Type="http://schemas.openxmlformats.org/officeDocument/2006/relationships/hyperlink" Target="https://www.park-joseph.com/" TargetMode="External"/><Relationship Id="rId17930" Type="http://schemas.openxmlformats.org/officeDocument/2006/relationships/hyperlink" Target="mailto:farleysuzanne@marquez-brewer.com" TargetMode="External"/><Relationship Id="rId14083" Type="http://schemas.openxmlformats.org/officeDocument/2006/relationships/hyperlink" Target="https://www.crosby-whitehead.org/" TargetMode="External"/><Relationship Id="rId15481" Type="http://schemas.openxmlformats.org/officeDocument/2006/relationships/hyperlink" Target="http://dougherty.com/" TargetMode="External"/><Relationship Id="rId16532" Type="http://schemas.openxmlformats.org/officeDocument/2006/relationships/hyperlink" Target="mailto:collierlouis@andrade-potter.biz" TargetMode="External"/><Relationship Id="rId1669" Type="http://schemas.openxmlformats.org/officeDocument/2006/relationships/hyperlink" Target="http://www.johnson.com/" TargetMode="External"/><Relationship Id="rId3091" Type="http://schemas.openxmlformats.org/officeDocument/2006/relationships/hyperlink" Target="http://jacobs.com/" TargetMode="External"/><Relationship Id="rId4142" Type="http://schemas.openxmlformats.org/officeDocument/2006/relationships/hyperlink" Target="mailto:iosborn@garrett.com" TargetMode="External"/><Relationship Id="rId5540" Type="http://schemas.openxmlformats.org/officeDocument/2006/relationships/hyperlink" Target="mailto:terri95@logan.com" TargetMode="External"/><Relationship Id="rId15134" Type="http://schemas.openxmlformats.org/officeDocument/2006/relationships/hyperlink" Target="mailto:uquinn@bullock.com" TargetMode="External"/><Relationship Id="rId19755" Type="http://schemas.openxmlformats.org/officeDocument/2006/relationships/hyperlink" Target="https://www.acevedo-bradford.com/" TargetMode="External"/><Relationship Id="rId8763" Type="http://schemas.openxmlformats.org/officeDocument/2006/relationships/hyperlink" Target="http://www.shepherd.org/" TargetMode="External"/><Relationship Id="rId9814" Type="http://schemas.openxmlformats.org/officeDocument/2006/relationships/hyperlink" Target="mailto:jadepowers@dougherty.com" TargetMode="External"/><Relationship Id="rId10693" Type="http://schemas.openxmlformats.org/officeDocument/2006/relationships/hyperlink" Target="https://braun.info/" TargetMode="External"/><Relationship Id="rId11744" Type="http://schemas.openxmlformats.org/officeDocument/2006/relationships/hyperlink" Target="mailto:staffordlogan@walker-strickland.org" TargetMode="External"/><Relationship Id="rId18357" Type="http://schemas.openxmlformats.org/officeDocument/2006/relationships/hyperlink" Target="http://www.baird.com/" TargetMode="External"/><Relationship Id="rId19408" Type="http://schemas.openxmlformats.org/officeDocument/2006/relationships/hyperlink" Target="mailto:pachecobrent@house.com" TargetMode="External"/><Relationship Id="rId28" Type="http://schemas.openxmlformats.org/officeDocument/2006/relationships/hyperlink" Target="mailto:ypayne@gaines.biz" TargetMode="External"/><Relationship Id="rId1803" Type="http://schemas.openxmlformats.org/officeDocument/2006/relationships/hyperlink" Target="http://www.perkins.biz/" TargetMode="External"/><Relationship Id="rId7365" Type="http://schemas.openxmlformats.org/officeDocument/2006/relationships/hyperlink" Target="https://www.hanson-bowman.com/" TargetMode="External"/><Relationship Id="rId8416" Type="http://schemas.openxmlformats.org/officeDocument/2006/relationships/hyperlink" Target="mailto:bherrera@cruz.com" TargetMode="External"/><Relationship Id="rId10346" Type="http://schemas.openxmlformats.org/officeDocument/2006/relationships/hyperlink" Target="mailto:ariana02@paul.net" TargetMode="External"/><Relationship Id="rId3975" Type="http://schemas.openxmlformats.org/officeDocument/2006/relationships/hyperlink" Target="http://www.hanson.com/" TargetMode="External"/><Relationship Id="rId7018" Type="http://schemas.openxmlformats.org/officeDocument/2006/relationships/hyperlink" Target="mailto:ghester@dixon.info" TargetMode="External"/><Relationship Id="rId13569" Type="http://schemas.openxmlformats.org/officeDocument/2006/relationships/hyperlink" Target="http://montoya-gillespie.biz/" TargetMode="External"/><Relationship Id="rId14967" Type="http://schemas.openxmlformats.org/officeDocument/2006/relationships/hyperlink" Target="http://barnett.biz/" TargetMode="External"/><Relationship Id="rId17440" Type="http://schemas.openxmlformats.org/officeDocument/2006/relationships/hyperlink" Target="mailto:chrishunt@trevino.com" TargetMode="External"/><Relationship Id="rId896" Type="http://schemas.openxmlformats.org/officeDocument/2006/relationships/hyperlink" Target="mailto:alejandro05@bradshaw-chen.com" TargetMode="External"/><Relationship Id="rId2577" Type="http://schemas.openxmlformats.org/officeDocument/2006/relationships/hyperlink" Target="https://www.adkins.org/" TargetMode="External"/><Relationship Id="rId3628" Type="http://schemas.openxmlformats.org/officeDocument/2006/relationships/hyperlink" Target="mailto:arthurnguyen@mendez-kennedy.net" TargetMode="External"/><Relationship Id="rId16042" Type="http://schemas.openxmlformats.org/officeDocument/2006/relationships/hyperlink" Target="mailto:nparks@santana-villanueva.org" TargetMode="External"/><Relationship Id="rId549" Type="http://schemas.openxmlformats.org/officeDocument/2006/relationships/hyperlink" Target="https://levy.org/" TargetMode="External"/><Relationship Id="rId1179" Type="http://schemas.openxmlformats.org/officeDocument/2006/relationships/hyperlink" Target="https://www.ferguson.com/" TargetMode="External"/><Relationship Id="rId5050" Type="http://schemas.openxmlformats.org/officeDocument/2006/relationships/hyperlink" Target="mailto:simmonsomar@hines-fowler.info" TargetMode="External"/><Relationship Id="rId6101" Type="http://schemas.openxmlformats.org/officeDocument/2006/relationships/hyperlink" Target="https://shaffer-garrison.net/" TargetMode="External"/><Relationship Id="rId8273" Type="http://schemas.openxmlformats.org/officeDocument/2006/relationships/hyperlink" Target="https://www.oneal-kramer.info/" TargetMode="External"/><Relationship Id="rId9671" Type="http://schemas.openxmlformats.org/officeDocument/2006/relationships/hyperlink" Target="https://www.yang-pearson.org/" TargetMode="External"/><Relationship Id="rId12652" Type="http://schemas.openxmlformats.org/officeDocument/2006/relationships/hyperlink" Target="mailto:malik18@hancock.info" TargetMode="External"/><Relationship Id="rId13703" Type="http://schemas.openxmlformats.org/officeDocument/2006/relationships/hyperlink" Target="http://www.novak.com/" TargetMode="External"/><Relationship Id="rId19265" Type="http://schemas.openxmlformats.org/officeDocument/2006/relationships/hyperlink" Target="https://bridges.com/" TargetMode="External"/><Relationship Id="rId1660" Type="http://schemas.openxmlformats.org/officeDocument/2006/relationships/hyperlink" Target="mailto:apotts@dalton-reese.com" TargetMode="External"/><Relationship Id="rId2711" Type="http://schemas.openxmlformats.org/officeDocument/2006/relationships/hyperlink" Target="http://www.hampton.com/" TargetMode="External"/><Relationship Id="rId9324" Type="http://schemas.openxmlformats.org/officeDocument/2006/relationships/hyperlink" Target="mailto:rreilly@church.com" TargetMode="External"/><Relationship Id="rId11254" Type="http://schemas.openxmlformats.org/officeDocument/2006/relationships/hyperlink" Target="mailto:ggarza@mclean-petersen.net" TargetMode="External"/><Relationship Id="rId12305" Type="http://schemas.openxmlformats.org/officeDocument/2006/relationships/hyperlink" Target="https://morse.net/" TargetMode="External"/><Relationship Id="rId15875" Type="http://schemas.openxmlformats.org/officeDocument/2006/relationships/hyperlink" Target="https://www.contreras-wilkinson.net/" TargetMode="External"/><Relationship Id="rId16926" Type="http://schemas.openxmlformats.org/officeDocument/2006/relationships/hyperlink" Target="mailto:katiehawkins@henson.com" TargetMode="External"/><Relationship Id="rId1313" Type="http://schemas.openxmlformats.org/officeDocument/2006/relationships/hyperlink" Target="https://www.short.net/" TargetMode="External"/><Relationship Id="rId4883" Type="http://schemas.openxmlformats.org/officeDocument/2006/relationships/hyperlink" Target="https://www.torres.com/" TargetMode="External"/><Relationship Id="rId5934" Type="http://schemas.openxmlformats.org/officeDocument/2006/relationships/hyperlink" Target="mailto:kiaralindsey@baker-doyle.com" TargetMode="External"/><Relationship Id="rId14477" Type="http://schemas.openxmlformats.org/officeDocument/2006/relationships/hyperlink" Target="https://whitney.biz/" TargetMode="External"/><Relationship Id="rId15528" Type="http://schemas.openxmlformats.org/officeDocument/2006/relationships/hyperlink" Target="mailto:annette85@hahn-knox.com" TargetMode="External"/><Relationship Id="rId3485" Type="http://schemas.openxmlformats.org/officeDocument/2006/relationships/hyperlink" Target="http://www.page-hampton.com/" TargetMode="External"/><Relationship Id="rId4536" Type="http://schemas.openxmlformats.org/officeDocument/2006/relationships/hyperlink" Target="mailto:khantricia@fields.com" TargetMode="External"/><Relationship Id="rId13079" Type="http://schemas.openxmlformats.org/officeDocument/2006/relationships/hyperlink" Target="http://potts.com/" TargetMode="External"/><Relationship Id="rId18001" Type="http://schemas.openxmlformats.org/officeDocument/2006/relationships/hyperlink" Target="http://coleman.biz/" TargetMode="External"/><Relationship Id="rId2087" Type="http://schemas.openxmlformats.org/officeDocument/2006/relationships/hyperlink" Target="http://francis.info/" TargetMode="External"/><Relationship Id="rId3138" Type="http://schemas.openxmlformats.org/officeDocument/2006/relationships/hyperlink" Target="mailto:patrickallen@sims-moore.com" TargetMode="External"/><Relationship Id="rId7759" Type="http://schemas.openxmlformats.org/officeDocument/2006/relationships/hyperlink" Target="https://dean.net/" TargetMode="External"/><Relationship Id="rId9181" Type="http://schemas.openxmlformats.org/officeDocument/2006/relationships/hyperlink" Target="http://donaldson-maddox.biz/" TargetMode="External"/><Relationship Id="rId13560" Type="http://schemas.openxmlformats.org/officeDocument/2006/relationships/hyperlink" Target="mailto:jknight@hudson.net" TargetMode="External"/><Relationship Id="rId14611" Type="http://schemas.openxmlformats.org/officeDocument/2006/relationships/hyperlink" Target="https://peters.biz/" TargetMode="External"/><Relationship Id="rId540" Type="http://schemas.openxmlformats.org/officeDocument/2006/relationships/hyperlink" Target="mailto:chelsea29@brooks.org" TargetMode="External"/><Relationship Id="rId1170" Type="http://schemas.openxmlformats.org/officeDocument/2006/relationships/hyperlink" Target="mailto:tamara83@bentley.com" TargetMode="External"/><Relationship Id="rId2221" Type="http://schemas.openxmlformats.org/officeDocument/2006/relationships/hyperlink" Target="http://bell.net/" TargetMode="External"/><Relationship Id="rId12162" Type="http://schemas.openxmlformats.org/officeDocument/2006/relationships/hyperlink" Target="mailto:kreese@barker.biz" TargetMode="External"/><Relationship Id="rId13213" Type="http://schemas.openxmlformats.org/officeDocument/2006/relationships/hyperlink" Target="https://www.cummings-montgomery.info/" TargetMode="External"/><Relationship Id="rId16783" Type="http://schemas.openxmlformats.org/officeDocument/2006/relationships/hyperlink" Target="https://lutz.com/" TargetMode="External"/><Relationship Id="rId17834" Type="http://schemas.openxmlformats.org/officeDocument/2006/relationships/hyperlink" Target="mailto:jason37@heath.info" TargetMode="External"/><Relationship Id="rId5791" Type="http://schemas.openxmlformats.org/officeDocument/2006/relationships/hyperlink" Target="http://vasquez.org/" TargetMode="External"/><Relationship Id="rId6842" Type="http://schemas.openxmlformats.org/officeDocument/2006/relationships/hyperlink" Target="mailto:grodriguez@braun.com" TargetMode="External"/><Relationship Id="rId15385" Type="http://schemas.openxmlformats.org/officeDocument/2006/relationships/hyperlink" Target="http://jackson-vance.net/" TargetMode="External"/><Relationship Id="rId16436" Type="http://schemas.openxmlformats.org/officeDocument/2006/relationships/hyperlink" Target="mailto:craig13@charles-bruce.com" TargetMode="External"/><Relationship Id="rId4393" Type="http://schemas.openxmlformats.org/officeDocument/2006/relationships/hyperlink" Target="http://www.lang.com/" TargetMode="External"/><Relationship Id="rId5444" Type="http://schemas.openxmlformats.org/officeDocument/2006/relationships/hyperlink" Target="mailto:vhoffman@doyle-bowen.net" TargetMode="External"/><Relationship Id="rId11995" Type="http://schemas.openxmlformats.org/officeDocument/2006/relationships/hyperlink" Target="http://www.le.com/" TargetMode="External"/><Relationship Id="rId15038" Type="http://schemas.openxmlformats.org/officeDocument/2006/relationships/hyperlink" Target="mailto:brittany02@blevins.info" TargetMode="External"/><Relationship Id="rId19659" Type="http://schemas.openxmlformats.org/officeDocument/2006/relationships/hyperlink" Target="http://caldwell.com/" TargetMode="External"/><Relationship Id="rId4046" Type="http://schemas.openxmlformats.org/officeDocument/2006/relationships/hyperlink" Target="mailto:kevinarias@anderson.net" TargetMode="External"/><Relationship Id="rId8667" Type="http://schemas.openxmlformats.org/officeDocument/2006/relationships/hyperlink" Target="http://zuniga-caldwell.info/" TargetMode="External"/><Relationship Id="rId9718" Type="http://schemas.openxmlformats.org/officeDocument/2006/relationships/hyperlink" Target="mailto:chamberssherry@cervantes.com" TargetMode="External"/><Relationship Id="rId10597" Type="http://schemas.openxmlformats.org/officeDocument/2006/relationships/hyperlink" Target="http://www.cain.com/" TargetMode="External"/><Relationship Id="rId11648" Type="http://schemas.openxmlformats.org/officeDocument/2006/relationships/hyperlink" Target="mailto:dmarshall@mcdowell.info" TargetMode="External"/><Relationship Id="rId1707" Type="http://schemas.openxmlformats.org/officeDocument/2006/relationships/hyperlink" Target="http://cruz.com/" TargetMode="External"/><Relationship Id="rId7269" Type="http://schemas.openxmlformats.org/officeDocument/2006/relationships/hyperlink" Target="http://hayden-hammond.org/" TargetMode="External"/><Relationship Id="rId13070" Type="http://schemas.openxmlformats.org/officeDocument/2006/relationships/hyperlink" Target="mailto:jenna20@chambers.org" TargetMode="External"/><Relationship Id="rId14121" Type="http://schemas.openxmlformats.org/officeDocument/2006/relationships/hyperlink" Target="http://www.thompson.biz/" TargetMode="External"/><Relationship Id="rId16293" Type="http://schemas.openxmlformats.org/officeDocument/2006/relationships/hyperlink" Target="https://www.lloyd-greene.net/" TargetMode="External"/><Relationship Id="rId17691" Type="http://schemas.openxmlformats.org/officeDocument/2006/relationships/hyperlink" Target="https://wyatt-barrett.com/" TargetMode="External"/><Relationship Id="rId18742" Type="http://schemas.openxmlformats.org/officeDocument/2006/relationships/hyperlink" Target="mailto:tayloralison@mosley.org" TargetMode="External"/><Relationship Id="rId3879" Type="http://schemas.openxmlformats.org/officeDocument/2006/relationships/hyperlink" Target="http://www.friedman-friedman.net/" TargetMode="External"/><Relationship Id="rId6352" Type="http://schemas.openxmlformats.org/officeDocument/2006/relationships/hyperlink" Target="mailto:rangelcory@callahan-reilly.com" TargetMode="External"/><Relationship Id="rId7750" Type="http://schemas.openxmlformats.org/officeDocument/2006/relationships/hyperlink" Target="mailto:dleach@chase-charles.com" TargetMode="External"/><Relationship Id="rId8801" Type="http://schemas.openxmlformats.org/officeDocument/2006/relationships/hyperlink" Target="http://chavez.com/" TargetMode="External"/><Relationship Id="rId10731" Type="http://schemas.openxmlformats.org/officeDocument/2006/relationships/hyperlink" Target="http://gentry-york.info/" TargetMode="External"/><Relationship Id="rId17344" Type="http://schemas.openxmlformats.org/officeDocument/2006/relationships/hyperlink" Target="mailto:freysherri@mcguire.org" TargetMode="External"/><Relationship Id="rId6005" Type="http://schemas.openxmlformats.org/officeDocument/2006/relationships/hyperlink" Target="https://www.proctor-glenn.net/" TargetMode="External"/><Relationship Id="rId7403" Type="http://schemas.openxmlformats.org/officeDocument/2006/relationships/hyperlink" Target="https://durham.biz/" TargetMode="External"/><Relationship Id="rId13954" Type="http://schemas.openxmlformats.org/officeDocument/2006/relationships/hyperlink" Target="mailto:rbates@webster-mcintyre.com" TargetMode="External"/><Relationship Id="rId2962" Type="http://schemas.openxmlformats.org/officeDocument/2006/relationships/hyperlink" Target="mailto:ruth94@ashley.com" TargetMode="External"/><Relationship Id="rId9575" Type="http://schemas.openxmlformats.org/officeDocument/2006/relationships/hyperlink" Target="https://www.trevino-ball.com/" TargetMode="External"/><Relationship Id="rId12556" Type="http://schemas.openxmlformats.org/officeDocument/2006/relationships/hyperlink" Target="mailto:wendymcintosh@eaton-lang.com" TargetMode="External"/><Relationship Id="rId13607" Type="http://schemas.openxmlformats.org/officeDocument/2006/relationships/hyperlink" Target="https://www.fuller.org/" TargetMode="External"/><Relationship Id="rId19169" Type="http://schemas.openxmlformats.org/officeDocument/2006/relationships/hyperlink" Target="http://joyce.com/" TargetMode="External"/><Relationship Id="rId934" Type="http://schemas.openxmlformats.org/officeDocument/2006/relationships/hyperlink" Target="mailto:watsonandres@clarke.com" TargetMode="External"/><Relationship Id="rId1564" Type="http://schemas.openxmlformats.org/officeDocument/2006/relationships/hyperlink" Target="mailto:kiarasawyer@boyle.info" TargetMode="External"/><Relationship Id="rId2615" Type="http://schemas.openxmlformats.org/officeDocument/2006/relationships/hyperlink" Target="https://www.warren.org/" TargetMode="External"/><Relationship Id="rId8177" Type="http://schemas.openxmlformats.org/officeDocument/2006/relationships/hyperlink" Target="https://www.cameron.com/" TargetMode="External"/><Relationship Id="rId9228" Type="http://schemas.openxmlformats.org/officeDocument/2006/relationships/hyperlink" Target="mailto:paullittle@preston.biz" TargetMode="External"/><Relationship Id="rId11158" Type="http://schemas.openxmlformats.org/officeDocument/2006/relationships/hyperlink" Target="mailto:suzanne82@leonard-faulkner.info" TargetMode="External"/><Relationship Id="rId12209" Type="http://schemas.openxmlformats.org/officeDocument/2006/relationships/hyperlink" Target="https://www.le.info/" TargetMode="External"/><Relationship Id="rId15779" Type="http://schemas.openxmlformats.org/officeDocument/2006/relationships/hyperlink" Target="http://pope.com/" TargetMode="External"/><Relationship Id="rId19650" Type="http://schemas.openxmlformats.org/officeDocument/2006/relationships/hyperlink" Target="mailto:knorton@leach.com" TargetMode="External"/><Relationship Id="rId1217" Type="http://schemas.openxmlformats.org/officeDocument/2006/relationships/hyperlink" Target="https://whitehead-serrano.com/" TargetMode="External"/><Relationship Id="rId4787" Type="http://schemas.openxmlformats.org/officeDocument/2006/relationships/hyperlink" Target="https://bell-mcbride.com/" TargetMode="External"/><Relationship Id="rId5838" Type="http://schemas.openxmlformats.org/officeDocument/2006/relationships/hyperlink" Target="mailto:yneal@fletcher.com" TargetMode="External"/><Relationship Id="rId18252" Type="http://schemas.openxmlformats.org/officeDocument/2006/relationships/hyperlink" Target="mailto:pjoyce@scott-davidson.com" TargetMode="External"/><Relationship Id="rId19303" Type="http://schemas.openxmlformats.org/officeDocument/2006/relationships/hyperlink" Target="http://swanson.biz/" TargetMode="External"/><Relationship Id="rId3389" Type="http://schemas.openxmlformats.org/officeDocument/2006/relationships/hyperlink" Target="http://curry-blankenship.org/" TargetMode="External"/><Relationship Id="rId7260" Type="http://schemas.openxmlformats.org/officeDocument/2006/relationships/hyperlink" Target="mailto:dchristensen@castro-melton.biz" TargetMode="External"/><Relationship Id="rId8311" Type="http://schemas.openxmlformats.org/officeDocument/2006/relationships/hyperlink" Target="http://www.ochoa-clements.org/" TargetMode="External"/><Relationship Id="rId10241" Type="http://schemas.openxmlformats.org/officeDocument/2006/relationships/hyperlink" Target="https://www.hammond-ware.org/" TargetMode="External"/><Relationship Id="rId14862" Type="http://schemas.openxmlformats.org/officeDocument/2006/relationships/hyperlink" Target="mailto:bryanbeverly@atkins-cordova.com" TargetMode="External"/><Relationship Id="rId15913" Type="http://schemas.openxmlformats.org/officeDocument/2006/relationships/hyperlink" Target="http://www.estrada.com/" TargetMode="External"/><Relationship Id="rId3870" Type="http://schemas.openxmlformats.org/officeDocument/2006/relationships/hyperlink" Target="mailto:osborncody@osborne-lindsey.com" TargetMode="External"/><Relationship Id="rId4921" Type="http://schemas.openxmlformats.org/officeDocument/2006/relationships/hyperlink" Target="http://www.spears.org/" TargetMode="External"/><Relationship Id="rId9085" Type="http://schemas.openxmlformats.org/officeDocument/2006/relationships/hyperlink" Target="http://carney.info/" TargetMode="External"/><Relationship Id="rId13464" Type="http://schemas.openxmlformats.org/officeDocument/2006/relationships/hyperlink" Target="mailto:charlotte42@rojas.com" TargetMode="External"/><Relationship Id="rId14515" Type="http://schemas.openxmlformats.org/officeDocument/2006/relationships/hyperlink" Target="https://www.pollard.com/" TargetMode="External"/><Relationship Id="rId791" Type="http://schemas.openxmlformats.org/officeDocument/2006/relationships/hyperlink" Target="https://saunders-stuart.com/" TargetMode="External"/><Relationship Id="rId1074" Type="http://schemas.openxmlformats.org/officeDocument/2006/relationships/hyperlink" Target="mailto:carrillopriscilla@ortega.com" TargetMode="External"/><Relationship Id="rId2472" Type="http://schemas.openxmlformats.org/officeDocument/2006/relationships/hyperlink" Target="mailto:laura13@parker.net" TargetMode="External"/><Relationship Id="rId3523" Type="http://schemas.openxmlformats.org/officeDocument/2006/relationships/hyperlink" Target="https://www.vazquez.com/" TargetMode="External"/><Relationship Id="rId12066" Type="http://schemas.openxmlformats.org/officeDocument/2006/relationships/hyperlink" Target="mailto:alejandro48@graham.info" TargetMode="External"/><Relationship Id="rId13117" Type="http://schemas.openxmlformats.org/officeDocument/2006/relationships/hyperlink" Target="http://hahn.com/" TargetMode="External"/><Relationship Id="rId16687" Type="http://schemas.openxmlformats.org/officeDocument/2006/relationships/hyperlink" Target="http://duncan-mills.com/" TargetMode="External"/><Relationship Id="rId17738" Type="http://schemas.openxmlformats.org/officeDocument/2006/relationships/hyperlink" Target="mailto:bautistapaul@reyes.info" TargetMode="External"/><Relationship Id="rId444" Type="http://schemas.openxmlformats.org/officeDocument/2006/relationships/hyperlink" Target="mailto:wisediane@dean.com" TargetMode="External"/><Relationship Id="rId2125" Type="http://schemas.openxmlformats.org/officeDocument/2006/relationships/hyperlink" Target="http://www.king.org/" TargetMode="External"/><Relationship Id="rId5695" Type="http://schemas.openxmlformats.org/officeDocument/2006/relationships/hyperlink" Target="http://pittman.org/" TargetMode="External"/><Relationship Id="rId6746" Type="http://schemas.openxmlformats.org/officeDocument/2006/relationships/hyperlink" Target="mailto:pruittshelby@mcpherson-drake.com" TargetMode="External"/><Relationship Id="rId15289" Type="http://schemas.openxmlformats.org/officeDocument/2006/relationships/hyperlink" Target="http://www.velez-pham.biz/" TargetMode="External"/><Relationship Id="rId19160" Type="http://schemas.openxmlformats.org/officeDocument/2006/relationships/hyperlink" Target="mailto:sheila38@hawkins.com" TargetMode="External"/><Relationship Id="rId4297" Type="http://schemas.openxmlformats.org/officeDocument/2006/relationships/hyperlink" Target="http://cox.com/" TargetMode="External"/><Relationship Id="rId5348" Type="http://schemas.openxmlformats.org/officeDocument/2006/relationships/hyperlink" Target="mailto:ckrause@warner.com" TargetMode="External"/><Relationship Id="rId9969" Type="http://schemas.openxmlformats.org/officeDocument/2006/relationships/hyperlink" Target="https://warren-herrera.biz/" TargetMode="External"/><Relationship Id="rId12200" Type="http://schemas.openxmlformats.org/officeDocument/2006/relationships/hyperlink" Target="mailto:trevor38@buckley.com" TargetMode="External"/><Relationship Id="rId11899" Type="http://schemas.openxmlformats.org/officeDocument/2006/relationships/hyperlink" Target="https://pena.com/" TargetMode="External"/><Relationship Id="rId14372" Type="http://schemas.openxmlformats.org/officeDocument/2006/relationships/hyperlink" Target="mailto:stephenrowe@cantrell.info" TargetMode="External"/><Relationship Id="rId15770" Type="http://schemas.openxmlformats.org/officeDocument/2006/relationships/hyperlink" Target="mailto:beverly42@reyes.info" TargetMode="External"/><Relationship Id="rId16821" Type="http://schemas.openxmlformats.org/officeDocument/2006/relationships/hyperlink" Target="https://berger.com/" TargetMode="External"/><Relationship Id="rId1958" Type="http://schemas.openxmlformats.org/officeDocument/2006/relationships/hyperlink" Target="mailto:jerome34@keller.com" TargetMode="External"/><Relationship Id="rId3380" Type="http://schemas.openxmlformats.org/officeDocument/2006/relationships/hyperlink" Target="mailto:tristansingleton@marks-fitzpatrick.info" TargetMode="External"/><Relationship Id="rId4431" Type="http://schemas.openxmlformats.org/officeDocument/2006/relationships/hyperlink" Target="http://www.sanders-valencia.info/" TargetMode="External"/><Relationship Id="rId14025" Type="http://schemas.openxmlformats.org/officeDocument/2006/relationships/hyperlink" Target="https://www.gibson.com/" TargetMode="External"/><Relationship Id="rId15423" Type="http://schemas.openxmlformats.org/officeDocument/2006/relationships/hyperlink" Target="http://mccarthy-marquez.com/" TargetMode="External"/><Relationship Id="rId18993" Type="http://schemas.openxmlformats.org/officeDocument/2006/relationships/hyperlink" Target="https://www.gaines-henson.com/" TargetMode="External"/><Relationship Id="rId3033" Type="http://schemas.openxmlformats.org/officeDocument/2006/relationships/hyperlink" Target="http://www.nelson-green.biz/" TargetMode="External"/><Relationship Id="rId10982" Type="http://schemas.openxmlformats.org/officeDocument/2006/relationships/hyperlink" Target="mailto:antoniovargas@franco.com" TargetMode="External"/><Relationship Id="rId17595" Type="http://schemas.openxmlformats.org/officeDocument/2006/relationships/hyperlink" Target="http://www.heath.com/" TargetMode="External"/><Relationship Id="rId18646" Type="http://schemas.openxmlformats.org/officeDocument/2006/relationships/hyperlink" Target="mailto:sherriochoa@benitez-munoz.com" TargetMode="External"/><Relationship Id="rId7654" Type="http://schemas.openxmlformats.org/officeDocument/2006/relationships/hyperlink" Target="mailto:clairegarza@terrell.com" TargetMode="External"/><Relationship Id="rId8705" Type="http://schemas.openxmlformats.org/officeDocument/2006/relationships/hyperlink" Target="http://franklin.com/" TargetMode="External"/><Relationship Id="rId10635" Type="http://schemas.openxmlformats.org/officeDocument/2006/relationships/hyperlink" Target="http://bates.biz/" TargetMode="External"/><Relationship Id="rId16197" Type="http://schemas.openxmlformats.org/officeDocument/2006/relationships/hyperlink" Target="http://deleon.com/" TargetMode="External"/><Relationship Id="rId17248" Type="http://schemas.openxmlformats.org/officeDocument/2006/relationships/hyperlink" Target="mailto:princecindy@combs.com" TargetMode="External"/><Relationship Id="rId6256" Type="http://schemas.openxmlformats.org/officeDocument/2006/relationships/hyperlink" Target="mailto:arellanowalter@flowers.com" TargetMode="External"/><Relationship Id="rId7307" Type="http://schemas.openxmlformats.org/officeDocument/2006/relationships/hyperlink" Target="https://gregory-armstrong.org/" TargetMode="External"/><Relationship Id="rId13858" Type="http://schemas.openxmlformats.org/officeDocument/2006/relationships/hyperlink" Target="mailto:sonyalyons@branch.org" TargetMode="External"/><Relationship Id="rId2866" Type="http://schemas.openxmlformats.org/officeDocument/2006/relationships/hyperlink" Target="mailto:archerkaitlyn@cannon.info" TargetMode="External"/><Relationship Id="rId3917" Type="http://schemas.openxmlformats.org/officeDocument/2006/relationships/hyperlink" Target="https://www.medina.com/" TargetMode="External"/><Relationship Id="rId9479" Type="http://schemas.openxmlformats.org/officeDocument/2006/relationships/hyperlink" Target="http://www.roberts.com/" TargetMode="External"/><Relationship Id="rId14909" Type="http://schemas.openxmlformats.org/officeDocument/2006/relationships/hyperlink" Target="https://www.lam.org/" TargetMode="External"/><Relationship Id="rId15280" Type="http://schemas.openxmlformats.org/officeDocument/2006/relationships/hyperlink" Target="mailto:nkennedy@stark.info" TargetMode="External"/><Relationship Id="rId16331" Type="http://schemas.openxmlformats.org/officeDocument/2006/relationships/hyperlink" Target="http://little-wiggins.com/" TargetMode="External"/><Relationship Id="rId838" Type="http://schemas.openxmlformats.org/officeDocument/2006/relationships/hyperlink" Target="mailto:bishopbryan@mcpherson-rosario.com" TargetMode="External"/><Relationship Id="rId1468" Type="http://schemas.openxmlformats.org/officeDocument/2006/relationships/hyperlink" Target="mailto:valerie26@luna-mccarty.com" TargetMode="External"/><Relationship Id="rId2519" Type="http://schemas.openxmlformats.org/officeDocument/2006/relationships/hyperlink" Target="http://www.moses.com/" TargetMode="External"/><Relationship Id="rId8562" Type="http://schemas.openxmlformats.org/officeDocument/2006/relationships/hyperlink" Target="mailto:dakota29@gates-baxter.com" TargetMode="External"/><Relationship Id="rId9960" Type="http://schemas.openxmlformats.org/officeDocument/2006/relationships/hyperlink" Target="mailto:tommy90@berry-lane.com" TargetMode="External"/><Relationship Id="rId11890" Type="http://schemas.openxmlformats.org/officeDocument/2006/relationships/hyperlink" Target="mailto:deborah67@galloway-pittman.org" TargetMode="External"/><Relationship Id="rId12941" Type="http://schemas.openxmlformats.org/officeDocument/2006/relationships/hyperlink" Target="http://www.phelps-lowery.info/" TargetMode="External"/><Relationship Id="rId18156" Type="http://schemas.openxmlformats.org/officeDocument/2006/relationships/hyperlink" Target="mailto:espinozagene@vaughn.net" TargetMode="External"/><Relationship Id="rId19554" Type="http://schemas.openxmlformats.org/officeDocument/2006/relationships/hyperlink" Target="mailto:savagejoann@gay-costa.com" TargetMode="External"/><Relationship Id="rId7164" Type="http://schemas.openxmlformats.org/officeDocument/2006/relationships/hyperlink" Target="mailto:annette74@howell.com" TargetMode="External"/><Relationship Id="rId8215" Type="http://schemas.openxmlformats.org/officeDocument/2006/relationships/hyperlink" Target="https://www.mcknight.com/" TargetMode="External"/><Relationship Id="rId9613" Type="http://schemas.openxmlformats.org/officeDocument/2006/relationships/hyperlink" Target="http://www.cantu-arroyo.biz/" TargetMode="External"/><Relationship Id="rId10492" Type="http://schemas.openxmlformats.org/officeDocument/2006/relationships/hyperlink" Target="mailto:bbowman@stanton-curtis.com" TargetMode="External"/><Relationship Id="rId11543" Type="http://schemas.openxmlformats.org/officeDocument/2006/relationships/hyperlink" Target="http://skinner.biz/" TargetMode="External"/><Relationship Id="rId19207" Type="http://schemas.openxmlformats.org/officeDocument/2006/relationships/hyperlink" Target="http://www.pacheco.com/" TargetMode="External"/><Relationship Id="rId1602" Type="http://schemas.openxmlformats.org/officeDocument/2006/relationships/hyperlink" Target="mailto:pinedagerald@navarro-richard.org" TargetMode="External"/><Relationship Id="rId10145" Type="http://schemas.openxmlformats.org/officeDocument/2006/relationships/hyperlink" Target="http://bauer.com/" TargetMode="External"/><Relationship Id="rId14766" Type="http://schemas.openxmlformats.org/officeDocument/2006/relationships/hyperlink" Target="mailto:dwayne39@bell-stein.biz" TargetMode="External"/><Relationship Id="rId15817" Type="http://schemas.openxmlformats.org/officeDocument/2006/relationships/hyperlink" Target="http://keller-greer.com/" TargetMode="External"/><Relationship Id="rId3774" Type="http://schemas.openxmlformats.org/officeDocument/2006/relationships/hyperlink" Target="mailto:craigmurillo@curtis.com" TargetMode="External"/><Relationship Id="rId4825" Type="http://schemas.openxmlformats.org/officeDocument/2006/relationships/hyperlink" Target="http://www.rocha-ho.com/" TargetMode="External"/><Relationship Id="rId13368" Type="http://schemas.openxmlformats.org/officeDocument/2006/relationships/hyperlink" Target="mailto:ccarson@wallace-howell.com" TargetMode="External"/><Relationship Id="rId14419" Type="http://schemas.openxmlformats.org/officeDocument/2006/relationships/hyperlink" Target="http://carson.com/" TargetMode="External"/><Relationship Id="rId17989" Type="http://schemas.openxmlformats.org/officeDocument/2006/relationships/hyperlink" Target="http://donaldson.com/" TargetMode="External"/><Relationship Id="rId695" Type="http://schemas.openxmlformats.org/officeDocument/2006/relationships/hyperlink" Target="http://hubbard.org/" TargetMode="External"/><Relationship Id="rId2376" Type="http://schemas.openxmlformats.org/officeDocument/2006/relationships/hyperlink" Target="mailto:fmckee@vaughan-spencer.net" TargetMode="External"/><Relationship Id="rId3427" Type="http://schemas.openxmlformats.org/officeDocument/2006/relationships/hyperlink" Target="http://pierce.com/" TargetMode="External"/><Relationship Id="rId6997" Type="http://schemas.openxmlformats.org/officeDocument/2006/relationships/hyperlink" Target="http://www.gregory.com/" TargetMode="External"/><Relationship Id="rId348" Type="http://schemas.openxmlformats.org/officeDocument/2006/relationships/hyperlink" Target="mailto:cowandeanna@house.com" TargetMode="External"/><Relationship Id="rId2029" Type="http://schemas.openxmlformats.org/officeDocument/2006/relationships/hyperlink" Target="https://www.burton.com/" TargetMode="External"/><Relationship Id="rId5599" Type="http://schemas.openxmlformats.org/officeDocument/2006/relationships/hyperlink" Target="https://lowe-matthews.com/" TargetMode="External"/><Relationship Id="rId9470" Type="http://schemas.openxmlformats.org/officeDocument/2006/relationships/hyperlink" Target="mailto:greg00@strong-chang.net" TargetMode="External"/><Relationship Id="rId14900" Type="http://schemas.openxmlformats.org/officeDocument/2006/relationships/hyperlink" Target="mailto:alyssa65@key.com" TargetMode="External"/><Relationship Id="rId19064" Type="http://schemas.openxmlformats.org/officeDocument/2006/relationships/hyperlink" Target="mailto:eric33@moran-kline.info" TargetMode="External"/><Relationship Id="rId2510" Type="http://schemas.openxmlformats.org/officeDocument/2006/relationships/hyperlink" Target="mailto:imcmillan@clark-turner.net" TargetMode="External"/><Relationship Id="rId8072" Type="http://schemas.openxmlformats.org/officeDocument/2006/relationships/hyperlink" Target="mailto:parkpreston@brooks.com" TargetMode="External"/><Relationship Id="rId9123" Type="http://schemas.openxmlformats.org/officeDocument/2006/relationships/hyperlink" Target="http://www.riggs-calderon.com/" TargetMode="External"/><Relationship Id="rId11053" Type="http://schemas.openxmlformats.org/officeDocument/2006/relationships/hyperlink" Target="https://lozano.com/" TargetMode="External"/><Relationship Id="rId12104" Type="http://schemas.openxmlformats.org/officeDocument/2006/relationships/hyperlink" Target="mailto:jennahouse@collier.org" TargetMode="External"/><Relationship Id="rId12451" Type="http://schemas.openxmlformats.org/officeDocument/2006/relationships/hyperlink" Target="https://www.duffy.com/" TargetMode="External"/><Relationship Id="rId13502" Type="http://schemas.openxmlformats.org/officeDocument/2006/relationships/hyperlink" Target="mailto:fguerra@raymond.info" TargetMode="External"/><Relationship Id="rId1112" Type="http://schemas.openxmlformats.org/officeDocument/2006/relationships/hyperlink" Target="mailto:qpotter@holloway.com" TargetMode="External"/><Relationship Id="rId15674" Type="http://schemas.openxmlformats.org/officeDocument/2006/relationships/hyperlink" Target="mailto:ychandler@spencer.info" TargetMode="External"/><Relationship Id="rId16725" Type="http://schemas.openxmlformats.org/officeDocument/2006/relationships/hyperlink" Target="http://kline.com/" TargetMode="External"/><Relationship Id="rId3284" Type="http://schemas.openxmlformats.org/officeDocument/2006/relationships/hyperlink" Target="mailto:saraduke@saunders.com" TargetMode="External"/><Relationship Id="rId4682" Type="http://schemas.openxmlformats.org/officeDocument/2006/relationships/hyperlink" Target="mailto:darin53@tucker-meyers.net" TargetMode="External"/><Relationship Id="rId5733" Type="http://schemas.openxmlformats.org/officeDocument/2006/relationships/hyperlink" Target="https://booth.com/" TargetMode="External"/><Relationship Id="rId14276" Type="http://schemas.openxmlformats.org/officeDocument/2006/relationships/hyperlink" Target="mailto:cmora@abbott.com" TargetMode="External"/><Relationship Id="rId15327" Type="http://schemas.openxmlformats.org/officeDocument/2006/relationships/hyperlink" Target="https://chandler.biz/" TargetMode="External"/><Relationship Id="rId18897" Type="http://schemas.openxmlformats.org/officeDocument/2006/relationships/hyperlink" Target="https://lawrence.com/" TargetMode="External"/><Relationship Id="rId19948" Type="http://schemas.openxmlformats.org/officeDocument/2006/relationships/hyperlink" Target="mailto:blevinsmarc@wilson.org" TargetMode="External"/><Relationship Id="rId4335" Type="http://schemas.openxmlformats.org/officeDocument/2006/relationships/hyperlink" Target="https://malone.com/" TargetMode="External"/><Relationship Id="rId8956" Type="http://schemas.openxmlformats.org/officeDocument/2006/relationships/hyperlink" Target="mailto:wukerri@cole.com" TargetMode="External"/><Relationship Id="rId10886" Type="http://schemas.openxmlformats.org/officeDocument/2006/relationships/hyperlink" Target="mailto:maxwellspencer@cortez.com" TargetMode="External"/><Relationship Id="rId11937" Type="http://schemas.openxmlformats.org/officeDocument/2006/relationships/hyperlink" Target="http://odonnell.com/" TargetMode="External"/><Relationship Id="rId17499" Type="http://schemas.openxmlformats.org/officeDocument/2006/relationships/hyperlink" Target="https://mosley.com/" TargetMode="External"/><Relationship Id="rId7558" Type="http://schemas.openxmlformats.org/officeDocument/2006/relationships/hyperlink" Target="mailto:jorgerasmussen@morton.com" TargetMode="External"/><Relationship Id="rId8609" Type="http://schemas.openxmlformats.org/officeDocument/2006/relationships/hyperlink" Target="http://www.english-kemp.com/" TargetMode="External"/><Relationship Id="rId10539" Type="http://schemas.openxmlformats.org/officeDocument/2006/relationships/hyperlink" Target="http://www.goodwin.com/" TargetMode="External"/><Relationship Id="rId14410" Type="http://schemas.openxmlformats.org/officeDocument/2006/relationships/hyperlink" Target="mailto:stacie43@vaughan-hinton.net" TargetMode="External"/><Relationship Id="rId13012" Type="http://schemas.openxmlformats.org/officeDocument/2006/relationships/hyperlink" Target="mailto:zwelch@gutierrez.info" TargetMode="External"/><Relationship Id="rId16582" Type="http://schemas.openxmlformats.org/officeDocument/2006/relationships/hyperlink" Target="mailto:sergio32@rojas.info" TargetMode="External"/><Relationship Id="rId17980" Type="http://schemas.openxmlformats.org/officeDocument/2006/relationships/hyperlink" Target="mailto:christian70@nielsen-underwood.org" TargetMode="External"/><Relationship Id="rId2020" Type="http://schemas.openxmlformats.org/officeDocument/2006/relationships/hyperlink" Target="mailto:isaiahknox@mcgee.com" TargetMode="External"/><Relationship Id="rId5590" Type="http://schemas.openxmlformats.org/officeDocument/2006/relationships/hyperlink" Target="mailto:nmeadows@schroeder.com" TargetMode="External"/><Relationship Id="rId6641" Type="http://schemas.openxmlformats.org/officeDocument/2006/relationships/hyperlink" Target="http://trujillo.com/" TargetMode="External"/><Relationship Id="rId15184" Type="http://schemas.openxmlformats.org/officeDocument/2006/relationships/hyperlink" Target="mailto:helen14@hutchinson-horne.info" TargetMode="External"/><Relationship Id="rId16235" Type="http://schemas.openxmlformats.org/officeDocument/2006/relationships/hyperlink" Target="https://www.massey-golden.com/" TargetMode="External"/><Relationship Id="rId17633" Type="http://schemas.openxmlformats.org/officeDocument/2006/relationships/hyperlink" Target="http://bentley.info/" TargetMode="External"/><Relationship Id="rId4192" Type="http://schemas.openxmlformats.org/officeDocument/2006/relationships/hyperlink" Target="mailto:robin82@burnett-ware.org" TargetMode="External"/><Relationship Id="rId5243" Type="http://schemas.openxmlformats.org/officeDocument/2006/relationships/hyperlink" Target="http://tapia-hart.com/" TargetMode="External"/><Relationship Id="rId9864" Type="http://schemas.openxmlformats.org/officeDocument/2006/relationships/hyperlink" Target="mailto:hector51@hanson.net" TargetMode="External"/><Relationship Id="rId11794" Type="http://schemas.openxmlformats.org/officeDocument/2006/relationships/hyperlink" Target="mailto:kathleenfowler@holloway.biz" TargetMode="External"/><Relationship Id="rId12845" Type="http://schemas.openxmlformats.org/officeDocument/2006/relationships/hyperlink" Target="https://www.howard.org/" TargetMode="External"/><Relationship Id="rId19458" Type="http://schemas.openxmlformats.org/officeDocument/2006/relationships/hyperlink" Target="mailto:banderson@miles.info" TargetMode="External"/><Relationship Id="rId78" Type="http://schemas.openxmlformats.org/officeDocument/2006/relationships/hyperlink" Target="mailto:biancahenry@hernandez.org" TargetMode="External"/><Relationship Id="rId1853" Type="http://schemas.openxmlformats.org/officeDocument/2006/relationships/hyperlink" Target="https://www.poole-daniels.org/" TargetMode="External"/><Relationship Id="rId2904" Type="http://schemas.openxmlformats.org/officeDocument/2006/relationships/hyperlink" Target="mailto:bautistakellie@sweeney.com" TargetMode="External"/><Relationship Id="rId7068" Type="http://schemas.openxmlformats.org/officeDocument/2006/relationships/hyperlink" Target="mailto:mcconnellbenjamin@edwards.org" TargetMode="External"/><Relationship Id="rId8119" Type="http://schemas.openxmlformats.org/officeDocument/2006/relationships/hyperlink" Target="https://www.douglas.biz/" TargetMode="External"/><Relationship Id="rId8466" Type="http://schemas.openxmlformats.org/officeDocument/2006/relationships/hyperlink" Target="mailto:russelltami@bradshaw-palmer.com" TargetMode="External"/><Relationship Id="rId9517" Type="http://schemas.openxmlformats.org/officeDocument/2006/relationships/hyperlink" Target="https://bender.com/" TargetMode="External"/><Relationship Id="rId10396" Type="http://schemas.openxmlformats.org/officeDocument/2006/relationships/hyperlink" Target="mailto:yvonne58@elliott.com" TargetMode="External"/><Relationship Id="rId11447" Type="http://schemas.openxmlformats.org/officeDocument/2006/relationships/hyperlink" Target="https://carrillo.com/" TargetMode="External"/><Relationship Id="rId1506" Type="http://schemas.openxmlformats.org/officeDocument/2006/relationships/hyperlink" Target="mailto:sclay@salazar-rocha.net" TargetMode="External"/><Relationship Id="rId10049" Type="http://schemas.openxmlformats.org/officeDocument/2006/relationships/hyperlink" Target="http://www.jimenez-singleton.com/" TargetMode="External"/><Relationship Id="rId17490" Type="http://schemas.openxmlformats.org/officeDocument/2006/relationships/hyperlink" Target="mailto:ychristensen@hopkins-odom.biz" TargetMode="External"/><Relationship Id="rId18541" Type="http://schemas.openxmlformats.org/officeDocument/2006/relationships/hyperlink" Target="http://www.barton.com/" TargetMode="External"/><Relationship Id="rId3678" Type="http://schemas.openxmlformats.org/officeDocument/2006/relationships/hyperlink" Target="mailto:ramseygavin@curry-jefferson.com" TargetMode="External"/><Relationship Id="rId4729" Type="http://schemas.openxmlformats.org/officeDocument/2006/relationships/hyperlink" Target="http://www.huerta.com/" TargetMode="External"/><Relationship Id="rId8600" Type="http://schemas.openxmlformats.org/officeDocument/2006/relationships/hyperlink" Target="mailto:onealrodney@ross.com" TargetMode="External"/><Relationship Id="rId16092" Type="http://schemas.openxmlformats.org/officeDocument/2006/relationships/hyperlink" Target="mailto:zchurch@schmidt.net" TargetMode="External"/><Relationship Id="rId17143" Type="http://schemas.openxmlformats.org/officeDocument/2006/relationships/hyperlink" Target="http://may-stevens.com/" TargetMode="External"/><Relationship Id="rId599" Type="http://schemas.openxmlformats.org/officeDocument/2006/relationships/hyperlink" Target="http://kane.info/" TargetMode="External"/><Relationship Id="rId6151" Type="http://schemas.openxmlformats.org/officeDocument/2006/relationships/hyperlink" Target="https://www.burns.com/" TargetMode="External"/><Relationship Id="rId7202" Type="http://schemas.openxmlformats.org/officeDocument/2006/relationships/hyperlink" Target="mailto:virginiasilva@willis-cook.biz" TargetMode="External"/><Relationship Id="rId10530" Type="http://schemas.openxmlformats.org/officeDocument/2006/relationships/hyperlink" Target="mailto:craig60@barnett.biz" TargetMode="External"/><Relationship Id="rId9374" Type="http://schemas.openxmlformats.org/officeDocument/2006/relationships/hyperlink" Target="mailto:joelgreer@neal-fitzgerald.com" TargetMode="External"/><Relationship Id="rId13753" Type="http://schemas.openxmlformats.org/officeDocument/2006/relationships/hyperlink" Target="https://www.blankenship.com/" TargetMode="External"/><Relationship Id="rId14804" Type="http://schemas.openxmlformats.org/officeDocument/2006/relationships/hyperlink" Target="mailto:kathleen96@sullivan-stevens.net" TargetMode="External"/><Relationship Id="rId1363" Type="http://schemas.openxmlformats.org/officeDocument/2006/relationships/hyperlink" Target="https://www.mckinney-krueger.net/" TargetMode="External"/><Relationship Id="rId2761" Type="http://schemas.openxmlformats.org/officeDocument/2006/relationships/hyperlink" Target="https://dunn-cervantes.com/" TargetMode="External"/><Relationship Id="rId3812" Type="http://schemas.openxmlformats.org/officeDocument/2006/relationships/hyperlink" Target="mailto:jterry@potter.com" TargetMode="External"/><Relationship Id="rId9027" Type="http://schemas.openxmlformats.org/officeDocument/2006/relationships/hyperlink" Target="https://chandler.com/" TargetMode="External"/><Relationship Id="rId12355" Type="http://schemas.openxmlformats.org/officeDocument/2006/relationships/hyperlink" Target="https://www.stuart.com/" TargetMode="External"/><Relationship Id="rId13406" Type="http://schemas.openxmlformats.org/officeDocument/2006/relationships/hyperlink" Target="mailto:alicia91@mueller-wade.net" TargetMode="External"/><Relationship Id="rId16976" Type="http://schemas.openxmlformats.org/officeDocument/2006/relationships/hyperlink" Target="mailto:hannahbell@simmons.com" TargetMode="External"/><Relationship Id="rId733" Type="http://schemas.openxmlformats.org/officeDocument/2006/relationships/hyperlink" Target="https://www.pitts.com/" TargetMode="External"/><Relationship Id="rId1016" Type="http://schemas.openxmlformats.org/officeDocument/2006/relationships/hyperlink" Target="mailto:ambermora@myers-joyce.biz" TargetMode="External"/><Relationship Id="rId2414" Type="http://schemas.openxmlformats.org/officeDocument/2006/relationships/hyperlink" Target="mailto:mckenziecasey@riley.com" TargetMode="External"/><Relationship Id="rId5984" Type="http://schemas.openxmlformats.org/officeDocument/2006/relationships/hyperlink" Target="mailto:emaxwell@arias.info" TargetMode="External"/><Relationship Id="rId12008" Type="http://schemas.openxmlformats.org/officeDocument/2006/relationships/hyperlink" Target="mailto:carolynrice@maynard.com" TargetMode="External"/><Relationship Id="rId15578" Type="http://schemas.openxmlformats.org/officeDocument/2006/relationships/hyperlink" Target="mailto:ohughes@herrera.com" TargetMode="External"/><Relationship Id="rId16629" Type="http://schemas.openxmlformats.org/officeDocument/2006/relationships/hyperlink" Target="https://www.hale-schmitt.net/" TargetMode="External"/><Relationship Id="rId4586" Type="http://schemas.openxmlformats.org/officeDocument/2006/relationships/hyperlink" Target="mailto:simpsontanner@murray.biz" TargetMode="External"/><Relationship Id="rId5637" Type="http://schemas.openxmlformats.org/officeDocument/2006/relationships/hyperlink" Target="https://orr.com/" TargetMode="External"/><Relationship Id="rId18051" Type="http://schemas.openxmlformats.org/officeDocument/2006/relationships/hyperlink" Target="https://ball-carter.org/" TargetMode="External"/><Relationship Id="rId19102" Type="http://schemas.openxmlformats.org/officeDocument/2006/relationships/hyperlink" Target="mailto:lucas21@lowe.com" TargetMode="External"/><Relationship Id="rId3188" Type="http://schemas.openxmlformats.org/officeDocument/2006/relationships/hyperlink" Target="mailto:uphelps@house-rubio.com" TargetMode="External"/><Relationship Id="rId4239" Type="http://schemas.openxmlformats.org/officeDocument/2006/relationships/hyperlink" Target="https://chambers.biz/" TargetMode="External"/><Relationship Id="rId8110" Type="http://schemas.openxmlformats.org/officeDocument/2006/relationships/hyperlink" Target="mailto:nporter@ingram.com" TargetMode="External"/><Relationship Id="rId10040" Type="http://schemas.openxmlformats.org/officeDocument/2006/relationships/hyperlink" Target="mailto:kristina38@bryant-briggs.net" TargetMode="External"/><Relationship Id="rId14661" Type="http://schemas.openxmlformats.org/officeDocument/2006/relationships/hyperlink" Target="https://tran-wall.net/" TargetMode="External"/><Relationship Id="rId4720" Type="http://schemas.openxmlformats.org/officeDocument/2006/relationships/hyperlink" Target="mailto:huertarandy@burnett.com" TargetMode="External"/><Relationship Id="rId13263" Type="http://schemas.openxmlformats.org/officeDocument/2006/relationships/hyperlink" Target="http://harris-ellis.com/" TargetMode="External"/><Relationship Id="rId14314" Type="http://schemas.openxmlformats.org/officeDocument/2006/relationships/hyperlink" Target="mailto:sallymelendez@estrada.net" TargetMode="External"/><Relationship Id="rId15712" Type="http://schemas.openxmlformats.org/officeDocument/2006/relationships/hyperlink" Target="mailto:mandyyoung@finley.org" TargetMode="External"/><Relationship Id="rId590" Type="http://schemas.openxmlformats.org/officeDocument/2006/relationships/hyperlink" Target="mailto:ldiaz@barr-russo.com" TargetMode="External"/><Relationship Id="rId2271" Type="http://schemas.openxmlformats.org/officeDocument/2006/relationships/hyperlink" Target="http://watkins.org/" TargetMode="External"/><Relationship Id="rId3322" Type="http://schemas.openxmlformats.org/officeDocument/2006/relationships/hyperlink" Target="mailto:jennifer64@church.com" TargetMode="External"/><Relationship Id="rId17884" Type="http://schemas.openxmlformats.org/officeDocument/2006/relationships/hyperlink" Target="mailto:mcgeelaura@ellison.com" TargetMode="External"/><Relationship Id="rId18935" Type="http://schemas.openxmlformats.org/officeDocument/2006/relationships/hyperlink" Target="https://www.huynh-stafford.info/" TargetMode="External"/><Relationship Id="rId243" Type="http://schemas.openxmlformats.org/officeDocument/2006/relationships/hyperlink" Target="http://tapia-davis.com/" TargetMode="External"/><Relationship Id="rId5494" Type="http://schemas.openxmlformats.org/officeDocument/2006/relationships/hyperlink" Target="mailto:cduke@barber-zimmerman.net" TargetMode="External"/><Relationship Id="rId6892" Type="http://schemas.openxmlformats.org/officeDocument/2006/relationships/hyperlink" Target="mailto:mikaylacantu@meza-jarvis.net" TargetMode="External"/><Relationship Id="rId7943" Type="http://schemas.openxmlformats.org/officeDocument/2006/relationships/hyperlink" Target="https://www.wolf.com/" TargetMode="External"/><Relationship Id="rId10924" Type="http://schemas.openxmlformats.org/officeDocument/2006/relationships/hyperlink" Target="mailto:donnadyer@bullock.info" TargetMode="External"/><Relationship Id="rId15088" Type="http://schemas.openxmlformats.org/officeDocument/2006/relationships/hyperlink" Target="mailto:billyfuller@cline-lloyd.biz" TargetMode="External"/><Relationship Id="rId16486" Type="http://schemas.openxmlformats.org/officeDocument/2006/relationships/hyperlink" Target="mailto:wayneford@wilkinson-price.biz" TargetMode="External"/><Relationship Id="rId17537" Type="http://schemas.openxmlformats.org/officeDocument/2006/relationships/hyperlink" Target="http://santos.net/" TargetMode="External"/><Relationship Id="rId4096" Type="http://schemas.openxmlformats.org/officeDocument/2006/relationships/hyperlink" Target="mailto:kerrbrittany@martinez.com" TargetMode="External"/><Relationship Id="rId5147" Type="http://schemas.openxmlformats.org/officeDocument/2006/relationships/hyperlink" Target="http://www.king.com/" TargetMode="External"/><Relationship Id="rId6545" Type="http://schemas.openxmlformats.org/officeDocument/2006/relationships/hyperlink" Target="https://www.rowe.net/" TargetMode="External"/><Relationship Id="rId16139" Type="http://schemas.openxmlformats.org/officeDocument/2006/relationships/hyperlink" Target="https://www.wyatt-preston.net/" TargetMode="External"/><Relationship Id="rId9768" Type="http://schemas.openxmlformats.org/officeDocument/2006/relationships/hyperlink" Target="mailto:poolelindsey@kirby.biz" TargetMode="External"/><Relationship Id="rId11698" Type="http://schemas.openxmlformats.org/officeDocument/2006/relationships/hyperlink" Target="mailto:owatkins@atkins-atkins.com" TargetMode="External"/><Relationship Id="rId12749" Type="http://schemas.openxmlformats.org/officeDocument/2006/relationships/hyperlink" Target="https://mooney.com/" TargetMode="External"/><Relationship Id="rId16620" Type="http://schemas.openxmlformats.org/officeDocument/2006/relationships/hyperlink" Target="mailto:karinacaldwell@hull.biz" TargetMode="External"/><Relationship Id="rId1757" Type="http://schemas.openxmlformats.org/officeDocument/2006/relationships/hyperlink" Target="https://www.cruz.com/" TargetMode="External"/><Relationship Id="rId2808" Type="http://schemas.openxmlformats.org/officeDocument/2006/relationships/hyperlink" Target="mailto:yujasmin@armstrong.net" TargetMode="External"/><Relationship Id="rId14171" Type="http://schemas.openxmlformats.org/officeDocument/2006/relationships/hyperlink" Target="https://dodson.com/" TargetMode="External"/><Relationship Id="rId15222" Type="http://schemas.openxmlformats.org/officeDocument/2006/relationships/hyperlink" Target="mailto:biancadoyle@oliver.biz" TargetMode="External"/><Relationship Id="rId18792" Type="http://schemas.openxmlformats.org/officeDocument/2006/relationships/hyperlink" Target="mailto:marcushines@pacheco.info" TargetMode="External"/><Relationship Id="rId4230" Type="http://schemas.openxmlformats.org/officeDocument/2006/relationships/hyperlink" Target="mailto:cynthia62@brock.com" TargetMode="External"/><Relationship Id="rId8851" Type="http://schemas.openxmlformats.org/officeDocument/2006/relationships/hyperlink" Target="https://www.dougherty.org/" TargetMode="External"/><Relationship Id="rId17394" Type="http://schemas.openxmlformats.org/officeDocument/2006/relationships/hyperlink" Target="mailto:mmiddleton@hodge-curtis.com" TargetMode="External"/><Relationship Id="rId18445" Type="http://schemas.openxmlformats.org/officeDocument/2006/relationships/hyperlink" Target="http://boyd.info/" TargetMode="External"/><Relationship Id="rId19843" Type="http://schemas.openxmlformats.org/officeDocument/2006/relationships/hyperlink" Target="http://www.esparza-santos.com/" TargetMode="External"/><Relationship Id="rId7453" Type="http://schemas.openxmlformats.org/officeDocument/2006/relationships/hyperlink" Target="https://poole.com/" TargetMode="External"/><Relationship Id="rId8504" Type="http://schemas.openxmlformats.org/officeDocument/2006/relationships/hyperlink" Target="mailto:andersonangie@hickman.com" TargetMode="External"/><Relationship Id="rId9902" Type="http://schemas.openxmlformats.org/officeDocument/2006/relationships/hyperlink" Target="mailto:ochoameagan@tyler-ortiz.com" TargetMode="External"/><Relationship Id="rId10781" Type="http://schemas.openxmlformats.org/officeDocument/2006/relationships/hyperlink" Target="http://velasquez.com/" TargetMode="External"/><Relationship Id="rId11832" Type="http://schemas.openxmlformats.org/officeDocument/2006/relationships/hyperlink" Target="mailto:terricameron@obrien.com" TargetMode="External"/><Relationship Id="rId17047" Type="http://schemas.openxmlformats.org/officeDocument/2006/relationships/hyperlink" Target="https://forbes-osborne.com/" TargetMode="External"/><Relationship Id="rId6055" Type="http://schemas.openxmlformats.org/officeDocument/2006/relationships/hyperlink" Target="http://www.mercer-boyer.org/" TargetMode="External"/><Relationship Id="rId7106" Type="http://schemas.openxmlformats.org/officeDocument/2006/relationships/hyperlink" Target="mailto:melvinnielsen@acevedo.com" TargetMode="External"/><Relationship Id="rId10434" Type="http://schemas.openxmlformats.org/officeDocument/2006/relationships/hyperlink" Target="mailto:bpotts@bass.biz" TargetMode="External"/><Relationship Id="rId9278" Type="http://schemas.openxmlformats.org/officeDocument/2006/relationships/hyperlink" Target="mailto:dorothy34@wilson-sexton.info" TargetMode="External"/><Relationship Id="rId13657" Type="http://schemas.openxmlformats.org/officeDocument/2006/relationships/hyperlink" Target="http://www.moreno.com/" TargetMode="External"/><Relationship Id="rId14708" Type="http://schemas.openxmlformats.org/officeDocument/2006/relationships/hyperlink" Target="mailto:joannenash@hurst-leon.com" TargetMode="External"/><Relationship Id="rId984" Type="http://schemas.openxmlformats.org/officeDocument/2006/relationships/hyperlink" Target="mailto:robbinsrandy@strickland.org" TargetMode="External"/><Relationship Id="rId2665" Type="http://schemas.openxmlformats.org/officeDocument/2006/relationships/hyperlink" Target="http://velasquez.com/" TargetMode="External"/><Relationship Id="rId3716" Type="http://schemas.openxmlformats.org/officeDocument/2006/relationships/hyperlink" Target="mailto:miguel55@zimmerman-wong.org" TargetMode="External"/><Relationship Id="rId12259" Type="http://schemas.openxmlformats.org/officeDocument/2006/relationships/hyperlink" Target="http://www.khan.info/" TargetMode="External"/><Relationship Id="rId16130" Type="http://schemas.openxmlformats.org/officeDocument/2006/relationships/hyperlink" Target="mailto:baxtertricia@hull.com" TargetMode="External"/><Relationship Id="rId637" Type="http://schemas.openxmlformats.org/officeDocument/2006/relationships/hyperlink" Target="http://ochoa-hodges.biz/" TargetMode="External"/><Relationship Id="rId1267" Type="http://schemas.openxmlformats.org/officeDocument/2006/relationships/hyperlink" Target="https://pineda-orozco.com/" TargetMode="External"/><Relationship Id="rId2318" Type="http://schemas.openxmlformats.org/officeDocument/2006/relationships/hyperlink" Target="mailto:margaret64@ponce.org" TargetMode="External"/><Relationship Id="rId5888" Type="http://schemas.openxmlformats.org/officeDocument/2006/relationships/hyperlink" Target="mailto:yrichmond@tate.org" TargetMode="External"/><Relationship Id="rId6939" Type="http://schemas.openxmlformats.org/officeDocument/2006/relationships/hyperlink" Target="http://www.madden-abbott.com/" TargetMode="External"/><Relationship Id="rId19353" Type="http://schemas.openxmlformats.org/officeDocument/2006/relationships/hyperlink" Target="http://www.benjamin.com/" TargetMode="External"/><Relationship Id="rId8361" Type="http://schemas.openxmlformats.org/officeDocument/2006/relationships/hyperlink" Target="http://www.ellison.com/" TargetMode="External"/><Relationship Id="rId9412" Type="http://schemas.openxmlformats.org/officeDocument/2006/relationships/hyperlink" Target="mailto:wilcoxkarina@little.com" TargetMode="External"/><Relationship Id="rId10291" Type="http://schemas.openxmlformats.org/officeDocument/2006/relationships/hyperlink" Target="https://www.burton.info/" TargetMode="External"/><Relationship Id="rId11342" Type="http://schemas.openxmlformats.org/officeDocument/2006/relationships/hyperlink" Target="mailto:heathbrandi@key.org" TargetMode="External"/><Relationship Id="rId12740" Type="http://schemas.openxmlformats.org/officeDocument/2006/relationships/hyperlink" Target="mailto:christinetravis@goodwin.org" TargetMode="External"/><Relationship Id="rId19006" Type="http://schemas.openxmlformats.org/officeDocument/2006/relationships/hyperlink" Target="mailto:sheliahogan@villarreal.com" TargetMode="External"/><Relationship Id="rId1401" Type="http://schemas.openxmlformats.org/officeDocument/2006/relationships/hyperlink" Target="http://www.christian.com/" TargetMode="External"/><Relationship Id="rId8014" Type="http://schemas.openxmlformats.org/officeDocument/2006/relationships/hyperlink" Target="mailto:leviflynn@barr-myers.biz" TargetMode="External"/><Relationship Id="rId15963" Type="http://schemas.openxmlformats.org/officeDocument/2006/relationships/hyperlink" Target="http://mata.com/" TargetMode="External"/><Relationship Id="rId3573" Type="http://schemas.openxmlformats.org/officeDocument/2006/relationships/hyperlink" Target="https://fritz.com/" TargetMode="External"/><Relationship Id="rId4971" Type="http://schemas.openxmlformats.org/officeDocument/2006/relationships/hyperlink" Target="https://barton.info/" TargetMode="External"/><Relationship Id="rId13167" Type="http://schemas.openxmlformats.org/officeDocument/2006/relationships/hyperlink" Target="https://www.shea.com/" TargetMode="External"/><Relationship Id="rId14565" Type="http://schemas.openxmlformats.org/officeDocument/2006/relationships/hyperlink" Target="http://copeland.info/" TargetMode="External"/><Relationship Id="rId15616" Type="http://schemas.openxmlformats.org/officeDocument/2006/relationships/hyperlink" Target="mailto:carsonjoshua@irwin.com" TargetMode="External"/><Relationship Id="rId494" Type="http://schemas.openxmlformats.org/officeDocument/2006/relationships/hyperlink" Target="mailto:cortega@johnston.com" TargetMode="External"/><Relationship Id="rId2175" Type="http://schemas.openxmlformats.org/officeDocument/2006/relationships/hyperlink" Target="https://potts-mccarty.net/" TargetMode="External"/><Relationship Id="rId3226" Type="http://schemas.openxmlformats.org/officeDocument/2006/relationships/hyperlink" Target="mailto:buckleysandra@schultz.info" TargetMode="External"/><Relationship Id="rId4624" Type="http://schemas.openxmlformats.org/officeDocument/2006/relationships/hyperlink" Target="mailto:belindahuffman@fritz.com" TargetMode="External"/><Relationship Id="rId14218" Type="http://schemas.openxmlformats.org/officeDocument/2006/relationships/hyperlink" Target="mailto:danielssandy@mejia.com" TargetMode="External"/><Relationship Id="rId17788" Type="http://schemas.openxmlformats.org/officeDocument/2006/relationships/hyperlink" Target="mailto:espinozabernard@kaiser.com" TargetMode="External"/><Relationship Id="rId18839" Type="http://schemas.openxmlformats.org/officeDocument/2006/relationships/hyperlink" Target="https://www.levy-lowery.info/" TargetMode="External"/><Relationship Id="rId147" Type="http://schemas.openxmlformats.org/officeDocument/2006/relationships/hyperlink" Target="https://valdez-li.org/" TargetMode="External"/><Relationship Id="rId6796" Type="http://schemas.openxmlformats.org/officeDocument/2006/relationships/hyperlink" Target="mailto:marisa36@duncan.biz" TargetMode="External"/><Relationship Id="rId7847" Type="http://schemas.openxmlformats.org/officeDocument/2006/relationships/hyperlink" Target="https://www.mahoney-west.com/" TargetMode="External"/><Relationship Id="rId10828" Type="http://schemas.openxmlformats.org/officeDocument/2006/relationships/hyperlink" Target="mailto:acostabreanna@cooley.com" TargetMode="External"/><Relationship Id="rId5398" Type="http://schemas.openxmlformats.org/officeDocument/2006/relationships/hyperlink" Target="mailto:kylienichols@gibbs-duran.net" TargetMode="External"/><Relationship Id="rId6449" Type="http://schemas.openxmlformats.org/officeDocument/2006/relationships/hyperlink" Target="https://www.drake.net/" TargetMode="External"/><Relationship Id="rId12250" Type="http://schemas.openxmlformats.org/officeDocument/2006/relationships/hyperlink" Target="mailto:rodriguezpaige@hooper.com" TargetMode="External"/><Relationship Id="rId13301" Type="http://schemas.openxmlformats.org/officeDocument/2006/relationships/hyperlink" Target="http://rivers.com/" TargetMode="External"/><Relationship Id="rId16871" Type="http://schemas.openxmlformats.org/officeDocument/2006/relationships/hyperlink" Target="http://ward.net/" TargetMode="External"/><Relationship Id="rId6930" Type="http://schemas.openxmlformats.org/officeDocument/2006/relationships/hyperlink" Target="mailto:brookechapman@roberson.com" TargetMode="External"/><Relationship Id="rId15473" Type="http://schemas.openxmlformats.org/officeDocument/2006/relationships/hyperlink" Target="http://www.jacobson-ali.com/" TargetMode="External"/><Relationship Id="rId16524" Type="http://schemas.openxmlformats.org/officeDocument/2006/relationships/hyperlink" Target="mailto:duanegarcia@meadows-robbins.com" TargetMode="External"/><Relationship Id="rId17922" Type="http://schemas.openxmlformats.org/officeDocument/2006/relationships/hyperlink" Target="mailto:brendagutierrez@rollins-cisneros.com" TargetMode="External"/><Relationship Id="rId4481" Type="http://schemas.openxmlformats.org/officeDocument/2006/relationships/hyperlink" Target="https://harrington-tyler.com/" TargetMode="External"/><Relationship Id="rId5532" Type="http://schemas.openxmlformats.org/officeDocument/2006/relationships/hyperlink" Target="mailto:mikaylalyons@curtis.info" TargetMode="External"/><Relationship Id="rId14075" Type="http://schemas.openxmlformats.org/officeDocument/2006/relationships/hyperlink" Target="https://mayer.biz/" TargetMode="External"/><Relationship Id="rId15126" Type="http://schemas.openxmlformats.org/officeDocument/2006/relationships/hyperlink" Target="mailto:carpenterbilly@drake-leonard.biz" TargetMode="External"/><Relationship Id="rId3083" Type="http://schemas.openxmlformats.org/officeDocument/2006/relationships/hyperlink" Target="https://www.farley-moses.com/" TargetMode="External"/><Relationship Id="rId4134" Type="http://schemas.openxmlformats.org/officeDocument/2006/relationships/hyperlink" Target="mailto:jamespage@pope-jackson.com" TargetMode="External"/><Relationship Id="rId17298" Type="http://schemas.openxmlformats.org/officeDocument/2006/relationships/hyperlink" Target="mailto:ycross@griffith-stephenson.biz" TargetMode="External"/><Relationship Id="rId18696" Type="http://schemas.openxmlformats.org/officeDocument/2006/relationships/hyperlink" Target="mailto:brendarios@camacho.com" TargetMode="External"/><Relationship Id="rId19747" Type="http://schemas.openxmlformats.org/officeDocument/2006/relationships/hyperlink" Target="http://www.boyd.biz/" TargetMode="External"/><Relationship Id="rId7357" Type="http://schemas.openxmlformats.org/officeDocument/2006/relationships/hyperlink" Target="http://www.parker-cowan.info/" TargetMode="External"/><Relationship Id="rId8408" Type="http://schemas.openxmlformats.org/officeDocument/2006/relationships/hyperlink" Target="mailto:cheyennewood@mccarthy.com" TargetMode="External"/><Relationship Id="rId8755" Type="http://schemas.openxmlformats.org/officeDocument/2006/relationships/hyperlink" Target="https://www.schneider.com/" TargetMode="External"/><Relationship Id="rId9806" Type="http://schemas.openxmlformats.org/officeDocument/2006/relationships/hyperlink" Target="mailto:eproctor@abbott.com" TargetMode="External"/><Relationship Id="rId10685" Type="http://schemas.openxmlformats.org/officeDocument/2006/relationships/hyperlink" Target="http://www.thornton.com/" TargetMode="External"/><Relationship Id="rId11736" Type="http://schemas.openxmlformats.org/officeDocument/2006/relationships/hyperlink" Target="mailto:ubowman@mullins.com" TargetMode="External"/><Relationship Id="rId18349" Type="http://schemas.openxmlformats.org/officeDocument/2006/relationships/hyperlink" Target="https://schroeder.com/" TargetMode="External"/><Relationship Id="rId10338" Type="http://schemas.openxmlformats.org/officeDocument/2006/relationships/hyperlink" Target="mailto:josephroy@boyle.com" TargetMode="External"/><Relationship Id="rId14959" Type="http://schemas.openxmlformats.org/officeDocument/2006/relationships/hyperlink" Target="https://www.sloan-clayton.com/" TargetMode="External"/><Relationship Id="rId18830" Type="http://schemas.openxmlformats.org/officeDocument/2006/relationships/hyperlink" Target="mailto:jillcarson@tucker.com" TargetMode="External"/><Relationship Id="rId3967" Type="http://schemas.openxmlformats.org/officeDocument/2006/relationships/hyperlink" Target="https://case.info/" TargetMode="External"/><Relationship Id="rId16381" Type="http://schemas.openxmlformats.org/officeDocument/2006/relationships/hyperlink" Target="http://schmitt-oconnor.org/" TargetMode="External"/><Relationship Id="rId17432" Type="http://schemas.openxmlformats.org/officeDocument/2006/relationships/hyperlink" Target="mailto:heidirivera@shepherd-huffman.com" TargetMode="External"/><Relationship Id="rId4" Type="http://schemas.openxmlformats.org/officeDocument/2006/relationships/hyperlink" Target="https://tyler-pugh.info/" TargetMode="External"/><Relationship Id="rId888" Type="http://schemas.openxmlformats.org/officeDocument/2006/relationships/hyperlink" Target="mailto:elizabethhobbs@parker.com" TargetMode="External"/><Relationship Id="rId2569" Type="http://schemas.openxmlformats.org/officeDocument/2006/relationships/hyperlink" Target="https://wilkins.com/" TargetMode="External"/><Relationship Id="rId6440" Type="http://schemas.openxmlformats.org/officeDocument/2006/relationships/hyperlink" Target="mailto:crystal46@farrell-lam.org" TargetMode="External"/><Relationship Id="rId16034" Type="http://schemas.openxmlformats.org/officeDocument/2006/relationships/hyperlink" Target="mailto:lance41@moyer.com" TargetMode="External"/><Relationship Id="rId5042" Type="http://schemas.openxmlformats.org/officeDocument/2006/relationships/hyperlink" Target="mailto:leachkerri@oneill.info" TargetMode="External"/><Relationship Id="rId9663" Type="http://schemas.openxmlformats.org/officeDocument/2006/relationships/hyperlink" Target="http://brock.com/" TargetMode="External"/><Relationship Id="rId12991" Type="http://schemas.openxmlformats.org/officeDocument/2006/relationships/hyperlink" Target="http://www.cardenas-meadows.com/" TargetMode="External"/><Relationship Id="rId19257" Type="http://schemas.openxmlformats.org/officeDocument/2006/relationships/hyperlink" Target="https://www.wright-landry.biz/" TargetMode="External"/><Relationship Id="rId1652" Type="http://schemas.openxmlformats.org/officeDocument/2006/relationships/hyperlink" Target="mailto:jcombs@simpson.biz" TargetMode="External"/><Relationship Id="rId8265" Type="http://schemas.openxmlformats.org/officeDocument/2006/relationships/hyperlink" Target="http://gilmore.org/" TargetMode="External"/><Relationship Id="rId9316" Type="http://schemas.openxmlformats.org/officeDocument/2006/relationships/hyperlink" Target="mailto:earl68@mcintosh.biz" TargetMode="External"/><Relationship Id="rId10195" Type="http://schemas.openxmlformats.org/officeDocument/2006/relationships/hyperlink" Target="https://www.beasley.com/" TargetMode="External"/><Relationship Id="rId11246" Type="http://schemas.openxmlformats.org/officeDocument/2006/relationships/hyperlink" Target="mailto:autumn55@schaefer.net" TargetMode="External"/><Relationship Id="rId11593" Type="http://schemas.openxmlformats.org/officeDocument/2006/relationships/hyperlink" Target="https://meyer.com/" TargetMode="External"/><Relationship Id="rId12644" Type="http://schemas.openxmlformats.org/officeDocument/2006/relationships/hyperlink" Target="mailto:wwarren@kidd.com" TargetMode="External"/><Relationship Id="rId1305" Type="http://schemas.openxmlformats.org/officeDocument/2006/relationships/hyperlink" Target="http://mills.com/" TargetMode="External"/><Relationship Id="rId2703" Type="http://schemas.openxmlformats.org/officeDocument/2006/relationships/hyperlink" Target="https://www.shepard.com/" TargetMode="External"/><Relationship Id="rId15867" Type="http://schemas.openxmlformats.org/officeDocument/2006/relationships/hyperlink" Target="https://www.kaufman.com/" TargetMode="External"/><Relationship Id="rId16918" Type="http://schemas.openxmlformats.org/officeDocument/2006/relationships/hyperlink" Target="mailto:cody23@robinson-mooney.com" TargetMode="External"/><Relationship Id="rId4875" Type="http://schemas.openxmlformats.org/officeDocument/2006/relationships/hyperlink" Target="http://baxter.info/" TargetMode="External"/><Relationship Id="rId5926" Type="http://schemas.openxmlformats.org/officeDocument/2006/relationships/hyperlink" Target="mailto:pobrien@tapia.net" TargetMode="External"/><Relationship Id="rId14469" Type="http://schemas.openxmlformats.org/officeDocument/2006/relationships/hyperlink" Target="http://dawson.com/" TargetMode="External"/><Relationship Id="rId18340" Type="http://schemas.openxmlformats.org/officeDocument/2006/relationships/hyperlink" Target="mailto:mfernandez@norris.com" TargetMode="External"/><Relationship Id="rId11" Type="http://schemas.openxmlformats.org/officeDocument/2006/relationships/hyperlink" Target="mailto:briangriffin@chang.org" TargetMode="External"/><Relationship Id="rId398" Type="http://schemas.openxmlformats.org/officeDocument/2006/relationships/hyperlink" Target="mailto:edward56@parks.biz" TargetMode="External"/><Relationship Id="rId2079" Type="http://schemas.openxmlformats.org/officeDocument/2006/relationships/hyperlink" Target="http://werner.biz/" TargetMode="External"/><Relationship Id="rId3477" Type="http://schemas.openxmlformats.org/officeDocument/2006/relationships/hyperlink" Target="https://barron.org/" TargetMode="External"/><Relationship Id="rId4528" Type="http://schemas.openxmlformats.org/officeDocument/2006/relationships/hyperlink" Target="mailto:hannahbranch@miranda.org" TargetMode="External"/><Relationship Id="rId7001" Type="http://schemas.openxmlformats.org/officeDocument/2006/relationships/hyperlink" Target="http://oneill-tapia.com/" TargetMode="External"/><Relationship Id="rId13552" Type="http://schemas.openxmlformats.org/officeDocument/2006/relationships/hyperlink" Target="mailto:melanie55@kelley.biz" TargetMode="External"/><Relationship Id="rId14603" Type="http://schemas.openxmlformats.org/officeDocument/2006/relationships/hyperlink" Target="https://gould.com/" TargetMode="External"/><Relationship Id="rId14950" Type="http://schemas.openxmlformats.org/officeDocument/2006/relationships/hyperlink" Target="mailto:theresadominguez@travis-rich.biz" TargetMode="External"/><Relationship Id="rId2560" Type="http://schemas.openxmlformats.org/officeDocument/2006/relationships/hyperlink" Target="mailto:lovemaria@shepherd-mcfarland.net" TargetMode="External"/><Relationship Id="rId3611" Type="http://schemas.openxmlformats.org/officeDocument/2006/relationships/hyperlink" Target="http://ross-summers.com/" TargetMode="External"/><Relationship Id="rId9173" Type="http://schemas.openxmlformats.org/officeDocument/2006/relationships/hyperlink" Target="https://www.blake.com/" TargetMode="External"/><Relationship Id="rId12154" Type="http://schemas.openxmlformats.org/officeDocument/2006/relationships/hyperlink" Target="mailto:bryce95@black-harris.com" TargetMode="External"/><Relationship Id="rId13205" Type="http://schemas.openxmlformats.org/officeDocument/2006/relationships/hyperlink" Target="https://www.whitney.biz/" TargetMode="External"/><Relationship Id="rId532" Type="http://schemas.openxmlformats.org/officeDocument/2006/relationships/hyperlink" Target="mailto:dan28@walter-richard.info" TargetMode="External"/><Relationship Id="rId1162" Type="http://schemas.openxmlformats.org/officeDocument/2006/relationships/hyperlink" Target="mailto:timothy52@hahn-gonzalez.net" TargetMode="External"/><Relationship Id="rId2213" Type="http://schemas.openxmlformats.org/officeDocument/2006/relationships/hyperlink" Target="http://www.richards.net/" TargetMode="External"/><Relationship Id="rId5783" Type="http://schemas.openxmlformats.org/officeDocument/2006/relationships/hyperlink" Target="https://www.stark.com/" TargetMode="External"/><Relationship Id="rId15377" Type="http://schemas.openxmlformats.org/officeDocument/2006/relationships/hyperlink" Target="http://www.daniels.biz/" TargetMode="External"/><Relationship Id="rId16775" Type="http://schemas.openxmlformats.org/officeDocument/2006/relationships/hyperlink" Target="https://www.bishop-french.com/" TargetMode="External"/><Relationship Id="rId17826" Type="http://schemas.openxmlformats.org/officeDocument/2006/relationships/hyperlink" Target="mailto:tbraun@brown.com" TargetMode="External"/><Relationship Id="rId4385" Type="http://schemas.openxmlformats.org/officeDocument/2006/relationships/hyperlink" Target="http://ochoa.com/" TargetMode="External"/><Relationship Id="rId5436" Type="http://schemas.openxmlformats.org/officeDocument/2006/relationships/hyperlink" Target="mailto:colleen20@coffey.com" TargetMode="External"/><Relationship Id="rId6834" Type="http://schemas.openxmlformats.org/officeDocument/2006/relationships/hyperlink" Target="mailto:katrina61@kramer.com" TargetMode="External"/><Relationship Id="rId16428" Type="http://schemas.openxmlformats.org/officeDocument/2006/relationships/hyperlink" Target="mailto:danknapp@nguyen.biz" TargetMode="External"/><Relationship Id="rId19998" Type="http://schemas.openxmlformats.org/officeDocument/2006/relationships/hyperlink" Target="mailto:basskaylee@lynn-gill.biz" TargetMode="External"/><Relationship Id="rId4038" Type="http://schemas.openxmlformats.org/officeDocument/2006/relationships/hyperlink" Target="mailto:cwalter@francis.info" TargetMode="External"/><Relationship Id="rId11987" Type="http://schemas.openxmlformats.org/officeDocument/2006/relationships/hyperlink" Target="https://www.le-holt.org/" TargetMode="External"/><Relationship Id="rId8659" Type="http://schemas.openxmlformats.org/officeDocument/2006/relationships/hyperlink" Target="http://www.bowman.com/" TargetMode="External"/><Relationship Id="rId10589" Type="http://schemas.openxmlformats.org/officeDocument/2006/relationships/hyperlink" Target="http://www.morrow.org/" TargetMode="External"/><Relationship Id="rId14460" Type="http://schemas.openxmlformats.org/officeDocument/2006/relationships/hyperlink" Target="mailto:daisypoole@rhodes.com" TargetMode="External"/><Relationship Id="rId15511" Type="http://schemas.openxmlformats.org/officeDocument/2006/relationships/hyperlink" Target="http://www.dougherty-gay.net/" TargetMode="External"/><Relationship Id="rId13062" Type="http://schemas.openxmlformats.org/officeDocument/2006/relationships/hyperlink" Target="mailto:dwayne99@hogan-carter.net" TargetMode="External"/><Relationship Id="rId14113" Type="http://schemas.openxmlformats.org/officeDocument/2006/relationships/hyperlink" Target="http://www.schneider-moyer.com/" TargetMode="External"/><Relationship Id="rId17683" Type="http://schemas.openxmlformats.org/officeDocument/2006/relationships/hyperlink" Target="http://www.jarvis.org/" TargetMode="External"/><Relationship Id="rId18734" Type="http://schemas.openxmlformats.org/officeDocument/2006/relationships/hyperlink" Target="mailto:srice@downs.biz" TargetMode="External"/><Relationship Id="rId2070" Type="http://schemas.openxmlformats.org/officeDocument/2006/relationships/hyperlink" Target="mailto:icisneros@finley.com" TargetMode="External"/><Relationship Id="rId3121" Type="http://schemas.openxmlformats.org/officeDocument/2006/relationships/hyperlink" Target="http://www.washington.biz/" TargetMode="External"/><Relationship Id="rId6691" Type="http://schemas.openxmlformats.org/officeDocument/2006/relationships/hyperlink" Target="http://www.silva.org/" TargetMode="External"/><Relationship Id="rId7742" Type="http://schemas.openxmlformats.org/officeDocument/2006/relationships/hyperlink" Target="mailto:dfleming@flowers.com" TargetMode="External"/><Relationship Id="rId16285" Type="http://schemas.openxmlformats.org/officeDocument/2006/relationships/hyperlink" Target="https://wu.com/" TargetMode="External"/><Relationship Id="rId17336" Type="http://schemas.openxmlformats.org/officeDocument/2006/relationships/hyperlink" Target="mailto:judith83@mueller.org" TargetMode="External"/><Relationship Id="rId5293" Type="http://schemas.openxmlformats.org/officeDocument/2006/relationships/hyperlink" Target="http://www.macdonald-marks.com/" TargetMode="External"/><Relationship Id="rId6344" Type="http://schemas.openxmlformats.org/officeDocument/2006/relationships/hyperlink" Target="mailto:erowe@henry.info" TargetMode="External"/><Relationship Id="rId10723" Type="http://schemas.openxmlformats.org/officeDocument/2006/relationships/hyperlink" Target="https://www.hodge.com/" TargetMode="External"/><Relationship Id="rId9567" Type="http://schemas.openxmlformats.org/officeDocument/2006/relationships/hyperlink" Target="http://www.yu-gilbert.com/" TargetMode="External"/><Relationship Id="rId12895" Type="http://schemas.openxmlformats.org/officeDocument/2006/relationships/hyperlink" Target="http://www.chan.net/" TargetMode="External"/><Relationship Id="rId13946" Type="http://schemas.openxmlformats.org/officeDocument/2006/relationships/hyperlink" Target="mailto:oscar83@sherman.com" TargetMode="External"/><Relationship Id="rId2954" Type="http://schemas.openxmlformats.org/officeDocument/2006/relationships/hyperlink" Target="mailto:flynndoris@galvan.com" TargetMode="External"/><Relationship Id="rId8169" Type="http://schemas.openxmlformats.org/officeDocument/2006/relationships/hyperlink" Target="https://stewart-harvey.com/" TargetMode="External"/><Relationship Id="rId11497" Type="http://schemas.openxmlformats.org/officeDocument/2006/relationships/hyperlink" Target="https://moore.com/" TargetMode="External"/><Relationship Id="rId12548" Type="http://schemas.openxmlformats.org/officeDocument/2006/relationships/hyperlink" Target="mailto:aschmitt@collins.com" TargetMode="External"/><Relationship Id="rId926" Type="http://schemas.openxmlformats.org/officeDocument/2006/relationships/hyperlink" Target="mailto:ivanroman@hamilton.org" TargetMode="External"/><Relationship Id="rId1556" Type="http://schemas.openxmlformats.org/officeDocument/2006/relationships/hyperlink" Target="mailto:davidkatrina@rose.com" TargetMode="External"/><Relationship Id="rId2607" Type="http://schemas.openxmlformats.org/officeDocument/2006/relationships/hyperlink" Target="https://mclean.com/" TargetMode="External"/><Relationship Id="rId10099" Type="http://schemas.openxmlformats.org/officeDocument/2006/relationships/hyperlink" Target="http://mahoney-welch.org/" TargetMode="External"/><Relationship Id="rId15021" Type="http://schemas.openxmlformats.org/officeDocument/2006/relationships/hyperlink" Target="https://christensen.com/" TargetMode="External"/><Relationship Id="rId18591" Type="http://schemas.openxmlformats.org/officeDocument/2006/relationships/hyperlink" Target="http://saunders-andrade.com/" TargetMode="External"/><Relationship Id="rId19642" Type="http://schemas.openxmlformats.org/officeDocument/2006/relationships/hyperlink" Target="mailto:murraykerri@cobb.net" TargetMode="External"/><Relationship Id="rId1209" Type="http://schemas.openxmlformats.org/officeDocument/2006/relationships/hyperlink" Target="https://www.ford.com/" TargetMode="External"/><Relationship Id="rId4779" Type="http://schemas.openxmlformats.org/officeDocument/2006/relationships/hyperlink" Target="https://www.may-owen.net/" TargetMode="External"/><Relationship Id="rId8650" Type="http://schemas.openxmlformats.org/officeDocument/2006/relationships/hyperlink" Target="mailto:bholden@howard.org" TargetMode="External"/><Relationship Id="rId9701" Type="http://schemas.openxmlformats.org/officeDocument/2006/relationships/hyperlink" Target="http://www.black-powers.com/" TargetMode="External"/><Relationship Id="rId10580" Type="http://schemas.openxmlformats.org/officeDocument/2006/relationships/hyperlink" Target="mailto:oscar23@zavala.biz" TargetMode="External"/><Relationship Id="rId11631" Type="http://schemas.openxmlformats.org/officeDocument/2006/relationships/hyperlink" Target="http://www.morales.info/" TargetMode="External"/><Relationship Id="rId17193" Type="http://schemas.openxmlformats.org/officeDocument/2006/relationships/hyperlink" Target="https://www.chang-mercer.org/" TargetMode="External"/><Relationship Id="rId18244" Type="http://schemas.openxmlformats.org/officeDocument/2006/relationships/hyperlink" Target="mailto:stefaniecox@pruitt-chaney.info" TargetMode="External"/><Relationship Id="rId7252" Type="http://schemas.openxmlformats.org/officeDocument/2006/relationships/hyperlink" Target="mailto:adkinslori@oliver-bender.com" TargetMode="External"/><Relationship Id="rId8303" Type="http://schemas.openxmlformats.org/officeDocument/2006/relationships/hyperlink" Target="http://little.biz/" TargetMode="External"/><Relationship Id="rId10233" Type="http://schemas.openxmlformats.org/officeDocument/2006/relationships/hyperlink" Target="https://www.sanders.com/" TargetMode="External"/><Relationship Id="rId3862" Type="http://schemas.openxmlformats.org/officeDocument/2006/relationships/hyperlink" Target="mailto:kirsten54@hansen.info" TargetMode="External"/><Relationship Id="rId13456" Type="http://schemas.openxmlformats.org/officeDocument/2006/relationships/hyperlink" Target="mailto:micheal82@lynn.com" TargetMode="External"/><Relationship Id="rId14854" Type="http://schemas.openxmlformats.org/officeDocument/2006/relationships/hyperlink" Target="mailto:preynolds@bailey.com" TargetMode="External"/><Relationship Id="rId15905" Type="http://schemas.openxmlformats.org/officeDocument/2006/relationships/hyperlink" Target="https://foley.biz/" TargetMode="External"/><Relationship Id="rId783" Type="http://schemas.openxmlformats.org/officeDocument/2006/relationships/hyperlink" Target="https://www.meyer.biz/" TargetMode="External"/><Relationship Id="rId2464" Type="http://schemas.openxmlformats.org/officeDocument/2006/relationships/hyperlink" Target="mailto:vmiddleton@zimmerman-hensley.biz" TargetMode="External"/><Relationship Id="rId3515" Type="http://schemas.openxmlformats.org/officeDocument/2006/relationships/hyperlink" Target="https://www.powers.net/" TargetMode="External"/><Relationship Id="rId4913" Type="http://schemas.openxmlformats.org/officeDocument/2006/relationships/hyperlink" Target="https://www.weber.net/" TargetMode="External"/><Relationship Id="rId9077" Type="http://schemas.openxmlformats.org/officeDocument/2006/relationships/hyperlink" Target="http://www.kirk-perkins.info/" TargetMode="External"/><Relationship Id="rId12058" Type="http://schemas.openxmlformats.org/officeDocument/2006/relationships/hyperlink" Target="mailto:hollygonzales@leach-parrish.com" TargetMode="External"/><Relationship Id="rId13109" Type="http://schemas.openxmlformats.org/officeDocument/2006/relationships/hyperlink" Target="https://hoover.com/" TargetMode="External"/><Relationship Id="rId14507" Type="http://schemas.openxmlformats.org/officeDocument/2006/relationships/hyperlink" Target="http://cook.org/" TargetMode="External"/><Relationship Id="rId436" Type="http://schemas.openxmlformats.org/officeDocument/2006/relationships/hyperlink" Target="mailto:sabrinaerickson@wise.info" TargetMode="External"/><Relationship Id="rId1066" Type="http://schemas.openxmlformats.org/officeDocument/2006/relationships/hyperlink" Target="mailto:ricardo33@tran.info" TargetMode="External"/><Relationship Id="rId2117" Type="http://schemas.openxmlformats.org/officeDocument/2006/relationships/hyperlink" Target="https://hill.org/" TargetMode="External"/><Relationship Id="rId16679" Type="http://schemas.openxmlformats.org/officeDocument/2006/relationships/hyperlink" Target="https://www.sharp-randall.net/" TargetMode="External"/><Relationship Id="rId4289" Type="http://schemas.openxmlformats.org/officeDocument/2006/relationships/hyperlink" Target="https://www.knox.com/" TargetMode="External"/><Relationship Id="rId5687" Type="http://schemas.openxmlformats.org/officeDocument/2006/relationships/hyperlink" Target="https://marshall-hardin.com/" TargetMode="External"/><Relationship Id="rId6738" Type="http://schemas.openxmlformats.org/officeDocument/2006/relationships/hyperlink" Target="mailto:danielle59@berry.com" TargetMode="External"/><Relationship Id="rId8160" Type="http://schemas.openxmlformats.org/officeDocument/2006/relationships/hyperlink" Target="mailto:hholder@boyer.com" TargetMode="External"/><Relationship Id="rId19152" Type="http://schemas.openxmlformats.org/officeDocument/2006/relationships/hyperlink" Target="mailto:yorkkathleen@haynes-floyd.com" TargetMode="External"/><Relationship Id="rId9211" Type="http://schemas.openxmlformats.org/officeDocument/2006/relationships/hyperlink" Target="http://www.powell-cummings.net/" TargetMode="External"/><Relationship Id="rId10090" Type="http://schemas.openxmlformats.org/officeDocument/2006/relationships/hyperlink" Target="mailto:ronniehernandez@mccall.org" TargetMode="External"/><Relationship Id="rId11141" Type="http://schemas.openxmlformats.org/officeDocument/2006/relationships/hyperlink" Target="https://www.holder.com/" TargetMode="External"/><Relationship Id="rId15762" Type="http://schemas.openxmlformats.org/officeDocument/2006/relationships/hyperlink" Target="mailto:victoriamack@chavez-montoya.net" TargetMode="External"/><Relationship Id="rId16813" Type="http://schemas.openxmlformats.org/officeDocument/2006/relationships/hyperlink" Target="http://valentine.com/" TargetMode="External"/><Relationship Id="rId1200" Type="http://schemas.openxmlformats.org/officeDocument/2006/relationships/hyperlink" Target="mailto:dorothyfuentes@rosario-shields.com" TargetMode="External"/><Relationship Id="rId4770" Type="http://schemas.openxmlformats.org/officeDocument/2006/relationships/hyperlink" Target="mailto:morganroberts@tran.com" TargetMode="External"/><Relationship Id="rId5821" Type="http://schemas.openxmlformats.org/officeDocument/2006/relationships/hyperlink" Target="https://www.garrison.com/" TargetMode="External"/><Relationship Id="rId14364" Type="http://schemas.openxmlformats.org/officeDocument/2006/relationships/hyperlink" Target="mailto:ericprice@andrade.com" TargetMode="External"/><Relationship Id="rId15415" Type="http://schemas.openxmlformats.org/officeDocument/2006/relationships/hyperlink" Target="https://gamble.com/" TargetMode="External"/><Relationship Id="rId3372" Type="http://schemas.openxmlformats.org/officeDocument/2006/relationships/hyperlink" Target="mailto:tim19@daniel.net" TargetMode="External"/><Relationship Id="rId4423" Type="http://schemas.openxmlformats.org/officeDocument/2006/relationships/hyperlink" Target="https://fischer.com/" TargetMode="External"/><Relationship Id="rId7993" Type="http://schemas.openxmlformats.org/officeDocument/2006/relationships/hyperlink" Target="https://www.ray.org/" TargetMode="External"/><Relationship Id="rId14017" Type="http://schemas.openxmlformats.org/officeDocument/2006/relationships/hyperlink" Target="https://petersen-bond.biz/" TargetMode="External"/><Relationship Id="rId17587" Type="http://schemas.openxmlformats.org/officeDocument/2006/relationships/hyperlink" Target="https://jackson.net/" TargetMode="External"/><Relationship Id="rId18985" Type="http://schemas.openxmlformats.org/officeDocument/2006/relationships/hyperlink" Target="https://walker.com/" TargetMode="External"/><Relationship Id="rId293" Type="http://schemas.openxmlformats.org/officeDocument/2006/relationships/hyperlink" Target="http://www.larson.com/" TargetMode="External"/><Relationship Id="rId3025" Type="http://schemas.openxmlformats.org/officeDocument/2006/relationships/hyperlink" Target="https://www.davidson.com/" TargetMode="External"/><Relationship Id="rId6595" Type="http://schemas.openxmlformats.org/officeDocument/2006/relationships/hyperlink" Target="http://www.dominguez.net/" TargetMode="External"/><Relationship Id="rId7646" Type="http://schemas.openxmlformats.org/officeDocument/2006/relationships/hyperlink" Target="mailto:msingh@olsen.com" TargetMode="External"/><Relationship Id="rId10974" Type="http://schemas.openxmlformats.org/officeDocument/2006/relationships/hyperlink" Target="mailto:lindalindsey@vang.com" TargetMode="External"/><Relationship Id="rId16189" Type="http://schemas.openxmlformats.org/officeDocument/2006/relationships/hyperlink" Target="http://www.hoover-figueroa.info/" TargetMode="External"/><Relationship Id="rId18638" Type="http://schemas.openxmlformats.org/officeDocument/2006/relationships/hyperlink" Target="mailto:mitchell21@graham.biz" TargetMode="External"/><Relationship Id="rId5197" Type="http://schemas.openxmlformats.org/officeDocument/2006/relationships/hyperlink" Target="https://barton.com/" TargetMode="External"/><Relationship Id="rId6248" Type="http://schemas.openxmlformats.org/officeDocument/2006/relationships/hyperlink" Target="mailto:barry16@bennett.com" TargetMode="External"/><Relationship Id="rId10627" Type="http://schemas.openxmlformats.org/officeDocument/2006/relationships/hyperlink" Target="http://hardy.info/" TargetMode="External"/><Relationship Id="rId12799" Type="http://schemas.openxmlformats.org/officeDocument/2006/relationships/hyperlink" Target="http://www.erickson.com/" TargetMode="External"/><Relationship Id="rId13100" Type="http://schemas.openxmlformats.org/officeDocument/2006/relationships/hyperlink" Target="mailto:jzimmerman@morse.com" TargetMode="External"/><Relationship Id="rId16670" Type="http://schemas.openxmlformats.org/officeDocument/2006/relationships/hyperlink" Target="mailto:htrevino@neal-walters.com" TargetMode="External"/><Relationship Id="rId17721" Type="http://schemas.openxmlformats.org/officeDocument/2006/relationships/hyperlink" Target="http://bailey.org/" TargetMode="External"/><Relationship Id="rId2858" Type="http://schemas.openxmlformats.org/officeDocument/2006/relationships/hyperlink" Target="mailto:wwong@blackburn-holt.com" TargetMode="External"/><Relationship Id="rId3909" Type="http://schemas.openxmlformats.org/officeDocument/2006/relationships/hyperlink" Target="http://www.marks.info/" TargetMode="External"/><Relationship Id="rId15272" Type="http://schemas.openxmlformats.org/officeDocument/2006/relationships/hyperlink" Target="mailto:mccoysally@jenkins.com" TargetMode="External"/><Relationship Id="rId16323" Type="http://schemas.openxmlformats.org/officeDocument/2006/relationships/hyperlink" Target="https://www.santos.com/" TargetMode="External"/><Relationship Id="rId19893" Type="http://schemas.openxmlformats.org/officeDocument/2006/relationships/hyperlink" Target="http://velasquez.biz/" TargetMode="External"/><Relationship Id="rId4280" Type="http://schemas.openxmlformats.org/officeDocument/2006/relationships/hyperlink" Target="mailto:shelleyleonard@carlson.net" TargetMode="External"/><Relationship Id="rId5331" Type="http://schemas.openxmlformats.org/officeDocument/2006/relationships/hyperlink" Target="http://www.frederick-snow.net/" TargetMode="External"/><Relationship Id="rId9952" Type="http://schemas.openxmlformats.org/officeDocument/2006/relationships/hyperlink" Target="mailto:mistyhendricks@adkins.com" TargetMode="External"/><Relationship Id="rId18495" Type="http://schemas.openxmlformats.org/officeDocument/2006/relationships/hyperlink" Target="http://www.chandler.com/" TargetMode="External"/><Relationship Id="rId19546" Type="http://schemas.openxmlformats.org/officeDocument/2006/relationships/hyperlink" Target="mailto:rfrench@weeks-sherman.com" TargetMode="External"/><Relationship Id="rId1941" Type="http://schemas.openxmlformats.org/officeDocument/2006/relationships/hyperlink" Target="https://foley.org/" TargetMode="External"/><Relationship Id="rId8554" Type="http://schemas.openxmlformats.org/officeDocument/2006/relationships/hyperlink" Target="mailto:fwoodward@cook.org" TargetMode="External"/><Relationship Id="rId9605" Type="http://schemas.openxmlformats.org/officeDocument/2006/relationships/hyperlink" Target="http://moody.org/" TargetMode="External"/><Relationship Id="rId10484" Type="http://schemas.openxmlformats.org/officeDocument/2006/relationships/hyperlink" Target="mailto:harpermarvin@browning.com" TargetMode="External"/><Relationship Id="rId11535" Type="http://schemas.openxmlformats.org/officeDocument/2006/relationships/hyperlink" Target="https://www.andrade.com/" TargetMode="External"/><Relationship Id="rId11882" Type="http://schemas.openxmlformats.org/officeDocument/2006/relationships/hyperlink" Target="mailto:schwartzjessica@quinn-mayo.com" TargetMode="External"/><Relationship Id="rId12933" Type="http://schemas.openxmlformats.org/officeDocument/2006/relationships/hyperlink" Target="https://higgins.com/" TargetMode="External"/><Relationship Id="rId17097" Type="http://schemas.openxmlformats.org/officeDocument/2006/relationships/hyperlink" Target="http://chavez.com/" TargetMode="External"/><Relationship Id="rId18148" Type="http://schemas.openxmlformats.org/officeDocument/2006/relationships/hyperlink" Target="mailto:jackson92@mora.info" TargetMode="External"/><Relationship Id="rId7156" Type="http://schemas.openxmlformats.org/officeDocument/2006/relationships/hyperlink" Target="mailto:lucasrichard@chandler-cross.com" TargetMode="External"/><Relationship Id="rId8207" Type="http://schemas.openxmlformats.org/officeDocument/2006/relationships/hyperlink" Target="https://hood.com/" TargetMode="External"/><Relationship Id="rId10137" Type="http://schemas.openxmlformats.org/officeDocument/2006/relationships/hyperlink" Target="https://www.lowe-velasquez.net/" TargetMode="External"/><Relationship Id="rId14758" Type="http://schemas.openxmlformats.org/officeDocument/2006/relationships/hyperlink" Target="mailto:terrencehaynes@lowe.org" TargetMode="External"/><Relationship Id="rId15809" Type="http://schemas.openxmlformats.org/officeDocument/2006/relationships/hyperlink" Target="http://www.thomas-humphrey.com/" TargetMode="External"/><Relationship Id="rId687" Type="http://schemas.openxmlformats.org/officeDocument/2006/relationships/hyperlink" Target="http://www.sweeney.com/" TargetMode="External"/><Relationship Id="rId2368" Type="http://schemas.openxmlformats.org/officeDocument/2006/relationships/hyperlink" Target="mailto:ogilmore@long.com" TargetMode="External"/><Relationship Id="rId3766" Type="http://schemas.openxmlformats.org/officeDocument/2006/relationships/hyperlink" Target="mailto:kerickson@summers.com" TargetMode="External"/><Relationship Id="rId4817" Type="http://schemas.openxmlformats.org/officeDocument/2006/relationships/hyperlink" Target="http://www.miller.com/" TargetMode="External"/><Relationship Id="rId16180" Type="http://schemas.openxmlformats.org/officeDocument/2006/relationships/hyperlink" Target="mailto:tzamora@greer.com" TargetMode="External"/><Relationship Id="rId17231" Type="http://schemas.openxmlformats.org/officeDocument/2006/relationships/hyperlink" Target="https://www.horn.com/" TargetMode="External"/><Relationship Id="rId3419" Type="http://schemas.openxmlformats.org/officeDocument/2006/relationships/hyperlink" Target="http://frank-walker.com/" TargetMode="External"/><Relationship Id="rId6989" Type="http://schemas.openxmlformats.org/officeDocument/2006/relationships/hyperlink" Target="http://www.grant.com/" TargetMode="External"/><Relationship Id="rId12790" Type="http://schemas.openxmlformats.org/officeDocument/2006/relationships/hyperlink" Target="mailto:carly75@cordova.com" TargetMode="External"/><Relationship Id="rId13841" Type="http://schemas.openxmlformats.org/officeDocument/2006/relationships/hyperlink" Target="https://www.cherry.biz/" TargetMode="External"/><Relationship Id="rId3900" Type="http://schemas.openxmlformats.org/officeDocument/2006/relationships/hyperlink" Target="mailto:vincent51@brennan.com" TargetMode="External"/><Relationship Id="rId9462" Type="http://schemas.openxmlformats.org/officeDocument/2006/relationships/hyperlink" Target="mailto:munozbryan@phelps.org" TargetMode="External"/><Relationship Id="rId11392" Type="http://schemas.openxmlformats.org/officeDocument/2006/relationships/hyperlink" Target="mailto:lee82@ferguson.info" TargetMode="External"/><Relationship Id="rId12443" Type="http://schemas.openxmlformats.org/officeDocument/2006/relationships/hyperlink" Target="http://www.avila-baker.com/" TargetMode="External"/><Relationship Id="rId19056" Type="http://schemas.openxmlformats.org/officeDocument/2006/relationships/hyperlink" Target="mailto:lpennington@henderson.net" TargetMode="External"/><Relationship Id="rId821" Type="http://schemas.openxmlformats.org/officeDocument/2006/relationships/hyperlink" Target="https://webb.com/" TargetMode="External"/><Relationship Id="rId1451" Type="http://schemas.openxmlformats.org/officeDocument/2006/relationships/hyperlink" Target="http://pham.com/" TargetMode="External"/><Relationship Id="rId2502" Type="http://schemas.openxmlformats.org/officeDocument/2006/relationships/hyperlink" Target="mailto:xthompson@aguilar.org" TargetMode="External"/><Relationship Id="rId8064" Type="http://schemas.openxmlformats.org/officeDocument/2006/relationships/hyperlink" Target="mailto:leonrickey@moran-benson.com" TargetMode="External"/><Relationship Id="rId9115" Type="http://schemas.openxmlformats.org/officeDocument/2006/relationships/hyperlink" Target="https://www.kelly.com/" TargetMode="External"/><Relationship Id="rId11045" Type="http://schemas.openxmlformats.org/officeDocument/2006/relationships/hyperlink" Target="https://page.com/" TargetMode="External"/><Relationship Id="rId15666" Type="http://schemas.openxmlformats.org/officeDocument/2006/relationships/hyperlink" Target="mailto:carlylogan@estes-cole.org" TargetMode="External"/><Relationship Id="rId1104" Type="http://schemas.openxmlformats.org/officeDocument/2006/relationships/hyperlink" Target="mailto:debbieholden@cervantes.biz" TargetMode="External"/><Relationship Id="rId4674" Type="http://schemas.openxmlformats.org/officeDocument/2006/relationships/hyperlink" Target="mailto:mcmahonerika@benjamin-warren.com" TargetMode="External"/><Relationship Id="rId5725" Type="http://schemas.openxmlformats.org/officeDocument/2006/relationships/hyperlink" Target="http://www.snyder-short.com/" TargetMode="External"/><Relationship Id="rId14268" Type="http://schemas.openxmlformats.org/officeDocument/2006/relationships/hyperlink" Target="mailto:mindy36@moss.com" TargetMode="External"/><Relationship Id="rId15319" Type="http://schemas.openxmlformats.org/officeDocument/2006/relationships/hyperlink" Target="https://house-randall.com/" TargetMode="External"/><Relationship Id="rId16717" Type="http://schemas.openxmlformats.org/officeDocument/2006/relationships/hyperlink" Target="https://gonzalez.com/" TargetMode="External"/><Relationship Id="rId3276" Type="http://schemas.openxmlformats.org/officeDocument/2006/relationships/hyperlink" Target="mailto:stricklandmargaret@johnston-ayers.com" TargetMode="External"/><Relationship Id="rId4327" Type="http://schemas.openxmlformats.org/officeDocument/2006/relationships/hyperlink" Target="https://barrett-lozano.org/" TargetMode="External"/><Relationship Id="rId18889" Type="http://schemas.openxmlformats.org/officeDocument/2006/relationships/hyperlink" Target="http://shannon.com/" TargetMode="External"/><Relationship Id="rId197" Type="http://schemas.openxmlformats.org/officeDocument/2006/relationships/hyperlink" Target="mailto:dominguezparker@preston.net" TargetMode="External"/><Relationship Id="rId6499" Type="http://schemas.openxmlformats.org/officeDocument/2006/relationships/hyperlink" Target="http://blair.com/" TargetMode="External"/><Relationship Id="rId7897" Type="http://schemas.openxmlformats.org/officeDocument/2006/relationships/hyperlink" Target="http://hanna-brewer.com/" TargetMode="External"/><Relationship Id="rId8948" Type="http://schemas.openxmlformats.org/officeDocument/2006/relationships/hyperlink" Target="mailto:yangcaitlin@franklin.com" TargetMode="External"/><Relationship Id="rId10878" Type="http://schemas.openxmlformats.org/officeDocument/2006/relationships/hyperlink" Target="mailto:hancockbrenda@pena-barron.com" TargetMode="External"/><Relationship Id="rId11929" Type="http://schemas.openxmlformats.org/officeDocument/2006/relationships/hyperlink" Target="https://www.mccarthy-duke.org/" TargetMode="External"/><Relationship Id="rId15800" Type="http://schemas.openxmlformats.org/officeDocument/2006/relationships/hyperlink" Target="mailto:sherriyang@marshall-yates.net" TargetMode="External"/><Relationship Id="rId13351" Type="http://schemas.openxmlformats.org/officeDocument/2006/relationships/hyperlink" Target="http://kane.net/" TargetMode="External"/><Relationship Id="rId14402" Type="http://schemas.openxmlformats.org/officeDocument/2006/relationships/hyperlink" Target="mailto:chancarl@walters.com" TargetMode="External"/><Relationship Id="rId17972" Type="http://schemas.openxmlformats.org/officeDocument/2006/relationships/hyperlink" Target="mailto:maxwellblake@hall.info" TargetMode="External"/><Relationship Id="rId3410" Type="http://schemas.openxmlformats.org/officeDocument/2006/relationships/hyperlink" Target="mailto:gspears@pace-blake.com" TargetMode="External"/><Relationship Id="rId6980" Type="http://schemas.openxmlformats.org/officeDocument/2006/relationships/hyperlink" Target="mailto:joycejimmy@ruiz.biz" TargetMode="External"/><Relationship Id="rId13004" Type="http://schemas.openxmlformats.org/officeDocument/2006/relationships/hyperlink" Target="mailto:kristamoss@shepherd.com" TargetMode="External"/><Relationship Id="rId16574" Type="http://schemas.openxmlformats.org/officeDocument/2006/relationships/hyperlink" Target="mailto:hunteryolanda@oconnell-hess.com" TargetMode="External"/><Relationship Id="rId17625" Type="http://schemas.openxmlformats.org/officeDocument/2006/relationships/hyperlink" Target="http://www.lara.com/" TargetMode="External"/><Relationship Id="rId331" Type="http://schemas.openxmlformats.org/officeDocument/2006/relationships/hyperlink" Target="https://vincent.com/" TargetMode="External"/><Relationship Id="rId2012" Type="http://schemas.openxmlformats.org/officeDocument/2006/relationships/hyperlink" Target="mailto:ypierce@mullen.org" TargetMode="External"/><Relationship Id="rId5582" Type="http://schemas.openxmlformats.org/officeDocument/2006/relationships/hyperlink" Target="mailto:owensmichelle@collins.com" TargetMode="External"/><Relationship Id="rId6633" Type="http://schemas.openxmlformats.org/officeDocument/2006/relationships/hyperlink" Target="https://www.vazquez.net/" TargetMode="External"/><Relationship Id="rId15176" Type="http://schemas.openxmlformats.org/officeDocument/2006/relationships/hyperlink" Target="mailto:rayray@mcclure.com" TargetMode="External"/><Relationship Id="rId16227" Type="http://schemas.openxmlformats.org/officeDocument/2006/relationships/hyperlink" Target="https://www.thornton.com/" TargetMode="External"/><Relationship Id="rId19797" Type="http://schemas.openxmlformats.org/officeDocument/2006/relationships/hyperlink" Target="http://www.pineda.net/" TargetMode="External"/><Relationship Id="rId4184" Type="http://schemas.openxmlformats.org/officeDocument/2006/relationships/hyperlink" Target="mailto:barbarasosa@cain.com" TargetMode="External"/><Relationship Id="rId5235" Type="http://schemas.openxmlformats.org/officeDocument/2006/relationships/hyperlink" Target="https://sullivan.info/" TargetMode="External"/><Relationship Id="rId9856" Type="http://schemas.openxmlformats.org/officeDocument/2006/relationships/hyperlink" Target="mailto:kbaldwin@houston-love.com" TargetMode="External"/><Relationship Id="rId18399" Type="http://schemas.openxmlformats.org/officeDocument/2006/relationships/hyperlink" Target="https://www.dunn.org/" TargetMode="External"/><Relationship Id="rId8458" Type="http://schemas.openxmlformats.org/officeDocument/2006/relationships/hyperlink" Target="mailto:garrettmiguel@schroeder-moon.org" TargetMode="External"/><Relationship Id="rId9509" Type="http://schemas.openxmlformats.org/officeDocument/2006/relationships/hyperlink" Target="https://www.cortez-mcpherson.com/" TargetMode="External"/><Relationship Id="rId11786" Type="http://schemas.openxmlformats.org/officeDocument/2006/relationships/hyperlink" Target="mailto:frobles@rhodes-gamble.com" TargetMode="External"/><Relationship Id="rId12837" Type="http://schemas.openxmlformats.org/officeDocument/2006/relationships/hyperlink" Target="https://mendez.net/" TargetMode="External"/><Relationship Id="rId1845" Type="http://schemas.openxmlformats.org/officeDocument/2006/relationships/hyperlink" Target="https://mccoy.info/" TargetMode="External"/><Relationship Id="rId10388" Type="http://schemas.openxmlformats.org/officeDocument/2006/relationships/hyperlink" Target="mailto:petersshari@peterson-stout.info" TargetMode="External"/><Relationship Id="rId11439" Type="http://schemas.openxmlformats.org/officeDocument/2006/relationships/hyperlink" Target="http://www.mason.com/" TargetMode="External"/><Relationship Id="rId15310" Type="http://schemas.openxmlformats.org/officeDocument/2006/relationships/hyperlink" Target="mailto:makayla68@murillo.com" TargetMode="External"/><Relationship Id="rId18880" Type="http://schemas.openxmlformats.org/officeDocument/2006/relationships/hyperlink" Target="mailto:ofletcher@andrade.com" TargetMode="External"/><Relationship Id="rId19931" Type="http://schemas.openxmlformats.org/officeDocument/2006/relationships/hyperlink" Target="https://lloyd.com/" TargetMode="External"/><Relationship Id="rId11920" Type="http://schemas.openxmlformats.org/officeDocument/2006/relationships/hyperlink" Target="mailto:jo60@novak-gutierrez.com" TargetMode="External"/><Relationship Id="rId17482" Type="http://schemas.openxmlformats.org/officeDocument/2006/relationships/hyperlink" Target="mailto:hansencassie@meyer.net" TargetMode="External"/><Relationship Id="rId18533" Type="http://schemas.openxmlformats.org/officeDocument/2006/relationships/hyperlink" Target="https://robertson.com/" TargetMode="External"/><Relationship Id="rId5092" Type="http://schemas.openxmlformats.org/officeDocument/2006/relationships/hyperlink" Target="mailto:imorrison@garner.com" TargetMode="External"/><Relationship Id="rId6490" Type="http://schemas.openxmlformats.org/officeDocument/2006/relationships/hyperlink" Target="mailto:nandrews@reynolds.com" TargetMode="External"/><Relationship Id="rId7541" Type="http://schemas.openxmlformats.org/officeDocument/2006/relationships/hyperlink" Target="http://www.michael.info/" TargetMode="External"/><Relationship Id="rId10522" Type="http://schemas.openxmlformats.org/officeDocument/2006/relationships/hyperlink" Target="mailto:erinshannon@vance-kaiser.com" TargetMode="External"/><Relationship Id="rId16084" Type="http://schemas.openxmlformats.org/officeDocument/2006/relationships/hyperlink" Target="mailto:jaclynbenjamin@preston.com" TargetMode="External"/><Relationship Id="rId17135" Type="http://schemas.openxmlformats.org/officeDocument/2006/relationships/hyperlink" Target="http://villarreal.com/" TargetMode="External"/><Relationship Id="rId6143" Type="http://schemas.openxmlformats.org/officeDocument/2006/relationships/hyperlink" Target="http://www.campos.com/" TargetMode="External"/><Relationship Id="rId12694" Type="http://schemas.openxmlformats.org/officeDocument/2006/relationships/hyperlink" Target="mailto:prichardson@carson.info" TargetMode="External"/><Relationship Id="rId13745" Type="http://schemas.openxmlformats.org/officeDocument/2006/relationships/hyperlink" Target="https://baker.com/" TargetMode="External"/><Relationship Id="rId2753" Type="http://schemas.openxmlformats.org/officeDocument/2006/relationships/hyperlink" Target="https://galloway.net/" TargetMode="External"/><Relationship Id="rId3804" Type="http://schemas.openxmlformats.org/officeDocument/2006/relationships/hyperlink" Target="mailto:ryaningram@stevens.org" TargetMode="External"/><Relationship Id="rId9366" Type="http://schemas.openxmlformats.org/officeDocument/2006/relationships/hyperlink" Target="mailto:adrianahampton@adkins.com" TargetMode="External"/><Relationship Id="rId11296" Type="http://schemas.openxmlformats.org/officeDocument/2006/relationships/hyperlink" Target="mailto:upadilla@freeman.com" TargetMode="External"/><Relationship Id="rId12347" Type="http://schemas.openxmlformats.org/officeDocument/2006/relationships/hyperlink" Target="http://robertson.com/" TargetMode="External"/><Relationship Id="rId725" Type="http://schemas.openxmlformats.org/officeDocument/2006/relationships/hyperlink" Target="http://villarreal.com/" TargetMode="External"/><Relationship Id="rId1355" Type="http://schemas.openxmlformats.org/officeDocument/2006/relationships/hyperlink" Target="http://khan.com/" TargetMode="External"/><Relationship Id="rId2406" Type="http://schemas.openxmlformats.org/officeDocument/2006/relationships/hyperlink" Target="mailto:lhatfield@dawson.info" TargetMode="External"/><Relationship Id="rId9019" Type="http://schemas.openxmlformats.org/officeDocument/2006/relationships/hyperlink" Target="https://hancock.com/" TargetMode="External"/><Relationship Id="rId16968" Type="http://schemas.openxmlformats.org/officeDocument/2006/relationships/hyperlink" Target="mailto:brandonweaver@hendricks.com" TargetMode="External"/><Relationship Id="rId1008" Type="http://schemas.openxmlformats.org/officeDocument/2006/relationships/hyperlink" Target="mailto:shelia73@buck.com" TargetMode="External"/><Relationship Id="rId4578" Type="http://schemas.openxmlformats.org/officeDocument/2006/relationships/hyperlink" Target="mailto:allisonpeck@gentry.com" TargetMode="External"/><Relationship Id="rId5976" Type="http://schemas.openxmlformats.org/officeDocument/2006/relationships/hyperlink" Target="mailto:danstone@casey-lewis.com" TargetMode="External"/><Relationship Id="rId18043" Type="http://schemas.openxmlformats.org/officeDocument/2006/relationships/hyperlink" Target="https://www.dalton.com/" TargetMode="External"/><Relationship Id="rId18390" Type="http://schemas.openxmlformats.org/officeDocument/2006/relationships/hyperlink" Target="mailto:kylie10@schmidt.com" TargetMode="External"/><Relationship Id="rId19441" Type="http://schemas.openxmlformats.org/officeDocument/2006/relationships/hyperlink" Target="http://hull.com/" TargetMode="External"/><Relationship Id="rId61" Type="http://schemas.openxmlformats.org/officeDocument/2006/relationships/hyperlink" Target="http://perkins.com/" TargetMode="External"/><Relationship Id="rId5629" Type="http://schemas.openxmlformats.org/officeDocument/2006/relationships/hyperlink" Target="https://gallegos.info/" TargetMode="External"/><Relationship Id="rId7051" Type="http://schemas.openxmlformats.org/officeDocument/2006/relationships/hyperlink" Target="http://www.evans.com/" TargetMode="External"/><Relationship Id="rId8102" Type="http://schemas.openxmlformats.org/officeDocument/2006/relationships/hyperlink" Target="mailto:normanchristina@kirby.biz" TargetMode="External"/><Relationship Id="rId9500" Type="http://schemas.openxmlformats.org/officeDocument/2006/relationships/hyperlink" Target="mailto:andrewsbarry@gomez.org" TargetMode="External"/><Relationship Id="rId11430" Type="http://schemas.openxmlformats.org/officeDocument/2006/relationships/hyperlink" Target="mailto:sburnett@evans-kline.com" TargetMode="External"/><Relationship Id="rId10032" Type="http://schemas.openxmlformats.org/officeDocument/2006/relationships/hyperlink" Target="mailto:jasminpatel@callahan.com" TargetMode="External"/><Relationship Id="rId14653" Type="http://schemas.openxmlformats.org/officeDocument/2006/relationships/hyperlink" Target="https://www.kidd.com/" TargetMode="External"/><Relationship Id="rId15704" Type="http://schemas.openxmlformats.org/officeDocument/2006/relationships/hyperlink" Target="mailto:pgrant@briggs.com" TargetMode="External"/><Relationship Id="rId3661" Type="http://schemas.openxmlformats.org/officeDocument/2006/relationships/hyperlink" Target="http://www.savage.com/" TargetMode="External"/><Relationship Id="rId4712" Type="http://schemas.openxmlformats.org/officeDocument/2006/relationships/hyperlink" Target="mailto:allenbuck@vazquez.biz" TargetMode="External"/><Relationship Id="rId13255" Type="http://schemas.openxmlformats.org/officeDocument/2006/relationships/hyperlink" Target="http://www.pacheco.com/" TargetMode="External"/><Relationship Id="rId14306" Type="http://schemas.openxmlformats.org/officeDocument/2006/relationships/hyperlink" Target="mailto:kbarnes@mccarty.com" TargetMode="External"/><Relationship Id="rId17876" Type="http://schemas.openxmlformats.org/officeDocument/2006/relationships/hyperlink" Target="mailto:kaitlinsutton@yang-werner.info" TargetMode="External"/><Relationship Id="rId582" Type="http://schemas.openxmlformats.org/officeDocument/2006/relationships/hyperlink" Target="mailto:stacybradford@callahan-powers.com" TargetMode="External"/><Relationship Id="rId2263" Type="http://schemas.openxmlformats.org/officeDocument/2006/relationships/hyperlink" Target="https://www.blackburn.com/" TargetMode="External"/><Relationship Id="rId3314" Type="http://schemas.openxmlformats.org/officeDocument/2006/relationships/hyperlink" Target="mailto:kaitlin15@garcia-haney.com" TargetMode="External"/><Relationship Id="rId6884" Type="http://schemas.openxmlformats.org/officeDocument/2006/relationships/hyperlink" Target="mailto:idorsey@beltran-knox.com" TargetMode="External"/><Relationship Id="rId7935" Type="http://schemas.openxmlformats.org/officeDocument/2006/relationships/hyperlink" Target="https://www.knox-dyer.info/" TargetMode="External"/><Relationship Id="rId16478" Type="http://schemas.openxmlformats.org/officeDocument/2006/relationships/hyperlink" Target="mailto:kleonard@rodgers.com" TargetMode="External"/><Relationship Id="rId17529" Type="http://schemas.openxmlformats.org/officeDocument/2006/relationships/hyperlink" Target="http://mcguire.info/" TargetMode="External"/><Relationship Id="rId18927" Type="http://schemas.openxmlformats.org/officeDocument/2006/relationships/hyperlink" Target="http://hickman-morris.com/" TargetMode="External"/><Relationship Id="rId235" Type="http://schemas.openxmlformats.org/officeDocument/2006/relationships/hyperlink" Target="http://werner.org/" TargetMode="External"/><Relationship Id="rId5486" Type="http://schemas.openxmlformats.org/officeDocument/2006/relationships/hyperlink" Target="mailto:glenda77@hughes.net" TargetMode="External"/><Relationship Id="rId6537" Type="http://schemas.openxmlformats.org/officeDocument/2006/relationships/hyperlink" Target="https://www.pham.org/" TargetMode="External"/><Relationship Id="rId10916" Type="http://schemas.openxmlformats.org/officeDocument/2006/relationships/hyperlink" Target="mailto:ovalentine@schmidt.com" TargetMode="External"/><Relationship Id="rId4088" Type="http://schemas.openxmlformats.org/officeDocument/2006/relationships/hyperlink" Target="mailto:tjackson@little.net" TargetMode="External"/><Relationship Id="rId5139" Type="http://schemas.openxmlformats.org/officeDocument/2006/relationships/hyperlink" Target="http://underwood.com/" TargetMode="External"/><Relationship Id="rId9010" Type="http://schemas.openxmlformats.org/officeDocument/2006/relationships/hyperlink" Target="mailto:glen76@hoover-coffey.biz" TargetMode="External"/><Relationship Id="rId15561" Type="http://schemas.openxmlformats.org/officeDocument/2006/relationships/hyperlink" Target="https://holmes.net/" TargetMode="External"/><Relationship Id="rId16612" Type="http://schemas.openxmlformats.org/officeDocument/2006/relationships/hyperlink" Target="mailto:mcarson@russo.net" TargetMode="External"/><Relationship Id="rId1749" Type="http://schemas.openxmlformats.org/officeDocument/2006/relationships/hyperlink" Target="https://velazquez.com/" TargetMode="External"/><Relationship Id="rId3171" Type="http://schemas.openxmlformats.org/officeDocument/2006/relationships/hyperlink" Target="http://www.owen-sawyer.com/" TargetMode="External"/><Relationship Id="rId5620" Type="http://schemas.openxmlformats.org/officeDocument/2006/relationships/hyperlink" Target="mailto:tomgross@trevino.com" TargetMode="External"/><Relationship Id="rId14163" Type="http://schemas.openxmlformats.org/officeDocument/2006/relationships/hyperlink" Target="http://paul.com/" TargetMode="External"/><Relationship Id="rId15214" Type="http://schemas.openxmlformats.org/officeDocument/2006/relationships/hyperlink" Target="mailto:woodardjoe@keller.org" TargetMode="External"/><Relationship Id="rId18784" Type="http://schemas.openxmlformats.org/officeDocument/2006/relationships/hyperlink" Target="mailto:nina86@pearson.com" TargetMode="External"/><Relationship Id="rId19835" Type="http://schemas.openxmlformats.org/officeDocument/2006/relationships/hyperlink" Target="http://www.poole-patrick.biz/" TargetMode="External"/><Relationship Id="rId4222" Type="http://schemas.openxmlformats.org/officeDocument/2006/relationships/hyperlink" Target="mailto:isaac73@hood.com" TargetMode="External"/><Relationship Id="rId7792" Type="http://schemas.openxmlformats.org/officeDocument/2006/relationships/hyperlink" Target="mailto:allen00@long.com" TargetMode="External"/><Relationship Id="rId8843" Type="http://schemas.openxmlformats.org/officeDocument/2006/relationships/hyperlink" Target="https://jacobs.com/" TargetMode="External"/><Relationship Id="rId10773" Type="http://schemas.openxmlformats.org/officeDocument/2006/relationships/hyperlink" Target="http://wyatt-davenport.com/" TargetMode="External"/><Relationship Id="rId11824" Type="http://schemas.openxmlformats.org/officeDocument/2006/relationships/hyperlink" Target="mailto:alexandra32@austin.biz" TargetMode="External"/><Relationship Id="rId17386" Type="http://schemas.openxmlformats.org/officeDocument/2006/relationships/hyperlink" Target="mailto:rojaskarl@harrell-chandler.biz" TargetMode="External"/><Relationship Id="rId18437" Type="http://schemas.openxmlformats.org/officeDocument/2006/relationships/hyperlink" Target="https://www.carney.biz/" TargetMode="External"/><Relationship Id="rId6394" Type="http://schemas.openxmlformats.org/officeDocument/2006/relationships/hyperlink" Target="mailto:rowen@swanson.com" TargetMode="External"/><Relationship Id="rId7445" Type="http://schemas.openxmlformats.org/officeDocument/2006/relationships/hyperlink" Target="https://www.schmidt-yoder.com/" TargetMode="External"/><Relationship Id="rId10426" Type="http://schemas.openxmlformats.org/officeDocument/2006/relationships/hyperlink" Target="mailto:emmaburgess@arellano.info" TargetMode="External"/><Relationship Id="rId17039" Type="http://schemas.openxmlformats.org/officeDocument/2006/relationships/hyperlink" Target="http://gibbs.com/" TargetMode="External"/><Relationship Id="rId6047" Type="http://schemas.openxmlformats.org/officeDocument/2006/relationships/hyperlink" Target="http://branch.com/" TargetMode="External"/><Relationship Id="rId13996" Type="http://schemas.openxmlformats.org/officeDocument/2006/relationships/hyperlink" Target="mailto:shanehumphrey@newton.com" TargetMode="External"/><Relationship Id="rId976" Type="http://schemas.openxmlformats.org/officeDocument/2006/relationships/hyperlink" Target="mailto:derrick15@gutierrez.com" TargetMode="External"/><Relationship Id="rId2657" Type="http://schemas.openxmlformats.org/officeDocument/2006/relationships/hyperlink" Target="https://www.smith.com/" TargetMode="External"/><Relationship Id="rId12598" Type="http://schemas.openxmlformats.org/officeDocument/2006/relationships/hyperlink" Target="mailto:dalton49@stark.com" TargetMode="External"/><Relationship Id="rId13649" Type="http://schemas.openxmlformats.org/officeDocument/2006/relationships/hyperlink" Target="https://freeman-hendricks.info/" TargetMode="External"/><Relationship Id="rId15071" Type="http://schemas.openxmlformats.org/officeDocument/2006/relationships/hyperlink" Target="https://www.zamora.com/" TargetMode="External"/><Relationship Id="rId17520" Type="http://schemas.openxmlformats.org/officeDocument/2006/relationships/hyperlink" Target="mailto:weberkaylee@sosa.biz" TargetMode="External"/><Relationship Id="rId629" Type="http://schemas.openxmlformats.org/officeDocument/2006/relationships/hyperlink" Target="https://daniels.net/" TargetMode="External"/><Relationship Id="rId1259" Type="http://schemas.openxmlformats.org/officeDocument/2006/relationships/hyperlink" Target="https://www.johns-kelley.com/" TargetMode="External"/><Relationship Id="rId3708" Type="http://schemas.openxmlformats.org/officeDocument/2006/relationships/hyperlink" Target="mailto:jadewells@ibarra.com" TargetMode="External"/><Relationship Id="rId5130" Type="http://schemas.openxmlformats.org/officeDocument/2006/relationships/hyperlink" Target="mailto:krystal87@evans.com" TargetMode="External"/><Relationship Id="rId16122" Type="http://schemas.openxmlformats.org/officeDocument/2006/relationships/hyperlink" Target="mailto:jmcbride@hansen.com" TargetMode="External"/><Relationship Id="rId19692" Type="http://schemas.openxmlformats.org/officeDocument/2006/relationships/hyperlink" Target="mailto:wilkinsonivan@marshall-brennan.org" TargetMode="External"/><Relationship Id="rId9751" Type="http://schemas.openxmlformats.org/officeDocument/2006/relationships/hyperlink" Target="http://fletcher.com/" TargetMode="External"/><Relationship Id="rId11681" Type="http://schemas.openxmlformats.org/officeDocument/2006/relationships/hyperlink" Target="https://www.mcintosh.net/" TargetMode="External"/><Relationship Id="rId12732" Type="http://schemas.openxmlformats.org/officeDocument/2006/relationships/hyperlink" Target="mailto:fdavis@dickerson.com" TargetMode="External"/><Relationship Id="rId18294" Type="http://schemas.openxmlformats.org/officeDocument/2006/relationships/hyperlink" Target="mailto:martha49@schultz.com" TargetMode="External"/><Relationship Id="rId19345" Type="http://schemas.openxmlformats.org/officeDocument/2006/relationships/hyperlink" Target="https://www.ross.biz/" TargetMode="External"/><Relationship Id="rId1740" Type="http://schemas.openxmlformats.org/officeDocument/2006/relationships/hyperlink" Target="mailto:wileygordon@salinas.com" TargetMode="External"/><Relationship Id="rId8353" Type="http://schemas.openxmlformats.org/officeDocument/2006/relationships/hyperlink" Target="http://faulkner.net/" TargetMode="External"/><Relationship Id="rId9404" Type="http://schemas.openxmlformats.org/officeDocument/2006/relationships/hyperlink" Target="mailto:maddenkenneth@andrews.com" TargetMode="External"/><Relationship Id="rId10283" Type="http://schemas.openxmlformats.org/officeDocument/2006/relationships/hyperlink" Target="https://kelley.com/" TargetMode="External"/><Relationship Id="rId11334" Type="http://schemas.openxmlformats.org/officeDocument/2006/relationships/hyperlink" Target="mailto:kflores@powell-whitaker.com" TargetMode="External"/><Relationship Id="rId15955" Type="http://schemas.openxmlformats.org/officeDocument/2006/relationships/hyperlink" Target="https://www.kelly.com/" TargetMode="External"/><Relationship Id="rId4963" Type="http://schemas.openxmlformats.org/officeDocument/2006/relationships/hyperlink" Target="http://www.hawkins.com/" TargetMode="External"/><Relationship Id="rId8006" Type="http://schemas.openxmlformats.org/officeDocument/2006/relationships/hyperlink" Target="mailto:drichardson@thompson.net" TargetMode="External"/><Relationship Id="rId14557" Type="http://schemas.openxmlformats.org/officeDocument/2006/relationships/hyperlink" Target="https://www.mendoza.com/" TargetMode="External"/><Relationship Id="rId15608" Type="http://schemas.openxmlformats.org/officeDocument/2006/relationships/hyperlink" Target="mailto:benitezfernando@nunez-castro.com" TargetMode="External"/><Relationship Id="rId3565" Type="http://schemas.openxmlformats.org/officeDocument/2006/relationships/hyperlink" Target="http://padilla.com/" TargetMode="External"/><Relationship Id="rId4616" Type="http://schemas.openxmlformats.org/officeDocument/2006/relationships/hyperlink" Target="mailto:nmontoya@watts.info" TargetMode="External"/><Relationship Id="rId13159" Type="http://schemas.openxmlformats.org/officeDocument/2006/relationships/hyperlink" Target="https://burch.net/" TargetMode="External"/><Relationship Id="rId17030" Type="http://schemas.openxmlformats.org/officeDocument/2006/relationships/hyperlink" Target="mailto:frichard@lewis-grant.com" TargetMode="External"/><Relationship Id="rId486" Type="http://schemas.openxmlformats.org/officeDocument/2006/relationships/hyperlink" Target="mailto:joanna47@davidson.org" TargetMode="External"/><Relationship Id="rId2167" Type="http://schemas.openxmlformats.org/officeDocument/2006/relationships/hyperlink" Target="http://www.murillo-cohen.biz/" TargetMode="External"/><Relationship Id="rId3218" Type="http://schemas.openxmlformats.org/officeDocument/2006/relationships/hyperlink" Target="mailto:shorton@nolan.com" TargetMode="External"/><Relationship Id="rId6788" Type="http://schemas.openxmlformats.org/officeDocument/2006/relationships/hyperlink" Target="mailto:imclean@english.com" TargetMode="External"/><Relationship Id="rId139" Type="http://schemas.openxmlformats.org/officeDocument/2006/relationships/hyperlink" Target="https://www.roach.com/" TargetMode="External"/><Relationship Id="rId7839" Type="http://schemas.openxmlformats.org/officeDocument/2006/relationships/hyperlink" Target="http://chaney.com/" TargetMode="External"/><Relationship Id="rId9261" Type="http://schemas.openxmlformats.org/officeDocument/2006/relationships/hyperlink" Target="http://thompson-patterson.com/" TargetMode="External"/><Relationship Id="rId13640" Type="http://schemas.openxmlformats.org/officeDocument/2006/relationships/hyperlink" Target="mailto:marilynsloan@duncan.com" TargetMode="External"/><Relationship Id="rId11191" Type="http://schemas.openxmlformats.org/officeDocument/2006/relationships/hyperlink" Target="https://macias.info/" TargetMode="External"/><Relationship Id="rId12242" Type="http://schemas.openxmlformats.org/officeDocument/2006/relationships/hyperlink" Target="mailto:barberdevin@bass.com" TargetMode="External"/><Relationship Id="rId16863" Type="http://schemas.openxmlformats.org/officeDocument/2006/relationships/hyperlink" Target="http://www.skinner-huang.org/" TargetMode="External"/><Relationship Id="rId17914" Type="http://schemas.openxmlformats.org/officeDocument/2006/relationships/hyperlink" Target="mailto:gleonard@fields.com" TargetMode="External"/><Relationship Id="rId620" Type="http://schemas.openxmlformats.org/officeDocument/2006/relationships/hyperlink" Target="mailto:catherine30@lewis.org" TargetMode="External"/><Relationship Id="rId1250" Type="http://schemas.openxmlformats.org/officeDocument/2006/relationships/hyperlink" Target="mailto:collinrice@ray.com" TargetMode="External"/><Relationship Id="rId2301" Type="http://schemas.openxmlformats.org/officeDocument/2006/relationships/hyperlink" Target="https://crosby-ryan.net/" TargetMode="External"/><Relationship Id="rId5871" Type="http://schemas.openxmlformats.org/officeDocument/2006/relationships/hyperlink" Target="https://www.travis-ellison.net/" TargetMode="External"/><Relationship Id="rId6922" Type="http://schemas.openxmlformats.org/officeDocument/2006/relationships/hyperlink" Target="mailto:vmahoney@wiggins-flowers.com" TargetMode="External"/><Relationship Id="rId15465" Type="http://schemas.openxmlformats.org/officeDocument/2006/relationships/hyperlink" Target="http://williamson-humphrey.info/" TargetMode="External"/><Relationship Id="rId16516" Type="http://schemas.openxmlformats.org/officeDocument/2006/relationships/hyperlink" Target="mailto:sherriroth@padilla-wilkins.com" TargetMode="External"/><Relationship Id="rId4473" Type="http://schemas.openxmlformats.org/officeDocument/2006/relationships/hyperlink" Target="https://chan.com/" TargetMode="External"/><Relationship Id="rId5524" Type="http://schemas.openxmlformats.org/officeDocument/2006/relationships/hyperlink" Target="mailto:ambernewton@guerra.info" TargetMode="External"/><Relationship Id="rId14067" Type="http://schemas.openxmlformats.org/officeDocument/2006/relationships/hyperlink" Target="https://gonzalez.com/" TargetMode="External"/><Relationship Id="rId15118" Type="http://schemas.openxmlformats.org/officeDocument/2006/relationships/hyperlink" Target="mailto:stephaniebarker@franklin-horne.com" TargetMode="External"/><Relationship Id="rId18688" Type="http://schemas.openxmlformats.org/officeDocument/2006/relationships/hyperlink" Target="mailto:olsenzoe@vance-galloway.com" TargetMode="External"/><Relationship Id="rId19739" Type="http://schemas.openxmlformats.org/officeDocument/2006/relationships/hyperlink" Target="http://lynn-winters.com/" TargetMode="External"/><Relationship Id="rId3075" Type="http://schemas.openxmlformats.org/officeDocument/2006/relationships/hyperlink" Target="https://haas-summers.biz/" TargetMode="External"/><Relationship Id="rId4126" Type="http://schemas.openxmlformats.org/officeDocument/2006/relationships/hyperlink" Target="mailto:shelly76@holt-riddle.com" TargetMode="External"/><Relationship Id="rId7696" Type="http://schemas.openxmlformats.org/officeDocument/2006/relationships/hyperlink" Target="mailto:madeline32@harrison.com" TargetMode="External"/><Relationship Id="rId8747" Type="http://schemas.openxmlformats.org/officeDocument/2006/relationships/hyperlink" Target="https://www.howard.com/" TargetMode="External"/><Relationship Id="rId6298" Type="http://schemas.openxmlformats.org/officeDocument/2006/relationships/hyperlink" Target="mailto:estradabreanna@french.com" TargetMode="External"/><Relationship Id="rId7349" Type="http://schemas.openxmlformats.org/officeDocument/2006/relationships/hyperlink" Target="http://www.li.org/" TargetMode="External"/><Relationship Id="rId10677" Type="http://schemas.openxmlformats.org/officeDocument/2006/relationships/hyperlink" Target="http://www.gallegos-contreras.com/" TargetMode="External"/><Relationship Id="rId11728" Type="http://schemas.openxmlformats.org/officeDocument/2006/relationships/hyperlink" Target="mailto:kellylee@mcdaniel.com" TargetMode="External"/><Relationship Id="rId13150" Type="http://schemas.openxmlformats.org/officeDocument/2006/relationships/hyperlink" Target="mailto:iturner@shields.com" TargetMode="External"/><Relationship Id="rId14201" Type="http://schemas.openxmlformats.org/officeDocument/2006/relationships/hyperlink" Target="http://peterson-blackwell.com/" TargetMode="External"/><Relationship Id="rId17771" Type="http://schemas.openxmlformats.org/officeDocument/2006/relationships/hyperlink" Target="https://www.valdez.com/" TargetMode="External"/><Relationship Id="rId18822" Type="http://schemas.openxmlformats.org/officeDocument/2006/relationships/hyperlink" Target="mailto:ojacobson@guerra.com" TargetMode="External"/><Relationship Id="rId130" Type="http://schemas.openxmlformats.org/officeDocument/2006/relationships/hyperlink" Target="https://www.wagner.org/" TargetMode="External"/><Relationship Id="rId3959" Type="http://schemas.openxmlformats.org/officeDocument/2006/relationships/hyperlink" Target="http://beltran.info/" TargetMode="External"/><Relationship Id="rId5381" Type="http://schemas.openxmlformats.org/officeDocument/2006/relationships/hyperlink" Target="https://hammond.com/" TargetMode="External"/><Relationship Id="rId7830" Type="http://schemas.openxmlformats.org/officeDocument/2006/relationships/hyperlink" Target="mailto:cdiaz@roth-fry.com" TargetMode="External"/><Relationship Id="rId10811" Type="http://schemas.openxmlformats.org/officeDocument/2006/relationships/hyperlink" Target="http://www.solis.biz/" TargetMode="External"/><Relationship Id="rId16373" Type="http://schemas.openxmlformats.org/officeDocument/2006/relationships/hyperlink" Target="http://neal.com/" TargetMode="External"/><Relationship Id="rId17424" Type="http://schemas.openxmlformats.org/officeDocument/2006/relationships/hyperlink" Target="mailto:cespinoza@ponce.com" TargetMode="External"/><Relationship Id="rId5034" Type="http://schemas.openxmlformats.org/officeDocument/2006/relationships/hyperlink" Target="mailto:mileslori@clarke.com" TargetMode="External"/><Relationship Id="rId6432" Type="http://schemas.openxmlformats.org/officeDocument/2006/relationships/hyperlink" Target="mailto:leroyvilla@peck.com" TargetMode="External"/><Relationship Id="rId12983" Type="http://schemas.openxmlformats.org/officeDocument/2006/relationships/hyperlink" Target="https://orozco.com/" TargetMode="External"/><Relationship Id="rId16026" Type="http://schemas.openxmlformats.org/officeDocument/2006/relationships/hyperlink" Target="mailto:deanjenna@lin.com" TargetMode="External"/><Relationship Id="rId19596" Type="http://schemas.openxmlformats.org/officeDocument/2006/relationships/hyperlink" Target="mailto:noblehayley@russell-bass.com" TargetMode="External"/><Relationship Id="rId1991" Type="http://schemas.openxmlformats.org/officeDocument/2006/relationships/hyperlink" Target="https://prince.org/" TargetMode="External"/><Relationship Id="rId9655" Type="http://schemas.openxmlformats.org/officeDocument/2006/relationships/hyperlink" Target="https://schmidt-frost.biz/" TargetMode="External"/><Relationship Id="rId11585" Type="http://schemas.openxmlformats.org/officeDocument/2006/relationships/hyperlink" Target="https://odonnell.biz/" TargetMode="External"/><Relationship Id="rId12636" Type="http://schemas.openxmlformats.org/officeDocument/2006/relationships/hyperlink" Target="mailto:pamchoi@meyer.com" TargetMode="External"/><Relationship Id="rId18198" Type="http://schemas.openxmlformats.org/officeDocument/2006/relationships/hyperlink" Target="mailto:wallaceclaudia@mckee-parks.com" TargetMode="External"/><Relationship Id="rId19249" Type="http://schemas.openxmlformats.org/officeDocument/2006/relationships/hyperlink" Target="http://merritt.biz/" TargetMode="External"/><Relationship Id="rId1644" Type="http://schemas.openxmlformats.org/officeDocument/2006/relationships/hyperlink" Target="mailto:carmen33@cervantes.org" TargetMode="External"/><Relationship Id="rId8257" Type="http://schemas.openxmlformats.org/officeDocument/2006/relationships/hyperlink" Target="http://espinoza.com/" TargetMode="External"/><Relationship Id="rId9308" Type="http://schemas.openxmlformats.org/officeDocument/2006/relationships/hyperlink" Target="mailto:averytabitha@calderon.com" TargetMode="External"/><Relationship Id="rId10187" Type="http://schemas.openxmlformats.org/officeDocument/2006/relationships/hyperlink" Target="https://larson-floyd.org/" TargetMode="External"/><Relationship Id="rId11238" Type="http://schemas.openxmlformats.org/officeDocument/2006/relationships/hyperlink" Target="mailto:pamela02@gibson.com" TargetMode="External"/><Relationship Id="rId4867" Type="http://schemas.openxmlformats.org/officeDocument/2006/relationships/hyperlink" Target="https://wu.biz/" TargetMode="External"/><Relationship Id="rId15859" Type="http://schemas.openxmlformats.org/officeDocument/2006/relationships/hyperlink" Target="http://gregory.com/" TargetMode="External"/><Relationship Id="rId17281" Type="http://schemas.openxmlformats.org/officeDocument/2006/relationships/hyperlink" Target="http://www.branch.com/" TargetMode="External"/><Relationship Id="rId18332" Type="http://schemas.openxmlformats.org/officeDocument/2006/relationships/hyperlink" Target="mailto:evan61@cobb-harrell.com" TargetMode="External"/><Relationship Id="rId19730" Type="http://schemas.openxmlformats.org/officeDocument/2006/relationships/hyperlink" Target="mailto:cshannon@hanson-bell.org" TargetMode="External"/><Relationship Id="rId3469" Type="http://schemas.openxmlformats.org/officeDocument/2006/relationships/hyperlink" Target="http://donaldson-roach.info/" TargetMode="External"/><Relationship Id="rId5918" Type="http://schemas.openxmlformats.org/officeDocument/2006/relationships/hyperlink" Target="mailto:tammystevenson@mcgee-hoffman.org" TargetMode="External"/><Relationship Id="rId7340" Type="http://schemas.openxmlformats.org/officeDocument/2006/relationships/hyperlink" Target="mailto:davemccann@cross.net" TargetMode="External"/><Relationship Id="rId10321" Type="http://schemas.openxmlformats.org/officeDocument/2006/relationships/hyperlink" Target="http://ruiz.com/" TargetMode="External"/><Relationship Id="rId13891" Type="http://schemas.openxmlformats.org/officeDocument/2006/relationships/hyperlink" Target="http://cooley.org/" TargetMode="External"/><Relationship Id="rId14942" Type="http://schemas.openxmlformats.org/officeDocument/2006/relationships/hyperlink" Target="mailto:dustin11@stout-landry.org" TargetMode="External"/><Relationship Id="rId3950" Type="http://schemas.openxmlformats.org/officeDocument/2006/relationships/hyperlink" Target="mailto:shawnchung@porter.com" TargetMode="External"/><Relationship Id="rId9165" Type="http://schemas.openxmlformats.org/officeDocument/2006/relationships/hyperlink" Target="http://erickson.com/" TargetMode="External"/><Relationship Id="rId12493" Type="http://schemas.openxmlformats.org/officeDocument/2006/relationships/hyperlink" Target="https://www.ramirez.info/" TargetMode="External"/><Relationship Id="rId13544" Type="http://schemas.openxmlformats.org/officeDocument/2006/relationships/hyperlink" Target="mailto:bonnieneal@henderson.com" TargetMode="External"/><Relationship Id="rId871" Type="http://schemas.openxmlformats.org/officeDocument/2006/relationships/hyperlink" Target="http://www.richard.com/" TargetMode="External"/><Relationship Id="rId2552" Type="http://schemas.openxmlformats.org/officeDocument/2006/relationships/hyperlink" Target="mailto:lyonskirk@barrett.com" TargetMode="External"/><Relationship Id="rId3603" Type="http://schemas.openxmlformats.org/officeDocument/2006/relationships/hyperlink" Target="http://www.hanna-butler.net/" TargetMode="External"/><Relationship Id="rId11095" Type="http://schemas.openxmlformats.org/officeDocument/2006/relationships/hyperlink" Target="http://leonard-stanton.com/" TargetMode="External"/><Relationship Id="rId12146" Type="http://schemas.openxmlformats.org/officeDocument/2006/relationships/hyperlink" Target="mailto:hunterlynch@sexton.info" TargetMode="External"/><Relationship Id="rId16767" Type="http://schemas.openxmlformats.org/officeDocument/2006/relationships/hyperlink" Target="https://www.marks.info/" TargetMode="External"/><Relationship Id="rId17818" Type="http://schemas.openxmlformats.org/officeDocument/2006/relationships/hyperlink" Target="mailto:laurabraun@love.org" TargetMode="External"/><Relationship Id="rId524" Type="http://schemas.openxmlformats.org/officeDocument/2006/relationships/hyperlink" Target="mailto:matthew67@irwin-mcknight.info" TargetMode="External"/><Relationship Id="rId1154" Type="http://schemas.openxmlformats.org/officeDocument/2006/relationships/hyperlink" Target="mailto:wyattbriana@cervantes.net" TargetMode="External"/><Relationship Id="rId2205" Type="http://schemas.openxmlformats.org/officeDocument/2006/relationships/hyperlink" Target="https://www.holden-wallace.net/" TargetMode="External"/><Relationship Id="rId5775" Type="http://schemas.openxmlformats.org/officeDocument/2006/relationships/hyperlink" Target="http://decker.com/" TargetMode="External"/><Relationship Id="rId6826" Type="http://schemas.openxmlformats.org/officeDocument/2006/relationships/hyperlink" Target="mailto:carl60@kennedy.com" TargetMode="External"/><Relationship Id="rId15369" Type="http://schemas.openxmlformats.org/officeDocument/2006/relationships/hyperlink" Target="https://www.benton.com/" TargetMode="External"/><Relationship Id="rId19240" Type="http://schemas.openxmlformats.org/officeDocument/2006/relationships/hyperlink" Target="mailto:gailwinters@nash-page.com" TargetMode="External"/><Relationship Id="rId4377" Type="http://schemas.openxmlformats.org/officeDocument/2006/relationships/hyperlink" Target="http://www.howard-reed.org/" TargetMode="External"/><Relationship Id="rId5428" Type="http://schemas.openxmlformats.org/officeDocument/2006/relationships/hyperlink" Target="mailto:kristiemoses@curry.org" TargetMode="External"/><Relationship Id="rId8998" Type="http://schemas.openxmlformats.org/officeDocument/2006/relationships/hyperlink" Target="mailto:schwartzkathryn@maldonado.net" TargetMode="External"/><Relationship Id="rId11979" Type="http://schemas.openxmlformats.org/officeDocument/2006/relationships/hyperlink" Target="http://goodwin-castro.com/" TargetMode="External"/><Relationship Id="rId15850" Type="http://schemas.openxmlformats.org/officeDocument/2006/relationships/hyperlink" Target="mailto:lorirosario@price.com" TargetMode="External"/><Relationship Id="rId16901" Type="http://schemas.openxmlformats.org/officeDocument/2006/relationships/hyperlink" Target="https://stuart-hunt.biz/" TargetMode="External"/><Relationship Id="rId3460" Type="http://schemas.openxmlformats.org/officeDocument/2006/relationships/hyperlink" Target="mailto:erika98@christensen-bray.biz" TargetMode="External"/><Relationship Id="rId14452" Type="http://schemas.openxmlformats.org/officeDocument/2006/relationships/hyperlink" Target="mailto:victoria10@cohen.com" TargetMode="External"/><Relationship Id="rId15503" Type="http://schemas.openxmlformats.org/officeDocument/2006/relationships/hyperlink" Target="http://www.guzman.biz/" TargetMode="External"/><Relationship Id="rId381" Type="http://schemas.openxmlformats.org/officeDocument/2006/relationships/hyperlink" Target="http://flynn-cameron.info/" TargetMode="External"/><Relationship Id="rId2062" Type="http://schemas.openxmlformats.org/officeDocument/2006/relationships/hyperlink" Target="mailto:walterprince@rivera.org" TargetMode="External"/><Relationship Id="rId3113" Type="http://schemas.openxmlformats.org/officeDocument/2006/relationships/hyperlink" Target="http://www.ramirez-wilkins.com/" TargetMode="External"/><Relationship Id="rId4511" Type="http://schemas.openxmlformats.org/officeDocument/2006/relationships/hyperlink" Target="https://www.boyd.org/" TargetMode="External"/><Relationship Id="rId13054" Type="http://schemas.openxmlformats.org/officeDocument/2006/relationships/hyperlink" Target="mailto:trevorhawkins@reynolds.net" TargetMode="External"/><Relationship Id="rId14105" Type="http://schemas.openxmlformats.org/officeDocument/2006/relationships/hyperlink" Target="https://bray-spencer.com/" TargetMode="External"/><Relationship Id="rId17675" Type="http://schemas.openxmlformats.org/officeDocument/2006/relationships/hyperlink" Target="http://www.hood.com/" TargetMode="External"/><Relationship Id="rId18726" Type="http://schemas.openxmlformats.org/officeDocument/2006/relationships/hyperlink" Target="mailto:carterterry@snow.com" TargetMode="External"/><Relationship Id="rId6683" Type="http://schemas.openxmlformats.org/officeDocument/2006/relationships/hyperlink" Target="http://mejia.com/" TargetMode="External"/><Relationship Id="rId7734" Type="http://schemas.openxmlformats.org/officeDocument/2006/relationships/hyperlink" Target="mailto:cblackwell@friedman.com" TargetMode="External"/><Relationship Id="rId10715" Type="http://schemas.openxmlformats.org/officeDocument/2006/relationships/hyperlink" Target="http://www.phelps-quinn.com/" TargetMode="External"/><Relationship Id="rId16277" Type="http://schemas.openxmlformats.org/officeDocument/2006/relationships/hyperlink" Target="http://mcclain.com/" TargetMode="External"/><Relationship Id="rId17328" Type="http://schemas.openxmlformats.org/officeDocument/2006/relationships/hyperlink" Target="mailto:wjimenez@arnold-maxwell.com" TargetMode="External"/><Relationship Id="rId5285" Type="http://schemas.openxmlformats.org/officeDocument/2006/relationships/hyperlink" Target="http://www.fletcher.net/" TargetMode="External"/><Relationship Id="rId6336" Type="http://schemas.openxmlformats.org/officeDocument/2006/relationships/hyperlink" Target="mailto:robertakerr@riddle.info" TargetMode="External"/><Relationship Id="rId1895" Type="http://schemas.openxmlformats.org/officeDocument/2006/relationships/hyperlink" Target="http://page-conrad.org/" TargetMode="External"/><Relationship Id="rId2946" Type="http://schemas.openxmlformats.org/officeDocument/2006/relationships/hyperlink" Target="mailto:wjenkins@page.info" TargetMode="External"/><Relationship Id="rId9559" Type="http://schemas.openxmlformats.org/officeDocument/2006/relationships/hyperlink" Target="https://www.keith.info/" TargetMode="External"/><Relationship Id="rId11489" Type="http://schemas.openxmlformats.org/officeDocument/2006/relationships/hyperlink" Target="http://www.french.com/" TargetMode="External"/><Relationship Id="rId12887" Type="http://schemas.openxmlformats.org/officeDocument/2006/relationships/hyperlink" Target="http://blevins.com/" TargetMode="External"/><Relationship Id="rId13938" Type="http://schemas.openxmlformats.org/officeDocument/2006/relationships/hyperlink" Target="mailto:mfisher@krueger.com" TargetMode="External"/><Relationship Id="rId15360" Type="http://schemas.openxmlformats.org/officeDocument/2006/relationships/hyperlink" Target="mailto:xgamble@morton-manning.com" TargetMode="External"/><Relationship Id="rId918" Type="http://schemas.openxmlformats.org/officeDocument/2006/relationships/hyperlink" Target="mailto:lcollier@boyd-hobbs.com" TargetMode="External"/><Relationship Id="rId1548" Type="http://schemas.openxmlformats.org/officeDocument/2006/relationships/hyperlink" Target="mailto:morrisonyvonne@gallegos-carter.com" TargetMode="External"/><Relationship Id="rId15013" Type="http://schemas.openxmlformats.org/officeDocument/2006/relationships/hyperlink" Target="http://rubio.com/" TargetMode="External"/><Relationship Id="rId16411" Type="http://schemas.openxmlformats.org/officeDocument/2006/relationships/hyperlink" Target="https://www.morris-padilla.info/" TargetMode="External"/><Relationship Id="rId19981" Type="http://schemas.openxmlformats.org/officeDocument/2006/relationships/hyperlink" Target="https://butler-gibbs.com/" TargetMode="External"/><Relationship Id="rId4021" Type="http://schemas.openxmlformats.org/officeDocument/2006/relationships/hyperlink" Target="https://richards.com/" TargetMode="External"/><Relationship Id="rId7591" Type="http://schemas.openxmlformats.org/officeDocument/2006/relationships/hyperlink" Target="https://small.com/" TargetMode="External"/><Relationship Id="rId11970" Type="http://schemas.openxmlformats.org/officeDocument/2006/relationships/hyperlink" Target="mailto:theodore73@cannon.com" TargetMode="External"/><Relationship Id="rId18583" Type="http://schemas.openxmlformats.org/officeDocument/2006/relationships/hyperlink" Target="https://www.gutierrez.com/" TargetMode="External"/><Relationship Id="rId19634" Type="http://schemas.openxmlformats.org/officeDocument/2006/relationships/hyperlink" Target="mailto:kentrobin@davenport.com" TargetMode="External"/><Relationship Id="rId6193" Type="http://schemas.openxmlformats.org/officeDocument/2006/relationships/hyperlink" Target="https://day.com/" TargetMode="External"/><Relationship Id="rId7244" Type="http://schemas.openxmlformats.org/officeDocument/2006/relationships/hyperlink" Target="mailto:savagelinda@zimmerman.net" TargetMode="External"/><Relationship Id="rId8642" Type="http://schemas.openxmlformats.org/officeDocument/2006/relationships/hyperlink" Target="mailto:savageapril@david-martinez.biz" TargetMode="External"/><Relationship Id="rId10572" Type="http://schemas.openxmlformats.org/officeDocument/2006/relationships/hyperlink" Target="mailto:mcphersonkrista@chavez.com" TargetMode="External"/><Relationship Id="rId11623" Type="http://schemas.openxmlformats.org/officeDocument/2006/relationships/hyperlink" Target="http://bernard-mathis.info/" TargetMode="External"/><Relationship Id="rId17185" Type="http://schemas.openxmlformats.org/officeDocument/2006/relationships/hyperlink" Target="http://roy-krause.com/" TargetMode="External"/><Relationship Id="rId18236" Type="http://schemas.openxmlformats.org/officeDocument/2006/relationships/hyperlink" Target="mailto:russoglenn@burch.com" TargetMode="External"/><Relationship Id="rId10225" Type="http://schemas.openxmlformats.org/officeDocument/2006/relationships/hyperlink" Target="http://www.chang.com/" TargetMode="External"/><Relationship Id="rId13795" Type="http://schemas.openxmlformats.org/officeDocument/2006/relationships/hyperlink" Target="https://zamora.com/" TargetMode="External"/><Relationship Id="rId14846" Type="http://schemas.openxmlformats.org/officeDocument/2006/relationships/hyperlink" Target="mailto:xmorales@flores.net" TargetMode="External"/><Relationship Id="rId3854" Type="http://schemas.openxmlformats.org/officeDocument/2006/relationships/hyperlink" Target="mailto:wallsparker@dorsey-payne.net" TargetMode="External"/><Relationship Id="rId4905" Type="http://schemas.openxmlformats.org/officeDocument/2006/relationships/hyperlink" Target="https://sexton.com/" TargetMode="External"/><Relationship Id="rId12397" Type="http://schemas.openxmlformats.org/officeDocument/2006/relationships/hyperlink" Target="http://bentley.biz/" TargetMode="External"/><Relationship Id="rId13448" Type="http://schemas.openxmlformats.org/officeDocument/2006/relationships/hyperlink" Target="mailto:khubbard@yoder.org" TargetMode="External"/><Relationship Id="rId775" Type="http://schemas.openxmlformats.org/officeDocument/2006/relationships/hyperlink" Target="http://mejia-blevins.com/" TargetMode="External"/><Relationship Id="rId2456" Type="http://schemas.openxmlformats.org/officeDocument/2006/relationships/hyperlink" Target="mailto:ugeorge@barrera.com" TargetMode="External"/><Relationship Id="rId3507" Type="http://schemas.openxmlformats.org/officeDocument/2006/relationships/hyperlink" Target="https://ware-cisneros.com/" TargetMode="External"/><Relationship Id="rId9069" Type="http://schemas.openxmlformats.org/officeDocument/2006/relationships/hyperlink" Target="https://www.beck.info/" TargetMode="External"/><Relationship Id="rId19491" Type="http://schemas.openxmlformats.org/officeDocument/2006/relationships/hyperlink" Target="https://foley-lowery.com/" TargetMode="External"/><Relationship Id="rId428" Type="http://schemas.openxmlformats.org/officeDocument/2006/relationships/hyperlink" Target="mailto:knappalisha@franco.org" TargetMode="External"/><Relationship Id="rId1058" Type="http://schemas.openxmlformats.org/officeDocument/2006/relationships/hyperlink" Target="mailto:loganschneider@blake.info" TargetMode="External"/><Relationship Id="rId2109" Type="http://schemas.openxmlformats.org/officeDocument/2006/relationships/hyperlink" Target="http://wallace.com/" TargetMode="External"/><Relationship Id="rId5679" Type="http://schemas.openxmlformats.org/officeDocument/2006/relationships/hyperlink" Target="https://dyer-briggs.biz/" TargetMode="External"/><Relationship Id="rId9550" Type="http://schemas.openxmlformats.org/officeDocument/2006/relationships/hyperlink" Target="mailto:hendrickskirsten@briggs-richardson.com" TargetMode="External"/><Relationship Id="rId18093" Type="http://schemas.openxmlformats.org/officeDocument/2006/relationships/hyperlink" Target="http://www.fischer.com/" TargetMode="External"/><Relationship Id="rId19144" Type="http://schemas.openxmlformats.org/officeDocument/2006/relationships/hyperlink" Target="mailto:curtispotts@king-keller.com" TargetMode="External"/><Relationship Id="rId8152" Type="http://schemas.openxmlformats.org/officeDocument/2006/relationships/hyperlink" Target="mailto:alejandrabaldwin@boyle.com" TargetMode="External"/><Relationship Id="rId9203" Type="http://schemas.openxmlformats.org/officeDocument/2006/relationships/hyperlink" Target="https://www.ashley.net/" TargetMode="External"/><Relationship Id="rId10082" Type="http://schemas.openxmlformats.org/officeDocument/2006/relationships/hyperlink" Target="mailto:kgillespie@obrien-owen.com" TargetMode="External"/><Relationship Id="rId11480" Type="http://schemas.openxmlformats.org/officeDocument/2006/relationships/hyperlink" Target="mailto:rick15@doyle-garcia.org" TargetMode="External"/><Relationship Id="rId12531" Type="http://schemas.openxmlformats.org/officeDocument/2006/relationships/hyperlink" Target="http://www.flores.com/" TargetMode="External"/><Relationship Id="rId11133" Type="http://schemas.openxmlformats.org/officeDocument/2006/relationships/hyperlink" Target="https://odonnell-cherry.net/" TargetMode="External"/><Relationship Id="rId15754" Type="http://schemas.openxmlformats.org/officeDocument/2006/relationships/hyperlink" Target="mailto:zoeroman@mills.com" TargetMode="External"/><Relationship Id="rId16805" Type="http://schemas.openxmlformats.org/officeDocument/2006/relationships/hyperlink" Target="http://reeves-horton.net/" TargetMode="External"/><Relationship Id="rId4762" Type="http://schemas.openxmlformats.org/officeDocument/2006/relationships/hyperlink" Target="mailto:turnerlucas@yang-cameron.net" TargetMode="External"/><Relationship Id="rId5813" Type="http://schemas.openxmlformats.org/officeDocument/2006/relationships/hyperlink" Target="https://www.downs.com/" TargetMode="External"/><Relationship Id="rId14356" Type="http://schemas.openxmlformats.org/officeDocument/2006/relationships/hyperlink" Target="mailto:paige93@atkinson-michael.com" TargetMode="External"/><Relationship Id="rId15407" Type="http://schemas.openxmlformats.org/officeDocument/2006/relationships/hyperlink" Target="https://www.stout.com/" TargetMode="External"/><Relationship Id="rId18977" Type="http://schemas.openxmlformats.org/officeDocument/2006/relationships/hyperlink" Target="http://www.santana.net/" TargetMode="External"/><Relationship Id="rId285" Type="http://schemas.openxmlformats.org/officeDocument/2006/relationships/hyperlink" Target="https://fox.biz/" TargetMode="External"/><Relationship Id="rId3364" Type="http://schemas.openxmlformats.org/officeDocument/2006/relationships/hyperlink" Target="mailto:blakevalerie@hooper.net" TargetMode="External"/><Relationship Id="rId4415" Type="http://schemas.openxmlformats.org/officeDocument/2006/relationships/hyperlink" Target="https://www.chen.com/" TargetMode="External"/><Relationship Id="rId7985" Type="http://schemas.openxmlformats.org/officeDocument/2006/relationships/hyperlink" Target="http://james.com/" TargetMode="External"/><Relationship Id="rId14009" Type="http://schemas.openxmlformats.org/officeDocument/2006/relationships/hyperlink" Target="http://www.mcneil.com/" TargetMode="External"/><Relationship Id="rId17579" Type="http://schemas.openxmlformats.org/officeDocument/2006/relationships/hyperlink" Target="https://www.joyce.org/" TargetMode="External"/><Relationship Id="rId3017" Type="http://schemas.openxmlformats.org/officeDocument/2006/relationships/hyperlink" Target="https://www.barton.net/" TargetMode="External"/><Relationship Id="rId6587" Type="http://schemas.openxmlformats.org/officeDocument/2006/relationships/hyperlink" Target="http://davila-park.info/" TargetMode="External"/><Relationship Id="rId7638" Type="http://schemas.openxmlformats.org/officeDocument/2006/relationships/hyperlink" Target="mailto:alfredhaas@cowan.com" TargetMode="External"/><Relationship Id="rId10619" Type="http://schemas.openxmlformats.org/officeDocument/2006/relationships/hyperlink" Target="http://www.gordon.net/" TargetMode="External"/><Relationship Id="rId10966" Type="http://schemas.openxmlformats.org/officeDocument/2006/relationships/hyperlink" Target="mailto:evelyn61@calderon.com" TargetMode="External"/><Relationship Id="rId5189" Type="http://schemas.openxmlformats.org/officeDocument/2006/relationships/hyperlink" Target="http://www.lowe.org/" TargetMode="External"/><Relationship Id="rId9060" Type="http://schemas.openxmlformats.org/officeDocument/2006/relationships/hyperlink" Target="mailto:lhunt@griffith.com" TargetMode="External"/><Relationship Id="rId12041" Type="http://schemas.openxmlformats.org/officeDocument/2006/relationships/hyperlink" Target="http://pratt.com/" TargetMode="External"/><Relationship Id="rId1799" Type="http://schemas.openxmlformats.org/officeDocument/2006/relationships/hyperlink" Target="http://knox.biz/" TargetMode="External"/><Relationship Id="rId2100" Type="http://schemas.openxmlformats.org/officeDocument/2006/relationships/hyperlink" Target="mailto:henryjordan@gregory.org" TargetMode="External"/><Relationship Id="rId5670" Type="http://schemas.openxmlformats.org/officeDocument/2006/relationships/hyperlink" Target="mailto:isharp@hull.info" TargetMode="External"/><Relationship Id="rId16662" Type="http://schemas.openxmlformats.org/officeDocument/2006/relationships/hyperlink" Target="mailto:jaclynchase@rangel.com" TargetMode="External"/><Relationship Id="rId17713" Type="http://schemas.openxmlformats.org/officeDocument/2006/relationships/hyperlink" Target="https://burnett.com/" TargetMode="External"/><Relationship Id="rId4272" Type="http://schemas.openxmlformats.org/officeDocument/2006/relationships/hyperlink" Target="mailto:agreer@wolf.com" TargetMode="External"/><Relationship Id="rId5323" Type="http://schemas.openxmlformats.org/officeDocument/2006/relationships/hyperlink" Target="http://www.guerra-wagner.com/" TargetMode="External"/><Relationship Id="rId6721" Type="http://schemas.openxmlformats.org/officeDocument/2006/relationships/hyperlink" Target="http://www.holloway-smith.com/" TargetMode="External"/><Relationship Id="rId15264" Type="http://schemas.openxmlformats.org/officeDocument/2006/relationships/hyperlink" Target="mailto:kimrobyn@carroll-nixon.net" TargetMode="External"/><Relationship Id="rId16315" Type="http://schemas.openxmlformats.org/officeDocument/2006/relationships/hyperlink" Target="http://www.kaufman.biz/" TargetMode="External"/><Relationship Id="rId19885" Type="http://schemas.openxmlformats.org/officeDocument/2006/relationships/hyperlink" Target="http://www.bartlett.com/" TargetMode="External"/><Relationship Id="rId8893" Type="http://schemas.openxmlformats.org/officeDocument/2006/relationships/hyperlink" Target="https://www.snow.com/" TargetMode="External"/><Relationship Id="rId9944" Type="http://schemas.openxmlformats.org/officeDocument/2006/relationships/hyperlink" Target="mailto:tharrell@price-chaney.com" TargetMode="External"/><Relationship Id="rId11874" Type="http://schemas.openxmlformats.org/officeDocument/2006/relationships/hyperlink" Target="mailto:tammy35@hoffman.org" TargetMode="External"/><Relationship Id="rId12925" Type="http://schemas.openxmlformats.org/officeDocument/2006/relationships/hyperlink" Target="https://schmitt.com/" TargetMode="External"/><Relationship Id="rId18487" Type="http://schemas.openxmlformats.org/officeDocument/2006/relationships/hyperlink" Target="http://marks.net/" TargetMode="External"/><Relationship Id="rId19538" Type="http://schemas.openxmlformats.org/officeDocument/2006/relationships/hyperlink" Target="mailto:emoore@huang-hatfield.com" TargetMode="External"/><Relationship Id="rId1933" Type="http://schemas.openxmlformats.org/officeDocument/2006/relationships/hyperlink" Target="https://www.hogan-allen.com/" TargetMode="External"/><Relationship Id="rId6097" Type="http://schemas.openxmlformats.org/officeDocument/2006/relationships/hyperlink" Target="http://cabrera-best.net/" TargetMode="External"/><Relationship Id="rId7495" Type="http://schemas.openxmlformats.org/officeDocument/2006/relationships/hyperlink" Target="https://briggs.info/" TargetMode="External"/><Relationship Id="rId8546" Type="http://schemas.openxmlformats.org/officeDocument/2006/relationships/hyperlink" Target="mailto:kelseywatkins@gillespie-prince.info" TargetMode="External"/><Relationship Id="rId10476" Type="http://schemas.openxmlformats.org/officeDocument/2006/relationships/hyperlink" Target="mailto:summerssabrina@chase.org" TargetMode="External"/><Relationship Id="rId11527" Type="http://schemas.openxmlformats.org/officeDocument/2006/relationships/hyperlink" Target="http://www.dawson.com/" TargetMode="External"/><Relationship Id="rId17089" Type="http://schemas.openxmlformats.org/officeDocument/2006/relationships/hyperlink" Target="https://bray-cross.info/" TargetMode="External"/><Relationship Id="rId7148" Type="http://schemas.openxmlformats.org/officeDocument/2006/relationships/hyperlink" Target="mailto:bridgethardin@morales.net" TargetMode="External"/><Relationship Id="rId10129" Type="http://schemas.openxmlformats.org/officeDocument/2006/relationships/hyperlink" Target="https://www.michael-coffey.net/" TargetMode="External"/><Relationship Id="rId13699" Type="http://schemas.openxmlformats.org/officeDocument/2006/relationships/hyperlink" Target="https://harrell.net/" TargetMode="External"/><Relationship Id="rId14000" Type="http://schemas.openxmlformats.org/officeDocument/2006/relationships/hyperlink" Target="mailto:gileselijah@arnold.com" TargetMode="External"/><Relationship Id="rId17570" Type="http://schemas.openxmlformats.org/officeDocument/2006/relationships/hyperlink" Target="mailto:nicholsdavid@schneider-krause.info" TargetMode="External"/><Relationship Id="rId18621" Type="http://schemas.openxmlformats.org/officeDocument/2006/relationships/hyperlink" Target="http://banks.biz/" TargetMode="External"/><Relationship Id="rId3758" Type="http://schemas.openxmlformats.org/officeDocument/2006/relationships/hyperlink" Target="mailto:joseph94@tanner-ryan.com" TargetMode="External"/><Relationship Id="rId4809" Type="http://schemas.openxmlformats.org/officeDocument/2006/relationships/hyperlink" Target="https://www.sparks.info/" TargetMode="External"/><Relationship Id="rId16172" Type="http://schemas.openxmlformats.org/officeDocument/2006/relationships/hyperlink" Target="mailto:gavinschneider@heath.com" TargetMode="External"/><Relationship Id="rId17223" Type="http://schemas.openxmlformats.org/officeDocument/2006/relationships/hyperlink" Target="http://monroe-pacheco.net/" TargetMode="External"/><Relationship Id="rId679" Type="http://schemas.openxmlformats.org/officeDocument/2006/relationships/hyperlink" Target="http://www.russell-clayton.com/" TargetMode="External"/><Relationship Id="rId5180" Type="http://schemas.openxmlformats.org/officeDocument/2006/relationships/hyperlink" Target="mailto:pennycastillo@huff.biz" TargetMode="External"/><Relationship Id="rId6231" Type="http://schemas.openxmlformats.org/officeDocument/2006/relationships/hyperlink" Target="https://www.morris.com/" TargetMode="External"/><Relationship Id="rId10610" Type="http://schemas.openxmlformats.org/officeDocument/2006/relationships/hyperlink" Target="mailto:hardinglance@carrillo.com" TargetMode="External"/><Relationship Id="rId9454" Type="http://schemas.openxmlformats.org/officeDocument/2006/relationships/hyperlink" Target="mailto:francisco78@cunningham.org" TargetMode="External"/><Relationship Id="rId12782" Type="http://schemas.openxmlformats.org/officeDocument/2006/relationships/hyperlink" Target="mailto:hmckenzie@michael.org" TargetMode="External"/><Relationship Id="rId13833" Type="http://schemas.openxmlformats.org/officeDocument/2006/relationships/hyperlink" Target="https://www.cooper.org/" TargetMode="External"/><Relationship Id="rId19048" Type="http://schemas.openxmlformats.org/officeDocument/2006/relationships/hyperlink" Target="mailto:bradymora@esparza-gill.net" TargetMode="External"/><Relationship Id="rId19395" Type="http://schemas.openxmlformats.org/officeDocument/2006/relationships/hyperlink" Target="http://sanford.com/" TargetMode="External"/><Relationship Id="rId1790" Type="http://schemas.openxmlformats.org/officeDocument/2006/relationships/hyperlink" Target="mailto:pmccullough@allison.com" TargetMode="External"/><Relationship Id="rId2841" Type="http://schemas.openxmlformats.org/officeDocument/2006/relationships/hyperlink" Target="http://hickman-gallegos.com/" TargetMode="External"/><Relationship Id="rId8056" Type="http://schemas.openxmlformats.org/officeDocument/2006/relationships/hyperlink" Target="mailto:kristinoneal@patrick.com" TargetMode="External"/><Relationship Id="rId9107" Type="http://schemas.openxmlformats.org/officeDocument/2006/relationships/hyperlink" Target="https://bailey-lane.com/" TargetMode="External"/><Relationship Id="rId11384" Type="http://schemas.openxmlformats.org/officeDocument/2006/relationships/hyperlink" Target="mailto:amanda77@price.biz" TargetMode="External"/><Relationship Id="rId12435" Type="http://schemas.openxmlformats.org/officeDocument/2006/relationships/hyperlink" Target="http://www.costa.com/" TargetMode="External"/><Relationship Id="rId813" Type="http://schemas.openxmlformats.org/officeDocument/2006/relationships/hyperlink" Target="http://www.holmes.org/" TargetMode="External"/><Relationship Id="rId1443" Type="http://schemas.openxmlformats.org/officeDocument/2006/relationships/hyperlink" Target="http://www.bishop.com/" TargetMode="External"/><Relationship Id="rId11037" Type="http://schemas.openxmlformats.org/officeDocument/2006/relationships/hyperlink" Target="http://mendoza-velazquez.com/" TargetMode="External"/><Relationship Id="rId15658" Type="http://schemas.openxmlformats.org/officeDocument/2006/relationships/hyperlink" Target="mailto:duranlonnie@duffy.net" TargetMode="External"/><Relationship Id="rId16709" Type="http://schemas.openxmlformats.org/officeDocument/2006/relationships/hyperlink" Target="http://madden.net/" TargetMode="External"/><Relationship Id="rId4666" Type="http://schemas.openxmlformats.org/officeDocument/2006/relationships/hyperlink" Target="mailto:avilacarolyn@aguirre.com" TargetMode="External"/><Relationship Id="rId5717" Type="http://schemas.openxmlformats.org/officeDocument/2006/relationships/hyperlink" Target="http://murray.com/" TargetMode="External"/><Relationship Id="rId17080" Type="http://schemas.openxmlformats.org/officeDocument/2006/relationships/hyperlink" Target="mailto:iprice@bauer.net" TargetMode="External"/><Relationship Id="rId18131" Type="http://schemas.openxmlformats.org/officeDocument/2006/relationships/hyperlink" Target="http://pruitt-luna.biz/" TargetMode="External"/><Relationship Id="rId3268" Type="http://schemas.openxmlformats.org/officeDocument/2006/relationships/hyperlink" Target="mailto:wesleywalter@whitaker.com" TargetMode="External"/><Relationship Id="rId4319" Type="http://schemas.openxmlformats.org/officeDocument/2006/relationships/hyperlink" Target="http://sherman-morales.com/" TargetMode="External"/><Relationship Id="rId7889" Type="http://schemas.openxmlformats.org/officeDocument/2006/relationships/hyperlink" Target="https://www.tyler-zhang.biz/" TargetMode="External"/><Relationship Id="rId10120" Type="http://schemas.openxmlformats.org/officeDocument/2006/relationships/hyperlink" Target="mailto:evan43@perry.com" TargetMode="External"/><Relationship Id="rId189" Type="http://schemas.openxmlformats.org/officeDocument/2006/relationships/hyperlink" Target="mailto:dawncoffey@barker.com" TargetMode="External"/><Relationship Id="rId12292" Type="http://schemas.openxmlformats.org/officeDocument/2006/relationships/hyperlink" Target="mailto:adriana01@mack.info" TargetMode="External"/><Relationship Id="rId13690" Type="http://schemas.openxmlformats.org/officeDocument/2006/relationships/hyperlink" Target="mailto:karinablair@esparza.com" TargetMode="External"/><Relationship Id="rId14741" Type="http://schemas.openxmlformats.org/officeDocument/2006/relationships/hyperlink" Target="https://www.hays.biz/" TargetMode="External"/><Relationship Id="rId670" Type="http://schemas.openxmlformats.org/officeDocument/2006/relationships/hyperlink" Target="mailto:valentinecaitlyn@henry.com" TargetMode="External"/><Relationship Id="rId2351" Type="http://schemas.openxmlformats.org/officeDocument/2006/relationships/hyperlink" Target="http://www.todd.com/" TargetMode="External"/><Relationship Id="rId3402" Type="http://schemas.openxmlformats.org/officeDocument/2006/relationships/hyperlink" Target="mailto:fruiz@burns.com" TargetMode="External"/><Relationship Id="rId4800" Type="http://schemas.openxmlformats.org/officeDocument/2006/relationships/hyperlink" Target="mailto:bethanyestes@peck.com" TargetMode="External"/><Relationship Id="rId13343" Type="http://schemas.openxmlformats.org/officeDocument/2006/relationships/hyperlink" Target="https://www.brewer.com/" TargetMode="External"/><Relationship Id="rId17964" Type="http://schemas.openxmlformats.org/officeDocument/2006/relationships/hyperlink" Target="mailto:robynpugh@kidd-taylor.com" TargetMode="External"/><Relationship Id="rId323" Type="http://schemas.openxmlformats.org/officeDocument/2006/relationships/hyperlink" Target="https://www.mendez-duran.com/" TargetMode="External"/><Relationship Id="rId2004" Type="http://schemas.openxmlformats.org/officeDocument/2006/relationships/hyperlink" Target="mailto:gabrielle64@winters.org" TargetMode="External"/><Relationship Id="rId6972" Type="http://schemas.openxmlformats.org/officeDocument/2006/relationships/hyperlink" Target="mailto:pittsarthur@booth.com" TargetMode="External"/><Relationship Id="rId16566" Type="http://schemas.openxmlformats.org/officeDocument/2006/relationships/hyperlink" Target="mailto:wgoodman@marquez.info" TargetMode="External"/><Relationship Id="rId17617" Type="http://schemas.openxmlformats.org/officeDocument/2006/relationships/hyperlink" Target="https://www.rivera.com/" TargetMode="External"/><Relationship Id="rId4176" Type="http://schemas.openxmlformats.org/officeDocument/2006/relationships/hyperlink" Target="mailto:jharding@neal.biz" TargetMode="External"/><Relationship Id="rId5574" Type="http://schemas.openxmlformats.org/officeDocument/2006/relationships/hyperlink" Target="mailto:kimberly94@valdez.com" TargetMode="External"/><Relationship Id="rId6625" Type="http://schemas.openxmlformats.org/officeDocument/2006/relationships/hyperlink" Target="https://www.osborn.net/" TargetMode="External"/><Relationship Id="rId15168" Type="http://schemas.openxmlformats.org/officeDocument/2006/relationships/hyperlink" Target="mailto:cesarcole@barajas.com" TargetMode="External"/><Relationship Id="rId16219" Type="http://schemas.openxmlformats.org/officeDocument/2006/relationships/hyperlink" Target="https://boyd-cunningham.com/" TargetMode="External"/><Relationship Id="rId19789" Type="http://schemas.openxmlformats.org/officeDocument/2006/relationships/hyperlink" Target="http://buck-haney.com/" TargetMode="External"/><Relationship Id="rId5227" Type="http://schemas.openxmlformats.org/officeDocument/2006/relationships/hyperlink" Target="http://www.nash.org/" TargetMode="External"/><Relationship Id="rId8797" Type="http://schemas.openxmlformats.org/officeDocument/2006/relationships/hyperlink" Target="http://webb.org/" TargetMode="External"/><Relationship Id="rId9848" Type="http://schemas.openxmlformats.org/officeDocument/2006/relationships/hyperlink" Target="mailto:severett@olson.com" TargetMode="External"/><Relationship Id="rId11778" Type="http://schemas.openxmlformats.org/officeDocument/2006/relationships/hyperlink" Target="mailto:mcmillanautumn@nash-nunez.com" TargetMode="External"/><Relationship Id="rId12829" Type="http://schemas.openxmlformats.org/officeDocument/2006/relationships/hyperlink" Target="https://www.bernard.info/" TargetMode="External"/><Relationship Id="rId1837" Type="http://schemas.openxmlformats.org/officeDocument/2006/relationships/hyperlink" Target="https://king-lin.com/" TargetMode="External"/><Relationship Id="rId7399" Type="http://schemas.openxmlformats.org/officeDocument/2006/relationships/hyperlink" Target="https://hunt.com/" TargetMode="External"/><Relationship Id="rId14251" Type="http://schemas.openxmlformats.org/officeDocument/2006/relationships/hyperlink" Target="https://schmitt.net/" TargetMode="External"/><Relationship Id="rId15302" Type="http://schemas.openxmlformats.org/officeDocument/2006/relationships/hyperlink" Target="mailto:rollinskathryn@holmes.com" TargetMode="External"/><Relationship Id="rId16700" Type="http://schemas.openxmlformats.org/officeDocument/2006/relationships/hyperlink" Target="mailto:gilbert45@marsh.info" TargetMode="External"/><Relationship Id="rId4310" Type="http://schemas.openxmlformats.org/officeDocument/2006/relationships/hyperlink" Target="mailto:holmesdakota@compton-rogers.com" TargetMode="External"/><Relationship Id="rId7880" Type="http://schemas.openxmlformats.org/officeDocument/2006/relationships/hyperlink" Target="mailto:finleyroy@zhang-osborne.com" TargetMode="External"/><Relationship Id="rId18872" Type="http://schemas.openxmlformats.org/officeDocument/2006/relationships/hyperlink" Target="mailto:ryan05@murray-fletcher.com" TargetMode="External"/><Relationship Id="rId19923" Type="http://schemas.openxmlformats.org/officeDocument/2006/relationships/hyperlink" Target="http://jensen-marks.info/" TargetMode="External"/><Relationship Id="rId180" Type="http://schemas.openxmlformats.org/officeDocument/2006/relationships/hyperlink" Target="https://www.gutierrez-lloyd.com/" TargetMode="External"/><Relationship Id="rId6482" Type="http://schemas.openxmlformats.org/officeDocument/2006/relationships/hyperlink" Target="mailto:stephanie06@doyle.info" TargetMode="External"/><Relationship Id="rId7533" Type="http://schemas.openxmlformats.org/officeDocument/2006/relationships/hyperlink" Target="https://www.dyer-hardy.biz/" TargetMode="External"/><Relationship Id="rId8931" Type="http://schemas.openxmlformats.org/officeDocument/2006/relationships/hyperlink" Target="https://www.mcbride.com/" TargetMode="External"/><Relationship Id="rId10861" Type="http://schemas.openxmlformats.org/officeDocument/2006/relationships/hyperlink" Target="https://www.lawrence.com/" TargetMode="External"/><Relationship Id="rId11912" Type="http://schemas.openxmlformats.org/officeDocument/2006/relationships/hyperlink" Target="mailto:priscillazavala@gallagher.biz" TargetMode="External"/><Relationship Id="rId16076" Type="http://schemas.openxmlformats.org/officeDocument/2006/relationships/hyperlink" Target="mailto:cunninghamgabrielle@scott-norman.biz" TargetMode="External"/><Relationship Id="rId17127" Type="http://schemas.openxmlformats.org/officeDocument/2006/relationships/hyperlink" Target="http://reed.info/" TargetMode="External"/><Relationship Id="rId17474" Type="http://schemas.openxmlformats.org/officeDocument/2006/relationships/hyperlink" Target="mailto:kramirez@mullins.com" TargetMode="External"/><Relationship Id="rId18525" Type="http://schemas.openxmlformats.org/officeDocument/2006/relationships/hyperlink" Target="https://erickson.com/" TargetMode="External"/><Relationship Id="rId5084" Type="http://schemas.openxmlformats.org/officeDocument/2006/relationships/hyperlink" Target="mailto:ooneal@jenkins.net" TargetMode="External"/><Relationship Id="rId6135" Type="http://schemas.openxmlformats.org/officeDocument/2006/relationships/hyperlink" Target="https://www.kline.com/" TargetMode="External"/><Relationship Id="rId10514" Type="http://schemas.openxmlformats.org/officeDocument/2006/relationships/hyperlink" Target="mailto:cameronregina@velazquez.com" TargetMode="External"/><Relationship Id="rId12686" Type="http://schemas.openxmlformats.org/officeDocument/2006/relationships/hyperlink" Target="mailto:ibarrarickey@atkins.com" TargetMode="External"/><Relationship Id="rId13737" Type="http://schemas.openxmlformats.org/officeDocument/2006/relationships/hyperlink" Target="https://www.hester-ellison.org/" TargetMode="External"/><Relationship Id="rId19299" Type="http://schemas.openxmlformats.org/officeDocument/2006/relationships/hyperlink" Target="https://www.gamble-boyer.com/" TargetMode="External"/><Relationship Id="rId1694" Type="http://schemas.openxmlformats.org/officeDocument/2006/relationships/hyperlink" Target="mailto:alexlittle@boyd.net" TargetMode="External"/><Relationship Id="rId2745" Type="http://schemas.openxmlformats.org/officeDocument/2006/relationships/hyperlink" Target="https://mcgee.com/" TargetMode="External"/><Relationship Id="rId9358" Type="http://schemas.openxmlformats.org/officeDocument/2006/relationships/hyperlink" Target="mailto:sheila40@pugh-bates.info" TargetMode="External"/><Relationship Id="rId11288" Type="http://schemas.openxmlformats.org/officeDocument/2006/relationships/hyperlink" Target="mailto:costaalec@fernandez.info" TargetMode="External"/><Relationship Id="rId12339" Type="http://schemas.openxmlformats.org/officeDocument/2006/relationships/hyperlink" Target="https://www.oconnor-bean.org/" TargetMode="External"/><Relationship Id="rId16210" Type="http://schemas.openxmlformats.org/officeDocument/2006/relationships/hyperlink" Target="mailto:michellecontreras@chase-flowers.info" TargetMode="External"/><Relationship Id="rId19780" Type="http://schemas.openxmlformats.org/officeDocument/2006/relationships/hyperlink" Target="mailto:rileytanner@joseph.com" TargetMode="External"/><Relationship Id="rId717" Type="http://schemas.openxmlformats.org/officeDocument/2006/relationships/hyperlink" Target="https://joseph.com/" TargetMode="External"/><Relationship Id="rId1347" Type="http://schemas.openxmlformats.org/officeDocument/2006/relationships/hyperlink" Target="http://reyes.net/" TargetMode="External"/><Relationship Id="rId5968" Type="http://schemas.openxmlformats.org/officeDocument/2006/relationships/hyperlink" Target="mailto:wyatt84@dougherty-hays.info" TargetMode="External"/><Relationship Id="rId18382" Type="http://schemas.openxmlformats.org/officeDocument/2006/relationships/hyperlink" Target="mailto:debralee@townsend-duncan.net" TargetMode="External"/><Relationship Id="rId19433" Type="http://schemas.openxmlformats.org/officeDocument/2006/relationships/hyperlink" Target="https://www.riley-bonilla.com/" TargetMode="External"/><Relationship Id="rId53" Type="http://schemas.openxmlformats.org/officeDocument/2006/relationships/hyperlink" Target="https://quinn.biz/" TargetMode="External"/><Relationship Id="rId7390" Type="http://schemas.openxmlformats.org/officeDocument/2006/relationships/hyperlink" Target="mailto:sharonkemp@gaines.com" TargetMode="External"/><Relationship Id="rId8441" Type="http://schemas.openxmlformats.org/officeDocument/2006/relationships/hyperlink" Target="http://www.newman.org/" TargetMode="External"/><Relationship Id="rId10371" Type="http://schemas.openxmlformats.org/officeDocument/2006/relationships/hyperlink" Target="http://riggs.com/" TargetMode="External"/><Relationship Id="rId12820" Type="http://schemas.openxmlformats.org/officeDocument/2006/relationships/hyperlink" Target="mailto:bergsamantha@bridges.net" TargetMode="External"/><Relationship Id="rId18035" Type="http://schemas.openxmlformats.org/officeDocument/2006/relationships/hyperlink" Target="https://www.pruitt.com/" TargetMode="External"/><Relationship Id="rId7043" Type="http://schemas.openxmlformats.org/officeDocument/2006/relationships/hyperlink" Target="http://www.orr.com/" TargetMode="External"/><Relationship Id="rId10024" Type="http://schemas.openxmlformats.org/officeDocument/2006/relationships/hyperlink" Target="mailto:danny92@baxter.org" TargetMode="External"/><Relationship Id="rId11422" Type="http://schemas.openxmlformats.org/officeDocument/2006/relationships/hyperlink" Target="mailto:gamblehenry@fuller.com" TargetMode="External"/><Relationship Id="rId14992" Type="http://schemas.openxmlformats.org/officeDocument/2006/relationships/hyperlink" Target="mailto:jchurch@stanley.biz" TargetMode="External"/><Relationship Id="rId13594" Type="http://schemas.openxmlformats.org/officeDocument/2006/relationships/hyperlink" Target="mailto:anthonyfischer@yoder.info" TargetMode="External"/><Relationship Id="rId14645" Type="http://schemas.openxmlformats.org/officeDocument/2006/relationships/hyperlink" Target="https://crosby.net/" TargetMode="External"/><Relationship Id="rId574" Type="http://schemas.openxmlformats.org/officeDocument/2006/relationships/hyperlink" Target="mailto:astone@dalton.com" TargetMode="External"/><Relationship Id="rId2255" Type="http://schemas.openxmlformats.org/officeDocument/2006/relationships/hyperlink" Target="https://booker.info/" TargetMode="External"/><Relationship Id="rId3653" Type="http://schemas.openxmlformats.org/officeDocument/2006/relationships/hyperlink" Target="http://strong.info/" TargetMode="External"/><Relationship Id="rId4704" Type="http://schemas.openxmlformats.org/officeDocument/2006/relationships/hyperlink" Target="mailto:pittmangerald@miller.com" TargetMode="External"/><Relationship Id="rId12196" Type="http://schemas.openxmlformats.org/officeDocument/2006/relationships/hyperlink" Target="mailto:buckleyjames@gallagher-scott.biz" TargetMode="External"/><Relationship Id="rId13247" Type="http://schemas.openxmlformats.org/officeDocument/2006/relationships/hyperlink" Target="https://www.gates.org/" TargetMode="External"/><Relationship Id="rId17868" Type="http://schemas.openxmlformats.org/officeDocument/2006/relationships/hyperlink" Target="mailto:jacksonmorris@ramos.com" TargetMode="External"/><Relationship Id="rId18919" Type="http://schemas.openxmlformats.org/officeDocument/2006/relationships/hyperlink" Target="http://griffin.com/" TargetMode="External"/><Relationship Id="rId227" Type="http://schemas.openxmlformats.org/officeDocument/2006/relationships/hyperlink" Target="http://james.org/" TargetMode="External"/><Relationship Id="rId3306" Type="http://schemas.openxmlformats.org/officeDocument/2006/relationships/hyperlink" Target="mailto:tammy98@donovan.biz" TargetMode="External"/><Relationship Id="rId6876" Type="http://schemas.openxmlformats.org/officeDocument/2006/relationships/hyperlink" Target="mailto:christinale@stevenson.info" TargetMode="External"/><Relationship Id="rId7927" Type="http://schemas.openxmlformats.org/officeDocument/2006/relationships/hyperlink" Target="https://lozano.com/" TargetMode="External"/><Relationship Id="rId10908" Type="http://schemas.openxmlformats.org/officeDocument/2006/relationships/hyperlink" Target="mailto:fredericksamantha@nixon.org" TargetMode="External"/><Relationship Id="rId19290" Type="http://schemas.openxmlformats.org/officeDocument/2006/relationships/hyperlink" Target="mailto:cristinawelch@ferguson.com" TargetMode="External"/><Relationship Id="rId5478" Type="http://schemas.openxmlformats.org/officeDocument/2006/relationships/hyperlink" Target="mailto:kristine34@rivas-suarez.net" TargetMode="External"/><Relationship Id="rId6529" Type="http://schemas.openxmlformats.org/officeDocument/2006/relationships/hyperlink" Target="http://www.larson.com/" TargetMode="External"/><Relationship Id="rId12330" Type="http://schemas.openxmlformats.org/officeDocument/2006/relationships/hyperlink" Target="mailto:martinezpaige@hurst-hammond.com" TargetMode="External"/><Relationship Id="rId9002" Type="http://schemas.openxmlformats.org/officeDocument/2006/relationships/hyperlink" Target="mailto:mark77@simpson.com" TargetMode="External"/><Relationship Id="rId16951" Type="http://schemas.openxmlformats.org/officeDocument/2006/relationships/hyperlink" Target="http://www.durham.net/" TargetMode="External"/><Relationship Id="rId4561" Type="http://schemas.openxmlformats.org/officeDocument/2006/relationships/hyperlink" Target="http://benjamin-mays.com/" TargetMode="External"/><Relationship Id="rId5612" Type="http://schemas.openxmlformats.org/officeDocument/2006/relationships/hyperlink" Target="mailto:ehaley@hampton.com" TargetMode="External"/><Relationship Id="rId14155" Type="http://schemas.openxmlformats.org/officeDocument/2006/relationships/hyperlink" Target="http://barnes.com/" TargetMode="External"/><Relationship Id="rId15206" Type="http://schemas.openxmlformats.org/officeDocument/2006/relationships/hyperlink" Target="mailto:jbryant@kirk-schmitt.net" TargetMode="External"/><Relationship Id="rId15553" Type="http://schemas.openxmlformats.org/officeDocument/2006/relationships/hyperlink" Target="https://www.contreras.info/" TargetMode="External"/><Relationship Id="rId16604" Type="http://schemas.openxmlformats.org/officeDocument/2006/relationships/hyperlink" Target="mailto:hohoward@day-moran.com" TargetMode="External"/><Relationship Id="rId3163" Type="http://schemas.openxmlformats.org/officeDocument/2006/relationships/hyperlink" Target="https://www.hawkins-hancock.com/" TargetMode="External"/><Relationship Id="rId4214" Type="http://schemas.openxmlformats.org/officeDocument/2006/relationships/hyperlink" Target="mailto:rtodd@hull.com" TargetMode="External"/><Relationship Id="rId18776" Type="http://schemas.openxmlformats.org/officeDocument/2006/relationships/hyperlink" Target="mailto:hfischer@stanton.info" TargetMode="External"/><Relationship Id="rId19827" Type="http://schemas.openxmlformats.org/officeDocument/2006/relationships/hyperlink" Target="http://padilla.com/" TargetMode="External"/><Relationship Id="rId6386" Type="http://schemas.openxmlformats.org/officeDocument/2006/relationships/hyperlink" Target="mailto:diane76@mills.org" TargetMode="External"/><Relationship Id="rId7784" Type="http://schemas.openxmlformats.org/officeDocument/2006/relationships/hyperlink" Target="mailto:brandi71@ponce.com" TargetMode="External"/><Relationship Id="rId8835" Type="http://schemas.openxmlformats.org/officeDocument/2006/relationships/hyperlink" Target="http://www.mullen.com/" TargetMode="External"/><Relationship Id="rId10765" Type="http://schemas.openxmlformats.org/officeDocument/2006/relationships/hyperlink" Target="https://www.brock.org/" TargetMode="External"/><Relationship Id="rId11816" Type="http://schemas.openxmlformats.org/officeDocument/2006/relationships/hyperlink" Target="mailto:ruizkristy@frye-huber.com" TargetMode="External"/><Relationship Id="rId17378" Type="http://schemas.openxmlformats.org/officeDocument/2006/relationships/hyperlink" Target="mailto:kjefferson@todd.biz" TargetMode="External"/><Relationship Id="rId18429" Type="http://schemas.openxmlformats.org/officeDocument/2006/relationships/hyperlink" Target="https://dalton-ballard.net/" TargetMode="External"/><Relationship Id="rId6039" Type="http://schemas.openxmlformats.org/officeDocument/2006/relationships/hyperlink" Target="http://www.cohen.biz/" TargetMode="External"/><Relationship Id="rId7437" Type="http://schemas.openxmlformats.org/officeDocument/2006/relationships/hyperlink" Target="http://hayden-fuentes.com/" TargetMode="External"/><Relationship Id="rId10418" Type="http://schemas.openxmlformats.org/officeDocument/2006/relationships/hyperlink" Target="mailto:darryl22@jones.biz" TargetMode="External"/><Relationship Id="rId13988" Type="http://schemas.openxmlformats.org/officeDocument/2006/relationships/hyperlink" Target="mailto:wshea@lawson-parker.com" TargetMode="External"/><Relationship Id="rId18910" Type="http://schemas.openxmlformats.org/officeDocument/2006/relationships/hyperlink" Target="mailto:donoconnell@kerr-nunez.net" TargetMode="External"/><Relationship Id="rId2996" Type="http://schemas.openxmlformats.org/officeDocument/2006/relationships/hyperlink" Target="mailto:bbond@hart.com" TargetMode="External"/><Relationship Id="rId16461" Type="http://schemas.openxmlformats.org/officeDocument/2006/relationships/hyperlink" Target="http://chapman.info/" TargetMode="External"/><Relationship Id="rId17512" Type="http://schemas.openxmlformats.org/officeDocument/2006/relationships/hyperlink" Target="mailto:probertson@lopez.info" TargetMode="External"/><Relationship Id="rId968" Type="http://schemas.openxmlformats.org/officeDocument/2006/relationships/hyperlink" Target="mailto:xzuniga@reed-shaffer.com" TargetMode="External"/><Relationship Id="rId1598" Type="http://schemas.openxmlformats.org/officeDocument/2006/relationships/hyperlink" Target="mailto:ginaweber@grant-lin.org" TargetMode="External"/><Relationship Id="rId2649" Type="http://schemas.openxmlformats.org/officeDocument/2006/relationships/hyperlink" Target="http://alvarez-fowler.com/" TargetMode="External"/><Relationship Id="rId6520" Type="http://schemas.openxmlformats.org/officeDocument/2006/relationships/hyperlink" Target="mailto:copelandrebecca@meyers.com" TargetMode="External"/><Relationship Id="rId15063" Type="http://schemas.openxmlformats.org/officeDocument/2006/relationships/hyperlink" Target="https://www.howard.com/" TargetMode="External"/><Relationship Id="rId16114" Type="http://schemas.openxmlformats.org/officeDocument/2006/relationships/hyperlink" Target="mailto:steveorr@hoover-morales.com" TargetMode="External"/><Relationship Id="rId4071" Type="http://schemas.openxmlformats.org/officeDocument/2006/relationships/hyperlink" Target="http://haney.net/" TargetMode="External"/><Relationship Id="rId5122" Type="http://schemas.openxmlformats.org/officeDocument/2006/relationships/hyperlink" Target="mailto:cameron24@blanchard.info" TargetMode="External"/><Relationship Id="rId8692" Type="http://schemas.openxmlformats.org/officeDocument/2006/relationships/hyperlink" Target="mailto:courtneychang@heath-haynes.biz" TargetMode="External"/><Relationship Id="rId9743" Type="http://schemas.openxmlformats.org/officeDocument/2006/relationships/hyperlink" Target="http://www.terrell.biz/" TargetMode="External"/><Relationship Id="rId18286" Type="http://schemas.openxmlformats.org/officeDocument/2006/relationships/hyperlink" Target="mailto:fodom@beasley.net" TargetMode="External"/><Relationship Id="rId19337" Type="http://schemas.openxmlformats.org/officeDocument/2006/relationships/hyperlink" Target="http://mejia-finley.info/" TargetMode="External"/><Relationship Id="rId19684" Type="http://schemas.openxmlformats.org/officeDocument/2006/relationships/hyperlink" Target="mailto:levi46@maxwell-morrison.biz" TargetMode="External"/><Relationship Id="rId7294" Type="http://schemas.openxmlformats.org/officeDocument/2006/relationships/hyperlink" Target="mailto:tiffanymendoza@austin.com" TargetMode="External"/><Relationship Id="rId8345" Type="http://schemas.openxmlformats.org/officeDocument/2006/relationships/hyperlink" Target="http://www.bonilla-hays.info/" TargetMode="External"/><Relationship Id="rId11673" Type="http://schemas.openxmlformats.org/officeDocument/2006/relationships/hyperlink" Target="https://shepherd.biz/" TargetMode="External"/><Relationship Id="rId12724" Type="http://schemas.openxmlformats.org/officeDocument/2006/relationships/hyperlink" Target="mailto:brent04@ware-leonard.org" TargetMode="External"/><Relationship Id="rId1732" Type="http://schemas.openxmlformats.org/officeDocument/2006/relationships/hyperlink" Target="mailto:floyddawn@shields.org" TargetMode="External"/><Relationship Id="rId10275" Type="http://schemas.openxmlformats.org/officeDocument/2006/relationships/hyperlink" Target="https://cox-phelps.org/" TargetMode="External"/><Relationship Id="rId11326" Type="http://schemas.openxmlformats.org/officeDocument/2006/relationships/hyperlink" Target="mailto:connerkelsey@austin-king.com" TargetMode="External"/><Relationship Id="rId14896" Type="http://schemas.openxmlformats.org/officeDocument/2006/relationships/hyperlink" Target="mailto:kristen45@richard.com" TargetMode="External"/><Relationship Id="rId15947" Type="http://schemas.openxmlformats.org/officeDocument/2006/relationships/hyperlink" Target="http://www.patton.com/" TargetMode="External"/><Relationship Id="rId4955" Type="http://schemas.openxmlformats.org/officeDocument/2006/relationships/hyperlink" Target="https://www.owen.info/" TargetMode="External"/><Relationship Id="rId13498" Type="http://schemas.openxmlformats.org/officeDocument/2006/relationships/hyperlink" Target="mailto:adkinsdana@abbott.com" TargetMode="External"/><Relationship Id="rId14549" Type="http://schemas.openxmlformats.org/officeDocument/2006/relationships/hyperlink" Target="https://www.figueroa.com/" TargetMode="External"/><Relationship Id="rId18420" Type="http://schemas.openxmlformats.org/officeDocument/2006/relationships/hyperlink" Target="mailto:isolis@garrison.com" TargetMode="External"/><Relationship Id="rId3557" Type="http://schemas.openxmlformats.org/officeDocument/2006/relationships/hyperlink" Target="https://www.scott.com/" TargetMode="External"/><Relationship Id="rId4608" Type="http://schemas.openxmlformats.org/officeDocument/2006/relationships/hyperlink" Target="mailto:lauren40@chaney-delacruz.org" TargetMode="External"/><Relationship Id="rId17022" Type="http://schemas.openxmlformats.org/officeDocument/2006/relationships/hyperlink" Target="mailto:carmenbates@larsen-maddox.info" TargetMode="External"/><Relationship Id="rId478" Type="http://schemas.openxmlformats.org/officeDocument/2006/relationships/hyperlink" Target="mailto:vbooker@donovan-stokes.info" TargetMode="External"/><Relationship Id="rId2159" Type="http://schemas.openxmlformats.org/officeDocument/2006/relationships/hyperlink" Target="https://www.fields-barber.com/" TargetMode="External"/><Relationship Id="rId6030" Type="http://schemas.openxmlformats.org/officeDocument/2006/relationships/hyperlink" Target="mailto:danielle79@hatfield-rojas.com" TargetMode="External"/><Relationship Id="rId12581" Type="http://schemas.openxmlformats.org/officeDocument/2006/relationships/hyperlink" Target="https://www.murphy.com/" TargetMode="External"/><Relationship Id="rId19194" Type="http://schemas.openxmlformats.org/officeDocument/2006/relationships/hyperlink" Target="mailto:knappmindy@johnston.org" TargetMode="External"/><Relationship Id="rId2640" Type="http://schemas.openxmlformats.org/officeDocument/2006/relationships/hyperlink" Target="mailto:cristian03@vasquez.com" TargetMode="External"/><Relationship Id="rId9253" Type="http://schemas.openxmlformats.org/officeDocument/2006/relationships/hyperlink" Target="https://holden.com/" TargetMode="External"/><Relationship Id="rId11183" Type="http://schemas.openxmlformats.org/officeDocument/2006/relationships/hyperlink" Target="https://www.francis.com/" TargetMode="External"/><Relationship Id="rId12234" Type="http://schemas.openxmlformats.org/officeDocument/2006/relationships/hyperlink" Target="mailto:carly57@perkins.com" TargetMode="External"/><Relationship Id="rId13632" Type="http://schemas.openxmlformats.org/officeDocument/2006/relationships/hyperlink" Target="mailto:trevorhanna@hurley.biz" TargetMode="External"/><Relationship Id="rId612" Type="http://schemas.openxmlformats.org/officeDocument/2006/relationships/hyperlink" Target="mailto:vfaulkner@thompson.com" TargetMode="External"/><Relationship Id="rId1242" Type="http://schemas.openxmlformats.org/officeDocument/2006/relationships/hyperlink" Target="mailto:kgarner@wyatt-ewing.com" TargetMode="External"/><Relationship Id="rId16855" Type="http://schemas.openxmlformats.org/officeDocument/2006/relationships/hyperlink" Target="https://www.hancock.com/" TargetMode="External"/><Relationship Id="rId17906" Type="http://schemas.openxmlformats.org/officeDocument/2006/relationships/hyperlink" Target="mailto:mramirez@yang.com" TargetMode="External"/><Relationship Id="rId4465" Type="http://schemas.openxmlformats.org/officeDocument/2006/relationships/hyperlink" Target="https://www.hubbard.com/" TargetMode="External"/><Relationship Id="rId5863" Type="http://schemas.openxmlformats.org/officeDocument/2006/relationships/hyperlink" Target="https://www.summers.com/" TargetMode="External"/><Relationship Id="rId6914" Type="http://schemas.openxmlformats.org/officeDocument/2006/relationships/hyperlink" Target="mailto:langcesar@esparza-barajas.org" TargetMode="External"/><Relationship Id="rId15457" Type="http://schemas.openxmlformats.org/officeDocument/2006/relationships/hyperlink" Target="http://mullins-chaney.com/" TargetMode="External"/><Relationship Id="rId16508" Type="http://schemas.openxmlformats.org/officeDocument/2006/relationships/hyperlink" Target="mailto:pmorton@bird.com" TargetMode="External"/><Relationship Id="rId3067" Type="http://schemas.openxmlformats.org/officeDocument/2006/relationships/hyperlink" Target="http://madden-walker.org/" TargetMode="External"/><Relationship Id="rId4118" Type="http://schemas.openxmlformats.org/officeDocument/2006/relationships/hyperlink" Target="mailto:simonbradley@hodges.com" TargetMode="External"/><Relationship Id="rId5516" Type="http://schemas.openxmlformats.org/officeDocument/2006/relationships/hyperlink" Target="mailto:billarroyo@nielsen.com" TargetMode="External"/><Relationship Id="rId14059" Type="http://schemas.openxmlformats.org/officeDocument/2006/relationships/hyperlink" Target="http://www.hoffman.com/" TargetMode="External"/><Relationship Id="rId7688" Type="http://schemas.openxmlformats.org/officeDocument/2006/relationships/hyperlink" Target="mailto:jillthornton@hardin.com" TargetMode="External"/><Relationship Id="rId8739" Type="http://schemas.openxmlformats.org/officeDocument/2006/relationships/hyperlink" Target="https://wood.com/" TargetMode="External"/><Relationship Id="rId10669" Type="http://schemas.openxmlformats.org/officeDocument/2006/relationships/hyperlink" Target="http://hays.com/" TargetMode="External"/><Relationship Id="rId14540" Type="http://schemas.openxmlformats.org/officeDocument/2006/relationships/hyperlink" Target="mailto:shawna23@patel-branch.com" TargetMode="External"/><Relationship Id="rId12091" Type="http://schemas.openxmlformats.org/officeDocument/2006/relationships/hyperlink" Target="https://dean-shah.com/" TargetMode="External"/><Relationship Id="rId13142" Type="http://schemas.openxmlformats.org/officeDocument/2006/relationships/hyperlink" Target="mailto:douglas08@cameron.info" TargetMode="External"/><Relationship Id="rId2150" Type="http://schemas.openxmlformats.org/officeDocument/2006/relationships/hyperlink" Target="mailto:anaeaton@vazquez.com" TargetMode="External"/><Relationship Id="rId3201" Type="http://schemas.openxmlformats.org/officeDocument/2006/relationships/hyperlink" Target="http://www.huerta.biz/" TargetMode="External"/><Relationship Id="rId6771" Type="http://schemas.openxmlformats.org/officeDocument/2006/relationships/hyperlink" Target="http://wagner.org/" TargetMode="External"/><Relationship Id="rId7822" Type="http://schemas.openxmlformats.org/officeDocument/2006/relationships/hyperlink" Target="mailto:charlenerichardson@singh.com" TargetMode="External"/><Relationship Id="rId16365" Type="http://schemas.openxmlformats.org/officeDocument/2006/relationships/hyperlink" Target="https://www.schneider.org/" TargetMode="External"/><Relationship Id="rId17416" Type="http://schemas.openxmlformats.org/officeDocument/2006/relationships/hyperlink" Target="mailto:janet46@morrow.com" TargetMode="External"/><Relationship Id="rId17763" Type="http://schemas.openxmlformats.org/officeDocument/2006/relationships/hyperlink" Target="http://www.novak.net/" TargetMode="External"/><Relationship Id="rId18814" Type="http://schemas.openxmlformats.org/officeDocument/2006/relationships/hyperlink" Target="mailto:whitakerjoe@lester.info" TargetMode="External"/><Relationship Id="rId122" Type="http://schemas.openxmlformats.org/officeDocument/2006/relationships/hyperlink" Target="http://www.rush.biz/" TargetMode="External"/><Relationship Id="rId5373" Type="http://schemas.openxmlformats.org/officeDocument/2006/relationships/hyperlink" Target="http://oconnor-sampson.biz/" TargetMode="External"/><Relationship Id="rId6424" Type="http://schemas.openxmlformats.org/officeDocument/2006/relationships/hyperlink" Target="mailto:arthur92@novak.com" TargetMode="External"/><Relationship Id="rId10803" Type="http://schemas.openxmlformats.org/officeDocument/2006/relationships/hyperlink" Target="https://buchanan.com/" TargetMode="External"/><Relationship Id="rId16018" Type="http://schemas.openxmlformats.org/officeDocument/2006/relationships/hyperlink" Target="mailto:farmerdominique@ball.net" TargetMode="External"/><Relationship Id="rId5026" Type="http://schemas.openxmlformats.org/officeDocument/2006/relationships/hyperlink" Target="mailto:crystal58@peterson.biz" TargetMode="External"/><Relationship Id="rId8596" Type="http://schemas.openxmlformats.org/officeDocument/2006/relationships/hyperlink" Target="mailto:hmcgrath@michael-schultz.com" TargetMode="External"/><Relationship Id="rId9994" Type="http://schemas.openxmlformats.org/officeDocument/2006/relationships/hyperlink" Target="mailto:tpage@cox.com" TargetMode="External"/><Relationship Id="rId12975" Type="http://schemas.openxmlformats.org/officeDocument/2006/relationships/hyperlink" Target="https://odonnell-hutchinson.com/" TargetMode="External"/><Relationship Id="rId19588" Type="http://schemas.openxmlformats.org/officeDocument/2006/relationships/hyperlink" Target="mailto:gcarr@blanchard.org" TargetMode="External"/><Relationship Id="rId1983" Type="http://schemas.openxmlformats.org/officeDocument/2006/relationships/hyperlink" Target="http://www.tyler.com/" TargetMode="External"/><Relationship Id="rId7198" Type="http://schemas.openxmlformats.org/officeDocument/2006/relationships/hyperlink" Target="mailto:salasomar@hutchinson-shaffer.com" TargetMode="External"/><Relationship Id="rId8249" Type="http://schemas.openxmlformats.org/officeDocument/2006/relationships/hyperlink" Target="https://www.rollins-holmes.net/" TargetMode="External"/><Relationship Id="rId9647" Type="http://schemas.openxmlformats.org/officeDocument/2006/relationships/hyperlink" Target="https://www.mays.org/" TargetMode="External"/><Relationship Id="rId11577" Type="http://schemas.openxmlformats.org/officeDocument/2006/relationships/hyperlink" Target="https://www.woods-freeman.com/" TargetMode="External"/><Relationship Id="rId12628" Type="http://schemas.openxmlformats.org/officeDocument/2006/relationships/hyperlink" Target="mailto:hsingleton@sanders.org" TargetMode="External"/><Relationship Id="rId1636" Type="http://schemas.openxmlformats.org/officeDocument/2006/relationships/hyperlink" Target="mailto:codywu@petty.org" TargetMode="External"/><Relationship Id="rId10179" Type="http://schemas.openxmlformats.org/officeDocument/2006/relationships/hyperlink" Target="http://www.hancock.info/" TargetMode="External"/><Relationship Id="rId14050" Type="http://schemas.openxmlformats.org/officeDocument/2006/relationships/hyperlink" Target="mailto:chase32@rivers-shah.com" TargetMode="External"/><Relationship Id="rId15101" Type="http://schemas.openxmlformats.org/officeDocument/2006/relationships/hyperlink" Target="http://keller-tate.com/" TargetMode="External"/><Relationship Id="rId18671" Type="http://schemas.openxmlformats.org/officeDocument/2006/relationships/hyperlink" Target="https://www.hodge.org/" TargetMode="External"/><Relationship Id="rId19722" Type="http://schemas.openxmlformats.org/officeDocument/2006/relationships/hyperlink" Target="mailto:rossbradley@morrison-gallagher.org" TargetMode="External"/><Relationship Id="rId4859" Type="http://schemas.openxmlformats.org/officeDocument/2006/relationships/hyperlink" Target="https://elliott-mcknight.org/" TargetMode="External"/><Relationship Id="rId8730" Type="http://schemas.openxmlformats.org/officeDocument/2006/relationships/hyperlink" Target="mailto:jeffreyvalenzuela@ross.org" TargetMode="External"/><Relationship Id="rId10660" Type="http://schemas.openxmlformats.org/officeDocument/2006/relationships/hyperlink" Target="mailto:imathis@barrera.net" TargetMode="External"/><Relationship Id="rId17273" Type="http://schemas.openxmlformats.org/officeDocument/2006/relationships/hyperlink" Target="https://www.mendoza.com/" TargetMode="External"/><Relationship Id="rId18324" Type="http://schemas.openxmlformats.org/officeDocument/2006/relationships/hyperlink" Target="mailto:jeffersoncarly@austin.com" TargetMode="External"/><Relationship Id="rId6281" Type="http://schemas.openxmlformats.org/officeDocument/2006/relationships/hyperlink" Target="http://www.novak.com/" TargetMode="External"/><Relationship Id="rId7332" Type="http://schemas.openxmlformats.org/officeDocument/2006/relationships/hyperlink" Target="mailto:nsingh@mccann.com" TargetMode="External"/><Relationship Id="rId10313" Type="http://schemas.openxmlformats.org/officeDocument/2006/relationships/hyperlink" Target="https://www.pittman.com/" TargetMode="External"/><Relationship Id="rId11711" Type="http://schemas.openxmlformats.org/officeDocument/2006/relationships/hyperlink" Target="http://www.hicks.com/" TargetMode="External"/><Relationship Id="rId13883" Type="http://schemas.openxmlformats.org/officeDocument/2006/relationships/hyperlink" Target="https://daugherty.biz/" TargetMode="External"/><Relationship Id="rId14934" Type="http://schemas.openxmlformats.org/officeDocument/2006/relationships/hyperlink" Target="mailto:udean@parker.biz" TargetMode="External"/><Relationship Id="rId19098" Type="http://schemas.openxmlformats.org/officeDocument/2006/relationships/hyperlink" Target="mailto:garrett51@mullen-woodward.org" TargetMode="External"/><Relationship Id="rId863" Type="http://schemas.openxmlformats.org/officeDocument/2006/relationships/hyperlink" Target="http://www.stark-oliver.org/" TargetMode="External"/><Relationship Id="rId1493" Type="http://schemas.openxmlformats.org/officeDocument/2006/relationships/hyperlink" Target="http://fox-maddox.org/" TargetMode="External"/><Relationship Id="rId2544" Type="http://schemas.openxmlformats.org/officeDocument/2006/relationships/hyperlink" Target="mailto:mcdanielkylie@mullins-fletcher.com" TargetMode="External"/><Relationship Id="rId2891" Type="http://schemas.openxmlformats.org/officeDocument/2006/relationships/hyperlink" Target="http://newton-ware.com/" TargetMode="External"/><Relationship Id="rId3942" Type="http://schemas.openxmlformats.org/officeDocument/2006/relationships/hyperlink" Target="mailto:paulweaver@day-coleman.biz" TargetMode="External"/><Relationship Id="rId9157" Type="http://schemas.openxmlformats.org/officeDocument/2006/relationships/hyperlink" Target="https://www.dillon.info/" TargetMode="External"/><Relationship Id="rId11087" Type="http://schemas.openxmlformats.org/officeDocument/2006/relationships/hyperlink" Target="http://mays.com/" TargetMode="External"/><Relationship Id="rId12485" Type="http://schemas.openxmlformats.org/officeDocument/2006/relationships/hyperlink" Target="https://sutton.com/" TargetMode="External"/><Relationship Id="rId13536" Type="http://schemas.openxmlformats.org/officeDocument/2006/relationships/hyperlink" Target="mailto:bobkirk@greene.com" TargetMode="External"/><Relationship Id="rId516" Type="http://schemas.openxmlformats.org/officeDocument/2006/relationships/hyperlink" Target="mailto:emilygarrett@navarro-howe.info" TargetMode="External"/><Relationship Id="rId1146" Type="http://schemas.openxmlformats.org/officeDocument/2006/relationships/hyperlink" Target="mailto:anayoung@stephens-christensen.com" TargetMode="External"/><Relationship Id="rId12138" Type="http://schemas.openxmlformats.org/officeDocument/2006/relationships/hyperlink" Target="mailto:rgallegos@cain-brooks.net" TargetMode="External"/><Relationship Id="rId16759" Type="http://schemas.openxmlformats.org/officeDocument/2006/relationships/hyperlink" Target="https://www.patel-riggs.net/" TargetMode="External"/><Relationship Id="rId5767" Type="http://schemas.openxmlformats.org/officeDocument/2006/relationships/hyperlink" Target="https://hood.com/" TargetMode="External"/><Relationship Id="rId6818" Type="http://schemas.openxmlformats.org/officeDocument/2006/relationships/hyperlink" Target="mailto:crossjaclyn@benton.com" TargetMode="External"/><Relationship Id="rId18181" Type="http://schemas.openxmlformats.org/officeDocument/2006/relationships/hyperlink" Target="https://mcconnell.org/" TargetMode="External"/><Relationship Id="rId19232" Type="http://schemas.openxmlformats.org/officeDocument/2006/relationships/hyperlink" Target="mailto:staciekennedy@williams-macdonald.com" TargetMode="External"/><Relationship Id="rId4369" Type="http://schemas.openxmlformats.org/officeDocument/2006/relationships/hyperlink" Target="http://www.huerta.org/" TargetMode="External"/><Relationship Id="rId8240" Type="http://schemas.openxmlformats.org/officeDocument/2006/relationships/hyperlink" Target="mailto:grimesjenna@tapia.org" TargetMode="External"/><Relationship Id="rId10170" Type="http://schemas.openxmlformats.org/officeDocument/2006/relationships/hyperlink" Target="mailto:usantana@roberts.com" TargetMode="External"/><Relationship Id="rId11221" Type="http://schemas.openxmlformats.org/officeDocument/2006/relationships/hyperlink" Target="https://www.clayton-price.com/" TargetMode="External"/><Relationship Id="rId14791" Type="http://schemas.openxmlformats.org/officeDocument/2006/relationships/hyperlink" Target="https://huff-palmer.biz/" TargetMode="External"/><Relationship Id="rId4850" Type="http://schemas.openxmlformats.org/officeDocument/2006/relationships/hyperlink" Target="mailto:yhoover@lindsey-forbes.biz" TargetMode="External"/><Relationship Id="rId5901" Type="http://schemas.openxmlformats.org/officeDocument/2006/relationships/hyperlink" Target="https://woodward-hoffman.com/" TargetMode="External"/><Relationship Id="rId13393" Type="http://schemas.openxmlformats.org/officeDocument/2006/relationships/hyperlink" Target="https://www.riddle.com/" TargetMode="External"/><Relationship Id="rId14444" Type="http://schemas.openxmlformats.org/officeDocument/2006/relationships/hyperlink" Target="mailto:rubenrocha@yang.info" TargetMode="External"/><Relationship Id="rId15842" Type="http://schemas.openxmlformats.org/officeDocument/2006/relationships/hyperlink" Target="mailto:jenkinssuzanne@blanchard-crosby.com" TargetMode="External"/><Relationship Id="rId3452" Type="http://schemas.openxmlformats.org/officeDocument/2006/relationships/hyperlink" Target="mailto:trevor78@beltran.biz" TargetMode="External"/><Relationship Id="rId4503" Type="http://schemas.openxmlformats.org/officeDocument/2006/relationships/hyperlink" Target="https://fernandez.com/" TargetMode="External"/><Relationship Id="rId13046" Type="http://schemas.openxmlformats.org/officeDocument/2006/relationships/hyperlink" Target="mailto:joanhurst@morgan.info" TargetMode="External"/><Relationship Id="rId373" Type="http://schemas.openxmlformats.org/officeDocument/2006/relationships/hyperlink" Target="http://www.wise-horton.com/" TargetMode="External"/><Relationship Id="rId2054" Type="http://schemas.openxmlformats.org/officeDocument/2006/relationships/hyperlink" Target="mailto:latoya01@avery.biz" TargetMode="External"/><Relationship Id="rId3105" Type="http://schemas.openxmlformats.org/officeDocument/2006/relationships/hyperlink" Target="https://www.carroll.com/" TargetMode="External"/><Relationship Id="rId6675" Type="http://schemas.openxmlformats.org/officeDocument/2006/relationships/hyperlink" Target="https://www.marks-hooper.info/" TargetMode="External"/><Relationship Id="rId16269" Type="http://schemas.openxmlformats.org/officeDocument/2006/relationships/hyperlink" Target="http://www.stuart.com/" TargetMode="External"/><Relationship Id="rId17667" Type="http://schemas.openxmlformats.org/officeDocument/2006/relationships/hyperlink" Target="http://www.price.com/" TargetMode="External"/><Relationship Id="rId18718" Type="http://schemas.openxmlformats.org/officeDocument/2006/relationships/hyperlink" Target="mailto:tbarker@moon.com" TargetMode="External"/><Relationship Id="rId5277" Type="http://schemas.openxmlformats.org/officeDocument/2006/relationships/hyperlink" Target="http://petersen.org/" TargetMode="External"/><Relationship Id="rId6328" Type="http://schemas.openxmlformats.org/officeDocument/2006/relationships/hyperlink" Target="mailto:beverly43@alvarado.com" TargetMode="External"/><Relationship Id="rId7726" Type="http://schemas.openxmlformats.org/officeDocument/2006/relationships/hyperlink" Target="mailto:darrell44@le.info" TargetMode="External"/><Relationship Id="rId10707" Type="http://schemas.openxmlformats.org/officeDocument/2006/relationships/hyperlink" Target="https://www.trevino.com/" TargetMode="External"/><Relationship Id="rId9898" Type="http://schemas.openxmlformats.org/officeDocument/2006/relationships/hyperlink" Target="mailto:sabrina20@maddox.info" TargetMode="External"/><Relationship Id="rId12879" Type="http://schemas.openxmlformats.org/officeDocument/2006/relationships/hyperlink" Target="http://mcbride-munoz.com/" TargetMode="External"/><Relationship Id="rId16750" Type="http://schemas.openxmlformats.org/officeDocument/2006/relationships/hyperlink" Target="mailto:kimberly89@benton-chandler.net" TargetMode="External"/><Relationship Id="rId17801" Type="http://schemas.openxmlformats.org/officeDocument/2006/relationships/hyperlink" Target="https://rasmussen.net/" TargetMode="External"/><Relationship Id="rId1887" Type="http://schemas.openxmlformats.org/officeDocument/2006/relationships/hyperlink" Target="https://gilbert.com/" TargetMode="External"/><Relationship Id="rId2938" Type="http://schemas.openxmlformats.org/officeDocument/2006/relationships/hyperlink" Target="mailto:jackpalmer@pugh.biz" TargetMode="External"/><Relationship Id="rId15352" Type="http://schemas.openxmlformats.org/officeDocument/2006/relationships/hyperlink" Target="mailto:chelsea02@sharp-flynn.net" TargetMode="External"/><Relationship Id="rId16403" Type="http://schemas.openxmlformats.org/officeDocument/2006/relationships/hyperlink" Target="http://www.mcmillan.net/" TargetMode="External"/><Relationship Id="rId4360" Type="http://schemas.openxmlformats.org/officeDocument/2006/relationships/hyperlink" Target="mailto:bobbywilcox@hamilton.com" TargetMode="External"/><Relationship Id="rId5411" Type="http://schemas.openxmlformats.org/officeDocument/2006/relationships/hyperlink" Target="http://www.murillo.com/" TargetMode="External"/><Relationship Id="rId8981" Type="http://schemas.openxmlformats.org/officeDocument/2006/relationships/hyperlink" Target="http://cooley.org/" TargetMode="External"/><Relationship Id="rId15005" Type="http://schemas.openxmlformats.org/officeDocument/2006/relationships/hyperlink" Target="http://www.crane-floyd.com/" TargetMode="External"/><Relationship Id="rId18575" Type="http://schemas.openxmlformats.org/officeDocument/2006/relationships/hyperlink" Target="https://lyons.biz/" TargetMode="External"/><Relationship Id="rId19626" Type="http://schemas.openxmlformats.org/officeDocument/2006/relationships/hyperlink" Target="mailto:yvonne15@parker.com" TargetMode="External"/><Relationship Id="rId19973" Type="http://schemas.openxmlformats.org/officeDocument/2006/relationships/hyperlink" Target="http://pearson-johnston.com/" TargetMode="External"/><Relationship Id="rId4013" Type="http://schemas.openxmlformats.org/officeDocument/2006/relationships/hyperlink" Target="https://www.raymond-meyers.biz/" TargetMode="External"/><Relationship Id="rId7583" Type="http://schemas.openxmlformats.org/officeDocument/2006/relationships/hyperlink" Target="http://boyd.com/" TargetMode="External"/><Relationship Id="rId8634" Type="http://schemas.openxmlformats.org/officeDocument/2006/relationships/hyperlink" Target="mailto:nathanielhansen@massey.com" TargetMode="External"/><Relationship Id="rId11962" Type="http://schemas.openxmlformats.org/officeDocument/2006/relationships/hyperlink" Target="mailto:gabriela26@strong.com" TargetMode="External"/><Relationship Id="rId17177" Type="http://schemas.openxmlformats.org/officeDocument/2006/relationships/hyperlink" Target="https://www.skinner-rodgers.com/" TargetMode="External"/><Relationship Id="rId18228" Type="http://schemas.openxmlformats.org/officeDocument/2006/relationships/hyperlink" Target="mailto:zproctor@mcpherson-dixon.biz" TargetMode="External"/><Relationship Id="rId6185" Type="http://schemas.openxmlformats.org/officeDocument/2006/relationships/hyperlink" Target="http://www.wise.com/" TargetMode="External"/><Relationship Id="rId7236" Type="http://schemas.openxmlformats.org/officeDocument/2006/relationships/hyperlink" Target="mailto:lamdustin@roach.net" TargetMode="External"/><Relationship Id="rId10564" Type="http://schemas.openxmlformats.org/officeDocument/2006/relationships/hyperlink" Target="mailto:uwalton@kidd.biz" TargetMode="External"/><Relationship Id="rId11615" Type="http://schemas.openxmlformats.org/officeDocument/2006/relationships/hyperlink" Target="http://www.zuniga.com/" TargetMode="External"/><Relationship Id="rId10217" Type="http://schemas.openxmlformats.org/officeDocument/2006/relationships/hyperlink" Target="https://matthews-buck.com/" TargetMode="External"/><Relationship Id="rId13787" Type="http://schemas.openxmlformats.org/officeDocument/2006/relationships/hyperlink" Target="http://orozco-gaines.com/" TargetMode="External"/><Relationship Id="rId14838" Type="http://schemas.openxmlformats.org/officeDocument/2006/relationships/hyperlink" Target="mailto:owensbethany@mercer-browning.net" TargetMode="External"/><Relationship Id="rId1397" Type="http://schemas.openxmlformats.org/officeDocument/2006/relationships/hyperlink" Target="https://www.case-travis.com/" TargetMode="External"/><Relationship Id="rId2795" Type="http://schemas.openxmlformats.org/officeDocument/2006/relationships/hyperlink" Target="http://clayton.com/" TargetMode="External"/><Relationship Id="rId3846" Type="http://schemas.openxmlformats.org/officeDocument/2006/relationships/hyperlink" Target="mailto:marie53@bell.com" TargetMode="External"/><Relationship Id="rId12389" Type="http://schemas.openxmlformats.org/officeDocument/2006/relationships/hyperlink" Target="https://www.zimmerman.com/" TargetMode="External"/><Relationship Id="rId16260" Type="http://schemas.openxmlformats.org/officeDocument/2006/relationships/hyperlink" Target="mailto:isoto@allen-simmons.com" TargetMode="External"/><Relationship Id="rId17311" Type="http://schemas.openxmlformats.org/officeDocument/2006/relationships/hyperlink" Target="https://terrell.biz/" TargetMode="External"/><Relationship Id="rId767" Type="http://schemas.openxmlformats.org/officeDocument/2006/relationships/hyperlink" Target="https://www.barnett.com/" TargetMode="External"/><Relationship Id="rId2448" Type="http://schemas.openxmlformats.org/officeDocument/2006/relationships/hyperlink" Target="mailto:rushanita@hardin.com" TargetMode="External"/><Relationship Id="rId12870" Type="http://schemas.openxmlformats.org/officeDocument/2006/relationships/hyperlink" Target="mailto:jerryberg@velez.com" TargetMode="External"/><Relationship Id="rId19483" Type="http://schemas.openxmlformats.org/officeDocument/2006/relationships/hyperlink" Target="https://rangel-schmidt.com/" TargetMode="External"/><Relationship Id="rId8491" Type="http://schemas.openxmlformats.org/officeDocument/2006/relationships/hyperlink" Target="https://irwin.org/" TargetMode="External"/><Relationship Id="rId9542" Type="http://schemas.openxmlformats.org/officeDocument/2006/relationships/hyperlink" Target="mailto:yvilla@patel.biz" TargetMode="External"/><Relationship Id="rId11472" Type="http://schemas.openxmlformats.org/officeDocument/2006/relationships/hyperlink" Target="mailto:meganrobinson@tucker.com" TargetMode="External"/><Relationship Id="rId12523" Type="http://schemas.openxmlformats.org/officeDocument/2006/relationships/hyperlink" Target="https://www.noble.biz/" TargetMode="External"/><Relationship Id="rId13921" Type="http://schemas.openxmlformats.org/officeDocument/2006/relationships/hyperlink" Target="http://berry-harper.com/" TargetMode="External"/><Relationship Id="rId18085" Type="http://schemas.openxmlformats.org/officeDocument/2006/relationships/hyperlink" Target="https://ali-ferrell.org/" TargetMode="External"/><Relationship Id="rId19136" Type="http://schemas.openxmlformats.org/officeDocument/2006/relationships/hyperlink" Target="mailto:roymichael@medina-mccann.biz" TargetMode="External"/><Relationship Id="rId901" Type="http://schemas.openxmlformats.org/officeDocument/2006/relationships/hyperlink" Target="https://allison.com/" TargetMode="External"/><Relationship Id="rId1531" Type="http://schemas.openxmlformats.org/officeDocument/2006/relationships/hyperlink" Target="https://www.stephens.biz/" TargetMode="External"/><Relationship Id="rId7093" Type="http://schemas.openxmlformats.org/officeDocument/2006/relationships/hyperlink" Target="http://li.info/" TargetMode="External"/><Relationship Id="rId8144" Type="http://schemas.openxmlformats.org/officeDocument/2006/relationships/hyperlink" Target="mailto:gonzalezkevin@terrell.com" TargetMode="External"/><Relationship Id="rId10074" Type="http://schemas.openxmlformats.org/officeDocument/2006/relationships/hyperlink" Target="mailto:conleymitchell@caldwell.biz" TargetMode="External"/><Relationship Id="rId11125" Type="http://schemas.openxmlformats.org/officeDocument/2006/relationships/hyperlink" Target="https://campos.com/" TargetMode="External"/><Relationship Id="rId4754" Type="http://schemas.openxmlformats.org/officeDocument/2006/relationships/hyperlink" Target="mailto:judithmcgee@farmer.info" TargetMode="External"/><Relationship Id="rId13297" Type="http://schemas.openxmlformats.org/officeDocument/2006/relationships/hyperlink" Target="https://www.melton.info/" TargetMode="External"/><Relationship Id="rId14695" Type="http://schemas.openxmlformats.org/officeDocument/2006/relationships/hyperlink" Target="http://www.williamson-cline.com/" TargetMode="External"/><Relationship Id="rId15746" Type="http://schemas.openxmlformats.org/officeDocument/2006/relationships/hyperlink" Target="mailto:chelsea51@cordova.com" TargetMode="External"/><Relationship Id="rId3356" Type="http://schemas.openxmlformats.org/officeDocument/2006/relationships/hyperlink" Target="mailto:dchan@valdez.com" TargetMode="External"/><Relationship Id="rId4407" Type="http://schemas.openxmlformats.org/officeDocument/2006/relationships/hyperlink" Target="http://www.sharp-singleton.com/" TargetMode="External"/><Relationship Id="rId5805" Type="http://schemas.openxmlformats.org/officeDocument/2006/relationships/hyperlink" Target="https://www.obrien.com/" TargetMode="External"/><Relationship Id="rId14348" Type="http://schemas.openxmlformats.org/officeDocument/2006/relationships/hyperlink" Target="mailto:sergiomccullough@hart.com" TargetMode="External"/><Relationship Id="rId18969" Type="http://schemas.openxmlformats.org/officeDocument/2006/relationships/hyperlink" Target="http://www.beck-molina.biz/" TargetMode="External"/><Relationship Id="rId277" Type="http://schemas.openxmlformats.org/officeDocument/2006/relationships/hyperlink" Target="http://www.singleton.com/" TargetMode="External"/><Relationship Id="rId3009" Type="http://schemas.openxmlformats.org/officeDocument/2006/relationships/hyperlink" Target="http://randall.com/" TargetMode="External"/><Relationship Id="rId7977" Type="http://schemas.openxmlformats.org/officeDocument/2006/relationships/hyperlink" Target="http://oneill.info/" TargetMode="External"/><Relationship Id="rId10958" Type="http://schemas.openxmlformats.org/officeDocument/2006/relationships/hyperlink" Target="mailto:kroach@walton.biz" TargetMode="External"/><Relationship Id="rId6579" Type="http://schemas.openxmlformats.org/officeDocument/2006/relationships/hyperlink" Target="http://barrett.net/" TargetMode="External"/><Relationship Id="rId9052" Type="http://schemas.openxmlformats.org/officeDocument/2006/relationships/hyperlink" Target="mailto:ohebert@adams.com" TargetMode="External"/><Relationship Id="rId12380" Type="http://schemas.openxmlformats.org/officeDocument/2006/relationships/hyperlink" Target="mailto:mcclurejoel@hubbard-lawson.info" TargetMode="External"/><Relationship Id="rId13431" Type="http://schemas.openxmlformats.org/officeDocument/2006/relationships/hyperlink" Target="https://prince.net/" TargetMode="External"/><Relationship Id="rId12033" Type="http://schemas.openxmlformats.org/officeDocument/2006/relationships/hyperlink" Target="http://www.shepard.net/" TargetMode="External"/><Relationship Id="rId16654" Type="http://schemas.openxmlformats.org/officeDocument/2006/relationships/hyperlink" Target="mailto:pinedaearl@mcgee.net" TargetMode="External"/><Relationship Id="rId17705" Type="http://schemas.openxmlformats.org/officeDocument/2006/relationships/hyperlink" Target="https://www.meyer.com/" TargetMode="External"/><Relationship Id="rId411" Type="http://schemas.openxmlformats.org/officeDocument/2006/relationships/hyperlink" Target="https://www.hunter.com/" TargetMode="External"/><Relationship Id="rId1041" Type="http://schemas.openxmlformats.org/officeDocument/2006/relationships/hyperlink" Target="http://www.finley.com/" TargetMode="External"/><Relationship Id="rId5662" Type="http://schemas.openxmlformats.org/officeDocument/2006/relationships/hyperlink" Target="mailto:rbarker@mccann.com" TargetMode="External"/><Relationship Id="rId6713" Type="http://schemas.openxmlformats.org/officeDocument/2006/relationships/hyperlink" Target="http://www.buckley.com/" TargetMode="External"/><Relationship Id="rId15256" Type="http://schemas.openxmlformats.org/officeDocument/2006/relationships/hyperlink" Target="mailto:kristinehayes@walls-nichols.com" TargetMode="External"/><Relationship Id="rId16307" Type="http://schemas.openxmlformats.org/officeDocument/2006/relationships/hyperlink" Target="https://www.schmitt-luna.com/" TargetMode="External"/><Relationship Id="rId4264" Type="http://schemas.openxmlformats.org/officeDocument/2006/relationships/hyperlink" Target="mailto:leblancleon@cobb.com" TargetMode="External"/><Relationship Id="rId5315" Type="http://schemas.openxmlformats.org/officeDocument/2006/relationships/hyperlink" Target="https://www.boyd.net/" TargetMode="External"/><Relationship Id="rId8885" Type="http://schemas.openxmlformats.org/officeDocument/2006/relationships/hyperlink" Target="https://www.burgess.biz/" TargetMode="External"/><Relationship Id="rId18479" Type="http://schemas.openxmlformats.org/officeDocument/2006/relationships/hyperlink" Target="https://hodge-mercer.com/" TargetMode="External"/><Relationship Id="rId19877" Type="http://schemas.openxmlformats.org/officeDocument/2006/relationships/hyperlink" Target="https://skinner.com/" TargetMode="External"/><Relationship Id="rId7487" Type="http://schemas.openxmlformats.org/officeDocument/2006/relationships/hyperlink" Target="http://lozano.com/" TargetMode="External"/><Relationship Id="rId8538" Type="http://schemas.openxmlformats.org/officeDocument/2006/relationships/hyperlink" Target="mailto:pagemanuel@mercado-dudley.com" TargetMode="External"/><Relationship Id="rId9936" Type="http://schemas.openxmlformats.org/officeDocument/2006/relationships/hyperlink" Target="mailto:beanalan@guerrero.com" TargetMode="External"/><Relationship Id="rId11866" Type="http://schemas.openxmlformats.org/officeDocument/2006/relationships/hyperlink" Target="mailto:pattonnina@bradshaw-krause.com" TargetMode="External"/><Relationship Id="rId12917" Type="http://schemas.openxmlformats.org/officeDocument/2006/relationships/hyperlink" Target="https://shaw.com/" TargetMode="External"/><Relationship Id="rId1925" Type="http://schemas.openxmlformats.org/officeDocument/2006/relationships/hyperlink" Target="http://hines-ayers.biz/" TargetMode="External"/><Relationship Id="rId6089" Type="http://schemas.openxmlformats.org/officeDocument/2006/relationships/hyperlink" Target="http://www.ramirez-schultz.info/" TargetMode="External"/><Relationship Id="rId10468" Type="http://schemas.openxmlformats.org/officeDocument/2006/relationships/hyperlink" Target="mailto:townsendriley@zavala.info" TargetMode="External"/><Relationship Id="rId11519" Type="http://schemas.openxmlformats.org/officeDocument/2006/relationships/hyperlink" Target="http://www.clay-tanner.info/" TargetMode="External"/><Relationship Id="rId18960" Type="http://schemas.openxmlformats.org/officeDocument/2006/relationships/hyperlink" Target="mailto:gmccoy@glover.com" TargetMode="External"/><Relationship Id="rId17562" Type="http://schemas.openxmlformats.org/officeDocument/2006/relationships/hyperlink" Target="mailto:randallroth@kramer-weber.biz" TargetMode="External"/><Relationship Id="rId18613" Type="http://schemas.openxmlformats.org/officeDocument/2006/relationships/hyperlink" Target="http://skinner-andersen.net/" TargetMode="External"/><Relationship Id="rId2699" Type="http://schemas.openxmlformats.org/officeDocument/2006/relationships/hyperlink" Target="http://www.leblanc-newton.com/" TargetMode="External"/><Relationship Id="rId3000" Type="http://schemas.openxmlformats.org/officeDocument/2006/relationships/hyperlink" Target="mailto:skinnerstephanie@webb.com" TargetMode="External"/><Relationship Id="rId6570" Type="http://schemas.openxmlformats.org/officeDocument/2006/relationships/hyperlink" Target="mailto:seancamacho@richards-curtis.com" TargetMode="External"/><Relationship Id="rId7621" Type="http://schemas.openxmlformats.org/officeDocument/2006/relationships/hyperlink" Target="https://www.anthony.com/" TargetMode="External"/><Relationship Id="rId10602" Type="http://schemas.openxmlformats.org/officeDocument/2006/relationships/hyperlink" Target="mailto:emilygarner@wiley.net" TargetMode="External"/><Relationship Id="rId16164" Type="http://schemas.openxmlformats.org/officeDocument/2006/relationships/hyperlink" Target="mailto:wsampson@blevins.com" TargetMode="External"/><Relationship Id="rId17215" Type="http://schemas.openxmlformats.org/officeDocument/2006/relationships/hyperlink" Target="https://hardin.info/" TargetMode="External"/><Relationship Id="rId5172" Type="http://schemas.openxmlformats.org/officeDocument/2006/relationships/hyperlink" Target="mailto:davieskaylee@gates.info" TargetMode="External"/><Relationship Id="rId6223" Type="http://schemas.openxmlformats.org/officeDocument/2006/relationships/hyperlink" Target="http://cobb.com/" TargetMode="External"/><Relationship Id="rId9793" Type="http://schemas.openxmlformats.org/officeDocument/2006/relationships/hyperlink" Target="https://fowler-contreras.info/" TargetMode="External"/><Relationship Id="rId19387" Type="http://schemas.openxmlformats.org/officeDocument/2006/relationships/hyperlink" Target="https://mason.com/" TargetMode="External"/><Relationship Id="rId1782" Type="http://schemas.openxmlformats.org/officeDocument/2006/relationships/hyperlink" Target="mailto:yvonneford@shields.com" TargetMode="External"/><Relationship Id="rId2833" Type="http://schemas.openxmlformats.org/officeDocument/2006/relationships/hyperlink" Target="https://alexander.net/" TargetMode="External"/><Relationship Id="rId8395" Type="http://schemas.openxmlformats.org/officeDocument/2006/relationships/hyperlink" Target="https://www.weber.com/" TargetMode="External"/><Relationship Id="rId9446" Type="http://schemas.openxmlformats.org/officeDocument/2006/relationships/hyperlink" Target="mailto:abigail16@villegas.com" TargetMode="External"/><Relationship Id="rId11376" Type="http://schemas.openxmlformats.org/officeDocument/2006/relationships/hyperlink" Target="mailto:jenkinsalfred@michael.com" TargetMode="External"/><Relationship Id="rId12774" Type="http://schemas.openxmlformats.org/officeDocument/2006/relationships/hyperlink" Target="mailto:kari72@castillo.com" TargetMode="External"/><Relationship Id="rId13825" Type="http://schemas.openxmlformats.org/officeDocument/2006/relationships/hyperlink" Target="https://benjamin-webb.org/" TargetMode="External"/><Relationship Id="rId805" Type="http://schemas.openxmlformats.org/officeDocument/2006/relationships/hyperlink" Target="http://bridges.com/" TargetMode="External"/><Relationship Id="rId1435" Type="http://schemas.openxmlformats.org/officeDocument/2006/relationships/hyperlink" Target="http://www.craig-rowland.com/" TargetMode="External"/><Relationship Id="rId8048" Type="http://schemas.openxmlformats.org/officeDocument/2006/relationships/hyperlink" Target="mailto:tasha29@campos.com" TargetMode="External"/><Relationship Id="rId11029" Type="http://schemas.openxmlformats.org/officeDocument/2006/relationships/hyperlink" Target="http://johnson.com/" TargetMode="External"/><Relationship Id="rId12427" Type="http://schemas.openxmlformats.org/officeDocument/2006/relationships/hyperlink" Target="http://www.bullock.com/" TargetMode="External"/><Relationship Id="rId15997" Type="http://schemas.openxmlformats.org/officeDocument/2006/relationships/hyperlink" Target="http://www.garrison.com/" TargetMode="External"/><Relationship Id="rId14599" Type="http://schemas.openxmlformats.org/officeDocument/2006/relationships/hyperlink" Target="https://www.blankenship.com/" TargetMode="External"/><Relationship Id="rId18470" Type="http://schemas.openxmlformats.org/officeDocument/2006/relationships/hyperlink" Target="mailto:ggill@waters-nielsen.com" TargetMode="External"/><Relationship Id="rId19521" Type="http://schemas.openxmlformats.org/officeDocument/2006/relationships/hyperlink" Target="https://www.lamb.info/" TargetMode="External"/><Relationship Id="rId4658" Type="http://schemas.openxmlformats.org/officeDocument/2006/relationships/hyperlink" Target="mailto:gatesdebra@richards.org" TargetMode="External"/><Relationship Id="rId5709" Type="http://schemas.openxmlformats.org/officeDocument/2006/relationships/hyperlink" Target="https://collier-neal.com/" TargetMode="External"/><Relationship Id="rId6080" Type="http://schemas.openxmlformats.org/officeDocument/2006/relationships/hyperlink" Target="mailto:philip29@english.com" TargetMode="External"/><Relationship Id="rId7131" Type="http://schemas.openxmlformats.org/officeDocument/2006/relationships/hyperlink" Target="https://barrera.com/" TargetMode="External"/><Relationship Id="rId11510" Type="http://schemas.openxmlformats.org/officeDocument/2006/relationships/hyperlink" Target="mailto:plopez@noble.com" TargetMode="External"/><Relationship Id="rId17072" Type="http://schemas.openxmlformats.org/officeDocument/2006/relationships/hyperlink" Target="mailto:yucharlotte@hanson.net" TargetMode="External"/><Relationship Id="rId18123" Type="http://schemas.openxmlformats.org/officeDocument/2006/relationships/hyperlink" Target="http://combs-sosa.com/" TargetMode="External"/><Relationship Id="rId10112" Type="http://schemas.openxmlformats.org/officeDocument/2006/relationships/hyperlink" Target="mailto:shays@riley-torres.info" TargetMode="External"/><Relationship Id="rId13682" Type="http://schemas.openxmlformats.org/officeDocument/2006/relationships/hyperlink" Target="mailto:darrell55@bradley-simmons.com" TargetMode="External"/><Relationship Id="rId14733" Type="http://schemas.openxmlformats.org/officeDocument/2006/relationships/hyperlink" Target="https://santos-lutz.com/" TargetMode="External"/><Relationship Id="rId2690" Type="http://schemas.openxmlformats.org/officeDocument/2006/relationships/hyperlink" Target="mailto:dominiquemcclain@harris.com" TargetMode="External"/><Relationship Id="rId3741" Type="http://schemas.openxmlformats.org/officeDocument/2006/relationships/hyperlink" Target="https://valencia.biz/" TargetMode="External"/><Relationship Id="rId12284" Type="http://schemas.openxmlformats.org/officeDocument/2006/relationships/hyperlink" Target="mailto:hannahelliott@hanna.com" TargetMode="External"/><Relationship Id="rId13335" Type="http://schemas.openxmlformats.org/officeDocument/2006/relationships/hyperlink" Target="https://ortega-olsen.org/" TargetMode="External"/><Relationship Id="rId662" Type="http://schemas.openxmlformats.org/officeDocument/2006/relationships/hyperlink" Target="mailto:jimmymcfarland@mcdonald.net" TargetMode="External"/><Relationship Id="rId1292" Type="http://schemas.openxmlformats.org/officeDocument/2006/relationships/hyperlink" Target="mailto:wayneoconnell@carson-sweeney.net" TargetMode="External"/><Relationship Id="rId2343" Type="http://schemas.openxmlformats.org/officeDocument/2006/relationships/hyperlink" Target="https://www.meyers.com/" TargetMode="External"/><Relationship Id="rId6964" Type="http://schemas.openxmlformats.org/officeDocument/2006/relationships/hyperlink" Target="mailto:jefferylee@castaneda.net" TargetMode="External"/><Relationship Id="rId16558" Type="http://schemas.openxmlformats.org/officeDocument/2006/relationships/hyperlink" Target="mailto:taylorbeltran@nixon.org" TargetMode="External"/><Relationship Id="rId17956" Type="http://schemas.openxmlformats.org/officeDocument/2006/relationships/hyperlink" Target="mailto:mannricardo@calderon.net" TargetMode="External"/><Relationship Id="rId315" Type="http://schemas.openxmlformats.org/officeDocument/2006/relationships/hyperlink" Target="http://www.walter.info/" TargetMode="External"/><Relationship Id="rId5566" Type="http://schemas.openxmlformats.org/officeDocument/2006/relationships/hyperlink" Target="mailto:morgan62@krause.com" TargetMode="External"/><Relationship Id="rId6617" Type="http://schemas.openxmlformats.org/officeDocument/2006/relationships/hyperlink" Target="http://joyce.info/" TargetMode="External"/><Relationship Id="rId17609" Type="http://schemas.openxmlformats.org/officeDocument/2006/relationships/hyperlink" Target="http://www.richards-skinner.org/" TargetMode="External"/><Relationship Id="rId19031" Type="http://schemas.openxmlformats.org/officeDocument/2006/relationships/hyperlink" Target="https://www.madden.info/" TargetMode="External"/><Relationship Id="rId4168" Type="http://schemas.openxmlformats.org/officeDocument/2006/relationships/hyperlink" Target="mailto:emalone@monroe.com" TargetMode="External"/><Relationship Id="rId5219" Type="http://schemas.openxmlformats.org/officeDocument/2006/relationships/hyperlink" Target="http://www.schwartz-pennington.com/" TargetMode="External"/><Relationship Id="rId8789" Type="http://schemas.openxmlformats.org/officeDocument/2006/relationships/hyperlink" Target="http://morse.org/" TargetMode="External"/><Relationship Id="rId11020" Type="http://schemas.openxmlformats.org/officeDocument/2006/relationships/hyperlink" Target="mailto:mpowell@moreno-villa.com" TargetMode="External"/><Relationship Id="rId14590" Type="http://schemas.openxmlformats.org/officeDocument/2006/relationships/hyperlink" Target="mailto:rebekah14@mcdaniel.com" TargetMode="External"/><Relationship Id="rId15641" Type="http://schemas.openxmlformats.org/officeDocument/2006/relationships/hyperlink" Target="https://kline-mcclain.net/" TargetMode="External"/><Relationship Id="rId1829" Type="http://schemas.openxmlformats.org/officeDocument/2006/relationships/hyperlink" Target="https://www.roman.com/" TargetMode="External"/><Relationship Id="rId5700" Type="http://schemas.openxmlformats.org/officeDocument/2006/relationships/hyperlink" Target="mailto:cliffordcisneros@mcintyre-watts.com" TargetMode="External"/><Relationship Id="rId13192" Type="http://schemas.openxmlformats.org/officeDocument/2006/relationships/hyperlink" Target="mailto:nblanchard@holmes-lucero.com" TargetMode="External"/><Relationship Id="rId14243" Type="http://schemas.openxmlformats.org/officeDocument/2006/relationships/hyperlink" Target="http://orozco.org/" TargetMode="External"/><Relationship Id="rId18864" Type="http://schemas.openxmlformats.org/officeDocument/2006/relationships/hyperlink" Target="mailto:dustinduke@hammond-porter.com" TargetMode="External"/><Relationship Id="rId19915" Type="http://schemas.openxmlformats.org/officeDocument/2006/relationships/hyperlink" Target="https://ingram.com/" TargetMode="External"/><Relationship Id="rId3251" Type="http://schemas.openxmlformats.org/officeDocument/2006/relationships/hyperlink" Target="http://www.escobar-mccullough.com/" TargetMode="External"/><Relationship Id="rId4302" Type="http://schemas.openxmlformats.org/officeDocument/2006/relationships/hyperlink" Target="mailto:bjones@evans.com" TargetMode="External"/><Relationship Id="rId7872" Type="http://schemas.openxmlformats.org/officeDocument/2006/relationships/hyperlink" Target="mailto:masonmayo@romero-woodward.net" TargetMode="External"/><Relationship Id="rId8923" Type="http://schemas.openxmlformats.org/officeDocument/2006/relationships/hyperlink" Target="https://larson.org/" TargetMode="External"/><Relationship Id="rId17466" Type="http://schemas.openxmlformats.org/officeDocument/2006/relationships/hyperlink" Target="mailto:townsendedgar@moyer-roberts.com" TargetMode="External"/><Relationship Id="rId18517" Type="http://schemas.openxmlformats.org/officeDocument/2006/relationships/hyperlink" Target="http://www.dennis-mata.com/" TargetMode="External"/><Relationship Id="rId172" Type="http://schemas.openxmlformats.org/officeDocument/2006/relationships/hyperlink" Target="https://zimmerman.com/" TargetMode="External"/><Relationship Id="rId6474" Type="http://schemas.openxmlformats.org/officeDocument/2006/relationships/hyperlink" Target="mailto:callahancrystal@little-castaneda.biz" TargetMode="External"/><Relationship Id="rId7525" Type="http://schemas.openxmlformats.org/officeDocument/2006/relationships/hyperlink" Target="http://www.figueroa.com/" TargetMode="External"/><Relationship Id="rId10853" Type="http://schemas.openxmlformats.org/officeDocument/2006/relationships/hyperlink" Target="https://www.silva.net/" TargetMode="External"/><Relationship Id="rId11904" Type="http://schemas.openxmlformats.org/officeDocument/2006/relationships/hyperlink" Target="mailto:jill90@murphy.com" TargetMode="External"/><Relationship Id="rId16068" Type="http://schemas.openxmlformats.org/officeDocument/2006/relationships/hyperlink" Target="mailto:westnicolas@lowery.com" TargetMode="External"/><Relationship Id="rId17119" Type="http://schemas.openxmlformats.org/officeDocument/2006/relationships/hyperlink" Target="https://www.ortega.org/" TargetMode="External"/><Relationship Id="rId5076" Type="http://schemas.openxmlformats.org/officeDocument/2006/relationships/hyperlink" Target="mailto:paynedanny@drake.info" TargetMode="External"/><Relationship Id="rId6127" Type="http://schemas.openxmlformats.org/officeDocument/2006/relationships/hyperlink" Target="http://collier-hatfield.com/" TargetMode="External"/><Relationship Id="rId9697" Type="http://schemas.openxmlformats.org/officeDocument/2006/relationships/hyperlink" Target="http://schroeder-delacruz.org/" TargetMode="External"/><Relationship Id="rId10506" Type="http://schemas.openxmlformats.org/officeDocument/2006/relationships/hyperlink" Target="mailto:ebridges@ho.biz" TargetMode="External"/><Relationship Id="rId1686" Type="http://schemas.openxmlformats.org/officeDocument/2006/relationships/hyperlink" Target="mailto:gailmcclure@rich.biz" TargetMode="External"/><Relationship Id="rId8299" Type="http://schemas.openxmlformats.org/officeDocument/2006/relationships/hyperlink" Target="https://www.stanley.com/" TargetMode="External"/><Relationship Id="rId12678" Type="http://schemas.openxmlformats.org/officeDocument/2006/relationships/hyperlink" Target="mailto:angelashea@parrish.info" TargetMode="External"/><Relationship Id="rId13729" Type="http://schemas.openxmlformats.org/officeDocument/2006/relationships/hyperlink" Target="http://chambers.biz/" TargetMode="External"/><Relationship Id="rId17600" Type="http://schemas.openxmlformats.org/officeDocument/2006/relationships/hyperlink" Target="mailto:eatkinson@barr.biz" TargetMode="External"/><Relationship Id="rId1339" Type="http://schemas.openxmlformats.org/officeDocument/2006/relationships/hyperlink" Target="http://perez.com/" TargetMode="External"/><Relationship Id="rId2737" Type="http://schemas.openxmlformats.org/officeDocument/2006/relationships/hyperlink" Target="http://cole-melton.com/" TargetMode="External"/><Relationship Id="rId5210" Type="http://schemas.openxmlformats.org/officeDocument/2006/relationships/hyperlink" Target="mailto:davewilkins@clements-craig.com" TargetMode="External"/><Relationship Id="rId15151" Type="http://schemas.openxmlformats.org/officeDocument/2006/relationships/hyperlink" Target="http://bullock.info/" TargetMode="External"/><Relationship Id="rId16202" Type="http://schemas.openxmlformats.org/officeDocument/2006/relationships/hyperlink" Target="mailto:nichole25@melendez.com" TargetMode="External"/><Relationship Id="rId19772" Type="http://schemas.openxmlformats.org/officeDocument/2006/relationships/hyperlink" Target="mailto:hooperedgar@strickland-wilcox.info" TargetMode="External"/><Relationship Id="rId709" Type="http://schemas.openxmlformats.org/officeDocument/2006/relationships/hyperlink" Target="https://callahan.com/" TargetMode="External"/><Relationship Id="rId8780" Type="http://schemas.openxmlformats.org/officeDocument/2006/relationships/hyperlink" Target="mailto:trevor59@mooney-clements.info" TargetMode="External"/><Relationship Id="rId9831" Type="http://schemas.openxmlformats.org/officeDocument/2006/relationships/hyperlink" Target="https://kirk-johnston.org/" TargetMode="External"/><Relationship Id="rId11761" Type="http://schemas.openxmlformats.org/officeDocument/2006/relationships/hyperlink" Target="http://deleon.com/" TargetMode="External"/><Relationship Id="rId12812" Type="http://schemas.openxmlformats.org/officeDocument/2006/relationships/hyperlink" Target="mailto:maria04@buckley-keller.biz" TargetMode="External"/><Relationship Id="rId18374" Type="http://schemas.openxmlformats.org/officeDocument/2006/relationships/hyperlink" Target="mailto:nelsonkari@thornton.com" TargetMode="External"/><Relationship Id="rId19425" Type="http://schemas.openxmlformats.org/officeDocument/2006/relationships/hyperlink" Target="https://www.salinas.com/" TargetMode="External"/><Relationship Id="rId45" Type="http://schemas.openxmlformats.org/officeDocument/2006/relationships/hyperlink" Target="http://young.com/" TargetMode="External"/><Relationship Id="rId1820" Type="http://schemas.openxmlformats.org/officeDocument/2006/relationships/hyperlink" Target="mailto:claudia30@lewis-hart.info" TargetMode="External"/><Relationship Id="rId7382" Type="http://schemas.openxmlformats.org/officeDocument/2006/relationships/hyperlink" Target="mailto:brittany00@waters.com" TargetMode="External"/><Relationship Id="rId8433" Type="http://schemas.openxmlformats.org/officeDocument/2006/relationships/hyperlink" Target="http://walsh-dawson.com/" TargetMode="External"/><Relationship Id="rId10363" Type="http://schemas.openxmlformats.org/officeDocument/2006/relationships/hyperlink" Target="https://www.farley-norris.com/" TargetMode="External"/><Relationship Id="rId11414" Type="http://schemas.openxmlformats.org/officeDocument/2006/relationships/hyperlink" Target="mailto:julian34@leblanc.org" TargetMode="External"/><Relationship Id="rId18027" Type="http://schemas.openxmlformats.org/officeDocument/2006/relationships/hyperlink" Target="https://www.macias-nolan.com/" TargetMode="External"/><Relationship Id="rId3992" Type="http://schemas.openxmlformats.org/officeDocument/2006/relationships/hyperlink" Target="mailto:tonibest@ellis.biz" TargetMode="External"/><Relationship Id="rId7035" Type="http://schemas.openxmlformats.org/officeDocument/2006/relationships/hyperlink" Target="https://www.adkins-li.com/" TargetMode="External"/><Relationship Id="rId10016" Type="http://schemas.openxmlformats.org/officeDocument/2006/relationships/hyperlink" Target="mailto:goodwincody@garza.biz" TargetMode="External"/><Relationship Id="rId13586" Type="http://schemas.openxmlformats.org/officeDocument/2006/relationships/hyperlink" Target="mailto:hrojas@moreno.net" TargetMode="External"/><Relationship Id="rId14984" Type="http://schemas.openxmlformats.org/officeDocument/2006/relationships/hyperlink" Target="mailto:fsellers@copeland.com" TargetMode="External"/><Relationship Id="rId2594" Type="http://schemas.openxmlformats.org/officeDocument/2006/relationships/hyperlink" Target="mailto:connieheath@young.com" TargetMode="External"/><Relationship Id="rId3645" Type="http://schemas.openxmlformats.org/officeDocument/2006/relationships/hyperlink" Target="https://vance.com/" TargetMode="External"/><Relationship Id="rId12188" Type="http://schemas.openxmlformats.org/officeDocument/2006/relationships/hyperlink" Target="mailto:anastrong@stevenson-davidson.com" TargetMode="External"/><Relationship Id="rId13239" Type="http://schemas.openxmlformats.org/officeDocument/2006/relationships/hyperlink" Target="http://terry-singleton.com/" TargetMode="External"/><Relationship Id="rId14637" Type="http://schemas.openxmlformats.org/officeDocument/2006/relationships/hyperlink" Target="http://www.koch.com/" TargetMode="External"/><Relationship Id="rId17110" Type="http://schemas.openxmlformats.org/officeDocument/2006/relationships/hyperlink" Target="mailto:mercadoandrew@goodwin.com" TargetMode="External"/><Relationship Id="rId566" Type="http://schemas.openxmlformats.org/officeDocument/2006/relationships/hyperlink" Target="mailto:kowens@peterson-jimenez.com" TargetMode="External"/><Relationship Id="rId1196" Type="http://schemas.openxmlformats.org/officeDocument/2006/relationships/hyperlink" Target="mailto:lovemelissa@baldwin.com" TargetMode="External"/><Relationship Id="rId2247" Type="http://schemas.openxmlformats.org/officeDocument/2006/relationships/hyperlink" Target="https://www.ritter-barajas.com/" TargetMode="External"/><Relationship Id="rId219" Type="http://schemas.openxmlformats.org/officeDocument/2006/relationships/hyperlink" Target="https://valencia.com/" TargetMode="External"/><Relationship Id="rId6868" Type="http://schemas.openxmlformats.org/officeDocument/2006/relationships/hyperlink" Target="mailto:bridget48@bowen.com" TargetMode="External"/><Relationship Id="rId7919" Type="http://schemas.openxmlformats.org/officeDocument/2006/relationships/hyperlink" Target="http://haas.net/" TargetMode="External"/><Relationship Id="rId8290" Type="http://schemas.openxmlformats.org/officeDocument/2006/relationships/hyperlink" Target="mailto:frhodes@doyle.com" TargetMode="External"/><Relationship Id="rId9341" Type="http://schemas.openxmlformats.org/officeDocument/2006/relationships/hyperlink" Target="https://gomez.com/" TargetMode="External"/><Relationship Id="rId13720" Type="http://schemas.openxmlformats.org/officeDocument/2006/relationships/hyperlink" Target="mailto:hodom@oconnor-welch.com" TargetMode="External"/><Relationship Id="rId19282" Type="http://schemas.openxmlformats.org/officeDocument/2006/relationships/hyperlink" Target="mailto:cassidyfinley@buchanan.com" TargetMode="External"/><Relationship Id="rId11271" Type="http://schemas.openxmlformats.org/officeDocument/2006/relationships/hyperlink" Target="https://www.pena.com/" TargetMode="External"/><Relationship Id="rId12322" Type="http://schemas.openxmlformats.org/officeDocument/2006/relationships/hyperlink" Target="mailto:xshepard@stevenson.com" TargetMode="External"/><Relationship Id="rId15892" Type="http://schemas.openxmlformats.org/officeDocument/2006/relationships/hyperlink" Target="mailto:foleycarla@hill.org" TargetMode="External"/><Relationship Id="rId16943" Type="http://schemas.openxmlformats.org/officeDocument/2006/relationships/hyperlink" Target="http://waters.com/" TargetMode="External"/><Relationship Id="rId700" Type="http://schemas.openxmlformats.org/officeDocument/2006/relationships/hyperlink" Target="mailto:xvang@schmidt.com" TargetMode="External"/><Relationship Id="rId1330" Type="http://schemas.openxmlformats.org/officeDocument/2006/relationships/hyperlink" Target="mailto:angie33@anderson-huber.com" TargetMode="External"/><Relationship Id="rId5951" Type="http://schemas.openxmlformats.org/officeDocument/2006/relationships/hyperlink" Target="http://www.jensen-bray.info/" TargetMode="External"/><Relationship Id="rId14494" Type="http://schemas.openxmlformats.org/officeDocument/2006/relationships/hyperlink" Target="mailto:marisanewman@drake.com" TargetMode="External"/><Relationship Id="rId15545" Type="http://schemas.openxmlformats.org/officeDocument/2006/relationships/hyperlink" Target="http://reyes.biz/" TargetMode="External"/><Relationship Id="rId4553" Type="http://schemas.openxmlformats.org/officeDocument/2006/relationships/hyperlink" Target="http://www.kent.com/" TargetMode="External"/><Relationship Id="rId5604" Type="http://schemas.openxmlformats.org/officeDocument/2006/relationships/hyperlink" Target="mailto:russell98@cook.com" TargetMode="External"/><Relationship Id="rId13096" Type="http://schemas.openxmlformats.org/officeDocument/2006/relationships/hyperlink" Target="mailto:arianahayes@stein.com" TargetMode="External"/><Relationship Id="rId14147" Type="http://schemas.openxmlformats.org/officeDocument/2006/relationships/hyperlink" Target="http://www.gill-hancock.com/" TargetMode="External"/><Relationship Id="rId18768" Type="http://schemas.openxmlformats.org/officeDocument/2006/relationships/hyperlink" Target="mailto:moondarren@carrillo.com" TargetMode="External"/><Relationship Id="rId3155" Type="http://schemas.openxmlformats.org/officeDocument/2006/relationships/hyperlink" Target="http://berger-meza.com/" TargetMode="External"/><Relationship Id="rId4206" Type="http://schemas.openxmlformats.org/officeDocument/2006/relationships/hyperlink" Target="mailto:joan42@hartman.info" TargetMode="External"/><Relationship Id="rId7776" Type="http://schemas.openxmlformats.org/officeDocument/2006/relationships/hyperlink" Target="mailto:drollins@humphrey.com" TargetMode="External"/><Relationship Id="rId8827" Type="http://schemas.openxmlformats.org/officeDocument/2006/relationships/hyperlink" Target="http://forbes.com/" TargetMode="External"/><Relationship Id="rId19819" Type="http://schemas.openxmlformats.org/officeDocument/2006/relationships/hyperlink" Target="http://www.gordon.info/" TargetMode="External"/><Relationship Id="rId6378" Type="http://schemas.openxmlformats.org/officeDocument/2006/relationships/hyperlink" Target="mailto:lesliecross@bonilla.com" TargetMode="External"/><Relationship Id="rId7429" Type="http://schemas.openxmlformats.org/officeDocument/2006/relationships/hyperlink" Target="http://www.galvan.org/" TargetMode="External"/><Relationship Id="rId10757" Type="http://schemas.openxmlformats.org/officeDocument/2006/relationships/hyperlink" Target="http://www.burke.net/" TargetMode="External"/><Relationship Id="rId11808" Type="http://schemas.openxmlformats.org/officeDocument/2006/relationships/hyperlink" Target="mailto:bryanmeredith@sawyer.org" TargetMode="External"/><Relationship Id="rId13230" Type="http://schemas.openxmlformats.org/officeDocument/2006/relationships/hyperlink" Target="mailto:thompsonfelicia@gibbs.net" TargetMode="External"/><Relationship Id="rId17851" Type="http://schemas.openxmlformats.org/officeDocument/2006/relationships/hyperlink" Target="https://bautista.com/" TargetMode="External"/><Relationship Id="rId18902" Type="http://schemas.openxmlformats.org/officeDocument/2006/relationships/hyperlink" Target="mailto:sergio88@sparks.info" TargetMode="External"/><Relationship Id="rId210" Type="http://schemas.openxmlformats.org/officeDocument/2006/relationships/hyperlink" Target="https://frederick.com/" TargetMode="External"/><Relationship Id="rId2988" Type="http://schemas.openxmlformats.org/officeDocument/2006/relationships/hyperlink" Target="mailto:hortonnoah@pacheco.biz" TargetMode="External"/><Relationship Id="rId7910" Type="http://schemas.openxmlformats.org/officeDocument/2006/relationships/hyperlink" Target="mailto:kristy66@kramer.net" TargetMode="External"/><Relationship Id="rId16453" Type="http://schemas.openxmlformats.org/officeDocument/2006/relationships/hyperlink" Target="http://www.dalton-nixon.com/" TargetMode="External"/><Relationship Id="rId17504" Type="http://schemas.openxmlformats.org/officeDocument/2006/relationships/hyperlink" Target="mailto:vsimmons@alvarado-evans.org" TargetMode="External"/><Relationship Id="rId5461" Type="http://schemas.openxmlformats.org/officeDocument/2006/relationships/hyperlink" Target="https://www.clarke.org/" TargetMode="External"/><Relationship Id="rId6512" Type="http://schemas.openxmlformats.org/officeDocument/2006/relationships/hyperlink" Target="mailto:swalker@novak.com" TargetMode="External"/><Relationship Id="rId15055" Type="http://schemas.openxmlformats.org/officeDocument/2006/relationships/hyperlink" Target="https://gaines-ryan.com/" TargetMode="External"/><Relationship Id="rId16106" Type="http://schemas.openxmlformats.org/officeDocument/2006/relationships/hyperlink" Target="mailto:zoeholt@crosby-barker.biz" TargetMode="External"/><Relationship Id="rId19676" Type="http://schemas.openxmlformats.org/officeDocument/2006/relationships/hyperlink" Target="mailto:qjuarez@sloan.com" TargetMode="External"/><Relationship Id="rId4063" Type="http://schemas.openxmlformats.org/officeDocument/2006/relationships/hyperlink" Target="http://hays.biz/" TargetMode="External"/><Relationship Id="rId5114" Type="http://schemas.openxmlformats.org/officeDocument/2006/relationships/hyperlink" Target="mailto:briannaford@small.com" TargetMode="External"/><Relationship Id="rId8684" Type="http://schemas.openxmlformats.org/officeDocument/2006/relationships/hyperlink" Target="mailto:waynejacobson@kidd-terry.org" TargetMode="External"/><Relationship Id="rId9735" Type="http://schemas.openxmlformats.org/officeDocument/2006/relationships/hyperlink" Target="http://www.andrade-abbott.info/" TargetMode="External"/><Relationship Id="rId11665" Type="http://schemas.openxmlformats.org/officeDocument/2006/relationships/hyperlink" Target="http://www.zamora-gutierrez.com/" TargetMode="External"/><Relationship Id="rId18278" Type="http://schemas.openxmlformats.org/officeDocument/2006/relationships/hyperlink" Target="mailto:lindsey45@michael-morales.com" TargetMode="External"/><Relationship Id="rId19329" Type="http://schemas.openxmlformats.org/officeDocument/2006/relationships/hyperlink" Target="http://www.kaufman.info/" TargetMode="External"/><Relationship Id="rId1724" Type="http://schemas.openxmlformats.org/officeDocument/2006/relationships/hyperlink" Target="mailto:gailhughes@ball.net" TargetMode="External"/><Relationship Id="rId7286" Type="http://schemas.openxmlformats.org/officeDocument/2006/relationships/hyperlink" Target="mailto:pricekristen@higgins.com" TargetMode="External"/><Relationship Id="rId8337" Type="http://schemas.openxmlformats.org/officeDocument/2006/relationships/hyperlink" Target="https://barrera-blair.org/" TargetMode="External"/><Relationship Id="rId10267" Type="http://schemas.openxmlformats.org/officeDocument/2006/relationships/hyperlink" Target="https://www.velez-johnston.info/" TargetMode="External"/><Relationship Id="rId11318" Type="http://schemas.openxmlformats.org/officeDocument/2006/relationships/hyperlink" Target="mailto:gabrielmcmahon@mayer.com" TargetMode="External"/><Relationship Id="rId12716" Type="http://schemas.openxmlformats.org/officeDocument/2006/relationships/hyperlink" Target="mailto:gary30@gardner.com" TargetMode="External"/><Relationship Id="rId3896" Type="http://schemas.openxmlformats.org/officeDocument/2006/relationships/hyperlink" Target="mailto:nelsonbeth@zhang-rivas.com" TargetMode="External"/><Relationship Id="rId14888" Type="http://schemas.openxmlformats.org/officeDocument/2006/relationships/hyperlink" Target="mailto:julia20@blackburn-buckley.com" TargetMode="External"/><Relationship Id="rId15939" Type="http://schemas.openxmlformats.org/officeDocument/2006/relationships/hyperlink" Target="http://www.andrade.com/" TargetMode="External"/><Relationship Id="rId19810" Type="http://schemas.openxmlformats.org/officeDocument/2006/relationships/hyperlink" Target="mailto:jonathanweiss@moore.net" TargetMode="External"/><Relationship Id="rId2498" Type="http://schemas.openxmlformats.org/officeDocument/2006/relationships/hyperlink" Target="mailto:rick04@allen-foster.net" TargetMode="External"/><Relationship Id="rId3549" Type="http://schemas.openxmlformats.org/officeDocument/2006/relationships/hyperlink" Target="http://www.hunt.org/" TargetMode="External"/><Relationship Id="rId4947" Type="http://schemas.openxmlformats.org/officeDocument/2006/relationships/hyperlink" Target="http://www.salas.net/" TargetMode="External"/><Relationship Id="rId7420" Type="http://schemas.openxmlformats.org/officeDocument/2006/relationships/hyperlink" Target="mailto:isaac79@levy.com" TargetMode="External"/><Relationship Id="rId17361" Type="http://schemas.openxmlformats.org/officeDocument/2006/relationships/hyperlink" Target="http://bond.biz/" TargetMode="External"/><Relationship Id="rId18412" Type="http://schemas.openxmlformats.org/officeDocument/2006/relationships/hyperlink" Target="mailto:ghogan@browning-stephenson.biz" TargetMode="External"/><Relationship Id="rId6022" Type="http://schemas.openxmlformats.org/officeDocument/2006/relationships/hyperlink" Target="mailto:odeleon@hill.org" TargetMode="External"/><Relationship Id="rId10401" Type="http://schemas.openxmlformats.org/officeDocument/2006/relationships/hyperlink" Target="http://garrison-gomez.com/" TargetMode="External"/><Relationship Id="rId13971" Type="http://schemas.openxmlformats.org/officeDocument/2006/relationships/hyperlink" Target="https://www.lester.info/" TargetMode="External"/><Relationship Id="rId17014" Type="http://schemas.openxmlformats.org/officeDocument/2006/relationships/hyperlink" Target="mailto:timothycooke@harding-hood.biz" TargetMode="External"/><Relationship Id="rId8194" Type="http://schemas.openxmlformats.org/officeDocument/2006/relationships/hyperlink" Target="mailto:jeanne87@bolton.org" TargetMode="External"/><Relationship Id="rId9592" Type="http://schemas.openxmlformats.org/officeDocument/2006/relationships/hyperlink" Target="mailto:carolynbutler@vega-campos.com" TargetMode="External"/><Relationship Id="rId12573" Type="http://schemas.openxmlformats.org/officeDocument/2006/relationships/hyperlink" Target="https://nash.com/" TargetMode="External"/><Relationship Id="rId13624" Type="http://schemas.openxmlformats.org/officeDocument/2006/relationships/hyperlink" Target="mailto:kdavidson@baird-schwartz.com" TargetMode="External"/><Relationship Id="rId19186" Type="http://schemas.openxmlformats.org/officeDocument/2006/relationships/hyperlink" Target="mailto:angela88@stanley-diaz.org" TargetMode="External"/><Relationship Id="rId951" Type="http://schemas.openxmlformats.org/officeDocument/2006/relationships/hyperlink" Target="http://juarez-pena.net/" TargetMode="External"/><Relationship Id="rId1581" Type="http://schemas.openxmlformats.org/officeDocument/2006/relationships/hyperlink" Target="http://www.lawrence.com/" TargetMode="External"/><Relationship Id="rId2632" Type="http://schemas.openxmlformats.org/officeDocument/2006/relationships/hyperlink" Target="mailto:jesus53@finley.com" TargetMode="External"/><Relationship Id="rId9245" Type="http://schemas.openxmlformats.org/officeDocument/2006/relationships/hyperlink" Target="https://www.costa-glenn.biz/" TargetMode="External"/><Relationship Id="rId11175" Type="http://schemas.openxmlformats.org/officeDocument/2006/relationships/hyperlink" Target="https://www.boone.com/" TargetMode="External"/><Relationship Id="rId12226" Type="http://schemas.openxmlformats.org/officeDocument/2006/relationships/hyperlink" Target="mailto:melinda81@goodman.com" TargetMode="External"/><Relationship Id="rId15796" Type="http://schemas.openxmlformats.org/officeDocument/2006/relationships/hyperlink" Target="mailto:andrestate@velez-foster.com" TargetMode="External"/><Relationship Id="rId604" Type="http://schemas.openxmlformats.org/officeDocument/2006/relationships/hyperlink" Target="mailto:hollowaykatherine@jones.com" TargetMode="External"/><Relationship Id="rId1234" Type="http://schemas.openxmlformats.org/officeDocument/2006/relationships/hyperlink" Target="mailto:nicholsjared@odonnell-weaver.com" TargetMode="External"/><Relationship Id="rId5855" Type="http://schemas.openxmlformats.org/officeDocument/2006/relationships/hyperlink" Target="https://may-key.com/" TargetMode="External"/><Relationship Id="rId6906" Type="http://schemas.openxmlformats.org/officeDocument/2006/relationships/hyperlink" Target="mailto:christinemarsh@kirk.com" TargetMode="External"/><Relationship Id="rId14398" Type="http://schemas.openxmlformats.org/officeDocument/2006/relationships/hyperlink" Target="mailto:strongalexandra@bowers-schroeder.com" TargetMode="External"/><Relationship Id="rId15449" Type="http://schemas.openxmlformats.org/officeDocument/2006/relationships/hyperlink" Target="http://frye-garcia.biz/" TargetMode="External"/><Relationship Id="rId16847" Type="http://schemas.openxmlformats.org/officeDocument/2006/relationships/hyperlink" Target="https://www.marquez.info/" TargetMode="External"/><Relationship Id="rId19320" Type="http://schemas.openxmlformats.org/officeDocument/2006/relationships/hyperlink" Target="mailto:teresagross@cooley.com" TargetMode="External"/><Relationship Id="rId4457" Type="http://schemas.openxmlformats.org/officeDocument/2006/relationships/hyperlink" Target="http://www.nielsen.com/" TargetMode="External"/><Relationship Id="rId5508" Type="http://schemas.openxmlformats.org/officeDocument/2006/relationships/hyperlink" Target="mailto:sabrinafrye@gates.com" TargetMode="External"/><Relationship Id="rId3059" Type="http://schemas.openxmlformats.org/officeDocument/2006/relationships/hyperlink" Target="http://www.estrada.net/" TargetMode="External"/><Relationship Id="rId15930" Type="http://schemas.openxmlformats.org/officeDocument/2006/relationships/hyperlink" Target="mailto:osellers@goodman.com" TargetMode="External"/><Relationship Id="rId13481" Type="http://schemas.openxmlformats.org/officeDocument/2006/relationships/hyperlink" Target="http://www.oliver.com/" TargetMode="External"/><Relationship Id="rId14532" Type="http://schemas.openxmlformats.org/officeDocument/2006/relationships/hyperlink" Target="mailto:smithfrank@benitez.net" TargetMode="External"/><Relationship Id="rId1091" Type="http://schemas.openxmlformats.org/officeDocument/2006/relationships/hyperlink" Target="https://potter.com/" TargetMode="External"/><Relationship Id="rId3540" Type="http://schemas.openxmlformats.org/officeDocument/2006/relationships/hyperlink" Target="mailto:adkinsbrittany@nolan.net" TargetMode="External"/><Relationship Id="rId12083" Type="http://schemas.openxmlformats.org/officeDocument/2006/relationships/hyperlink" Target="http://frederick-mckay.com/" TargetMode="External"/><Relationship Id="rId13134" Type="http://schemas.openxmlformats.org/officeDocument/2006/relationships/hyperlink" Target="mailto:hurstsean@wade-preston.com" TargetMode="External"/><Relationship Id="rId17755" Type="http://schemas.openxmlformats.org/officeDocument/2006/relationships/hyperlink" Target="http://www.fowler-kaufman.com/" TargetMode="External"/><Relationship Id="rId18806" Type="http://schemas.openxmlformats.org/officeDocument/2006/relationships/hyperlink" Target="mailto:wrubio@cameron.org" TargetMode="External"/><Relationship Id="rId114" Type="http://schemas.openxmlformats.org/officeDocument/2006/relationships/hyperlink" Target="https://www.nguyen.com/" TargetMode="External"/><Relationship Id="rId461" Type="http://schemas.openxmlformats.org/officeDocument/2006/relationships/hyperlink" Target="https://suarez.com/" TargetMode="External"/><Relationship Id="rId2142" Type="http://schemas.openxmlformats.org/officeDocument/2006/relationships/hyperlink" Target="mailto:pottsmiguel@crosby.com" TargetMode="External"/><Relationship Id="rId6763" Type="http://schemas.openxmlformats.org/officeDocument/2006/relationships/hyperlink" Target="https://www.rice.com/" TargetMode="External"/><Relationship Id="rId7814" Type="http://schemas.openxmlformats.org/officeDocument/2006/relationships/hyperlink" Target="mailto:taylor18@dyer-ortega.com" TargetMode="External"/><Relationship Id="rId16357" Type="http://schemas.openxmlformats.org/officeDocument/2006/relationships/hyperlink" Target="https://houston.net/" TargetMode="External"/><Relationship Id="rId17408" Type="http://schemas.openxmlformats.org/officeDocument/2006/relationships/hyperlink" Target="mailto:caroline04@blanchard-nichols.com" TargetMode="External"/><Relationship Id="rId5365" Type="http://schemas.openxmlformats.org/officeDocument/2006/relationships/hyperlink" Target="https://farrell-perkins.com/" TargetMode="External"/><Relationship Id="rId6416" Type="http://schemas.openxmlformats.org/officeDocument/2006/relationships/hyperlink" Target="mailto:ltanner@mcdowell.com" TargetMode="External"/><Relationship Id="rId9986" Type="http://schemas.openxmlformats.org/officeDocument/2006/relationships/hyperlink" Target="mailto:kwalton@armstrong-douglas.biz" TargetMode="External"/><Relationship Id="rId5018" Type="http://schemas.openxmlformats.org/officeDocument/2006/relationships/hyperlink" Target="mailto:mayerjustin@kelley.com" TargetMode="External"/><Relationship Id="rId8588" Type="http://schemas.openxmlformats.org/officeDocument/2006/relationships/hyperlink" Target="mailto:sheri69@blanchard-burton.com" TargetMode="External"/><Relationship Id="rId9639" Type="http://schemas.openxmlformats.org/officeDocument/2006/relationships/hyperlink" Target="http://www.mcdonald-ford.com/" TargetMode="External"/><Relationship Id="rId12967" Type="http://schemas.openxmlformats.org/officeDocument/2006/relationships/hyperlink" Target="https://www.landry.net/" TargetMode="External"/><Relationship Id="rId1628" Type="http://schemas.openxmlformats.org/officeDocument/2006/relationships/hyperlink" Target="mailto:ivan79@rollins.org" TargetMode="External"/><Relationship Id="rId1975" Type="http://schemas.openxmlformats.org/officeDocument/2006/relationships/hyperlink" Target="http://www.walters.com/" TargetMode="External"/><Relationship Id="rId11569" Type="http://schemas.openxmlformats.org/officeDocument/2006/relationships/hyperlink" Target="https://www.fleming.com/" TargetMode="External"/><Relationship Id="rId14042" Type="http://schemas.openxmlformats.org/officeDocument/2006/relationships/hyperlink" Target="mailto:melissahanson@simmons-hodges.com" TargetMode="External"/><Relationship Id="rId15440" Type="http://schemas.openxmlformats.org/officeDocument/2006/relationships/hyperlink" Target="mailto:patricklogan@pope.biz" TargetMode="External"/><Relationship Id="rId3050" Type="http://schemas.openxmlformats.org/officeDocument/2006/relationships/hyperlink" Target="mailto:millersergio@bray.net" TargetMode="External"/><Relationship Id="rId4101" Type="http://schemas.openxmlformats.org/officeDocument/2006/relationships/hyperlink" Target="http://www.levine-brock.biz/" TargetMode="External"/><Relationship Id="rId18663" Type="http://schemas.openxmlformats.org/officeDocument/2006/relationships/hyperlink" Target="http://www.potter.com/" TargetMode="External"/><Relationship Id="rId19714" Type="http://schemas.openxmlformats.org/officeDocument/2006/relationships/hyperlink" Target="mailto:hansoncarl@solis-mcintyre.com" TargetMode="External"/><Relationship Id="rId7671" Type="http://schemas.openxmlformats.org/officeDocument/2006/relationships/hyperlink" Target="https://donovan-rodgers.com/" TargetMode="External"/><Relationship Id="rId8722" Type="http://schemas.openxmlformats.org/officeDocument/2006/relationships/hyperlink" Target="mailto:jillfoley@madden-malone.org" TargetMode="External"/><Relationship Id="rId10652" Type="http://schemas.openxmlformats.org/officeDocument/2006/relationships/hyperlink" Target="mailto:leon42@park.com" TargetMode="External"/><Relationship Id="rId11703" Type="http://schemas.openxmlformats.org/officeDocument/2006/relationships/hyperlink" Target="http://pena.biz/" TargetMode="External"/><Relationship Id="rId17265" Type="http://schemas.openxmlformats.org/officeDocument/2006/relationships/hyperlink" Target="http://www.moreno.net/" TargetMode="External"/><Relationship Id="rId18316" Type="http://schemas.openxmlformats.org/officeDocument/2006/relationships/hyperlink" Target="mailto:renee45@lowery.com" TargetMode="External"/><Relationship Id="rId6273" Type="http://schemas.openxmlformats.org/officeDocument/2006/relationships/hyperlink" Target="https://mccann.com/" TargetMode="External"/><Relationship Id="rId7324" Type="http://schemas.openxmlformats.org/officeDocument/2006/relationships/hyperlink" Target="mailto:eestes@dorsey.com" TargetMode="External"/><Relationship Id="rId10305" Type="http://schemas.openxmlformats.org/officeDocument/2006/relationships/hyperlink" Target="https://www.long-gonzales.org/" TargetMode="External"/><Relationship Id="rId13875" Type="http://schemas.openxmlformats.org/officeDocument/2006/relationships/hyperlink" Target="http://duarte.com/" TargetMode="External"/><Relationship Id="rId2883" Type="http://schemas.openxmlformats.org/officeDocument/2006/relationships/hyperlink" Target="http://www.haney.info/" TargetMode="External"/><Relationship Id="rId3934" Type="http://schemas.openxmlformats.org/officeDocument/2006/relationships/hyperlink" Target="mailto:olivia97@stephens.biz" TargetMode="External"/><Relationship Id="rId9496" Type="http://schemas.openxmlformats.org/officeDocument/2006/relationships/hyperlink" Target="mailto:kerriwerner@nash-curry.com" TargetMode="External"/><Relationship Id="rId12477" Type="http://schemas.openxmlformats.org/officeDocument/2006/relationships/hyperlink" Target="https://www.drake.com/" TargetMode="External"/><Relationship Id="rId13528" Type="http://schemas.openxmlformats.org/officeDocument/2006/relationships/hyperlink" Target="mailto:meaganmcclure@carlson.com" TargetMode="External"/><Relationship Id="rId14926" Type="http://schemas.openxmlformats.org/officeDocument/2006/relationships/hyperlink" Target="mailto:jeanettehurley@camacho.org" TargetMode="External"/><Relationship Id="rId855" Type="http://schemas.openxmlformats.org/officeDocument/2006/relationships/hyperlink" Target="https://www.cantrell-taylor.com/" TargetMode="External"/><Relationship Id="rId1485" Type="http://schemas.openxmlformats.org/officeDocument/2006/relationships/hyperlink" Target="http://patterson-huerta.com/" TargetMode="External"/><Relationship Id="rId2536" Type="http://schemas.openxmlformats.org/officeDocument/2006/relationships/hyperlink" Target="mailto:pbentley@jensen-marshall.org" TargetMode="External"/><Relationship Id="rId8098" Type="http://schemas.openxmlformats.org/officeDocument/2006/relationships/hyperlink" Target="mailto:qbray@nguyen-cervantes.com" TargetMode="External"/><Relationship Id="rId9149" Type="http://schemas.openxmlformats.org/officeDocument/2006/relationships/hyperlink" Target="https://powers.com/" TargetMode="External"/><Relationship Id="rId11079" Type="http://schemas.openxmlformats.org/officeDocument/2006/relationships/hyperlink" Target="http://dunn.biz/" TargetMode="External"/><Relationship Id="rId16001" Type="http://schemas.openxmlformats.org/officeDocument/2006/relationships/hyperlink" Target="http://www.burnett-murphy.com/" TargetMode="External"/><Relationship Id="rId508" Type="http://schemas.openxmlformats.org/officeDocument/2006/relationships/hyperlink" Target="mailto:lpatton@robinson.com" TargetMode="External"/><Relationship Id="rId1138" Type="http://schemas.openxmlformats.org/officeDocument/2006/relationships/hyperlink" Target="mailto:bradpacheco@bradford.org" TargetMode="External"/><Relationship Id="rId5759" Type="http://schemas.openxmlformats.org/officeDocument/2006/relationships/hyperlink" Target="https://www.graves.com/" TargetMode="External"/><Relationship Id="rId9630" Type="http://schemas.openxmlformats.org/officeDocument/2006/relationships/hyperlink" Target="mailto:kfry@krause.com" TargetMode="External"/><Relationship Id="rId18173" Type="http://schemas.openxmlformats.org/officeDocument/2006/relationships/hyperlink" Target="https://bell.net/" TargetMode="External"/><Relationship Id="rId19571" Type="http://schemas.openxmlformats.org/officeDocument/2006/relationships/hyperlink" Target="http://gallegos.net/" TargetMode="External"/><Relationship Id="rId7181" Type="http://schemas.openxmlformats.org/officeDocument/2006/relationships/hyperlink" Target="http://www.wolfe-wood.net/" TargetMode="External"/><Relationship Id="rId8232" Type="http://schemas.openxmlformats.org/officeDocument/2006/relationships/hyperlink" Target="mailto:fowlerkathleen@swanson-willis.com" TargetMode="External"/><Relationship Id="rId11560" Type="http://schemas.openxmlformats.org/officeDocument/2006/relationships/hyperlink" Target="mailto:zoe13@levine-hebert.com" TargetMode="External"/><Relationship Id="rId12611" Type="http://schemas.openxmlformats.org/officeDocument/2006/relationships/hyperlink" Target="https://www.shea.com/" TargetMode="External"/><Relationship Id="rId19224" Type="http://schemas.openxmlformats.org/officeDocument/2006/relationships/hyperlink" Target="mailto:osborntanya@juarez.com" TargetMode="External"/><Relationship Id="rId10162" Type="http://schemas.openxmlformats.org/officeDocument/2006/relationships/hyperlink" Target="mailto:lhartman@turner.net" TargetMode="External"/><Relationship Id="rId11213" Type="http://schemas.openxmlformats.org/officeDocument/2006/relationships/hyperlink" Target="http://zavala-watts.org/" TargetMode="External"/><Relationship Id="rId14783" Type="http://schemas.openxmlformats.org/officeDocument/2006/relationships/hyperlink" Target="http://www.frederick.com/" TargetMode="External"/><Relationship Id="rId15834" Type="http://schemas.openxmlformats.org/officeDocument/2006/relationships/hyperlink" Target="mailto:kirkmoses@gilbert-gallagher.net" TargetMode="External"/><Relationship Id="rId3791" Type="http://schemas.openxmlformats.org/officeDocument/2006/relationships/hyperlink" Target="https://www.montoya-carney.com/" TargetMode="External"/><Relationship Id="rId4842" Type="http://schemas.openxmlformats.org/officeDocument/2006/relationships/hyperlink" Target="mailto:christiananthony@dunlap.com" TargetMode="External"/><Relationship Id="rId13385" Type="http://schemas.openxmlformats.org/officeDocument/2006/relationships/hyperlink" Target="http://pena-case.com/" TargetMode="External"/><Relationship Id="rId14436" Type="http://schemas.openxmlformats.org/officeDocument/2006/relationships/hyperlink" Target="mailto:rferguson@benton-christensen.com" TargetMode="External"/><Relationship Id="rId2393" Type="http://schemas.openxmlformats.org/officeDocument/2006/relationships/hyperlink" Target="http://www.hamilton.com/" TargetMode="External"/><Relationship Id="rId3444" Type="http://schemas.openxmlformats.org/officeDocument/2006/relationships/hyperlink" Target="mailto:marissa13@love.com" TargetMode="External"/><Relationship Id="rId13038" Type="http://schemas.openxmlformats.org/officeDocument/2006/relationships/hyperlink" Target="mailto:allisonscott@colon.com" TargetMode="External"/><Relationship Id="rId17659" Type="http://schemas.openxmlformats.org/officeDocument/2006/relationships/hyperlink" Target="https://rodriguez.com/" TargetMode="External"/><Relationship Id="rId365" Type="http://schemas.openxmlformats.org/officeDocument/2006/relationships/hyperlink" Target="http://www.maldonado.com/" TargetMode="External"/><Relationship Id="rId2046" Type="http://schemas.openxmlformats.org/officeDocument/2006/relationships/hyperlink" Target="mailto:laneconnor@daugherty.com" TargetMode="External"/><Relationship Id="rId6667" Type="http://schemas.openxmlformats.org/officeDocument/2006/relationships/hyperlink" Target="http://petersen.org/" TargetMode="External"/><Relationship Id="rId7718" Type="http://schemas.openxmlformats.org/officeDocument/2006/relationships/hyperlink" Target="mailto:lwarner@powell.com" TargetMode="External"/><Relationship Id="rId19081" Type="http://schemas.openxmlformats.org/officeDocument/2006/relationships/hyperlink" Target="https://bernard.com/" TargetMode="External"/><Relationship Id="rId5269" Type="http://schemas.openxmlformats.org/officeDocument/2006/relationships/hyperlink" Target="http://oneill-crosby.com/" TargetMode="External"/><Relationship Id="rId9140" Type="http://schemas.openxmlformats.org/officeDocument/2006/relationships/hyperlink" Target="mailto:owiley@cohen-rivers.com" TargetMode="External"/><Relationship Id="rId11070" Type="http://schemas.openxmlformats.org/officeDocument/2006/relationships/hyperlink" Target="mailto:yuwarren@rush-ellison.com" TargetMode="External"/><Relationship Id="rId12121" Type="http://schemas.openxmlformats.org/officeDocument/2006/relationships/hyperlink" Target="https://good.net/" TargetMode="External"/><Relationship Id="rId15691" Type="http://schemas.openxmlformats.org/officeDocument/2006/relationships/hyperlink" Target="http://www.harrell-pruitt.com/" TargetMode="External"/><Relationship Id="rId16742" Type="http://schemas.openxmlformats.org/officeDocument/2006/relationships/hyperlink" Target="mailto:audrey61@harper-salinas.biz" TargetMode="External"/><Relationship Id="rId1879" Type="http://schemas.openxmlformats.org/officeDocument/2006/relationships/hyperlink" Target="https://yang.org/" TargetMode="External"/><Relationship Id="rId5750" Type="http://schemas.openxmlformats.org/officeDocument/2006/relationships/hyperlink" Target="mailto:melvinfrench@moore.com" TargetMode="External"/><Relationship Id="rId6801" Type="http://schemas.openxmlformats.org/officeDocument/2006/relationships/hyperlink" Target="http://bridges-lloyd.com/" TargetMode="External"/><Relationship Id="rId14293" Type="http://schemas.openxmlformats.org/officeDocument/2006/relationships/hyperlink" Target="http://maddox.com/" TargetMode="External"/><Relationship Id="rId15344" Type="http://schemas.openxmlformats.org/officeDocument/2006/relationships/hyperlink" Target="mailto:reyesshelby@cantu.biz" TargetMode="External"/><Relationship Id="rId19965" Type="http://schemas.openxmlformats.org/officeDocument/2006/relationships/hyperlink" Target="https://www.macdonald.com/" TargetMode="External"/><Relationship Id="rId4005" Type="http://schemas.openxmlformats.org/officeDocument/2006/relationships/hyperlink" Target="https://www.sellers-salas.com/" TargetMode="External"/><Relationship Id="rId4352" Type="http://schemas.openxmlformats.org/officeDocument/2006/relationships/hyperlink" Target="mailto:dawn82@carey-richmond.com" TargetMode="External"/><Relationship Id="rId5403" Type="http://schemas.openxmlformats.org/officeDocument/2006/relationships/hyperlink" Target="https://www.spears.com/" TargetMode="External"/><Relationship Id="rId8973" Type="http://schemas.openxmlformats.org/officeDocument/2006/relationships/hyperlink" Target="https://www.riggs.com/" TargetMode="External"/><Relationship Id="rId11954" Type="http://schemas.openxmlformats.org/officeDocument/2006/relationships/hyperlink" Target="mailto:daniel23@middleton.info" TargetMode="External"/><Relationship Id="rId18567" Type="http://schemas.openxmlformats.org/officeDocument/2006/relationships/hyperlink" Target="https://adkins-bates.net/" TargetMode="External"/><Relationship Id="rId19618" Type="http://schemas.openxmlformats.org/officeDocument/2006/relationships/hyperlink" Target="mailto:brandy04@tran.com" TargetMode="External"/><Relationship Id="rId7575" Type="http://schemas.openxmlformats.org/officeDocument/2006/relationships/hyperlink" Target="https://patton.org/" TargetMode="External"/><Relationship Id="rId8626" Type="http://schemas.openxmlformats.org/officeDocument/2006/relationships/hyperlink" Target="mailto:cindyjackson@cowan.com" TargetMode="External"/><Relationship Id="rId10556" Type="http://schemas.openxmlformats.org/officeDocument/2006/relationships/hyperlink" Target="mailto:haasgrant@duncan.net" TargetMode="External"/><Relationship Id="rId11607" Type="http://schemas.openxmlformats.org/officeDocument/2006/relationships/hyperlink" Target="http://solomon.net/" TargetMode="External"/><Relationship Id="rId17169" Type="http://schemas.openxmlformats.org/officeDocument/2006/relationships/hyperlink" Target="http://bullock.net/" TargetMode="External"/><Relationship Id="rId6177" Type="http://schemas.openxmlformats.org/officeDocument/2006/relationships/hyperlink" Target="https://www.daugherty.com/" TargetMode="External"/><Relationship Id="rId7228" Type="http://schemas.openxmlformats.org/officeDocument/2006/relationships/hyperlink" Target="mailto:eugene62@rodgers.com" TargetMode="External"/><Relationship Id="rId10209" Type="http://schemas.openxmlformats.org/officeDocument/2006/relationships/hyperlink" Target="http://lowery.com/" TargetMode="External"/><Relationship Id="rId2787" Type="http://schemas.openxmlformats.org/officeDocument/2006/relationships/hyperlink" Target="https://www.mcpherson-hinton.info/" TargetMode="External"/><Relationship Id="rId3838" Type="http://schemas.openxmlformats.org/officeDocument/2006/relationships/hyperlink" Target="mailto:kerrihale@ritter.com" TargetMode="External"/><Relationship Id="rId13779" Type="http://schemas.openxmlformats.org/officeDocument/2006/relationships/hyperlink" Target="https://www.morrison.info/" TargetMode="External"/><Relationship Id="rId16252" Type="http://schemas.openxmlformats.org/officeDocument/2006/relationships/hyperlink" Target="mailto:julian92@coffey-munoz.org" TargetMode="External"/><Relationship Id="rId17650" Type="http://schemas.openxmlformats.org/officeDocument/2006/relationships/hyperlink" Target="mailto:bateseileen@mcgee-buck.biz" TargetMode="External"/><Relationship Id="rId18701" Type="http://schemas.openxmlformats.org/officeDocument/2006/relationships/hyperlink" Target="http://www.grant-russell.com/" TargetMode="External"/><Relationship Id="rId759" Type="http://schemas.openxmlformats.org/officeDocument/2006/relationships/hyperlink" Target="http://www.day.com/" TargetMode="External"/><Relationship Id="rId1389" Type="http://schemas.openxmlformats.org/officeDocument/2006/relationships/hyperlink" Target="http://www.cabrera-buck.com/" TargetMode="External"/><Relationship Id="rId5260" Type="http://schemas.openxmlformats.org/officeDocument/2006/relationships/hyperlink" Target="mailto:vcurtis@rollins-dodson.com" TargetMode="External"/><Relationship Id="rId6311" Type="http://schemas.openxmlformats.org/officeDocument/2006/relationships/hyperlink" Target="http://www.bishop-huang.com/" TargetMode="External"/><Relationship Id="rId17303" Type="http://schemas.openxmlformats.org/officeDocument/2006/relationships/hyperlink" Target="https://www.flowers.info/" TargetMode="External"/><Relationship Id="rId8483" Type="http://schemas.openxmlformats.org/officeDocument/2006/relationships/hyperlink" Target="http://www.cox.biz/" TargetMode="External"/><Relationship Id="rId9881" Type="http://schemas.openxmlformats.org/officeDocument/2006/relationships/hyperlink" Target="http://www.kent.biz/" TargetMode="External"/><Relationship Id="rId12862" Type="http://schemas.openxmlformats.org/officeDocument/2006/relationships/hyperlink" Target="mailto:vcarson@nelson-schmidt.com" TargetMode="External"/><Relationship Id="rId13913" Type="http://schemas.openxmlformats.org/officeDocument/2006/relationships/hyperlink" Target="https://hebert.com/" TargetMode="External"/><Relationship Id="rId19475" Type="http://schemas.openxmlformats.org/officeDocument/2006/relationships/hyperlink" Target="https://www.cook.com/" TargetMode="External"/><Relationship Id="rId95" Type="http://schemas.openxmlformats.org/officeDocument/2006/relationships/hyperlink" Target="mailto:fsuarez@cooper-montes.biz" TargetMode="External"/><Relationship Id="rId1870" Type="http://schemas.openxmlformats.org/officeDocument/2006/relationships/hyperlink" Target="mailto:mhayes@lester.com" TargetMode="External"/><Relationship Id="rId2921" Type="http://schemas.openxmlformats.org/officeDocument/2006/relationships/hyperlink" Target="http://hester-graham.com/" TargetMode="External"/><Relationship Id="rId7085" Type="http://schemas.openxmlformats.org/officeDocument/2006/relationships/hyperlink" Target="http://www.bright.com/" TargetMode="External"/><Relationship Id="rId8136" Type="http://schemas.openxmlformats.org/officeDocument/2006/relationships/hyperlink" Target="mailto:montesdaisy@browning-paul.com" TargetMode="External"/><Relationship Id="rId9534" Type="http://schemas.openxmlformats.org/officeDocument/2006/relationships/hyperlink" Target="mailto:alyssanielsen@baxter.biz" TargetMode="External"/><Relationship Id="rId11464" Type="http://schemas.openxmlformats.org/officeDocument/2006/relationships/hyperlink" Target="mailto:sproctor@gaines.com" TargetMode="External"/><Relationship Id="rId12515" Type="http://schemas.openxmlformats.org/officeDocument/2006/relationships/hyperlink" Target="https://beard.info/" TargetMode="External"/><Relationship Id="rId18077" Type="http://schemas.openxmlformats.org/officeDocument/2006/relationships/hyperlink" Target="http://www.bauer.com/" TargetMode="External"/><Relationship Id="rId19128" Type="http://schemas.openxmlformats.org/officeDocument/2006/relationships/hyperlink" Target="mailto:stoneregina@michael.com" TargetMode="External"/><Relationship Id="rId1523" Type="http://schemas.openxmlformats.org/officeDocument/2006/relationships/hyperlink" Target="http://best-hart.org/" TargetMode="External"/><Relationship Id="rId10066" Type="http://schemas.openxmlformats.org/officeDocument/2006/relationships/hyperlink" Target="mailto:juan08@kennedy-steele.com" TargetMode="External"/><Relationship Id="rId11117" Type="http://schemas.openxmlformats.org/officeDocument/2006/relationships/hyperlink" Target="http://love.biz/" TargetMode="External"/><Relationship Id="rId14687" Type="http://schemas.openxmlformats.org/officeDocument/2006/relationships/hyperlink" Target="http://christensen.info/" TargetMode="External"/><Relationship Id="rId15738" Type="http://schemas.openxmlformats.org/officeDocument/2006/relationships/hyperlink" Target="mailto:leonardcalhoun@edwards.biz" TargetMode="External"/><Relationship Id="rId3695" Type="http://schemas.openxmlformats.org/officeDocument/2006/relationships/hyperlink" Target="http://hartman.com/" TargetMode="External"/><Relationship Id="rId4746" Type="http://schemas.openxmlformats.org/officeDocument/2006/relationships/hyperlink" Target="mailto:angel80@cortez-galvan.biz" TargetMode="External"/><Relationship Id="rId13289" Type="http://schemas.openxmlformats.org/officeDocument/2006/relationships/hyperlink" Target="http://www.bowman-dyer.com/" TargetMode="External"/><Relationship Id="rId17160" Type="http://schemas.openxmlformats.org/officeDocument/2006/relationships/hyperlink" Target="mailto:tricia95@baker.net" TargetMode="External"/><Relationship Id="rId18211" Type="http://schemas.openxmlformats.org/officeDocument/2006/relationships/hyperlink" Target="https://french-valentine.com/" TargetMode="External"/><Relationship Id="rId2297" Type="http://schemas.openxmlformats.org/officeDocument/2006/relationships/hyperlink" Target="http://www.rivers.com/" TargetMode="External"/><Relationship Id="rId3348" Type="http://schemas.openxmlformats.org/officeDocument/2006/relationships/hyperlink" Target="mailto:caitlyn50@house.com" TargetMode="External"/><Relationship Id="rId7969" Type="http://schemas.openxmlformats.org/officeDocument/2006/relationships/hyperlink" Target="https://www.cannon.com/" TargetMode="External"/><Relationship Id="rId10200" Type="http://schemas.openxmlformats.org/officeDocument/2006/relationships/hyperlink" Target="mailto:miafuentes@ritter-sutton.org" TargetMode="External"/><Relationship Id="rId269" Type="http://schemas.openxmlformats.org/officeDocument/2006/relationships/hyperlink" Target="https://patel.com/" TargetMode="External"/><Relationship Id="rId9391" Type="http://schemas.openxmlformats.org/officeDocument/2006/relationships/hyperlink" Target="https://boyle.com/" TargetMode="External"/><Relationship Id="rId13770" Type="http://schemas.openxmlformats.org/officeDocument/2006/relationships/hyperlink" Target="mailto:omarblanchard@wood-cabrera.com" TargetMode="External"/><Relationship Id="rId14821" Type="http://schemas.openxmlformats.org/officeDocument/2006/relationships/hyperlink" Target="https://meza.com/" TargetMode="External"/><Relationship Id="rId1380" Type="http://schemas.openxmlformats.org/officeDocument/2006/relationships/hyperlink" Target="mailto:bernardmelinda@huerta.biz" TargetMode="External"/><Relationship Id="rId9044" Type="http://schemas.openxmlformats.org/officeDocument/2006/relationships/hyperlink" Target="mailto:mcintoshmarvin@blankenship-manning.com" TargetMode="External"/><Relationship Id="rId12372" Type="http://schemas.openxmlformats.org/officeDocument/2006/relationships/hyperlink" Target="mailto:crosspatrick@nunez-chung.net" TargetMode="External"/><Relationship Id="rId13423" Type="http://schemas.openxmlformats.org/officeDocument/2006/relationships/hyperlink" Target="http://roth.com/" TargetMode="External"/><Relationship Id="rId16993" Type="http://schemas.openxmlformats.org/officeDocument/2006/relationships/hyperlink" Target="https://hickman.org/" TargetMode="External"/><Relationship Id="rId403" Type="http://schemas.openxmlformats.org/officeDocument/2006/relationships/hyperlink" Target="https://www.wheeler-wong.com/" TargetMode="External"/><Relationship Id="rId750" Type="http://schemas.openxmlformats.org/officeDocument/2006/relationships/hyperlink" Target="mailto:mbright@henry.com" TargetMode="External"/><Relationship Id="rId1033" Type="http://schemas.openxmlformats.org/officeDocument/2006/relationships/hyperlink" Target="http://www.hull.info/" TargetMode="External"/><Relationship Id="rId2431" Type="http://schemas.openxmlformats.org/officeDocument/2006/relationships/hyperlink" Target="http://www.hale.net/" TargetMode="External"/><Relationship Id="rId12025" Type="http://schemas.openxmlformats.org/officeDocument/2006/relationships/hyperlink" Target="https://avery.com/" TargetMode="External"/><Relationship Id="rId15595" Type="http://schemas.openxmlformats.org/officeDocument/2006/relationships/hyperlink" Target="http://www.parker.com/" TargetMode="External"/><Relationship Id="rId16646" Type="http://schemas.openxmlformats.org/officeDocument/2006/relationships/hyperlink" Target="mailto:kennethcummings@yoder.com" TargetMode="External"/><Relationship Id="rId5654" Type="http://schemas.openxmlformats.org/officeDocument/2006/relationships/hyperlink" Target="mailto:andrewriley@perkins-pace.com" TargetMode="External"/><Relationship Id="rId6705" Type="http://schemas.openxmlformats.org/officeDocument/2006/relationships/hyperlink" Target="https://www.pope.info/" TargetMode="External"/><Relationship Id="rId14197" Type="http://schemas.openxmlformats.org/officeDocument/2006/relationships/hyperlink" Target="http://www.sanford-castillo.biz/" TargetMode="External"/><Relationship Id="rId15248" Type="http://schemas.openxmlformats.org/officeDocument/2006/relationships/hyperlink" Target="mailto:lindsay81@carney.com" TargetMode="External"/><Relationship Id="rId19869" Type="http://schemas.openxmlformats.org/officeDocument/2006/relationships/hyperlink" Target="https://www.harmon.com/" TargetMode="External"/><Relationship Id="rId4256" Type="http://schemas.openxmlformats.org/officeDocument/2006/relationships/hyperlink" Target="mailto:hunter57@small-mathis.org" TargetMode="External"/><Relationship Id="rId5307" Type="http://schemas.openxmlformats.org/officeDocument/2006/relationships/hyperlink" Target="http://www.hatfield.com/" TargetMode="External"/><Relationship Id="rId8877" Type="http://schemas.openxmlformats.org/officeDocument/2006/relationships/hyperlink" Target="http://pearson.com/" TargetMode="External"/><Relationship Id="rId9928" Type="http://schemas.openxmlformats.org/officeDocument/2006/relationships/hyperlink" Target="mailto:zayala@dillon.org" TargetMode="External"/><Relationship Id="rId1917" Type="http://schemas.openxmlformats.org/officeDocument/2006/relationships/hyperlink" Target="http://ashley.com/" TargetMode="External"/><Relationship Id="rId7479" Type="http://schemas.openxmlformats.org/officeDocument/2006/relationships/hyperlink" Target="http://www.santana.org/" TargetMode="External"/><Relationship Id="rId11858" Type="http://schemas.openxmlformats.org/officeDocument/2006/relationships/hyperlink" Target="mailto:ohoward@roth.com" TargetMode="External"/><Relationship Id="rId12909" Type="http://schemas.openxmlformats.org/officeDocument/2006/relationships/hyperlink" Target="http://luna.com/" TargetMode="External"/><Relationship Id="rId13280" Type="http://schemas.openxmlformats.org/officeDocument/2006/relationships/hyperlink" Target="mailto:diana33@barber-underwood.com" TargetMode="External"/><Relationship Id="rId14331" Type="http://schemas.openxmlformats.org/officeDocument/2006/relationships/hyperlink" Target="https://meyer-blankenship.com/" TargetMode="External"/><Relationship Id="rId18952" Type="http://schemas.openxmlformats.org/officeDocument/2006/relationships/hyperlink" Target="mailto:gnielsen@walters.com" TargetMode="External"/><Relationship Id="rId260" Type="http://schemas.openxmlformats.org/officeDocument/2006/relationships/hyperlink" Target="mailto:damonhowe@larsen.org" TargetMode="External"/><Relationship Id="rId7960" Type="http://schemas.openxmlformats.org/officeDocument/2006/relationships/hyperlink" Target="mailto:harold01@camacho-whitaker.com" TargetMode="External"/><Relationship Id="rId10941" Type="http://schemas.openxmlformats.org/officeDocument/2006/relationships/hyperlink" Target="http://www.leach.com/" TargetMode="External"/><Relationship Id="rId17554" Type="http://schemas.openxmlformats.org/officeDocument/2006/relationships/hyperlink" Target="mailto:holtvictor@middleton.org" TargetMode="External"/><Relationship Id="rId18605" Type="http://schemas.openxmlformats.org/officeDocument/2006/relationships/hyperlink" Target="http://www.noble.com/" TargetMode="External"/><Relationship Id="rId5164" Type="http://schemas.openxmlformats.org/officeDocument/2006/relationships/hyperlink" Target="mailto:mlevine@harper.com" TargetMode="External"/><Relationship Id="rId6215" Type="http://schemas.openxmlformats.org/officeDocument/2006/relationships/hyperlink" Target="http://www.fuentes.com/" TargetMode="External"/><Relationship Id="rId6562" Type="http://schemas.openxmlformats.org/officeDocument/2006/relationships/hyperlink" Target="mailto:paulgarcia@castro-vang.org" TargetMode="External"/><Relationship Id="rId7613" Type="http://schemas.openxmlformats.org/officeDocument/2006/relationships/hyperlink" Target="http://estes.com/" TargetMode="External"/><Relationship Id="rId16156" Type="http://schemas.openxmlformats.org/officeDocument/2006/relationships/hyperlink" Target="mailto:mcguirelee@lowery.biz" TargetMode="External"/><Relationship Id="rId17207" Type="http://schemas.openxmlformats.org/officeDocument/2006/relationships/hyperlink" Target="https://www.pace.org/" TargetMode="External"/><Relationship Id="rId9785" Type="http://schemas.openxmlformats.org/officeDocument/2006/relationships/hyperlink" Target="https://www.houston.org/" TargetMode="External"/><Relationship Id="rId12766" Type="http://schemas.openxmlformats.org/officeDocument/2006/relationships/hyperlink" Target="mailto:gallegostim@barrett.com" TargetMode="External"/><Relationship Id="rId13817" Type="http://schemas.openxmlformats.org/officeDocument/2006/relationships/hyperlink" Target="http://gibson.com/" TargetMode="External"/><Relationship Id="rId19379" Type="http://schemas.openxmlformats.org/officeDocument/2006/relationships/hyperlink" Target="https://hendricks-davenport.net/" TargetMode="External"/><Relationship Id="rId1774" Type="http://schemas.openxmlformats.org/officeDocument/2006/relationships/hyperlink" Target="mailto:leslie18@farmer.info" TargetMode="External"/><Relationship Id="rId2825" Type="http://schemas.openxmlformats.org/officeDocument/2006/relationships/hyperlink" Target="https://www.mills-bryan.com/" TargetMode="External"/><Relationship Id="rId8387" Type="http://schemas.openxmlformats.org/officeDocument/2006/relationships/hyperlink" Target="https://liu.com/" TargetMode="External"/><Relationship Id="rId9438" Type="http://schemas.openxmlformats.org/officeDocument/2006/relationships/hyperlink" Target="mailto:deandrew@alvarez-heath.info" TargetMode="External"/><Relationship Id="rId11368" Type="http://schemas.openxmlformats.org/officeDocument/2006/relationships/hyperlink" Target="mailto:pamshaffer@bruce.info" TargetMode="External"/><Relationship Id="rId12419" Type="http://schemas.openxmlformats.org/officeDocument/2006/relationships/hyperlink" Target="http://www.wilkins.com/" TargetMode="External"/><Relationship Id="rId1427" Type="http://schemas.openxmlformats.org/officeDocument/2006/relationships/hyperlink" Target="https://zamora.com/" TargetMode="External"/><Relationship Id="rId4997" Type="http://schemas.openxmlformats.org/officeDocument/2006/relationships/hyperlink" Target="https://www.daniel-zhang.com/" TargetMode="External"/><Relationship Id="rId15989" Type="http://schemas.openxmlformats.org/officeDocument/2006/relationships/hyperlink" Target="https://www.nichols-grant.com/" TargetMode="External"/><Relationship Id="rId18462" Type="http://schemas.openxmlformats.org/officeDocument/2006/relationships/hyperlink" Target="mailto:leviburch@gonzalez.org" TargetMode="External"/><Relationship Id="rId19860" Type="http://schemas.openxmlformats.org/officeDocument/2006/relationships/hyperlink" Target="mailto:sheri93@hayden.org" TargetMode="External"/><Relationship Id="rId3599" Type="http://schemas.openxmlformats.org/officeDocument/2006/relationships/hyperlink" Target="https://www.wells.com/" TargetMode="External"/><Relationship Id="rId7470" Type="http://schemas.openxmlformats.org/officeDocument/2006/relationships/hyperlink" Target="mailto:marissa58@hayden-hooper.net" TargetMode="External"/><Relationship Id="rId8521" Type="http://schemas.openxmlformats.org/officeDocument/2006/relationships/hyperlink" Target="https://www.edwards.net/" TargetMode="External"/><Relationship Id="rId12900" Type="http://schemas.openxmlformats.org/officeDocument/2006/relationships/hyperlink" Target="mailto:faithbarrett@richardson.com" TargetMode="External"/><Relationship Id="rId17064" Type="http://schemas.openxmlformats.org/officeDocument/2006/relationships/hyperlink" Target="mailto:jeanmoreno@lang-murillo.com" TargetMode="External"/><Relationship Id="rId18115" Type="http://schemas.openxmlformats.org/officeDocument/2006/relationships/hyperlink" Target="http://maynard.com/" TargetMode="External"/><Relationship Id="rId19513" Type="http://schemas.openxmlformats.org/officeDocument/2006/relationships/hyperlink" Target="https://briggs-kennedy.com/" TargetMode="External"/><Relationship Id="rId6072" Type="http://schemas.openxmlformats.org/officeDocument/2006/relationships/hyperlink" Target="mailto:norma31@castaneda.net" TargetMode="External"/><Relationship Id="rId7123" Type="http://schemas.openxmlformats.org/officeDocument/2006/relationships/hyperlink" Target="https://blanchard.info/" TargetMode="External"/><Relationship Id="rId10451" Type="http://schemas.openxmlformats.org/officeDocument/2006/relationships/hyperlink" Target="https://nielsen.com/" TargetMode="External"/><Relationship Id="rId11502" Type="http://schemas.openxmlformats.org/officeDocument/2006/relationships/hyperlink" Target="mailto:hendrixkirk@kaiser-barrera.com" TargetMode="External"/><Relationship Id="rId9295" Type="http://schemas.openxmlformats.org/officeDocument/2006/relationships/hyperlink" Target="https://www.bradford-valenzuela.biz/" TargetMode="External"/><Relationship Id="rId10104" Type="http://schemas.openxmlformats.org/officeDocument/2006/relationships/hyperlink" Target="mailto:phillip19@villegas.net" TargetMode="External"/><Relationship Id="rId13674" Type="http://schemas.openxmlformats.org/officeDocument/2006/relationships/hyperlink" Target="mailto:sue20@castro.com" TargetMode="External"/><Relationship Id="rId14725" Type="http://schemas.openxmlformats.org/officeDocument/2006/relationships/hyperlink" Target="http://norton.com/" TargetMode="External"/><Relationship Id="rId2682" Type="http://schemas.openxmlformats.org/officeDocument/2006/relationships/hyperlink" Target="mailto:laurie32@hendrix-forbes.com" TargetMode="External"/><Relationship Id="rId3733" Type="http://schemas.openxmlformats.org/officeDocument/2006/relationships/hyperlink" Target="https://petersen.com/" TargetMode="External"/><Relationship Id="rId12276" Type="http://schemas.openxmlformats.org/officeDocument/2006/relationships/hyperlink" Target="mailto:daughertymaureen@french-hines.com" TargetMode="External"/><Relationship Id="rId13327" Type="http://schemas.openxmlformats.org/officeDocument/2006/relationships/hyperlink" Target="http://malone-silva.com/" TargetMode="External"/><Relationship Id="rId16897" Type="http://schemas.openxmlformats.org/officeDocument/2006/relationships/hyperlink" Target="http://www.wu.com/" TargetMode="External"/><Relationship Id="rId17948" Type="http://schemas.openxmlformats.org/officeDocument/2006/relationships/hyperlink" Target="mailto:rcarrillo@griffin-hampton.biz" TargetMode="External"/><Relationship Id="rId654" Type="http://schemas.openxmlformats.org/officeDocument/2006/relationships/hyperlink" Target="mailto:shannonevans@watkins.com" TargetMode="External"/><Relationship Id="rId1284" Type="http://schemas.openxmlformats.org/officeDocument/2006/relationships/hyperlink" Target="mailto:conniefowler@bryant-valencia.com" TargetMode="External"/><Relationship Id="rId2335" Type="http://schemas.openxmlformats.org/officeDocument/2006/relationships/hyperlink" Target="http://glass-gamble.net/" TargetMode="External"/><Relationship Id="rId6956" Type="http://schemas.openxmlformats.org/officeDocument/2006/relationships/hyperlink" Target="mailto:jocelyn64@eaton.org" TargetMode="External"/><Relationship Id="rId15499" Type="http://schemas.openxmlformats.org/officeDocument/2006/relationships/hyperlink" Target="http://www.sloan.com/" TargetMode="External"/><Relationship Id="rId19370" Type="http://schemas.openxmlformats.org/officeDocument/2006/relationships/hyperlink" Target="mailto:mikaylamarsh@mcpherson.com" TargetMode="External"/><Relationship Id="rId307" Type="http://schemas.openxmlformats.org/officeDocument/2006/relationships/hyperlink" Target="http://www.best.com/" TargetMode="External"/><Relationship Id="rId5558" Type="http://schemas.openxmlformats.org/officeDocument/2006/relationships/hyperlink" Target="mailto:merrittlee@park.org" TargetMode="External"/><Relationship Id="rId6609" Type="http://schemas.openxmlformats.org/officeDocument/2006/relationships/hyperlink" Target="http://www.reid-young.com/" TargetMode="External"/><Relationship Id="rId12410" Type="http://schemas.openxmlformats.org/officeDocument/2006/relationships/hyperlink" Target="mailto:gzamora@joyce.com" TargetMode="External"/><Relationship Id="rId19023" Type="http://schemas.openxmlformats.org/officeDocument/2006/relationships/hyperlink" Target="http://newton.info/" TargetMode="External"/><Relationship Id="rId8031" Type="http://schemas.openxmlformats.org/officeDocument/2006/relationships/hyperlink" Target="https://www.jones-bailey.info/" TargetMode="External"/><Relationship Id="rId11012" Type="http://schemas.openxmlformats.org/officeDocument/2006/relationships/hyperlink" Target="mailto:nrasmussen@cantrell.info" TargetMode="External"/><Relationship Id="rId15980" Type="http://schemas.openxmlformats.org/officeDocument/2006/relationships/hyperlink" Target="mailto:jli@boyer.com" TargetMode="External"/><Relationship Id="rId3590" Type="http://schemas.openxmlformats.org/officeDocument/2006/relationships/hyperlink" Target="mailto:davidcasey@ponce.info" TargetMode="External"/><Relationship Id="rId13184" Type="http://schemas.openxmlformats.org/officeDocument/2006/relationships/hyperlink" Target="mailto:blakebruce@lozano-chandler.org" TargetMode="External"/><Relationship Id="rId14582" Type="http://schemas.openxmlformats.org/officeDocument/2006/relationships/hyperlink" Target="mailto:freydon@newton.com" TargetMode="External"/><Relationship Id="rId15633" Type="http://schemas.openxmlformats.org/officeDocument/2006/relationships/hyperlink" Target="https://www.mccall.com/" TargetMode="External"/><Relationship Id="rId2192" Type="http://schemas.openxmlformats.org/officeDocument/2006/relationships/hyperlink" Target="mailto:glarsen@durham.com" TargetMode="External"/><Relationship Id="rId3243" Type="http://schemas.openxmlformats.org/officeDocument/2006/relationships/hyperlink" Target="http://gallagher-scott.com/" TargetMode="External"/><Relationship Id="rId4641" Type="http://schemas.openxmlformats.org/officeDocument/2006/relationships/hyperlink" Target="http://levy.info/" TargetMode="External"/><Relationship Id="rId14235" Type="http://schemas.openxmlformats.org/officeDocument/2006/relationships/hyperlink" Target="http://juarez-carney.com/" TargetMode="External"/><Relationship Id="rId18856" Type="http://schemas.openxmlformats.org/officeDocument/2006/relationships/hyperlink" Target="mailto:clintoningram@travis-allison.org" TargetMode="External"/><Relationship Id="rId19907" Type="http://schemas.openxmlformats.org/officeDocument/2006/relationships/hyperlink" Target="http://www.chang.com/" TargetMode="External"/><Relationship Id="rId164" Type="http://schemas.openxmlformats.org/officeDocument/2006/relationships/hyperlink" Target="https://www.mccormick.biz/" TargetMode="External"/><Relationship Id="rId7864" Type="http://schemas.openxmlformats.org/officeDocument/2006/relationships/hyperlink" Target="mailto:dzamora@horton.org" TargetMode="External"/><Relationship Id="rId8915" Type="http://schemas.openxmlformats.org/officeDocument/2006/relationships/hyperlink" Target="http://russell-haynes.com/" TargetMode="External"/><Relationship Id="rId10845" Type="http://schemas.openxmlformats.org/officeDocument/2006/relationships/hyperlink" Target="https://www.beard.org/" TargetMode="External"/><Relationship Id="rId17458" Type="http://schemas.openxmlformats.org/officeDocument/2006/relationships/hyperlink" Target="mailto:padilladiana@clements.com" TargetMode="External"/><Relationship Id="rId18509" Type="http://schemas.openxmlformats.org/officeDocument/2006/relationships/hyperlink" Target="https://www.conley-dalton.com/" TargetMode="External"/><Relationship Id="rId5068" Type="http://schemas.openxmlformats.org/officeDocument/2006/relationships/hyperlink" Target="mailto:martinezdiana@alvarado-simmons.com" TargetMode="External"/><Relationship Id="rId6466" Type="http://schemas.openxmlformats.org/officeDocument/2006/relationships/hyperlink" Target="mailto:steelecurtis@chase-hurley.biz" TargetMode="External"/><Relationship Id="rId7517" Type="http://schemas.openxmlformats.org/officeDocument/2006/relationships/hyperlink" Target="http://fitzgerald.info/" TargetMode="External"/><Relationship Id="rId6119" Type="http://schemas.openxmlformats.org/officeDocument/2006/relationships/hyperlink" Target="http://oneal-lozano.com/" TargetMode="External"/><Relationship Id="rId9689" Type="http://schemas.openxmlformats.org/officeDocument/2006/relationships/hyperlink" Target="https://li-erickson.com/" TargetMode="External"/><Relationship Id="rId15490" Type="http://schemas.openxmlformats.org/officeDocument/2006/relationships/hyperlink" Target="mailto:judithholloway@carey.com" TargetMode="External"/><Relationship Id="rId16541" Type="http://schemas.openxmlformats.org/officeDocument/2006/relationships/hyperlink" Target="http://www.kemp.com/" TargetMode="External"/><Relationship Id="rId1678" Type="http://schemas.openxmlformats.org/officeDocument/2006/relationships/hyperlink" Target="mailto:mckenzie11@anthony.com" TargetMode="External"/><Relationship Id="rId2729" Type="http://schemas.openxmlformats.org/officeDocument/2006/relationships/hyperlink" Target="https://mcgrath.net/" TargetMode="External"/><Relationship Id="rId6600" Type="http://schemas.openxmlformats.org/officeDocument/2006/relationships/hyperlink" Target="mailto:wburch@martin.biz" TargetMode="External"/><Relationship Id="rId14092" Type="http://schemas.openxmlformats.org/officeDocument/2006/relationships/hyperlink" Target="mailto:guy24@mullins.com" TargetMode="External"/><Relationship Id="rId15143" Type="http://schemas.openxmlformats.org/officeDocument/2006/relationships/hyperlink" Target="http://www.washington.com/" TargetMode="External"/><Relationship Id="rId4151" Type="http://schemas.openxmlformats.org/officeDocument/2006/relationships/hyperlink" Target="http://www.long-strong.com/" TargetMode="External"/><Relationship Id="rId5202" Type="http://schemas.openxmlformats.org/officeDocument/2006/relationships/hyperlink" Target="mailto:bmorton@joseph-fields.com" TargetMode="External"/><Relationship Id="rId19764" Type="http://schemas.openxmlformats.org/officeDocument/2006/relationships/hyperlink" Target="mailto:trosario@bates.biz" TargetMode="External"/><Relationship Id="rId7374" Type="http://schemas.openxmlformats.org/officeDocument/2006/relationships/hyperlink" Target="mailto:sheena37@beasley.net" TargetMode="External"/><Relationship Id="rId8425" Type="http://schemas.openxmlformats.org/officeDocument/2006/relationships/hyperlink" Target="http://www.carlson.net/" TargetMode="External"/><Relationship Id="rId8772" Type="http://schemas.openxmlformats.org/officeDocument/2006/relationships/hyperlink" Target="mailto:branchmakayla@russell-greene.info" TargetMode="External"/><Relationship Id="rId9823" Type="http://schemas.openxmlformats.org/officeDocument/2006/relationships/hyperlink" Target="https://www.shah.info/" TargetMode="External"/><Relationship Id="rId11753" Type="http://schemas.openxmlformats.org/officeDocument/2006/relationships/hyperlink" Target="http://www.meyers.com/" TargetMode="External"/><Relationship Id="rId12804" Type="http://schemas.openxmlformats.org/officeDocument/2006/relationships/hyperlink" Target="mailto:matthewacevedo@mcfarland.info" TargetMode="External"/><Relationship Id="rId18366" Type="http://schemas.openxmlformats.org/officeDocument/2006/relationships/hyperlink" Target="mailto:alectate@gamble.com" TargetMode="External"/><Relationship Id="rId19417" Type="http://schemas.openxmlformats.org/officeDocument/2006/relationships/hyperlink" Target="http://www.rose-kramer.org/" TargetMode="External"/><Relationship Id="rId37" Type="http://schemas.openxmlformats.org/officeDocument/2006/relationships/hyperlink" Target="http://www.larsen-floyd.biz/" TargetMode="External"/><Relationship Id="rId1812" Type="http://schemas.openxmlformats.org/officeDocument/2006/relationships/hyperlink" Target="mailto:rmontes@payne.com" TargetMode="External"/><Relationship Id="rId7027" Type="http://schemas.openxmlformats.org/officeDocument/2006/relationships/hyperlink" Target="https://sanford.com/" TargetMode="External"/><Relationship Id="rId10355" Type="http://schemas.openxmlformats.org/officeDocument/2006/relationships/hyperlink" Target="https://www.browning-lang.com/" TargetMode="External"/><Relationship Id="rId11406" Type="http://schemas.openxmlformats.org/officeDocument/2006/relationships/hyperlink" Target="mailto:chooper@huffman-braun.com" TargetMode="External"/><Relationship Id="rId14976" Type="http://schemas.openxmlformats.org/officeDocument/2006/relationships/hyperlink" Target="mailto:ferrellanita@weeks.org" TargetMode="External"/><Relationship Id="rId18019" Type="http://schemas.openxmlformats.org/officeDocument/2006/relationships/hyperlink" Target="http://sexton.info/" TargetMode="External"/><Relationship Id="rId3984" Type="http://schemas.openxmlformats.org/officeDocument/2006/relationships/hyperlink" Target="mailto:lindacraig@guzman-estrada.biz" TargetMode="External"/><Relationship Id="rId9199" Type="http://schemas.openxmlformats.org/officeDocument/2006/relationships/hyperlink" Target="https://www.murphy-hill.com/" TargetMode="External"/><Relationship Id="rId10008" Type="http://schemas.openxmlformats.org/officeDocument/2006/relationships/hyperlink" Target="mailto:tanya13@rangel-parrish.com" TargetMode="External"/><Relationship Id="rId13578" Type="http://schemas.openxmlformats.org/officeDocument/2006/relationships/hyperlink" Target="mailto:cowanariel@hutchinson.com" TargetMode="External"/><Relationship Id="rId14629" Type="http://schemas.openxmlformats.org/officeDocument/2006/relationships/hyperlink" Target="http://stephens-bartlett.biz/" TargetMode="External"/><Relationship Id="rId18500" Type="http://schemas.openxmlformats.org/officeDocument/2006/relationships/hyperlink" Target="mailto:dyerpeter@dominguez.com" TargetMode="External"/><Relationship Id="rId2586" Type="http://schemas.openxmlformats.org/officeDocument/2006/relationships/hyperlink" Target="mailto:evelynriddle@hays.com" TargetMode="External"/><Relationship Id="rId3637" Type="http://schemas.openxmlformats.org/officeDocument/2006/relationships/hyperlink" Target="http://joyce-sampson.com/" TargetMode="External"/><Relationship Id="rId16051" Type="http://schemas.openxmlformats.org/officeDocument/2006/relationships/hyperlink" Target="http://www.bender.org/" TargetMode="External"/><Relationship Id="rId17102" Type="http://schemas.openxmlformats.org/officeDocument/2006/relationships/hyperlink" Target="mailto:barnettmeagan@floyd.info" TargetMode="External"/><Relationship Id="rId558" Type="http://schemas.openxmlformats.org/officeDocument/2006/relationships/hyperlink" Target="mailto:malik44@stanton-salazar.com" TargetMode="External"/><Relationship Id="rId1188" Type="http://schemas.openxmlformats.org/officeDocument/2006/relationships/hyperlink" Target="mailto:betty39@edwards.com" TargetMode="External"/><Relationship Id="rId2239" Type="http://schemas.openxmlformats.org/officeDocument/2006/relationships/hyperlink" Target="http://velazquez-fleming.com/" TargetMode="External"/><Relationship Id="rId6110" Type="http://schemas.openxmlformats.org/officeDocument/2006/relationships/hyperlink" Target="mailto:heatherwong@bryant.com" TargetMode="External"/><Relationship Id="rId9680" Type="http://schemas.openxmlformats.org/officeDocument/2006/relationships/hyperlink" Target="mailto:prichmond@dickerson.com" TargetMode="External"/><Relationship Id="rId19274" Type="http://schemas.openxmlformats.org/officeDocument/2006/relationships/hyperlink" Target="mailto:noblepeggy@edwards.com" TargetMode="External"/><Relationship Id="rId8282" Type="http://schemas.openxmlformats.org/officeDocument/2006/relationships/hyperlink" Target="mailto:aaron25@davis.com" TargetMode="External"/><Relationship Id="rId9333" Type="http://schemas.openxmlformats.org/officeDocument/2006/relationships/hyperlink" Target="https://michael-barber.biz/" TargetMode="External"/><Relationship Id="rId11263" Type="http://schemas.openxmlformats.org/officeDocument/2006/relationships/hyperlink" Target="http://www.foley-moran.com/" TargetMode="External"/><Relationship Id="rId12661" Type="http://schemas.openxmlformats.org/officeDocument/2006/relationships/hyperlink" Target="https://www.christensen.com/" TargetMode="External"/><Relationship Id="rId13712" Type="http://schemas.openxmlformats.org/officeDocument/2006/relationships/hyperlink" Target="mailto:ashleycharles@blackwell.com" TargetMode="External"/><Relationship Id="rId1322" Type="http://schemas.openxmlformats.org/officeDocument/2006/relationships/hyperlink" Target="mailto:willie68@odom.com" TargetMode="External"/><Relationship Id="rId2720" Type="http://schemas.openxmlformats.org/officeDocument/2006/relationships/hyperlink" Target="mailto:wigginsnatasha@compton.org" TargetMode="External"/><Relationship Id="rId12314" Type="http://schemas.openxmlformats.org/officeDocument/2006/relationships/hyperlink" Target="mailto:syates@bell-conway.info" TargetMode="External"/><Relationship Id="rId15884" Type="http://schemas.openxmlformats.org/officeDocument/2006/relationships/hyperlink" Target="mailto:nielsenguy@burke.org" TargetMode="External"/><Relationship Id="rId16935" Type="http://schemas.openxmlformats.org/officeDocument/2006/relationships/hyperlink" Target="http://bridges.com/" TargetMode="External"/><Relationship Id="rId4892" Type="http://schemas.openxmlformats.org/officeDocument/2006/relationships/hyperlink" Target="mailto:baldwinmark@deleon-riddle.com" TargetMode="External"/><Relationship Id="rId5943" Type="http://schemas.openxmlformats.org/officeDocument/2006/relationships/hyperlink" Target="http://www.alvarado-craig.com/" TargetMode="External"/><Relationship Id="rId14486" Type="http://schemas.openxmlformats.org/officeDocument/2006/relationships/hyperlink" Target="mailto:katelyn27@sosa.com" TargetMode="External"/><Relationship Id="rId15537" Type="http://schemas.openxmlformats.org/officeDocument/2006/relationships/hyperlink" Target="http://www.gross.com/" TargetMode="External"/><Relationship Id="rId2096" Type="http://schemas.openxmlformats.org/officeDocument/2006/relationships/hyperlink" Target="mailto:jesus85@spence.com" TargetMode="External"/><Relationship Id="rId3494" Type="http://schemas.openxmlformats.org/officeDocument/2006/relationships/hyperlink" Target="mailto:nicholsjasmin@sloan.org" TargetMode="External"/><Relationship Id="rId4545" Type="http://schemas.openxmlformats.org/officeDocument/2006/relationships/hyperlink" Target="http://www.gibson-dickerson.com/" TargetMode="External"/><Relationship Id="rId13088" Type="http://schemas.openxmlformats.org/officeDocument/2006/relationships/hyperlink" Target="mailto:mejiajon@jefferson.net" TargetMode="External"/><Relationship Id="rId14139" Type="http://schemas.openxmlformats.org/officeDocument/2006/relationships/hyperlink" Target="https://paul.com/" TargetMode="External"/><Relationship Id="rId18010" Type="http://schemas.openxmlformats.org/officeDocument/2006/relationships/hyperlink" Target="mailto:derek47@park.biz" TargetMode="External"/><Relationship Id="rId3147" Type="http://schemas.openxmlformats.org/officeDocument/2006/relationships/hyperlink" Target="http://www.jordan.com/" TargetMode="External"/><Relationship Id="rId7768" Type="http://schemas.openxmlformats.org/officeDocument/2006/relationships/hyperlink" Target="mailto:reginald12@stanton-dougherty.com" TargetMode="External"/><Relationship Id="rId8819" Type="http://schemas.openxmlformats.org/officeDocument/2006/relationships/hyperlink" Target="https://www.porter.org/" TargetMode="External"/><Relationship Id="rId10749" Type="http://schemas.openxmlformats.org/officeDocument/2006/relationships/hyperlink" Target="http://abbott-dunn.com/" TargetMode="External"/><Relationship Id="rId14620" Type="http://schemas.openxmlformats.org/officeDocument/2006/relationships/hyperlink" Target="mailto:kristacarey@cain.com" TargetMode="External"/><Relationship Id="rId9190" Type="http://schemas.openxmlformats.org/officeDocument/2006/relationships/hyperlink" Target="mailto:cbates@oconnell-figueroa.com" TargetMode="External"/><Relationship Id="rId12171" Type="http://schemas.openxmlformats.org/officeDocument/2006/relationships/hyperlink" Target="http://cooper.com/" TargetMode="External"/><Relationship Id="rId13222" Type="http://schemas.openxmlformats.org/officeDocument/2006/relationships/hyperlink" Target="mailto:velezalvin@hancock.com" TargetMode="External"/><Relationship Id="rId2230" Type="http://schemas.openxmlformats.org/officeDocument/2006/relationships/hyperlink" Target="mailto:melodyvalenzuela@mcclain-potts.biz" TargetMode="External"/><Relationship Id="rId15394" Type="http://schemas.openxmlformats.org/officeDocument/2006/relationships/hyperlink" Target="mailto:pruittlydia@warren-bush.info" TargetMode="External"/><Relationship Id="rId16792" Type="http://schemas.openxmlformats.org/officeDocument/2006/relationships/hyperlink" Target="mailto:jenniferbanks@floyd-frank.com" TargetMode="External"/><Relationship Id="rId17843" Type="http://schemas.openxmlformats.org/officeDocument/2006/relationships/hyperlink" Target="http://ibarra-carrillo.biz/" TargetMode="External"/><Relationship Id="rId202" Type="http://schemas.openxmlformats.org/officeDocument/2006/relationships/hyperlink" Target="https://hendrix-pittman.biz/" TargetMode="External"/><Relationship Id="rId5453" Type="http://schemas.openxmlformats.org/officeDocument/2006/relationships/hyperlink" Target="https://pugh.com/" TargetMode="External"/><Relationship Id="rId6504" Type="http://schemas.openxmlformats.org/officeDocument/2006/relationships/hyperlink" Target="mailto:loriacevedo@buchanan.com" TargetMode="External"/><Relationship Id="rId6851" Type="http://schemas.openxmlformats.org/officeDocument/2006/relationships/hyperlink" Target="https://murillo.org/" TargetMode="External"/><Relationship Id="rId7902" Type="http://schemas.openxmlformats.org/officeDocument/2006/relationships/hyperlink" Target="mailto:jeanette66@reid.net" TargetMode="External"/><Relationship Id="rId15047" Type="http://schemas.openxmlformats.org/officeDocument/2006/relationships/hyperlink" Target="http://weaver.com/" TargetMode="External"/><Relationship Id="rId16445" Type="http://schemas.openxmlformats.org/officeDocument/2006/relationships/hyperlink" Target="http://www.watkins.info/" TargetMode="External"/><Relationship Id="rId4055" Type="http://schemas.openxmlformats.org/officeDocument/2006/relationships/hyperlink" Target="https://mccann-burgess.com/" TargetMode="External"/><Relationship Id="rId5106" Type="http://schemas.openxmlformats.org/officeDocument/2006/relationships/hyperlink" Target="mailto:iwatson@moss.com" TargetMode="External"/><Relationship Id="rId19668" Type="http://schemas.openxmlformats.org/officeDocument/2006/relationships/hyperlink" Target="mailto:isaiah94@malone.net" TargetMode="External"/><Relationship Id="rId7278" Type="http://schemas.openxmlformats.org/officeDocument/2006/relationships/hyperlink" Target="mailto:brandi65@baldwin.org" TargetMode="External"/><Relationship Id="rId8676" Type="http://schemas.openxmlformats.org/officeDocument/2006/relationships/hyperlink" Target="mailto:mccarthyzachary@kelly.com" TargetMode="External"/><Relationship Id="rId9727" Type="http://schemas.openxmlformats.org/officeDocument/2006/relationships/hyperlink" Target="http://soto.com/" TargetMode="External"/><Relationship Id="rId11657" Type="http://schemas.openxmlformats.org/officeDocument/2006/relationships/hyperlink" Target="http://www.fletcher.net/" TargetMode="External"/><Relationship Id="rId12708" Type="http://schemas.openxmlformats.org/officeDocument/2006/relationships/hyperlink" Target="mailto:terrence35@decker-hughes.net" TargetMode="External"/><Relationship Id="rId1716" Type="http://schemas.openxmlformats.org/officeDocument/2006/relationships/hyperlink" Target="mailto:harringtonlatoya@acevedo.com" TargetMode="External"/><Relationship Id="rId8329" Type="http://schemas.openxmlformats.org/officeDocument/2006/relationships/hyperlink" Target="http://boone.net/" TargetMode="External"/><Relationship Id="rId10259" Type="http://schemas.openxmlformats.org/officeDocument/2006/relationships/hyperlink" Target="https://gaines.com/" TargetMode="External"/><Relationship Id="rId14130" Type="http://schemas.openxmlformats.org/officeDocument/2006/relationships/hyperlink" Target="mailto:hinesvernon@gonzales.org" TargetMode="External"/><Relationship Id="rId18751" Type="http://schemas.openxmlformats.org/officeDocument/2006/relationships/hyperlink" Target="https://gutierrez.com/" TargetMode="External"/><Relationship Id="rId3888" Type="http://schemas.openxmlformats.org/officeDocument/2006/relationships/hyperlink" Target="mailto:robersonkristopher@tanner.com" TargetMode="External"/><Relationship Id="rId4939" Type="http://schemas.openxmlformats.org/officeDocument/2006/relationships/hyperlink" Target="http://www.dawson.com/" TargetMode="External"/><Relationship Id="rId8810" Type="http://schemas.openxmlformats.org/officeDocument/2006/relationships/hyperlink" Target="mailto:bobwood@terry-travis.com" TargetMode="External"/><Relationship Id="rId17353" Type="http://schemas.openxmlformats.org/officeDocument/2006/relationships/hyperlink" Target="https://herman.org/" TargetMode="External"/><Relationship Id="rId18404" Type="http://schemas.openxmlformats.org/officeDocument/2006/relationships/hyperlink" Target="mailto:connorrocha@pope-ray.org" TargetMode="External"/><Relationship Id="rId19802" Type="http://schemas.openxmlformats.org/officeDocument/2006/relationships/hyperlink" Target="mailto:moonaustin@suarez.com" TargetMode="External"/><Relationship Id="rId6361" Type="http://schemas.openxmlformats.org/officeDocument/2006/relationships/hyperlink" Target="http://barton-schneider.com/" TargetMode="External"/><Relationship Id="rId7412" Type="http://schemas.openxmlformats.org/officeDocument/2006/relationships/hyperlink" Target="mailto:tracey47@ayala.com" TargetMode="External"/><Relationship Id="rId10740" Type="http://schemas.openxmlformats.org/officeDocument/2006/relationships/hyperlink" Target="mailto:livingstonjonathan@wiley.biz" TargetMode="External"/><Relationship Id="rId17006" Type="http://schemas.openxmlformats.org/officeDocument/2006/relationships/hyperlink" Target="mailto:dodsonashley@sheppard.org" TargetMode="External"/><Relationship Id="rId6014" Type="http://schemas.openxmlformats.org/officeDocument/2006/relationships/hyperlink" Target="mailto:tanner87@hale.com" TargetMode="External"/><Relationship Id="rId9584" Type="http://schemas.openxmlformats.org/officeDocument/2006/relationships/hyperlink" Target="mailto:jackbarrett@johnson-collins.biz" TargetMode="External"/><Relationship Id="rId13963" Type="http://schemas.openxmlformats.org/officeDocument/2006/relationships/hyperlink" Target="http://www.norris.com/" TargetMode="External"/><Relationship Id="rId19178" Type="http://schemas.openxmlformats.org/officeDocument/2006/relationships/hyperlink" Target="mailto:cristian41@casey.info" TargetMode="External"/><Relationship Id="rId2971" Type="http://schemas.openxmlformats.org/officeDocument/2006/relationships/hyperlink" Target="https://www.david-clarke.com/" TargetMode="External"/><Relationship Id="rId8186" Type="http://schemas.openxmlformats.org/officeDocument/2006/relationships/hyperlink" Target="mailto:carriemckinney@kramer.biz" TargetMode="External"/><Relationship Id="rId9237" Type="http://schemas.openxmlformats.org/officeDocument/2006/relationships/hyperlink" Target="http://www.melendez.com/" TargetMode="External"/><Relationship Id="rId12565" Type="http://schemas.openxmlformats.org/officeDocument/2006/relationships/hyperlink" Target="http://rodgers.com/" TargetMode="External"/><Relationship Id="rId13616" Type="http://schemas.openxmlformats.org/officeDocument/2006/relationships/hyperlink" Target="mailto:mallory92@payne.com" TargetMode="External"/><Relationship Id="rId943" Type="http://schemas.openxmlformats.org/officeDocument/2006/relationships/hyperlink" Target="http://www.gould.com/" TargetMode="External"/><Relationship Id="rId1573" Type="http://schemas.openxmlformats.org/officeDocument/2006/relationships/hyperlink" Target="https://www.duncan.biz/" TargetMode="External"/><Relationship Id="rId2624" Type="http://schemas.openxmlformats.org/officeDocument/2006/relationships/hyperlink" Target="mailto:colemanjennifer@colon.net" TargetMode="External"/><Relationship Id="rId11167" Type="http://schemas.openxmlformats.org/officeDocument/2006/relationships/hyperlink" Target="http://valentine-grant.biz/" TargetMode="External"/><Relationship Id="rId12218" Type="http://schemas.openxmlformats.org/officeDocument/2006/relationships/hyperlink" Target="mailto:shari32@bryant-noble.com" TargetMode="External"/><Relationship Id="rId15788" Type="http://schemas.openxmlformats.org/officeDocument/2006/relationships/hyperlink" Target="mailto:fduncan@curry.com" TargetMode="External"/><Relationship Id="rId16839" Type="http://schemas.openxmlformats.org/officeDocument/2006/relationships/hyperlink" Target="http://armstrong.com/" TargetMode="External"/><Relationship Id="rId1226" Type="http://schemas.openxmlformats.org/officeDocument/2006/relationships/hyperlink" Target="mailto:richardparks@anderson.com" TargetMode="External"/><Relationship Id="rId4796" Type="http://schemas.openxmlformats.org/officeDocument/2006/relationships/hyperlink" Target="mailto:nduarte@guzman-griffin.com" TargetMode="External"/><Relationship Id="rId5847" Type="http://schemas.openxmlformats.org/officeDocument/2006/relationships/hyperlink" Target="http://sheppard.info/" TargetMode="External"/><Relationship Id="rId18261" Type="http://schemas.openxmlformats.org/officeDocument/2006/relationships/hyperlink" Target="http://mckinney-hurley.com/" TargetMode="External"/><Relationship Id="rId19312" Type="http://schemas.openxmlformats.org/officeDocument/2006/relationships/hyperlink" Target="mailto:stouttristan@steele.com" TargetMode="External"/><Relationship Id="rId3398" Type="http://schemas.openxmlformats.org/officeDocument/2006/relationships/hyperlink" Target="mailto:gshannon@rojas.net" TargetMode="External"/><Relationship Id="rId4449" Type="http://schemas.openxmlformats.org/officeDocument/2006/relationships/hyperlink" Target="http://www.garner.com/" TargetMode="External"/><Relationship Id="rId8320" Type="http://schemas.openxmlformats.org/officeDocument/2006/relationships/hyperlink" Target="mailto:holly82@andrews.com" TargetMode="External"/><Relationship Id="rId10250" Type="http://schemas.openxmlformats.org/officeDocument/2006/relationships/hyperlink" Target="mailto:masongregory@blanchard.com" TargetMode="External"/><Relationship Id="rId11301" Type="http://schemas.openxmlformats.org/officeDocument/2006/relationships/hyperlink" Target="https://baldwin-dickson.com/" TargetMode="External"/><Relationship Id="rId13473" Type="http://schemas.openxmlformats.org/officeDocument/2006/relationships/hyperlink" Target="http://franco.org/" TargetMode="External"/><Relationship Id="rId14871" Type="http://schemas.openxmlformats.org/officeDocument/2006/relationships/hyperlink" Target="https://mclean-hughes.com/" TargetMode="External"/><Relationship Id="rId15922" Type="http://schemas.openxmlformats.org/officeDocument/2006/relationships/hyperlink" Target="mailto:erikschaefer@estes-hill.com" TargetMode="External"/><Relationship Id="rId2481" Type="http://schemas.openxmlformats.org/officeDocument/2006/relationships/hyperlink" Target="http://www.carpenter.com/" TargetMode="External"/><Relationship Id="rId3532" Type="http://schemas.openxmlformats.org/officeDocument/2006/relationships/hyperlink" Target="mailto:vstanton@lucas.com" TargetMode="External"/><Relationship Id="rId4930" Type="http://schemas.openxmlformats.org/officeDocument/2006/relationships/hyperlink" Target="mailto:antonio35@joseph-hansen.com" TargetMode="External"/><Relationship Id="rId9094" Type="http://schemas.openxmlformats.org/officeDocument/2006/relationships/hyperlink" Target="mailto:sergio92@hansen-moss.info" TargetMode="External"/><Relationship Id="rId12075" Type="http://schemas.openxmlformats.org/officeDocument/2006/relationships/hyperlink" Target="http://www.macias-coleman.com/" TargetMode="External"/><Relationship Id="rId13126" Type="http://schemas.openxmlformats.org/officeDocument/2006/relationships/hyperlink" Target="mailto:joshuamathews@bruce.com" TargetMode="External"/><Relationship Id="rId14524" Type="http://schemas.openxmlformats.org/officeDocument/2006/relationships/hyperlink" Target="mailto:carrillomckenzie@kline.info" TargetMode="External"/><Relationship Id="rId453" Type="http://schemas.openxmlformats.org/officeDocument/2006/relationships/hyperlink" Target="https://www.huff.com/" TargetMode="External"/><Relationship Id="rId1083" Type="http://schemas.openxmlformats.org/officeDocument/2006/relationships/hyperlink" Target="https://flynn.org/" TargetMode="External"/><Relationship Id="rId2134" Type="http://schemas.openxmlformats.org/officeDocument/2006/relationships/hyperlink" Target="mailto:caitlinhubbard@proctor-mullins.com" TargetMode="External"/><Relationship Id="rId16696" Type="http://schemas.openxmlformats.org/officeDocument/2006/relationships/hyperlink" Target="mailto:noahgarrett@ford-davies.com" TargetMode="External"/><Relationship Id="rId17747" Type="http://schemas.openxmlformats.org/officeDocument/2006/relationships/hyperlink" Target="http://www.bush.info/" TargetMode="External"/><Relationship Id="rId106" Type="http://schemas.openxmlformats.org/officeDocument/2006/relationships/hyperlink" Target="https://richmond.com/" TargetMode="External"/><Relationship Id="rId5357" Type="http://schemas.openxmlformats.org/officeDocument/2006/relationships/hyperlink" Target="http://www.villa-melendez.com/" TargetMode="External"/><Relationship Id="rId6755" Type="http://schemas.openxmlformats.org/officeDocument/2006/relationships/hyperlink" Target="https://gallegos.com/" TargetMode="External"/><Relationship Id="rId7806" Type="http://schemas.openxmlformats.org/officeDocument/2006/relationships/hyperlink" Target="mailto:eweeks@hodge-escobar.org" TargetMode="External"/><Relationship Id="rId15298" Type="http://schemas.openxmlformats.org/officeDocument/2006/relationships/hyperlink" Target="mailto:connor93@coleman.com" TargetMode="External"/><Relationship Id="rId16349" Type="http://schemas.openxmlformats.org/officeDocument/2006/relationships/hyperlink" Target="https://rowland.org/" TargetMode="External"/><Relationship Id="rId6408" Type="http://schemas.openxmlformats.org/officeDocument/2006/relationships/hyperlink" Target="mailto:whunt@walter.com" TargetMode="External"/><Relationship Id="rId9978" Type="http://schemas.openxmlformats.org/officeDocument/2006/relationships/hyperlink" Target="mailto:pottskaitlin@rhodes-tucker.org" TargetMode="External"/><Relationship Id="rId12959" Type="http://schemas.openxmlformats.org/officeDocument/2006/relationships/hyperlink" Target="https://www.aguirre.com/" TargetMode="External"/><Relationship Id="rId16830" Type="http://schemas.openxmlformats.org/officeDocument/2006/relationships/hyperlink" Target="mailto:katherinejennings@mckay.net" TargetMode="External"/><Relationship Id="rId1967" Type="http://schemas.openxmlformats.org/officeDocument/2006/relationships/hyperlink" Target="http://kirk-zhang.com/" TargetMode="External"/><Relationship Id="rId14381" Type="http://schemas.openxmlformats.org/officeDocument/2006/relationships/hyperlink" Target="https://delacruz.com/" TargetMode="External"/><Relationship Id="rId15432" Type="http://schemas.openxmlformats.org/officeDocument/2006/relationships/hyperlink" Target="mailto:jeanne81@pitts.com" TargetMode="External"/><Relationship Id="rId4440" Type="http://schemas.openxmlformats.org/officeDocument/2006/relationships/hyperlink" Target="mailto:pachecoevan@lopez.com" TargetMode="External"/><Relationship Id="rId14034" Type="http://schemas.openxmlformats.org/officeDocument/2006/relationships/hyperlink" Target="mailto:ppollard@cox.info" TargetMode="External"/><Relationship Id="rId3042" Type="http://schemas.openxmlformats.org/officeDocument/2006/relationships/hyperlink" Target="mailto:tasha59@jacobson.com" TargetMode="External"/><Relationship Id="rId7663" Type="http://schemas.openxmlformats.org/officeDocument/2006/relationships/hyperlink" Target="http://holt-gentry.com/" TargetMode="External"/><Relationship Id="rId8714" Type="http://schemas.openxmlformats.org/officeDocument/2006/relationships/hyperlink" Target="mailto:ericchase@hudson-schmidt.com" TargetMode="External"/><Relationship Id="rId10991" Type="http://schemas.openxmlformats.org/officeDocument/2006/relationships/hyperlink" Target="https://cook-ryan.com/" TargetMode="External"/><Relationship Id="rId17257" Type="http://schemas.openxmlformats.org/officeDocument/2006/relationships/hyperlink" Target="https://www.ballard.com/" TargetMode="External"/><Relationship Id="rId18655" Type="http://schemas.openxmlformats.org/officeDocument/2006/relationships/hyperlink" Target="http://www.hooper.com/" TargetMode="External"/><Relationship Id="rId19706" Type="http://schemas.openxmlformats.org/officeDocument/2006/relationships/hyperlink" Target="mailto:fullerdavid@morris.org" TargetMode="External"/><Relationship Id="rId6265" Type="http://schemas.openxmlformats.org/officeDocument/2006/relationships/hyperlink" Target="http://brandt.net/" TargetMode="External"/><Relationship Id="rId7316" Type="http://schemas.openxmlformats.org/officeDocument/2006/relationships/hyperlink" Target="mailto:lunablake@hebert.com" TargetMode="External"/><Relationship Id="rId10644" Type="http://schemas.openxmlformats.org/officeDocument/2006/relationships/hyperlink" Target="mailto:paynebrent@ferguson.com" TargetMode="External"/><Relationship Id="rId18308" Type="http://schemas.openxmlformats.org/officeDocument/2006/relationships/hyperlink" Target="mailto:callahantyrone@powers.com" TargetMode="External"/><Relationship Id="rId9488" Type="http://schemas.openxmlformats.org/officeDocument/2006/relationships/hyperlink" Target="mailto:vernonharper@ibarra.com" TargetMode="External"/><Relationship Id="rId13867" Type="http://schemas.openxmlformats.org/officeDocument/2006/relationships/hyperlink" Target="https://www.mclaughlin-price.net/" TargetMode="External"/><Relationship Id="rId14918" Type="http://schemas.openxmlformats.org/officeDocument/2006/relationships/hyperlink" Target="mailto:clinton04@jordan-hernandez.com" TargetMode="External"/><Relationship Id="rId2875" Type="http://schemas.openxmlformats.org/officeDocument/2006/relationships/hyperlink" Target="https://www.nguyen-berger.net/" TargetMode="External"/><Relationship Id="rId3926" Type="http://schemas.openxmlformats.org/officeDocument/2006/relationships/hyperlink" Target="mailto:ebrowning@bautista-reilly.com" TargetMode="External"/><Relationship Id="rId12469" Type="http://schemas.openxmlformats.org/officeDocument/2006/relationships/hyperlink" Target="https://www.kerr-craig.com/" TargetMode="External"/><Relationship Id="rId16340" Type="http://schemas.openxmlformats.org/officeDocument/2006/relationships/hyperlink" Target="mailto:vhiggins@garner.com" TargetMode="External"/><Relationship Id="rId847" Type="http://schemas.openxmlformats.org/officeDocument/2006/relationships/hyperlink" Target="http://www.porter.com/" TargetMode="External"/><Relationship Id="rId1477" Type="http://schemas.openxmlformats.org/officeDocument/2006/relationships/hyperlink" Target="http://www.stephens.com/" TargetMode="External"/><Relationship Id="rId2528" Type="http://schemas.openxmlformats.org/officeDocument/2006/relationships/hyperlink" Target="mailto:lloyddesiree@pacheco-vaughn.com" TargetMode="External"/><Relationship Id="rId19563" Type="http://schemas.openxmlformats.org/officeDocument/2006/relationships/hyperlink" Target="http://carr.com/" TargetMode="External"/><Relationship Id="rId5001" Type="http://schemas.openxmlformats.org/officeDocument/2006/relationships/hyperlink" Target="http://hanna.info/" TargetMode="External"/><Relationship Id="rId8571" Type="http://schemas.openxmlformats.org/officeDocument/2006/relationships/hyperlink" Target="http://www.copeland.biz/" TargetMode="External"/><Relationship Id="rId9622" Type="http://schemas.openxmlformats.org/officeDocument/2006/relationships/hyperlink" Target="mailto:mendezpamela@velazquez.info" TargetMode="External"/><Relationship Id="rId11552" Type="http://schemas.openxmlformats.org/officeDocument/2006/relationships/hyperlink" Target="mailto:sheenabradley@mendoza.com" TargetMode="External"/><Relationship Id="rId12950" Type="http://schemas.openxmlformats.org/officeDocument/2006/relationships/hyperlink" Target="mailto:kaylareilly@robbins.net" TargetMode="External"/><Relationship Id="rId18165" Type="http://schemas.openxmlformats.org/officeDocument/2006/relationships/hyperlink" Target="https://www.lane.biz/" TargetMode="External"/><Relationship Id="rId19216" Type="http://schemas.openxmlformats.org/officeDocument/2006/relationships/hyperlink" Target="mailto:phyllis67@kennedy-becker.com" TargetMode="External"/><Relationship Id="rId1611" Type="http://schemas.openxmlformats.org/officeDocument/2006/relationships/hyperlink" Target="http://www.farmer.com/" TargetMode="External"/><Relationship Id="rId7173" Type="http://schemas.openxmlformats.org/officeDocument/2006/relationships/hyperlink" Target="https://ferrell-dunlap.biz/" TargetMode="External"/><Relationship Id="rId8224" Type="http://schemas.openxmlformats.org/officeDocument/2006/relationships/hyperlink" Target="mailto:sierrapage@valdez.com" TargetMode="External"/><Relationship Id="rId10154" Type="http://schemas.openxmlformats.org/officeDocument/2006/relationships/hyperlink" Target="mailto:ihogan@richard.biz" TargetMode="External"/><Relationship Id="rId11205" Type="http://schemas.openxmlformats.org/officeDocument/2006/relationships/hyperlink" Target="https://craig.com/" TargetMode="External"/><Relationship Id="rId12603" Type="http://schemas.openxmlformats.org/officeDocument/2006/relationships/hyperlink" Target="http://morrison.com/" TargetMode="External"/><Relationship Id="rId14775" Type="http://schemas.openxmlformats.org/officeDocument/2006/relationships/hyperlink" Target="https://www.oneal.biz/" TargetMode="External"/><Relationship Id="rId15826" Type="http://schemas.openxmlformats.org/officeDocument/2006/relationships/hyperlink" Target="mailto:mario03@mayer.org" TargetMode="External"/><Relationship Id="rId2385" Type="http://schemas.openxmlformats.org/officeDocument/2006/relationships/hyperlink" Target="http://hines.com/" TargetMode="External"/><Relationship Id="rId3783" Type="http://schemas.openxmlformats.org/officeDocument/2006/relationships/hyperlink" Target="https://velazquez-simmons.com/" TargetMode="External"/><Relationship Id="rId4834" Type="http://schemas.openxmlformats.org/officeDocument/2006/relationships/hyperlink" Target="mailto:weeksantonio@brown.com" TargetMode="External"/><Relationship Id="rId13377" Type="http://schemas.openxmlformats.org/officeDocument/2006/relationships/hyperlink" Target="https://www.shea.org/" TargetMode="External"/><Relationship Id="rId14428" Type="http://schemas.openxmlformats.org/officeDocument/2006/relationships/hyperlink" Target="mailto:bobby65@pratt.com" TargetMode="External"/><Relationship Id="rId17998" Type="http://schemas.openxmlformats.org/officeDocument/2006/relationships/hyperlink" Target="mailto:judyreynolds@griffith-carpenter.net" TargetMode="External"/><Relationship Id="rId357" Type="http://schemas.openxmlformats.org/officeDocument/2006/relationships/hyperlink" Target="https://www.li.biz/" TargetMode="External"/><Relationship Id="rId2038" Type="http://schemas.openxmlformats.org/officeDocument/2006/relationships/hyperlink" Target="mailto:woodardjudith@lee-valenzuela.com" TargetMode="External"/><Relationship Id="rId3436" Type="http://schemas.openxmlformats.org/officeDocument/2006/relationships/hyperlink" Target="mailto:jaimeconrad@bowman-simmons.com" TargetMode="External"/><Relationship Id="rId6659" Type="http://schemas.openxmlformats.org/officeDocument/2006/relationships/hyperlink" Target="https://www.summers-rogers.com/" TargetMode="External"/><Relationship Id="rId12460" Type="http://schemas.openxmlformats.org/officeDocument/2006/relationships/hyperlink" Target="mailto:valenciacalvin@maddox.com" TargetMode="External"/><Relationship Id="rId13511" Type="http://schemas.openxmlformats.org/officeDocument/2006/relationships/hyperlink" Target="http://acosta.com/" TargetMode="External"/><Relationship Id="rId19073" Type="http://schemas.openxmlformats.org/officeDocument/2006/relationships/hyperlink" Target="https://andersen-miles.com/" TargetMode="External"/><Relationship Id="rId8081" Type="http://schemas.openxmlformats.org/officeDocument/2006/relationships/hyperlink" Target="http://www.duke-ingram.com/" TargetMode="External"/><Relationship Id="rId9132" Type="http://schemas.openxmlformats.org/officeDocument/2006/relationships/hyperlink" Target="mailto:grossalejandro@mosley.com" TargetMode="External"/><Relationship Id="rId11062" Type="http://schemas.openxmlformats.org/officeDocument/2006/relationships/hyperlink" Target="mailto:xtownsend@hoffman.com" TargetMode="External"/><Relationship Id="rId12113" Type="http://schemas.openxmlformats.org/officeDocument/2006/relationships/hyperlink" Target="http://www.mcconnell-ball.com/" TargetMode="External"/><Relationship Id="rId15683" Type="http://schemas.openxmlformats.org/officeDocument/2006/relationships/hyperlink" Target="http://www.sherman.org/" TargetMode="External"/><Relationship Id="rId1121" Type="http://schemas.openxmlformats.org/officeDocument/2006/relationships/hyperlink" Target="http://www.estes.com/" TargetMode="External"/><Relationship Id="rId4691" Type="http://schemas.openxmlformats.org/officeDocument/2006/relationships/hyperlink" Target="http://www.glover.com/" TargetMode="External"/><Relationship Id="rId5742" Type="http://schemas.openxmlformats.org/officeDocument/2006/relationships/hyperlink" Target="mailto:lukemaynard@harvey.com" TargetMode="External"/><Relationship Id="rId14285" Type="http://schemas.openxmlformats.org/officeDocument/2006/relationships/hyperlink" Target="https://martin.com/" TargetMode="External"/><Relationship Id="rId15336" Type="http://schemas.openxmlformats.org/officeDocument/2006/relationships/hyperlink" Target="mailto:jacksontiffany@levy.biz" TargetMode="External"/><Relationship Id="rId16734" Type="http://schemas.openxmlformats.org/officeDocument/2006/relationships/hyperlink" Target="mailto:nathanarnold@pratt-spencer.com" TargetMode="External"/><Relationship Id="rId3293" Type="http://schemas.openxmlformats.org/officeDocument/2006/relationships/hyperlink" Target="https://www.vance.com/" TargetMode="External"/><Relationship Id="rId4344" Type="http://schemas.openxmlformats.org/officeDocument/2006/relationships/hyperlink" Target="mailto:ybrady@gilbert.com" TargetMode="External"/><Relationship Id="rId19957" Type="http://schemas.openxmlformats.org/officeDocument/2006/relationships/hyperlink" Target="https://benton-massey.org/" TargetMode="External"/><Relationship Id="rId7567" Type="http://schemas.openxmlformats.org/officeDocument/2006/relationships/hyperlink" Target="http://www.haley-bray.com/" TargetMode="External"/><Relationship Id="rId8965" Type="http://schemas.openxmlformats.org/officeDocument/2006/relationships/hyperlink" Target="https://mullins.com/" TargetMode="External"/><Relationship Id="rId10895" Type="http://schemas.openxmlformats.org/officeDocument/2006/relationships/hyperlink" Target="https://www.cooper.com/" TargetMode="External"/><Relationship Id="rId11946" Type="http://schemas.openxmlformats.org/officeDocument/2006/relationships/hyperlink" Target="mailto:tonya77@macdonald.net" TargetMode="External"/><Relationship Id="rId18559" Type="http://schemas.openxmlformats.org/officeDocument/2006/relationships/hyperlink" Target="https://www.bryant.net/" TargetMode="External"/><Relationship Id="rId6169" Type="http://schemas.openxmlformats.org/officeDocument/2006/relationships/hyperlink" Target="https://www.pena-good.com/" TargetMode="External"/><Relationship Id="rId8618" Type="http://schemas.openxmlformats.org/officeDocument/2006/relationships/hyperlink" Target="mailto:basshenry@brandt.com" TargetMode="External"/><Relationship Id="rId10548" Type="http://schemas.openxmlformats.org/officeDocument/2006/relationships/hyperlink" Target="mailto:msantos@owens-reid.org" TargetMode="External"/><Relationship Id="rId13021" Type="http://schemas.openxmlformats.org/officeDocument/2006/relationships/hyperlink" Target="https://www.kaiser-neal.biz/" TargetMode="External"/><Relationship Id="rId16591" Type="http://schemas.openxmlformats.org/officeDocument/2006/relationships/hyperlink" Target="http://www.bautista.com/" TargetMode="External"/><Relationship Id="rId17642" Type="http://schemas.openxmlformats.org/officeDocument/2006/relationships/hyperlink" Target="mailto:lydia59@flores.net" TargetMode="External"/><Relationship Id="rId2779" Type="http://schemas.openxmlformats.org/officeDocument/2006/relationships/hyperlink" Target="http://www.miranda-mosley.com/" TargetMode="External"/><Relationship Id="rId6650" Type="http://schemas.openxmlformats.org/officeDocument/2006/relationships/hyperlink" Target="mailto:travishaley@meyers.net" TargetMode="External"/><Relationship Id="rId7701" Type="http://schemas.openxmlformats.org/officeDocument/2006/relationships/hyperlink" Target="https://www.strong-wyatt.com/" TargetMode="External"/><Relationship Id="rId15193" Type="http://schemas.openxmlformats.org/officeDocument/2006/relationships/hyperlink" Target="http://hood.com/" TargetMode="External"/><Relationship Id="rId16244" Type="http://schemas.openxmlformats.org/officeDocument/2006/relationships/hyperlink" Target="mailto:zhale@horton-jimenez.com" TargetMode="External"/><Relationship Id="rId5252" Type="http://schemas.openxmlformats.org/officeDocument/2006/relationships/hyperlink" Target="mailto:brycestevenson@hanson.com" TargetMode="External"/><Relationship Id="rId6303" Type="http://schemas.openxmlformats.org/officeDocument/2006/relationships/hyperlink" Target="https://www.roth-johnson.com/" TargetMode="External"/><Relationship Id="rId9873" Type="http://schemas.openxmlformats.org/officeDocument/2006/relationships/hyperlink" Target="https://www.benson-schneider.com/" TargetMode="External"/><Relationship Id="rId19467" Type="http://schemas.openxmlformats.org/officeDocument/2006/relationships/hyperlink" Target="https://fritz-gallagher.org/" TargetMode="External"/><Relationship Id="rId87" Type="http://schemas.openxmlformats.org/officeDocument/2006/relationships/hyperlink" Target="mailto:alfredbradford@perry.com" TargetMode="External"/><Relationship Id="rId8475" Type="http://schemas.openxmlformats.org/officeDocument/2006/relationships/hyperlink" Target="https://www.le-frederick.info/" TargetMode="External"/><Relationship Id="rId9526" Type="http://schemas.openxmlformats.org/officeDocument/2006/relationships/hyperlink" Target="mailto:chelsea39@torres.com" TargetMode="External"/><Relationship Id="rId12854" Type="http://schemas.openxmlformats.org/officeDocument/2006/relationships/hyperlink" Target="mailto:crice@mora.com" TargetMode="External"/><Relationship Id="rId13905" Type="http://schemas.openxmlformats.org/officeDocument/2006/relationships/hyperlink" Target="https://www.church-ingram.info/" TargetMode="External"/><Relationship Id="rId18069" Type="http://schemas.openxmlformats.org/officeDocument/2006/relationships/hyperlink" Target="http://www.deleon.com/" TargetMode="External"/><Relationship Id="rId1862" Type="http://schemas.openxmlformats.org/officeDocument/2006/relationships/hyperlink" Target="mailto:sharonwhitaker@marsh-webster.org" TargetMode="External"/><Relationship Id="rId2913" Type="http://schemas.openxmlformats.org/officeDocument/2006/relationships/hyperlink" Target="http://johnston.org/" TargetMode="External"/><Relationship Id="rId7077" Type="http://schemas.openxmlformats.org/officeDocument/2006/relationships/hyperlink" Target="http://davila-hickman.com/" TargetMode="External"/><Relationship Id="rId8128" Type="http://schemas.openxmlformats.org/officeDocument/2006/relationships/hyperlink" Target="mailto:lozanodebra@freeman.net" TargetMode="External"/><Relationship Id="rId10058" Type="http://schemas.openxmlformats.org/officeDocument/2006/relationships/hyperlink" Target="mailto:montoyatrevor@haley-craig.com" TargetMode="External"/><Relationship Id="rId11456" Type="http://schemas.openxmlformats.org/officeDocument/2006/relationships/hyperlink" Target="mailto:sheryljensen@huff.info" TargetMode="External"/><Relationship Id="rId12507" Type="http://schemas.openxmlformats.org/officeDocument/2006/relationships/hyperlink" Target="https://cummings.com/" TargetMode="External"/><Relationship Id="rId1515" Type="http://schemas.openxmlformats.org/officeDocument/2006/relationships/hyperlink" Target="http://www.rush.info/" TargetMode="External"/><Relationship Id="rId11109" Type="http://schemas.openxmlformats.org/officeDocument/2006/relationships/hyperlink" Target="https://www.floyd.com/" TargetMode="External"/><Relationship Id="rId14679" Type="http://schemas.openxmlformats.org/officeDocument/2006/relationships/hyperlink" Target="http://www.wong-holland.com/" TargetMode="External"/><Relationship Id="rId18550" Type="http://schemas.openxmlformats.org/officeDocument/2006/relationships/hyperlink" Target="mailto:wmacdonald@mendoza-ashley.com" TargetMode="External"/><Relationship Id="rId19601" Type="http://schemas.openxmlformats.org/officeDocument/2006/relationships/hyperlink" Target="http://dodson-wiggins.com/" TargetMode="External"/><Relationship Id="rId3687" Type="http://schemas.openxmlformats.org/officeDocument/2006/relationships/hyperlink" Target="https://www.butler.com/" TargetMode="External"/><Relationship Id="rId4738" Type="http://schemas.openxmlformats.org/officeDocument/2006/relationships/hyperlink" Target="mailto:espinozachloe@whitehead-watkins.info" TargetMode="External"/><Relationship Id="rId17152" Type="http://schemas.openxmlformats.org/officeDocument/2006/relationships/hyperlink" Target="mailto:doris96@warren-peters.com" TargetMode="External"/><Relationship Id="rId18203" Type="http://schemas.openxmlformats.org/officeDocument/2006/relationships/hyperlink" Target="https://www.roberts.com/" TargetMode="External"/><Relationship Id="rId2289" Type="http://schemas.openxmlformats.org/officeDocument/2006/relationships/hyperlink" Target="https://moon.com/" TargetMode="External"/><Relationship Id="rId6160" Type="http://schemas.openxmlformats.org/officeDocument/2006/relationships/hyperlink" Target="mailto:hcallahan@graham.com" TargetMode="External"/><Relationship Id="rId7211" Type="http://schemas.openxmlformats.org/officeDocument/2006/relationships/hyperlink" Target="http://young-ibarra.info/" TargetMode="External"/><Relationship Id="rId13762" Type="http://schemas.openxmlformats.org/officeDocument/2006/relationships/hyperlink" Target="mailto:wilsonshari@beck.biz" TargetMode="External"/><Relationship Id="rId2770" Type="http://schemas.openxmlformats.org/officeDocument/2006/relationships/hyperlink" Target="mailto:glandry@moody.org" TargetMode="External"/><Relationship Id="rId3821" Type="http://schemas.openxmlformats.org/officeDocument/2006/relationships/hyperlink" Target="http://ferguson.com/" TargetMode="External"/><Relationship Id="rId9383" Type="http://schemas.openxmlformats.org/officeDocument/2006/relationships/hyperlink" Target="http://bonilla-schneider.com/" TargetMode="External"/><Relationship Id="rId12364" Type="http://schemas.openxmlformats.org/officeDocument/2006/relationships/hyperlink" Target="mailto:greersierra@kane.com" TargetMode="External"/><Relationship Id="rId13415" Type="http://schemas.openxmlformats.org/officeDocument/2006/relationships/hyperlink" Target="http://www.maynard.com/" TargetMode="External"/><Relationship Id="rId14813" Type="http://schemas.openxmlformats.org/officeDocument/2006/relationships/hyperlink" Target="https://www.dodson-woodward.org/" TargetMode="External"/><Relationship Id="rId742" Type="http://schemas.openxmlformats.org/officeDocument/2006/relationships/hyperlink" Target="mailto:barrybecker@bauer.com" TargetMode="External"/><Relationship Id="rId1372" Type="http://schemas.openxmlformats.org/officeDocument/2006/relationships/hyperlink" Target="mailto:debrabeard@stein.com" TargetMode="External"/><Relationship Id="rId2423" Type="http://schemas.openxmlformats.org/officeDocument/2006/relationships/hyperlink" Target="https://reese.com/" TargetMode="External"/><Relationship Id="rId9036" Type="http://schemas.openxmlformats.org/officeDocument/2006/relationships/hyperlink" Target="mailto:rick76@cantrell-munoz.com" TargetMode="External"/><Relationship Id="rId12017" Type="http://schemas.openxmlformats.org/officeDocument/2006/relationships/hyperlink" Target="https://www.mcdaniel.com/" TargetMode="External"/><Relationship Id="rId16985" Type="http://schemas.openxmlformats.org/officeDocument/2006/relationships/hyperlink" Target="https://brady.com/" TargetMode="External"/><Relationship Id="rId1025" Type="http://schemas.openxmlformats.org/officeDocument/2006/relationships/hyperlink" Target="http://www.novak.org/" TargetMode="External"/><Relationship Id="rId4595" Type="http://schemas.openxmlformats.org/officeDocument/2006/relationships/hyperlink" Target="http://vazquez.info/" TargetMode="External"/><Relationship Id="rId5646" Type="http://schemas.openxmlformats.org/officeDocument/2006/relationships/hyperlink" Target="mailto:angelica38@compton.com" TargetMode="External"/><Relationship Id="rId5993" Type="http://schemas.openxmlformats.org/officeDocument/2006/relationships/hyperlink" Target="https://www.rosario.net/" TargetMode="External"/><Relationship Id="rId14189" Type="http://schemas.openxmlformats.org/officeDocument/2006/relationships/hyperlink" Target="http://mcconnell.com/" TargetMode="External"/><Relationship Id="rId15587" Type="http://schemas.openxmlformats.org/officeDocument/2006/relationships/hyperlink" Target="http://www.hinton.com/" TargetMode="External"/><Relationship Id="rId16638" Type="http://schemas.openxmlformats.org/officeDocument/2006/relationships/hyperlink" Target="mailto:daisy33@baird.com" TargetMode="External"/><Relationship Id="rId18060" Type="http://schemas.openxmlformats.org/officeDocument/2006/relationships/hyperlink" Target="mailto:steve84@norris-zavala.net" TargetMode="External"/><Relationship Id="rId3197" Type="http://schemas.openxmlformats.org/officeDocument/2006/relationships/hyperlink" Target="https://barnett-reed.biz/" TargetMode="External"/><Relationship Id="rId4248" Type="http://schemas.openxmlformats.org/officeDocument/2006/relationships/hyperlink" Target="mailto:jessicabecker@valentine.biz" TargetMode="External"/><Relationship Id="rId19111" Type="http://schemas.openxmlformats.org/officeDocument/2006/relationships/hyperlink" Target="http://www.crosby-baird.org/" TargetMode="External"/><Relationship Id="rId8869" Type="http://schemas.openxmlformats.org/officeDocument/2006/relationships/hyperlink" Target="https://www.dixon-flowers.com/" TargetMode="External"/><Relationship Id="rId10799" Type="http://schemas.openxmlformats.org/officeDocument/2006/relationships/hyperlink" Target="http://baxter-cordova.com/" TargetMode="External"/><Relationship Id="rId11100" Type="http://schemas.openxmlformats.org/officeDocument/2006/relationships/hyperlink" Target="mailto:roystuart@garza.com" TargetMode="External"/><Relationship Id="rId14670" Type="http://schemas.openxmlformats.org/officeDocument/2006/relationships/hyperlink" Target="mailto:grantbrenda@gardner-orr.com" TargetMode="External"/><Relationship Id="rId15721" Type="http://schemas.openxmlformats.org/officeDocument/2006/relationships/hyperlink" Target="http://www.rocha.com/" TargetMode="External"/><Relationship Id="rId1909" Type="http://schemas.openxmlformats.org/officeDocument/2006/relationships/hyperlink" Target="http://www.mejia.com/" TargetMode="External"/><Relationship Id="rId13272" Type="http://schemas.openxmlformats.org/officeDocument/2006/relationships/hyperlink" Target="mailto:qsantos@ortega.net" TargetMode="External"/><Relationship Id="rId14323" Type="http://schemas.openxmlformats.org/officeDocument/2006/relationships/hyperlink" Target="https://www.chambers-page.com/" TargetMode="External"/><Relationship Id="rId17893" Type="http://schemas.openxmlformats.org/officeDocument/2006/relationships/hyperlink" Target="https://www.sutton.net/" TargetMode="External"/><Relationship Id="rId2280" Type="http://schemas.openxmlformats.org/officeDocument/2006/relationships/hyperlink" Target="mailto:mccartynicholas@bowers.com" TargetMode="External"/><Relationship Id="rId3331" Type="http://schemas.openxmlformats.org/officeDocument/2006/relationships/hyperlink" Target="http://horne.com/" TargetMode="External"/><Relationship Id="rId7952" Type="http://schemas.openxmlformats.org/officeDocument/2006/relationships/hyperlink" Target="mailto:hduran@washington.com" TargetMode="External"/><Relationship Id="rId16495" Type="http://schemas.openxmlformats.org/officeDocument/2006/relationships/hyperlink" Target="https://allison.com/" TargetMode="External"/><Relationship Id="rId17546" Type="http://schemas.openxmlformats.org/officeDocument/2006/relationships/hyperlink" Target="mailto:sdowns@noble.com" TargetMode="External"/><Relationship Id="rId18944" Type="http://schemas.openxmlformats.org/officeDocument/2006/relationships/hyperlink" Target="mailto:michaelavelasquez@king.com" TargetMode="External"/><Relationship Id="rId252" Type="http://schemas.openxmlformats.org/officeDocument/2006/relationships/hyperlink" Target="mailto:travisfoley@brandt.com" TargetMode="External"/><Relationship Id="rId6554" Type="http://schemas.openxmlformats.org/officeDocument/2006/relationships/hyperlink" Target="mailto:marshallbrenda@matthews.com" TargetMode="External"/><Relationship Id="rId7605" Type="http://schemas.openxmlformats.org/officeDocument/2006/relationships/hyperlink" Target="https://bradford-klein.com/" TargetMode="External"/><Relationship Id="rId10933" Type="http://schemas.openxmlformats.org/officeDocument/2006/relationships/hyperlink" Target="http://www.hinton-holmes.org/" TargetMode="External"/><Relationship Id="rId15097" Type="http://schemas.openxmlformats.org/officeDocument/2006/relationships/hyperlink" Target="https://walter.com/" TargetMode="External"/><Relationship Id="rId16148" Type="http://schemas.openxmlformats.org/officeDocument/2006/relationships/hyperlink" Target="mailto:ntapia@dunlap.com" TargetMode="External"/><Relationship Id="rId5156" Type="http://schemas.openxmlformats.org/officeDocument/2006/relationships/hyperlink" Target="mailto:melanie77@middleton-burns.com" TargetMode="External"/><Relationship Id="rId6207" Type="http://schemas.openxmlformats.org/officeDocument/2006/relationships/hyperlink" Target="http://www.lester.org/" TargetMode="External"/><Relationship Id="rId9777" Type="http://schemas.openxmlformats.org/officeDocument/2006/relationships/hyperlink" Target="https://savage.com/" TargetMode="External"/><Relationship Id="rId8379" Type="http://schemas.openxmlformats.org/officeDocument/2006/relationships/hyperlink" Target="https://www.jefferson.com/" TargetMode="External"/><Relationship Id="rId12758" Type="http://schemas.openxmlformats.org/officeDocument/2006/relationships/hyperlink" Target="mailto:melvin61@curry-benton.com" TargetMode="External"/><Relationship Id="rId13809" Type="http://schemas.openxmlformats.org/officeDocument/2006/relationships/hyperlink" Target="http://schaefer.com/" TargetMode="External"/><Relationship Id="rId1766" Type="http://schemas.openxmlformats.org/officeDocument/2006/relationships/hyperlink" Target="mailto:astewart@gibbs.net" TargetMode="External"/><Relationship Id="rId2817" Type="http://schemas.openxmlformats.org/officeDocument/2006/relationships/hyperlink" Target="http://www.houston.com/" TargetMode="External"/><Relationship Id="rId14180" Type="http://schemas.openxmlformats.org/officeDocument/2006/relationships/hyperlink" Target="mailto:lydiarichards@velez.info" TargetMode="External"/><Relationship Id="rId15231" Type="http://schemas.openxmlformats.org/officeDocument/2006/relationships/hyperlink" Target="http://www.ramos.biz/" TargetMode="External"/><Relationship Id="rId19852" Type="http://schemas.openxmlformats.org/officeDocument/2006/relationships/hyperlink" Target="mailto:rickeyhobbs@clay-campbell.com" TargetMode="External"/><Relationship Id="rId1419" Type="http://schemas.openxmlformats.org/officeDocument/2006/relationships/hyperlink" Target="https://cobb.com/" TargetMode="External"/><Relationship Id="rId4989" Type="http://schemas.openxmlformats.org/officeDocument/2006/relationships/hyperlink" Target="http://jordan.biz/" TargetMode="External"/><Relationship Id="rId8860" Type="http://schemas.openxmlformats.org/officeDocument/2006/relationships/hyperlink" Target="mailto:belindamoses@rubio.info" TargetMode="External"/><Relationship Id="rId9911" Type="http://schemas.openxmlformats.org/officeDocument/2006/relationships/hyperlink" Target="http://www.steele-huerta.com/" TargetMode="External"/><Relationship Id="rId10790" Type="http://schemas.openxmlformats.org/officeDocument/2006/relationships/hyperlink" Target="mailto:bob74@hart.net" TargetMode="External"/><Relationship Id="rId11841" Type="http://schemas.openxmlformats.org/officeDocument/2006/relationships/hyperlink" Target="https://www.carson-hooper.com/" TargetMode="External"/><Relationship Id="rId18454" Type="http://schemas.openxmlformats.org/officeDocument/2006/relationships/hyperlink" Target="mailto:blake12@rodgers.com" TargetMode="External"/><Relationship Id="rId19505" Type="http://schemas.openxmlformats.org/officeDocument/2006/relationships/hyperlink" Target="https://christian.info/" TargetMode="External"/><Relationship Id="rId1900" Type="http://schemas.openxmlformats.org/officeDocument/2006/relationships/hyperlink" Target="mailto:cobbronnie@potter.com" TargetMode="External"/><Relationship Id="rId7462" Type="http://schemas.openxmlformats.org/officeDocument/2006/relationships/hyperlink" Target="mailto:molly59@alvarado.info" TargetMode="External"/><Relationship Id="rId8513" Type="http://schemas.openxmlformats.org/officeDocument/2006/relationships/hyperlink" Target="https://holt.com/" TargetMode="External"/><Relationship Id="rId10443" Type="http://schemas.openxmlformats.org/officeDocument/2006/relationships/hyperlink" Target="https://www.ashley.net/" TargetMode="External"/><Relationship Id="rId17056" Type="http://schemas.openxmlformats.org/officeDocument/2006/relationships/hyperlink" Target="mailto:mhartman@holden.com" TargetMode="External"/><Relationship Id="rId18107" Type="http://schemas.openxmlformats.org/officeDocument/2006/relationships/hyperlink" Target="http://www.yu.com/" TargetMode="External"/><Relationship Id="rId6064" Type="http://schemas.openxmlformats.org/officeDocument/2006/relationships/hyperlink" Target="mailto:cooleysteve@hubbard-cuevas.biz" TargetMode="External"/><Relationship Id="rId7115" Type="http://schemas.openxmlformats.org/officeDocument/2006/relationships/hyperlink" Target="http://small-little.info/" TargetMode="External"/><Relationship Id="rId993" Type="http://schemas.openxmlformats.org/officeDocument/2006/relationships/hyperlink" Target="http://www.benson.com/" TargetMode="External"/><Relationship Id="rId2674" Type="http://schemas.openxmlformats.org/officeDocument/2006/relationships/hyperlink" Target="mailto:onewman@rocha-juarez.net" TargetMode="External"/><Relationship Id="rId9287" Type="http://schemas.openxmlformats.org/officeDocument/2006/relationships/hyperlink" Target="http://www.wade.com/" TargetMode="External"/><Relationship Id="rId12268" Type="http://schemas.openxmlformats.org/officeDocument/2006/relationships/hyperlink" Target="mailto:harriskathleen@salazar.org" TargetMode="External"/><Relationship Id="rId13666" Type="http://schemas.openxmlformats.org/officeDocument/2006/relationships/hyperlink" Target="mailto:april68@henry.org" TargetMode="External"/><Relationship Id="rId14717" Type="http://schemas.openxmlformats.org/officeDocument/2006/relationships/hyperlink" Target="http://ayala-skinner.org/" TargetMode="External"/><Relationship Id="rId646" Type="http://schemas.openxmlformats.org/officeDocument/2006/relationships/hyperlink" Target="mailto:rgrant@booth.info" TargetMode="External"/><Relationship Id="rId1276" Type="http://schemas.openxmlformats.org/officeDocument/2006/relationships/hyperlink" Target="mailto:qbrock@patrick.biz" TargetMode="External"/><Relationship Id="rId2327" Type="http://schemas.openxmlformats.org/officeDocument/2006/relationships/hyperlink" Target="https://www.hayden.com/" TargetMode="External"/><Relationship Id="rId3725" Type="http://schemas.openxmlformats.org/officeDocument/2006/relationships/hyperlink" Target="http://clayton.com/" TargetMode="External"/><Relationship Id="rId13319" Type="http://schemas.openxmlformats.org/officeDocument/2006/relationships/hyperlink" Target="http://www.johnston.com/" TargetMode="External"/><Relationship Id="rId16889" Type="http://schemas.openxmlformats.org/officeDocument/2006/relationships/hyperlink" Target="https://dean.com/" TargetMode="External"/><Relationship Id="rId5897" Type="http://schemas.openxmlformats.org/officeDocument/2006/relationships/hyperlink" Target="http://flores.biz/" TargetMode="External"/><Relationship Id="rId6948" Type="http://schemas.openxmlformats.org/officeDocument/2006/relationships/hyperlink" Target="mailto:dhood@livingston.com" TargetMode="External"/><Relationship Id="rId13800" Type="http://schemas.openxmlformats.org/officeDocument/2006/relationships/hyperlink" Target="mailto:chart@kim.info" TargetMode="External"/><Relationship Id="rId19362" Type="http://schemas.openxmlformats.org/officeDocument/2006/relationships/hyperlink" Target="mailto:josborne@huffman.com" TargetMode="External"/><Relationship Id="rId4499" Type="http://schemas.openxmlformats.org/officeDocument/2006/relationships/hyperlink" Target="https://brandt-roth.com/" TargetMode="External"/><Relationship Id="rId8370" Type="http://schemas.openxmlformats.org/officeDocument/2006/relationships/hyperlink" Target="mailto:leonardterry@mclaughlin-ayers.com" TargetMode="External"/><Relationship Id="rId9421" Type="http://schemas.openxmlformats.org/officeDocument/2006/relationships/hyperlink" Target="http://briggs-rodgers.net/" TargetMode="External"/><Relationship Id="rId11351" Type="http://schemas.openxmlformats.org/officeDocument/2006/relationships/hyperlink" Target="https://www.randall-schneider.com/" TargetMode="External"/><Relationship Id="rId12402" Type="http://schemas.openxmlformats.org/officeDocument/2006/relationships/hyperlink" Target="mailto:melissabrewer@wolf-rice.com" TargetMode="External"/><Relationship Id="rId15972" Type="http://schemas.openxmlformats.org/officeDocument/2006/relationships/hyperlink" Target="mailto:yguerra@sheppard-hardin.com" TargetMode="External"/><Relationship Id="rId19015" Type="http://schemas.openxmlformats.org/officeDocument/2006/relationships/hyperlink" Target="http://www.palmer.com/" TargetMode="External"/><Relationship Id="rId1410" Type="http://schemas.openxmlformats.org/officeDocument/2006/relationships/hyperlink" Target="mailto:yangrebekah@obrien.info" TargetMode="External"/><Relationship Id="rId4980" Type="http://schemas.openxmlformats.org/officeDocument/2006/relationships/hyperlink" Target="mailto:parkchase@obrien.net" TargetMode="External"/><Relationship Id="rId8023" Type="http://schemas.openxmlformats.org/officeDocument/2006/relationships/hyperlink" Target="https://cherry.biz/" TargetMode="External"/><Relationship Id="rId11004" Type="http://schemas.openxmlformats.org/officeDocument/2006/relationships/hyperlink" Target="mailto:dorisfrank@carpenter.net" TargetMode="External"/><Relationship Id="rId14574" Type="http://schemas.openxmlformats.org/officeDocument/2006/relationships/hyperlink" Target="mailto:lancemayer@webster.info" TargetMode="External"/><Relationship Id="rId15625" Type="http://schemas.openxmlformats.org/officeDocument/2006/relationships/hyperlink" Target="https://www.estrada.com/" TargetMode="External"/><Relationship Id="rId3582" Type="http://schemas.openxmlformats.org/officeDocument/2006/relationships/hyperlink" Target="mailto:lucasconway@hardin.net" TargetMode="External"/><Relationship Id="rId4633" Type="http://schemas.openxmlformats.org/officeDocument/2006/relationships/hyperlink" Target="https://norris.biz/" TargetMode="External"/><Relationship Id="rId13176" Type="http://schemas.openxmlformats.org/officeDocument/2006/relationships/hyperlink" Target="mailto:savannahdowns@hood.com" TargetMode="External"/><Relationship Id="rId14227" Type="http://schemas.openxmlformats.org/officeDocument/2006/relationships/hyperlink" Target="https://chaney-wade.com/" TargetMode="External"/><Relationship Id="rId2184" Type="http://schemas.openxmlformats.org/officeDocument/2006/relationships/hyperlink" Target="mailto:riceerin@david.org" TargetMode="External"/><Relationship Id="rId3235" Type="http://schemas.openxmlformats.org/officeDocument/2006/relationships/hyperlink" Target="http://www.andersen-gilmore.biz/" TargetMode="External"/><Relationship Id="rId7856" Type="http://schemas.openxmlformats.org/officeDocument/2006/relationships/hyperlink" Target="mailto:asalazar@cortez-cowan.com" TargetMode="External"/><Relationship Id="rId16399" Type="http://schemas.openxmlformats.org/officeDocument/2006/relationships/hyperlink" Target="https://www.middleton.info/" TargetMode="External"/><Relationship Id="rId17797" Type="http://schemas.openxmlformats.org/officeDocument/2006/relationships/hyperlink" Target="https://berry.com/" TargetMode="External"/><Relationship Id="rId18848" Type="http://schemas.openxmlformats.org/officeDocument/2006/relationships/hyperlink" Target="mailto:glassdana@bernard-barker.com" TargetMode="External"/><Relationship Id="rId156" Type="http://schemas.openxmlformats.org/officeDocument/2006/relationships/hyperlink" Target="mailto:qlarson@berry.biz" TargetMode="External"/><Relationship Id="rId6458" Type="http://schemas.openxmlformats.org/officeDocument/2006/relationships/hyperlink" Target="mailto:ashleypowell@howe.com" TargetMode="External"/><Relationship Id="rId7509" Type="http://schemas.openxmlformats.org/officeDocument/2006/relationships/hyperlink" Target="https://chaney.net/" TargetMode="External"/><Relationship Id="rId8907" Type="http://schemas.openxmlformats.org/officeDocument/2006/relationships/hyperlink" Target="https://www.schroeder.com/" TargetMode="External"/><Relationship Id="rId10837" Type="http://schemas.openxmlformats.org/officeDocument/2006/relationships/hyperlink" Target="https://www.morris.com/" TargetMode="External"/><Relationship Id="rId13310" Type="http://schemas.openxmlformats.org/officeDocument/2006/relationships/hyperlink" Target="mailto:vatkinson@collier-santos.info" TargetMode="External"/><Relationship Id="rId16880" Type="http://schemas.openxmlformats.org/officeDocument/2006/relationships/hyperlink" Target="mailto:cody10@flores-kelly.com" TargetMode="External"/><Relationship Id="rId17931" Type="http://schemas.openxmlformats.org/officeDocument/2006/relationships/hyperlink" Target="https://www.duke.com/" TargetMode="External"/><Relationship Id="rId15482" Type="http://schemas.openxmlformats.org/officeDocument/2006/relationships/hyperlink" Target="mailto:bellarthur@hamilton.info" TargetMode="External"/><Relationship Id="rId16533" Type="http://schemas.openxmlformats.org/officeDocument/2006/relationships/hyperlink" Target="http://www.howell.com/" TargetMode="External"/><Relationship Id="rId4490" Type="http://schemas.openxmlformats.org/officeDocument/2006/relationships/hyperlink" Target="mailto:arielschroeder@heath.com" TargetMode="External"/><Relationship Id="rId5541" Type="http://schemas.openxmlformats.org/officeDocument/2006/relationships/hyperlink" Target="https://houston.com/" TargetMode="External"/><Relationship Id="rId14084" Type="http://schemas.openxmlformats.org/officeDocument/2006/relationships/hyperlink" Target="mailto:gina58@wagner-gomez.com" TargetMode="External"/><Relationship Id="rId15135" Type="http://schemas.openxmlformats.org/officeDocument/2006/relationships/hyperlink" Target="https://www.larsen-pineda.org/" TargetMode="External"/><Relationship Id="rId19756" Type="http://schemas.openxmlformats.org/officeDocument/2006/relationships/hyperlink" Target="mailto:victoriaperez@brewer.org" TargetMode="External"/><Relationship Id="rId3092" Type="http://schemas.openxmlformats.org/officeDocument/2006/relationships/hyperlink" Target="mailto:hernandezcharlene@ayers.com" TargetMode="External"/><Relationship Id="rId4143" Type="http://schemas.openxmlformats.org/officeDocument/2006/relationships/hyperlink" Target="https://www.gallagher.com/" TargetMode="External"/><Relationship Id="rId8764" Type="http://schemas.openxmlformats.org/officeDocument/2006/relationships/hyperlink" Target="mailto:yvonne19@chung.biz" TargetMode="External"/><Relationship Id="rId9815" Type="http://schemas.openxmlformats.org/officeDocument/2006/relationships/hyperlink" Target="http://www.guerrero-bird.com/" TargetMode="External"/><Relationship Id="rId10694" Type="http://schemas.openxmlformats.org/officeDocument/2006/relationships/hyperlink" Target="mailto:rodney44@chase-frank.com" TargetMode="External"/><Relationship Id="rId18358" Type="http://schemas.openxmlformats.org/officeDocument/2006/relationships/hyperlink" Target="mailto:tabithaglover@adkins.com" TargetMode="External"/><Relationship Id="rId19409" Type="http://schemas.openxmlformats.org/officeDocument/2006/relationships/hyperlink" Target="https://www.holder-burgess.com/" TargetMode="External"/><Relationship Id="rId29" Type="http://schemas.openxmlformats.org/officeDocument/2006/relationships/hyperlink" Target="https://figueroa.com/" TargetMode="External"/><Relationship Id="rId7366" Type="http://schemas.openxmlformats.org/officeDocument/2006/relationships/hyperlink" Target="mailto:rebecca35@bradford.com" TargetMode="External"/><Relationship Id="rId8417" Type="http://schemas.openxmlformats.org/officeDocument/2006/relationships/hyperlink" Target="https://www.austin.org/" TargetMode="External"/><Relationship Id="rId10347" Type="http://schemas.openxmlformats.org/officeDocument/2006/relationships/hyperlink" Target="http://york.com/" TargetMode="External"/><Relationship Id="rId11745" Type="http://schemas.openxmlformats.org/officeDocument/2006/relationships/hyperlink" Target="https://hatfield.biz/" TargetMode="External"/><Relationship Id="rId1804" Type="http://schemas.openxmlformats.org/officeDocument/2006/relationships/hyperlink" Target="mailto:gavin52@mcclain.biz" TargetMode="External"/><Relationship Id="rId7019" Type="http://schemas.openxmlformats.org/officeDocument/2006/relationships/hyperlink" Target="http://ramirez-payne.com/" TargetMode="External"/><Relationship Id="rId14968" Type="http://schemas.openxmlformats.org/officeDocument/2006/relationships/hyperlink" Target="mailto:rknapp@hayes.com" TargetMode="External"/><Relationship Id="rId3976" Type="http://schemas.openxmlformats.org/officeDocument/2006/relationships/hyperlink" Target="mailto:roberto35@forbes-liu.com" TargetMode="External"/><Relationship Id="rId16390" Type="http://schemas.openxmlformats.org/officeDocument/2006/relationships/hyperlink" Target="mailto:haleyflores@powell.biz" TargetMode="External"/><Relationship Id="rId17441" Type="http://schemas.openxmlformats.org/officeDocument/2006/relationships/hyperlink" Target="http://davis-santana.com/" TargetMode="External"/><Relationship Id="rId897" Type="http://schemas.openxmlformats.org/officeDocument/2006/relationships/hyperlink" Target="https://weiss.com/" TargetMode="External"/><Relationship Id="rId2578" Type="http://schemas.openxmlformats.org/officeDocument/2006/relationships/hyperlink" Target="mailto:shepherdconnor@noble.org" TargetMode="External"/><Relationship Id="rId3629" Type="http://schemas.openxmlformats.org/officeDocument/2006/relationships/hyperlink" Target="http://www.wheeler.com/" TargetMode="External"/><Relationship Id="rId5051" Type="http://schemas.openxmlformats.org/officeDocument/2006/relationships/hyperlink" Target="http://yang.info/" TargetMode="External"/><Relationship Id="rId7500" Type="http://schemas.openxmlformats.org/officeDocument/2006/relationships/hyperlink" Target="mailto:robin91@byrd.com" TargetMode="External"/><Relationship Id="rId16043" Type="http://schemas.openxmlformats.org/officeDocument/2006/relationships/hyperlink" Target="http://houston-bruce.com/" TargetMode="External"/><Relationship Id="rId6102" Type="http://schemas.openxmlformats.org/officeDocument/2006/relationships/hyperlink" Target="mailto:brandonshepherd@fry.com" TargetMode="External"/><Relationship Id="rId9672" Type="http://schemas.openxmlformats.org/officeDocument/2006/relationships/hyperlink" Target="mailto:phodges@garrison.com" TargetMode="External"/><Relationship Id="rId12653" Type="http://schemas.openxmlformats.org/officeDocument/2006/relationships/hyperlink" Target="https://pruitt.net/" TargetMode="External"/><Relationship Id="rId13704" Type="http://schemas.openxmlformats.org/officeDocument/2006/relationships/hyperlink" Target="mailto:meghanhill@huff-robertson.net" TargetMode="External"/><Relationship Id="rId19266" Type="http://schemas.openxmlformats.org/officeDocument/2006/relationships/hyperlink" Target="mailto:xkidd@acevedo.biz" TargetMode="External"/><Relationship Id="rId1661" Type="http://schemas.openxmlformats.org/officeDocument/2006/relationships/hyperlink" Target="https://pollard.com/" TargetMode="External"/><Relationship Id="rId2712" Type="http://schemas.openxmlformats.org/officeDocument/2006/relationships/hyperlink" Target="mailto:theresa53@arellano.org" TargetMode="External"/><Relationship Id="rId8274" Type="http://schemas.openxmlformats.org/officeDocument/2006/relationships/hyperlink" Target="mailto:abauer@walker.info" TargetMode="External"/><Relationship Id="rId9325" Type="http://schemas.openxmlformats.org/officeDocument/2006/relationships/hyperlink" Target="https://www.duffy.com/" TargetMode="External"/><Relationship Id="rId11255" Type="http://schemas.openxmlformats.org/officeDocument/2006/relationships/hyperlink" Target="https://www.pham-gates.biz/" TargetMode="External"/><Relationship Id="rId12306" Type="http://schemas.openxmlformats.org/officeDocument/2006/relationships/hyperlink" Target="mailto:rothvalerie@estrada-mckenzie.com" TargetMode="External"/><Relationship Id="rId1314" Type="http://schemas.openxmlformats.org/officeDocument/2006/relationships/hyperlink" Target="mailto:ahurley@lester.com" TargetMode="External"/><Relationship Id="rId4884" Type="http://schemas.openxmlformats.org/officeDocument/2006/relationships/hyperlink" Target="mailto:vdyer@vega.com" TargetMode="External"/><Relationship Id="rId5935" Type="http://schemas.openxmlformats.org/officeDocument/2006/relationships/hyperlink" Target="https://www.mayer.net/" TargetMode="External"/><Relationship Id="rId14478" Type="http://schemas.openxmlformats.org/officeDocument/2006/relationships/hyperlink" Target="mailto:zhowell@orozco.com" TargetMode="External"/><Relationship Id="rId15876" Type="http://schemas.openxmlformats.org/officeDocument/2006/relationships/hyperlink" Target="mailto:amberwood@petersen.org" TargetMode="External"/><Relationship Id="rId16927" Type="http://schemas.openxmlformats.org/officeDocument/2006/relationships/hyperlink" Target="http://www.flores.info/" TargetMode="External"/><Relationship Id="rId3486" Type="http://schemas.openxmlformats.org/officeDocument/2006/relationships/hyperlink" Target="mailto:ybanks@franco-daniel.com" TargetMode="External"/><Relationship Id="rId4537" Type="http://schemas.openxmlformats.org/officeDocument/2006/relationships/hyperlink" Target="http://www.lambert-mullen.org/" TargetMode="External"/><Relationship Id="rId15529" Type="http://schemas.openxmlformats.org/officeDocument/2006/relationships/hyperlink" Target="http://www.roth.com/" TargetMode="External"/><Relationship Id="rId18002" Type="http://schemas.openxmlformats.org/officeDocument/2006/relationships/hyperlink" Target="mailto:desireesimon@ward.com" TargetMode="External"/><Relationship Id="rId19400" Type="http://schemas.openxmlformats.org/officeDocument/2006/relationships/hyperlink" Target="mailto:ebass@foster.net" TargetMode="External"/><Relationship Id="rId20" Type="http://schemas.openxmlformats.org/officeDocument/2006/relationships/hyperlink" Target="http://ruiz.com/" TargetMode="External"/><Relationship Id="rId2088" Type="http://schemas.openxmlformats.org/officeDocument/2006/relationships/hyperlink" Target="mailto:rrose@mack.com" TargetMode="External"/><Relationship Id="rId3139" Type="http://schemas.openxmlformats.org/officeDocument/2006/relationships/hyperlink" Target="http://www.gillespie.com/" TargetMode="External"/><Relationship Id="rId7010" Type="http://schemas.openxmlformats.org/officeDocument/2006/relationships/hyperlink" Target="mailto:davisnina@willis-pace.net" TargetMode="External"/><Relationship Id="rId9182" Type="http://schemas.openxmlformats.org/officeDocument/2006/relationships/hyperlink" Target="mailto:shahdominique@davila.org" TargetMode="External"/><Relationship Id="rId13561" Type="http://schemas.openxmlformats.org/officeDocument/2006/relationships/hyperlink" Target="http://www.howell-joseph.biz/" TargetMode="External"/><Relationship Id="rId14612" Type="http://schemas.openxmlformats.org/officeDocument/2006/relationships/hyperlink" Target="mailto:sheri94@terrell.net" TargetMode="External"/><Relationship Id="rId3620" Type="http://schemas.openxmlformats.org/officeDocument/2006/relationships/hyperlink" Target="mailto:tara33@solis-rojas.com" TargetMode="External"/><Relationship Id="rId12163" Type="http://schemas.openxmlformats.org/officeDocument/2006/relationships/hyperlink" Target="https://www.frey.biz/" TargetMode="External"/><Relationship Id="rId13214" Type="http://schemas.openxmlformats.org/officeDocument/2006/relationships/hyperlink" Target="mailto:piercecharlotte@oliver-clayton.com" TargetMode="External"/><Relationship Id="rId16784" Type="http://schemas.openxmlformats.org/officeDocument/2006/relationships/hyperlink" Target="mailto:bmathis@dominguez.com" TargetMode="External"/><Relationship Id="rId17835" Type="http://schemas.openxmlformats.org/officeDocument/2006/relationships/hyperlink" Target="https://peterson.com/" TargetMode="External"/><Relationship Id="rId541" Type="http://schemas.openxmlformats.org/officeDocument/2006/relationships/hyperlink" Target="http://powell-kline.biz/" TargetMode="External"/><Relationship Id="rId1171" Type="http://schemas.openxmlformats.org/officeDocument/2006/relationships/hyperlink" Target="http://glenn.net/" TargetMode="External"/><Relationship Id="rId2222" Type="http://schemas.openxmlformats.org/officeDocument/2006/relationships/hyperlink" Target="mailto:poncekerri@mason.net" TargetMode="External"/><Relationship Id="rId5792" Type="http://schemas.openxmlformats.org/officeDocument/2006/relationships/hyperlink" Target="mailto:bowmanjane@burns.com" TargetMode="External"/><Relationship Id="rId6843" Type="http://schemas.openxmlformats.org/officeDocument/2006/relationships/hyperlink" Target="https://dorsey-hancock.com/" TargetMode="External"/><Relationship Id="rId15386" Type="http://schemas.openxmlformats.org/officeDocument/2006/relationships/hyperlink" Target="mailto:kgonzalez@morse-greene.com" TargetMode="External"/><Relationship Id="rId16437" Type="http://schemas.openxmlformats.org/officeDocument/2006/relationships/hyperlink" Target="http://www.case.com/" TargetMode="External"/><Relationship Id="rId4394" Type="http://schemas.openxmlformats.org/officeDocument/2006/relationships/hyperlink" Target="mailto:charlotte56@shelton-rivers.com" TargetMode="External"/><Relationship Id="rId5445" Type="http://schemas.openxmlformats.org/officeDocument/2006/relationships/hyperlink" Target="http://www.melton.com/" TargetMode="External"/><Relationship Id="rId15039" Type="http://schemas.openxmlformats.org/officeDocument/2006/relationships/hyperlink" Target="http://webb-cabrera.com/" TargetMode="External"/><Relationship Id="rId4047" Type="http://schemas.openxmlformats.org/officeDocument/2006/relationships/hyperlink" Target="http://www.mann-marquez.com/" TargetMode="External"/><Relationship Id="rId8668" Type="http://schemas.openxmlformats.org/officeDocument/2006/relationships/hyperlink" Target="mailto:vwalsh@tanner.com" TargetMode="External"/><Relationship Id="rId9719" Type="http://schemas.openxmlformats.org/officeDocument/2006/relationships/hyperlink" Target="http://hamilton.com/" TargetMode="External"/><Relationship Id="rId11996" Type="http://schemas.openxmlformats.org/officeDocument/2006/relationships/hyperlink" Target="mailto:gallegosolivia@pittman-gould.com" TargetMode="External"/><Relationship Id="rId10598" Type="http://schemas.openxmlformats.org/officeDocument/2006/relationships/hyperlink" Target="mailto:hbarker@gray.com" TargetMode="External"/><Relationship Id="rId11649" Type="http://schemas.openxmlformats.org/officeDocument/2006/relationships/hyperlink" Target="https://figueroa.com/" TargetMode="External"/><Relationship Id="rId13071" Type="http://schemas.openxmlformats.org/officeDocument/2006/relationships/hyperlink" Target="http://jensen-cardenas.com/" TargetMode="External"/><Relationship Id="rId15520" Type="http://schemas.openxmlformats.org/officeDocument/2006/relationships/hyperlink" Target="mailto:jodimadden@downs-russo.net" TargetMode="External"/><Relationship Id="rId1708" Type="http://schemas.openxmlformats.org/officeDocument/2006/relationships/hyperlink" Target="mailto:chelseadawson@banks.biz" TargetMode="External"/><Relationship Id="rId3130" Type="http://schemas.openxmlformats.org/officeDocument/2006/relationships/hyperlink" Target="mailto:fritzcharlotte@livingston-hatfield.org" TargetMode="External"/><Relationship Id="rId14122" Type="http://schemas.openxmlformats.org/officeDocument/2006/relationships/hyperlink" Target="mailto:brianna84@blake-fowler.biz" TargetMode="External"/><Relationship Id="rId17692" Type="http://schemas.openxmlformats.org/officeDocument/2006/relationships/hyperlink" Target="mailto:paigeward@orozco-francis.com" TargetMode="External"/><Relationship Id="rId18743" Type="http://schemas.openxmlformats.org/officeDocument/2006/relationships/hyperlink" Target="http://www.weber.org/" TargetMode="External"/><Relationship Id="rId7751" Type="http://schemas.openxmlformats.org/officeDocument/2006/relationships/hyperlink" Target="http://www.walls-swanson.com/" TargetMode="External"/><Relationship Id="rId8802" Type="http://schemas.openxmlformats.org/officeDocument/2006/relationships/hyperlink" Target="mailto:wayne87@owens.com" TargetMode="External"/><Relationship Id="rId10732" Type="http://schemas.openxmlformats.org/officeDocument/2006/relationships/hyperlink" Target="mailto:keith42@acosta-wolfe.biz" TargetMode="External"/><Relationship Id="rId16294" Type="http://schemas.openxmlformats.org/officeDocument/2006/relationships/hyperlink" Target="mailto:desiree54@rosales-obrien.com" TargetMode="External"/><Relationship Id="rId17345" Type="http://schemas.openxmlformats.org/officeDocument/2006/relationships/hyperlink" Target="https://www.peters.net/" TargetMode="External"/><Relationship Id="rId6353" Type="http://schemas.openxmlformats.org/officeDocument/2006/relationships/hyperlink" Target="https://www.parker.com/" TargetMode="External"/><Relationship Id="rId7404" Type="http://schemas.openxmlformats.org/officeDocument/2006/relationships/hyperlink" Target="mailto:ryansherri@collier-ritter.com" TargetMode="External"/><Relationship Id="rId2963" Type="http://schemas.openxmlformats.org/officeDocument/2006/relationships/hyperlink" Target="http://www.shepherd-parks.com/" TargetMode="External"/><Relationship Id="rId6006" Type="http://schemas.openxmlformats.org/officeDocument/2006/relationships/hyperlink" Target="mailto:cooleyaaron@valdez.org" TargetMode="External"/><Relationship Id="rId9576" Type="http://schemas.openxmlformats.org/officeDocument/2006/relationships/hyperlink" Target="mailto:norrisjo@beard.com" TargetMode="External"/><Relationship Id="rId12557" Type="http://schemas.openxmlformats.org/officeDocument/2006/relationships/hyperlink" Target="https://hebert.com/" TargetMode="External"/><Relationship Id="rId13955" Type="http://schemas.openxmlformats.org/officeDocument/2006/relationships/hyperlink" Target="http://wiggins.com/" TargetMode="External"/><Relationship Id="rId935" Type="http://schemas.openxmlformats.org/officeDocument/2006/relationships/hyperlink" Target="http://rasmussen-davenport.com/" TargetMode="External"/><Relationship Id="rId1565" Type="http://schemas.openxmlformats.org/officeDocument/2006/relationships/hyperlink" Target="http://www.escobar.org/" TargetMode="External"/><Relationship Id="rId2616" Type="http://schemas.openxmlformats.org/officeDocument/2006/relationships/hyperlink" Target="mailto:vblackburn@downs-melendez.com" TargetMode="External"/><Relationship Id="rId8178" Type="http://schemas.openxmlformats.org/officeDocument/2006/relationships/hyperlink" Target="mailto:daniel34@brewer.com" TargetMode="External"/><Relationship Id="rId9229" Type="http://schemas.openxmlformats.org/officeDocument/2006/relationships/hyperlink" Target="https://www.faulkner.com/" TargetMode="External"/><Relationship Id="rId11159" Type="http://schemas.openxmlformats.org/officeDocument/2006/relationships/hyperlink" Target="http://schneider.com/" TargetMode="External"/><Relationship Id="rId13608" Type="http://schemas.openxmlformats.org/officeDocument/2006/relationships/hyperlink" Target="mailto:albert92@morales.biz" TargetMode="External"/><Relationship Id="rId15030" Type="http://schemas.openxmlformats.org/officeDocument/2006/relationships/hyperlink" Target="mailto:vcowan@lindsey.com" TargetMode="External"/><Relationship Id="rId1218" Type="http://schemas.openxmlformats.org/officeDocument/2006/relationships/hyperlink" Target="mailto:alexstone@tapia-fuller.com" TargetMode="External"/><Relationship Id="rId19651" Type="http://schemas.openxmlformats.org/officeDocument/2006/relationships/hyperlink" Target="https://www.lowe.com/" TargetMode="External"/><Relationship Id="rId4788" Type="http://schemas.openxmlformats.org/officeDocument/2006/relationships/hyperlink" Target="mailto:vernonbenson@floyd.com" TargetMode="External"/><Relationship Id="rId5839" Type="http://schemas.openxmlformats.org/officeDocument/2006/relationships/hyperlink" Target="http://david.com/" TargetMode="External"/><Relationship Id="rId7261" Type="http://schemas.openxmlformats.org/officeDocument/2006/relationships/hyperlink" Target="https://www.arellano-fox.com/" TargetMode="External"/><Relationship Id="rId9710" Type="http://schemas.openxmlformats.org/officeDocument/2006/relationships/hyperlink" Target="mailto:carmenstrong@landry.org" TargetMode="External"/><Relationship Id="rId11640" Type="http://schemas.openxmlformats.org/officeDocument/2006/relationships/hyperlink" Target="mailto:ksanford@acevedo-crosby.com" TargetMode="External"/><Relationship Id="rId18253" Type="http://schemas.openxmlformats.org/officeDocument/2006/relationships/hyperlink" Target="http://morse.com/" TargetMode="External"/><Relationship Id="rId19304" Type="http://schemas.openxmlformats.org/officeDocument/2006/relationships/hyperlink" Target="mailto:karl75@burgess.com" TargetMode="External"/><Relationship Id="rId8312" Type="http://schemas.openxmlformats.org/officeDocument/2006/relationships/hyperlink" Target="mailto:kgalloway@haynes-skinner.com" TargetMode="External"/><Relationship Id="rId10242" Type="http://schemas.openxmlformats.org/officeDocument/2006/relationships/hyperlink" Target="mailto:george00@lambert.com" TargetMode="External"/><Relationship Id="rId14863" Type="http://schemas.openxmlformats.org/officeDocument/2006/relationships/hyperlink" Target="https://schmitt.com/" TargetMode="External"/><Relationship Id="rId15914" Type="http://schemas.openxmlformats.org/officeDocument/2006/relationships/hyperlink" Target="mailto:kim44@jefferson.com" TargetMode="External"/><Relationship Id="rId3871" Type="http://schemas.openxmlformats.org/officeDocument/2006/relationships/hyperlink" Target="https://murillo.biz/" TargetMode="External"/><Relationship Id="rId4922" Type="http://schemas.openxmlformats.org/officeDocument/2006/relationships/hyperlink" Target="mailto:iyates@frederick.org" TargetMode="External"/><Relationship Id="rId13465" Type="http://schemas.openxmlformats.org/officeDocument/2006/relationships/hyperlink" Target="https://dean.com/" TargetMode="External"/><Relationship Id="rId14516" Type="http://schemas.openxmlformats.org/officeDocument/2006/relationships/hyperlink" Target="mailto:shelia91@frye-arellano.org" TargetMode="External"/><Relationship Id="rId792" Type="http://schemas.openxmlformats.org/officeDocument/2006/relationships/hyperlink" Target="mailto:nunezsavannah@henderson.info" TargetMode="External"/><Relationship Id="rId2473" Type="http://schemas.openxmlformats.org/officeDocument/2006/relationships/hyperlink" Target="https://www.ryan-castillo.org/" TargetMode="External"/><Relationship Id="rId3524" Type="http://schemas.openxmlformats.org/officeDocument/2006/relationships/hyperlink" Target="mailto:jordanhernandez@spears.com" TargetMode="External"/><Relationship Id="rId9086" Type="http://schemas.openxmlformats.org/officeDocument/2006/relationships/hyperlink" Target="mailto:deborah62@cordova-taylor.org" TargetMode="External"/><Relationship Id="rId12067" Type="http://schemas.openxmlformats.org/officeDocument/2006/relationships/hyperlink" Target="http://willis-brooks.info/" TargetMode="External"/><Relationship Id="rId13118" Type="http://schemas.openxmlformats.org/officeDocument/2006/relationships/hyperlink" Target="mailto:kmckee@norman.com" TargetMode="External"/><Relationship Id="rId16688" Type="http://schemas.openxmlformats.org/officeDocument/2006/relationships/hyperlink" Target="mailto:eduardoandersen@ortega.com" TargetMode="External"/><Relationship Id="rId445" Type="http://schemas.openxmlformats.org/officeDocument/2006/relationships/hyperlink" Target="http://bowers-ashley.com/" TargetMode="External"/><Relationship Id="rId1075" Type="http://schemas.openxmlformats.org/officeDocument/2006/relationships/hyperlink" Target="https://sosa.com/" TargetMode="External"/><Relationship Id="rId2126" Type="http://schemas.openxmlformats.org/officeDocument/2006/relationships/hyperlink" Target="mailto:grant47@kane-church.com" TargetMode="External"/><Relationship Id="rId5696" Type="http://schemas.openxmlformats.org/officeDocument/2006/relationships/hyperlink" Target="mailto:claudia88@morrow-coleman.info" TargetMode="External"/><Relationship Id="rId6747" Type="http://schemas.openxmlformats.org/officeDocument/2006/relationships/hyperlink" Target="https://www.dickerson-holloway.net/" TargetMode="External"/><Relationship Id="rId17739" Type="http://schemas.openxmlformats.org/officeDocument/2006/relationships/hyperlink" Target="https://www.maynard.net/" TargetMode="External"/><Relationship Id="rId19161" Type="http://schemas.openxmlformats.org/officeDocument/2006/relationships/hyperlink" Target="http://schmidt-medina.com/" TargetMode="External"/><Relationship Id="rId4298" Type="http://schemas.openxmlformats.org/officeDocument/2006/relationships/hyperlink" Target="mailto:derek70@richmond.com" TargetMode="External"/><Relationship Id="rId5349" Type="http://schemas.openxmlformats.org/officeDocument/2006/relationships/hyperlink" Target="https://www.potter.com/" TargetMode="External"/><Relationship Id="rId9220" Type="http://schemas.openxmlformats.org/officeDocument/2006/relationships/hyperlink" Target="mailto:gene45@lucero.com" TargetMode="External"/><Relationship Id="rId11150" Type="http://schemas.openxmlformats.org/officeDocument/2006/relationships/hyperlink" Target="mailto:nathan18@hayes-bradford.com" TargetMode="External"/><Relationship Id="rId12201" Type="http://schemas.openxmlformats.org/officeDocument/2006/relationships/hyperlink" Target="https://www.holmes.com/" TargetMode="External"/><Relationship Id="rId15771" Type="http://schemas.openxmlformats.org/officeDocument/2006/relationships/hyperlink" Target="http://www.moran.com/" TargetMode="External"/><Relationship Id="rId16822" Type="http://schemas.openxmlformats.org/officeDocument/2006/relationships/hyperlink" Target="mailto:caitlyndaniels@york-stark.info" TargetMode="External"/><Relationship Id="rId1959" Type="http://schemas.openxmlformats.org/officeDocument/2006/relationships/hyperlink" Target="https://cole.net/" TargetMode="External"/><Relationship Id="rId5830" Type="http://schemas.openxmlformats.org/officeDocument/2006/relationships/hyperlink" Target="mailto:kellerkevin@hancock.biz" TargetMode="External"/><Relationship Id="rId14373" Type="http://schemas.openxmlformats.org/officeDocument/2006/relationships/hyperlink" Target="https://herring.net/" TargetMode="External"/><Relationship Id="rId15424" Type="http://schemas.openxmlformats.org/officeDocument/2006/relationships/hyperlink" Target="mailto:cheyennewolf@cline.com" TargetMode="External"/><Relationship Id="rId18994" Type="http://schemas.openxmlformats.org/officeDocument/2006/relationships/hyperlink" Target="mailto:weeksmercedes@stevens-turner.com" TargetMode="External"/><Relationship Id="rId3381" Type="http://schemas.openxmlformats.org/officeDocument/2006/relationships/hyperlink" Target="https://price.info/" TargetMode="External"/><Relationship Id="rId4432" Type="http://schemas.openxmlformats.org/officeDocument/2006/relationships/hyperlink" Target="mailto:xpham@banks.com" TargetMode="External"/><Relationship Id="rId10983" Type="http://schemas.openxmlformats.org/officeDocument/2006/relationships/hyperlink" Target="http://nolan.com/" TargetMode="External"/><Relationship Id="rId14026" Type="http://schemas.openxmlformats.org/officeDocument/2006/relationships/hyperlink" Target="mailto:madeline97@osborn-tyler.com" TargetMode="External"/><Relationship Id="rId17596" Type="http://schemas.openxmlformats.org/officeDocument/2006/relationships/hyperlink" Target="mailto:reynoldssuzanne@molina.org" TargetMode="External"/><Relationship Id="rId18647" Type="http://schemas.openxmlformats.org/officeDocument/2006/relationships/hyperlink" Target="https://reese.com/" TargetMode="External"/><Relationship Id="rId3034" Type="http://schemas.openxmlformats.org/officeDocument/2006/relationships/hyperlink" Target="mailto:michelebridges@zimmerman-leach.com" TargetMode="External"/><Relationship Id="rId7655" Type="http://schemas.openxmlformats.org/officeDocument/2006/relationships/hyperlink" Target="https://www.lucas.com/" TargetMode="External"/><Relationship Id="rId8706" Type="http://schemas.openxmlformats.org/officeDocument/2006/relationships/hyperlink" Target="mailto:ckrueger@manning.org" TargetMode="External"/><Relationship Id="rId10636" Type="http://schemas.openxmlformats.org/officeDocument/2006/relationships/hyperlink" Target="mailto:ymolina@hays-villarreal.net" TargetMode="External"/><Relationship Id="rId16198" Type="http://schemas.openxmlformats.org/officeDocument/2006/relationships/hyperlink" Target="mailto:deannaserrano@gould-elliott.com" TargetMode="External"/><Relationship Id="rId17249" Type="http://schemas.openxmlformats.org/officeDocument/2006/relationships/hyperlink" Target="http://www.black-oconnor.info/" TargetMode="External"/><Relationship Id="rId6257" Type="http://schemas.openxmlformats.org/officeDocument/2006/relationships/hyperlink" Target="https://www.marks.info/" TargetMode="External"/><Relationship Id="rId7308" Type="http://schemas.openxmlformats.org/officeDocument/2006/relationships/hyperlink" Target="mailto:jacksonwalton@walter.com" TargetMode="External"/><Relationship Id="rId13859" Type="http://schemas.openxmlformats.org/officeDocument/2006/relationships/hyperlink" Target="https://www.moses.com/" TargetMode="External"/><Relationship Id="rId15281" Type="http://schemas.openxmlformats.org/officeDocument/2006/relationships/hyperlink" Target="https://www.baird-bradley.info/" TargetMode="External"/><Relationship Id="rId17730" Type="http://schemas.openxmlformats.org/officeDocument/2006/relationships/hyperlink" Target="mailto:cassandra13@byrd.com" TargetMode="External"/><Relationship Id="rId839" Type="http://schemas.openxmlformats.org/officeDocument/2006/relationships/hyperlink" Target="http://wolfe.com/" TargetMode="External"/><Relationship Id="rId1469" Type="http://schemas.openxmlformats.org/officeDocument/2006/relationships/hyperlink" Target="https://hebert.com/" TargetMode="External"/><Relationship Id="rId2867" Type="http://schemas.openxmlformats.org/officeDocument/2006/relationships/hyperlink" Target="https://mejia.com/" TargetMode="External"/><Relationship Id="rId3918" Type="http://schemas.openxmlformats.org/officeDocument/2006/relationships/hyperlink" Target="mailto:brittney72@jefferson.com" TargetMode="External"/><Relationship Id="rId5340" Type="http://schemas.openxmlformats.org/officeDocument/2006/relationships/hyperlink" Target="mailto:rubiohelen@moran.org" TargetMode="External"/><Relationship Id="rId16332" Type="http://schemas.openxmlformats.org/officeDocument/2006/relationships/hyperlink" Target="mailto:ericamorales@ball-arias.com" TargetMode="External"/><Relationship Id="rId9961" Type="http://schemas.openxmlformats.org/officeDocument/2006/relationships/hyperlink" Target="http://www.sellers.biz/" TargetMode="External"/><Relationship Id="rId11891" Type="http://schemas.openxmlformats.org/officeDocument/2006/relationships/hyperlink" Target="https://www.pham.net/" TargetMode="External"/><Relationship Id="rId12942" Type="http://schemas.openxmlformats.org/officeDocument/2006/relationships/hyperlink" Target="mailto:phernandez@yates-fischer.com" TargetMode="External"/><Relationship Id="rId19555" Type="http://schemas.openxmlformats.org/officeDocument/2006/relationships/hyperlink" Target="https://www.mayo.com/" TargetMode="External"/><Relationship Id="rId1950" Type="http://schemas.openxmlformats.org/officeDocument/2006/relationships/hyperlink" Target="mailto:danny17@roberts-oneal.com" TargetMode="External"/><Relationship Id="rId8563" Type="http://schemas.openxmlformats.org/officeDocument/2006/relationships/hyperlink" Target="https://roth.org/" TargetMode="External"/><Relationship Id="rId9614" Type="http://schemas.openxmlformats.org/officeDocument/2006/relationships/hyperlink" Target="mailto:ayersrebekah@klein.info" TargetMode="External"/><Relationship Id="rId10493" Type="http://schemas.openxmlformats.org/officeDocument/2006/relationships/hyperlink" Target="http://dalton.com/" TargetMode="External"/><Relationship Id="rId11544" Type="http://schemas.openxmlformats.org/officeDocument/2006/relationships/hyperlink" Target="mailto:ashleyavery@fleming-erickson.com" TargetMode="External"/><Relationship Id="rId18157" Type="http://schemas.openxmlformats.org/officeDocument/2006/relationships/hyperlink" Target="https://mullen-manning.com/" TargetMode="External"/><Relationship Id="rId19208" Type="http://schemas.openxmlformats.org/officeDocument/2006/relationships/hyperlink" Target="mailto:melody40@collins.com" TargetMode="External"/><Relationship Id="rId1603" Type="http://schemas.openxmlformats.org/officeDocument/2006/relationships/hyperlink" Target="http://dean-beck.info/" TargetMode="External"/><Relationship Id="rId7165" Type="http://schemas.openxmlformats.org/officeDocument/2006/relationships/hyperlink" Target="https://andrade-baird.net/" TargetMode="External"/><Relationship Id="rId8216" Type="http://schemas.openxmlformats.org/officeDocument/2006/relationships/hyperlink" Target="mailto:bianca92@ali.com" TargetMode="External"/><Relationship Id="rId10146" Type="http://schemas.openxmlformats.org/officeDocument/2006/relationships/hyperlink" Target="mailto:cervantesraven@wallace.com" TargetMode="External"/><Relationship Id="rId14767" Type="http://schemas.openxmlformats.org/officeDocument/2006/relationships/hyperlink" Target="http://www.choi.net/" TargetMode="External"/><Relationship Id="rId3775" Type="http://schemas.openxmlformats.org/officeDocument/2006/relationships/hyperlink" Target="http://herring-cisneros.com/" TargetMode="External"/><Relationship Id="rId4826" Type="http://schemas.openxmlformats.org/officeDocument/2006/relationships/hyperlink" Target="mailto:sherrimontgomery@cooley.com" TargetMode="External"/><Relationship Id="rId13369" Type="http://schemas.openxmlformats.org/officeDocument/2006/relationships/hyperlink" Target="https://www.gray-haynes.biz/" TargetMode="External"/><Relationship Id="rId15818" Type="http://schemas.openxmlformats.org/officeDocument/2006/relationships/hyperlink" Target="mailto:archermargaret@horn.com" TargetMode="External"/><Relationship Id="rId17240" Type="http://schemas.openxmlformats.org/officeDocument/2006/relationships/hyperlink" Target="mailto:zashley@kerr.com" TargetMode="External"/><Relationship Id="rId696" Type="http://schemas.openxmlformats.org/officeDocument/2006/relationships/hyperlink" Target="mailto:xharper@stevenson.com" TargetMode="External"/><Relationship Id="rId2377" Type="http://schemas.openxmlformats.org/officeDocument/2006/relationships/hyperlink" Target="https://www.mooney.com/" TargetMode="External"/><Relationship Id="rId3428" Type="http://schemas.openxmlformats.org/officeDocument/2006/relationships/hyperlink" Target="mailto:brittney20@burke.biz" TargetMode="External"/><Relationship Id="rId349" Type="http://schemas.openxmlformats.org/officeDocument/2006/relationships/hyperlink" Target="http://frye.com/" TargetMode="External"/><Relationship Id="rId6998" Type="http://schemas.openxmlformats.org/officeDocument/2006/relationships/hyperlink" Target="mailto:nathan96@ortiz-hendricks.com" TargetMode="External"/><Relationship Id="rId9471" Type="http://schemas.openxmlformats.org/officeDocument/2006/relationships/hyperlink" Target="http://www.summers.com/" TargetMode="External"/><Relationship Id="rId13850" Type="http://schemas.openxmlformats.org/officeDocument/2006/relationships/hyperlink" Target="mailto:eric18@harding.com" TargetMode="External"/><Relationship Id="rId14901" Type="http://schemas.openxmlformats.org/officeDocument/2006/relationships/hyperlink" Target="https://www.warren.com/" TargetMode="External"/><Relationship Id="rId19065" Type="http://schemas.openxmlformats.org/officeDocument/2006/relationships/hyperlink" Target="http://www.vazquez-eaton.com/" TargetMode="External"/><Relationship Id="rId8073" Type="http://schemas.openxmlformats.org/officeDocument/2006/relationships/hyperlink" Target="https://wood.info/" TargetMode="External"/><Relationship Id="rId9124" Type="http://schemas.openxmlformats.org/officeDocument/2006/relationships/hyperlink" Target="mailto:mackenziemcneil@stewart-manning.com" TargetMode="External"/><Relationship Id="rId12452" Type="http://schemas.openxmlformats.org/officeDocument/2006/relationships/hyperlink" Target="mailto:calvinsims@holder.com" TargetMode="External"/><Relationship Id="rId13503" Type="http://schemas.openxmlformats.org/officeDocument/2006/relationships/hyperlink" Target="https://fowler.com/" TargetMode="External"/><Relationship Id="rId830" Type="http://schemas.openxmlformats.org/officeDocument/2006/relationships/hyperlink" Target="mailto:charlotte25@christensen-allison.com" TargetMode="External"/><Relationship Id="rId1460" Type="http://schemas.openxmlformats.org/officeDocument/2006/relationships/hyperlink" Target="mailto:haasneil@mccormick.org" TargetMode="External"/><Relationship Id="rId2511" Type="http://schemas.openxmlformats.org/officeDocument/2006/relationships/hyperlink" Target="https://www.powers.info/" TargetMode="External"/><Relationship Id="rId11054" Type="http://schemas.openxmlformats.org/officeDocument/2006/relationships/hyperlink" Target="mailto:rileyjuarez@greer.com" TargetMode="External"/><Relationship Id="rId12105" Type="http://schemas.openxmlformats.org/officeDocument/2006/relationships/hyperlink" Target="https://wells.com/" TargetMode="External"/><Relationship Id="rId15675" Type="http://schemas.openxmlformats.org/officeDocument/2006/relationships/hyperlink" Target="https://mccarthy.com/" TargetMode="External"/><Relationship Id="rId16726" Type="http://schemas.openxmlformats.org/officeDocument/2006/relationships/hyperlink" Target="mailto:allisonlogan@holmes.com" TargetMode="External"/><Relationship Id="rId1113" Type="http://schemas.openxmlformats.org/officeDocument/2006/relationships/hyperlink" Target="https://www.martinez.com/" TargetMode="External"/><Relationship Id="rId4683" Type="http://schemas.openxmlformats.org/officeDocument/2006/relationships/hyperlink" Target="http://torres.com/" TargetMode="External"/><Relationship Id="rId5734" Type="http://schemas.openxmlformats.org/officeDocument/2006/relationships/hyperlink" Target="mailto:mballard@hunt-moreno.biz" TargetMode="External"/><Relationship Id="rId14277" Type="http://schemas.openxmlformats.org/officeDocument/2006/relationships/hyperlink" Target="http://young.com/" TargetMode="External"/><Relationship Id="rId15328" Type="http://schemas.openxmlformats.org/officeDocument/2006/relationships/hyperlink" Target="mailto:mperry@howell-woodward.com" TargetMode="External"/><Relationship Id="rId18898" Type="http://schemas.openxmlformats.org/officeDocument/2006/relationships/hyperlink" Target="mailto:huffmanjacqueline@odom.com" TargetMode="External"/><Relationship Id="rId3285" Type="http://schemas.openxmlformats.org/officeDocument/2006/relationships/hyperlink" Target="http://gay.net/" TargetMode="External"/><Relationship Id="rId4336" Type="http://schemas.openxmlformats.org/officeDocument/2006/relationships/hyperlink" Target="mailto:kayleerodgers@leblanc.org" TargetMode="External"/><Relationship Id="rId8957" Type="http://schemas.openxmlformats.org/officeDocument/2006/relationships/hyperlink" Target="http://www.ramos.org/" TargetMode="External"/><Relationship Id="rId19949" Type="http://schemas.openxmlformats.org/officeDocument/2006/relationships/hyperlink" Target="https://www.chapman-rhodes.net/" TargetMode="External"/><Relationship Id="rId7559" Type="http://schemas.openxmlformats.org/officeDocument/2006/relationships/hyperlink" Target="https://dalton-riggs.com/" TargetMode="External"/><Relationship Id="rId10887" Type="http://schemas.openxmlformats.org/officeDocument/2006/relationships/hyperlink" Target="https://gutierrez.com/" TargetMode="External"/><Relationship Id="rId11938" Type="http://schemas.openxmlformats.org/officeDocument/2006/relationships/hyperlink" Target="mailto:buckearl@underwood-valdez.com" TargetMode="External"/><Relationship Id="rId13360" Type="http://schemas.openxmlformats.org/officeDocument/2006/relationships/hyperlink" Target="mailto:claire01@stevens.com" TargetMode="External"/><Relationship Id="rId13013" Type="http://schemas.openxmlformats.org/officeDocument/2006/relationships/hyperlink" Target="http://duke.net/" TargetMode="External"/><Relationship Id="rId14411" Type="http://schemas.openxmlformats.org/officeDocument/2006/relationships/hyperlink" Target="http://barnett.org/" TargetMode="External"/><Relationship Id="rId17981" Type="http://schemas.openxmlformats.org/officeDocument/2006/relationships/hyperlink" Target="https://www.chase.com/" TargetMode="External"/><Relationship Id="rId340" Type="http://schemas.openxmlformats.org/officeDocument/2006/relationships/hyperlink" Target="mailto:evansstuart@griffin.org" TargetMode="External"/><Relationship Id="rId2021" Type="http://schemas.openxmlformats.org/officeDocument/2006/relationships/hyperlink" Target="https://thompson.com/" TargetMode="External"/><Relationship Id="rId16583" Type="http://schemas.openxmlformats.org/officeDocument/2006/relationships/hyperlink" Target="https://www.barnes.info/" TargetMode="External"/><Relationship Id="rId17634" Type="http://schemas.openxmlformats.org/officeDocument/2006/relationships/hyperlink" Target="mailto:bakerana@leon.com" TargetMode="External"/><Relationship Id="rId4193" Type="http://schemas.openxmlformats.org/officeDocument/2006/relationships/hyperlink" Target="https://www.shelton-contreras.com/" TargetMode="External"/><Relationship Id="rId5591" Type="http://schemas.openxmlformats.org/officeDocument/2006/relationships/hyperlink" Target="http://pena.org/" TargetMode="External"/><Relationship Id="rId6642" Type="http://schemas.openxmlformats.org/officeDocument/2006/relationships/hyperlink" Target="mailto:katie94@ballard-munoz.com" TargetMode="External"/><Relationship Id="rId15185" Type="http://schemas.openxmlformats.org/officeDocument/2006/relationships/hyperlink" Target="http://sherman-moore.com/" TargetMode="External"/><Relationship Id="rId16236" Type="http://schemas.openxmlformats.org/officeDocument/2006/relationships/hyperlink" Target="mailto:schmidtjason@mejia-randall.com" TargetMode="External"/><Relationship Id="rId5244" Type="http://schemas.openxmlformats.org/officeDocument/2006/relationships/hyperlink" Target="mailto:anita24@sims.org" TargetMode="External"/><Relationship Id="rId9865" Type="http://schemas.openxmlformats.org/officeDocument/2006/relationships/hyperlink" Target="https://martin.org/" TargetMode="External"/><Relationship Id="rId11795" Type="http://schemas.openxmlformats.org/officeDocument/2006/relationships/hyperlink" Target="http://ellison.com/" TargetMode="External"/><Relationship Id="rId12846" Type="http://schemas.openxmlformats.org/officeDocument/2006/relationships/hyperlink" Target="mailto:ucarson@rivers.com" TargetMode="External"/><Relationship Id="rId19459" Type="http://schemas.openxmlformats.org/officeDocument/2006/relationships/hyperlink" Target="http://www.golden-vasquez.com/" TargetMode="External"/><Relationship Id="rId79" Type="http://schemas.openxmlformats.org/officeDocument/2006/relationships/hyperlink" Target="http://www.gates.net/" TargetMode="External"/><Relationship Id="rId1854" Type="http://schemas.openxmlformats.org/officeDocument/2006/relationships/hyperlink" Target="mailto:jacobsondorothy@garza.com" TargetMode="External"/><Relationship Id="rId2905" Type="http://schemas.openxmlformats.org/officeDocument/2006/relationships/hyperlink" Target="http://www.roy.com/" TargetMode="External"/><Relationship Id="rId8467" Type="http://schemas.openxmlformats.org/officeDocument/2006/relationships/hyperlink" Target="http://www.hess.com/" TargetMode="External"/><Relationship Id="rId9518" Type="http://schemas.openxmlformats.org/officeDocument/2006/relationships/hyperlink" Target="mailto:hli@norris.com" TargetMode="External"/><Relationship Id="rId10397" Type="http://schemas.openxmlformats.org/officeDocument/2006/relationships/hyperlink" Target="https://wade.biz/" TargetMode="External"/><Relationship Id="rId11448" Type="http://schemas.openxmlformats.org/officeDocument/2006/relationships/hyperlink" Target="mailto:xduarte@franco.net" TargetMode="External"/><Relationship Id="rId1507" Type="http://schemas.openxmlformats.org/officeDocument/2006/relationships/hyperlink" Target="https://www.case-daugherty.com/" TargetMode="External"/><Relationship Id="rId7069" Type="http://schemas.openxmlformats.org/officeDocument/2006/relationships/hyperlink" Target="https://www.schmitt-moran.com/" TargetMode="External"/><Relationship Id="rId17491" Type="http://schemas.openxmlformats.org/officeDocument/2006/relationships/hyperlink" Target="http://callahan.com/" TargetMode="External"/><Relationship Id="rId19940" Type="http://schemas.openxmlformats.org/officeDocument/2006/relationships/hyperlink" Target="mailto:kmalone@rivas-logan.biz" TargetMode="External"/><Relationship Id="rId3679" Type="http://schemas.openxmlformats.org/officeDocument/2006/relationships/hyperlink" Target="https://woodard-ritter.com/" TargetMode="External"/><Relationship Id="rId7550" Type="http://schemas.openxmlformats.org/officeDocument/2006/relationships/hyperlink" Target="mailto:kelseyvance@hensley.com" TargetMode="External"/><Relationship Id="rId16093" Type="http://schemas.openxmlformats.org/officeDocument/2006/relationships/hyperlink" Target="https://www.burch-bender.com/" TargetMode="External"/><Relationship Id="rId17144" Type="http://schemas.openxmlformats.org/officeDocument/2006/relationships/hyperlink" Target="mailto:xaviervincent@hanna.com" TargetMode="External"/><Relationship Id="rId18542" Type="http://schemas.openxmlformats.org/officeDocument/2006/relationships/hyperlink" Target="mailto:katelynrobinson@mayo.com" TargetMode="External"/><Relationship Id="rId6152" Type="http://schemas.openxmlformats.org/officeDocument/2006/relationships/hyperlink" Target="mailto:antonio32@bradford-collins.com" TargetMode="External"/><Relationship Id="rId7203" Type="http://schemas.openxmlformats.org/officeDocument/2006/relationships/hyperlink" Target="https://rowe-wong.info/" TargetMode="External"/><Relationship Id="rId8601" Type="http://schemas.openxmlformats.org/officeDocument/2006/relationships/hyperlink" Target="http://rice-scott.net/" TargetMode="External"/><Relationship Id="rId10531" Type="http://schemas.openxmlformats.org/officeDocument/2006/relationships/hyperlink" Target="https://www.weber.net/" TargetMode="External"/><Relationship Id="rId13754" Type="http://schemas.openxmlformats.org/officeDocument/2006/relationships/hyperlink" Target="mailto:geraldmichael@santos.biz" TargetMode="External"/><Relationship Id="rId14805" Type="http://schemas.openxmlformats.org/officeDocument/2006/relationships/hyperlink" Target="https://www.levy.com/" TargetMode="External"/><Relationship Id="rId2762" Type="http://schemas.openxmlformats.org/officeDocument/2006/relationships/hyperlink" Target="mailto:joshua74@silva.com" TargetMode="External"/><Relationship Id="rId3813" Type="http://schemas.openxmlformats.org/officeDocument/2006/relationships/hyperlink" Target="https://bryant.com/" TargetMode="External"/><Relationship Id="rId9028" Type="http://schemas.openxmlformats.org/officeDocument/2006/relationships/hyperlink" Target="mailto:james43@goodman.net" TargetMode="External"/><Relationship Id="rId9375" Type="http://schemas.openxmlformats.org/officeDocument/2006/relationships/hyperlink" Target="http://www.frederick.com/" TargetMode="External"/><Relationship Id="rId12356" Type="http://schemas.openxmlformats.org/officeDocument/2006/relationships/hyperlink" Target="mailto:rosestrickland@delacruz.info" TargetMode="External"/><Relationship Id="rId13407" Type="http://schemas.openxmlformats.org/officeDocument/2006/relationships/hyperlink" Target="http://www.owens-mcbride.net/" TargetMode="External"/><Relationship Id="rId16977" Type="http://schemas.openxmlformats.org/officeDocument/2006/relationships/hyperlink" Target="http://hoffman-hull.info/" TargetMode="External"/><Relationship Id="rId734" Type="http://schemas.openxmlformats.org/officeDocument/2006/relationships/hyperlink" Target="mailto:dorothymaxwell@patton-fernandez.com" TargetMode="External"/><Relationship Id="rId1364" Type="http://schemas.openxmlformats.org/officeDocument/2006/relationships/hyperlink" Target="mailto:sbonilla@potts-fitzpatrick.net" TargetMode="External"/><Relationship Id="rId2415" Type="http://schemas.openxmlformats.org/officeDocument/2006/relationships/hyperlink" Target="http://bird.net/" TargetMode="External"/><Relationship Id="rId5985" Type="http://schemas.openxmlformats.org/officeDocument/2006/relationships/hyperlink" Target="http://www.crawford.com/" TargetMode="External"/><Relationship Id="rId12009" Type="http://schemas.openxmlformats.org/officeDocument/2006/relationships/hyperlink" Target="https://floyd.org/" TargetMode="External"/><Relationship Id="rId15579" Type="http://schemas.openxmlformats.org/officeDocument/2006/relationships/hyperlink" Target="https://www.kim-norton.org/" TargetMode="External"/><Relationship Id="rId19450" Type="http://schemas.openxmlformats.org/officeDocument/2006/relationships/hyperlink" Target="mailto:suarezdean@lane-decker.info" TargetMode="External"/><Relationship Id="rId70" Type="http://schemas.openxmlformats.org/officeDocument/2006/relationships/hyperlink" Target="mailto:cristian16@hill-beard.com" TargetMode="External"/><Relationship Id="rId1017" Type="http://schemas.openxmlformats.org/officeDocument/2006/relationships/hyperlink" Target="http://mcclure.com/" TargetMode="External"/><Relationship Id="rId4587" Type="http://schemas.openxmlformats.org/officeDocument/2006/relationships/hyperlink" Target="http://hunter-sutton.com/" TargetMode="External"/><Relationship Id="rId5638" Type="http://schemas.openxmlformats.org/officeDocument/2006/relationships/hyperlink" Target="mailto:leroy10@riggs.biz" TargetMode="External"/><Relationship Id="rId18052" Type="http://schemas.openxmlformats.org/officeDocument/2006/relationships/hyperlink" Target="mailto:haletonya@oliver-mccann.com" TargetMode="External"/><Relationship Id="rId19103" Type="http://schemas.openxmlformats.org/officeDocument/2006/relationships/hyperlink" Target="http://carson-gonzales.biz/" TargetMode="External"/><Relationship Id="rId3189" Type="http://schemas.openxmlformats.org/officeDocument/2006/relationships/hyperlink" Target="http://www.vazquez.info/" TargetMode="External"/><Relationship Id="rId7060" Type="http://schemas.openxmlformats.org/officeDocument/2006/relationships/hyperlink" Target="mailto:lisa77@aguilar.com" TargetMode="External"/><Relationship Id="rId8111" Type="http://schemas.openxmlformats.org/officeDocument/2006/relationships/hyperlink" Target="https://mullen-barber.com/" TargetMode="External"/><Relationship Id="rId10041" Type="http://schemas.openxmlformats.org/officeDocument/2006/relationships/hyperlink" Target="https://www.castillo.info/" TargetMode="External"/><Relationship Id="rId14662" Type="http://schemas.openxmlformats.org/officeDocument/2006/relationships/hyperlink" Target="mailto:yroman@mason.info" TargetMode="External"/><Relationship Id="rId15713" Type="http://schemas.openxmlformats.org/officeDocument/2006/relationships/hyperlink" Target="https://www.berger-padilla.com/" TargetMode="External"/><Relationship Id="rId591" Type="http://schemas.openxmlformats.org/officeDocument/2006/relationships/hyperlink" Target="http://mckinney.com/" TargetMode="External"/><Relationship Id="rId2272" Type="http://schemas.openxmlformats.org/officeDocument/2006/relationships/hyperlink" Target="mailto:epierce@ray.com" TargetMode="External"/><Relationship Id="rId3670" Type="http://schemas.openxmlformats.org/officeDocument/2006/relationships/hyperlink" Target="mailto:vanessa75@love.com" TargetMode="External"/><Relationship Id="rId4721" Type="http://schemas.openxmlformats.org/officeDocument/2006/relationships/hyperlink" Target="https://morris-sutton.org/" TargetMode="External"/><Relationship Id="rId13264" Type="http://schemas.openxmlformats.org/officeDocument/2006/relationships/hyperlink" Target="mailto:fday@levine.org" TargetMode="External"/><Relationship Id="rId14315" Type="http://schemas.openxmlformats.org/officeDocument/2006/relationships/hyperlink" Target="https://meyers.com/" TargetMode="External"/><Relationship Id="rId17885" Type="http://schemas.openxmlformats.org/officeDocument/2006/relationships/hyperlink" Target="http://mosley.info/" TargetMode="External"/><Relationship Id="rId18936" Type="http://schemas.openxmlformats.org/officeDocument/2006/relationships/hyperlink" Target="mailto:adrianawalton@briggs-blackburn.org" TargetMode="External"/><Relationship Id="rId244" Type="http://schemas.openxmlformats.org/officeDocument/2006/relationships/hyperlink" Target="mailto:damon39@terrell.com" TargetMode="External"/><Relationship Id="rId3323" Type="http://schemas.openxmlformats.org/officeDocument/2006/relationships/hyperlink" Target="https://vaughan.org/" TargetMode="External"/><Relationship Id="rId6893" Type="http://schemas.openxmlformats.org/officeDocument/2006/relationships/hyperlink" Target="http://www.duarte.com/" TargetMode="External"/><Relationship Id="rId7944" Type="http://schemas.openxmlformats.org/officeDocument/2006/relationships/hyperlink" Target="mailto:laceyholloway@weeks.info" TargetMode="External"/><Relationship Id="rId10925" Type="http://schemas.openxmlformats.org/officeDocument/2006/relationships/hyperlink" Target="https://johns.com/" TargetMode="External"/><Relationship Id="rId16487" Type="http://schemas.openxmlformats.org/officeDocument/2006/relationships/hyperlink" Target="https://carroll.com/" TargetMode="External"/><Relationship Id="rId17538" Type="http://schemas.openxmlformats.org/officeDocument/2006/relationships/hyperlink" Target="mailto:carriemeyer@fletcher.com" TargetMode="External"/><Relationship Id="rId5495" Type="http://schemas.openxmlformats.org/officeDocument/2006/relationships/hyperlink" Target="https://www.todd-boyer.com/" TargetMode="External"/><Relationship Id="rId6546" Type="http://schemas.openxmlformats.org/officeDocument/2006/relationships/hyperlink" Target="mailto:kathleenanthony@vang-kane.info" TargetMode="External"/><Relationship Id="rId15089" Type="http://schemas.openxmlformats.org/officeDocument/2006/relationships/hyperlink" Target="https://www.clarke.com/" TargetMode="External"/><Relationship Id="rId4097" Type="http://schemas.openxmlformats.org/officeDocument/2006/relationships/hyperlink" Target="https://www.hull-walton.com/" TargetMode="External"/><Relationship Id="rId5148" Type="http://schemas.openxmlformats.org/officeDocument/2006/relationships/hyperlink" Target="mailto:stanley94@duffy-burke.com" TargetMode="External"/><Relationship Id="rId9769" Type="http://schemas.openxmlformats.org/officeDocument/2006/relationships/hyperlink" Target="https://frazier-pope.com/" TargetMode="External"/><Relationship Id="rId11699" Type="http://schemas.openxmlformats.org/officeDocument/2006/relationships/hyperlink" Target="https://brock.net/" TargetMode="External"/><Relationship Id="rId12000" Type="http://schemas.openxmlformats.org/officeDocument/2006/relationships/hyperlink" Target="mailto:maynardbrooke@thornton.com" TargetMode="External"/><Relationship Id="rId15570" Type="http://schemas.openxmlformats.org/officeDocument/2006/relationships/hyperlink" Target="mailto:jjohns@rice.com" TargetMode="External"/><Relationship Id="rId1758" Type="http://schemas.openxmlformats.org/officeDocument/2006/relationships/hyperlink" Target="mailto:aaronharrington@anderson.com" TargetMode="External"/><Relationship Id="rId2809" Type="http://schemas.openxmlformats.org/officeDocument/2006/relationships/hyperlink" Target="https://reese-nguyen.com/" TargetMode="External"/><Relationship Id="rId14172" Type="http://schemas.openxmlformats.org/officeDocument/2006/relationships/hyperlink" Target="mailto:ydickerson@gentry-brock.com" TargetMode="External"/><Relationship Id="rId15223" Type="http://schemas.openxmlformats.org/officeDocument/2006/relationships/hyperlink" Target="http://moreno-barton.com/" TargetMode="External"/><Relationship Id="rId16621" Type="http://schemas.openxmlformats.org/officeDocument/2006/relationships/hyperlink" Target="http://www.thomas.com/" TargetMode="External"/><Relationship Id="rId3180" Type="http://schemas.openxmlformats.org/officeDocument/2006/relationships/hyperlink" Target="mailto:nielsenbrandy@mooney.net" TargetMode="External"/><Relationship Id="rId4231" Type="http://schemas.openxmlformats.org/officeDocument/2006/relationships/hyperlink" Target="https://mcfarland-marks.org/" TargetMode="External"/><Relationship Id="rId18793" Type="http://schemas.openxmlformats.org/officeDocument/2006/relationships/hyperlink" Target="http://www.kennedy-andersen.biz/" TargetMode="External"/><Relationship Id="rId19844" Type="http://schemas.openxmlformats.org/officeDocument/2006/relationships/hyperlink" Target="mailto:richamanda@olsen-ashley.com" TargetMode="External"/><Relationship Id="rId8852" Type="http://schemas.openxmlformats.org/officeDocument/2006/relationships/hyperlink" Target="mailto:glenda53@ortega.com" TargetMode="External"/><Relationship Id="rId9903" Type="http://schemas.openxmlformats.org/officeDocument/2006/relationships/hyperlink" Target="http://cisneros.com/" TargetMode="External"/><Relationship Id="rId10782" Type="http://schemas.openxmlformats.org/officeDocument/2006/relationships/hyperlink" Target="mailto:psolis@adams.com" TargetMode="External"/><Relationship Id="rId11833" Type="http://schemas.openxmlformats.org/officeDocument/2006/relationships/hyperlink" Target="http://www.greer-sweeney.com/" TargetMode="External"/><Relationship Id="rId17395" Type="http://schemas.openxmlformats.org/officeDocument/2006/relationships/hyperlink" Target="http://marsh.biz/" TargetMode="External"/><Relationship Id="rId18446" Type="http://schemas.openxmlformats.org/officeDocument/2006/relationships/hyperlink" Target="mailto:steelebriana@cummings.com" TargetMode="External"/><Relationship Id="rId6056" Type="http://schemas.openxmlformats.org/officeDocument/2006/relationships/hyperlink" Target="mailto:msummers@velazquez.biz" TargetMode="External"/><Relationship Id="rId7454" Type="http://schemas.openxmlformats.org/officeDocument/2006/relationships/hyperlink" Target="mailto:sstark@watts.com" TargetMode="External"/><Relationship Id="rId8505" Type="http://schemas.openxmlformats.org/officeDocument/2006/relationships/hyperlink" Target="https://lloyd.com/" TargetMode="External"/><Relationship Id="rId10435" Type="http://schemas.openxmlformats.org/officeDocument/2006/relationships/hyperlink" Target="http://hodge.com/" TargetMode="External"/><Relationship Id="rId17048" Type="http://schemas.openxmlformats.org/officeDocument/2006/relationships/hyperlink" Target="mailto:troy43@glenn.com" TargetMode="External"/><Relationship Id="rId7107" Type="http://schemas.openxmlformats.org/officeDocument/2006/relationships/hyperlink" Target="http://www.moyer.com/" TargetMode="External"/><Relationship Id="rId13658" Type="http://schemas.openxmlformats.org/officeDocument/2006/relationships/hyperlink" Target="mailto:raymondsnow@cantrell.biz" TargetMode="External"/><Relationship Id="rId14709" Type="http://schemas.openxmlformats.org/officeDocument/2006/relationships/hyperlink" Target="http://www.brewer.com/" TargetMode="External"/><Relationship Id="rId985" Type="http://schemas.openxmlformats.org/officeDocument/2006/relationships/hyperlink" Target="https://www.golden-dominguez.com/" TargetMode="External"/><Relationship Id="rId2666" Type="http://schemas.openxmlformats.org/officeDocument/2006/relationships/hyperlink" Target="mailto:frankbrendan@dean.com" TargetMode="External"/><Relationship Id="rId3717" Type="http://schemas.openxmlformats.org/officeDocument/2006/relationships/hyperlink" Target="http://www.mcconnell.com/" TargetMode="External"/><Relationship Id="rId9279" Type="http://schemas.openxmlformats.org/officeDocument/2006/relationships/hyperlink" Target="http://wilkerson-baldwin.com/" TargetMode="External"/><Relationship Id="rId15080" Type="http://schemas.openxmlformats.org/officeDocument/2006/relationships/hyperlink" Target="mailto:chelsey99@conway.com" TargetMode="External"/><Relationship Id="rId16131" Type="http://schemas.openxmlformats.org/officeDocument/2006/relationships/hyperlink" Target="http://www.hodge-wu.com/" TargetMode="External"/><Relationship Id="rId638" Type="http://schemas.openxmlformats.org/officeDocument/2006/relationships/hyperlink" Target="mailto:clintonsuarez@duke-garner.com" TargetMode="External"/><Relationship Id="rId1268" Type="http://schemas.openxmlformats.org/officeDocument/2006/relationships/hyperlink" Target="mailto:priceeduardo@benson.net" TargetMode="External"/><Relationship Id="rId2319" Type="http://schemas.openxmlformats.org/officeDocument/2006/relationships/hyperlink" Target="http://nunez.com/" TargetMode="External"/><Relationship Id="rId5889" Type="http://schemas.openxmlformats.org/officeDocument/2006/relationships/hyperlink" Target="http://www.white.com/" TargetMode="External"/><Relationship Id="rId9760" Type="http://schemas.openxmlformats.org/officeDocument/2006/relationships/hyperlink" Target="mailto:abuck@holder.com" TargetMode="External"/><Relationship Id="rId19354" Type="http://schemas.openxmlformats.org/officeDocument/2006/relationships/hyperlink" Target="mailto:jsantana@downs.com" TargetMode="External"/><Relationship Id="rId8362" Type="http://schemas.openxmlformats.org/officeDocument/2006/relationships/hyperlink" Target="mailto:alishasalazar@kent.info" TargetMode="External"/><Relationship Id="rId9413" Type="http://schemas.openxmlformats.org/officeDocument/2006/relationships/hyperlink" Target="https://www.freeman.com/" TargetMode="External"/><Relationship Id="rId11690" Type="http://schemas.openxmlformats.org/officeDocument/2006/relationships/hyperlink" Target="mailto:deborah23@mooney.com" TargetMode="External"/><Relationship Id="rId12741" Type="http://schemas.openxmlformats.org/officeDocument/2006/relationships/hyperlink" Target="https://woodard.com/" TargetMode="External"/><Relationship Id="rId19007" Type="http://schemas.openxmlformats.org/officeDocument/2006/relationships/hyperlink" Target="http://www.juarez.com/" TargetMode="External"/><Relationship Id="rId2800" Type="http://schemas.openxmlformats.org/officeDocument/2006/relationships/hyperlink" Target="mailto:charlenegregory@parks.com" TargetMode="External"/><Relationship Id="rId8015" Type="http://schemas.openxmlformats.org/officeDocument/2006/relationships/hyperlink" Target="https://www.mckee.org/" TargetMode="External"/><Relationship Id="rId10292" Type="http://schemas.openxmlformats.org/officeDocument/2006/relationships/hyperlink" Target="mailto:kerri85@trevino.com" TargetMode="External"/><Relationship Id="rId11343" Type="http://schemas.openxmlformats.org/officeDocument/2006/relationships/hyperlink" Target="http://www.ramsey-mccann.net/" TargetMode="External"/><Relationship Id="rId15964" Type="http://schemas.openxmlformats.org/officeDocument/2006/relationships/hyperlink" Target="mailto:patelshannon@wyatt.info" TargetMode="External"/><Relationship Id="rId1402" Type="http://schemas.openxmlformats.org/officeDocument/2006/relationships/hyperlink" Target="mailto:jose08@valdez-friedman.com" TargetMode="External"/><Relationship Id="rId4972" Type="http://schemas.openxmlformats.org/officeDocument/2006/relationships/hyperlink" Target="mailto:meyersrobin@vazquez.com" TargetMode="External"/><Relationship Id="rId14566" Type="http://schemas.openxmlformats.org/officeDocument/2006/relationships/hyperlink" Target="mailto:desiree23@cole.com" TargetMode="External"/><Relationship Id="rId15617" Type="http://schemas.openxmlformats.org/officeDocument/2006/relationships/hyperlink" Target="http://www.lloyd-larson.org/" TargetMode="External"/><Relationship Id="rId3574" Type="http://schemas.openxmlformats.org/officeDocument/2006/relationships/hyperlink" Target="mailto:marissa92@harding.info" TargetMode="External"/><Relationship Id="rId4625" Type="http://schemas.openxmlformats.org/officeDocument/2006/relationships/hyperlink" Target="https://www.holmes.com/" TargetMode="External"/><Relationship Id="rId13168" Type="http://schemas.openxmlformats.org/officeDocument/2006/relationships/hyperlink" Target="mailto:lindsay08@wilkerson.com" TargetMode="External"/><Relationship Id="rId14219" Type="http://schemas.openxmlformats.org/officeDocument/2006/relationships/hyperlink" Target="https://mendez.biz/" TargetMode="External"/><Relationship Id="rId17789" Type="http://schemas.openxmlformats.org/officeDocument/2006/relationships/hyperlink" Target="http://washington.net/" TargetMode="External"/><Relationship Id="rId495" Type="http://schemas.openxmlformats.org/officeDocument/2006/relationships/hyperlink" Target="http://www.cain.net/" TargetMode="External"/><Relationship Id="rId2176" Type="http://schemas.openxmlformats.org/officeDocument/2006/relationships/hyperlink" Target="mailto:dariuskeith@barron.org" TargetMode="External"/><Relationship Id="rId3227" Type="http://schemas.openxmlformats.org/officeDocument/2006/relationships/hyperlink" Target="http://www.christian.com/" TargetMode="External"/><Relationship Id="rId6797" Type="http://schemas.openxmlformats.org/officeDocument/2006/relationships/hyperlink" Target="https://www.deleon.com/" TargetMode="External"/><Relationship Id="rId7848" Type="http://schemas.openxmlformats.org/officeDocument/2006/relationships/hyperlink" Target="mailto:camachokurt@brady-cameron.com" TargetMode="External"/><Relationship Id="rId148" Type="http://schemas.openxmlformats.org/officeDocument/2006/relationships/hyperlink" Target="mailto:hsantos@lopez.info" TargetMode="External"/><Relationship Id="rId5399" Type="http://schemas.openxmlformats.org/officeDocument/2006/relationships/hyperlink" Target="http://www.pollard.com/" TargetMode="External"/><Relationship Id="rId9270" Type="http://schemas.openxmlformats.org/officeDocument/2006/relationships/hyperlink" Target="mailto:ymorrow@huang.com" TargetMode="External"/><Relationship Id="rId10829" Type="http://schemas.openxmlformats.org/officeDocument/2006/relationships/hyperlink" Target="https://www.dodson-lynn.info/" TargetMode="External"/><Relationship Id="rId12251" Type="http://schemas.openxmlformats.org/officeDocument/2006/relationships/hyperlink" Target="http://faulkner.org/" TargetMode="External"/><Relationship Id="rId13302" Type="http://schemas.openxmlformats.org/officeDocument/2006/relationships/hyperlink" Target="mailto:becky65@hess-stokes.com" TargetMode="External"/><Relationship Id="rId14700" Type="http://schemas.openxmlformats.org/officeDocument/2006/relationships/hyperlink" Target="mailto:harrymccarthy@bentley-bird.com" TargetMode="External"/><Relationship Id="rId2310" Type="http://schemas.openxmlformats.org/officeDocument/2006/relationships/hyperlink" Target="mailto:eileenwhitehead@patterson.com" TargetMode="External"/><Relationship Id="rId16872" Type="http://schemas.openxmlformats.org/officeDocument/2006/relationships/hyperlink" Target="mailto:kristopherbass@greer.com" TargetMode="External"/><Relationship Id="rId17923" Type="http://schemas.openxmlformats.org/officeDocument/2006/relationships/hyperlink" Target="https://www.leonard.com/" TargetMode="External"/><Relationship Id="rId4482" Type="http://schemas.openxmlformats.org/officeDocument/2006/relationships/hyperlink" Target="mailto:henrycoffey@wagner.net" TargetMode="External"/><Relationship Id="rId5880" Type="http://schemas.openxmlformats.org/officeDocument/2006/relationships/hyperlink" Target="mailto:valdezluis@doyle.info" TargetMode="External"/><Relationship Id="rId6931" Type="http://schemas.openxmlformats.org/officeDocument/2006/relationships/hyperlink" Target="http://grimes-frederick.com/" TargetMode="External"/><Relationship Id="rId14076" Type="http://schemas.openxmlformats.org/officeDocument/2006/relationships/hyperlink" Target="mailto:nlittle@good.com" TargetMode="External"/><Relationship Id="rId15474" Type="http://schemas.openxmlformats.org/officeDocument/2006/relationships/hyperlink" Target="mailto:sharptanner@hawkins.org" TargetMode="External"/><Relationship Id="rId16525" Type="http://schemas.openxmlformats.org/officeDocument/2006/relationships/hyperlink" Target="https://blake-crane.com/" TargetMode="External"/><Relationship Id="rId3084" Type="http://schemas.openxmlformats.org/officeDocument/2006/relationships/hyperlink" Target="mailto:timfreeman@taylor-velez.com" TargetMode="External"/><Relationship Id="rId4135" Type="http://schemas.openxmlformats.org/officeDocument/2006/relationships/hyperlink" Target="https://www.nicholson.com/" TargetMode="External"/><Relationship Id="rId5533" Type="http://schemas.openxmlformats.org/officeDocument/2006/relationships/hyperlink" Target="http://rocha-lozano.com/" TargetMode="External"/><Relationship Id="rId15127" Type="http://schemas.openxmlformats.org/officeDocument/2006/relationships/hyperlink" Target="http://schmidt.com/" TargetMode="External"/><Relationship Id="rId18697" Type="http://schemas.openxmlformats.org/officeDocument/2006/relationships/hyperlink" Target="http://www.brooks.com/" TargetMode="External"/><Relationship Id="rId19748" Type="http://schemas.openxmlformats.org/officeDocument/2006/relationships/hyperlink" Target="mailto:whitesherry@joseph.info" TargetMode="External"/><Relationship Id="rId8756" Type="http://schemas.openxmlformats.org/officeDocument/2006/relationships/hyperlink" Target="mailto:ashleehickman@norris.com" TargetMode="External"/><Relationship Id="rId9807" Type="http://schemas.openxmlformats.org/officeDocument/2006/relationships/hyperlink" Target="http://campos-mcintosh.com/" TargetMode="External"/><Relationship Id="rId10686" Type="http://schemas.openxmlformats.org/officeDocument/2006/relationships/hyperlink" Target="mailto:uvelazquez@pratt.biz" TargetMode="External"/><Relationship Id="rId11737" Type="http://schemas.openxmlformats.org/officeDocument/2006/relationships/hyperlink" Target="http://mendez-hart.com/" TargetMode="External"/><Relationship Id="rId17299" Type="http://schemas.openxmlformats.org/officeDocument/2006/relationships/hyperlink" Target="https://www.aguilar.com/" TargetMode="External"/><Relationship Id="rId7358" Type="http://schemas.openxmlformats.org/officeDocument/2006/relationships/hyperlink" Target="mailto:lamtommy@church.com" TargetMode="External"/><Relationship Id="rId8409" Type="http://schemas.openxmlformats.org/officeDocument/2006/relationships/hyperlink" Target="http://www.wallace-barr.com/" TargetMode="External"/><Relationship Id="rId10339" Type="http://schemas.openxmlformats.org/officeDocument/2006/relationships/hyperlink" Target="https://www.arellano.net/" TargetMode="External"/><Relationship Id="rId14210" Type="http://schemas.openxmlformats.org/officeDocument/2006/relationships/hyperlink" Target="mailto:sonia95@bartlett-macias.net" TargetMode="External"/><Relationship Id="rId17780" Type="http://schemas.openxmlformats.org/officeDocument/2006/relationships/hyperlink" Target="mailto:christine54@higgins.info" TargetMode="External"/><Relationship Id="rId3968" Type="http://schemas.openxmlformats.org/officeDocument/2006/relationships/hyperlink" Target="mailto:belinda40@glover-cain.biz" TargetMode="External"/><Relationship Id="rId16382" Type="http://schemas.openxmlformats.org/officeDocument/2006/relationships/hyperlink" Target="mailto:bryanterrance@rivers.org" TargetMode="External"/><Relationship Id="rId17433" Type="http://schemas.openxmlformats.org/officeDocument/2006/relationships/hyperlink" Target="http://www.sandoval.info/" TargetMode="External"/><Relationship Id="rId18831" Type="http://schemas.openxmlformats.org/officeDocument/2006/relationships/hyperlink" Target="http://hayden-stevenson.net/" TargetMode="External"/><Relationship Id="rId5" Type="http://schemas.openxmlformats.org/officeDocument/2006/relationships/hyperlink" Target="mailto:haleybraun@blevins-sexton.com" TargetMode="External"/><Relationship Id="rId889" Type="http://schemas.openxmlformats.org/officeDocument/2006/relationships/hyperlink" Target="http://cline.info/" TargetMode="External"/><Relationship Id="rId5390" Type="http://schemas.openxmlformats.org/officeDocument/2006/relationships/hyperlink" Target="mailto:morgandustin@morrow.org" TargetMode="External"/><Relationship Id="rId6441" Type="http://schemas.openxmlformats.org/officeDocument/2006/relationships/hyperlink" Target="https://www.steele.com/" TargetMode="External"/><Relationship Id="rId10820" Type="http://schemas.openxmlformats.org/officeDocument/2006/relationships/hyperlink" Target="mailto:oalvarado@mooney.com" TargetMode="External"/><Relationship Id="rId16035" Type="http://schemas.openxmlformats.org/officeDocument/2006/relationships/hyperlink" Target="https://www.berg-davies.com/" TargetMode="External"/><Relationship Id="rId5043" Type="http://schemas.openxmlformats.org/officeDocument/2006/relationships/hyperlink" Target="http://www.rowe-huber.com/" TargetMode="External"/><Relationship Id="rId12992" Type="http://schemas.openxmlformats.org/officeDocument/2006/relationships/hyperlink" Target="mailto:kparks@chung.org" TargetMode="External"/><Relationship Id="rId8266" Type="http://schemas.openxmlformats.org/officeDocument/2006/relationships/hyperlink" Target="mailto:juarezallen@cox-costa.com" TargetMode="External"/><Relationship Id="rId9317" Type="http://schemas.openxmlformats.org/officeDocument/2006/relationships/hyperlink" Target="https://lawrence-patton.info/" TargetMode="External"/><Relationship Id="rId9664" Type="http://schemas.openxmlformats.org/officeDocument/2006/relationships/hyperlink" Target="mailto:zjarvis@payne-maddox.com" TargetMode="External"/><Relationship Id="rId11594" Type="http://schemas.openxmlformats.org/officeDocument/2006/relationships/hyperlink" Target="mailto:nicholsmarc@anthony-anderson.com" TargetMode="External"/><Relationship Id="rId12645" Type="http://schemas.openxmlformats.org/officeDocument/2006/relationships/hyperlink" Target="https://www.taylor-alexander.biz/" TargetMode="External"/><Relationship Id="rId19258" Type="http://schemas.openxmlformats.org/officeDocument/2006/relationships/hyperlink" Target="mailto:zarias@coffey-gay.info" TargetMode="External"/><Relationship Id="rId1653" Type="http://schemas.openxmlformats.org/officeDocument/2006/relationships/hyperlink" Target="https://www.lozano.org/" TargetMode="External"/><Relationship Id="rId2704" Type="http://schemas.openxmlformats.org/officeDocument/2006/relationships/hyperlink" Target="mailto:selenaterry@cooley-arnold.com" TargetMode="External"/><Relationship Id="rId10196" Type="http://schemas.openxmlformats.org/officeDocument/2006/relationships/hyperlink" Target="mailto:gail36@baldwin.com" TargetMode="External"/><Relationship Id="rId11247" Type="http://schemas.openxmlformats.org/officeDocument/2006/relationships/hyperlink" Target="https://www.blake-bray.com/" TargetMode="External"/><Relationship Id="rId15868" Type="http://schemas.openxmlformats.org/officeDocument/2006/relationships/hyperlink" Target="mailto:paulneil@rodgers.com" TargetMode="External"/><Relationship Id="rId16919" Type="http://schemas.openxmlformats.org/officeDocument/2006/relationships/hyperlink" Target="http://www.ortega.biz/" TargetMode="External"/><Relationship Id="rId1306" Type="http://schemas.openxmlformats.org/officeDocument/2006/relationships/hyperlink" Target="mailto:harry93@barber-lambert.org" TargetMode="External"/><Relationship Id="rId4876" Type="http://schemas.openxmlformats.org/officeDocument/2006/relationships/hyperlink" Target="mailto:jonathon83@fitzpatrick.info" TargetMode="External"/><Relationship Id="rId5927" Type="http://schemas.openxmlformats.org/officeDocument/2006/relationships/hyperlink" Target="http://www.allison.info/" TargetMode="External"/><Relationship Id="rId17290" Type="http://schemas.openxmlformats.org/officeDocument/2006/relationships/hyperlink" Target="mailto:alexnovak@cole.info" TargetMode="External"/><Relationship Id="rId18341" Type="http://schemas.openxmlformats.org/officeDocument/2006/relationships/hyperlink" Target="https://www.hancock-petersen.com/" TargetMode="External"/><Relationship Id="rId12" Type="http://schemas.openxmlformats.org/officeDocument/2006/relationships/hyperlink" Target="https://www.roberts.com/" TargetMode="External"/><Relationship Id="rId3478" Type="http://schemas.openxmlformats.org/officeDocument/2006/relationships/hyperlink" Target="mailto:linda58@shaw.biz" TargetMode="External"/><Relationship Id="rId4529" Type="http://schemas.openxmlformats.org/officeDocument/2006/relationships/hyperlink" Target="http://dodson.com/" TargetMode="External"/><Relationship Id="rId8400" Type="http://schemas.openxmlformats.org/officeDocument/2006/relationships/hyperlink" Target="mailto:wnavarro@andersen.com" TargetMode="External"/><Relationship Id="rId10330" Type="http://schemas.openxmlformats.org/officeDocument/2006/relationships/hyperlink" Target="mailto:waynezamora@vargas.com" TargetMode="External"/><Relationship Id="rId399" Type="http://schemas.openxmlformats.org/officeDocument/2006/relationships/hyperlink" Target="http://jones.com/" TargetMode="External"/><Relationship Id="rId7002" Type="http://schemas.openxmlformats.org/officeDocument/2006/relationships/hyperlink" Target="mailto:ideleon@gordon-bradley.com" TargetMode="External"/><Relationship Id="rId14951" Type="http://schemas.openxmlformats.org/officeDocument/2006/relationships/hyperlink" Target="https://www.mosley.net/" TargetMode="External"/><Relationship Id="rId880" Type="http://schemas.openxmlformats.org/officeDocument/2006/relationships/hyperlink" Target="mailto:dan44@chan.org" TargetMode="External"/><Relationship Id="rId2561" Type="http://schemas.openxmlformats.org/officeDocument/2006/relationships/hyperlink" Target="http://bullock-stevenson.com/" TargetMode="External"/><Relationship Id="rId9174" Type="http://schemas.openxmlformats.org/officeDocument/2006/relationships/hyperlink" Target="mailto:rubenperry@klein.com" TargetMode="External"/><Relationship Id="rId12155" Type="http://schemas.openxmlformats.org/officeDocument/2006/relationships/hyperlink" Target="https://www.skinner-grimes.biz/" TargetMode="External"/><Relationship Id="rId13553" Type="http://schemas.openxmlformats.org/officeDocument/2006/relationships/hyperlink" Target="https://www.escobar.com/" TargetMode="External"/><Relationship Id="rId14604" Type="http://schemas.openxmlformats.org/officeDocument/2006/relationships/hyperlink" Target="mailto:gracemoore@holden.com" TargetMode="External"/><Relationship Id="rId533" Type="http://schemas.openxmlformats.org/officeDocument/2006/relationships/hyperlink" Target="http://www.good.info/" TargetMode="External"/><Relationship Id="rId1163" Type="http://schemas.openxmlformats.org/officeDocument/2006/relationships/hyperlink" Target="https://strong.biz/" TargetMode="External"/><Relationship Id="rId2214" Type="http://schemas.openxmlformats.org/officeDocument/2006/relationships/hyperlink" Target="mailto:comptonalejandra@summers.com" TargetMode="External"/><Relationship Id="rId3612" Type="http://schemas.openxmlformats.org/officeDocument/2006/relationships/hyperlink" Target="mailto:samanthamccall@conley.com" TargetMode="External"/><Relationship Id="rId13206" Type="http://schemas.openxmlformats.org/officeDocument/2006/relationships/hyperlink" Target="mailto:nicole66@graham-burnett.org" TargetMode="External"/><Relationship Id="rId16776" Type="http://schemas.openxmlformats.org/officeDocument/2006/relationships/hyperlink" Target="mailto:samanthalloyd@jenkins-mccarthy.info" TargetMode="External"/><Relationship Id="rId17827" Type="http://schemas.openxmlformats.org/officeDocument/2006/relationships/hyperlink" Target="https://valdez.org/" TargetMode="External"/><Relationship Id="rId5784" Type="http://schemas.openxmlformats.org/officeDocument/2006/relationships/hyperlink" Target="mailto:nnolan@mcmillan.com" TargetMode="External"/><Relationship Id="rId6835" Type="http://schemas.openxmlformats.org/officeDocument/2006/relationships/hyperlink" Target="https://www.johnson.biz/" TargetMode="External"/><Relationship Id="rId15378" Type="http://schemas.openxmlformats.org/officeDocument/2006/relationships/hyperlink" Target="mailto:knappmike@francis-mora.com" TargetMode="External"/><Relationship Id="rId16429" Type="http://schemas.openxmlformats.org/officeDocument/2006/relationships/hyperlink" Target="http://www.singh.org/" TargetMode="External"/><Relationship Id="rId19999" Type="http://schemas.openxmlformats.org/officeDocument/2006/relationships/hyperlink" Target="mailto:spencerbright@powell.biz" TargetMode="External"/><Relationship Id="rId4386" Type="http://schemas.openxmlformats.org/officeDocument/2006/relationships/hyperlink" Target="mailto:marisa33@richardson-tate.com" TargetMode="External"/><Relationship Id="rId5437" Type="http://schemas.openxmlformats.org/officeDocument/2006/relationships/hyperlink" Target="http://www.mckee.org/" TargetMode="External"/><Relationship Id="rId11988" Type="http://schemas.openxmlformats.org/officeDocument/2006/relationships/hyperlink" Target="mailto:pvilla@campbell.com" TargetMode="External"/><Relationship Id="rId4039" Type="http://schemas.openxmlformats.org/officeDocument/2006/relationships/hyperlink" Target="https://www.harrington.com/" TargetMode="External"/><Relationship Id="rId14461" Type="http://schemas.openxmlformats.org/officeDocument/2006/relationships/hyperlink" Target="https://orr.com/" TargetMode="External"/><Relationship Id="rId15512" Type="http://schemas.openxmlformats.org/officeDocument/2006/relationships/hyperlink" Target="mailto:gavinstokes@horton.com" TargetMode="External"/><Relationship Id="rId16910" Type="http://schemas.openxmlformats.org/officeDocument/2006/relationships/hyperlink" Target="mailto:combstamara@wilkinson.biz" TargetMode="External"/><Relationship Id="rId4520" Type="http://schemas.openxmlformats.org/officeDocument/2006/relationships/hyperlink" Target="mailto:vcox@medina-daugherty.com" TargetMode="External"/><Relationship Id="rId13063" Type="http://schemas.openxmlformats.org/officeDocument/2006/relationships/hyperlink" Target="http://www.bird.com/" TargetMode="External"/><Relationship Id="rId14114" Type="http://schemas.openxmlformats.org/officeDocument/2006/relationships/hyperlink" Target="mailto:sgarza@hughes-bowers.com" TargetMode="External"/><Relationship Id="rId390" Type="http://schemas.openxmlformats.org/officeDocument/2006/relationships/hyperlink" Target="mailto:kwarner@barrera.org" TargetMode="External"/><Relationship Id="rId2071" Type="http://schemas.openxmlformats.org/officeDocument/2006/relationships/hyperlink" Target="https://holloway.com/" TargetMode="External"/><Relationship Id="rId3122" Type="http://schemas.openxmlformats.org/officeDocument/2006/relationships/hyperlink" Target="mailto:adam20@wong-downs.com" TargetMode="External"/><Relationship Id="rId6692" Type="http://schemas.openxmlformats.org/officeDocument/2006/relationships/hyperlink" Target="mailto:reedhayden@chen.info" TargetMode="External"/><Relationship Id="rId16286" Type="http://schemas.openxmlformats.org/officeDocument/2006/relationships/hyperlink" Target="mailto:nsantos@weiss-christensen.com" TargetMode="External"/><Relationship Id="rId17684" Type="http://schemas.openxmlformats.org/officeDocument/2006/relationships/hyperlink" Target="mailto:harrismercedes@guerrero.com" TargetMode="External"/><Relationship Id="rId18735" Type="http://schemas.openxmlformats.org/officeDocument/2006/relationships/hyperlink" Target="https://mayo-vargas.com/" TargetMode="External"/><Relationship Id="rId5294" Type="http://schemas.openxmlformats.org/officeDocument/2006/relationships/hyperlink" Target="mailto:hannah15@phillips-pineda.com" TargetMode="External"/><Relationship Id="rId6345" Type="http://schemas.openxmlformats.org/officeDocument/2006/relationships/hyperlink" Target="https://www.owen.com/" TargetMode="External"/><Relationship Id="rId7743" Type="http://schemas.openxmlformats.org/officeDocument/2006/relationships/hyperlink" Target="https://salinas-yates.com/" TargetMode="External"/><Relationship Id="rId10724" Type="http://schemas.openxmlformats.org/officeDocument/2006/relationships/hyperlink" Target="mailto:stuarttyrone@knight.com" TargetMode="External"/><Relationship Id="rId17337" Type="http://schemas.openxmlformats.org/officeDocument/2006/relationships/hyperlink" Target="http://www.erickson-lozano.net/" TargetMode="External"/><Relationship Id="rId12896" Type="http://schemas.openxmlformats.org/officeDocument/2006/relationships/hyperlink" Target="mailto:lpowers@barnes.info" TargetMode="External"/><Relationship Id="rId13947" Type="http://schemas.openxmlformats.org/officeDocument/2006/relationships/hyperlink" Target="https://www.duran.com/" TargetMode="External"/><Relationship Id="rId2955" Type="http://schemas.openxmlformats.org/officeDocument/2006/relationships/hyperlink" Target="https://stark-gibbs.com/" TargetMode="External"/><Relationship Id="rId9568" Type="http://schemas.openxmlformats.org/officeDocument/2006/relationships/hyperlink" Target="mailto:kennethwerner@haney-wyatt.net" TargetMode="External"/><Relationship Id="rId11498" Type="http://schemas.openxmlformats.org/officeDocument/2006/relationships/hyperlink" Target="mailto:peter16@wu.com" TargetMode="External"/><Relationship Id="rId12549" Type="http://schemas.openxmlformats.org/officeDocument/2006/relationships/hyperlink" Target="http://www.wheeler.biz/" TargetMode="External"/><Relationship Id="rId16420" Type="http://schemas.openxmlformats.org/officeDocument/2006/relationships/hyperlink" Target="mailto:wbender@flynn.org" TargetMode="External"/><Relationship Id="rId19990" Type="http://schemas.openxmlformats.org/officeDocument/2006/relationships/hyperlink" Target="http://nixon.net/" TargetMode="External"/><Relationship Id="rId927" Type="http://schemas.openxmlformats.org/officeDocument/2006/relationships/hyperlink" Target="https://lowe.net/" TargetMode="External"/><Relationship Id="rId1557" Type="http://schemas.openxmlformats.org/officeDocument/2006/relationships/hyperlink" Target="https://vang.biz/" TargetMode="External"/><Relationship Id="rId2608" Type="http://schemas.openxmlformats.org/officeDocument/2006/relationships/hyperlink" Target="mailto:freemantravis@norman.net" TargetMode="External"/><Relationship Id="rId15022" Type="http://schemas.openxmlformats.org/officeDocument/2006/relationships/hyperlink" Target="mailto:jessica18@hendrix-woodward.com" TargetMode="External"/><Relationship Id="rId18592" Type="http://schemas.openxmlformats.org/officeDocument/2006/relationships/hyperlink" Target="mailto:joyce65@hampton-stanley.net" TargetMode="External"/><Relationship Id="rId19643" Type="http://schemas.openxmlformats.org/officeDocument/2006/relationships/hyperlink" Target="https://french.com/" TargetMode="External"/><Relationship Id="rId4030" Type="http://schemas.openxmlformats.org/officeDocument/2006/relationships/hyperlink" Target="mailto:clarencesanford@murillo-mcpherson.info" TargetMode="External"/><Relationship Id="rId8651" Type="http://schemas.openxmlformats.org/officeDocument/2006/relationships/hyperlink" Target="https://oconnor.net/" TargetMode="External"/><Relationship Id="rId9702" Type="http://schemas.openxmlformats.org/officeDocument/2006/relationships/hyperlink" Target="mailto:kendrarodgers@waller-farrell.com" TargetMode="External"/><Relationship Id="rId17194" Type="http://schemas.openxmlformats.org/officeDocument/2006/relationships/hyperlink" Target="mailto:candicecase@luna-caldwell.com" TargetMode="External"/><Relationship Id="rId18245" Type="http://schemas.openxmlformats.org/officeDocument/2006/relationships/hyperlink" Target="https://www.blake.com/" TargetMode="External"/><Relationship Id="rId7253" Type="http://schemas.openxmlformats.org/officeDocument/2006/relationships/hyperlink" Target="http://www.andersen.com/" TargetMode="External"/><Relationship Id="rId8304" Type="http://schemas.openxmlformats.org/officeDocument/2006/relationships/hyperlink" Target="mailto:robertnguyen@christensen.org" TargetMode="External"/><Relationship Id="rId10234" Type="http://schemas.openxmlformats.org/officeDocument/2006/relationships/hyperlink" Target="mailto:dennis06@ritter.biz" TargetMode="External"/><Relationship Id="rId10581" Type="http://schemas.openxmlformats.org/officeDocument/2006/relationships/hyperlink" Target="https://hicks.org/" TargetMode="External"/><Relationship Id="rId11632" Type="http://schemas.openxmlformats.org/officeDocument/2006/relationships/hyperlink" Target="mailto:isabellowe@marsh.com" TargetMode="External"/><Relationship Id="rId14855" Type="http://schemas.openxmlformats.org/officeDocument/2006/relationships/hyperlink" Target="http://www.foster.com/" TargetMode="External"/><Relationship Id="rId15906" Type="http://schemas.openxmlformats.org/officeDocument/2006/relationships/hyperlink" Target="mailto:alexbaxter@glass.com" TargetMode="External"/><Relationship Id="rId3863" Type="http://schemas.openxmlformats.org/officeDocument/2006/relationships/hyperlink" Target="http://mack.info/" TargetMode="External"/><Relationship Id="rId4914" Type="http://schemas.openxmlformats.org/officeDocument/2006/relationships/hyperlink" Target="mailto:wolfmiranda@burch.com" TargetMode="External"/><Relationship Id="rId9078" Type="http://schemas.openxmlformats.org/officeDocument/2006/relationships/hyperlink" Target="mailto:sherry20@love.com" TargetMode="External"/><Relationship Id="rId13457" Type="http://schemas.openxmlformats.org/officeDocument/2006/relationships/hyperlink" Target="http://rosario.org/" TargetMode="External"/><Relationship Id="rId14508" Type="http://schemas.openxmlformats.org/officeDocument/2006/relationships/hyperlink" Target="mailto:saunderssue@montoya.com" TargetMode="External"/><Relationship Id="rId784" Type="http://schemas.openxmlformats.org/officeDocument/2006/relationships/hyperlink" Target="mailto:mcgrathkatie@lynch-conway.com" TargetMode="External"/><Relationship Id="rId1067" Type="http://schemas.openxmlformats.org/officeDocument/2006/relationships/hyperlink" Target="https://www.ali.net/" TargetMode="External"/><Relationship Id="rId2465" Type="http://schemas.openxmlformats.org/officeDocument/2006/relationships/hyperlink" Target="https://www.hardin.com/" TargetMode="External"/><Relationship Id="rId3516" Type="http://schemas.openxmlformats.org/officeDocument/2006/relationships/hyperlink" Target="mailto:tammynewman@vazquez-diaz.com" TargetMode="External"/><Relationship Id="rId12059" Type="http://schemas.openxmlformats.org/officeDocument/2006/relationships/hyperlink" Target="https://www.russo.com/" TargetMode="External"/><Relationship Id="rId437" Type="http://schemas.openxmlformats.org/officeDocument/2006/relationships/hyperlink" Target="http://odom.info/" TargetMode="External"/><Relationship Id="rId2118" Type="http://schemas.openxmlformats.org/officeDocument/2006/relationships/hyperlink" Target="mailto:collierchad@flowers-brown.com" TargetMode="External"/><Relationship Id="rId5688" Type="http://schemas.openxmlformats.org/officeDocument/2006/relationships/hyperlink" Target="mailto:lamkatie@coffey.com" TargetMode="External"/><Relationship Id="rId6739" Type="http://schemas.openxmlformats.org/officeDocument/2006/relationships/hyperlink" Target="https://monroe.com/" TargetMode="External"/><Relationship Id="rId12540" Type="http://schemas.openxmlformats.org/officeDocument/2006/relationships/hyperlink" Target="mailto:rollinsyvette@roman.com" TargetMode="External"/><Relationship Id="rId19153" Type="http://schemas.openxmlformats.org/officeDocument/2006/relationships/hyperlink" Target="https://manning.com/" TargetMode="External"/><Relationship Id="rId8161" Type="http://schemas.openxmlformats.org/officeDocument/2006/relationships/hyperlink" Target="https://estes.com/" TargetMode="External"/><Relationship Id="rId9212" Type="http://schemas.openxmlformats.org/officeDocument/2006/relationships/hyperlink" Target="mailto:xvincent@finley.net" TargetMode="External"/><Relationship Id="rId10091" Type="http://schemas.openxmlformats.org/officeDocument/2006/relationships/hyperlink" Target="http://www.matthews-esparza.info/" TargetMode="External"/><Relationship Id="rId11142" Type="http://schemas.openxmlformats.org/officeDocument/2006/relationships/hyperlink" Target="mailto:wolfesarah@mayer.com" TargetMode="External"/><Relationship Id="rId1201" Type="http://schemas.openxmlformats.org/officeDocument/2006/relationships/hyperlink" Target="https://craig.com/" TargetMode="External"/><Relationship Id="rId4771" Type="http://schemas.openxmlformats.org/officeDocument/2006/relationships/hyperlink" Target="http://riggs.com/" TargetMode="External"/><Relationship Id="rId14365" Type="http://schemas.openxmlformats.org/officeDocument/2006/relationships/hyperlink" Target="http://chambers-ashley.com/" TargetMode="External"/><Relationship Id="rId15763" Type="http://schemas.openxmlformats.org/officeDocument/2006/relationships/hyperlink" Target="https://sampson.com/" TargetMode="External"/><Relationship Id="rId16814" Type="http://schemas.openxmlformats.org/officeDocument/2006/relationships/hyperlink" Target="mailto:nle@salazar-cabrera.info" TargetMode="External"/><Relationship Id="rId3373" Type="http://schemas.openxmlformats.org/officeDocument/2006/relationships/hyperlink" Target="http://www.santos-patrick.com/" TargetMode="External"/><Relationship Id="rId4424" Type="http://schemas.openxmlformats.org/officeDocument/2006/relationships/hyperlink" Target="mailto:caseysydney@clark.com" TargetMode="External"/><Relationship Id="rId5822" Type="http://schemas.openxmlformats.org/officeDocument/2006/relationships/hyperlink" Target="mailto:cantukirsten@bond-goodman.biz" TargetMode="External"/><Relationship Id="rId14018" Type="http://schemas.openxmlformats.org/officeDocument/2006/relationships/hyperlink" Target="mailto:caleb33@huerta-moss.biz" TargetMode="External"/><Relationship Id="rId15416" Type="http://schemas.openxmlformats.org/officeDocument/2006/relationships/hyperlink" Target="mailto:ygilbert@cameron.com" TargetMode="External"/><Relationship Id="rId18986" Type="http://schemas.openxmlformats.org/officeDocument/2006/relationships/hyperlink" Target="mailto:pottergordon@wood-gomez.com" TargetMode="External"/><Relationship Id="rId294" Type="http://schemas.openxmlformats.org/officeDocument/2006/relationships/hyperlink" Target="mailto:willie99@snyder.com" TargetMode="External"/><Relationship Id="rId3026" Type="http://schemas.openxmlformats.org/officeDocument/2006/relationships/hyperlink" Target="mailto:rossspears@sherman-simpson.info" TargetMode="External"/><Relationship Id="rId7994" Type="http://schemas.openxmlformats.org/officeDocument/2006/relationships/hyperlink" Target="mailto:wellsjoann@wiggins.com" TargetMode="External"/><Relationship Id="rId10975" Type="http://schemas.openxmlformats.org/officeDocument/2006/relationships/hyperlink" Target="https://schwartz.com/" TargetMode="External"/><Relationship Id="rId17588" Type="http://schemas.openxmlformats.org/officeDocument/2006/relationships/hyperlink" Target="mailto:gregmunoz@greene.com" TargetMode="External"/><Relationship Id="rId18639" Type="http://schemas.openxmlformats.org/officeDocument/2006/relationships/hyperlink" Target="http://roy.org/" TargetMode="External"/><Relationship Id="rId5198" Type="http://schemas.openxmlformats.org/officeDocument/2006/relationships/hyperlink" Target="mailto:natashawalton@bullock.biz" TargetMode="External"/><Relationship Id="rId6596" Type="http://schemas.openxmlformats.org/officeDocument/2006/relationships/hyperlink" Target="mailto:connorpatrick@fletcher-booth.net" TargetMode="External"/><Relationship Id="rId7647" Type="http://schemas.openxmlformats.org/officeDocument/2006/relationships/hyperlink" Target="https://floyd.com/" TargetMode="External"/><Relationship Id="rId10628" Type="http://schemas.openxmlformats.org/officeDocument/2006/relationships/hyperlink" Target="mailto:ralphperez@blake.com" TargetMode="External"/><Relationship Id="rId6249" Type="http://schemas.openxmlformats.org/officeDocument/2006/relationships/hyperlink" Target="https://www.koch-koch.com/" TargetMode="External"/><Relationship Id="rId12050" Type="http://schemas.openxmlformats.org/officeDocument/2006/relationships/hyperlink" Target="mailto:daniel66@york.net" TargetMode="External"/><Relationship Id="rId13101" Type="http://schemas.openxmlformats.org/officeDocument/2006/relationships/hyperlink" Target="https://proctor.com/" TargetMode="External"/><Relationship Id="rId16671" Type="http://schemas.openxmlformats.org/officeDocument/2006/relationships/hyperlink" Target="https://www.archer-hebert.com/" TargetMode="External"/><Relationship Id="rId17722" Type="http://schemas.openxmlformats.org/officeDocument/2006/relationships/hyperlink" Target="mailto:roachcarly@roy.net" TargetMode="External"/><Relationship Id="rId2859" Type="http://schemas.openxmlformats.org/officeDocument/2006/relationships/hyperlink" Target="http://johnston-orozco.com/" TargetMode="External"/><Relationship Id="rId6730" Type="http://schemas.openxmlformats.org/officeDocument/2006/relationships/hyperlink" Target="mailto:jane84@ho.com" TargetMode="External"/><Relationship Id="rId15273" Type="http://schemas.openxmlformats.org/officeDocument/2006/relationships/hyperlink" Target="https://robbins.com/" TargetMode="External"/><Relationship Id="rId16324" Type="http://schemas.openxmlformats.org/officeDocument/2006/relationships/hyperlink" Target="mailto:robersonnatalie@estes-gould.com" TargetMode="External"/><Relationship Id="rId4281" Type="http://schemas.openxmlformats.org/officeDocument/2006/relationships/hyperlink" Target="https://grimes-fry.com/" TargetMode="External"/><Relationship Id="rId5332" Type="http://schemas.openxmlformats.org/officeDocument/2006/relationships/hyperlink" Target="mailto:mirandatimothy@larson.org" TargetMode="External"/><Relationship Id="rId18496" Type="http://schemas.openxmlformats.org/officeDocument/2006/relationships/hyperlink" Target="mailto:parker63@bass.com" TargetMode="External"/><Relationship Id="rId19894" Type="http://schemas.openxmlformats.org/officeDocument/2006/relationships/hyperlink" Target="mailto:katelynbray@joyce.org" TargetMode="External"/><Relationship Id="rId8555" Type="http://schemas.openxmlformats.org/officeDocument/2006/relationships/hyperlink" Target="http://www.christensen.com/" TargetMode="External"/><Relationship Id="rId9606" Type="http://schemas.openxmlformats.org/officeDocument/2006/relationships/hyperlink" Target="mailto:lrobertson@figueroa.biz" TargetMode="External"/><Relationship Id="rId9953" Type="http://schemas.openxmlformats.org/officeDocument/2006/relationships/hyperlink" Target="http://www.lane-decker.com/" TargetMode="External"/><Relationship Id="rId11883" Type="http://schemas.openxmlformats.org/officeDocument/2006/relationships/hyperlink" Target="https://terry.net/" TargetMode="External"/><Relationship Id="rId12934" Type="http://schemas.openxmlformats.org/officeDocument/2006/relationships/hyperlink" Target="mailto:isaiah58@burke.com" TargetMode="External"/><Relationship Id="rId17098" Type="http://schemas.openxmlformats.org/officeDocument/2006/relationships/hyperlink" Target="mailto:cannonshane@ritter.com" TargetMode="External"/><Relationship Id="rId18149" Type="http://schemas.openxmlformats.org/officeDocument/2006/relationships/hyperlink" Target="https://www.riley.org/" TargetMode="External"/><Relationship Id="rId19547" Type="http://schemas.openxmlformats.org/officeDocument/2006/relationships/hyperlink" Target="https://yang-guzman.com/" TargetMode="External"/><Relationship Id="rId1942" Type="http://schemas.openxmlformats.org/officeDocument/2006/relationships/hyperlink" Target="mailto:deborah96@ortega-anderson.com" TargetMode="External"/><Relationship Id="rId7157" Type="http://schemas.openxmlformats.org/officeDocument/2006/relationships/hyperlink" Target="https://www.bradley-hodge.info/" TargetMode="External"/><Relationship Id="rId8208" Type="http://schemas.openxmlformats.org/officeDocument/2006/relationships/hyperlink" Target="mailto:loveannette@barrera.org" TargetMode="External"/><Relationship Id="rId10485" Type="http://schemas.openxmlformats.org/officeDocument/2006/relationships/hyperlink" Target="https://boyle-sanders.com/" TargetMode="External"/><Relationship Id="rId11536" Type="http://schemas.openxmlformats.org/officeDocument/2006/relationships/hyperlink" Target="mailto:nicole33@suarez.info" TargetMode="External"/><Relationship Id="rId10138" Type="http://schemas.openxmlformats.org/officeDocument/2006/relationships/hyperlink" Target="mailto:deanowens@mcintyre-church.net" TargetMode="External"/><Relationship Id="rId14759" Type="http://schemas.openxmlformats.org/officeDocument/2006/relationships/hyperlink" Target="http://beck.com/" TargetMode="External"/><Relationship Id="rId18630" Type="http://schemas.openxmlformats.org/officeDocument/2006/relationships/hyperlink" Target="mailto:emilycamacho@brandt.com" TargetMode="External"/><Relationship Id="rId3767" Type="http://schemas.openxmlformats.org/officeDocument/2006/relationships/hyperlink" Target="http://gray.com/" TargetMode="External"/><Relationship Id="rId4818" Type="http://schemas.openxmlformats.org/officeDocument/2006/relationships/hyperlink" Target="mailto:martinamanda@gaines-cooley.net" TargetMode="External"/><Relationship Id="rId16181" Type="http://schemas.openxmlformats.org/officeDocument/2006/relationships/hyperlink" Target="http://www.fisher.com/" TargetMode="External"/><Relationship Id="rId17232" Type="http://schemas.openxmlformats.org/officeDocument/2006/relationships/hyperlink" Target="mailto:brianna13@mercado.com" TargetMode="External"/><Relationship Id="rId688" Type="http://schemas.openxmlformats.org/officeDocument/2006/relationships/hyperlink" Target="mailto:fryjeff@baxter.com" TargetMode="External"/><Relationship Id="rId2369" Type="http://schemas.openxmlformats.org/officeDocument/2006/relationships/hyperlink" Target="http://tapia.com/" TargetMode="External"/><Relationship Id="rId6240" Type="http://schemas.openxmlformats.org/officeDocument/2006/relationships/hyperlink" Target="mailto:janet76@singleton.com" TargetMode="External"/><Relationship Id="rId2850" Type="http://schemas.openxmlformats.org/officeDocument/2006/relationships/hyperlink" Target="mailto:jorge56@mendez-nicholson.biz" TargetMode="External"/><Relationship Id="rId9463" Type="http://schemas.openxmlformats.org/officeDocument/2006/relationships/hyperlink" Target="http://oneal.info/" TargetMode="External"/><Relationship Id="rId11393" Type="http://schemas.openxmlformats.org/officeDocument/2006/relationships/hyperlink" Target="http://www.johnson.com/" TargetMode="External"/><Relationship Id="rId12444" Type="http://schemas.openxmlformats.org/officeDocument/2006/relationships/hyperlink" Target="mailto:derrickpace@warner.info" TargetMode="External"/><Relationship Id="rId12791" Type="http://schemas.openxmlformats.org/officeDocument/2006/relationships/hyperlink" Target="https://ortiz.com/" TargetMode="External"/><Relationship Id="rId13842" Type="http://schemas.openxmlformats.org/officeDocument/2006/relationships/hyperlink" Target="mailto:dwayne08@dennis.org" TargetMode="External"/><Relationship Id="rId19057" Type="http://schemas.openxmlformats.org/officeDocument/2006/relationships/hyperlink" Target="https://www.velasquez.biz/" TargetMode="External"/><Relationship Id="rId822" Type="http://schemas.openxmlformats.org/officeDocument/2006/relationships/hyperlink" Target="mailto:chanselena@pitts.info" TargetMode="External"/><Relationship Id="rId1452" Type="http://schemas.openxmlformats.org/officeDocument/2006/relationships/hyperlink" Target="mailto:jle@ewing.org" TargetMode="External"/><Relationship Id="rId2503" Type="http://schemas.openxmlformats.org/officeDocument/2006/relationships/hyperlink" Target="http://www.downs-brady.com/" TargetMode="External"/><Relationship Id="rId3901" Type="http://schemas.openxmlformats.org/officeDocument/2006/relationships/hyperlink" Target="http://ho.com/" TargetMode="External"/><Relationship Id="rId8065" Type="http://schemas.openxmlformats.org/officeDocument/2006/relationships/hyperlink" Target="https://www.obrien.com/" TargetMode="External"/><Relationship Id="rId9116" Type="http://schemas.openxmlformats.org/officeDocument/2006/relationships/hyperlink" Target="mailto:tcarroll@keller-whitaker.com" TargetMode="External"/><Relationship Id="rId11046" Type="http://schemas.openxmlformats.org/officeDocument/2006/relationships/hyperlink" Target="mailto:steveosborne@hoover.com" TargetMode="External"/><Relationship Id="rId1105" Type="http://schemas.openxmlformats.org/officeDocument/2006/relationships/hyperlink" Target="https://www.wilkinson.org/" TargetMode="External"/><Relationship Id="rId15667" Type="http://schemas.openxmlformats.org/officeDocument/2006/relationships/hyperlink" Target="http://www.lynch-rowland.com/" TargetMode="External"/><Relationship Id="rId16718" Type="http://schemas.openxmlformats.org/officeDocument/2006/relationships/hyperlink" Target="mailto:noah80@mora.com" TargetMode="External"/><Relationship Id="rId3277" Type="http://schemas.openxmlformats.org/officeDocument/2006/relationships/hyperlink" Target="https://price-eaton.biz/" TargetMode="External"/><Relationship Id="rId4675" Type="http://schemas.openxmlformats.org/officeDocument/2006/relationships/hyperlink" Target="https://garza.com/" TargetMode="External"/><Relationship Id="rId5726" Type="http://schemas.openxmlformats.org/officeDocument/2006/relationships/hyperlink" Target="mailto:lbolton@andersen.net" TargetMode="External"/><Relationship Id="rId14269" Type="http://schemas.openxmlformats.org/officeDocument/2006/relationships/hyperlink" Target="http://www.hubbard.info/" TargetMode="External"/><Relationship Id="rId18140" Type="http://schemas.openxmlformats.org/officeDocument/2006/relationships/hyperlink" Target="mailto:antonio41@horton.info" TargetMode="External"/><Relationship Id="rId198" Type="http://schemas.openxmlformats.org/officeDocument/2006/relationships/hyperlink" Target="http://hill.com/" TargetMode="External"/><Relationship Id="rId4328" Type="http://schemas.openxmlformats.org/officeDocument/2006/relationships/hyperlink" Target="mailto:awest@bernard.com" TargetMode="External"/><Relationship Id="rId7898" Type="http://schemas.openxmlformats.org/officeDocument/2006/relationships/hyperlink" Target="mailto:tbryant@neal-mercado.org" TargetMode="External"/><Relationship Id="rId8949" Type="http://schemas.openxmlformats.org/officeDocument/2006/relationships/hyperlink" Target="http://morales-bartlett.info/" TargetMode="External"/><Relationship Id="rId10879" Type="http://schemas.openxmlformats.org/officeDocument/2006/relationships/hyperlink" Target="https://burch.com/" TargetMode="External"/><Relationship Id="rId14750" Type="http://schemas.openxmlformats.org/officeDocument/2006/relationships/hyperlink" Target="mailto:belinda97@lopez-shaffer.net" TargetMode="External"/><Relationship Id="rId15801" Type="http://schemas.openxmlformats.org/officeDocument/2006/relationships/hyperlink" Target="http://davies.com/" TargetMode="External"/><Relationship Id="rId13352" Type="http://schemas.openxmlformats.org/officeDocument/2006/relationships/hyperlink" Target="mailto:lucas33@vega-mcintosh.com" TargetMode="External"/><Relationship Id="rId14403" Type="http://schemas.openxmlformats.org/officeDocument/2006/relationships/hyperlink" Target="http://www.mendoza.com/" TargetMode="External"/><Relationship Id="rId2360" Type="http://schemas.openxmlformats.org/officeDocument/2006/relationships/hyperlink" Target="mailto:matthewmccann@santos.com" TargetMode="External"/><Relationship Id="rId3411" Type="http://schemas.openxmlformats.org/officeDocument/2006/relationships/hyperlink" Target="https://bradley.net/" TargetMode="External"/><Relationship Id="rId6981" Type="http://schemas.openxmlformats.org/officeDocument/2006/relationships/hyperlink" Target="https://www.zuniga.com/" TargetMode="External"/><Relationship Id="rId13005" Type="http://schemas.openxmlformats.org/officeDocument/2006/relationships/hyperlink" Target="http://sexton.com/" TargetMode="External"/><Relationship Id="rId16575" Type="http://schemas.openxmlformats.org/officeDocument/2006/relationships/hyperlink" Target="http://www.mahoney-mercer.com/" TargetMode="External"/><Relationship Id="rId17973" Type="http://schemas.openxmlformats.org/officeDocument/2006/relationships/hyperlink" Target="http://www.ochoa-francis.com/" TargetMode="External"/><Relationship Id="rId332" Type="http://schemas.openxmlformats.org/officeDocument/2006/relationships/hyperlink" Target="mailto:perry87@nichols.biz" TargetMode="External"/><Relationship Id="rId2013" Type="http://schemas.openxmlformats.org/officeDocument/2006/relationships/hyperlink" Target="http://www.rios.com/" TargetMode="External"/><Relationship Id="rId5583" Type="http://schemas.openxmlformats.org/officeDocument/2006/relationships/hyperlink" Target="https://stewart-patton.com/" TargetMode="External"/><Relationship Id="rId6634" Type="http://schemas.openxmlformats.org/officeDocument/2006/relationships/hyperlink" Target="mailto:aimeevazquez@bartlett-olson.info" TargetMode="External"/><Relationship Id="rId15177" Type="http://schemas.openxmlformats.org/officeDocument/2006/relationships/hyperlink" Target="https://www.fisher.com/" TargetMode="External"/><Relationship Id="rId16228" Type="http://schemas.openxmlformats.org/officeDocument/2006/relationships/hyperlink" Target="mailto:leonreid@robles-hartman.com" TargetMode="External"/><Relationship Id="rId17626" Type="http://schemas.openxmlformats.org/officeDocument/2006/relationships/hyperlink" Target="mailto:chasejoel@blevins.info" TargetMode="External"/><Relationship Id="rId4185" Type="http://schemas.openxmlformats.org/officeDocument/2006/relationships/hyperlink" Target="http://hayes.com/" TargetMode="External"/><Relationship Id="rId5236" Type="http://schemas.openxmlformats.org/officeDocument/2006/relationships/hyperlink" Target="mailto:laurenfarley@delgado.com" TargetMode="External"/><Relationship Id="rId19798" Type="http://schemas.openxmlformats.org/officeDocument/2006/relationships/hyperlink" Target="mailto:coopertheodore@prince-carpenter.biz" TargetMode="External"/><Relationship Id="rId9857" Type="http://schemas.openxmlformats.org/officeDocument/2006/relationships/hyperlink" Target="https://michael.com/" TargetMode="External"/><Relationship Id="rId11787" Type="http://schemas.openxmlformats.org/officeDocument/2006/relationships/hyperlink" Target="http://hanson.com/" TargetMode="External"/><Relationship Id="rId12838" Type="http://schemas.openxmlformats.org/officeDocument/2006/relationships/hyperlink" Target="mailto:andreszavala@castro.com" TargetMode="External"/><Relationship Id="rId1846" Type="http://schemas.openxmlformats.org/officeDocument/2006/relationships/hyperlink" Target="mailto:penningtonpam@wade.com" TargetMode="External"/><Relationship Id="rId8459" Type="http://schemas.openxmlformats.org/officeDocument/2006/relationships/hyperlink" Target="https://www.tapia.com/" TargetMode="External"/><Relationship Id="rId10389" Type="http://schemas.openxmlformats.org/officeDocument/2006/relationships/hyperlink" Target="http://phillips-frye.com/" TargetMode="External"/><Relationship Id="rId14260" Type="http://schemas.openxmlformats.org/officeDocument/2006/relationships/hyperlink" Target="mailto:selenashields@hopkins-proctor.com" TargetMode="External"/><Relationship Id="rId15311" Type="http://schemas.openxmlformats.org/officeDocument/2006/relationships/hyperlink" Target="http://schroeder-collins.com/" TargetMode="External"/><Relationship Id="rId18881" Type="http://schemas.openxmlformats.org/officeDocument/2006/relationships/hyperlink" Target="http://www.malone.org/" TargetMode="External"/><Relationship Id="rId19932" Type="http://schemas.openxmlformats.org/officeDocument/2006/relationships/hyperlink" Target="mailto:caitlin15@rollins.com" TargetMode="External"/><Relationship Id="rId8940" Type="http://schemas.openxmlformats.org/officeDocument/2006/relationships/hyperlink" Target="mailto:kellieriggs@shannon-stephens.com" TargetMode="External"/><Relationship Id="rId17483" Type="http://schemas.openxmlformats.org/officeDocument/2006/relationships/hyperlink" Target="http://www.baird.biz/" TargetMode="External"/><Relationship Id="rId18534" Type="http://schemas.openxmlformats.org/officeDocument/2006/relationships/hyperlink" Target="mailto:wuerica@hammond-powell.org" TargetMode="External"/><Relationship Id="rId6491" Type="http://schemas.openxmlformats.org/officeDocument/2006/relationships/hyperlink" Target="http://irwin.org/" TargetMode="External"/><Relationship Id="rId7542" Type="http://schemas.openxmlformats.org/officeDocument/2006/relationships/hyperlink" Target="mailto:isabella25@williamson.net" TargetMode="External"/><Relationship Id="rId10523" Type="http://schemas.openxmlformats.org/officeDocument/2006/relationships/hyperlink" Target="https://www.burnett-cohen.info/" TargetMode="External"/><Relationship Id="rId10870" Type="http://schemas.openxmlformats.org/officeDocument/2006/relationships/hyperlink" Target="mailto:hwebster@sharp-stuart.com" TargetMode="External"/><Relationship Id="rId11921" Type="http://schemas.openxmlformats.org/officeDocument/2006/relationships/hyperlink" Target="https://bernard.com/" TargetMode="External"/><Relationship Id="rId16085" Type="http://schemas.openxmlformats.org/officeDocument/2006/relationships/hyperlink" Target="https://poole-meza.net/" TargetMode="External"/><Relationship Id="rId17136" Type="http://schemas.openxmlformats.org/officeDocument/2006/relationships/hyperlink" Target="mailto:gentryperry@hill.biz" TargetMode="External"/><Relationship Id="rId5093" Type="http://schemas.openxmlformats.org/officeDocument/2006/relationships/hyperlink" Target="https://www.estes.com/" TargetMode="External"/><Relationship Id="rId6144" Type="http://schemas.openxmlformats.org/officeDocument/2006/relationships/hyperlink" Target="mailto:zavalamary@house.com" TargetMode="External"/><Relationship Id="rId9367" Type="http://schemas.openxmlformats.org/officeDocument/2006/relationships/hyperlink" Target="https://www.myers.com/" TargetMode="External"/><Relationship Id="rId12695" Type="http://schemas.openxmlformats.org/officeDocument/2006/relationships/hyperlink" Target="https://keller.com/" TargetMode="External"/><Relationship Id="rId13746" Type="http://schemas.openxmlformats.org/officeDocument/2006/relationships/hyperlink" Target="mailto:becky20@bentley.com" TargetMode="External"/><Relationship Id="rId1356" Type="http://schemas.openxmlformats.org/officeDocument/2006/relationships/hyperlink" Target="mailto:schmittautumn@glenn.com" TargetMode="External"/><Relationship Id="rId2754" Type="http://schemas.openxmlformats.org/officeDocument/2006/relationships/hyperlink" Target="mailto:ralph32@ayala.com" TargetMode="External"/><Relationship Id="rId3805" Type="http://schemas.openxmlformats.org/officeDocument/2006/relationships/hyperlink" Target="https://www.mcclure.com/" TargetMode="External"/><Relationship Id="rId11297" Type="http://schemas.openxmlformats.org/officeDocument/2006/relationships/hyperlink" Target="https://boone.com/" TargetMode="External"/><Relationship Id="rId12348" Type="http://schemas.openxmlformats.org/officeDocument/2006/relationships/hyperlink" Target="mailto:snownatalie@spencer.biz" TargetMode="External"/><Relationship Id="rId16969" Type="http://schemas.openxmlformats.org/officeDocument/2006/relationships/hyperlink" Target="https://www.blackwell.com/" TargetMode="External"/><Relationship Id="rId726" Type="http://schemas.openxmlformats.org/officeDocument/2006/relationships/hyperlink" Target="mailto:mckenzieroberta@leach.org" TargetMode="External"/><Relationship Id="rId1009" Type="http://schemas.openxmlformats.org/officeDocument/2006/relationships/hyperlink" Target="http://www.mosley.com/" TargetMode="External"/><Relationship Id="rId2407" Type="http://schemas.openxmlformats.org/officeDocument/2006/relationships/hyperlink" Target="https://www.schroeder.net/" TargetMode="External"/><Relationship Id="rId5977" Type="http://schemas.openxmlformats.org/officeDocument/2006/relationships/hyperlink" Target="http://melendez-bowman.org/" TargetMode="External"/><Relationship Id="rId18391" Type="http://schemas.openxmlformats.org/officeDocument/2006/relationships/hyperlink" Target="https://esparza-guerrero.com/" TargetMode="External"/><Relationship Id="rId19442" Type="http://schemas.openxmlformats.org/officeDocument/2006/relationships/hyperlink" Target="mailto:smorris@cline.com" TargetMode="External"/><Relationship Id="rId62" Type="http://schemas.openxmlformats.org/officeDocument/2006/relationships/hyperlink" Target="mailto:jake39@little.com" TargetMode="External"/><Relationship Id="rId4579" Type="http://schemas.openxmlformats.org/officeDocument/2006/relationships/hyperlink" Target="https://burke.com/" TargetMode="External"/><Relationship Id="rId8450" Type="http://schemas.openxmlformats.org/officeDocument/2006/relationships/hyperlink" Target="mailto:joycesalas@simmons.com" TargetMode="External"/><Relationship Id="rId9501" Type="http://schemas.openxmlformats.org/officeDocument/2006/relationships/hyperlink" Target="http://weeks.com/" TargetMode="External"/><Relationship Id="rId10380" Type="http://schemas.openxmlformats.org/officeDocument/2006/relationships/hyperlink" Target="mailto:snolan@ochoa.org" TargetMode="External"/><Relationship Id="rId11431" Type="http://schemas.openxmlformats.org/officeDocument/2006/relationships/hyperlink" Target="http://holland-turner.biz/" TargetMode="External"/><Relationship Id="rId18044" Type="http://schemas.openxmlformats.org/officeDocument/2006/relationships/hyperlink" Target="mailto:cunninghamkyle@rocha.info" TargetMode="External"/><Relationship Id="rId7052" Type="http://schemas.openxmlformats.org/officeDocument/2006/relationships/hyperlink" Target="mailto:shawn76@small-hodges.com" TargetMode="External"/><Relationship Id="rId8103" Type="http://schemas.openxmlformats.org/officeDocument/2006/relationships/hyperlink" Target="http://www.riley.com/" TargetMode="External"/><Relationship Id="rId10033" Type="http://schemas.openxmlformats.org/officeDocument/2006/relationships/hyperlink" Target="https://mosley.com/" TargetMode="External"/><Relationship Id="rId14654" Type="http://schemas.openxmlformats.org/officeDocument/2006/relationships/hyperlink" Target="mailto:herrerajerry@yang.com" TargetMode="External"/><Relationship Id="rId3662" Type="http://schemas.openxmlformats.org/officeDocument/2006/relationships/hyperlink" Target="mailto:ckemp@travis.info" TargetMode="External"/><Relationship Id="rId4713" Type="http://schemas.openxmlformats.org/officeDocument/2006/relationships/hyperlink" Target="https://kramer.info/" TargetMode="External"/><Relationship Id="rId13256" Type="http://schemas.openxmlformats.org/officeDocument/2006/relationships/hyperlink" Target="mailto:staffordnatasha@shields.net" TargetMode="External"/><Relationship Id="rId14307" Type="http://schemas.openxmlformats.org/officeDocument/2006/relationships/hyperlink" Target="http://www.hanson.com/" TargetMode="External"/><Relationship Id="rId15705" Type="http://schemas.openxmlformats.org/officeDocument/2006/relationships/hyperlink" Target="https://www.lewis.com/" TargetMode="External"/><Relationship Id="rId583" Type="http://schemas.openxmlformats.org/officeDocument/2006/relationships/hyperlink" Target="http://www.ortiz.com/" TargetMode="External"/><Relationship Id="rId2264" Type="http://schemas.openxmlformats.org/officeDocument/2006/relationships/hyperlink" Target="mailto:rsoto@barrett.net" TargetMode="External"/><Relationship Id="rId3315" Type="http://schemas.openxmlformats.org/officeDocument/2006/relationships/hyperlink" Target="http://norris.org/" TargetMode="External"/><Relationship Id="rId17877" Type="http://schemas.openxmlformats.org/officeDocument/2006/relationships/hyperlink" Target="http://www.hoffman.com/" TargetMode="External"/><Relationship Id="rId18928" Type="http://schemas.openxmlformats.org/officeDocument/2006/relationships/hyperlink" Target="mailto:gentryharry@wilkinson.biz" TargetMode="External"/><Relationship Id="rId236" Type="http://schemas.openxmlformats.org/officeDocument/2006/relationships/hyperlink" Target="mailto:paulcastaneda@burke.com" TargetMode="External"/><Relationship Id="rId5487" Type="http://schemas.openxmlformats.org/officeDocument/2006/relationships/hyperlink" Target="https://bentley.com/" TargetMode="External"/><Relationship Id="rId6885" Type="http://schemas.openxmlformats.org/officeDocument/2006/relationships/hyperlink" Target="http://washington-hall.net/" TargetMode="External"/><Relationship Id="rId7936" Type="http://schemas.openxmlformats.org/officeDocument/2006/relationships/hyperlink" Target="mailto:blankenshipkatrina@navarro-castaneda.info" TargetMode="External"/><Relationship Id="rId10917" Type="http://schemas.openxmlformats.org/officeDocument/2006/relationships/hyperlink" Target="https://mayo.com/" TargetMode="External"/><Relationship Id="rId16479" Type="http://schemas.openxmlformats.org/officeDocument/2006/relationships/hyperlink" Target="https://www.coffey.com/" TargetMode="External"/><Relationship Id="rId4089" Type="http://schemas.openxmlformats.org/officeDocument/2006/relationships/hyperlink" Target="http://cervantes-berger.net/" TargetMode="External"/><Relationship Id="rId6538" Type="http://schemas.openxmlformats.org/officeDocument/2006/relationships/hyperlink" Target="mailto:marc31@shaw-campbell.com" TargetMode="External"/><Relationship Id="rId9011" Type="http://schemas.openxmlformats.org/officeDocument/2006/relationships/hyperlink" Target="http://www.mcconnell.com/" TargetMode="External"/><Relationship Id="rId16960" Type="http://schemas.openxmlformats.org/officeDocument/2006/relationships/hyperlink" Target="mailto:gillandre@franklin-sosa.com" TargetMode="External"/><Relationship Id="rId15562" Type="http://schemas.openxmlformats.org/officeDocument/2006/relationships/hyperlink" Target="mailto:mercadoautumn@cobb.com" TargetMode="External"/><Relationship Id="rId16613" Type="http://schemas.openxmlformats.org/officeDocument/2006/relationships/hyperlink" Target="http://khan-pollard.com/" TargetMode="External"/><Relationship Id="rId1000" Type="http://schemas.openxmlformats.org/officeDocument/2006/relationships/hyperlink" Target="mailto:hartcassidy@whitney.com" TargetMode="External"/><Relationship Id="rId4570" Type="http://schemas.openxmlformats.org/officeDocument/2006/relationships/hyperlink" Target="mailto:haleygabriella@roth-nixon.net" TargetMode="External"/><Relationship Id="rId5621" Type="http://schemas.openxmlformats.org/officeDocument/2006/relationships/hyperlink" Target="http://www.meyers-best.com/" TargetMode="External"/><Relationship Id="rId14164" Type="http://schemas.openxmlformats.org/officeDocument/2006/relationships/hyperlink" Target="mailto:hillgabriela@shepard-vang.com" TargetMode="External"/><Relationship Id="rId15215" Type="http://schemas.openxmlformats.org/officeDocument/2006/relationships/hyperlink" Target="https://blackwell.com/" TargetMode="External"/><Relationship Id="rId18785" Type="http://schemas.openxmlformats.org/officeDocument/2006/relationships/hyperlink" Target="https://vaughan-berger.com/" TargetMode="External"/><Relationship Id="rId3172" Type="http://schemas.openxmlformats.org/officeDocument/2006/relationships/hyperlink" Target="mailto:summersjerry@stark.com" TargetMode="External"/><Relationship Id="rId4223" Type="http://schemas.openxmlformats.org/officeDocument/2006/relationships/hyperlink" Target="https://forbes-garrett.net/" TargetMode="External"/><Relationship Id="rId7793" Type="http://schemas.openxmlformats.org/officeDocument/2006/relationships/hyperlink" Target="http://www.navarro.info/" TargetMode="External"/><Relationship Id="rId8844" Type="http://schemas.openxmlformats.org/officeDocument/2006/relationships/hyperlink" Target="mailto:clarencerandolph@nunez.com" TargetMode="External"/><Relationship Id="rId17387" Type="http://schemas.openxmlformats.org/officeDocument/2006/relationships/hyperlink" Target="https://henson.com/" TargetMode="External"/><Relationship Id="rId18438" Type="http://schemas.openxmlformats.org/officeDocument/2006/relationships/hyperlink" Target="mailto:wesley80@dudley.com" TargetMode="External"/><Relationship Id="rId19836" Type="http://schemas.openxmlformats.org/officeDocument/2006/relationships/hyperlink" Target="mailto:fmedina@kramer-munoz.biz" TargetMode="External"/><Relationship Id="rId6395" Type="http://schemas.openxmlformats.org/officeDocument/2006/relationships/hyperlink" Target="https://cardenas.com/" TargetMode="External"/><Relationship Id="rId7446" Type="http://schemas.openxmlformats.org/officeDocument/2006/relationships/hyperlink" Target="mailto:millerangela@vang.com" TargetMode="External"/><Relationship Id="rId10774" Type="http://schemas.openxmlformats.org/officeDocument/2006/relationships/hyperlink" Target="mailto:xbyrd@freeman.org" TargetMode="External"/><Relationship Id="rId11825" Type="http://schemas.openxmlformats.org/officeDocument/2006/relationships/hyperlink" Target="https://weber-kennedy.info/" TargetMode="External"/><Relationship Id="rId6048" Type="http://schemas.openxmlformats.org/officeDocument/2006/relationships/hyperlink" Target="mailto:janetsims@singh.com" TargetMode="External"/><Relationship Id="rId10427" Type="http://schemas.openxmlformats.org/officeDocument/2006/relationships/hyperlink" Target="https://www.skinner-rasmussen.info/" TargetMode="External"/><Relationship Id="rId13997" Type="http://schemas.openxmlformats.org/officeDocument/2006/relationships/hyperlink" Target="https://sexton-sandoval.com/" TargetMode="External"/><Relationship Id="rId12599" Type="http://schemas.openxmlformats.org/officeDocument/2006/relationships/hyperlink" Target="http://decker.org/" TargetMode="External"/><Relationship Id="rId16470" Type="http://schemas.openxmlformats.org/officeDocument/2006/relationships/hyperlink" Target="mailto:frederick50@roth-herman.org" TargetMode="External"/><Relationship Id="rId17521" Type="http://schemas.openxmlformats.org/officeDocument/2006/relationships/hyperlink" Target="https://www.morales.com/" TargetMode="External"/><Relationship Id="rId977" Type="http://schemas.openxmlformats.org/officeDocument/2006/relationships/hyperlink" Target="http://www.lawson.com/" TargetMode="External"/><Relationship Id="rId2658" Type="http://schemas.openxmlformats.org/officeDocument/2006/relationships/hyperlink" Target="mailto:joeandersen@costa.net" TargetMode="External"/><Relationship Id="rId3709" Type="http://schemas.openxmlformats.org/officeDocument/2006/relationships/hyperlink" Target="https://www.reyes-andersen.biz/" TargetMode="External"/><Relationship Id="rId4080" Type="http://schemas.openxmlformats.org/officeDocument/2006/relationships/hyperlink" Target="mailto:marilyn20@mack.com" TargetMode="External"/><Relationship Id="rId15072" Type="http://schemas.openxmlformats.org/officeDocument/2006/relationships/hyperlink" Target="mailto:adrianashort@villarreal.com" TargetMode="External"/><Relationship Id="rId16123" Type="http://schemas.openxmlformats.org/officeDocument/2006/relationships/hyperlink" Target="http://cannon.biz/" TargetMode="External"/><Relationship Id="rId19693" Type="http://schemas.openxmlformats.org/officeDocument/2006/relationships/hyperlink" Target="http://www.guerra-cabrera.org/" TargetMode="External"/><Relationship Id="rId5131" Type="http://schemas.openxmlformats.org/officeDocument/2006/relationships/hyperlink" Target="https://banks.info/" TargetMode="External"/><Relationship Id="rId9752" Type="http://schemas.openxmlformats.org/officeDocument/2006/relationships/hyperlink" Target="mailto:roachtina@hart-jones.com" TargetMode="External"/><Relationship Id="rId11682" Type="http://schemas.openxmlformats.org/officeDocument/2006/relationships/hyperlink" Target="mailto:bailey04@pennington.biz" TargetMode="External"/><Relationship Id="rId12733" Type="http://schemas.openxmlformats.org/officeDocument/2006/relationships/hyperlink" Target="https://odonnell.com/" TargetMode="External"/><Relationship Id="rId18295" Type="http://schemas.openxmlformats.org/officeDocument/2006/relationships/hyperlink" Target="https://ibarra-rivera.com/" TargetMode="External"/><Relationship Id="rId19346" Type="http://schemas.openxmlformats.org/officeDocument/2006/relationships/hyperlink" Target="mailto:kaisergreg@abbott-fox.com" TargetMode="External"/><Relationship Id="rId1741" Type="http://schemas.openxmlformats.org/officeDocument/2006/relationships/hyperlink" Target="https://merritt.com/" TargetMode="External"/><Relationship Id="rId8354" Type="http://schemas.openxmlformats.org/officeDocument/2006/relationships/hyperlink" Target="mailto:jamie79@dalton-byrd.com" TargetMode="External"/><Relationship Id="rId9405" Type="http://schemas.openxmlformats.org/officeDocument/2006/relationships/hyperlink" Target="https://www.hodges.com/" TargetMode="External"/><Relationship Id="rId10284" Type="http://schemas.openxmlformats.org/officeDocument/2006/relationships/hyperlink" Target="mailto:bcarney@barr.com" TargetMode="External"/><Relationship Id="rId11335" Type="http://schemas.openxmlformats.org/officeDocument/2006/relationships/hyperlink" Target="https://www.garrett.biz/" TargetMode="External"/><Relationship Id="rId8007" Type="http://schemas.openxmlformats.org/officeDocument/2006/relationships/hyperlink" Target="https://gill-stout.com/" TargetMode="External"/><Relationship Id="rId15956" Type="http://schemas.openxmlformats.org/officeDocument/2006/relationships/hyperlink" Target="mailto:ballardclinton@massey-schroeder.com" TargetMode="External"/><Relationship Id="rId3566" Type="http://schemas.openxmlformats.org/officeDocument/2006/relationships/hyperlink" Target="mailto:qbray@wiley.biz" TargetMode="External"/><Relationship Id="rId4964" Type="http://schemas.openxmlformats.org/officeDocument/2006/relationships/hyperlink" Target="mailto:mindy94@hebert.com" TargetMode="External"/><Relationship Id="rId14558" Type="http://schemas.openxmlformats.org/officeDocument/2006/relationships/hyperlink" Target="mailto:mullinstyrone@henry-weber.com" TargetMode="External"/><Relationship Id="rId15609" Type="http://schemas.openxmlformats.org/officeDocument/2006/relationships/hyperlink" Target="https://johnson-davies.com/" TargetMode="External"/><Relationship Id="rId17031" Type="http://schemas.openxmlformats.org/officeDocument/2006/relationships/hyperlink" Target="https://wise-khan.com/" TargetMode="External"/><Relationship Id="rId487" Type="http://schemas.openxmlformats.org/officeDocument/2006/relationships/hyperlink" Target="https://www.cochran-cook.com/" TargetMode="External"/><Relationship Id="rId2168" Type="http://schemas.openxmlformats.org/officeDocument/2006/relationships/hyperlink" Target="mailto:ekirk@velazquez.com" TargetMode="External"/><Relationship Id="rId3219" Type="http://schemas.openxmlformats.org/officeDocument/2006/relationships/hyperlink" Target="http://www.ochoa-rose.info/" TargetMode="External"/><Relationship Id="rId4617" Type="http://schemas.openxmlformats.org/officeDocument/2006/relationships/hyperlink" Target="http://nash-odom.com/" TargetMode="External"/><Relationship Id="rId6789" Type="http://schemas.openxmlformats.org/officeDocument/2006/relationships/hyperlink" Target="http://www.stevens.com/" TargetMode="External"/><Relationship Id="rId12590" Type="http://schemas.openxmlformats.org/officeDocument/2006/relationships/hyperlink" Target="mailto:alvin68@trujillo-goodwin.com" TargetMode="External"/><Relationship Id="rId13641" Type="http://schemas.openxmlformats.org/officeDocument/2006/relationships/hyperlink" Target="http://sandoval-gallegos.com/" TargetMode="External"/><Relationship Id="rId3700" Type="http://schemas.openxmlformats.org/officeDocument/2006/relationships/hyperlink" Target="mailto:ybarron@rios-hendricks.com" TargetMode="External"/><Relationship Id="rId9262" Type="http://schemas.openxmlformats.org/officeDocument/2006/relationships/hyperlink" Target="mailto:yesenia59@ellison-gibson.com" TargetMode="External"/><Relationship Id="rId11192" Type="http://schemas.openxmlformats.org/officeDocument/2006/relationships/hyperlink" Target="mailto:haileygarner@garcia.com" TargetMode="External"/><Relationship Id="rId12243" Type="http://schemas.openxmlformats.org/officeDocument/2006/relationships/hyperlink" Target="http://holden-herman.com/" TargetMode="External"/><Relationship Id="rId16864" Type="http://schemas.openxmlformats.org/officeDocument/2006/relationships/hyperlink" Target="mailto:candice06@davenport.org" TargetMode="External"/><Relationship Id="rId621" Type="http://schemas.openxmlformats.org/officeDocument/2006/relationships/hyperlink" Target="https://frye.biz/" TargetMode="External"/><Relationship Id="rId1251" Type="http://schemas.openxmlformats.org/officeDocument/2006/relationships/hyperlink" Target="https://hoffman.com/" TargetMode="External"/><Relationship Id="rId2302" Type="http://schemas.openxmlformats.org/officeDocument/2006/relationships/hyperlink" Target="mailto:arellanoronald@huff-cantu.com" TargetMode="External"/><Relationship Id="rId5872" Type="http://schemas.openxmlformats.org/officeDocument/2006/relationships/hyperlink" Target="mailto:collincase@santos.info" TargetMode="External"/><Relationship Id="rId6923" Type="http://schemas.openxmlformats.org/officeDocument/2006/relationships/hyperlink" Target="http://www.hoffman.com/" TargetMode="External"/><Relationship Id="rId15466" Type="http://schemas.openxmlformats.org/officeDocument/2006/relationships/hyperlink" Target="mailto:vobrien@allen.biz" TargetMode="External"/><Relationship Id="rId16517" Type="http://schemas.openxmlformats.org/officeDocument/2006/relationships/hyperlink" Target="https://www.cook-fischer.com/" TargetMode="External"/><Relationship Id="rId17915" Type="http://schemas.openxmlformats.org/officeDocument/2006/relationships/hyperlink" Target="http://www.riggs.com/" TargetMode="External"/><Relationship Id="rId4474" Type="http://schemas.openxmlformats.org/officeDocument/2006/relationships/hyperlink" Target="mailto:whobbs@atkins-pruitt.com" TargetMode="External"/><Relationship Id="rId5525" Type="http://schemas.openxmlformats.org/officeDocument/2006/relationships/hyperlink" Target="http://newton.net/" TargetMode="External"/><Relationship Id="rId14068" Type="http://schemas.openxmlformats.org/officeDocument/2006/relationships/hyperlink" Target="mailto:kathryn44@vaughan.com" TargetMode="External"/><Relationship Id="rId15119" Type="http://schemas.openxmlformats.org/officeDocument/2006/relationships/hyperlink" Target="http://vance.org/" TargetMode="External"/><Relationship Id="rId3076" Type="http://schemas.openxmlformats.org/officeDocument/2006/relationships/hyperlink" Target="mailto:marcofloyd@castaneda.com" TargetMode="External"/><Relationship Id="rId4127" Type="http://schemas.openxmlformats.org/officeDocument/2006/relationships/hyperlink" Target="http://www.jefferson.biz/" TargetMode="External"/><Relationship Id="rId7697" Type="http://schemas.openxmlformats.org/officeDocument/2006/relationships/hyperlink" Target="http://www.velasquez.com/" TargetMode="External"/><Relationship Id="rId18689" Type="http://schemas.openxmlformats.org/officeDocument/2006/relationships/hyperlink" Target="https://www.bell.net/" TargetMode="External"/><Relationship Id="rId6299" Type="http://schemas.openxmlformats.org/officeDocument/2006/relationships/hyperlink" Target="http://church.com/" TargetMode="External"/><Relationship Id="rId8748" Type="http://schemas.openxmlformats.org/officeDocument/2006/relationships/hyperlink" Target="mailto:rschmitt@terry.com" TargetMode="External"/><Relationship Id="rId10678" Type="http://schemas.openxmlformats.org/officeDocument/2006/relationships/hyperlink" Target="mailto:drewknight@mckenzie.net" TargetMode="External"/><Relationship Id="rId11729" Type="http://schemas.openxmlformats.org/officeDocument/2006/relationships/hyperlink" Target="http://bernard.net/" TargetMode="External"/><Relationship Id="rId15600" Type="http://schemas.openxmlformats.org/officeDocument/2006/relationships/hyperlink" Target="mailto:brucecassandra@glover-drake.com" TargetMode="External"/><Relationship Id="rId13151" Type="http://schemas.openxmlformats.org/officeDocument/2006/relationships/hyperlink" Target="http://www.price.net/" TargetMode="External"/><Relationship Id="rId14202" Type="http://schemas.openxmlformats.org/officeDocument/2006/relationships/hyperlink" Target="mailto:robinsondestiny@wood-bolton.org" TargetMode="External"/><Relationship Id="rId17772" Type="http://schemas.openxmlformats.org/officeDocument/2006/relationships/hyperlink" Target="mailto:foxclaire@strickland.biz" TargetMode="External"/><Relationship Id="rId18823" Type="http://schemas.openxmlformats.org/officeDocument/2006/relationships/hyperlink" Target="http://www.washington-golden.biz/" TargetMode="External"/><Relationship Id="rId131" Type="http://schemas.openxmlformats.org/officeDocument/2006/relationships/hyperlink" Target="https://www.copeland.org/" TargetMode="External"/><Relationship Id="rId3210" Type="http://schemas.openxmlformats.org/officeDocument/2006/relationships/hyperlink" Target="mailto:preston71@bowen-lucas.info" TargetMode="External"/><Relationship Id="rId6780" Type="http://schemas.openxmlformats.org/officeDocument/2006/relationships/hyperlink" Target="mailto:diazalvin@barrera-ferrell.org" TargetMode="External"/><Relationship Id="rId7831" Type="http://schemas.openxmlformats.org/officeDocument/2006/relationships/hyperlink" Target="https://rivera.org/" TargetMode="External"/><Relationship Id="rId16374" Type="http://schemas.openxmlformats.org/officeDocument/2006/relationships/hyperlink" Target="mailto:leroyrivas@rose.net" TargetMode="External"/><Relationship Id="rId17425" Type="http://schemas.openxmlformats.org/officeDocument/2006/relationships/hyperlink" Target="http://davis.com/" TargetMode="External"/><Relationship Id="rId5382" Type="http://schemas.openxmlformats.org/officeDocument/2006/relationships/hyperlink" Target="mailto:geneshelton@morris-ali.com" TargetMode="External"/><Relationship Id="rId6433" Type="http://schemas.openxmlformats.org/officeDocument/2006/relationships/hyperlink" Target="http://vazquez-dudley.com/" TargetMode="External"/><Relationship Id="rId10812" Type="http://schemas.openxmlformats.org/officeDocument/2006/relationships/hyperlink" Target="mailto:mwallace@mckee.net" TargetMode="External"/><Relationship Id="rId16027" Type="http://schemas.openxmlformats.org/officeDocument/2006/relationships/hyperlink" Target="http://www.alvarez-coffey.com/" TargetMode="External"/><Relationship Id="rId19597" Type="http://schemas.openxmlformats.org/officeDocument/2006/relationships/hyperlink" Target="https://tyler-dean.com/" TargetMode="External"/><Relationship Id="rId1992" Type="http://schemas.openxmlformats.org/officeDocument/2006/relationships/hyperlink" Target="mailto:cameron21@chavez.com" TargetMode="External"/><Relationship Id="rId5035" Type="http://schemas.openxmlformats.org/officeDocument/2006/relationships/hyperlink" Target="https://bruce.com/" TargetMode="External"/><Relationship Id="rId9656" Type="http://schemas.openxmlformats.org/officeDocument/2006/relationships/hyperlink" Target="mailto:todddalton@mckinney-ellis.com" TargetMode="External"/><Relationship Id="rId12984" Type="http://schemas.openxmlformats.org/officeDocument/2006/relationships/hyperlink" Target="mailto:chapmanzoe@porter-cooke.com" TargetMode="External"/><Relationship Id="rId18199" Type="http://schemas.openxmlformats.org/officeDocument/2006/relationships/hyperlink" Target="http://www.bradford-buck.com/" TargetMode="External"/><Relationship Id="rId1645" Type="http://schemas.openxmlformats.org/officeDocument/2006/relationships/hyperlink" Target="http://franklin.biz/" TargetMode="External"/><Relationship Id="rId8258" Type="http://schemas.openxmlformats.org/officeDocument/2006/relationships/hyperlink" Target="mailto:shellywang@sexton.org" TargetMode="External"/><Relationship Id="rId9309" Type="http://schemas.openxmlformats.org/officeDocument/2006/relationships/hyperlink" Target="http://www.carrillo.com/" TargetMode="External"/><Relationship Id="rId10188" Type="http://schemas.openxmlformats.org/officeDocument/2006/relationships/hyperlink" Target="mailto:mcphersonlydia@mcfarland.com" TargetMode="External"/><Relationship Id="rId11239" Type="http://schemas.openxmlformats.org/officeDocument/2006/relationships/hyperlink" Target="http://www.morris.biz/" TargetMode="External"/><Relationship Id="rId11586" Type="http://schemas.openxmlformats.org/officeDocument/2006/relationships/hyperlink" Target="mailto:kchristian@hamilton.com" TargetMode="External"/><Relationship Id="rId12637" Type="http://schemas.openxmlformats.org/officeDocument/2006/relationships/hyperlink" Target="http://www.oneill.net/" TargetMode="External"/><Relationship Id="rId15110" Type="http://schemas.openxmlformats.org/officeDocument/2006/relationships/hyperlink" Target="mailto:clarkmario@rosario.com" TargetMode="External"/><Relationship Id="rId18680" Type="http://schemas.openxmlformats.org/officeDocument/2006/relationships/hyperlink" Target="mailto:gillespiechristina@rogers.com" TargetMode="External"/><Relationship Id="rId19731" Type="http://schemas.openxmlformats.org/officeDocument/2006/relationships/hyperlink" Target="https://martinez-whitney.com/" TargetMode="External"/><Relationship Id="rId4868" Type="http://schemas.openxmlformats.org/officeDocument/2006/relationships/hyperlink" Target="mailto:jane85@wilcox.biz" TargetMode="External"/><Relationship Id="rId5919" Type="http://schemas.openxmlformats.org/officeDocument/2006/relationships/hyperlink" Target="http://www.davis.com/" TargetMode="External"/><Relationship Id="rId6290" Type="http://schemas.openxmlformats.org/officeDocument/2006/relationships/hyperlink" Target="mailto:barrypacheco@atkins.com" TargetMode="External"/><Relationship Id="rId11720" Type="http://schemas.openxmlformats.org/officeDocument/2006/relationships/hyperlink" Target="mailto:levimcdonald@shah.com" TargetMode="External"/><Relationship Id="rId17282" Type="http://schemas.openxmlformats.org/officeDocument/2006/relationships/hyperlink" Target="mailto:charlesbarrett@bowman.com" TargetMode="External"/><Relationship Id="rId18333" Type="http://schemas.openxmlformats.org/officeDocument/2006/relationships/hyperlink" Target="http://bryan.com/" TargetMode="External"/><Relationship Id="rId7341" Type="http://schemas.openxmlformats.org/officeDocument/2006/relationships/hyperlink" Target="http://www.caldwell-torres.com/" TargetMode="External"/><Relationship Id="rId10322" Type="http://schemas.openxmlformats.org/officeDocument/2006/relationships/hyperlink" Target="mailto:deanmendez@torres.com" TargetMode="External"/><Relationship Id="rId13892" Type="http://schemas.openxmlformats.org/officeDocument/2006/relationships/hyperlink" Target="mailto:opalmer@cooke.net" TargetMode="External"/><Relationship Id="rId14943" Type="http://schemas.openxmlformats.org/officeDocument/2006/relationships/hyperlink" Target="http://roberts-mcconnell.info/" TargetMode="External"/><Relationship Id="rId3951" Type="http://schemas.openxmlformats.org/officeDocument/2006/relationships/hyperlink" Target="http://www.jennings.info/" TargetMode="External"/><Relationship Id="rId12494" Type="http://schemas.openxmlformats.org/officeDocument/2006/relationships/hyperlink" Target="mailto:haleydesiree@frye.net" TargetMode="External"/><Relationship Id="rId13545" Type="http://schemas.openxmlformats.org/officeDocument/2006/relationships/hyperlink" Target="https://brooks.org/" TargetMode="External"/><Relationship Id="rId872" Type="http://schemas.openxmlformats.org/officeDocument/2006/relationships/hyperlink" Target="mailto:wallacekristy@cross-oconnell.com" TargetMode="External"/><Relationship Id="rId2553" Type="http://schemas.openxmlformats.org/officeDocument/2006/relationships/hyperlink" Target="http://www.diaz.org/" TargetMode="External"/><Relationship Id="rId3604" Type="http://schemas.openxmlformats.org/officeDocument/2006/relationships/hyperlink" Target="mailto:hharrell@mills.biz" TargetMode="External"/><Relationship Id="rId9166" Type="http://schemas.openxmlformats.org/officeDocument/2006/relationships/hyperlink" Target="mailto:shirleygarrett@kelly.com" TargetMode="External"/><Relationship Id="rId11096" Type="http://schemas.openxmlformats.org/officeDocument/2006/relationships/hyperlink" Target="mailto:christine17@cross.info" TargetMode="External"/><Relationship Id="rId12147" Type="http://schemas.openxmlformats.org/officeDocument/2006/relationships/hyperlink" Target="https://www.lee-beck.com/" TargetMode="External"/><Relationship Id="rId525" Type="http://schemas.openxmlformats.org/officeDocument/2006/relationships/hyperlink" Target="http://benjamin-houston.com/" TargetMode="External"/><Relationship Id="rId1155" Type="http://schemas.openxmlformats.org/officeDocument/2006/relationships/hyperlink" Target="https://www.ramos.info/" TargetMode="External"/><Relationship Id="rId2206" Type="http://schemas.openxmlformats.org/officeDocument/2006/relationships/hyperlink" Target="mailto:ccurtis@ware-kelly.com" TargetMode="External"/><Relationship Id="rId5776" Type="http://schemas.openxmlformats.org/officeDocument/2006/relationships/hyperlink" Target="mailto:lunacolton@macdonald.com" TargetMode="External"/><Relationship Id="rId16768" Type="http://schemas.openxmlformats.org/officeDocument/2006/relationships/hyperlink" Target="mailto:charlesjoan@burke-santos.org" TargetMode="External"/><Relationship Id="rId17819" Type="http://schemas.openxmlformats.org/officeDocument/2006/relationships/hyperlink" Target="http://www.carpenter-porter.info/" TargetMode="External"/><Relationship Id="rId18190" Type="http://schemas.openxmlformats.org/officeDocument/2006/relationships/hyperlink" Target="mailto:mollyford@cameron.com" TargetMode="External"/><Relationship Id="rId19241" Type="http://schemas.openxmlformats.org/officeDocument/2006/relationships/hyperlink" Target="https://www.keith-noble.com/" TargetMode="External"/><Relationship Id="rId4378" Type="http://schemas.openxmlformats.org/officeDocument/2006/relationships/hyperlink" Target="mailto:christinabass@glenn.com" TargetMode="External"/><Relationship Id="rId5429" Type="http://schemas.openxmlformats.org/officeDocument/2006/relationships/hyperlink" Target="https://www.rivers.com/" TargetMode="External"/><Relationship Id="rId6827" Type="http://schemas.openxmlformats.org/officeDocument/2006/relationships/hyperlink" Target="https://richards.net/" TargetMode="External"/><Relationship Id="rId9300" Type="http://schemas.openxmlformats.org/officeDocument/2006/relationships/hyperlink" Target="mailto:laceyphillips@leblanc.biz" TargetMode="External"/><Relationship Id="rId8999" Type="http://schemas.openxmlformats.org/officeDocument/2006/relationships/hyperlink" Target="http://blevins-silva.com/" TargetMode="External"/><Relationship Id="rId11230" Type="http://schemas.openxmlformats.org/officeDocument/2006/relationships/hyperlink" Target="mailto:dominguezkatherine@hensley.biz" TargetMode="External"/><Relationship Id="rId15851" Type="http://schemas.openxmlformats.org/officeDocument/2006/relationships/hyperlink" Target="https://www.castaneda.info/" TargetMode="External"/><Relationship Id="rId16902" Type="http://schemas.openxmlformats.org/officeDocument/2006/relationships/hyperlink" Target="mailto:rreilly@ponce.info" TargetMode="External"/><Relationship Id="rId5910" Type="http://schemas.openxmlformats.org/officeDocument/2006/relationships/hyperlink" Target="mailto:jimenezshannon@miller-mendoza.com" TargetMode="External"/><Relationship Id="rId14453" Type="http://schemas.openxmlformats.org/officeDocument/2006/relationships/hyperlink" Target="http://cunningham.com/" TargetMode="External"/><Relationship Id="rId15504" Type="http://schemas.openxmlformats.org/officeDocument/2006/relationships/hyperlink" Target="mailto:caseydougherty@velazquez.com" TargetMode="External"/><Relationship Id="rId3461" Type="http://schemas.openxmlformats.org/officeDocument/2006/relationships/hyperlink" Target="http://cooke.com/" TargetMode="External"/><Relationship Id="rId4512" Type="http://schemas.openxmlformats.org/officeDocument/2006/relationships/hyperlink" Target="mailto:andrewyoder@powers.com" TargetMode="External"/><Relationship Id="rId13055" Type="http://schemas.openxmlformats.org/officeDocument/2006/relationships/hyperlink" Target="https://www.michael-hale.net/" TargetMode="External"/><Relationship Id="rId14106" Type="http://schemas.openxmlformats.org/officeDocument/2006/relationships/hyperlink" Target="mailto:washingtonruben@hayes-peck.com" TargetMode="External"/><Relationship Id="rId17676" Type="http://schemas.openxmlformats.org/officeDocument/2006/relationships/hyperlink" Target="mailto:yodonnell@barrett.com" TargetMode="External"/><Relationship Id="rId18727" Type="http://schemas.openxmlformats.org/officeDocument/2006/relationships/hyperlink" Target="https://www.johns-arellano.com/" TargetMode="External"/><Relationship Id="rId382" Type="http://schemas.openxmlformats.org/officeDocument/2006/relationships/hyperlink" Target="mailto:fieldskelly@blackburn.biz" TargetMode="External"/><Relationship Id="rId2063" Type="http://schemas.openxmlformats.org/officeDocument/2006/relationships/hyperlink" Target="https://www.holmes.biz/" TargetMode="External"/><Relationship Id="rId3114" Type="http://schemas.openxmlformats.org/officeDocument/2006/relationships/hyperlink" Target="mailto:andrewstoni@whitehead.biz" TargetMode="External"/><Relationship Id="rId6684" Type="http://schemas.openxmlformats.org/officeDocument/2006/relationships/hyperlink" Target="mailto:lcervantes@kent-tucker.com" TargetMode="External"/><Relationship Id="rId7735" Type="http://schemas.openxmlformats.org/officeDocument/2006/relationships/hyperlink" Target="https://www.knox.net/" TargetMode="External"/><Relationship Id="rId16278" Type="http://schemas.openxmlformats.org/officeDocument/2006/relationships/hyperlink" Target="mailto:kari33@raymond.com" TargetMode="External"/><Relationship Id="rId17329" Type="http://schemas.openxmlformats.org/officeDocument/2006/relationships/hyperlink" Target="https://www.schmidt.net/" TargetMode="External"/><Relationship Id="rId5286" Type="http://schemas.openxmlformats.org/officeDocument/2006/relationships/hyperlink" Target="mailto:zmcintyre@conley.com" TargetMode="External"/><Relationship Id="rId6337" Type="http://schemas.openxmlformats.org/officeDocument/2006/relationships/hyperlink" Target="https://monroe-goodman.com/" TargetMode="External"/><Relationship Id="rId10716" Type="http://schemas.openxmlformats.org/officeDocument/2006/relationships/hyperlink" Target="mailto:darrensummers@donovan.biz" TargetMode="External"/><Relationship Id="rId12888" Type="http://schemas.openxmlformats.org/officeDocument/2006/relationships/hyperlink" Target="mailto:clinebridget@velez-rivera.com" TargetMode="External"/><Relationship Id="rId13939" Type="http://schemas.openxmlformats.org/officeDocument/2006/relationships/hyperlink" Target="https://oliver-barron.info/" TargetMode="External"/><Relationship Id="rId17810" Type="http://schemas.openxmlformats.org/officeDocument/2006/relationships/hyperlink" Target="mailto:khughes@camacho-ross.com" TargetMode="External"/><Relationship Id="rId1896" Type="http://schemas.openxmlformats.org/officeDocument/2006/relationships/hyperlink" Target="mailto:brandy33@larson-blair.com" TargetMode="External"/><Relationship Id="rId2947" Type="http://schemas.openxmlformats.org/officeDocument/2006/relationships/hyperlink" Target="http://www.greene-morgan.info/" TargetMode="External"/><Relationship Id="rId15361" Type="http://schemas.openxmlformats.org/officeDocument/2006/relationships/hyperlink" Target="http://sanford.com/" TargetMode="External"/><Relationship Id="rId16412" Type="http://schemas.openxmlformats.org/officeDocument/2006/relationships/hyperlink" Target="mailto:emily41@monroe.com" TargetMode="External"/><Relationship Id="rId19982" Type="http://schemas.openxmlformats.org/officeDocument/2006/relationships/hyperlink" Target="mailto:nicolasandrade@bates.info" TargetMode="External"/><Relationship Id="rId919" Type="http://schemas.openxmlformats.org/officeDocument/2006/relationships/hyperlink" Target="http://patrick.net/" TargetMode="External"/><Relationship Id="rId1549" Type="http://schemas.openxmlformats.org/officeDocument/2006/relationships/hyperlink" Target="http://hendricks.com/" TargetMode="External"/><Relationship Id="rId4022" Type="http://schemas.openxmlformats.org/officeDocument/2006/relationships/hyperlink" Target="mailto:rcantu@pace.com" TargetMode="External"/><Relationship Id="rId5420" Type="http://schemas.openxmlformats.org/officeDocument/2006/relationships/hyperlink" Target="mailto:richlindsay@hoover.biz" TargetMode="External"/><Relationship Id="rId8990" Type="http://schemas.openxmlformats.org/officeDocument/2006/relationships/hyperlink" Target="mailto:spencebianca@simmons-wagner.net" TargetMode="External"/><Relationship Id="rId11971" Type="http://schemas.openxmlformats.org/officeDocument/2006/relationships/hyperlink" Target="http://trujillo-joseph.com/" TargetMode="External"/><Relationship Id="rId15014" Type="http://schemas.openxmlformats.org/officeDocument/2006/relationships/hyperlink" Target="mailto:mckenzievance@kelly.com" TargetMode="External"/><Relationship Id="rId18584" Type="http://schemas.openxmlformats.org/officeDocument/2006/relationships/hyperlink" Target="mailto:royhouston@parrish.com" TargetMode="External"/><Relationship Id="rId19635" Type="http://schemas.openxmlformats.org/officeDocument/2006/relationships/hyperlink" Target="http://curtis.com/" TargetMode="External"/><Relationship Id="rId7592" Type="http://schemas.openxmlformats.org/officeDocument/2006/relationships/hyperlink" Target="mailto:ldunlap@carlson.com" TargetMode="External"/><Relationship Id="rId8643" Type="http://schemas.openxmlformats.org/officeDocument/2006/relationships/hyperlink" Target="http://www.faulkner.biz/" TargetMode="External"/><Relationship Id="rId10573" Type="http://schemas.openxmlformats.org/officeDocument/2006/relationships/hyperlink" Target="http://montes.com/" TargetMode="External"/><Relationship Id="rId11624" Type="http://schemas.openxmlformats.org/officeDocument/2006/relationships/hyperlink" Target="mailto:nortongloria@knox-dudley.biz" TargetMode="External"/><Relationship Id="rId17186" Type="http://schemas.openxmlformats.org/officeDocument/2006/relationships/hyperlink" Target="mailto:tommykerr@montoya.com" TargetMode="External"/><Relationship Id="rId18237" Type="http://schemas.openxmlformats.org/officeDocument/2006/relationships/hyperlink" Target="http://dorsey-ramsey.com/" TargetMode="External"/><Relationship Id="rId6194" Type="http://schemas.openxmlformats.org/officeDocument/2006/relationships/hyperlink" Target="mailto:chavezricky@rivas.com" TargetMode="External"/><Relationship Id="rId7245" Type="http://schemas.openxmlformats.org/officeDocument/2006/relationships/hyperlink" Target="https://www.morales-newman.com/" TargetMode="External"/><Relationship Id="rId10226" Type="http://schemas.openxmlformats.org/officeDocument/2006/relationships/hyperlink" Target="mailto:marvinkennedy@charles-gray.info" TargetMode="External"/><Relationship Id="rId13796" Type="http://schemas.openxmlformats.org/officeDocument/2006/relationships/hyperlink" Target="mailto:max08@ortiz-allen.com" TargetMode="External"/><Relationship Id="rId3855" Type="http://schemas.openxmlformats.org/officeDocument/2006/relationships/hyperlink" Target="https://www.walton.org/" TargetMode="External"/><Relationship Id="rId12398" Type="http://schemas.openxmlformats.org/officeDocument/2006/relationships/hyperlink" Target="mailto:ernestcarlson@madden.biz" TargetMode="External"/><Relationship Id="rId13449" Type="http://schemas.openxmlformats.org/officeDocument/2006/relationships/hyperlink" Target="https://palmer.org/" TargetMode="External"/><Relationship Id="rId14847" Type="http://schemas.openxmlformats.org/officeDocument/2006/relationships/hyperlink" Target="http://www.orr.com/" TargetMode="External"/><Relationship Id="rId17320" Type="http://schemas.openxmlformats.org/officeDocument/2006/relationships/hyperlink" Target="mailto:hendersonalison@berger.com" TargetMode="External"/><Relationship Id="rId776" Type="http://schemas.openxmlformats.org/officeDocument/2006/relationships/hyperlink" Target="mailto:longcindy@wheeler.com" TargetMode="External"/><Relationship Id="rId2457" Type="http://schemas.openxmlformats.org/officeDocument/2006/relationships/hyperlink" Target="https://www.hines.com/" TargetMode="External"/><Relationship Id="rId3508" Type="http://schemas.openxmlformats.org/officeDocument/2006/relationships/hyperlink" Target="mailto:benjaminalfred@novak-hodges.biz" TargetMode="External"/><Relationship Id="rId4906" Type="http://schemas.openxmlformats.org/officeDocument/2006/relationships/hyperlink" Target="mailto:tuckerhayley@mcintyre.net" TargetMode="External"/><Relationship Id="rId429" Type="http://schemas.openxmlformats.org/officeDocument/2006/relationships/hyperlink" Target="http://www.robbins.biz/" TargetMode="External"/><Relationship Id="rId1059" Type="http://schemas.openxmlformats.org/officeDocument/2006/relationships/hyperlink" Target="http://mcpherson-henry.com/" TargetMode="External"/><Relationship Id="rId13930" Type="http://schemas.openxmlformats.org/officeDocument/2006/relationships/hyperlink" Target="mailto:fwall@hancock.org" TargetMode="External"/><Relationship Id="rId19492" Type="http://schemas.openxmlformats.org/officeDocument/2006/relationships/hyperlink" Target="mailto:klinetony@schaefer.com" TargetMode="External"/><Relationship Id="rId8153" Type="http://schemas.openxmlformats.org/officeDocument/2006/relationships/hyperlink" Target="http://yoder.com/" TargetMode="External"/><Relationship Id="rId9551" Type="http://schemas.openxmlformats.org/officeDocument/2006/relationships/hyperlink" Target="https://www.singh.biz/" TargetMode="External"/><Relationship Id="rId11481" Type="http://schemas.openxmlformats.org/officeDocument/2006/relationships/hyperlink" Target="https://patton.com/" TargetMode="External"/><Relationship Id="rId12532" Type="http://schemas.openxmlformats.org/officeDocument/2006/relationships/hyperlink" Target="mailto:dominicholloway@wilkinson.com" TargetMode="External"/><Relationship Id="rId18094" Type="http://schemas.openxmlformats.org/officeDocument/2006/relationships/hyperlink" Target="mailto:ypaul@frederick-fuentes.com" TargetMode="External"/><Relationship Id="rId19145" Type="http://schemas.openxmlformats.org/officeDocument/2006/relationships/hyperlink" Target="https://www.conway.biz/" TargetMode="External"/><Relationship Id="rId910" Type="http://schemas.openxmlformats.org/officeDocument/2006/relationships/hyperlink" Target="mailto:gillespienorma@cline-boyd.org" TargetMode="External"/><Relationship Id="rId1540" Type="http://schemas.openxmlformats.org/officeDocument/2006/relationships/hyperlink" Target="mailto:fred20@frederick.com" TargetMode="External"/><Relationship Id="rId9204" Type="http://schemas.openxmlformats.org/officeDocument/2006/relationships/hyperlink" Target="mailto:tjuarez@baker.org" TargetMode="External"/><Relationship Id="rId10083" Type="http://schemas.openxmlformats.org/officeDocument/2006/relationships/hyperlink" Target="http://www.nichols-ballard.com/" TargetMode="External"/><Relationship Id="rId11134" Type="http://schemas.openxmlformats.org/officeDocument/2006/relationships/hyperlink" Target="mailto:lynnduke@cox.com" TargetMode="External"/><Relationship Id="rId15755" Type="http://schemas.openxmlformats.org/officeDocument/2006/relationships/hyperlink" Target="https://www.stanley.info/" TargetMode="External"/><Relationship Id="rId16806" Type="http://schemas.openxmlformats.org/officeDocument/2006/relationships/hyperlink" Target="mailto:shortkirsten@bowman.com" TargetMode="External"/><Relationship Id="rId4763" Type="http://schemas.openxmlformats.org/officeDocument/2006/relationships/hyperlink" Target="http://www.rojas.com/" TargetMode="External"/><Relationship Id="rId5814" Type="http://schemas.openxmlformats.org/officeDocument/2006/relationships/hyperlink" Target="mailto:bondcathy@combs-donaldson.com" TargetMode="External"/><Relationship Id="rId14357" Type="http://schemas.openxmlformats.org/officeDocument/2006/relationships/hyperlink" Target="https://merritt.com/" TargetMode="External"/><Relationship Id="rId15408" Type="http://schemas.openxmlformats.org/officeDocument/2006/relationships/hyperlink" Target="mailto:cwarner@huber.com" TargetMode="External"/><Relationship Id="rId3365" Type="http://schemas.openxmlformats.org/officeDocument/2006/relationships/hyperlink" Target="http://watts-carlson.com/" TargetMode="External"/><Relationship Id="rId4416" Type="http://schemas.openxmlformats.org/officeDocument/2006/relationships/hyperlink" Target="mailto:fisherchristian@delgado.net" TargetMode="External"/><Relationship Id="rId7986" Type="http://schemas.openxmlformats.org/officeDocument/2006/relationships/hyperlink" Target="mailto:xchen@doyle.com" TargetMode="External"/><Relationship Id="rId18978" Type="http://schemas.openxmlformats.org/officeDocument/2006/relationships/hyperlink" Target="mailto:monique43@travis.biz" TargetMode="External"/><Relationship Id="rId286" Type="http://schemas.openxmlformats.org/officeDocument/2006/relationships/hyperlink" Target="mailto:hebertdarin@kidd.com" TargetMode="External"/><Relationship Id="rId3018" Type="http://schemas.openxmlformats.org/officeDocument/2006/relationships/hyperlink" Target="mailto:amber53@tapia.com" TargetMode="External"/><Relationship Id="rId6588" Type="http://schemas.openxmlformats.org/officeDocument/2006/relationships/hyperlink" Target="mailto:luceroalice@barron.com" TargetMode="External"/><Relationship Id="rId7639" Type="http://schemas.openxmlformats.org/officeDocument/2006/relationships/hyperlink" Target="https://www.holloway-johnson.com/" TargetMode="External"/><Relationship Id="rId10967" Type="http://schemas.openxmlformats.org/officeDocument/2006/relationships/hyperlink" Target="http://mendoza.org/" TargetMode="External"/><Relationship Id="rId9061" Type="http://schemas.openxmlformats.org/officeDocument/2006/relationships/hyperlink" Target="https://www.elliott.org/" TargetMode="External"/><Relationship Id="rId13440" Type="http://schemas.openxmlformats.org/officeDocument/2006/relationships/hyperlink" Target="mailto:toniavila@mendez-frye.org" TargetMode="External"/><Relationship Id="rId420" Type="http://schemas.openxmlformats.org/officeDocument/2006/relationships/hyperlink" Target="mailto:luceromaxwell@wong.biz" TargetMode="External"/><Relationship Id="rId1050" Type="http://schemas.openxmlformats.org/officeDocument/2006/relationships/hyperlink" Target="mailto:ronnie77@branch.com" TargetMode="External"/><Relationship Id="rId2101" Type="http://schemas.openxmlformats.org/officeDocument/2006/relationships/hyperlink" Target="http://www.jimenez-tyler.com/" TargetMode="External"/><Relationship Id="rId12042" Type="http://schemas.openxmlformats.org/officeDocument/2006/relationships/hyperlink" Target="mailto:christensenalisha@long.com" TargetMode="External"/><Relationship Id="rId16663" Type="http://schemas.openxmlformats.org/officeDocument/2006/relationships/hyperlink" Target="http://www.pruitt.com/" TargetMode="External"/><Relationship Id="rId17714" Type="http://schemas.openxmlformats.org/officeDocument/2006/relationships/hyperlink" Target="mailto:jessemarsh@shaffer.com" TargetMode="External"/><Relationship Id="rId5671" Type="http://schemas.openxmlformats.org/officeDocument/2006/relationships/hyperlink" Target="http://www.pugh.com/" TargetMode="External"/><Relationship Id="rId6722" Type="http://schemas.openxmlformats.org/officeDocument/2006/relationships/hyperlink" Target="mailto:tara26@ruiz.com" TargetMode="External"/><Relationship Id="rId15265" Type="http://schemas.openxmlformats.org/officeDocument/2006/relationships/hyperlink" Target="http://www.schultz.com/" TargetMode="External"/><Relationship Id="rId16316" Type="http://schemas.openxmlformats.org/officeDocument/2006/relationships/hyperlink" Target="mailto:jamiehodge@jimenez.com" TargetMode="External"/><Relationship Id="rId19886" Type="http://schemas.openxmlformats.org/officeDocument/2006/relationships/hyperlink" Target="mailto:huynhisabel@cantrell-patel.com" TargetMode="External"/><Relationship Id="rId4273" Type="http://schemas.openxmlformats.org/officeDocument/2006/relationships/hyperlink" Target="https://www.cooke.com/" TargetMode="External"/><Relationship Id="rId5324" Type="http://schemas.openxmlformats.org/officeDocument/2006/relationships/hyperlink" Target="mailto:pattonvickie@tanner-hawkins.info" TargetMode="External"/><Relationship Id="rId8894" Type="http://schemas.openxmlformats.org/officeDocument/2006/relationships/hyperlink" Target="mailto:mercadokatrina@weiss.org" TargetMode="External"/><Relationship Id="rId9945" Type="http://schemas.openxmlformats.org/officeDocument/2006/relationships/hyperlink" Target="https://copeland.org/" TargetMode="External"/><Relationship Id="rId18488" Type="http://schemas.openxmlformats.org/officeDocument/2006/relationships/hyperlink" Target="mailto:odonnellwarren@chapman.com" TargetMode="External"/><Relationship Id="rId19539" Type="http://schemas.openxmlformats.org/officeDocument/2006/relationships/hyperlink" Target="https://www.perez.com/" TargetMode="External"/><Relationship Id="rId1934" Type="http://schemas.openxmlformats.org/officeDocument/2006/relationships/hyperlink" Target="mailto:prestonashley@rush.com" TargetMode="External"/><Relationship Id="rId7496" Type="http://schemas.openxmlformats.org/officeDocument/2006/relationships/hyperlink" Target="mailto:sierra88@schultz.com" TargetMode="External"/><Relationship Id="rId8547" Type="http://schemas.openxmlformats.org/officeDocument/2006/relationships/hyperlink" Target="https://www.cameron-villarreal.info/" TargetMode="External"/><Relationship Id="rId10477" Type="http://schemas.openxmlformats.org/officeDocument/2006/relationships/hyperlink" Target="https://brennan-rollins.com/" TargetMode="External"/><Relationship Id="rId11528" Type="http://schemas.openxmlformats.org/officeDocument/2006/relationships/hyperlink" Target="mailto:arthurcruz@rogers.com" TargetMode="External"/><Relationship Id="rId11875" Type="http://schemas.openxmlformats.org/officeDocument/2006/relationships/hyperlink" Target="http://www.tapia.info/" TargetMode="External"/><Relationship Id="rId12926" Type="http://schemas.openxmlformats.org/officeDocument/2006/relationships/hyperlink" Target="mailto:joel31@shepard.net" TargetMode="External"/><Relationship Id="rId6098" Type="http://schemas.openxmlformats.org/officeDocument/2006/relationships/hyperlink" Target="mailto:jason36@boyd.com" TargetMode="External"/><Relationship Id="rId7149" Type="http://schemas.openxmlformats.org/officeDocument/2006/relationships/hyperlink" Target="http://www.clarke-hayden.info/" TargetMode="External"/><Relationship Id="rId14001" Type="http://schemas.openxmlformats.org/officeDocument/2006/relationships/hyperlink" Target="http://navarro.info/" TargetMode="External"/><Relationship Id="rId17571" Type="http://schemas.openxmlformats.org/officeDocument/2006/relationships/hyperlink" Target="https://barron-richardson.com/" TargetMode="External"/><Relationship Id="rId18622" Type="http://schemas.openxmlformats.org/officeDocument/2006/relationships/hyperlink" Target="mailto:nchaney@gill-galloway.com" TargetMode="External"/><Relationship Id="rId3759" Type="http://schemas.openxmlformats.org/officeDocument/2006/relationships/hyperlink" Target="http://www.stout-oneill.com/" TargetMode="External"/><Relationship Id="rId5181" Type="http://schemas.openxmlformats.org/officeDocument/2006/relationships/hyperlink" Target="http://trevino.biz/" TargetMode="External"/><Relationship Id="rId6232" Type="http://schemas.openxmlformats.org/officeDocument/2006/relationships/hyperlink" Target="mailto:robertohodges@sweeney.info" TargetMode="External"/><Relationship Id="rId7630" Type="http://schemas.openxmlformats.org/officeDocument/2006/relationships/hyperlink" Target="mailto:doughertyroberto@davidson.com" TargetMode="External"/><Relationship Id="rId10611" Type="http://schemas.openxmlformats.org/officeDocument/2006/relationships/hyperlink" Target="http://hunter.com/" TargetMode="External"/><Relationship Id="rId16173" Type="http://schemas.openxmlformats.org/officeDocument/2006/relationships/hyperlink" Target="http://www.cortez.com/" TargetMode="External"/><Relationship Id="rId17224" Type="http://schemas.openxmlformats.org/officeDocument/2006/relationships/hyperlink" Target="mailto:jaclynthompson@frye.com" TargetMode="External"/><Relationship Id="rId12783" Type="http://schemas.openxmlformats.org/officeDocument/2006/relationships/hyperlink" Target="https://gates.com/" TargetMode="External"/><Relationship Id="rId13834" Type="http://schemas.openxmlformats.org/officeDocument/2006/relationships/hyperlink" Target="mailto:qknight@giles-eaton.com" TargetMode="External"/><Relationship Id="rId19396" Type="http://schemas.openxmlformats.org/officeDocument/2006/relationships/hyperlink" Target="mailto:matthew59@mcguire-ross.com" TargetMode="External"/><Relationship Id="rId1791" Type="http://schemas.openxmlformats.org/officeDocument/2006/relationships/hyperlink" Target="http://www.davies.com/" TargetMode="External"/><Relationship Id="rId2842" Type="http://schemas.openxmlformats.org/officeDocument/2006/relationships/hyperlink" Target="mailto:ysanford@gill-benton.biz" TargetMode="External"/><Relationship Id="rId9455" Type="http://schemas.openxmlformats.org/officeDocument/2006/relationships/hyperlink" Target="http://juarez.com/" TargetMode="External"/><Relationship Id="rId11385" Type="http://schemas.openxmlformats.org/officeDocument/2006/relationships/hyperlink" Target="https://www.owen-roberson.com/" TargetMode="External"/><Relationship Id="rId12436" Type="http://schemas.openxmlformats.org/officeDocument/2006/relationships/hyperlink" Target="mailto:harrellcaroline@cortez-espinoza.com" TargetMode="External"/><Relationship Id="rId19049" Type="http://schemas.openxmlformats.org/officeDocument/2006/relationships/hyperlink" Target="http://www.pena.info/" TargetMode="External"/><Relationship Id="rId814" Type="http://schemas.openxmlformats.org/officeDocument/2006/relationships/hyperlink" Target="mailto:eboyer@hebert-rosario.info" TargetMode="External"/><Relationship Id="rId1444" Type="http://schemas.openxmlformats.org/officeDocument/2006/relationships/hyperlink" Target="mailto:jasonmiranda@baird.com" TargetMode="External"/><Relationship Id="rId8057" Type="http://schemas.openxmlformats.org/officeDocument/2006/relationships/hyperlink" Target="http://logan-owens.net/" TargetMode="External"/><Relationship Id="rId9108" Type="http://schemas.openxmlformats.org/officeDocument/2006/relationships/hyperlink" Target="mailto:joycekristin@mann.com" TargetMode="External"/><Relationship Id="rId11038" Type="http://schemas.openxmlformats.org/officeDocument/2006/relationships/hyperlink" Target="mailto:lekellie@christensen-lam.org" TargetMode="External"/><Relationship Id="rId15659" Type="http://schemas.openxmlformats.org/officeDocument/2006/relationships/hyperlink" Target="https://www.pratt.com/" TargetMode="External"/><Relationship Id="rId19530" Type="http://schemas.openxmlformats.org/officeDocument/2006/relationships/hyperlink" Target="mailto:kmonroe@ellison-shepard.com" TargetMode="External"/><Relationship Id="rId4667" Type="http://schemas.openxmlformats.org/officeDocument/2006/relationships/hyperlink" Target="http://www.spence-briggs.com/" TargetMode="External"/><Relationship Id="rId5718" Type="http://schemas.openxmlformats.org/officeDocument/2006/relationships/hyperlink" Target="mailto:joannevillarreal@mata.org" TargetMode="External"/><Relationship Id="rId17081" Type="http://schemas.openxmlformats.org/officeDocument/2006/relationships/hyperlink" Target="http://west-martin.com/" TargetMode="External"/><Relationship Id="rId18132" Type="http://schemas.openxmlformats.org/officeDocument/2006/relationships/hyperlink" Target="mailto:allison03@herring.com" TargetMode="External"/><Relationship Id="rId3269" Type="http://schemas.openxmlformats.org/officeDocument/2006/relationships/hyperlink" Target="https://greer.net/" TargetMode="External"/><Relationship Id="rId7140" Type="http://schemas.openxmlformats.org/officeDocument/2006/relationships/hyperlink" Target="mailto:cmarshall@richardson.com" TargetMode="External"/><Relationship Id="rId10121" Type="http://schemas.openxmlformats.org/officeDocument/2006/relationships/hyperlink" Target="http://www.rollins-levy.com/" TargetMode="External"/><Relationship Id="rId13691" Type="http://schemas.openxmlformats.org/officeDocument/2006/relationships/hyperlink" Target="http://zavala-henry.com/" TargetMode="External"/><Relationship Id="rId14742" Type="http://schemas.openxmlformats.org/officeDocument/2006/relationships/hyperlink" Target="mailto:brookebauer@chavez.info" TargetMode="External"/><Relationship Id="rId3750" Type="http://schemas.openxmlformats.org/officeDocument/2006/relationships/hyperlink" Target="mailto:ale@massey.com" TargetMode="External"/><Relationship Id="rId4801" Type="http://schemas.openxmlformats.org/officeDocument/2006/relationships/hyperlink" Target="https://www.schaefer-rivera.com/" TargetMode="External"/><Relationship Id="rId12293" Type="http://schemas.openxmlformats.org/officeDocument/2006/relationships/hyperlink" Target="https://jefferson.com/" TargetMode="External"/><Relationship Id="rId13344" Type="http://schemas.openxmlformats.org/officeDocument/2006/relationships/hyperlink" Target="mailto:shane87@mcbride-moore.com" TargetMode="External"/><Relationship Id="rId17965" Type="http://schemas.openxmlformats.org/officeDocument/2006/relationships/hyperlink" Target="https://www.evans-carlson.com/" TargetMode="External"/><Relationship Id="rId671" Type="http://schemas.openxmlformats.org/officeDocument/2006/relationships/hyperlink" Target="https://www.mcpherson.com/" TargetMode="External"/><Relationship Id="rId2352" Type="http://schemas.openxmlformats.org/officeDocument/2006/relationships/hyperlink" Target="mailto:bhuffman@alvarado.org" TargetMode="External"/><Relationship Id="rId3403" Type="http://schemas.openxmlformats.org/officeDocument/2006/relationships/hyperlink" Target="https://www.faulkner.com/" TargetMode="External"/><Relationship Id="rId6973" Type="http://schemas.openxmlformats.org/officeDocument/2006/relationships/hyperlink" Target="http://mcintosh.com/" TargetMode="External"/><Relationship Id="rId16567" Type="http://schemas.openxmlformats.org/officeDocument/2006/relationships/hyperlink" Target="http://bowers.biz/" TargetMode="External"/><Relationship Id="rId17618" Type="http://schemas.openxmlformats.org/officeDocument/2006/relationships/hyperlink" Target="mailto:emma97@shannon.biz" TargetMode="External"/><Relationship Id="rId324" Type="http://schemas.openxmlformats.org/officeDocument/2006/relationships/hyperlink" Target="mailto:brandibarker@peterson.net" TargetMode="External"/><Relationship Id="rId2005" Type="http://schemas.openxmlformats.org/officeDocument/2006/relationships/hyperlink" Target="http://www.fischer-higgins.net/" TargetMode="External"/><Relationship Id="rId5575" Type="http://schemas.openxmlformats.org/officeDocument/2006/relationships/hyperlink" Target="https://gordon.com/" TargetMode="External"/><Relationship Id="rId6626" Type="http://schemas.openxmlformats.org/officeDocument/2006/relationships/hyperlink" Target="mailto:allen95@yu.biz" TargetMode="External"/><Relationship Id="rId15169" Type="http://schemas.openxmlformats.org/officeDocument/2006/relationships/hyperlink" Target="http://www.gill-dorsey.org/" TargetMode="External"/><Relationship Id="rId19040" Type="http://schemas.openxmlformats.org/officeDocument/2006/relationships/hyperlink" Target="mailto:jasmine17@wheeler.com" TargetMode="External"/><Relationship Id="rId4177" Type="http://schemas.openxmlformats.org/officeDocument/2006/relationships/hyperlink" Target="http://www.fischer-prince.biz/" TargetMode="External"/><Relationship Id="rId5228" Type="http://schemas.openxmlformats.org/officeDocument/2006/relationships/hyperlink" Target="mailto:ginaberger@riddle.info" TargetMode="External"/><Relationship Id="rId8798" Type="http://schemas.openxmlformats.org/officeDocument/2006/relationships/hyperlink" Target="mailto:alexanderduran@woods.info" TargetMode="External"/><Relationship Id="rId9849" Type="http://schemas.openxmlformats.org/officeDocument/2006/relationships/hyperlink" Target="http://alvarez-reid.com/" TargetMode="External"/><Relationship Id="rId11779" Type="http://schemas.openxmlformats.org/officeDocument/2006/relationships/hyperlink" Target="https://www.hebert.info/" TargetMode="External"/><Relationship Id="rId15650" Type="http://schemas.openxmlformats.org/officeDocument/2006/relationships/hyperlink" Target="mailto:damonsingleton@maynard.info" TargetMode="External"/><Relationship Id="rId16701" Type="http://schemas.openxmlformats.org/officeDocument/2006/relationships/hyperlink" Target="https://davidson.com/" TargetMode="External"/><Relationship Id="rId1838" Type="http://schemas.openxmlformats.org/officeDocument/2006/relationships/hyperlink" Target="mailto:prestonmolina@wise-spears.com" TargetMode="External"/><Relationship Id="rId3260" Type="http://schemas.openxmlformats.org/officeDocument/2006/relationships/hyperlink" Target="mailto:jimenezbrad@mcgee.com" TargetMode="External"/><Relationship Id="rId4311" Type="http://schemas.openxmlformats.org/officeDocument/2006/relationships/hyperlink" Target="https://www.frazier.com/" TargetMode="External"/><Relationship Id="rId14252" Type="http://schemas.openxmlformats.org/officeDocument/2006/relationships/hyperlink" Target="mailto:austinbautista@hickman-garner.com" TargetMode="External"/><Relationship Id="rId15303" Type="http://schemas.openxmlformats.org/officeDocument/2006/relationships/hyperlink" Target="http://www.chapman.com/" TargetMode="External"/><Relationship Id="rId18873" Type="http://schemas.openxmlformats.org/officeDocument/2006/relationships/hyperlink" Target="https://www.roberts-rush.net/" TargetMode="External"/><Relationship Id="rId19924" Type="http://schemas.openxmlformats.org/officeDocument/2006/relationships/hyperlink" Target="mailto:cheyenneboyd@tucker.biz" TargetMode="External"/><Relationship Id="rId181" Type="http://schemas.openxmlformats.org/officeDocument/2006/relationships/hyperlink" Target="mailto:bonillaalex@cervantes.org" TargetMode="External"/><Relationship Id="rId7881" Type="http://schemas.openxmlformats.org/officeDocument/2006/relationships/hyperlink" Target="https://www.vang-oconnor.com/" TargetMode="External"/><Relationship Id="rId8932" Type="http://schemas.openxmlformats.org/officeDocument/2006/relationships/hyperlink" Target="mailto:butlersean@hurley.net" TargetMode="External"/><Relationship Id="rId10862" Type="http://schemas.openxmlformats.org/officeDocument/2006/relationships/hyperlink" Target="mailto:mark56@vincent.com" TargetMode="External"/><Relationship Id="rId11913" Type="http://schemas.openxmlformats.org/officeDocument/2006/relationships/hyperlink" Target="https://www.gallegos.com/" TargetMode="External"/><Relationship Id="rId17475" Type="http://schemas.openxmlformats.org/officeDocument/2006/relationships/hyperlink" Target="https://www.bean.net/" TargetMode="External"/><Relationship Id="rId18526" Type="http://schemas.openxmlformats.org/officeDocument/2006/relationships/hyperlink" Target="mailto:russellstephen@baird-blair.org" TargetMode="External"/><Relationship Id="rId5085" Type="http://schemas.openxmlformats.org/officeDocument/2006/relationships/hyperlink" Target="http://www.sims-santos.info/" TargetMode="External"/><Relationship Id="rId6483" Type="http://schemas.openxmlformats.org/officeDocument/2006/relationships/hyperlink" Target="http://moyer.com/" TargetMode="External"/><Relationship Id="rId7534" Type="http://schemas.openxmlformats.org/officeDocument/2006/relationships/hyperlink" Target="mailto:bedwards@lyons-ramsey.org" TargetMode="External"/><Relationship Id="rId10515" Type="http://schemas.openxmlformats.org/officeDocument/2006/relationships/hyperlink" Target="http://www.black.com/" TargetMode="External"/><Relationship Id="rId16077" Type="http://schemas.openxmlformats.org/officeDocument/2006/relationships/hyperlink" Target="http://www.kirk.com/" TargetMode="External"/><Relationship Id="rId17128" Type="http://schemas.openxmlformats.org/officeDocument/2006/relationships/hyperlink" Target="mailto:trowland@choi.com" TargetMode="External"/><Relationship Id="rId6136" Type="http://schemas.openxmlformats.org/officeDocument/2006/relationships/hyperlink" Target="mailto:todd36@watkins.com" TargetMode="External"/><Relationship Id="rId12687" Type="http://schemas.openxmlformats.org/officeDocument/2006/relationships/hyperlink" Target="http://shaffer-mayer.net/" TargetMode="External"/><Relationship Id="rId13738" Type="http://schemas.openxmlformats.org/officeDocument/2006/relationships/hyperlink" Target="mailto:doughertysally@randall.org" TargetMode="External"/><Relationship Id="rId1695" Type="http://schemas.openxmlformats.org/officeDocument/2006/relationships/hyperlink" Target="http://wu.com/" TargetMode="External"/><Relationship Id="rId2746" Type="http://schemas.openxmlformats.org/officeDocument/2006/relationships/hyperlink" Target="mailto:xhinton@mooney.com" TargetMode="External"/><Relationship Id="rId9359" Type="http://schemas.openxmlformats.org/officeDocument/2006/relationships/hyperlink" Target="https://wade-kirk.com/" TargetMode="External"/><Relationship Id="rId11289" Type="http://schemas.openxmlformats.org/officeDocument/2006/relationships/hyperlink" Target="http://www.maxwell-collier.org/" TargetMode="External"/><Relationship Id="rId15160" Type="http://schemas.openxmlformats.org/officeDocument/2006/relationships/hyperlink" Target="mailto:katelynreynolds@stafford.com" TargetMode="External"/><Relationship Id="rId16211" Type="http://schemas.openxmlformats.org/officeDocument/2006/relationships/hyperlink" Target="http://www.franco-duncan.info/" TargetMode="External"/><Relationship Id="rId718" Type="http://schemas.openxmlformats.org/officeDocument/2006/relationships/hyperlink" Target="mailto:chendrix@duncan.com" TargetMode="External"/><Relationship Id="rId1348" Type="http://schemas.openxmlformats.org/officeDocument/2006/relationships/hyperlink" Target="mailto:lwolf@black.biz" TargetMode="External"/><Relationship Id="rId19781" Type="http://schemas.openxmlformats.org/officeDocument/2006/relationships/hyperlink" Target="http://johnson.com/" TargetMode="External"/><Relationship Id="rId5969" Type="http://schemas.openxmlformats.org/officeDocument/2006/relationships/hyperlink" Target="http://www.hendricks-martin.com/" TargetMode="External"/><Relationship Id="rId7391" Type="http://schemas.openxmlformats.org/officeDocument/2006/relationships/hyperlink" Target="http://www.riggs.com/" TargetMode="External"/><Relationship Id="rId8442" Type="http://schemas.openxmlformats.org/officeDocument/2006/relationships/hyperlink" Target="mailto:jamesyvette@raymond.org" TargetMode="External"/><Relationship Id="rId9840" Type="http://schemas.openxmlformats.org/officeDocument/2006/relationships/hyperlink" Target="mailto:bobbyolson@harrington.info" TargetMode="External"/><Relationship Id="rId11770" Type="http://schemas.openxmlformats.org/officeDocument/2006/relationships/hyperlink" Target="mailto:amandawaters@bentley.net" TargetMode="External"/><Relationship Id="rId12821" Type="http://schemas.openxmlformats.org/officeDocument/2006/relationships/hyperlink" Target="http://juarez-merritt.com/" TargetMode="External"/><Relationship Id="rId18036" Type="http://schemas.openxmlformats.org/officeDocument/2006/relationships/hyperlink" Target="mailto:andreabyrd@bates-waters.biz" TargetMode="External"/><Relationship Id="rId18383" Type="http://schemas.openxmlformats.org/officeDocument/2006/relationships/hyperlink" Target="http://hurst-mccullough.com/" TargetMode="External"/><Relationship Id="rId19434" Type="http://schemas.openxmlformats.org/officeDocument/2006/relationships/hyperlink" Target="mailto:claudia76@navarro.org" TargetMode="External"/><Relationship Id="rId54" Type="http://schemas.openxmlformats.org/officeDocument/2006/relationships/hyperlink" Target="mailto:rpace@huynh.com" TargetMode="External"/><Relationship Id="rId7044" Type="http://schemas.openxmlformats.org/officeDocument/2006/relationships/hyperlink" Target="mailto:kristinapotts@valentine.com" TargetMode="External"/><Relationship Id="rId10372" Type="http://schemas.openxmlformats.org/officeDocument/2006/relationships/hyperlink" Target="mailto:vmeyer@waller.com" TargetMode="External"/><Relationship Id="rId11423" Type="http://schemas.openxmlformats.org/officeDocument/2006/relationships/hyperlink" Target="https://reeves-miranda.net/" TargetMode="External"/><Relationship Id="rId14993" Type="http://schemas.openxmlformats.org/officeDocument/2006/relationships/hyperlink" Target="http://winters-sims.com/" TargetMode="External"/><Relationship Id="rId10025" Type="http://schemas.openxmlformats.org/officeDocument/2006/relationships/hyperlink" Target="https://www.murphy.info/" TargetMode="External"/><Relationship Id="rId13595" Type="http://schemas.openxmlformats.org/officeDocument/2006/relationships/hyperlink" Target="https://www.herring.com/" TargetMode="External"/><Relationship Id="rId14646" Type="http://schemas.openxmlformats.org/officeDocument/2006/relationships/hyperlink" Target="mailto:norrispriscilla@patrick.org" TargetMode="External"/><Relationship Id="rId3654" Type="http://schemas.openxmlformats.org/officeDocument/2006/relationships/hyperlink" Target="mailto:fmay@pope-baker.com" TargetMode="External"/><Relationship Id="rId4705" Type="http://schemas.openxmlformats.org/officeDocument/2006/relationships/hyperlink" Target="https://guerrero.com/" TargetMode="External"/><Relationship Id="rId12197" Type="http://schemas.openxmlformats.org/officeDocument/2006/relationships/hyperlink" Target="https://www.scott.net/" TargetMode="External"/><Relationship Id="rId13248" Type="http://schemas.openxmlformats.org/officeDocument/2006/relationships/hyperlink" Target="mailto:ybates@schneider.com" TargetMode="External"/><Relationship Id="rId17869" Type="http://schemas.openxmlformats.org/officeDocument/2006/relationships/hyperlink" Target="http://www.blevins-griffith.info/" TargetMode="External"/><Relationship Id="rId575" Type="http://schemas.openxmlformats.org/officeDocument/2006/relationships/hyperlink" Target="https://glover.com/" TargetMode="External"/><Relationship Id="rId2256" Type="http://schemas.openxmlformats.org/officeDocument/2006/relationships/hyperlink" Target="mailto:qwalters@farley.com" TargetMode="External"/><Relationship Id="rId3307" Type="http://schemas.openxmlformats.org/officeDocument/2006/relationships/hyperlink" Target="http://clay.com/" TargetMode="External"/><Relationship Id="rId6877" Type="http://schemas.openxmlformats.org/officeDocument/2006/relationships/hyperlink" Target="https://fitzpatrick.com/" TargetMode="External"/><Relationship Id="rId7928" Type="http://schemas.openxmlformats.org/officeDocument/2006/relationships/hyperlink" Target="mailto:mccoyyolanda@winters-mclaughlin.org" TargetMode="External"/><Relationship Id="rId19291" Type="http://schemas.openxmlformats.org/officeDocument/2006/relationships/hyperlink" Target="https://hogan.com/" TargetMode="External"/><Relationship Id="rId228" Type="http://schemas.openxmlformats.org/officeDocument/2006/relationships/hyperlink" Target="mailto:ckhan@underwood.net" TargetMode="External"/><Relationship Id="rId5479" Type="http://schemas.openxmlformats.org/officeDocument/2006/relationships/hyperlink" Target="https://boyer.com/" TargetMode="External"/><Relationship Id="rId9350" Type="http://schemas.openxmlformats.org/officeDocument/2006/relationships/hyperlink" Target="mailto:bberry@delgado.com" TargetMode="External"/><Relationship Id="rId10909" Type="http://schemas.openxmlformats.org/officeDocument/2006/relationships/hyperlink" Target="https://duffy.com/" TargetMode="External"/><Relationship Id="rId11280" Type="http://schemas.openxmlformats.org/officeDocument/2006/relationships/hyperlink" Target="mailto:willismia@bradford.com" TargetMode="External"/><Relationship Id="rId9003" Type="http://schemas.openxmlformats.org/officeDocument/2006/relationships/hyperlink" Target="https://dodson.com/" TargetMode="External"/><Relationship Id="rId12331" Type="http://schemas.openxmlformats.org/officeDocument/2006/relationships/hyperlink" Target="http://gross.net/" TargetMode="External"/><Relationship Id="rId16952" Type="http://schemas.openxmlformats.org/officeDocument/2006/relationships/hyperlink" Target="mailto:rebeccaatkinson@mcclure.com" TargetMode="External"/><Relationship Id="rId5960" Type="http://schemas.openxmlformats.org/officeDocument/2006/relationships/hyperlink" Target="mailto:apruitt@mayer-calderon.com" TargetMode="External"/><Relationship Id="rId15554" Type="http://schemas.openxmlformats.org/officeDocument/2006/relationships/hyperlink" Target="mailto:cheyennehamilton@salas.com" TargetMode="External"/><Relationship Id="rId16605" Type="http://schemas.openxmlformats.org/officeDocument/2006/relationships/hyperlink" Target="http://dudley.com/" TargetMode="External"/><Relationship Id="rId3164" Type="http://schemas.openxmlformats.org/officeDocument/2006/relationships/hyperlink" Target="mailto:howardrobertson@chase.info" TargetMode="External"/><Relationship Id="rId4562" Type="http://schemas.openxmlformats.org/officeDocument/2006/relationships/hyperlink" Target="mailto:cruzolivia@prince.biz" TargetMode="External"/><Relationship Id="rId5613" Type="http://schemas.openxmlformats.org/officeDocument/2006/relationships/hyperlink" Target="https://phillips-summers.biz/" TargetMode="External"/><Relationship Id="rId14156" Type="http://schemas.openxmlformats.org/officeDocument/2006/relationships/hyperlink" Target="mailto:maddenmeredith@knox.org" TargetMode="External"/><Relationship Id="rId15207" Type="http://schemas.openxmlformats.org/officeDocument/2006/relationships/hyperlink" Target="http://mckenzie.net/" TargetMode="External"/><Relationship Id="rId18777" Type="http://schemas.openxmlformats.org/officeDocument/2006/relationships/hyperlink" Target="http://www.villegas-mata.com/" TargetMode="External"/><Relationship Id="rId19828" Type="http://schemas.openxmlformats.org/officeDocument/2006/relationships/hyperlink" Target="mailto:padilladawn@hale-pittman.com" TargetMode="External"/><Relationship Id="rId4215" Type="http://schemas.openxmlformats.org/officeDocument/2006/relationships/hyperlink" Target="https://www.collier.biz/" TargetMode="External"/><Relationship Id="rId7785" Type="http://schemas.openxmlformats.org/officeDocument/2006/relationships/hyperlink" Target="https://sheppard.net/" TargetMode="External"/><Relationship Id="rId8836" Type="http://schemas.openxmlformats.org/officeDocument/2006/relationships/hyperlink" Target="mailto:tammie99@horton-wise.net" TargetMode="External"/><Relationship Id="rId10766" Type="http://schemas.openxmlformats.org/officeDocument/2006/relationships/hyperlink" Target="mailto:knapptammy@everett.org" TargetMode="External"/><Relationship Id="rId11817" Type="http://schemas.openxmlformats.org/officeDocument/2006/relationships/hyperlink" Target="https://www.atkins.com/" TargetMode="External"/><Relationship Id="rId17379" Type="http://schemas.openxmlformats.org/officeDocument/2006/relationships/hyperlink" Target="http://www.cobb-moore.com/" TargetMode="External"/><Relationship Id="rId6387" Type="http://schemas.openxmlformats.org/officeDocument/2006/relationships/hyperlink" Target="https://www.noble-villa.com/" TargetMode="External"/><Relationship Id="rId7438" Type="http://schemas.openxmlformats.org/officeDocument/2006/relationships/hyperlink" Target="mailto:norrisdon@castillo-lin.com" TargetMode="External"/><Relationship Id="rId10419" Type="http://schemas.openxmlformats.org/officeDocument/2006/relationships/hyperlink" Target="https://www.terry.com/" TargetMode="External"/><Relationship Id="rId2997" Type="http://schemas.openxmlformats.org/officeDocument/2006/relationships/hyperlink" Target="http://www.owen.com/" TargetMode="External"/><Relationship Id="rId13989" Type="http://schemas.openxmlformats.org/officeDocument/2006/relationships/hyperlink" Target="https://www.vang.com/" TargetMode="External"/><Relationship Id="rId17860" Type="http://schemas.openxmlformats.org/officeDocument/2006/relationships/hyperlink" Target="mailto:teresavillanueva@clements-moon.com" TargetMode="External"/><Relationship Id="rId18911" Type="http://schemas.openxmlformats.org/officeDocument/2006/relationships/hyperlink" Target="https://burke.com/" TargetMode="External"/><Relationship Id="rId969" Type="http://schemas.openxmlformats.org/officeDocument/2006/relationships/hyperlink" Target="http://kerr.org/" TargetMode="External"/><Relationship Id="rId1599" Type="http://schemas.openxmlformats.org/officeDocument/2006/relationships/hyperlink" Target="https://juarez.com/" TargetMode="External"/><Relationship Id="rId5470" Type="http://schemas.openxmlformats.org/officeDocument/2006/relationships/hyperlink" Target="mailto:cesarburns@mays-mcdonald.com" TargetMode="External"/><Relationship Id="rId6521" Type="http://schemas.openxmlformats.org/officeDocument/2006/relationships/hyperlink" Target="http://www.dalton.info/" TargetMode="External"/><Relationship Id="rId10900" Type="http://schemas.openxmlformats.org/officeDocument/2006/relationships/hyperlink" Target="mailto:kellishaw@valenzuela-trujillo.com" TargetMode="External"/><Relationship Id="rId15064" Type="http://schemas.openxmlformats.org/officeDocument/2006/relationships/hyperlink" Target="mailto:alecmills@villegas.com" TargetMode="External"/><Relationship Id="rId16115" Type="http://schemas.openxmlformats.org/officeDocument/2006/relationships/hyperlink" Target="http://sanford.net/" TargetMode="External"/><Relationship Id="rId16462" Type="http://schemas.openxmlformats.org/officeDocument/2006/relationships/hyperlink" Target="mailto:pwheeler@holland.net" TargetMode="External"/><Relationship Id="rId17513" Type="http://schemas.openxmlformats.org/officeDocument/2006/relationships/hyperlink" Target="http://www.cisneros.info/" TargetMode="External"/><Relationship Id="rId4072" Type="http://schemas.openxmlformats.org/officeDocument/2006/relationships/hyperlink" Target="mailto:cooksierra@maxwell.net" TargetMode="External"/><Relationship Id="rId5123" Type="http://schemas.openxmlformats.org/officeDocument/2006/relationships/hyperlink" Target="http://ford.com/" TargetMode="External"/><Relationship Id="rId19685" Type="http://schemas.openxmlformats.org/officeDocument/2006/relationships/hyperlink" Target="http://www.mcdaniel.com/" TargetMode="External"/><Relationship Id="rId7295" Type="http://schemas.openxmlformats.org/officeDocument/2006/relationships/hyperlink" Target="https://www.huff.biz/" TargetMode="External"/><Relationship Id="rId8693" Type="http://schemas.openxmlformats.org/officeDocument/2006/relationships/hyperlink" Target="http://petty-mccall.org/" TargetMode="External"/><Relationship Id="rId9744" Type="http://schemas.openxmlformats.org/officeDocument/2006/relationships/hyperlink" Target="mailto:ellenbest@cruz.org" TargetMode="External"/><Relationship Id="rId11674" Type="http://schemas.openxmlformats.org/officeDocument/2006/relationships/hyperlink" Target="mailto:bholmes@richard-stone.com" TargetMode="External"/><Relationship Id="rId12725" Type="http://schemas.openxmlformats.org/officeDocument/2006/relationships/hyperlink" Target="http://hampton.info/" TargetMode="External"/><Relationship Id="rId18287" Type="http://schemas.openxmlformats.org/officeDocument/2006/relationships/hyperlink" Target="https://www.fuentes.biz/" TargetMode="External"/><Relationship Id="rId19338" Type="http://schemas.openxmlformats.org/officeDocument/2006/relationships/hyperlink" Target="mailto:henrywhitney@burnett.com" TargetMode="External"/><Relationship Id="rId1733" Type="http://schemas.openxmlformats.org/officeDocument/2006/relationships/hyperlink" Target="http://meza-hatfield.com/" TargetMode="External"/><Relationship Id="rId8346" Type="http://schemas.openxmlformats.org/officeDocument/2006/relationships/hyperlink" Target="mailto:kaylanelson@lucas.com" TargetMode="External"/><Relationship Id="rId10276" Type="http://schemas.openxmlformats.org/officeDocument/2006/relationships/hyperlink" Target="mailto:nsilva@frazier.com" TargetMode="External"/><Relationship Id="rId11327" Type="http://schemas.openxmlformats.org/officeDocument/2006/relationships/hyperlink" Target="https://villarreal.biz/" TargetMode="External"/><Relationship Id="rId14897" Type="http://schemas.openxmlformats.org/officeDocument/2006/relationships/hyperlink" Target="http://pope.org/" TargetMode="External"/><Relationship Id="rId15948" Type="http://schemas.openxmlformats.org/officeDocument/2006/relationships/hyperlink" Target="mailto:roberto82@chang-rose.biz" TargetMode="External"/><Relationship Id="rId4956" Type="http://schemas.openxmlformats.org/officeDocument/2006/relationships/hyperlink" Target="mailto:rita55@gomez-sanchez.com" TargetMode="External"/><Relationship Id="rId13499" Type="http://schemas.openxmlformats.org/officeDocument/2006/relationships/hyperlink" Target="https://www.jensen.com/" TargetMode="External"/><Relationship Id="rId17370" Type="http://schemas.openxmlformats.org/officeDocument/2006/relationships/hyperlink" Target="mailto:tracy70@dalton.info" TargetMode="External"/><Relationship Id="rId18421" Type="http://schemas.openxmlformats.org/officeDocument/2006/relationships/hyperlink" Target="https://donaldson.com/" TargetMode="External"/><Relationship Id="rId3558" Type="http://schemas.openxmlformats.org/officeDocument/2006/relationships/hyperlink" Target="mailto:suarezcaleb@hoffman-craig.com" TargetMode="External"/><Relationship Id="rId4609" Type="http://schemas.openxmlformats.org/officeDocument/2006/relationships/hyperlink" Target="http://www.cooley.com/" TargetMode="External"/><Relationship Id="rId17023" Type="http://schemas.openxmlformats.org/officeDocument/2006/relationships/hyperlink" Target="http://gallagher.com/" TargetMode="External"/><Relationship Id="rId479" Type="http://schemas.openxmlformats.org/officeDocument/2006/relationships/hyperlink" Target="https://greene-goodman.info/" TargetMode="External"/><Relationship Id="rId6031" Type="http://schemas.openxmlformats.org/officeDocument/2006/relationships/hyperlink" Target="http://www.lawson.com/" TargetMode="External"/><Relationship Id="rId10410" Type="http://schemas.openxmlformats.org/officeDocument/2006/relationships/hyperlink" Target="mailto:qreeves@cardenas-doyle.biz" TargetMode="External"/><Relationship Id="rId13980" Type="http://schemas.openxmlformats.org/officeDocument/2006/relationships/hyperlink" Target="mailto:eshields@kim-mcintyre.biz" TargetMode="External"/><Relationship Id="rId19195" Type="http://schemas.openxmlformats.org/officeDocument/2006/relationships/hyperlink" Target="https://www.murray-roth.biz/" TargetMode="External"/><Relationship Id="rId9254" Type="http://schemas.openxmlformats.org/officeDocument/2006/relationships/hyperlink" Target="mailto:anneward@henry.com" TargetMode="External"/><Relationship Id="rId12582" Type="http://schemas.openxmlformats.org/officeDocument/2006/relationships/hyperlink" Target="mailto:joycepreston@black-warner.com" TargetMode="External"/><Relationship Id="rId13633" Type="http://schemas.openxmlformats.org/officeDocument/2006/relationships/hyperlink" Target="http://www.petersen.biz/" TargetMode="External"/><Relationship Id="rId960" Type="http://schemas.openxmlformats.org/officeDocument/2006/relationships/hyperlink" Target="mailto:daryl93@pruitt-bass.com" TargetMode="External"/><Relationship Id="rId1243" Type="http://schemas.openxmlformats.org/officeDocument/2006/relationships/hyperlink" Target="http://hartman.com/" TargetMode="External"/><Relationship Id="rId1590" Type="http://schemas.openxmlformats.org/officeDocument/2006/relationships/hyperlink" Target="mailto:nunezkristi@yoder-chang.com" TargetMode="External"/><Relationship Id="rId2641" Type="http://schemas.openxmlformats.org/officeDocument/2006/relationships/hyperlink" Target="https://schroeder-bray.biz/" TargetMode="External"/><Relationship Id="rId11184" Type="http://schemas.openxmlformats.org/officeDocument/2006/relationships/hyperlink" Target="mailto:karamahoney@stone.info" TargetMode="External"/><Relationship Id="rId12235" Type="http://schemas.openxmlformats.org/officeDocument/2006/relationships/hyperlink" Target="https://www.mullins.com/" TargetMode="External"/><Relationship Id="rId16856" Type="http://schemas.openxmlformats.org/officeDocument/2006/relationships/hyperlink" Target="mailto:chelsey22@lane-weiss.com" TargetMode="External"/><Relationship Id="rId17907" Type="http://schemas.openxmlformats.org/officeDocument/2006/relationships/hyperlink" Target="http://www.salas.net/" TargetMode="External"/><Relationship Id="rId613" Type="http://schemas.openxmlformats.org/officeDocument/2006/relationships/hyperlink" Target="https://www.carr.com/" TargetMode="External"/><Relationship Id="rId5864" Type="http://schemas.openxmlformats.org/officeDocument/2006/relationships/hyperlink" Target="mailto:wsteele@kaufman.net" TargetMode="External"/><Relationship Id="rId6915" Type="http://schemas.openxmlformats.org/officeDocument/2006/relationships/hyperlink" Target="https://knapp-mccarty.com/" TargetMode="External"/><Relationship Id="rId15458" Type="http://schemas.openxmlformats.org/officeDocument/2006/relationships/hyperlink" Target="mailto:bmorgan@pratt-acevedo.com" TargetMode="External"/><Relationship Id="rId16509" Type="http://schemas.openxmlformats.org/officeDocument/2006/relationships/hyperlink" Target="http://www.garrison.biz/" TargetMode="External"/><Relationship Id="rId4466" Type="http://schemas.openxmlformats.org/officeDocument/2006/relationships/hyperlink" Target="mailto:frederickstark@mcintyre-wang.biz" TargetMode="External"/><Relationship Id="rId5517" Type="http://schemas.openxmlformats.org/officeDocument/2006/relationships/hyperlink" Target="http://www.mckinney-mcclain.biz/" TargetMode="External"/><Relationship Id="rId3068" Type="http://schemas.openxmlformats.org/officeDocument/2006/relationships/hyperlink" Target="mailto:mauricesnyder@maynard-compton.biz" TargetMode="External"/><Relationship Id="rId4119" Type="http://schemas.openxmlformats.org/officeDocument/2006/relationships/hyperlink" Target="http://www.morrison.info/" TargetMode="External"/><Relationship Id="rId7689" Type="http://schemas.openxmlformats.org/officeDocument/2006/relationships/hyperlink" Target="https://mcknight-gilmore.com/" TargetMode="External"/><Relationship Id="rId13490" Type="http://schemas.openxmlformats.org/officeDocument/2006/relationships/hyperlink" Target="mailto:jeffcarter@molina.biz" TargetMode="External"/><Relationship Id="rId4600" Type="http://schemas.openxmlformats.org/officeDocument/2006/relationships/hyperlink" Target="mailto:manngregg@blankenship.com" TargetMode="External"/><Relationship Id="rId12092" Type="http://schemas.openxmlformats.org/officeDocument/2006/relationships/hyperlink" Target="mailto:garycarr@shea.com" TargetMode="External"/><Relationship Id="rId13143" Type="http://schemas.openxmlformats.org/officeDocument/2006/relationships/hyperlink" Target="https://www.jacobson.com/" TargetMode="External"/><Relationship Id="rId14541" Type="http://schemas.openxmlformats.org/officeDocument/2006/relationships/hyperlink" Target="https://rice-morris.com/" TargetMode="External"/><Relationship Id="rId470" Type="http://schemas.openxmlformats.org/officeDocument/2006/relationships/hyperlink" Target="mailto:samuelwelch@reid.net" TargetMode="External"/><Relationship Id="rId2151" Type="http://schemas.openxmlformats.org/officeDocument/2006/relationships/hyperlink" Target="https://www.wagner-stein.net/" TargetMode="External"/><Relationship Id="rId3202" Type="http://schemas.openxmlformats.org/officeDocument/2006/relationships/hyperlink" Target="mailto:ugolden@eaton.com" TargetMode="External"/><Relationship Id="rId17764" Type="http://schemas.openxmlformats.org/officeDocument/2006/relationships/hyperlink" Target="mailto:reneemcmahon@gray-anthony.com" TargetMode="External"/><Relationship Id="rId18815" Type="http://schemas.openxmlformats.org/officeDocument/2006/relationships/hyperlink" Target="https://www.lynn.com/" TargetMode="External"/><Relationship Id="rId123" Type="http://schemas.openxmlformats.org/officeDocument/2006/relationships/hyperlink" Target="mailto:phelpsandres@hartman-cooper.org" TargetMode="External"/><Relationship Id="rId5374" Type="http://schemas.openxmlformats.org/officeDocument/2006/relationships/hyperlink" Target="mailto:fernandezdenise@hess.com" TargetMode="External"/><Relationship Id="rId6772" Type="http://schemas.openxmlformats.org/officeDocument/2006/relationships/hyperlink" Target="mailto:blackwellearl@schultz.com" TargetMode="External"/><Relationship Id="rId7823" Type="http://schemas.openxmlformats.org/officeDocument/2006/relationships/hyperlink" Target="https://lam-moore.com/" TargetMode="External"/><Relationship Id="rId10804" Type="http://schemas.openxmlformats.org/officeDocument/2006/relationships/hyperlink" Target="mailto:zshepard@french.com" TargetMode="External"/><Relationship Id="rId16366" Type="http://schemas.openxmlformats.org/officeDocument/2006/relationships/hyperlink" Target="mailto:judith85@daniels.com" TargetMode="External"/><Relationship Id="rId17417" Type="http://schemas.openxmlformats.org/officeDocument/2006/relationships/hyperlink" Target="https://www.ho.com/" TargetMode="External"/><Relationship Id="rId5027" Type="http://schemas.openxmlformats.org/officeDocument/2006/relationships/hyperlink" Target="https://tapia-weber.com/" TargetMode="External"/><Relationship Id="rId6425" Type="http://schemas.openxmlformats.org/officeDocument/2006/relationships/hyperlink" Target="http://www.donaldson.com/" TargetMode="External"/><Relationship Id="rId9995" Type="http://schemas.openxmlformats.org/officeDocument/2006/relationships/hyperlink" Target="http://www.riley.com/" TargetMode="External"/><Relationship Id="rId12976" Type="http://schemas.openxmlformats.org/officeDocument/2006/relationships/hyperlink" Target="mailto:lambcaroline@martinez.info" TargetMode="External"/><Relationship Id="rId16019" Type="http://schemas.openxmlformats.org/officeDocument/2006/relationships/hyperlink" Target="http://dickson-snow.biz/" TargetMode="External"/><Relationship Id="rId19589" Type="http://schemas.openxmlformats.org/officeDocument/2006/relationships/hyperlink" Target="http://huynh.biz/" TargetMode="External"/><Relationship Id="rId1984" Type="http://schemas.openxmlformats.org/officeDocument/2006/relationships/hyperlink" Target="mailto:seanhebert@bryan.com" TargetMode="External"/><Relationship Id="rId8597" Type="http://schemas.openxmlformats.org/officeDocument/2006/relationships/hyperlink" Target="https://zhang.com/" TargetMode="External"/><Relationship Id="rId9648" Type="http://schemas.openxmlformats.org/officeDocument/2006/relationships/hyperlink" Target="mailto:benderlogan@sexton.com" TargetMode="External"/><Relationship Id="rId11578" Type="http://schemas.openxmlformats.org/officeDocument/2006/relationships/hyperlink" Target="mailto:lmedina@bird.info" TargetMode="External"/><Relationship Id="rId12629" Type="http://schemas.openxmlformats.org/officeDocument/2006/relationships/hyperlink" Target="https://www.johnson.com/" TargetMode="External"/><Relationship Id="rId16500" Type="http://schemas.openxmlformats.org/officeDocument/2006/relationships/hyperlink" Target="mailto:adriennecooper@shannon-maxwell.org" TargetMode="External"/><Relationship Id="rId1637" Type="http://schemas.openxmlformats.org/officeDocument/2006/relationships/hyperlink" Target="https://www.mccann-greer.com/" TargetMode="External"/><Relationship Id="rId7199" Type="http://schemas.openxmlformats.org/officeDocument/2006/relationships/hyperlink" Target="http://www.mack.net/" TargetMode="External"/><Relationship Id="rId14051" Type="http://schemas.openxmlformats.org/officeDocument/2006/relationships/hyperlink" Target="http://carson.com/" TargetMode="External"/><Relationship Id="rId15102" Type="http://schemas.openxmlformats.org/officeDocument/2006/relationships/hyperlink" Target="mailto:mcgeenicholas@russell.biz" TargetMode="External"/><Relationship Id="rId4110" Type="http://schemas.openxmlformats.org/officeDocument/2006/relationships/hyperlink" Target="mailto:brendangallagher@fisher.com" TargetMode="External"/><Relationship Id="rId7680" Type="http://schemas.openxmlformats.org/officeDocument/2006/relationships/hyperlink" Target="mailto:rosshaas@avila.com" TargetMode="External"/><Relationship Id="rId8731" Type="http://schemas.openxmlformats.org/officeDocument/2006/relationships/hyperlink" Target="http://www.callahan-bryant.info/" TargetMode="External"/><Relationship Id="rId17274" Type="http://schemas.openxmlformats.org/officeDocument/2006/relationships/hyperlink" Target="mailto:megancraig@bowen.com" TargetMode="External"/><Relationship Id="rId18325" Type="http://schemas.openxmlformats.org/officeDocument/2006/relationships/hyperlink" Target="http://boyd-booker.org/" TargetMode="External"/><Relationship Id="rId18672" Type="http://schemas.openxmlformats.org/officeDocument/2006/relationships/hyperlink" Target="mailto:keithleach@sanders.com" TargetMode="External"/><Relationship Id="rId19723" Type="http://schemas.openxmlformats.org/officeDocument/2006/relationships/hyperlink" Target="https://www.mack.com/" TargetMode="External"/><Relationship Id="rId6282" Type="http://schemas.openxmlformats.org/officeDocument/2006/relationships/hyperlink" Target="mailto:kyates@lane.net" TargetMode="External"/><Relationship Id="rId7333" Type="http://schemas.openxmlformats.org/officeDocument/2006/relationships/hyperlink" Target="https://www.kane.org/" TargetMode="External"/><Relationship Id="rId10661" Type="http://schemas.openxmlformats.org/officeDocument/2006/relationships/hyperlink" Target="https://www.ibarra-ruiz.info/" TargetMode="External"/><Relationship Id="rId11712" Type="http://schemas.openxmlformats.org/officeDocument/2006/relationships/hyperlink" Target="mailto:ddyer@hutchinson-schneider.info" TargetMode="External"/><Relationship Id="rId10314" Type="http://schemas.openxmlformats.org/officeDocument/2006/relationships/hyperlink" Target="mailto:bethany24@frederick.com" TargetMode="External"/><Relationship Id="rId13884" Type="http://schemas.openxmlformats.org/officeDocument/2006/relationships/hyperlink" Target="mailto:doris78@gross.com" TargetMode="External"/><Relationship Id="rId14935" Type="http://schemas.openxmlformats.org/officeDocument/2006/relationships/hyperlink" Target="http://banks-salazar.com/" TargetMode="External"/><Relationship Id="rId19099" Type="http://schemas.openxmlformats.org/officeDocument/2006/relationships/hyperlink" Target="https://bradley-yu.com/" TargetMode="External"/><Relationship Id="rId2892" Type="http://schemas.openxmlformats.org/officeDocument/2006/relationships/hyperlink" Target="mailto:yglass@stanley.com" TargetMode="External"/><Relationship Id="rId3943" Type="http://schemas.openxmlformats.org/officeDocument/2006/relationships/hyperlink" Target="http://www.pope-burch.com/" TargetMode="External"/><Relationship Id="rId9158" Type="http://schemas.openxmlformats.org/officeDocument/2006/relationships/hyperlink" Target="mailto:odomteresa@byrd.net" TargetMode="External"/><Relationship Id="rId12486" Type="http://schemas.openxmlformats.org/officeDocument/2006/relationships/hyperlink" Target="mailto:shafferbrett@holmes.com" TargetMode="External"/><Relationship Id="rId13537" Type="http://schemas.openxmlformats.org/officeDocument/2006/relationships/hyperlink" Target="https://www.avery.org/" TargetMode="External"/><Relationship Id="rId864" Type="http://schemas.openxmlformats.org/officeDocument/2006/relationships/hyperlink" Target="mailto:parkerlogan@sutton-wheeler.com" TargetMode="External"/><Relationship Id="rId1494" Type="http://schemas.openxmlformats.org/officeDocument/2006/relationships/hyperlink" Target="mailto:prestonchambers@higgins.com" TargetMode="External"/><Relationship Id="rId2545" Type="http://schemas.openxmlformats.org/officeDocument/2006/relationships/hyperlink" Target="https://www.santiago-richards.biz/" TargetMode="External"/><Relationship Id="rId11088" Type="http://schemas.openxmlformats.org/officeDocument/2006/relationships/hyperlink" Target="mailto:sotomanuel@schneider.com" TargetMode="External"/><Relationship Id="rId12139" Type="http://schemas.openxmlformats.org/officeDocument/2006/relationships/hyperlink" Target="https://bolton.net/" TargetMode="External"/><Relationship Id="rId16010" Type="http://schemas.openxmlformats.org/officeDocument/2006/relationships/hyperlink" Target="mailto:ivanhouse@horn.com" TargetMode="External"/><Relationship Id="rId19580" Type="http://schemas.openxmlformats.org/officeDocument/2006/relationships/hyperlink" Target="mailto:jacksondouglas@ibarra.com" TargetMode="External"/><Relationship Id="rId517" Type="http://schemas.openxmlformats.org/officeDocument/2006/relationships/hyperlink" Target="http://montoya.com/" TargetMode="External"/><Relationship Id="rId1147" Type="http://schemas.openxmlformats.org/officeDocument/2006/relationships/hyperlink" Target="http://www.massey.net/" TargetMode="External"/><Relationship Id="rId5768" Type="http://schemas.openxmlformats.org/officeDocument/2006/relationships/hyperlink" Target="mailto:colecheyenne@callahan-bryant.biz" TargetMode="External"/><Relationship Id="rId6819" Type="http://schemas.openxmlformats.org/officeDocument/2006/relationships/hyperlink" Target="http://baldwin.biz/" TargetMode="External"/><Relationship Id="rId18182" Type="http://schemas.openxmlformats.org/officeDocument/2006/relationships/hyperlink" Target="mailto:micheal32@maxwell.com" TargetMode="External"/><Relationship Id="rId19233" Type="http://schemas.openxmlformats.org/officeDocument/2006/relationships/hyperlink" Target="https://www.ingram.com/" TargetMode="External"/><Relationship Id="rId7190" Type="http://schemas.openxmlformats.org/officeDocument/2006/relationships/hyperlink" Target="mailto:ernest35@ochoa.com" TargetMode="External"/><Relationship Id="rId8241" Type="http://schemas.openxmlformats.org/officeDocument/2006/relationships/hyperlink" Target="http://williams.com/" TargetMode="External"/><Relationship Id="rId10171" Type="http://schemas.openxmlformats.org/officeDocument/2006/relationships/hyperlink" Target="http://greene-bradley.com/" TargetMode="External"/><Relationship Id="rId11222" Type="http://schemas.openxmlformats.org/officeDocument/2006/relationships/hyperlink" Target="mailto:pachecojenna@adkins.biz" TargetMode="External"/><Relationship Id="rId12620" Type="http://schemas.openxmlformats.org/officeDocument/2006/relationships/hyperlink" Target="mailto:hmcfarland@wolfe.com" TargetMode="External"/><Relationship Id="rId14792" Type="http://schemas.openxmlformats.org/officeDocument/2006/relationships/hyperlink" Target="mailto:kristi19@compton-malone.com" TargetMode="External"/><Relationship Id="rId15843" Type="http://schemas.openxmlformats.org/officeDocument/2006/relationships/hyperlink" Target="http://www.vang.info/" TargetMode="External"/><Relationship Id="rId3453" Type="http://schemas.openxmlformats.org/officeDocument/2006/relationships/hyperlink" Target="https://sloan-valencia.com/" TargetMode="External"/><Relationship Id="rId4851" Type="http://schemas.openxmlformats.org/officeDocument/2006/relationships/hyperlink" Target="http://malone-kaiser.net/" TargetMode="External"/><Relationship Id="rId5902" Type="http://schemas.openxmlformats.org/officeDocument/2006/relationships/hyperlink" Target="mailto:jocelyn33@dickson.com" TargetMode="External"/><Relationship Id="rId13394" Type="http://schemas.openxmlformats.org/officeDocument/2006/relationships/hyperlink" Target="mailto:zpham@clayton.com" TargetMode="External"/><Relationship Id="rId14445" Type="http://schemas.openxmlformats.org/officeDocument/2006/relationships/hyperlink" Target="https://mcfarland-underwood.com/" TargetMode="External"/><Relationship Id="rId374" Type="http://schemas.openxmlformats.org/officeDocument/2006/relationships/hyperlink" Target="mailto:bweaver@levy.info" TargetMode="External"/><Relationship Id="rId2055" Type="http://schemas.openxmlformats.org/officeDocument/2006/relationships/hyperlink" Target="http://www.whitaker.com/" TargetMode="External"/><Relationship Id="rId3106" Type="http://schemas.openxmlformats.org/officeDocument/2006/relationships/hyperlink" Target="mailto:yharmon@wolfe-haley.com" TargetMode="External"/><Relationship Id="rId4504" Type="http://schemas.openxmlformats.org/officeDocument/2006/relationships/hyperlink" Target="mailto:jackson10@suarez.info" TargetMode="External"/><Relationship Id="rId13047" Type="http://schemas.openxmlformats.org/officeDocument/2006/relationships/hyperlink" Target="http://deleon.info/" TargetMode="External"/><Relationship Id="rId17668" Type="http://schemas.openxmlformats.org/officeDocument/2006/relationships/hyperlink" Target="mailto:zbrennan@morales.com" TargetMode="External"/><Relationship Id="rId18719" Type="http://schemas.openxmlformats.org/officeDocument/2006/relationships/hyperlink" Target="https://www.mason-coffey.info/" TargetMode="External"/><Relationship Id="rId6676" Type="http://schemas.openxmlformats.org/officeDocument/2006/relationships/hyperlink" Target="mailto:davenportmarilyn@le.com" TargetMode="External"/><Relationship Id="rId7727" Type="http://schemas.openxmlformats.org/officeDocument/2006/relationships/hyperlink" Target="http://www.french-maddox.net/" TargetMode="External"/><Relationship Id="rId10708" Type="http://schemas.openxmlformats.org/officeDocument/2006/relationships/hyperlink" Target="mailto:laurendorsey@patel-mclaughlin.com" TargetMode="External"/><Relationship Id="rId19090" Type="http://schemas.openxmlformats.org/officeDocument/2006/relationships/hyperlink" Target="mailto:pchoi@nelson-burke.com" TargetMode="External"/><Relationship Id="rId5278" Type="http://schemas.openxmlformats.org/officeDocument/2006/relationships/hyperlink" Target="mailto:ahull@jennings-golden.biz" TargetMode="External"/><Relationship Id="rId6329" Type="http://schemas.openxmlformats.org/officeDocument/2006/relationships/hyperlink" Target="https://www.yoder.net/" TargetMode="External"/><Relationship Id="rId9899" Type="http://schemas.openxmlformats.org/officeDocument/2006/relationships/hyperlink" Target="https://galvan.com/" TargetMode="External"/><Relationship Id="rId12130" Type="http://schemas.openxmlformats.org/officeDocument/2006/relationships/hyperlink" Target="mailto:chelsea51@petty.net" TargetMode="External"/><Relationship Id="rId1888" Type="http://schemas.openxmlformats.org/officeDocument/2006/relationships/hyperlink" Target="mailto:glendamann@hunter.com" TargetMode="External"/><Relationship Id="rId2939" Type="http://schemas.openxmlformats.org/officeDocument/2006/relationships/hyperlink" Target="https://woodard.org/" TargetMode="External"/><Relationship Id="rId6810" Type="http://schemas.openxmlformats.org/officeDocument/2006/relationships/hyperlink" Target="mailto:phampton@sawyer-kline.com" TargetMode="External"/><Relationship Id="rId15353" Type="http://schemas.openxmlformats.org/officeDocument/2006/relationships/hyperlink" Target="http://www.holmes.com/" TargetMode="External"/><Relationship Id="rId16404" Type="http://schemas.openxmlformats.org/officeDocument/2006/relationships/hyperlink" Target="mailto:makayla17@caldwell-gregory.com" TargetMode="External"/><Relationship Id="rId16751" Type="http://schemas.openxmlformats.org/officeDocument/2006/relationships/hyperlink" Target="https://villa-conway.org/" TargetMode="External"/><Relationship Id="rId17802" Type="http://schemas.openxmlformats.org/officeDocument/2006/relationships/hyperlink" Target="mailto:lauriewaller@trujillo-mejia.net" TargetMode="External"/><Relationship Id="rId4361" Type="http://schemas.openxmlformats.org/officeDocument/2006/relationships/hyperlink" Target="https://pace.com/" TargetMode="External"/><Relationship Id="rId5412" Type="http://schemas.openxmlformats.org/officeDocument/2006/relationships/hyperlink" Target="mailto:kenneth71@cline.com" TargetMode="External"/><Relationship Id="rId15006" Type="http://schemas.openxmlformats.org/officeDocument/2006/relationships/hyperlink" Target="mailto:emccarthy@buck.net" TargetMode="External"/><Relationship Id="rId19974" Type="http://schemas.openxmlformats.org/officeDocument/2006/relationships/hyperlink" Target="mailto:amandaharrell@ballard.biz" TargetMode="External"/><Relationship Id="rId4014" Type="http://schemas.openxmlformats.org/officeDocument/2006/relationships/hyperlink" Target="mailto:valerie07@wells.biz" TargetMode="External"/><Relationship Id="rId7584" Type="http://schemas.openxmlformats.org/officeDocument/2006/relationships/hyperlink" Target="mailto:karl18@hicks-boone.com" TargetMode="External"/><Relationship Id="rId8982" Type="http://schemas.openxmlformats.org/officeDocument/2006/relationships/hyperlink" Target="mailto:thoover@acevedo.info" TargetMode="External"/><Relationship Id="rId11963" Type="http://schemas.openxmlformats.org/officeDocument/2006/relationships/hyperlink" Target="https://www.ruiz.com/" TargetMode="External"/><Relationship Id="rId17178" Type="http://schemas.openxmlformats.org/officeDocument/2006/relationships/hyperlink" Target="mailto:tomholt@mcmillan-randolph.com" TargetMode="External"/><Relationship Id="rId18576" Type="http://schemas.openxmlformats.org/officeDocument/2006/relationships/hyperlink" Target="mailto:miranda40@nichols.info" TargetMode="External"/><Relationship Id="rId19627" Type="http://schemas.openxmlformats.org/officeDocument/2006/relationships/hyperlink" Target="https://luna-sparks.net/" TargetMode="External"/><Relationship Id="rId6186" Type="http://schemas.openxmlformats.org/officeDocument/2006/relationships/hyperlink" Target="mailto:natashaclayton@richardson.com" TargetMode="External"/><Relationship Id="rId7237" Type="http://schemas.openxmlformats.org/officeDocument/2006/relationships/hyperlink" Target="http://clayton.com/" TargetMode="External"/><Relationship Id="rId8635" Type="http://schemas.openxmlformats.org/officeDocument/2006/relationships/hyperlink" Target="https://huber.com/" TargetMode="External"/><Relationship Id="rId10565" Type="http://schemas.openxmlformats.org/officeDocument/2006/relationships/hyperlink" Target="http://castro.com/" TargetMode="External"/><Relationship Id="rId11616" Type="http://schemas.openxmlformats.org/officeDocument/2006/relationships/hyperlink" Target="mailto:blancharddamon@hoover.com" TargetMode="External"/><Relationship Id="rId18229" Type="http://schemas.openxmlformats.org/officeDocument/2006/relationships/hyperlink" Target="https://greer.com/" TargetMode="External"/><Relationship Id="rId10218" Type="http://schemas.openxmlformats.org/officeDocument/2006/relationships/hyperlink" Target="mailto:fryrichard@rios-johnson.com" TargetMode="External"/><Relationship Id="rId13788" Type="http://schemas.openxmlformats.org/officeDocument/2006/relationships/hyperlink" Target="mailto:allenhartman@cain.com" TargetMode="External"/><Relationship Id="rId14839" Type="http://schemas.openxmlformats.org/officeDocument/2006/relationships/hyperlink" Target="http://www.barber.net/" TargetMode="External"/><Relationship Id="rId18710" Type="http://schemas.openxmlformats.org/officeDocument/2006/relationships/hyperlink" Target="mailto:kbraun@brewer.org" TargetMode="External"/><Relationship Id="rId2796" Type="http://schemas.openxmlformats.org/officeDocument/2006/relationships/hyperlink" Target="mailto:karlacobb@davenport-powell.net" TargetMode="External"/><Relationship Id="rId3847" Type="http://schemas.openxmlformats.org/officeDocument/2006/relationships/hyperlink" Target="https://mcgrath.info/" TargetMode="External"/><Relationship Id="rId16261" Type="http://schemas.openxmlformats.org/officeDocument/2006/relationships/hyperlink" Target="https://www.davila-mcmahon.net/" TargetMode="External"/><Relationship Id="rId17312" Type="http://schemas.openxmlformats.org/officeDocument/2006/relationships/hyperlink" Target="mailto:kherrera@mccullough.com" TargetMode="External"/><Relationship Id="rId768" Type="http://schemas.openxmlformats.org/officeDocument/2006/relationships/hyperlink" Target="mailto:daniellebooth@underwood.info" TargetMode="External"/><Relationship Id="rId1398" Type="http://schemas.openxmlformats.org/officeDocument/2006/relationships/hyperlink" Target="mailto:robin51@lozano.com" TargetMode="External"/><Relationship Id="rId2449" Type="http://schemas.openxmlformats.org/officeDocument/2006/relationships/hyperlink" Target="https://www.galloway.biz/" TargetMode="External"/><Relationship Id="rId6320" Type="http://schemas.openxmlformats.org/officeDocument/2006/relationships/hyperlink" Target="mailto:princemark@avery-mejia.com" TargetMode="External"/><Relationship Id="rId9890" Type="http://schemas.openxmlformats.org/officeDocument/2006/relationships/hyperlink" Target="mailto:nicole03@hampton.org" TargetMode="External"/><Relationship Id="rId19484" Type="http://schemas.openxmlformats.org/officeDocument/2006/relationships/hyperlink" Target="mailto:nashholly@macdonald.info" TargetMode="External"/><Relationship Id="rId8492" Type="http://schemas.openxmlformats.org/officeDocument/2006/relationships/hyperlink" Target="mailto:zavalakirsten@chase.com" TargetMode="External"/><Relationship Id="rId9543" Type="http://schemas.openxmlformats.org/officeDocument/2006/relationships/hyperlink" Target="https://nelson.com/" TargetMode="External"/><Relationship Id="rId12871" Type="http://schemas.openxmlformats.org/officeDocument/2006/relationships/hyperlink" Target="http://www.morrow.com/" TargetMode="External"/><Relationship Id="rId13922" Type="http://schemas.openxmlformats.org/officeDocument/2006/relationships/hyperlink" Target="mailto:christine16@houston.com" TargetMode="External"/><Relationship Id="rId18086" Type="http://schemas.openxmlformats.org/officeDocument/2006/relationships/hyperlink" Target="mailto:lorrainepugh@novak-berg.info" TargetMode="External"/><Relationship Id="rId19137" Type="http://schemas.openxmlformats.org/officeDocument/2006/relationships/hyperlink" Target="http://www.robles-sloan.net/" TargetMode="External"/><Relationship Id="rId1532" Type="http://schemas.openxmlformats.org/officeDocument/2006/relationships/hyperlink" Target="mailto:gabriellavillegas@hines.com" TargetMode="External"/><Relationship Id="rId2930" Type="http://schemas.openxmlformats.org/officeDocument/2006/relationships/hyperlink" Target="mailto:steven99@acosta.org" TargetMode="External"/><Relationship Id="rId7094" Type="http://schemas.openxmlformats.org/officeDocument/2006/relationships/hyperlink" Target="mailto:shahevelyn@ware.org" TargetMode="External"/><Relationship Id="rId8145" Type="http://schemas.openxmlformats.org/officeDocument/2006/relationships/hyperlink" Target="https://www.burgess.com/" TargetMode="External"/><Relationship Id="rId10075" Type="http://schemas.openxmlformats.org/officeDocument/2006/relationships/hyperlink" Target="https://flowers.info/" TargetMode="External"/><Relationship Id="rId11473" Type="http://schemas.openxmlformats.org/officeDocument/2006/relationships/hyperlink" Target="https://blair.net/" TargetMode="External"/><Relationship Id="rId12524" Type="http://schemas.openxmlformats.org/officeDocument/2006/relationships/hyperlink" Target="mailto:herringjasmine@price-hansen.com" TargetMode="External"/><Relationship Id="rId902" Type="http://schemas.openxmlformats.org/officeDocument/2006/relationships/hyperlink" Target="mailto:rachael73@spencer.com" TargetMode="External"/><Relationship Id="rId11126" Type="http://schemas.openxmlformats.org/officeDocument/2006/relationships/hyperlink" Target="mailto:bill74@jarvis-dunn.com" TargetMode="External"/><Relationship Id="rId14696" Type="http://schemas.openxmlformats.org/officeDocument/2006/relationships/hyperlink" Target="mailto:olawson@holt.com" TargetMode="External"/><Relationship Id="rId15747" Type="http://schemas.openxmlformats.org/officeDocument/2006/relationships/hyperlink" Target="https://gill-tyler.net/" TargetMode="External"/><Relationship Id="rId4755" Type="http://schemas.openxmlformats.org/officeDocument/2006/relationships/hyperlink" Target="https://sweeney-bender.info/" TargetMode="External"/><Relationship Id="rId5806" Type="http://schemas.openxmlformats.org/officeDocument/2006/relationships/hyperlink" Target="mailto:shaffertristan@swanson.org" TargetMode="External"/><Relationship Id="rId13298" Type="http://schemas.openxmlformats.org/officeDocument/2006/relationships/hyperlink" Target="mailto:ian13@wolfe-livingston.net" TargetMode="External"/><Relationship Id="rId14349" Type="http://schemas.openxmlformats.org/officeDocument/2006/relationships/hyperlink" Target="http://berg.com/" TargetMode="External"/><Relationship Id="rId18220" Type="http://schemas.openxmlformats.org/officeDocument/2006/relationships/hyperlink" Target="mailto:caldwellbarbara@schroeder.org" TargetMode="External"/><Relationship Id="rId278" Type="http://schemas.openxmlformats.org/officeDocument/2006/relationships/hyperlink" Target="mailto:nichole45@michael.org" TargetMode="External"/><Relationship Id="rId3357" Type="http://schemas.openxmlformats.org/officeDocument/2006/relationships/hyperlink" Target="https://www.maldonado-newman.net/" TargetMode="External"/><Relationship Id="rId4408" Type="http://schemas.openxmlformats.org/officeDocument/2006/relationships/hyperlink" Target="mailto:ritapage@webb.com" TargetMode="External"/><Relationship Id="rId7978" Type="http://schemas.openxmlformats.org/officeDocument/2006/relationships/hyperlink" Target="mailto:shaunbryan@payne.net" TargetMode="External"/><Relationship Id="rId10959" Type="http://schemas.openxmlformats.org/officeDocument/2006/relationships/hyperlink" Target="http://mcdaniel.info/" TargetMode="External"/><Relationship Id="rId12381" Type="http://schemas.openxmlformats.org/officeDocument/2006/relationships/hyperlink" Target="https://www.ferguson.com/" TargetMode="External"/><Relationship Id="rId13432" Type="http://schemas.openxmlformats.org/officeDocument/2006/relationships/hyperlink" Target="mailto:sherrygolden@beck.com" TargetMode="External"/><Relationship Id="rId14830" Type="http://schemas.openxmlformats.org/officeDocument/2006/relationships/hyperlink" Target="mailto:adrienneescobar@gardner.com" TargetMode="External"/><Relationship Id="rId2440" Type="http://schemas.openxmlformats.org/officeDocument/2006/relationships/hyperlink" Target="mailto:xedwards@goodwin-waters.net" TargetMode="External"/><Relationship Id="rId9053" Type="http://schemas.openxmlformats.org/officeDocument/2006/relationships/hyperlink" Target="http://www.acosta.info/" TargetMode="External"/><Relationship Id="rId12034" Type="http://schemas.openxmlformats.org/officeDocument/2006/relationships/hyperlink" Target="mailto:bobfarmer@houston.info" TargetMode="External"/><Relationship Id="rId412" Type="http://schemas.openxmlformats.org/officeDocument/2006/relationships/hyperlink" Target="mailto:kaitlinbooth@hurley.com" TargetMode="External"/><Relationship Id="rId1042" Type="http://schemas.openxmlformats.org/officeDocument/2006/relationships/hyperlink" Target="mailto:daryl88@simon.com" TargetMode="External"/><Relationship Id="rId5663" Type="http://schemas.openxmlformats.org/officeDocument/2006/relationships/hyperlink" Target="https://burns.org/" TargetMode="External"/><Relationship Id="rId16655" Type="http://schemas.openxmlformats.org/officeDocument/2006/relationships/hyperlink" Target="http://bridges-huang.info/" TargetMode="External"/><Relationship Id="rId17706" Type="http://schemas.openxmlformats.org/officeDocument/2006/relationships/hyperlink" Target="mailto:chrislarsen@benjamin.org" TargetMode="External"/><Relationship Id="rId4265" Type="http://schemas.openxmlformats.org/officeDocument/2006/relationships/hyperlink" Target="https://miranda-booth.com/" TargetMode="External"/><Relationship Id="rId5316" Type="http://schemas.openxmlformats.org/officeDocument/2006/relationships/hyperlink" Target="mailto:goodwincole@grimes-lin.com" TargetMode="External"/><Relationship Id="rId6714" Type="http://schemas.openxmlformats.org/officeDocument/2006/relationships/hyperlink" Target="mailto:heidi14@hanson.com" TargetMode="External"/><Relationship Id="rId15257" Type="http://schemas.openxmlformats.org/officeDocument/2006/relationships/hyperlink" Target="http://lowe.com/" TargetMode="External"/><Relationship Id="rId16308" Type="http://schemas.openxmlformats.org/officeDocument/2006/relationships/hyperlink" Target="mailto:campbellbridget@pierce.com" TargetMode="External"/><Relationship Id="rId19878" Type="http://schemas.openxmlformats.org/officeDocument/2006/relationships/hyperlink" Target="mailto:devon24@robles.com" TargetMode="External"/><Relationship Id="rId8886" Type="http://schemas.openxmlformats.org/officeDocument/2006/relationships/hyperlink" Target="mailto:ekennedy@conway.com" TargetMode="External"/><Relationship Id="rId9937" Type="http://schemas.openxmlformats.org/officeDocument/2006/relationships/hyperlink" Target="http://www.mcclain.com/" TargetMode="External"/><Relationship Id="rId11867" Type="http://schemas.openxmlformats.org/officeDocument/2006/relationships/hyperlink" Target="http://nash.biz/" TargetMode="External"/><Relationship Id="rId12918" Type="http://schemas.openxmlformats.org/officeDocument/2006/relationships/hyperlink" Target="mailto:grant32@taylor.com" TargetMode="External"/><Relationship Id="rId1926" Type="http://schemas.openxmlformats.org/officeDocument/2006/relationships/hyperlink" Target="mailto:patricksteven@mcintyre.org" TargetMode="External"/><Relationship Id="rId7488" Type="http://schemas.openxmlformats.org/officeDocument/2006/relationships/hyperlink" Target="mailto:dillonterri@perkins.com" TargetMode="External"/><Relationship Id="rId8539" Type="http://schemas.openxmlformats.org/officeDocument/2006/relationships/hyperlink" Target="https://www.ramirez.net/" TargetMode="External"/><Relationship Id="rId10469" Type="http://schemas.openxmlformats.org/officeDocument/2006/relationships/hyperlink" Target="http://www.joyce-poole.net/" TargetMode="External"/><Relationship Id="rId14340" Type="http://schemas.openxmlformats.org/officeDocument/2006/relationships/hyperlink" Target="mailto:pjacobs@ellison.com" TargetMode="External"/><Relationship Id="rId17563" Type="http://schemas.openxmlformats.org/officeDocument/2006/relationships/hyperlink" Target="http://www.banks.com/" TargetMode="External"/><Relationship Id="rId18614" Type="http://schemas.openxmlformats.org/officeDocument/2006/relationships/hyperlink" Target="mailto:carly44@warner.biz" TargetMode="External"/><Relationship Id="rId18961" Type="http://schemas.openxmlformats.org/officeDocument/2006/relationships/hyperlink" Target="http://lowery-villanueva.com/" TargetMode="External"/><Relationship Id="rId3001" Type="http://schemas.openxmlformats.org/officeDocument/2006/relationships/hyperlink" Target="https://osborn.com/" TargetMode="External"/><Relationship Id="rId6571" Type="http://schemas.openxmlformats.org/officeDocument/2006/relationships/hyperlink" Target="http://estes-hines.com/" TargetMode="External"/><Relationship Id="rId7622" Type="http://schemas.openxmlformats.org/officeDocument/2006/relationships/hyperlink" Target="mailto:haroldsantana@black.info" TargetMode="External"/><Relationship Id="rId10950" Type="http://schemas.openxmlformats.org/officeDocument/2006/relationships/hyperlink" Target="mailto:umeza@mcbride.net" TargetMode="External"/><Relationship Id="rId16165" Type="http://schemas.openxmlformats.org/officeDocument/2006/relationships/hyperlink" Target="https://wiggins.com/" TargetMode="External"/><Relationship Id="rId17216" Type="http://schemas.openxmlformats.org/officeDocument/2006/relationships/hyperlink" Target="mailto:tbowers@trevino.com" TargetMode="External"/><Relationship Id="rId5173" Type="http://schemas.openxmlformats.org/officeDocument/2006/relationships/hyperlink" Target="http://rose-winters.com/" TargetMode="External"/><Relationship Id="rId6224" Type="http://schemas.openxmlformats.org/officeDocument/2006/relationships/hyperlink" Target="mailto:strongruth@bryant.net" TargetMode="External"/><Relationship Id="rId9794" Type="http://schemas.openxmlformats.org/officeDocument/2006/relationships/hyperlink" Target="mailto:tzamora@griffith-levine.com" TargetMode="External"/><Relationship Id="rId10603" Type="http://schemas.openxmlformats.org/officeDocument/2006/relationships/hyperlink" Target="http://melendez.com/" TargetMode="External"/><Relationship Id="rId19388" Type="http://schemas.openxmlformats.org/officeDocument/2006/relationships/hyperlink" Target="mailto:sarah23@frederick.com" TargetMode="External"/><Relationship Id="rId8396" Type="http://schemas.openxmlformats.org/officeDocument/2006/relationships/hyperlink" Target="mailto:ekey@bolton-summers.com" TargetMode="External"/><Relationship Id="rId9447" Type="http://schemas.openxmlformats.org/officeDocument/2006/relationships/hyperlink" Target="https://www.gould-wells.com/" TargetMode="External"/><Relationship Id="rId12775" Type="http://schemas.openxmlformats.org/officeDocument/2006/relationships/hyperlink" Target="https://www.giles.com/" TargetMode="External"/><Relationship Id="rId13826" Type="http://schemas.openxmlformats.org/officeDocument/2006/relationships/hyperlink" Target="mailto:jocelyn52@velez.info" TargetMode="External"/><Relationship Id="rId1783" Type="http://schemas.openxmlformats.org/officeDocument/2006/relationships/hyperlink" Target="https://www.clayton.info/" TargetMode="External"/><Relationship Id="rId2834" Type="http://schemas.openxmlformats.org/officeDocument/2006/relationships/hyperlink" Target="mailto:bboone@sparks-holloway.com" TargetMode="External"/><Relationship Id="rId8049" Type="http://schemas.openxmlformats.org/officeDocument/2006/relationships/hyperlink" Target="http://www.stewart-flores.com/" TargetMode="External"/><Relationship Id="rId11377" Type="http://schemas.openxmlformats.org/officeDocument/2006/relationships/hyperlink" Target="http://tyler.org/" TargetMode="External"/><Relationship Id="rId12428" Type="http://schemas.openxmlformats.org/officeDocument/2006/relationships/hyperlink" Target="mailto:madelineleon@norman.org" TargetMode="External"/><Relationship Id="rId15998" Type="http://schemas.openxmlformats.org/officeDocument/2006/relationships/hyperlink" Target="mailto:shepardalejandro@kaufman.com" TargetMode="External"/><Relationship Id="rId806" Type="http://schemas.openxmlformats.org/officeDocument/2006/relationships/hyperlink" Target="mailto:alejandra14@quinn.com" TargetMode="External"/><Relationship Id="rId1436" Type="http://schemas.openxmlformats.org/officeDocument/2006/relationships/hyperlink" Target="mailto:manningmallory@bartlett-dean.com" TargetMode="External"/><Relationship Id="rId18471" Type="http://schemas.openxmlformats.org/officeDocument/2006/relationships/hyperlink" Target="http://santiago.biz/" TargetMode="External"/><Relationship Id="rId19522" Type="http://schemas.openxmlformats.org/officeDocument/2006/relationships/hyperlink" Target="mailto:jackson81@waters-arroyo.org" TargetMode="External"/><Relationship Id="rId4659" Type="http://schemas.openxmlformats.org/officeDocument/2006/relationships/hyperlink" Target="https://gross.com/" TargetMode="External"/><Relationship Id="rId8530" Type="http://schemas.openxmlformats.org/officeDocument/2006/relationships/hyperlink" Target="mailto:qvelasquez@moyer.com" TargetMode="External"/><Relationship Id="rId10460" Type="http://schemas.openxmlformats.org/officeDocument/2006/relationships/hyperlink" Target="mailto:malvarez@joyce.com" TargetMode="External"/><Relationship Id="rId11511" Type="http://schemas.openxmlformats.org/officeDocument/2006/relationships/hyperlink" Target="https://villegas.com/" TargetMode="External"/><Relationship Id="rId17073" Type="http://schemas.openxmlformats.org/officeDocument/2006/relationships/hyperlink" Target="https://mcintyre.com/" TargetMode="External"/><Relationship Id="rId18124" Type="http://schemas.openxmlformats.org/officeDocument/2006/relationships/hyperlink" Target="mailto:uvillarreal@davidson-colon.org" TargetMode="External"/><Relationship Id="rId6081" Type="http://schemas.openxmlformats.org/officeDocument/2006/relationships/hyperlink" Target="https://nixon-cline.org/" TargetMode="External"/><Relationship Id="rId7132" Type="http://schemas.openxmlformats.org/officeDocument/2006/relationships/hyperlink" Target="mailto:dukecaitlin@lozano-gibbs.info" TargetMode="External"/><Relationship Id="rId10113" Type="http://schemas.openxmlformats.org/officeDocument/2006/relationships/hyperlink" Target="https://rubio.biz/" TargetMode="External"/><Relationship Id="rId2691" Type="http://schemas.openxmlformats.org/officeDocument/2006/relationships/hyperlink" Target="https://sanford.net/" TargetMode="External"/><Relationship Id="rId3742" Type="http://schemas.openxmlformats.org/officeDocument/2006/relationships/hyperlink" Target="mailto:alex79@patton-campbell.org" TargetMode="External"/><Relationship Id="rId12285" Type="http://schemas.openxmlformats.org/officeDocument/2006/relationships/hyperlink" Target="https://harvey.com/" TargetMode="External"/><Relationship Id="rId13683" Type="http://schemas.openxmlformats.org/officeDocument/2006/relationships/hyperlink" Target="http://www.shah.info/" TargetMode="External"/><Relationship Id="rId14734" Type="http://schemas.openxmlformats.org/officeDocument/2006/relationships/hyperlink" Target="mailto:ogould@brown.com" TargetMode="External"/><Relationship Id="rId663" Type="http://schemas.openxmlformats.org/officeDocument/2006/relationships/hyperlink" Target="https://carlson.com/" TargetMode="External"/><Relationship Id="rId1293" Type="http://schemas.openxmlformats.org/officeDocument/2006/relationships/hyperlink" Target="https://www.hinton-newton.com/" TargetMode="External"/><Relationship Id="rId2344" Type="http://schemas.openxmlformats.org/officeDocument/2006/relationships/hyperlink" Target="mailto:dominic94@mcdonald.info" TargetMode="External"/><Relationship Id="rId13336" Type="http://schemas.openxmlformats.org/officeDocument/2006/relationships/hyperlink" Target="mailto:lsherman@bean.com" TargetMode="External"/><Relationship Id="rId17957" Type="http://schemas.openxmlformats.org/officeDocument/2006/relationships/hyperlink" Target="http://mccullough-powers.net/" TargetMode="External"/><Relationship Id="rId316" Type="http://schemas.openxmlformats.org/officeDocument/2006/relationships/hyperlink" Target="mailto:lydiameyers@frederick.com" TargetMode="External"/><Relationship Id="rId6965" Type="http://schemas.openxmlformats.org/officeDocument/2006/relationships/hyperlink" Target="http://patton.com/" TargetMode="External"/><Relationship Id="rId16559" Type="http://schemas.openxmlformats.org/officeDocument/2006/relationships/hyperlink" Target="https://www.harrell.com/" TargetMode="External"/><Relationship Id="rId4169" Type="http://schemas.openxmlformats.org/officeDocument/2006/relationships/hyperlink" Target="http://lawson-bowman.info/" TargetMode="External"/><Relationship Id="rId5567" Type="http://schemas.openxmlformats.org/officeDocument/2006/relationships/hyperlink" Target="http://estrada.net/" TargetMode="External"/><Relationship Id="rId6618" Type="http://schemas.openxmlformats.org/officeDocument/2006/relationships/hyperlink" Target="mailto:shunt@huynh.com" TargetMode="External"/><Relationship Id="rId8040" Type="http://schemas.openxmlformats.org/officeDocument/2006/relationships/hyperlink" Target="mailto:xhudson@landry.com" TargetMode="External"/><Relationship Id="rId19032" Type="http://schemas.openxmlformats.org/officeDocument/2006/relationships/hyperlink" Target="mailto:lclarke@jordan.com" TargetMode="External"/><Relationship Id="rId11021" Type="http://schemas.openxmlformats.org/officeDocument/2006/relationships/hyperlink" Target="http://bradley.com/" TargetMode="External"/><Relationship Id="rId14591" Type="http://schemas.openxmlformats.org/officeDocument/2006/relationships/hyperlink" Target="https://trevino.biz/" TargetMode="External"/><Relationship Id="rId15642" Type="http://schemas.openxmlformats.org/officeDocument/2006/relationships/hyperlink" Target="mailto:mwiley@rosario-rodriguez.info" TargetMode="External"/><Relationship Id="rId4650" Type="http://schemas.openxmlformats.org/officeDocument/2006/relationships/hyperlink" Target="mailto:destinybullock@avila.com" TargetMode="External"/><Relationship Id="rId5701" Type="http://schemas.openxmlformats.org/officeDocument/2006/relationships/hyperlink" Target="http://campos.com/" TargetMode="External"/><Relationship Id="rId13193" Type="http://schemas.openxmlformats.org/officeDocument/2006/relationships/hyperlink" Target="https://www.benton-strong.net/" TargetMode="External"/><Relationship Id="rId14244" Type="http://schemas.openxmlformats.org/officeDocument/2006/relationships/hyperlink" Target="mailto:clarkebradley@orozco-willis.com" TargetMode="External"/><Relationship Id="rId3252" Type="http://schemas.openxmlformats.org/officeDocument/2006/relationships/hyperlink" Target="mailto:sherryburch@hawkins.com" TargetMode="External"/><Relationship Id="rId4303" Type="http://schemas.openxmlformats.org/officeDocument/2006/relationships/hyperlink" Target="https://www.mcknight.com/" TargetMode="External"/><Relationship Id="rId7873" Type="http://schemas.openxmlformats.org/officeDocument/2006/relationships/hyperlink" Target="https://www.horton-mclean.biz/" TargetMode="External"/><Relationship Id="rId17467" Type="http://schemas.openxmlformats.org/officeDocument/2006/relationships/hyperlink" Target="http://www.mccann.com/" TargetMode="External"/><Relationship Id="rId18865" Type="http://schemas.openxmlformats.org/officeDocument/2006/relationships/hyperlink" Target="https://www.ayers-lin.com/" TargetMode="External"/><Relationship Id="rId19916" Type="http://schemas.openxmlformats.org/officeDocument/2006/relationships/hyperlink" Target="mailto:hulltheodore@morton.com" TargetMode="External"/><Relationship Id="rId173" Type="http://schemas.openxmlformats.org/officeDocument/2006/relationships/hyperlink" Target="mailto:ydavid@potter.com" TargetMode="External"/><Relationship Id="rId6475" Type="http://schemas.openxmlformats.org/officeDocument/2006/relationships/hyperlink" Target="http://www.howard-mueller.com/" TargetMode="External"/><Relationship Id="rId7526" Type="http://schemas.openxmlformats.org/officeDocument/2006/relationships/hyperlink" Target="mailto:campbelloscar@downs.org" TargetMode="External"/><Relationship Id="rId8924" Type="http://schemas.openxmlformats.org/officeDocument/2006/relationships/hyperlink" Target="mailto:adrian30@beasley.com" TargetMode="External"/><Relationship Id="rId10854" Type="http://schemas.openxmlformats.org/officeDocument/2006/relationships/hyperlink" Target="mailto:cody84@watts.org" TargetMode="External"/><Relationship Id="rId11905" Type="http://schemas.openxmlformats.org/officeDocument/2006/relationships/hyperlink" Target="https://coffey.com/" TargetMode="External"/><Relationship Id="rId16069" Type="http://schemas.openxmlformats.org/officeDocument/2006/relationships/hyperlink" Target="https://mckay.net/" TargetMode="External"/><Relationship Id="rId18518" Type="http://schemas.openxmlformats.org/officeDocument/2006/relationships/hyperlink" Target="mailto:hardylarry@wall-watts.biz" TargetMode="External"/><Relationship Id="rId5077" Type="http://schemas.openxmlformats.org/officeDocument/2006/relationships/hyperlink" Target="http://www.jordan.net/" TargetMode="External"/><Relationship Id="rId6128" Type="http://schemas.openxmlformats.org/officeDocument/2006/relationships/hyperlink" Target="mailto:dalestevens@hayden.net" TargetMode="External"/><Relationship Id="rId10507" Type="http://schemas.openxmlformats.org/officeDocument/2006/relationships/hyperlink" Target="http://www.macdonald.com/" TargetMode="External"/><Relationship Id="rId9698" Type="http://schemas.openxmlformats.org/officeDocument/2006/relationships/hyperlink" Target="mailto:omiles@meyers.com" TargetMode="External"/><Relationship Id="rId12679" Type="http://schemas.openxmlformats.org/officeDocument/2006/relationships/hyperlink" Target="http://www.sloan.com/" TargetMode="External"/><Relationship Id="rId16550" Type="http://schemas.openxmlformats.org/officeDocument/2006/relationships/hyperlink" Target="mailto:hunter76@leon.com" TargetMode="External"/><Relationship Id="rId17601" Type="http://schemas.openxmlformats.org/officeDocument/2006/relationships/hyperlink" Target="https://valentine.com/" TargetMode="External"/><Relationship Id="rId1687" Type="http://schemas.openxmlformats.org/officeDocument/2006/relationships/hyperlink" Target="https://www.mccall.biz/" TargetMode="External"/><Relationship Id="rId2738" Type="http://schemas.openxmlformats.org/officeDocument/2006/relationships/hyperlink" Target="mailto:gmorgan@proctor-dillon.biz" TargetMode="External"/><Relationship Id="rId15152" Type="http://schemas.openxmlformats.org/officeDocument/2006/relationships/hyperlink" Target="mailto:liugavin@ballard-lyons.com" TargetMode="External"/><Relationship Id="rId16203" Type="http://schemas.openxmlformats.org/officeDocument/2006/relationships/hyperlink" Target="https://mcmillan.biz/" TargetMode="External"/><Relationship Id="rId19773" Type="http://schemas.openxmlformats.org/officeDocument/2006/relationships/hyperlink" Target="https://trevino-raymond.info/" TargetMode="External"/><Relationship Id="rId4160" Type="http://schemas.openxmlformats.org/officeDocument/2006/relationships/hyperlink" Target="mailto:gene44@garcia.com" TargetMode="External"/><Relationship Id="rId5211" Type="http://schemas.openxmlformats.org/officeDocument/2006/relationships/hyperlink" Target="http://www.solis.com/" TargetMode="External"/><Relationship Id="rId8781" Type="http://schemas.openxmlformats.org/officeDocument/2006/relationships/hyperlink" Target="http://www.soto-shields.com/" TargetMode="External"/><Relationship Id="rId9832" Type="http://schemas.openxmlformats.org/officeDocument/2006/relationships/hyperlink" Target="mailto:mindyvaughan@welch.com" TargetMode="External"/><Relationship Id="rId18375" Type="http://schemas.openxmlformats.org/officeDocument/2006/relationships/hyperlink" Target="https://www.schroeder-hernandez.net/" TargetMode="External"/><Relationship Id="rId19426" Type="http://schemas.openxmlformats.org/officeDocument/2006/relationships/hyperlink" Target="mailto:claudiaesparza@berry-bruce.biz" TargetMode="External"/><Relationship Id="rId46" Type="http://schemas.openxmlformats.org/officeDocument/2006/relationships/hyperlink" Target="mailto:austinhobbs@briggs.com" TargetMode="External"/><Relationship Id="rId1821" Type="http://schemas.openxmlformats.org/officeDocument/2006/relationships/hyperlink" Target="https://solis.org/" TargetMode="External"/><Relationship Id="rId7383" Type="http://schemas.openxmlformats.org/officeDocument/2006/relationships/hyperlink" Target="https://cordova.net/" TargetMode="External"/><Relationship Id="rId8434" Type="http://schemas.openxmlformats.org/officeDocument/2006/relationships/hyperlink" Target="mailto:debrahenry@cordova-soto.biz" TargetMode="External"/><Relationship Id="rId10364" Type="http://schemas.openxmlformats.org/officeDocument/2006/relationships/hyperlink" Target="mailto:jermaineleach@hester.info" TargetMode="External"/><Relationship Id="rId11762" Type="http://schemas.openxmlformats.org/officeDocument/2006/relationships/hyperlink" Target="mailto:miranda16@carroll-carr.com" TargetMode="External"/><Relationship Id="rId12813" Type="http://schemas.openxmlformats.org/officeDocument/2006/relationships/hyperlink" Target="https://mcmillan.com/" TargetMode="External"/><Relationship Id="rId18028" Type="http://schemas.openxmlformats.org/officeDocument/2006/relationships/hyperlink" Target="mailto:hwoods@boyd.com" TargetMode="External"/><Relationship Id="rId7036" Type="http://schemas.openxmlformats.org/officeDocument/2006/relationships/hyperlink" Target="mailto:vasquezpatricia@hawkins-rose.com" TargetMode="External"/><Relationship Id="rId10017" Type="http://schemas.openxmlformats.org/officeDocument/2006/relationships/hyperlink" Target="https://www.wade-carroll.com/" TargetMode="External"/><Relationship Id="rId11415" Type="http://schemas.openxmlformats.org/officeDocument/2006/relationships/hyperlink" Target="https://www.gardner.com/" TargetMode="External"/><Relationship Id="rId14985" Type="http://schemas.openxmlformats.org/officeDocument/2006/relationships/hyperlink" Target="http://www.mccann.com/" TargetMode="External"/><Relationship Id="rId2595" Type="http://schemas.openxmlformats.org/officeDocument/2006/relationships/hyperlink" Target="http://www.strickland-lawson.org/" TargetMode="External"/><Relationship Id="rId3993" Type="http://schemas.openxmlformats.org/officeDocument/2006/relationships/hyperlink" Target="http://www.gonzales.com/" TargetMode="External"/><Relationship Id="rId13587" Type="http://schemas.openxmlformats.org/officeDocument/2006/relationships/hyperlink" Target="http://www.gamble.com/" TargetMode="External"/><Relationship Id="rId14638" Type="http://schemas.openxmlformats.org/officeDocument/2006/relationships/hyperlink" Target="mailto:abigailhubbard@simon.com" TargetMode="External"/><Relationship Id="rId567" Type="http://schemas.openxmlformats.org/officeDocument/2006/relationships/hyperlink" Target="http://www.gregory.org/" TargetMode="External"/><Relationship Id="rId1197" Type="http://schemas.openxmlformats.org/officeDocument/2006/relationships/hyperlink" Target="http://www.sawyer.com/" TargetMode="External"/><Relationship Id="rId2248" Type="http://schemas.openxmlformats.org/officeDocument/2006/relationships/hyperlink" Target="mailto:gabriela37@stout.com" TargetMode="External"/><Relationship Id="rId3646" Type="http://schemas.openxmlformats.org/officeDocument/2006/relationships/hyperlink" Target="mailto:caitlin73@acevedo.com" TargetMode="External"/><Relationship Id="rId12189" Type="http://schemas.openxmlformats.org/officeDocument/2006/relationships/hyperlink" Target="https://munoz-phillips.biz/" TargetMode="External"/><Relationship Id="rId16060" Type="http://schemas.openxmlformats.org/officeDocument/2006/relationships/hyperlink" Target="mailto:brandy21@parker-lindsey.com" TargetMode="External"/><Relationship Id="rId17111" Type="http://schemas.openxmlformats.org/officeDocument/2006/relationships/hyperlink" Target="https://rhodes.com/" TargetMode="External"/><Relationship Id="rId6869" Type="http://schemas.openxmlformats.org/officeDocument/2006/relationships/hyperlink" Target="http://gibson.com/" TargetMode="External"/><Relationship Id="rId12670" Type="http://schemas.openxmlformats.org/officeDocument/2006/relationships/hyperlink" Target="mailto:ehampton@huerta.org" TargetMode="External"/><Relationship Id="rId13721" Type="http://schemas.openxmlformats.org/officeDocument/2006/relationships/hyperlink" Target="https://stewart.info/" TargetMode="External"/><Relationship Id="rId19283" Type="http://schemas.openxmlformats.org/officeDocument/2006/relationships/hyperlink" Target="https://webb-may.org/" TargetMode="External"/><Relationship Id="rId8291" Type="http://schemas.openxmlformats.org/officeDocument/2006/relationships/hyperlink" Target="http://www.flowers.org/" TargetMode="External"/><Relationship Id="rId9342" Type="http://schemas.openxmlformats.org/officeDocument/2006/relationships/hyperlink" Target="mailto:edaugherty@phillips.com" TargetMode="External"/><Relationship Id="rId11272" Type="http://schemas.openxmlformats.org/officeDocument/2006/relationships/hyperlink" Target="mailto:vaughancollin@lester-lucas.com" TargetMode="External"/><Relationship Id="rId12323" Type="http://schemas.openxmlformats.org/officeDocument/2006/relationships/hyperlink" Target="http://www.fischer.org/" TargetMode="External"/><Relationship Id="rId701" Type="http://schemas.openxmlformats.org/officeDocument/2006/relationships/hyperlink" Target="http://blanchard.biz/" TargetMode="External"/><Relationship Id="rId1331" Type="http://schemas.openxmlformats.org/officeDocument/2006/relationships/hyperlink" Target="https://adkins.com/" TargetMode="External"/><Relationship Id="rId5952" Type="http://schemas.openxmlformats.org/officeDocument/2006/relationships/hyperlink" Target="mailto:julie74@roach-rollins.net" TargetMode="External"/><Relationship Id="rId14495" Type="http://schemas.openxmlformats.org/officeDocument/2006/relationships/hyperlink" Target="https://www.phillips.com/" TargetMode="External"/><Relationship Id="rId15893" Type="http://schemas.openxmlformats.org/officeDocument/2006/relationships/hyperlink" Target="https://kerr-rodriguez.com/" TargetMode="External"/><Relationship Id="rId16944" Type="http://schemas.openxmlformats.org/officeDocument/2006/relationships/hyperlink" Target="mailto:barberdakota@proctor-morton.info" TargetMode="External"/><Relationship Id="rId4554" Type="http://schemas.openxmlformats.org/officeDocument/2006/relationships/hyperlink" Target="mailto:darrenlynch@leblanc-lewis.biz" TargetMode="External"/><Relationship Id="rId5605" Type="http://schemas.openxmlformats.org/officeDocument/2006/relationships/hyperlink" Target="http://www.wolfe.com/" TargetMode="External"/><Relationship Id="rId13097" Type="http://schemas.openxmlformats.org/officeDocument/2006/relationships/hyperlink" Target="https://cain-spence.biz/" TargetMode="External"/><Relationship Id="rId14148" Type="http://schemas.openxmlformats.org/officeDocument/2006/relationships/hyperlink" Target="mailto:bairdmikayla@roberson.biz" TargetMode="External"/><Relationship Id="rId15546" Type="http://schemas.openxmlformats.org/officeDocument/2006/relationships/hyperlink" Target="mailto:rmcfarland@good.com" TargetMode="External"/><Relationship Id="rId3156" Type="http://schemas.openxmlformats.org/officeDocument/2006/relationships/hyperlink" Target="mailto:kerrsheryl@campos.com" TargetMode="External"/><Relationship Id="rId4207" Type="http://schemas.openxmlformats.org/officeDocument/2006/relationships/hyperlink" Target="https://www.lambert.com/" TargetMode="External"/><Relationship Id="rId18769" Type="http://schemas.openxmlformats.org/officeDocument/2006/relationships/hyperlink" Target="https://www.mora-wallace.org/" TargetMode="External"/><Relationship Id="rId6379" Type="http://schemas.openxmlformats.org/officeDocument/2006/relationships/hyperlink" Target="https://www.morton.com/" TargetMode="External"/><Relationship Id="rId7777" Type="http://schemas.openxmlformats.org/officeDocument/2006/relationships/hyperlink" Target="https://www.pearson.info/" TargetMode="External"/><Relationship Id="rId8828" Type="http://schemas.openxmlformats.org/officeDocument/2006/relationships/hyperlink" Target="mailto:abullock@weber-nunez.com" TargetMode="External"/><Relationship Id="rId10758" Type="http://schemas.openxmlformats.org/officeDocument/2006/relationships/hyperlink" Target="mailto:gbarrett@hamilton-bush.net" TargetMode="External"/><Relationship Id="rId11809" Type="http://schemas.openxmlformats.org/officeDocument/2006/relationships/hyperlink" Target="http://pope-baxter.biz/" TargetMode="External"/><Relationship Id="rId12180" Type="http://schemas.openxmlformats.org/officeDocument/2006/relationships/hyperlink" Target="mailto:sheilagonzales@logan-meadows.com" TargetMode="External"/><Relationship Id="rId13231" Type="http://schemas.openxmlformats.org/officeDocument/2006/relationships/hyperlink" Target="https://andrews.com/" TargetMode="External"/><Relationship Id="rId17852" Type="http://schemas.openxmlformats.org/officeDocument/2006/relationships/hyperlink" Target="mailto:clementsleon@sexton.com" TargetMode="External"/><Relationship Id="rId18903" Type="http://schemas.openxmlformats.org/officeDocument/2006/relationships/hyperlink" Target="https://www.mills.com/" TargetMode="External"/><Relationship Id="rId2989" Type="http://schemas.openxmlformats.org/officeDocument/2006/relationships/hyperlink" Target="https://cowan-roman.org/" TargetMode="External"/><Relationship Id="rId6860" Type="http://schemas.openxmlformats.org/officeDocument/2006/relationships/hyperlink" Target="mailto:fli@brewer.com" TargetMode="External"/><Relationship Id="rId7911" Type="http://schemas.openxmlformats.org/officeDocument/2006/relationships/hyperlink" Target="https://www.maddox-stein.info/" TargetMode="External"/><Relationship Id="rId16454" Type="http://schemas.openxmlformats.org/officeDocument/2006/relationships/hyperlink" Target="mailto:hhayes@sims.com" TargetMode="External"/><Relationship Id="rId17505" Type="http://schemas.openxmlformats.org/officeDocument/2006/relationships/hyperlink" Target="http://www.johnston.com/" TargetMode="External"/><Relationship Id="rId211" Type="http://schemas.openxmlformats.org/officeDocument/2006/relationships/hyperlink" Target="mailto:garymelton@petersen-lam.org" TargetMode="External"/><Relationship Id="rId5462" Type="http://schemas.openxmlformats.org/officeDocument/2006/relationships/hyperlink" Target="mailto:haroldmoody@olson-massey.com" TargetMode="External"/><Relationship Id="rId6513" Type="http://schemas.openxmlformats.org/officeDocument/2006/relationships/hyperlink" Target="http://kent.com/" TargetMode="External"/><Relationship Id="rId15056" Type="http://schemas.openxmlformats.org/officeDocument/2006/relationships/hyperlink" Target="mailto:angela43@jensen.info" TargetMode="External"/><Relationship Id="rId16107" Type="http://schemas.openxmlformats.org/officeDocument/2006/relationships/hyperlink" Target="http://www.allen-colon.net/" TargetMode="External"/><Relationship Id="rId19677" Type="http://schemas.openxmlformats.org/officeDocument/2006/relationships/hyperlink" Target="https://www.wagner-mcintosh.com/" TargetMode="External"/><Relationship Id="rId4064" Type="http://schemas.openxmlformats.org/officeDocument/2006/relationships/hyperlink" Target="mailto:katherine31@collier.com" TargetMode="External"/><Relationship Id="rId5115" Type="http://schemas.openxmlformats.org/officeDocument/2006/relationships/hyperlink" Target="http://www.hutchinson-mcdaniel.com/" TargetMode="External"/><Relationship Id="rId8685" Type="http://schemas.openxmlformats.org/officeDocument/2006/relationships/hyperlink" Target="https://velazquez-spencer.com/" TargetMode="External"/><Relationship Id="rId9736" Type="http://schemas.openxmlformats.org/officeDocument/2006/relationships/hyperlink" Target="mailto:dustin02@benitez.com" TargetMode="External"/><Relationship Id="rId18279" Type="http://schemas.openxmlformats.org/officeDocument/2006/relationships/hyperlink" Target="http://www.blair.com/" TargetMode="External"/><Relationship Id="rId7287" Type="http://schemas.openxmlformats.org/officeDocument/2006/relationships/hyperlink" Target="http://frazier.biz/" TargetMode="External"/><Relationship Id="rId8338" Type="http://schemas.openxmlformats.org/officeDocument/2006/relationships/hyperlink" Target="mailto:shirley59@sparks-waller.com" TargetMode="External"/><Relationship Id="rId11666" Type="http://schemas.openxmlformats.org/officeDocument/2006/relationships/hyperlink" Target="mailto:staffordsavannah@jarvis.org" TargetMode="External"/><Relationship Id="rId12717" Type="http://schemas.openxmlformats.org/officeDocument/2006/relationships/hyperlink" Target="https://harrison-fowler.net/" TargetMode="External"/><Relationship Id="rId1725" Type="http://schemas.openxmlformats.org/officeDocument/2006/relationships/hyperlink" Target="https://parsons-manning.com/" TargetMode="External"/><Relationship Id="rId10268" Type="http://schemas.openxmlformats.org/officeDocument/2006/relationships/hyperlink" Target="mailto:tfranco@campos-boyd.com" TargetMode="External"/><Relationship Id="rId11319" Type="http://schemas.openxmlformats.org/officeDocument/2006/relationships/hyperlink" Target="http://leon.biz/" TargetMode="External"/><Relationship Id="rId14889" Type="http://schemas.openxmlformats.org/officeDocument/2006/relationships/hyperlink" Target="http://www.tran.com/" TargetMode="External"/><Relationship Id="rId18760" Type="http://schemas.openxmlformats.org/officeDocument/2006/relationships/hyperlink" Target="mailto:hillmisty@collins.com" TargetMode="External"/><Relationship Id="rId19811" Type="http://schemas.openxmlformats.org/officeDocument/2006/relationships/hyperlink" Target="https://www.hurst.org/" TargetMode="External"/><Relationship Id="rId3897" Type="http://schemas.openxmlformats.org/officeDocument/2006/relationships/hyperlink" Target="https://www.whitehead-byrd.net/" TargetMode="External"/><Relationship Id="rId4948" Type="http://schemas.openxmlformats.org/officeDocument/2006/relationships/hyperlink" Target="mailto:wattsjaime@shea-ford.biz" TargetMode="External"/><Relationship Id="rId11800" Type="http://schemas.openxmlformats.org/officeDocument/2006/relationships/hyperlink" Target="mailto:mckenzie01@wiggins.com" TargetMode="External"/><Relationship Id="rId17362" Type="http://schemas.openxmlformats.org/officeDocument/2006/relationships/hyperlink" Target="mailto:christian86@pratt.net" TargetMode="External"/><Relationship Id="rId18413" Type="http://schemas.openxmlformats.org/officeDocument/2006/relationships/hyperlink" Target="https://www.cantrell.biz/" TargetMode="External"/><Relationship Id="rId2499" Type="http://schemas.openxmlformats.org/officeDocument/2006/relationships/hyperlink" Target="https://www.munoz-chen.com/" TargetMode="External"/><Relationship Id="rId6370" Type="http://schemas.openxmlformats.org/officeDocument/2006/relationships/hyperlink" Target="mailto:kelliemcgee@burke-henderson.com" TargetMode="External"/><Relationship Id="rId7421" Type="http://schemas.openxmlformats.org/officeDocument/2006/relationships/hyperlink" Target="http://www.molina.com/" TargetMode="External"/><Relationship Id="rId10402" Type="http://schemas.openxmlformats.org/officeDocument/2006/relationships/hyperlink" Target="mailto:pattyevans@shaffer.org" TargetMode="External"/><Relationship Id="rId17015" Type="http://schemas.openxmlformats.org/officeDocument/2006/relationships/hyperlink" Target="https://www.brady-sanford.com/" TargetMode="External"/><Relationship Id="rId2980" Type="http://schemas.openxmlformats.org/officeDocument/2006/relationships/hyperlink" Target="mailto:danielewing@mcgrath-dunn.com" TargetMode="External"/><Relationship Id="rId6023" Type="http://schemas.openxmlformats.org/officeDocument/2006/relationships/hyperlink" Target="https://marquez.com/" TargetMode="External"/><Relationship Id="rId9593" Type="http://schemas.openxmlformats.org/officeDocument/2006/relationships/hyperlink" Target="https://www.hardin-patrick.com/" TargetMode="External"/><Relationship Id="rId12574" Type="http://schemas.openxmlformats.org/officeDocument/2006/relationships/hyperlink" Target="mailto:dawn45@burke.com" TargetMode="External"/><Relationship Id="rId13972" Type="http://schemas.openxmlformats.org/officeDocument/2006/relationships/hyperlink" Target="mailto:doughertyterry@bender.info" TargetMode="External"/><Relationship Id="rId19187" Type="http://schemas.openxmlformats.org/officeDocument/2006/relationships/hyperlink" Target="http://www.kelley-pruitt.com/" TargetMode="External"/><Relationship Id="rId952" Type="http://schemas.openxmlformats.org/officeDocument/2006/relationships/hyperlink" Target="mailto:gschultz@rollins.com" TargetMode="External"/><Relationship Id="rId1582" Type="http://schemas.openxmlformats.org/officeDocument/2006/relationships/hyperlink" Target="mailto:mike65@faulkner-ware.com" TargetMode="External"/><Relationship Id="rId2633" Type="http://schemas.openxmlformats.org/officeDocument/2006/relationships/hyperlink" Target="http://www.berg.com/" TargetMode="External"/><Relationship Id="rId8195" Type="http://schemas.openxmlformats.org/officeDocument/2006/relationships/hyperlink" Target="http://www.haney.com/" TargetMode="External"/><Relationship Id="rId9246" Type="http://schemas.openxmlformats.org/officeDocument/2006/relationships/hyperlink" Target="mailto:wallskristy@brooks-barton.biz" TargetMode="External"/><Relationship Id="rId11176" Type="http://schemas.openxmlformats.org/officeDocument/2006/relationships/hyperlink" Target="mailto:qhopkins@thompson-jefferson.com" TargetMode="External"/><Relationship Id="rId12227" Type="http://schemas.openxmlformats.org/officeDocument/2006/relationships/hyperlink" Target="http://brandt-doyle.com/" TargetMode="External"/><Relationship Id="rId13625" Type="http://schemas.openxmlformats.org/officeDocument/2006/relationships/hyperlink" Target="https://kelley-gill.com/" TargetMode="External"/><Relationship Id="rId605" Type="http://schemas.openxmlformats.org/officeDocument/2006/relationships/hyperlink" Target="http://www.le.com/" TargetMode="External"/><Relationship Id="rId1235" Type="http://schemas.openxmlformats.org/officeDocument/2006/relationships/hyperlink" Target="https://moses.net/" TargetMode="External"/><Relationship Id="rId15797" Type="http://schemas.openxmlformats.org/officeDocument/2006/relationships/hyperlink" Target="http://horn.com/" TargetMode="External"/><Relationship Id="rId16848" Type="http://schemas.openxmlformats.org/officeDocument/2006/relationships/hyperlink" Target="mailto:ethan02@gould-kerr.com" TargetMode="External"/><Relationship Id="rId4458" Type="http://schemas.openxmlformats.org/officeDocument/2006/relationships/hyperlink" Target="mailto:barbaraaustin@webb.com" TargetMode="External"/><Relationship Id="rId5856" Type="http://schemas.openxmlformats.org/officeDocument/2006/relationships/hyperlink" Target="mailto:marshrachel@haley.com" TargetMode="External"/><Relationship Id="rId6907" Type="http://schemas.openxmlformats.org/officeDocument/2006/relationships/hyperlink" Target="http://bolton.com/" TargetMode="External"/><Relationship Id="rId14399" Type="http://schemas.openxmlformats.org/officeDocument/2006/relationships/hyperlink" Target="http://www.skinner-merritt.biz/" TargetMode="External"/><Relationship Id="rId18270" Type="http://schemas.openxmlformats.org/officeDocument/2006/relationships/hyperlink" Target="mailto:lecassidy@estes.net" TargetMode="External"/><Relationship Id="rId19321" Type="http://schemas.openxmlformats.org/officeDocument/2006/relationships/hyperlink" Target="https://www.silva.com/" TargetMode="External"/><Relationship Id="rId5509" Type="http://schemas.openxmlformats.org/officeDocument/2006/relationships/hyperlink" Target="http://keller.com/" TargetMode="External"/><Relationship Id="rId11310" Type="http://schemas.openxmlformats.org/officeDocument/2006/relationships/hyperlink" Target="mailto:levimorton@kirby.com" TargetMode="External"/><Relationship Id="rId14880" Type="http://schemas.openxmlformats.org/officeDocument/2006/relationships/hyperlink" Target="mailto:calvin55@duffy.com" TargetMode="External"/><Relationship Id="rId15931" Type="http://schemas.openxmlformats.org/officeDocument/2006/relationships/hyperlink" Target="https://vincent-cherry.com/" TargetMode="External"/><Relationship Id="rId13482" Type="http://schemas.openxmlformats.org/officeDocument/2006/relationships/hyperlink" Target="mailto:juliarichardson@welch.com" TargetMode="External"/><Relationship Id="rId14533" Type="http://schemas.openxmlformats.org/officeDocument/2006/relationships/hyperlink" Target="https://www.santos-massey.com/" TargetMode="External"/><Relationship Id="rId2490" Type="http://schemas.openxmlformats.org/officeDocument/2006/relationships/hyperlink" Target="mailto:smallscott@moss.com" TargetMode="External"/><Relationship Id="rId3541" Type="http://schemas.openxmlformats.org/officeDocument/2006/relationships/hyperlink" Target="http://thompson.net/" TargetMode="External"/><Relationship Id="rId12084" Type="http://schemas.openxmlformats.org/officeDocument/2006/relationships/hyperlink" Target="mailto:dwallace@cummings.org" TargetMode="External"/><Relationship Id="rId13135" Type="http://schemas.openxmlformats.org/officeDocument/2006/relationships/hyperlink" Target="http://www.murphy-sweeney.com/" TargetMode="External"/><Relationship Id="rId17756" Type="http://schemas.openxmlformats.org/officeDocument/2006/relationships/hyperlink" Target="mailto:bmeyer@norman-olsen.info" TargetMode="External"/><Relationship Id="rId462" Type="http://schemas.openxmlformats.org/officeDocument/2006/relationships/hyperlink" Target="mailto:oscar33@holden-morrow.com" TargetMode="External"/><Relationship Id="rId1092" Type="http://schemas.openxmlformats.org/officeDocument/2006/relationships/hyperlink" Target="mailto:lwhitehead@suarez.com" TargetMode="External"/><Relationship Id="rId2143" Type="http://schemas.openxmlformats.org/officeDocument/2006/relationships/hyperlink" Target="http://www.calhoun.org/" TargetMode="External"/><Relationship Id="rId6764" Type="http://schemas.openxmlformats.org/officeDocument/2006/relationships/hyperlink" Target="mailto:lgomez@roach.org" TargetMode="External"/><Relationship Id="rId7815" Type="http://schemas.openxmlformats.org/officeDocument/2006/relationships/hyperlink" Target="http://mcgrath.info/" TargetMode="External"/><Relationship Id="rId16358" Type="http://schemas.openxmlformats.org/officeDocument/2006/relationships/hyperlink" Target="mailto:hansonariel@morgan.com" TargetMode="External"/><Relationship Id="rId17409" Type="http://schemas.openxmlformats.org/officeDocument/2006/relationships/hyperlink" Target="https://gibson.com/" TargetMode="External"/><Relationship Id="rId18807" Type="http://schemas.openxmlformats.org/officeDocument/2006/relationships/hyperlink" Target="http://archer.com/" TargetMode="External"/><Relationship Id="rId115" Type="http://schemas.openxmlformats.org/officeDocument/2006/relationships/hyperlink" Target="mailto:melvindrake@friedman-bradley.com" TargetMode="External"/><Relationship Id="rId5366" Type="http://schemas.openxmlformats.org/officeDocument/2006/relationships/hyperlink" Target="mailto:dodsonaimee@kirk.com" TargetMode="External"/><Relationship Id="rId6417" Type="http://schemas.openxmlformats.org/officeDocument/2006/relationships/hyperlink" Target="https://www.richards.info/" TargetMode="External"/><Relationship Id="rId5019" Type="http://schemas.openxmlformats.org/officeDocument/2006/relationships/hyperlink" Target="http://www.christensen.com/" TargetMode="External"/><Relationship Id="rId8589" Type="http://schemas.openxmlformats.org/officeDocument/2006/relationships/hyperlink" Target="http://www.woodward.com/" TargetMode="External"/><Relationship Id="rId9987" Type="http://schemas.openxmlformats.org/officeDocument/2006/relationships/hyperlink" Target="https://holloway-king.org/" TargetMode="External"/><Relationship Id="rId12968" Type="http://schemas.openxmlformats.org/officeDocument/2006/relationships/hyperlink" Target="mailto:pam66@fowler.com" TargetMode="External"/><Relationship Id="rId1976" Type="http://schemas.openxmlformats.org/officeDocument/2006/relationships/hyperlink" Target="mailto:vazquezkerri@hays.com" TargetMode="External"/><Relationship Id="rId14390" Type="http://schemas.openxmlformats.org/officeDocument/2006/relationships/hyperlink" Target="mailto:jordan64@hines-chandler.net" TargetMode="External"/><Relationship Id="rId15441" Type="http://schemas.openxmlformats.org/officeDocument/2006/relationships/hyperlink" Target="https://reed.com/" TargetMode="External"/><Relationship Id="rId1629" Type="http://schemas.openxmlformats.org/officeDocument/2006/relationships/hyperlink" Target="http://www.griffith.biz/" TargetMode="External"/><Relationship Id="rId5500" Type="http://schemas.openxmlformats.org/officeDocument/2006/relationships/hyperlink" Target="mailto:kroberson@tapia.com" TargetMode="External"/><Relationship Id="rId14043" Type="http://schemas.openxmlformats.org/officeDocument/2006/relationships/hyperlink" Target="http://snow.org/" TargetMode="External"/><Relationship Id="rId18664" Type="http://schemas.openxmlformats.org/officeDocument/2006/relationships/hyperlink" Target="mailto:hurleychris@butler.org" TargetMode="External"/><Relationship Id="rId19715" Type="http://schemas.openxmlformats.org/officeDocument/2006/relationships/hyperlink" Target="https://www.higgins.info/" TargetMode="External"/><Relationship Id="rId3051" Type="http://schemas.openxmlformats.org/officeDocument/2006/relationships/hyperlink" Target="http://church.com/" TargetMode="External"/><Relationship Id="rId4102" Type="http://schemas.openxmlformats.org/officeDocument/2006/relationships/hyperlink" Target="mailto:conradbrittney@brennan.com" TargetMode="External"/><Relationship Id="rId7672" Type="http://schemas.openxmlformats.org/officeDocument/2006/relationships/hyperlink" Target="mailto:beckchristine@knapp.com" TargetMode="External"/><Relationship Id="rId8723" Type="http://schemas.openxmlformats.org/officeDocument/2006/relationships/hyperlink" Target="http://cowan-hudson.com/" TargetMode="External"/><Relationship Id="rId10653" Type="http://schemas.openxmlformats.org/officeDocument/2006/relationships/hyperlink" Target="http://stuart.com/" TargetMode="External"/><Relationship Id="rId17266" Type="http://schemas.openxmlformats.org/officeDocument/2006/relationships/hyperlink" Target="mailto:kristine88@barnett.org" TargetMode="External"/><Relationship Id="rId18317" Type="http://schemas.openxmlformats.org/officeDocument/2006/relationships/hyperlink" Target="http://lindsey-fisher.net/" TargetMode="External"/><Relationship Id="rId6274" Type="http://schemas.openxmlformats.org/officeDocument/2006/relationships/hyperlink" Target="mailto:hstone@berger-peck.biz" TargetMode="External"/><Relationship Id="rId7325" Type="http://schemas.openxmlformats.org/officeDocument/2006/relationships/hyperlink" Target="http://jimenez-gallegos.com/" TargetMode="External"/><Relationship Id="rId10306" Type="http://schemas.openxmlformats.org/officeDocument/2006/relationships/hyperlink" Target="mailto:cesarschmidt@kelley-ford.com" TargetMode="External"/><Relationship Id="rId11704" Type="http://schemas.openxmlformats.org/officeDocument/2006/relationships/hyperlink" Target="mailto:sball@bonilla-parker.info" TargetMode="External"/><Relationship Id="rId2884" Type="http://schemas.openxmlformats.org/officeDocument/2006/relationships/hyperlink" Target="mailto:anna60@barnes.org" TargetMode="External"/><Relationship Id="rId9497" Type="http://schemas.openxmlformats.org/officeDocument/2006/relationships/hyperlink" Target="http://www.singleton.info/" TargetMode="External"/><Relationship Id="rId13876" Type="http://schemas.openxmlformats.org/officeDocument/2006/relationships/hyperlink" Target="mailto:ernest31@moore.com" TargetMode="External"/><Relationship Id="rId14927" Type="http://schemas.openxmlformats.org/officeDocument/2006/relationships/hyperlink" Target="https://fitzpatrick.com/" TargetMode="External"/><Relationship Id="rId856" Type="http://schemas.openxmlformats.org/officeDocument/2006/relationships/hyperlink" Target="mailto:brent19@sullivan-schaefer.org" TargetMode="External"/><Relationship Id="rId1486" Type="http://schemas.openxmlformats.org/officeDocument/2006/relationships/hyperlink" Target="mailto:maciasjoe@cohen.org" TargetMode="External"/><Relationship Id="rId2537" Type="http://schemas.openxmlformats.org/officeDocument/2006/relationships/hyperlink" Target="http://www.manning.com/" TargetMode="External"/><Relationship Id="rId3935" Type="http://schemas.openxmlformats.org/officeDocument/2006/relationships/hyperlink" Target="http://www.clements.com/" TargetMode="External"/><Relationship Id="rId8099" Type="http://schemas.openxmlformats.org/officeDocument/2006/relationships/hyperlink" Target="https://www.barrera.com/" TargetMode="External"/><Relationship Id="rId12478" Type="http://schemas.openxmlformats.org/officeDocument/2006/relationships/hyperlink" Target="mailto:hbaxter@montes.com" TargetMode="External"/><Relationship Id="rId13529" Type="http://schemas.openxmlformats.org/officeDocument/2006/relationships/hyperlink" Target="https://www.dickerson.net/" TargetMode="External"/><Relationship Id="rId17400" Type="http://schemas.openxmlformats.org/officeDocument/2006/relationships/hyperlink" Target="mailto:lfuentes@levy-atkins.biz" TargetMode="External"/><Relationship Id="rId509" Type="http://schemas.openxmlformats.org/officeDocument/2006/relationships/hyperlink" Target="http://singleton-baxter.net/" TargetMode="External"/><Relationship Id="rId1139" Type="http://schemas.openxmlformats.org/officeDocument/2006/relationships/hyperlink" Target="http://www.berger-blanchard.info/" TargetMode="External"/><Relationship Id="rId5010" Type="http://schemas.openxmlformats.org/officeDocument/2006/relationships/hyperlink" Target="mailto:darrylstark@lloyd.com" TargetMode="External"/><Relationship Id="rId16002" Type="http://schemas.openxmlformats.org/officeDocument/2006/relationships/hyperlink" Target="mailto:landrycheryl@montgomery-curtis.com" TargetMode="External"/><Relationship Id="rId19572" Type="http://schemas.openxmlformats.org/officeDocument/2006/relationships/hyperlink" Target="mailto:alan20@willis.org" TargetMode="External"/><Relationship Id="rId8580" Type="http://schemas.openxmlformats.org/officeDocument/2006/relationships/hyperlink" Target="mailto:sdalton@summers-orr.com" TargetMode="External"/><Relationship Id="rId9631" Type="http://schemas.openxmlformats.org/officeDocument/2006/relationships/hyperlink" Target="https://prince-moyer.com/" TargetMode="External"/><Relationship Id="rId11561" Type="http://schemas.openxmlformats.org/officeDocument/2006/relationships/hyperlink" Target="https://www.shields-bryan.com/" TargetMode="External"/><Relationship Id="rId12612" Type="http://schemas.openxmlformats.org/officeDocument/2006/relationships/hyperlink" Target="mailto:pwu@roman.com" TargetMode="External"/><Relationship Id="rId18174" Type="http://schemas.openxmlformats.org/officeDocument/2006/relationships/hyperlink" Target="mailto:pennynunez@park.com" TargetMode="External"/><Relationship Id="rId19225" Type="http://schemas.openxmlformats.org/officeDocument/2006/relationships/hyperlink" Target="https://banks-dougherty.biz/" TargetMode="External"/><Relationship Id="rId1620" Type="http://schemas.openxmlformats.org/officeDocument/2006/relationships/hyperlink" Target="mailto:herbert99@simpson.com" TargetMode="External"/><Relationship Id="rId7182" Type="http://schemas.openxmlformats.org/officeDocument/2006/relationships/hyperlink" Target="mailto:bettyduffy@pierce-koch.com" TargetMode="External"/><Relationship Id="rId8233" Type="http://schemas.openxmlformats.org/officeDocument/2006/relationships/hyperlink" Target="http://zhang.com/" TargetMode="External"/><Relationship Id="rId10163" Type="http://schemas.openxmlformats.org/officeDocument/2006/relationships/hyperlink" Target="http://www.bryan.net/" TargetMode="External"/><Relationship Id="rId11214" Type="http://schemas.openxmlformats.org/officeDocument/2006/relationships/hyperlink" Target="mailto:harrycarey@mccarty.com" TargetMode="External"/><Relationship Id="rId14784" Type="http://schemas.openxmlformats.org/officeDocument/2006/relationships/hyperlink" Target="mailto:elaine01@williams-wood.com" TargetMode="External"/><Relationship Id="rId3792" Type="http://schemas.openxmlformats.org/officeDocument/2006/relationships/hyperlink" Target="mailto:imann@blackburn.biz" TargetMode="External"/><Relationship Id="rId4843" Type="http://schemas.openxmlformats.org/officeDocument/2006/relationships/hyperlink" Target="https://www.wilcox.com/" TargetMode="External"/><Relationship Id="rId13386" Type="http://schemas.openxmlformats.org/officeDocument/2006/relationships/hyperlink" Target="mailto:donovankelli@kaufman.com" TargetMode="External"/><Relationship Id="rId14437" Type="http://schemas.openxmlformats.org/officeDocument/2006/relationships/hyperlink" Target="https://ray.net/" TargetMode="External"/><Relationship Id="rId15835" Type="http://schemas.openxmlformats.org/officeDocument/2006/relationships/hyperlink" Target="https://www.pacheco.net/" TargetMode="External"/><Relationship Id="rId2394" Type="http://schemas.openxmlformats.org/officeDocument/2006/relationships/hyperlink" Target="mailto:fernandezkristi@matthews-ballard.com" TargetMode="External"/><Relationship Id="rId3445" Type="http://schemas.openxmlformats.org/officeDocument/2006/relationships/hyperlink" Target="https://www.nunez.info/" TargetMode="External"/><Relationship Id="rId13039" Type="http://schemas.openxmlformats.org/officeDocument/2006/relationships/hyperlink" Target="https://shepard-waller.com/" TargetMode="External"/><Relationship Id="rId366" Type="http://schemas.openxmlformats.org/officeDocument/2006/relationships/hyperlink" Target="mailto:yreyes@rowe.com" TargetMode="External"/><Relationship Id="rId2047" Type="http://schemas.openxmlformats.org/officeDocument/2006/relationships/hyperlink" Target="https://flynn.com/" TargetMode="External"/><Relationship Id="rId6668" Type="http://schemas.openxmlformats.org/officeDocument/2006/relationships/hyperlink" Target="mailto:chavezemma@butler-hart.com" TargetMode="External"/><Relationship Id="rId19082" Type="http://schemas.openxmlformats.org/officeDocument/2006/relationships/hyperlink" Target="mailto:wyattelliott@campbell.com" TargetMode="External"/><Relationship Id="rId7719" Type="http://schemas.openxmlformats.org/officeDocument/2006/relationships/hyperlink" Target="https://rice.net/" TargetMode="External"/><Relationship Id="rId8090" Type="http://schemas.openxmlformats.org/officeDocument/2006/relationships/hyperlink" Target="mailto:crogers@humphrey.com" TargetMode="External"/><Relationship Id="rId9141" Type="http://schemas.openxmlformats.org/officeDocument/2006/relationships/hyperlink" Target="http://may.biz/" TargetMode="External"/><Relationship Id="rId13520" Type="http://schemas.openxmlformats.org/officeDocument/2006/relationships/hyperlink" Target="mailto:sloanbryan@mccarthy-ortega.com" TargetMode="External"/><Relationship Id="rId11071" Type="http://schemas.openxmlformats.org/officeDocument/2006/relationships/hyperlink" Target="http://www.maxwell.com/" TargetMode="External"/><Relationship Id="rId12122" Type="http://schemas.openxmlformats.org/officeDocument/2006/relationships/hyperlink" Target="mailto:shelly06@chavez-humphrey.info" TargetMode="External"/><Relationship Id="rId15692" Type="http://schemas.openxmlformats.org/officeDocument/2006/relationships/hyperlink" Target="mailto:iferrell@castaneda.com" TargetMode="External"/><Relationship Id="rId16743" Type="http://schemas.openxmlformats.org/officeDocument/2006/relationships/hyperlink" Target="https://harvey.info/" TargetMode="External"/><Relationship Id="rId500" Type="http://schemas.openxmlformats.org/officeDocument/2006/relationships/hyperlink" Target="mailto:lucas29@mccoy.net" TargetMode="External"/><Relationship Id="rId1130" Type="http://schemas.openxmlformats.org/officeDocument/2006/relationships/hyperlink" Target="mailto:wdennis@marks-russell.com" TargetMode="External"/><Relationship Id="rId5751" Type="http://schemas.openxmlformats.org/officeDocument/2006/relationships/hyperlink" Target="http://www.harrington.com/" TargetMode="External"/><Relationship Id="rId6802" Type="http://schemas.openxmlformats.org/officeDocument/2006/relationships/hyperlink" Target="mailto:fishernicolas@gates-calhoun.com" TargetMode="External"/><Relationship Id="rId14294" Type="http://schemas.openxmlformats.org/officeDocument/2006/relationships/hyperlink" Target="mailto:mercedespreston@sutton.com" TargetMode="External"/><Relationship Id="rId15345" Type="http://schemas.openxmlformats.org/officeDocument/2006/relationships/hyperlink" Target="https://www.gardner.com/" TargetMode="External"/><Relationship Id="rId19966" Type="http://schemas.openxmlformats.org/officeDocument/2006/relationships/hyperlink" Target="mailto:mgraham@andrews-christian.com" TargetMode="External"/><Relationship Id="rId4353" Type="http://schemas.openxmlformats.org/officeDocument/2006/relationships/hyperlink" Target="http://www.velez-garrett.com/" TargetMode="External"/><Relationship Id="rId5404" Type="http://schemas.openxmlformats.org/officeDocument/2006/relationships/hyperlink" Target="mailto:fritzgabrielle@hebert.biz" TargetMode="External"/><Relationship Id="rId8974" Type="http://schemas.openxmlformats.org/officeDocument/2006/relationships/hyperlink" Target="mailto:ichase@griffin.com" TargetMode="External"/><Relationship Id="rId18568" Type="http://schemas.openxmlformats.org/officeDocument/2006/relationships/hyperlink" Target="mailto:theodore09@gillespie.com" TargetMode="External"/><Relationship Id="rId19619" Type="http://schemas.openxmlformats.org/officeDocument/2006/relationships/hyperlink" Target="http://schmidt.com/" TargetMode="External"/><Relationship Id="rId4006" Type="http://schemas.openxmlformats.org/officeDocument/2006/relationships/hyperlink" Target="mailto:jonathon01@nielsen.com" TargetMode="External"/><Relationship Id="rId7576" Type="http://schemas.openxmlformats.org/officeDocument/2006/relationships/hyperlink" Target="mailto:tami19@bray-calhoun.com" TargetMode="External"/><Relationship Id="rId8627" Type="http://schemas.openxmlformats.org/officeDocument/2006/relationships/hyperlink" Target="http://franklin.com/" TargetMode="External"/><Relationship Id="rId11955" Type="http://schemas.openxmlformats.org/officeDocument/2006/relationships/hyperlink" Target="https://www.ford-finley.com/" TargetMode="External"/><Relationship Id="rId6178" Type="http://schemas.openxmlformats.org/officeDocument/2006/relationships/hyperlink" Target="mailto:carriemckenzie@mcneil-nelson.com" TargetMode="External"/><Relationship Id="rId7229" Type="http://schemas.openxmlformats.org/officeDocument/2006/relationships/hyperlink" Target="https://www.cross-graham.com/" TargetMode="External"/><Relationship Id="rId10557" Type="http://schemas.openxmlformats.org/officeDocument/2006/relationships/hyperlink" Target="https://key.info/" TargetMode="External"/><Relationship Id="rId11608" Type="http://schemas.openxmlformats.org/officeDocument/2006/relationships/hyperlink" Target="mailto:tphillips@carrillo.info" TargetMode="External"/><Relationship Id="rId13030" Type="http://schemas.openxmlformats.org/officeDocument/2006/relationships/hyperlink" Target="mailto:michellekline@escobar-leach.com" TargetMode="External"/><Relationship Id="rId17651" Type="http://schemas.openxmlformats.org/officeDocument/2006/relationships/hyperlink" Target="http://jacobson.com/" TargetMode="External"/><Relationship Id="rId18702" Type="http://schemas.openxmlformats.org/officeDocument/2006/relationships/hyperlink" Target="mailto:tabitha12@sims.info" TargetMode="External"/><Relationship Id="rId2788" Type="http://schemas.openxmlformats.org/officeDocument/2006/relationships/hyperlink" Target="mailto:danduke@olson.com" TargetMode="External"/><Relationship Id="rId3839" Type="http://schemas.openxmlformats.org/officeDocument/2006/relationships/hyperlink" Target="https://www.goodwin.info/" TargetMode="External"/><Relationship Id="rId7710" Type="http://schemas.openxmlformats.org/officeDocument/2006/relationships/hyperlink" Target="mailto:carlos62@reid.biz" TargetMode="External"/><Relationship Id="rId16253" Type="http://schemas.openxmlformats.org/officeDocument/2006/relationships/hyperlink" Target="https://chambers-vazquez.com/" TargetMode="External"/><Relationship Id="rId17304" Type="http://schemas.openxmlformats.org/officeDocument/2006/relationships/hyperlink" Target="mailto:simmonscarrie@gutierrez.com" TargetMode="External"/><Relationship Id="rId5261" Type="http://schemas.openxmlformats.org/officeDocument/2006/relationships/hyperlink" Target="https://www.wilkins-brown.net/" TargetMode="External"/><Relationship Id="rId6312" Type="http://schemas.openxmlformats.org/officeDocument/2006/relationships/hyperlink" Target="mailto:stacielittle@kirk.biz" TargetMode="External"/><Relationship Id="rId9882" Type="http://schemas.openxmlformats.org/officeDocument/2006/relationships/hyperlink" Target="mailto:kwalter@cardenas.net" TargetMode="External"/><Relationship Id="rId12863" Type="http://schemas.openxmlformats.org/officeDocument/2006/relationships/hyperlink" Target="http://tanner.net/" TargetMode="External"/><Relationship Id="rId19476" Type="http://schemas.openxmlformats.org/officeDocument/2006/relationships/hyperlink" Target="mailto:darrylmarks@hall.biz" TargetMode="External"/><Relationship Id="rId96" Type="http://schemas.openxmlformats.org/officeDocument/2006/relationships/hyperlink" Target="http://mcgrath.org/" TargetMode="External"/><Relationship Id="rId1871" Type="http://schemas.openxmlformats.org/officeDocument/2006/relationships/hyperlink" Target="http://www.mendez.com/" TargetMode="External"/><Relationship Id="rId2922" Type="http://schemas.openxmlformats.org/officeDocument/2006/relationships/hyperlink" Target="mailto:jhorn@quinn-sosa.biz" TargetMode="External"/><Relationship Id="rId8484" Type="http://schemas.openxmlformats.org/officeDocument/2006/relationships/hyperlink" Target="mailto:mitchellvernon@wilkins.org" TargetMode="External"/><Relationship Id="rId9535" Type="http://schemas.openxmlformats.org/officeDocument/2006/relationships/hyperlink" Target="http://barker.net/" TargetMode="External"/><Relationship Id="rId11465" Type="http://schemas.openxmlformats.org/officeDocument/2006/relationships/hyperlink" Target="http://www.nash.biz/" TargetMode="External"/><Relationship Id="rId12516" Type="http://schemas.openxmlformats.org/officeDocument/2006/relationships/hyperlink" Target="mailto:mcdowelljoe@mckee-francis.biz" TargetMode="External"/><Relationship Id="rId13914" Type="http://schemas.openxmlformats.org/officeDocument/2006/relationships/hyperlink" Target="mailto:zoe67@arellano-stokes.com" TargetMode="External"/><Relationship Id="rId18078" Type="http://schemas.openxmlformats.org/officeDocument/2006/relationships/hyperlink" Target="mailto:sheakristen@schmidt.com" TargetMode="External"/><Relationship Id="rId19129" Type="http://schemas.openxmlformats.org/officeDocument/2006/relationships/hyperlink" Target="http://www.glass-wilkerson.net/" TargetMode="External"/><Relationship Id="rId1524" Type="http://schemas.openxmlformats.org/officeDocument/2006/relationships/hyperlink" Target="mailto:kaitlin92@delgado.com" TargetMode="External"/><Relationship Id="rId7086" Type="http://schemas.openxmlformats.org/officeDocument/2006/relationships/hyperlink" Target="mailto:coffeydan@daniels.com" TargetMode="External"/><Relationship Id="rId8137" Type="http://schemas.openxmlformats.org/officeDocument/2006/relationships/hyperlink" Target="http://www.mccann.biz/" TargetMode="External"/><Relationship Id="rId10067" Type="http://schemas.openxmlformats.org/officeDocument/2006/relationships/hyperlink" Target="http://madden-grimes.com/" TargetMode="External"/><Relationship Id="rId11118" Type="http://schemas.openxmlformats.org/officeDocument/2006/relationships/hyperlink" Target="mailto:jacobsontammy@glenn.net" TargetMode="External"/><Relationship Id="rId3696" Type="http://schemas.openxmlformats.org/officeDocument/2006/relationships/hyperlink" Target="mailto:sherry54@pitts-greer.com" TargetMode="External"/><Relationship Id="rId4747" Type="http://schemas.openxmlformats.org/officeDocument/2006/relationships/hyperlink" Target="https://www.rowland.com/" TargetMode="External"/><Relationship Id="rId14688" Type="http://schemas.openxmlformats.org/officeDocument/2006/relationships/hyperlink" Target="mailto:jillholmes@barnett-mcknight.info" TargetMode="External"/><Relationship Id="rId15739" Type="http://schemas.openxmlformats.org/officeDocument/2006/relationships/hyperlink" Target="http://velasquez.com/" TargetMode="External"/><Relationship Id="rId17161" Type="http://schemas.openxmlformats.org/officeDocument/2006/relationships/hyperlink" Target="http://www.powers.com/" TargetMode="External"/><Relationship Id="rId19610" Type="http://schemas.openxmlformats.org/officeDocument/2006/relationships/hyperlink" Target="mailto:reneebaldwin@ewing.com" TargetMode="External"/><Relationship Id="rId2298" Type="http://schemas.openxmlformats.org/officeDocument/2006/relationships/hyperlink" Target="mailto:gcarter@underwood.biz" TargetMode="External"/><Relationship Id="rId3349" Type="http://schemas.openxmlformats.org/officeDocument/2006/relationships/hyperlink" Target="http://www.giles.com/" TargetMode="External"/><Relationship Id="rId7220" Type="http://schemas.openxmlformats.org/officeDocument/2006/relationships/hyperlink" Target="mailto:diana58@cherry.com" TargetMode="External"/><Relationship Id="rId18212" Type="http://schemas.openxmlformats.org/officeDocument/2006/relationships/hyperlink" Target="mailto:fyang@zimmerman.biz" TargetMode="External"/><Relationship Id="rId9392" Type="http://schemas.openxmlformats.org/officeDocument/2006/relationships/hyperlink" Target="mailto:bassphillip@chambers.com" TargetMode="External"/><Relationship Id="rId10201" Type="http://schemas.openxmlformats.org/officeDocument/2006/relationships/hyperlink" Target="http://quinn.com/" TargetMode="External"/><Relationship Id="rId13771" Type="http://schemas.openxmlformats.org/officeDocument/2006/relationships/hyperlink" Target="https://cowan.com/" TargetMode="External"/><Relationship Id="rId14822" Type="http://schemas.openxmlformats.org/officeDocument/2006/relationships/hyperlink" Target="mailto:kathleenwilcox@trujillo.net" TargetMode="External"/><Relationship Id="rId3830" Type="http://schemas.openxmlformats.org/officeDocument/2006/relationships/hyperlink" Target="mailto:joherring@osborn.com" TargetMode="External"/><Relationship Id="rId9045" Type="http://schemas.openxmlformats.org/officeDocument/2006/relationships/hyperlink" Target="https://www.keith.com/" TargetMode="External"/><Relationship Id="rId12373" Type="http://schemas.openxmlformats.org/officeDocument/2006/relationships/hyperlink" Target="http://www.clayton.com/" TargetMode="External"/><Relationship Id="rId13424" Type="http://schemas.openxmlformats.org/officeDocument/2006/relationships/hyperlink" Target="mailto:jarvisalvin@bean-garcia.com" TargetMode="External"/><Relationship Id="rId16994" Type="http://schemas.openxmlformats.org/officeDocument/2006/relationships/hyperlink" Target="mailto:abrooks@bright.info" TargetMode="External"/><Relationship Id="rId751" Type="http://schemas.openxmlformats.org/officeDocument/2006/relationships/hyperlink" Target="https://www.parsons.com/" TargetMode="External"/><Relationship Id="rId1381" Type="http://schemas.openxmlformats.org/officeDocument/2006/relationships/hyperlink" Target="https://forbes.com/" TargetMode="External"/><Relationship Id="rId2432" Type="http://schemas.openxmlformats.org/officeDocument/2006/relationships/hyperlink" Target="mailto:snoble@ward.com" TargetMode="External"/><Relationship Id="rId12026" Type="http://schemas.openxmlformats.org/officeDocument/2006/relationships/hyperlink" Target="mailto:andradetim@allen.org" TargetMode="External"/><Relationship Id="rId15596" Type="http://schemas.openxmlformats.org/officeDocument/2006/relationships/hyperlink" Target="mailto:jasmin16@dixon.net" TargetMode="External"/><Relationship Id="rId16647" Type="http://schemas.openxmlformats.org/officeDocument/2006/relationships/hyperlink" Target="http://www.arellano.org/" TargetMode="External"/><Relationship Id="rId404" Type="http://schemas.openxmlformats.org/officeDocument/2006/relationships/hyperlink" Target="mailto:mcbridekylie@mcdowell-christensen.com" TargetMode="External"/><Relationship Id="rId1034" Type="http://schemas.openxmlformats.org/officeDocument/2006/relationships/hyperlink" Target="mailto:bbowen@bowman.com" TargetMode="External"/><Relationship Id="rId5655" Type="http://schemas.openxmlformats.org/officeDocument/2006/relationships/hyperlink" Target="https://www.hart-alexander.org/" TargetMode="External"/><Relationship Id="rId6706" Type="http://schemas.openxmlformats.org/officeDocument/2006/relationships/hyperlink" Target="mailto:herbert79@west.com" TargetMode="External"/><Relationship Id="rId14198" Type="http://schemas.openxmlformats.org/officeDocument/2006/relationships/hyperlink" Target="mailto:kerritrujillo@brewer.com" TargetMode="External"/><Relationship Id="rId15249" Type="http://schemas.openxmlformats.org/officeDocument/2006/relationships/hyperlink" Target="http://www.rogers.biz/" TargetMode="External"/><Relationship Id="rId19120" Type="http://schemas.openxmlformats.org/officeDocument/2006/relationships/hyperlink" Target="mailto:andrea85@huffman-powers.com" TargetMode="External"/><Relationship Id="rId4257" Type="http://schemas.openxmlformats.org/officeDocument/2006/relationships/hyperlink" Target="http://www.hill-gomez.info/" TargetMode="External"/><Relationship Id="rId5308" Type="http://schemas.openxmlformats.org/officeDocument/2006/relationships/hyperlink" Target="mailto:lorraine16@blankenship.com" TargetMode="External"/><Relationship Id="rId8878" Type="http://schemas.openxmlformats.org/officeDocument/2006/relationships/hyperlink" Target="mailto:sharpcristian@mckee.com" TargetMode="External"/><Relationship Id="rId9929" Type="http://schemas.openxmlformats.org/officeDocument/2006/relationships/hyperlink" Target="https://ford.org/" TargetMode="External"/><Relationship Id="rId11859" Type="http://schemas.openxmlformats.org/officeDocument/2006/relationships/hyperlink" Target="http://lawrence-guzman.com/" TargetMode="External"/><Relationship Id="rId15730" Type="http://schemas.openxmlformats.org/officeDocument/2006/relationships/hyperlink" Target="mailto:eddie50@huff-juarez.com" TargetMode="External"/><Relationship Id="rId1918" Type="http://schemas.openxmlformats.org/officeDocument/2006/relationships/hyperlink" Target="mailto:whitneyjoan@chen.org" TargetMode="External"/><Relationship Id="rId13281" Type="http://schemas.openxmlformats.org/officeDocument/2006/relationships/hyperlink" Target="http://shah.com/" TargetMode="External"/><Relationship Id="rId14332" Type="http://schemas.openxmlformats.org/officeDocument/2006/relationships/hyperlink" Target="mailto:jbarron@bradford.com" TargetMode="External"/><Relationship Id="rId18953" Type="http://schemas.openxmlformats.org/officeDocument/2006/relationships/hyperlink" Target="https://www.shah.com/" TargetMode="External"/><Relationship Id="rId261" Type="http://schemas.openxmlformats.org/officeDocument/2006/relationships/hyperlink" Target="https://newman.com/" TargetMode="External"/><Relationship Id="rId3340" Type="http://schemas.openxmlformats.org/officeDocument/2006/relationships/hyperlink" Target="mailto:tatehailey@hayden-mayer.com" TargetMode="External"/><Relationship Id="rId7961" Type="http://schemas.openxmlformats.org/officeDocument/2006/relationships/hyperlink" Target="https://www.callahan.com/" TargetMode="External"/><Relationship Id="rId10942" Type="http://schemas.openxmlformats.org/officeDocument/2006/relationships/hyperlink" Target="mailto:gavinfinley@bauer.com" TargetMode="External"/><Relationship Id="rId17555" Type="http://schemas.openxmlformats.org/officeDocument/2006/relationships/hyperlink" Target="http://www.ramos.com/" TargetMode="External"/><Relationship Id="rId18606" Type="http://schemas.openxmlformats.org/officeDocument/2006/relationships/hyperlink" Target="mailto:qwall@klein.com" TargetMode="External"/><Relationship Id="rId6563" Type="http://schemas.openxmlformats.org/officeDocument/2006/relationships/hyperlink" Target="http://www.schmitt-lutz.net/" TargetMode="External"/><Relationship Id="rId7614" Type="http://schemas.openxmlformats.org/officeDocument/2006/relationships/hyperlink" Target="mailto:bryanglen@freeman.org" TargetMode="External"/><Relationship Id="rId16157" Type="http://schemas.openxmlformats.org/officeDocument/2006/relationships/hyperlink" Target="http://gardner.com/" TargetMode="External"/><Relationship Id="rId17208" Type="http://schemas.openxmlformats.org/officeDocument/2006/relationships/hyperlink" Target="mailto:cesarchristensen@stanton.com" TargetMode="External"/><Relationship Id="rId5165" Type="http://schemas.openxmlformats.org/officeDocument/2006/relationships/hyperlink" Target="http://www.campbell.com/" TargetMode="External"/><Relationship Id="rId6216" Type="http://schemas.openxmlformats.org/officeDocument/2006/relationships/hyperlink" Target="mailto:baileymunoz@duke.org" TargetMode="External"/><Relationship Id="rId9786" Type="http://schemas.openxmlformats.org/officeDocument/2006/relationships/hyperlink" Target="mailto:stephanie41@mccarty-decker.com" TargetMode="External"/><Relationship Id="rId1775" Type="http://schemas.openxmlformats.org/officeDocument/2006/relationships/hyperlink" Target="https://www.miles.info/" TargetMode="External"/><Relationship Id="rId2826" Type="http://schemas.openxmlformats.org/officeDocument/2006/relationships/hyperlink" Target="mailto:lobrien@herring.com" TargetMode="External"/><Relationship Id="rId8388" Type="http://schemas.openxmlformats.org/officeDocument/2006/relationships/hyperlink" Target="mailto:sawyercarl@gibson.com" TargetMode="External"/><Relationship Id="rId9439" Type="http://schemas.openxmlformats.org/officeDocument/2006/relationships/hyperlink" Target="http://jackson.com/" TargetMode="External"/><Relationship Id="rId11369" Type="http://schemas.openxmlformats.org/officeDocument/2006/relationships/hyperlink" Target="https://www.stevenson-glenn.com/" TargetMode="External"/><Relationship Id="rId12767" Type="http://schemas.openxmlformats.org/officeDocument/2006/relationships/hyperlink" Target="https://bird.com/" TargetMode="External"/><Relationship Id="rId13818" Type="http://schemas.openxmlformats.org/officeDocument/2006/relationships/hyperlink" Target="mailto:franklin20@cox-stokes.org" TargetMode="External"/><Relationship Id="rId15240" Type="http://schemas.openxmlformats.org/officeDocument/2006/relationships/hyperlink" Target="mailto:cindy98@evans.com" TargetMode="External"/><Relationship Id="rId1428" Type="http://schemas.openxmlformats.org/officeDocument/2006/relationships/hyperlink" Target="mailto:destiny53@rivera-davenport.com" TargetMode="External"/><Relationship Id="rId19861" Type="http://schemas.openxmlformats.org/officeDocument/2006/relationships/hyperlink" Target="http://mason.com/" TargetMode="External"/><Relationship Id="rId4998" Type="http://schemas.openxmlformats.org/officeDocument/2006/relationships/hyperlink" Target="mailto:brucenancy@burke.com" TargetMode="External"/><Relationship Id="rId9920" Type="http://schemas.openxmlformats.org/officeDocument/2006/relationships/hyperlink" Target="mailto:randallgoodman@silva.com" TargetMode="External"/><Relationship Id="rId11850" Type="http://schemas.openxmlformats.org/officeDocument/2006/relationships/hyperlink" Target="mailto:owright@schaefer.com" TargetMode="External"/><Relationship Id="rId12901" Type="http://schemas.openxmlformats.org/officeDocument/2006/relationships/hyperlink" Target="http://www.maynard-bradford.info/" TargetMode="External"/><Relationship Id="rId18463" Type="http://schemas.openxmlformats.org/officeDocument/2006/relationships/hyperlink" Target="https://oliver-foley.com/" TargetMode="External"/><Relationship Id="rId19514" Type="http://schemas.openxmlformats.org/officeDocument/2006/relationships/hyperlink" Target="mailto:randybruce@lawson-lambert.com" TargetMode="External"/><Relationship Id="rId6073" Type="http://schemas.openxmlformats.org/officeDocument/2006/relationships/hyperlink" Target="http://www.vang.com/" TargetMode="External"/><Relationship Id="rId7124" Type="http://schemas.openxmlformats.org/officeDocument/2006/relationships/hyperlink" Target="mailto:cathylewis@hogan.com" TargetMode="External"/><Relationship Id="rId7471" Type="http://schemas.openxmlformats.org/officeDocument/2006/relationships/hyperlink" Target="https://weeks-quinn.info/" TargetMode="External"/><Relationship Id="rId8522" Type="http://schemas.openxmlformats.org/officeDocument/2006/relationships/hyperlink" Target="mailto:norman70@cummings.com" TargetMode="External"/><Relationship Id="rId10452" Type="http://schemas.openxmlformats.org/officeDocument/2006/relationships/hyperlink" Target="mailto:omar95@gallagher-harding.com" TargetMode="External"/><Relationship Id="rId11503" Type="http://schemas.openxmlformats.org/officeDocument/2006/relationships/hyperlink" Target="https://schultz.com/" TargetMode="External"/><Relationship Id="rId17065" Type="http://schemas.openxmlformats.org/officeDocument/2006/relationships/hyperlink" Target="https://mueller-lam.biz/" TargetMode="External"/><Relationship Id="rId18116" Type="http://schemas.openxmlformats.org/officeDocument/2006/relationships/hyperlink" Target="mailto:sandersnathan@kirk.biz" TargetMode="External"/><Relationship Id="rId10105" Type="http://schemas.openxmlformats.org/officeDocument/2006/relationships/hyperlink" Target="https://lee-cain.com/" TargetMode="External"/><Relationship Id="rId13675" Type="http://schemas.openxmlformats.org/officeDocument/2006/relationships/hyperlink" Target="http://www.macdonald-goodman.com/" TargetMode="External"/><Relationship Id="rId14726" Type="http://schemas.openxmlformats.org/officeDocument/2006/relationships/hyperlink" Target="mailto:dominiccameron@downs-boone.net" TargetMode="External"/><Relationship Id="rId2683" Type="http://schemas.openxmlformats.org/officeDocument/2006/relationships/hyperlink" Target="https://www.robinson-ramirez.net/" TargetMode="External"/><Relationship Id="rId3734" Type="http://schemas.openxmlformats.org/officeDocument/2006/relationships/hyperlink" Target="mailto:sanfordgordon@swanson.com" TargetMode="External"/><Relationship Id="rId9296" Type="http://schemas.openxmlformats.org/officeDocument/2006/relationships/hyperlink" Target="mailto:yhayes@garrison.net" TargetMode="External"/><Relationship Id="rId12277" Type="http://schemas.openxmlformats.org/officeDocument/2006/relationships/hyperlink" Target="http://key.biz/" TargetMode="External"/><Relationship Id="rId13328" Type="http://schemas.openxmlformats.org/officeDocument/2006/relationships/hyperlink" Target="mailto:mhays@peterson-hull.com" TargetMode="External"/><Relationship Id="rId655" Type="http://schemas.openxmlformats.org/officeDocument/2006/relationships/hyperlink" Target="http://www.ingram.info/" TargetMode="External"/><Relationship Id="rId1285" Type="http://schemas.openxmlformats.org/officeDocument/2006/relationships/hyperlink" Target="https://horton.com/" TargetMode="External"/><Relationship Id="rId2336" Type="http://schemas.openxmlformats.org/officeDocument/2006/relationships/hyperlink" Target="mailto:klawson@newman.com" TargetMode="External"/><Relationship Id="rId6957" Type="http://schemas.openxmlformats.org/officeDocument/2006/relationships/hyperlink" Target="http://www.baird.org/" TargetMode="External"/><Relationship Id="rId16898" Type="http://schemas.openxmlformats.org/officeDocument/2006/relationships/hyperlink" Target="mailto:wulatasha@dodson-ingram.com" TargetMode="External"/><Relationship Id="rId17949" Type="http://schemas.openxmlformats.org/officeDocument/2006/relationships/hyperlink" Target="http://www.perkins.com/" TargetMode="External"/><Relationship Id="rId19371" Type="http://schemas.openxmlformats.org/officeDocument/2006/relationships/hyperlink" Target="http://esparza.com/" TargetMode="External"/><Relationship Id="rId308" Type="http://schemas.openxmlformats.org/officeDocument/2006/relationships/hyperlink" Target="mailto:madisoncarey@spence-beck.info" TargetMode="External"/><Relationship Id="rId5559" Type="http://schemas.openxmlformats.org/officeDocument/2006/relationships/hyperlink" Target="https://www.santana.info/" TargetMode="External"/><Relationship Id="rId9430" Type="http://schemas.openxmlformats.org/officeDocument/2006/relationships/hyperlink" Target="mailto:tim00@lutz-park.com" TargetMode="External"/><Relationship Id="rId19024" Type="http://schemas.openxmlformats.org/officeDocument/2006/relationships/hyperlink" Target="mailto:sheena42@horton.com" TargetMode="External"/><Relationship Id="rId8032" Type="http://schemas.openxmlformats.org/officeDocument/2006/relationships/hyperlink" Target="mailto:edward96@greene.org" TargetMode="External"/><Relationship Id="rId11360" Type="http://schemas.openxmlformats.org/officeDocument/2006/relationships/hyperlink" Target="mailto:rlawrence@hess-boyer.com" TargetMode="External"/><Relationship Id="rId12411" Type="http://schemas.openxmlformats.org/officeDocument/2006/relationships/hyperlink" Target="http://schmidt.com/" TargetMode="External"/><Relationship Id="rId15981" Type="http://schemas.openxmlformats.org/officeDocument/2006/relationships/hyperlink" Target="https://www.wiggins.com/" TargetMode="External"/><Relationship Id="rId11013" Type="http://schemas.openxmlformats.org/officeDocument/2006/relationships/hyperlink" Target="http://davenport-vargas.org/" TargetMode="External"/><Relationship Id="rId14583" Type="http://schemas.openxmlformats.org/officeDocument/2006/relationships/hyperlink" Target="http://dunlap.com/" TargetMode="External"/><Relationship Id="rId15634" Type="http://schemas.openxmlformats.org/officeDocument/2006/relationships/hyperlink" Target="mailto:tonya38@acosta.com" TargetMode="External"/><Relationship Id="rId3591" Type="http://schemas.openxmlformats.org/officeDocument/2006/relationships/hyperlink" Target="http://warren.com/" TargetMode="External"/><Relationship Id="rId4642" Type="http://schemas.openxmlformats.org/officeDocument/2006/relationships/hyperlink" Target="mailto:gabriella85@cannon.com" TargetMode="External"/><Relationship Id="rId13185" Type="http://schemas.openxmlformats.org/officeDocument/2006/relationships/hyperlink" Target="http://www.rollins-maynard.com/" TargetMode="External"/><Relationship Id="rId14236" Type="http://schemas.openxmlformats.org/officeDocument/2006/relationships/hyperlink" Target="mailto:elainecox@lowe.com" TargetMode="External"/><Relationship Id="rId18857" Type="http://schemas.openxmlformats.org/officeDocument/2006/relationships/hyperlink" Target="http://www.braun.biz/" TargetMode="External"/><Relationship Id="rId19908" Type="http://schemas.openxmlformats.org/officeDocument/2006/relationships/hyperlink" Target="mailto:gwendolynlam@chang.com" TargetMode="External"/><Relationship Id="rId2193" Type="http://schemas.openxmlformats.org/officeDocument/2006/relationships/hyperlink" Target="https://logan.com/" TargetMode="External"/><Relationship Id="rId3244" Type="http://schemas.openxmlformats.org/officeDocument/2006/relationships/hyperlink" Target="mailto:bhatfield@hood-stewart.net" TargetMode="External"/><Relationship Id="rId7865" Type="http://schemas.openxmlformats.org/officeDocument/2006/relationships/hyperlink" Target="https://www.suarez-black.org/" TargetMode="External"/><Relationship Id="rId8916" Type="http://schemas.openxmlformats.org/officeDocument/2006/relationships/hyperlink" Target="mailto:kharper@moreno-holmes.com" TargetMode="External"/><Relationship Id="rId17459" Type="http://schemas.openxmlformats.org/officeDocument/2006/relationships/hyperlink" Target="http://www.ashley.org/" TargetMode="External"/><Relationship Id="rId165" Type="http://schemas.openxmlformats.org/officeDocument/2006/relationships/hyperlink" Target="mailto:ellen80@bonilla.com" TargetMode="External"/><Relationship Id="rId6467" Type="http://schemas.openxmlformats.org/officeDocument/2006/relationships/hyperlink" Target="https://www.davenport-gonzalez.com/" TargetMode="External"/><Relationship Id="rId7518" Type="http://schemas.openxmlformats.org/officeDocument/2006/relationships/hyperlink" Target="mailto:rayshelton@butler.info" TargetMode="External"/><Relationship Id="rId10846" Type="http://schemas.openxmlformats.org/officeDocument/2006/relationships/hyperlink" Target="mailto:jacquelinehogan@sanders.com" TargetMode="External"/><Relationship Id="rId5069" Type="http://schemas.openxmlformats.org/officeDocument/2006/relationships/hyperlink" Target="https://hopkins.biz/" TargetMode="External"/><Relationship Id="rId17940" Type="http://schemas.openxmlformats.org/officeDocument/2006/relationships/hyperlink" Target="mailto:lucerojaime@spencer.com" TargetMode="External"/><Relationship Id="rId1679" Type="http://schemas.openxmlformats.org/officeDocument/2006/relationships/hyperlink" Target="http://wilcox.com/" TargetMode="External"/><Relationship Id="rId14093" Type="http://schemas.openxmlformats.org/officeDocument/2006/relationships/hyperlink" Target="https://www.suarez.net/" TargetMode="External"/><Relationship Id="rId15491" Type="http://schemas.openxmlformats.org/officeDocument/2006/relationships/hyperlink" Target="https://bauer.com/" TargetMode="External"/><Relationship Id="rId16542" Type="http://schemas.openxmlformats.org/officeDocument/2006/relationships/hyperlink" Target="mailto:brittany74@warren-williams.info" TargetMode="External"/><Relationship Id="rId4152" Type="http://schemas.openxmlformats.org/officeDocument/2006/relationships/hyperlink" Target="mailto:quinnjorge@jefferson.biz" TargetMode="External"/><Relationship Id="rId5203" Type="http://schemas.openxmlformats.org/officeDocument/2006/relationships/hyperlink" Target="http://krueger.biz/" TargetMode="External"/><Relationship Id="rId5550" Type="http://schemas.openxmlformats.org/officeDocument/2006/relationships/hyperlink" Target="mailto:ashlee32@fitzgerald.net" TargetMode="External"/><Relationship Id="rId6601" Type="http://schemas.openxmlformats.org/officeDocument/2006/relationships/hyperlink" Target="https://gilbert-watson.net/" TargetMode="External"/><Relationship Id="rId15144" Type="http://schemas.openxmlformats.org/officeDocument/2006/relationships/hyperlink" Target="mailto:gordon26@conway.org" TargetMode="External"/><Relationship Id="rId19765" Type="http://schemas.openxmlformats.org/officeDocument/2006/relationships/hyperlink" Target="https://mcdowell-sanders.com/" TargetMode="External"/><Relationship Id="rId8773" Type="http://schemas.openxmlformats.org/officeDocument/2006/relationships/hyperlink" Target="http://www.farley.com/" TargetMode="External"/><Relationship Id="rId9824" Type="http://schemas.openxmlformats.org/officeDocument/2006/relationships/hyperlink" Target="mailto:grantpacheco@ray-malone.com" TargetMode="External"/><Relationship Id="rId11754" Type="http://schemas.openxmlformats.org/officeDocument/2006/relationships/hyperlink" Target="mailto:samuelvillegas@merritt.com" TargetMode="External"/><Relationship Id="rId12805" Type="http://schemas.openxmlformats.org/officeDocument/2006/relationships/hyperlink" Target="http://www.lowe-richardson.com/" TargetMode="External"/><Relationship Id="rId18367" Type="http://schemas.openxmlformats.org/officeDocument/2006/relationships/hyperlink" Target="http://perkins.com/" TargetMode="External"/><Relationship Id="rId19418" Type="http://schemas.openxmlformats.org/officeDocument/2006/relationships/hyperlink" Target="mailto:schmidtbryce@lang.com" TargetMode="External"/><Relationship Id="rId38" Type="http://schemas.openxmlformats.org/officeDocument/2006/relationships/hyperlink" Target="mailto:basschristian@faulkner.com" TargetMode="External"/><Relationship Id="rId1813" Type="http://schemas.openxmlformats.org/officeDocument/2006/relationships/hyperlink" Target="https://www.hanson-juarez.net/" TargetMode="External"/><Relationship Id="rId7375" Type="http://schemas.openxmlformats.org/officeDocument/2006/relationships/hyperlink" Target="https://kaiser-hutchinson.com/" TargetMode="External"/><Relationship Id="rId8426" Type="http://schemas.openxmlformats.org/officeDocument/2006/relationships/hyperlink" Target="mailto:melendezemma@richardson-wagner.net" TargetMode="External"/><Relationship Id="rId10356" Type="http://schemas.openxmlformats.org/officeDocument/2006/relationships/hyperlink" Target="mailto:keith86@choi-ingram.net" TargetMode="External"/><Relationship Id="rId11407" Type="http://schemas.openxmlformats.org/officeDocument/2006/relationships/hyperlink" Target="http://riddle-cuevas.com/" TargetMode="External"/><Relationship Id="rId3985" Type="http://schemas.openxmlformats.org/officeDocument/2006/relationships/hyperlink" Target="https://www.sheppard.com/" TargetMode="External"/><Relationship Id="rId7028" Type="http://schemas.openxmlformats.org/officeDocument/2006/relationships/hyperlink" Target="mailto:nzimmerman@donovan.org" TargetMode="External"/><Relationship Id="rId10009" Type="http://schemas.openxmlformats.org/officeDocument/2006/relationships/hyperlink" Target="http://savage.com/" TargetMode="External"/><Relationship Id="rId13579" Type="http://schemas.openxmlformats.org/officeDocument/2006/relationships/hyperlink" Target="https://orozco.com/" TargetMode="External"/><Relationship Id="rId14977" Type="http://schemas.openxmlformats.org/officeDocument/2006/relationships/hyperlink" Target="https://duarte.net/" TargetMode="External"/><Relationship Id="rId17450" Type="http://schemas.openxmlformats.org/officeDocument/2006/relationships/hyperlink" Target="mailto:carla80@velez.org" TargetMode="External"/><Relationship Id="rId2587" Type="http://schemas.openxmlformats.org/officeDocument/2006/relationships/hyperlink" Target="https://www.glover.info/" TargetMode="External"/><Relationship Id="rId3638" Type="http://schemas.openxmlformats.org/officeDocument/2006/relationships/hyperlink" Target="mailto:ferrellmarc@mata-lindsey.info" TargetMode="External"/><Relationship Id="rId16052" Type="http://schemas.openxmlformats.org/officeDocument/2006/relationships/hyperlink" Target="mailto:sean72@harrington-snow.info" TargetMode="External"/><Relationship Id="rId17103" Type="http://schemas.openxmlformats.org/officeDocument/2006/relationships/hyperlink" Target="https://www.webb.info/" TargetMode="External"/><Relationship Id="rId18501" Type="http://schemas.openxmlformats.org/officeDocument/2006/relationships/hyperlink" Target="http://www.howe.info/" TargetMode="External"/><Relationship Id="rId559" Type="http://schemas.openxmlformats.org/officeDocument/2006/relationships/hyperlink" Target="https://www.camacho.info/" TargetMode="External"/><Relationship Id="rId1189" Type="http://schemas.openxmlformats.org/officeDocument/2006/relationships/hyperlink" Target="http://www.weeks.net/" TargetMode="External"/><Relationship Id="rId5060" Type="http://schemas.openxmlformats.org/officeDocument/2006/relationships/hyperlink" Target="mailto:fmoyer@hampton.com" TargetMode="External"/><Relationship Id="rId6111" Type="http://schemas.openxmlformats.org/officeDocument/2006/relationships/hyperlink" Target="http://leon-andrade.net/" TargetMode="External"/><Relationship Id="rId9681" Type="http://schemas.openxmlformats.org/officeDocument/2006/relationships/hyperlink" Target="http://www.gibson.net/" TargetMode="External"/><Relationship Id="rId8283" Type="http://schemas.openxmlformats.org/officeDocument/2006/relationships/hyperlink" Target="http://vang.com/" TargetMode="External"/><Relationship Id="rId9334" Type="http://schemas.openxmlformats.org/officeDocument/2006/relationships/hyperlink" Target="mailto:cabbott@adkins.com" TargetMode="External"/><Relationship Id="rId12662" Type="http://schemas.openxmlformats.org/officeDocument/2006/relationships/hyperlink" Target="mailto:ggeorge@price-murillo.net" TargetMode="External"/><Relationship Id="rId13713" Type="http://schemas.openxmlformats.org/officeDocument/2006/relationships/hyperlink" Target="http://duffy.com/" TargetMode="External"/><Relationship Id="rId19275" Type="http://schemas.openxmlformats.org/officeDocument/2006/relationships/hyperlink" Target="http://ibarra-stevens.net/" TargetMode="External"/><Relationship Id="rId1670" Type="http://schemas.openxmlformats.org/officeDocument/2006/relationships/hyperlink" Target="mailto:hguerra@blake.org" TargetMode="External"/><Relationship Id="rId2721" Type="http://schemas.openxmlformats.org/officeDocument/2006/relationships/hyperlink" Target="http://www.oconnell.com/" TargetMode="External"/><Relationship Id="rId11264" Type="http://schemas.openxmlformats.org/officeDocument/2006/relationships/hyperlink" Target="mailto:uspence@franklin-lopez.com" TargetMode="External"/><Relationship Id="rId12315" Type="http://schemas.openxmlformats.org/officeDocument/2006/relationships/hyperlink" Target="https://guerra-phillips.com/" TargetMode="External"/><Relationship Id="rId15885" Type="http://schemas.openxmlformats.org/officeDocument/2006/relationships/hyperlink" Target="http://www.salinas.com/" TargetMode="External"/><Relationship Id="rId16936" Type="http://schemas.openxmlformats.org/officeDocument/2006/relationships/hyperlink" Target="mailto:frycaroline@conrad.org" TargetMode="External"/><Relationship Id="rId1323" Type="http://schemas.openxmlformats.org/officeDocument/2006/relationships/hyperlink" Target="http://barry.com/" TargetMode="External"/><Relationship Id="rId4893" Type="http://schemas.openxmlformats.org/officeDocument/2006/relationships/hyperlink" Target="https://www.oneal-dickson.com/" TargetMode="External"/><Relationship Id="rId5944" Type="http://schemas.openxmlformats.org/officeDocument/2006/relationships/hyperlink" Target="mailto:daryl49@rivers.com" TargetMode="External"/><Relationship Id="rId14487" Type="http://schemas.openxmlformats.org/officeDocument/2006/relationships/hyperlink" Target="http://weiss.com/" TargetMode="External"/><Relationship Id="rId15538" Type="http://schemas.openxmlformats.org/officeDocument/2006/relationships/hyperlink" Target="mailto:mccalleric@castro.info" TargetMode="External"/><Relationship Id="rId3495" Type="http://schemas.openxmlformats.org/officeDocument/2006/relationships/hyperlink" Target="http://snyder.info/" TargetMode="External"/><Relationship Id="rId4546" Type="http://schemas.openxmlformats.org/officeDocument/2006/relationships/hyperlink" Target="mailto:davidmorris@tran.biz" TargetMode="External"/><Relationship Id="rId13089" Type="http://schemas.openxmlformats.org/officeDocument/2006/relationships/hyperlink" Target="https://www.hebert-taylor.biz/" TargetMode="External"/><Relationship Id="rId18011" Type="http://schemas.openxmlformats.org/officeDocument/2006/relationships/hyperlink" Target="https://mathis-schwartz.com/" TargetMode="External"/><Relationship Id="rId2097" Type="http://schemas.openxmlformats.org/officeDocument/2006/relationships/hyperlink" Target="http://downs.com/" TargetMode="External"/><Relationship Id="rId3148" Type="http://schemas.openxmlformats.org/officeDocument/2006/relationships/hyperlink" Target="mailto:grossjaime@combs.com" TargetMode="External"/><Relationship Id="rId7769" Type="http://schemas.openxmlformats.org/officeDocument/2006/relationships/hyperlink" Target="http://www.delgado.com/" TargetMode="External"/><Relationship Id="rId10000" Type="http://schemas.openxmlformats.org/officeDocument/2006/relationships/hyperlink" Target="mailto:whitney02@larson-medina.info" TargetMode="External"/><Relationship Id="rId9191" Type="http://schemas.openxmlformats.org/officeDocument/2006/relationships/hyperlink" Target="https://www.hanna-arroyo.org/" TargetMode="External"/><Relationship Id="rId12172" Type="http://schemas.openxmlformats.org/officeDocument/2006/relationships/hyperlink" Target="mailto:pkim@sexton-zimmerman.com" TargetMode="External"/><Relationship Id="rId13570" Type="http://schemas.openxmlformats.org/officeDocument/2006/relationships/hyperlink" Target="mailto:francisco09@frank-mcdowell.com" TargetMode="External"/><Relationship Id="rId14621" Type="http://schemas.openxmlformats.org/officeDocument/2006/relationships/hyperlink" Target="https://flynn.org/" TargetMode="External"/><Relationship Id="rId550" Type="http://schemas.openxmlformats.org/officeDocument/2006/relationships/hyperlink" Target="mailto:brettmorrison@bernard-knapp.com" TargetMode="External"/><Relationship Id="rId1180" Type="http://schemas.openxmlformats.org/officeDocument/2006/relationships/hyperlink" Target="mailto:valerieforbes@soto.com" TargetMode="External"/><Relationship Id="rId2231" Type="http://schemas.openxmlformats.org/officeDocument/2006/relationships/hyperlink" Target="http://suarez.biz/" TargetMode="External"/><Relationship Id="rId13223" Type="http://schemas.openxmlformats.org/officeDocument/2006/relationships/hyperlink" Target="http://www.mays.com/" TargetMode="External"/><Relationship Id="rId16793" Type="http://schemas.openxmlformats.org/officeDocument/2006/relationships/hyperlink" Target="http://mclean.com/" TargetMode="External"/><Relationship Id="rId17844" Type="http://schemas.openxmlformats.org/officeDocument/2006/relationships/hyperlink" Target="mailto:arianagordon@ball.net" TargetMode="External"/><Relationship Id="rId203" Type="http://schemas.openxmlformats.org/officeDocument/2006/relationships/hyperlink" Target="mailto:joconnor@cooley.com" TargetMode="External"/><Relationship Id="rId6852" Type="http://schemas.openxmlformats.org/officeDocument/2006/relationships/hyperlink" Target="mailto:fsawyer@padilla.com" TargetMode="External"/><Relationship Id="rId7903" Type="http://schemas.openxmlformats.org/officeDocument/2006/relationships/hyperlink" Target="http://www.wells.info/" TargetMode="External"/><Relationship Id="rId15395" Type="http://schemas.openxmlformats.org/officeDocument/2006/relationships/hyperlink" Target="http://www.huynh-solomon.net/" TargetMode="External"/><Relationship Id="rId16446" Type="http://schemas.openxmlformats.org/officeDocument/2006/relationships/hyperlink" Target="mailto:longdiane@steele.com" TargetMode="External"/><Relationship Id="rId4056" Type="http://schemas.openxmlformats.org/officeDocument/2006/relationships/hyperlink" Target="mailto:kristie14@brown-bailey.info" TargetMode="External"/><Relationship Id="rId5454" Type="http://schemas.openxmlformats.org/officeDocument/2006/relationships/hyperlink" Target="mailto:gvilla@clarke.com" TargetMode="External"/><Relationship Id="rId6505" Type="http://schemas.openxmlformats.org/officeDocument/2006/relationships/hyperlink" Target="https://lawson.net/" TargetMode="External"/><Relationship Id="rId15048" Type="http://schemas.openxmlformats.org/officeDocument/2006/relationships/hyperlink" Target="mailto:larahailey@key-davidson.org" TargetMode="External"/><Relationship Id="rId19669" Type="http://schemas.openxmlformats.org/officeDocument/2006/relationships/hyperlink" Target="https://www.duffy.info/" TargetMode="External"/><Relationship Id="rId5107" Type="http://schemas.openxmlformats.org/officeDocument/2006/relationships/hyperlink" Target="http://bowman-macdonald.com/" TargetMode="External"/><Relationship Id="rId8677" Type="http://schemas.openxmlformats.org/officeDocument/2006/relationships/hyperlink" Target="https://www.mcknight-smith.com/" TargetMode="External"/><Relationship Id="rId9728" Type="http://schemas.openxmlformats.org/officeDocument/2006/relationships/hyperlink" Target="mailto:qarellano@monroe-rogers.net" TargetMode="External"/><Relationship Id="rId11658" Type="http://schemas.openxmlformats.org/officeDocument/2006/relationships/hyperlink" Target="mailto:curtisgregory@sweeney-lam.info" TargetMode="External"/><Relationship Id="rId1717" Type="http://schemas.openxmlformats.org/officeDocument/2006/relationships/hyperlink" Target="http://www.conway-huff.net/" TargetMode="External"/><Relationship Id="rId7279" Type="http://schemas.openxmlformats.org/officeDocument/2006/relationships/hyperlink" Target="http://www.solis-powell.info/" TargetMode="External"/><Relationship Id="rId12709" Type="http://schemas.openxmlformats.org/officeDocument/2006/relationships/hyperlink" Target="http://www.petty.info/" TargetMode="External"/><Relationship Id="rId13080" Type="http://schemas.openxmlformats.org/officeDocument/2006/relationships/hyperlink" Target="mailto:toni01@beltran.com" TargetMode="External"/><Relationship Id="rId14131" Type="http://schemas.openxmlformats.org/officeDocument/2006/relationships/hyperlink" Target="http://www.mathis.com/" TargetMode="External"/><Relationship Id="rId3889" Type="http://schemas.openxmlformats.org/officeDocument/2006/relationships/hyperlink" Target="http://montoya.net/" TargetMode="External"/><Relationship Id="rId18752" Type="http://schemas.openxmlformats.org/officeDocument/2006/relationships/hyperlink" Target="mailto:jesse21@prince.com" TargetMode="External"/><Relationship Id="rId19803" Type="http://schemas.openxmlformats.org/officeDocument/2006/relationships/hyperlink" Target="https://walsh-galvan.net/" TargetMode="External"/><Relationship Id="rId6362" Type="http://schemas.openxmlformats.org/officeDocument/2006/relationships/hyperlink" Target="mailto:sdouglas@short-simon.biz" TargetMode="External"/><Relationship Id="rId7413" Type="http://schemas.openxmlformats.org/officeDocument/2006/relationships/hyperlink" Target="http://www.glover.com/" TargetMode="External"/><Relationship Id="rId7760" Type="http://schemas.openxmlformats.org/officeDocument/2006/relationships/hyperlink" Target="mailto:lowekarla@campos-preston.com" TargetMode="External"/><Relationship Id="rId8811" Type="http://schemas.openxmlformats.org/officeDocument/2006/relationships/hyperlink" Target="https://www.holden-pugh.net/" TargetMode="External"/><Relationship Id="rId10741" Type="http://schemas.openxmlformats.org/officeDocument/2006/relationships/hyperlink" Target="https://mills.biz/" TargetMode="External"/><Relationship Id="rId17354" Type="http://schemas.openxmlformats.org/officeDocument/2006/relationships/hyperlink" Target="mailto:mindy49@hull-prince.net" TargetMode="External"/><Relationship Id="rId18405" Type="http://schemas.openxmlformats.org/officeDocument/2006/relationships/hyperlink" Target="http://www.welch.com/" TargetMode="External"/><Relationship Id="rId6015" Type="http://schemas.openxmlformats.org/officeDocument/2006/relationships/hyperlink" Target="http://buckley.info/" TargetMode="External"/><Relationship Id="rId13964" Type="http://schemas.openxmlformats.org/officeDocument/2006/relationships/hyperlink" Target="mailto:keith78@lynch-goodman.org" TargetMode="External"/><Relationship Id="rId17007" Type="http://schemas.openxmlformats.org/officeDocument/2006/relationships/hyperlink" Target="https://www.stafford.com/" TargetMode="External"/><Relationship Id="rId2972" Type="http://schemas.openxmlformats.org/officeDocument/2006/relationships/hyperlink" Target="mailto:oscarferguson@bradshaw.biz" TargetMode="External"/><Relationship Id="rId8187" Type="http://schemas.openxmlformats.org/officeDocument/2006/relationships/hyperlink" Target="https://graves-todd.com/" TargetMode="External"/><Relationship Id="rId9585" Type="http://schemas.openxmlformats.org/officeDocument/2006/relationships/hyperlink" Target="https://www.clayton-parsons.com/" TargetMode="External"/><Relationship Id="rId12566" Type="http://schemas.openxmlformats.org/officeDocument/2006/relationships/hyperlink" Target="mailto:jeremiahlewis@davidson.biz" TargetMode="External"/><Relationship Id="rId13617" Type="http://schemas.openxmlformats.org/officeDocument/2006/relationships/hyperlink" Target="http://poole.org/" TargetMode="External"/><Relationship Id="rId19179" Type="http://schemas.openxmlformats.org/officeDocument/2006/relationships/hyperlink" Target="https://porter-jimenez.biz/" TargetMode="External"/><Relationship Id="rId944" Type="http://schemas.openxmlformats.org/officeDocument/2006/relationships/hyperlink" Target="mailto:castillodan@coleman-ross.com" TargetMode="External"/><Relationship Id="rId1574" Type="http://schemas.openxmlformats.org/officeDocument/2006/relationships/hyperlink" Target="mailto:gabrielle26@kent.org" TargetMode="External"/><Relationship Id="rId2625" Type="http://schemas.openxmlformats.org/officeDocument/2006/relationships/hyperlink" Target="https://juarez.com/" TargetMode="External"/><Relationship Id="rId9238" Type="http://schemas.openxmlformats.org/officeDocument/2006/relationships/hyperlink" Target="mailto:graypam@pruitt-benjamin.com" TargetMode="External"/><Relationship Id="rId11168" Type="http://schemas.openxmlformats.org/officeDocument/2006/relationships/hyperlink" Target="mailto:amccall@jones.com" TargetMode="External"/><Relationship Id="rId12219" Type="http://schemas.openxmlformats.org/officeDocument/2006/relationships/hyperlink" Target="http://ryan-rich.com/" TargetMode="External"/><Relationship Id="rId15789" Type="http://schemas.openxmlformats.org/officeDocument/2006/relationships/hyperlink" Target="http://romero-buchanan.com/" TargetMode="External"/><Relationship Id="rId19660" Type="http://schemas.openxmlformats.org/officeDocument/2006/relationships/hyperlink" Target="mailto:andrecastaneda@cook-sweeney.biz" TargetMode="External"/><Relationship Id="rId1227" Type="http://schemas.openxmlformats.org/officeDocument/2006/relationships/hyperlink" Target="http://www.calderon-rojas.org/" TargetMode="External"/><Relationship Id="rId4797" Type="http://schemas.openxmlformats.org/officeDocument/2006/relationships/hyperlink" Target="https://villanueva.net/" TargetMode="External"/><Relationship Id="rId5848" Type="http://schemas.openxmlformats.org/officeDocument/2006/relationships/hyperlink" Target="mailto:cameronbrenda@ortega.biz" TargetMode="External"/><Relationship Id="rId18262" Type="http://schemas.openxmlformats.org/officeDocument/2006/relationships/hyperlink" Target="mailto:combsjane@stein-molina.com" TargetMode="External"/><Relationship Id="rId19313" Type="http://schemas.openxmlformats.org/officeDocument/2006/relationships/hyperlink" Target="https://rodgers.com/" TargetMode="External"/><Relationship Id="rId3399" Type="http://schemas.openxmlformats.org/officeDocument/2006/relationships/hyperlink" Target="http://allison.com/" TargetMode="External"/><Relationship Id="rId7270" Type="http://schemas.openxmlformats.org/officeDocument/2006/relationships/hyperlink" Target="mailto:leroy30@blake.info" TargetMode="External"/><Relationship Id="rId8321" Type="http://schemas.openxmlformats.org/officeDocument/2006/relationships/hyperlink" Target="http://rosario.com/" TargetMode="External"/><Relationship Id="rId10251" Type="http://schemas.openxmlformats.org/officeDocument/2006/relationships/hyperlink" Target="http://www.holder-guerra.net/" TargetMode="External"/><Relationship Id="rId12700" Type="http://schemas.openxmlformats.org/officeDocument/2006/relationships/hyperlink" Target="mailto:glen92@petersen-burke.com" TargetMode="External"/><Relationship Id="rId11302" Type="http://schemas.openxmlformats.org/officeDocument/2006/relationships/hyperlink" Target="mailto:vickifranklin@kennedy-stephenson.info" TargetMode="External"/><Relationship Id="rId14872" Type="http://schemas.openxmlformats.org/officeDocument/2006/relationships/hyperlink" Target="mailto:elijahshepard@gregory-mcknight.com" TargetMode="External"/><Relationship Id="rId15923" Type="http://schemas.openxmlformats.org/officeDocument/2006/relationships/hyperlink" Target="http://mann.com/" TargetMode="External"/><Relationship Id="rId3880" Type="http://schemas.openxmlformats.org/officeDocument/2006/relationships/hyperlink" Target="mailto:qmiranda@holloway.com" TargetMode="External"/><Relationship Id="rId4931" Type="http://schemas.openxmlformats.org/officeDocument/2006/relationships/hyperlink" Target="https://daniels-mccarthy.info/" TargetMode="External"/><Relationship Id="rId9095" Type="http://schemas.openxmlformats.org/officeDocument/2006/relationships/hyperlink" Target="https://www.koch.com/" TargetMode="External"/><Relationship Id="rId13474" Type="http://schemas.openxmlformats.org/officeDocument/2006/relationships/hyperlink" Target="mailto:morristravis@castro.com" TargetMode="External"/><Relationship Id="rId14525" Type="http://schemas.openxmlformats.org/officeDocument/2006/relationships/hyperlink" Target="https://mcfarland.info/" TargetMode="External"/><Relationship Id="rId1084" Type="http://schemas.openxmlformats.org/officeDocument/2006/relationships/hyperlink" Target="mailto:brett01@fields.biz" TargetMode="External"/><Relationship Id="rId2482" Type="http://schemas.openxmlformats.org/officeDocument/2006/relationships/hyperlink" Target="mailto:cervantesmia@blankenship.info" TargetMode="External"/><Relationship Id="rId3533" Type="http://schemas.openxmlformats.org/officeDocument/2006/relationships/hyperlink" Target="https://simmons.com/" TargetMode="External"/><Relationship Id="rId12076" Type="http://schemas.openxmlformats.org/officeDocument/2006/relationships/hyperlink" Target="mailto:jasminebrennan@cochran.info" TargetMode="External"/><Relationship Id="rId13127" Type="http://schemas.openxmlformats.org/officeDocument/2006/relationships/hyperlink" Target="https://www.hudson.com/" TargetMode="External"/><Relationship Id="rId16697" Type="http://schemas.openxmlformats.org/officeDocument/2006/relationships/hyperlink" Target="https://www.shaffer.biz/" TargetMode="External"/><Relationship Id="rId17748" Type="http://schemas.openxmlformats.org/officeDocument/2006/relationships/hyperlink" Target="mailto:guerrerokaylee@curry-briggs.com" TargetMode="External"/><Relationship Id="rId107" Type="http://schemas.openxmlformats.org/officeDocument/2006/relationships/hyperlink" Target="mailto:katie69@romero.net" TargetMode="External"/><Relationship Id="rId454" Type="http://schemas.openxmlformats.org/officeDocument/2006/relationships/hyperlink" Target="mailto:shanecuevas@terry.com" TargetMode="External"/><Relationship Id="rId2135" Type="http://schemas.openxmlformats.org/officeDocument/2006/relationships/hyperlink" Target="https://www.chandler-henderson.com/" TargetMode="External"/><Relationship Id="rId6756" Type="http://schemas.openxmlformats.org/officeDocument/2006/relationships/hyperlink" Target="mailto:eyork@velez-valentine.info" TargetMode="External"/><Relationship Id="rId7807" Type="http://schemas.openxmlformats.org/officeDocument/2006/relationships/hyperlink" Target="https://meadows.com/" TargetMode="External"/><Relationship Id="rId15299" Type="http://schemas.openxmlformats.org/officeDocument/2006/relationships/hyperlink" Target="http://lam-villanueva.com/" TargetMode="External"/><Relationship Id="rId19170" Type="http://schemas.openxmlformats.org/officeDocument/2006/relationships/hyperlink" Target="mailto:beth13@baird.com" TargetMode="External"/><Relationship Id="rId5358" Type="http://schemas.openxmlformats.org/officeDocument/2006/relationships/hyperlink" Target="mailto:villarrealshawn@norman.com" TargetMode="External"/><Relationship Id="rId6409" Type="http://schemas.openxmlformats.org/officeDocument/2006/relationships/hyperlink" Target="http://www.michael-garrett.info/" TargetMode="External"/><Relationship Id="rId9979" Type="http://schemas.openxmlformats.org/officeDocument/2006/relationships/hyperlink" Target="http://www.daniel-aguirre.com/" TargetMode="External"/><Relationship Id="rId12210" Type="http://schemas.openxmlformats.org/officeDocument/2006/relationships/hyperlink" Target="mailto:kristaerickson@lucas.com" TargetMode="External"/><Relationship Id="rId1968" Type="http://schemas.openxmlformats.org/officeDocument/2006/relationships/hyperlink" Target="mailto:vegaconnor@gonzales-watson.com" TargetMode="External"/><Relationship Id="rId14382" Type="http://schemas.openxmlformats.org/officeDocument/2006/relationships/hyperlink" Target="mailto:harryhodge@hall-owen.com" TargetMode="External"/><Relationship Id="rId15780" Type="http://schemas.openxmlformats.org/officeDocument/2006/relationships/hyperlink" Target="mailto:lsosa@pruitt-dickson.com" TargetMode="External"/><Relationship Id="rId16831" Type="http://schemas.openxmlformats.org/officeDocument/2006/relationships/hyperlink" Target="http://dorsey-burgess.biz/" TargetMode="External"/><Relationship Id="rId3390" Type="http://schemas.openxmlformats.org/officeDocument/2006/relationships/hyperlink" Target="mailto:smcclain@sloan.net" TargetMode="External"/><Relationship Id="rId4441" Type="http://schemas.openxmlformats.org/officeDocument/2006/relationships/hyperlink" Target="http://www.cantu-russell.com/" TargetMode="External"/><Relationship Id="rId14035" Type="http://schemas.openxmlformats.org/officeDocument/2006/relationships/hyperlink" Target="http://mayo.com/" TargetMode="External"/><Relationship Id="rId15433" Type="http://schemas.openxmlformats.org/officeDocument/2006/relationships/hyperlink" Target="http://www.fletcher-bentley.biz/" TargetMode="External"/><Relationship Id="rId3043" Type="http://schemas.openxmlformats.org/officeDocument/2006/relationships/hyperlink" Target="http://brown-beck.com/" TargetMode="External"/><Relationship Id="rId10992" Type="http://schemas.openxmlformats.org/officeDocument/2006/relationships/hyperlink" Target="mailto:baldwinkenneth@preston-mclaughlin.com" TargetMode="External"/><Relationship Id="rId18656" Type="http://schemas.openxmlformats.org/officeDocument/2006/relationships/hyperlink" Target="mailto:aimee57@harrington.com" TargetMode="External"/><Relationship Id="rId19707" Type="http://schemas.openxmlformats.org/officeDocument/2006/relationships/hyperlink" Target="http://www.yu-warner.net/" TargetMode="External"/><Relationship Id="rId6266" Type="http://schemas.openxmlformats.org/officeDocument/2006/relationships/hyperlink" Target="mailto:tbruce@spencer.com" TargetMode="External"/><Relationship Id="rId7664" Type="http://schemas.openxmlformats.org/officeDocument/2006/relationships/hyperlink" Target="mailto:millerbruce@fitzgerald-clay.com" TargetMode="External"/><Relationship Id="rId8715" Type="http://schemas.openxmlformats.org/officeDocument/2006/relationships/hyperlink" Target="https://www.fischer.net/" TargetMode="External"/><Relationship Id="rId10645" Type="http://schemas.openxmlformats.org/officeDocument/2006/relationships/hyperlink" Target="http://www.krause.com/" TargetMode="External"/><Relationship Id="rId17258" Type="http://schemas.openxmlformats.org/officeDocument/2006/relationships/hyperlink" Target="mailto:fbrock@turner-henson.biz" TargetMode="External"/><Relationship Id="rId18309" Type="http://schemas.openxmlformats.org/officeDocument/2006/relationships/hyperlink" Target="http://manning.com/" TargetMode="External"/><Relationship Id="rId7317" Type="http://schemas.openxmlformats.org/officeDocument/2006/relationships/hyperlink" Target="http://www.koch.com/" TargetMode="External"/><Relationship Id="rId13868" Type="http://schemas.openxmlformats.org/officeDocument/2006/relationships/hyperlink" Target="mailto:maureen54@fernandez.com" TargetMode="External"/><Relationship Id="rId14919" Type="http://schemas.openxmlformats.org/officeDocument/2006/relationships/hyperlink" Target="http://www.adams-mitchell.com/" TargetMode="External"/><Relationship Id="rId2876" Type="http://schemas.openxmlformats.org/officeDocument/2006/relationships/hyperlink" Target="mailto:fsalazar@adkins-keith.net" TargetMode="External"/><Relationship Id="rId3927" Type="http://schemas.openxmlformats.org/officeDocument/2006/relationships/hyperlink" Target="https://www.chaney.com/" TargetMode="External"/><Relationship Id="rId9489" Type="http://schemas.openxmlformats.org/officeDocument/2006/relationships/hyperlink" Target="http://barr.net/" TargetMode="External"/><Relationship Id="rId15290" Type="http://schemas.openxmlformats.org/officeDocument/2006/relationships/hyperlink" Target="mailto:laceykaiser@simon.com" TargetMode="External"/><Relationship Id="rId16341" Type="http://schemas.openxmlformats.org/officeDocument/2006/relationships/hyperlink" Target="https://www.park.info/" TargetMode="External"/><Relationship Id="rId848" Type="http://schemas.openxmlformats.org/officeDocument/2006/relationships/hyperlink" Target="mailto:byoung@bailey.com" TargetMode="External"/><Relationship Id="rId1478" Type="http://schemas.openxmlformats.org/officeDocument/2006/relationships/hyperlink" Target="mailto:pattyhawkins@hooper.biz" TargetMode="External"/><Relationship Id="rId2529" Type="http://schemas.openxmlformats.org/officeDocument/2006/relationships/hyperlink" Target="http://harris.biz/" TargetMode="External"/><Relationship Id="rId6400" Type="http://schemas.openxmlformats.org/officeDocument/2006/relationships/hyperlink" Target="mailto:perkinscaleb@little.com" TargetMode="External"/><Relationship Id="rId9970" Type="http://schemas.openxmlformats.org/officeDocument/2006/relationships/hyperlink" Target="mailto:medinaregina@pittman.com" TargetMode="External"/><Relationship Id="rId5002" Type="http://schemas.openxmlformats.org/officeDocument/2006/relationships/hyperlink" Target="mailto:williswendy@lindsey.net" TargetMode="External"/><Relationship Id="rId8572" Type="http://schemas.openxmlformats.org/officeDocument/2006/relationships/hyperlink" Target="mailto:allisondouglas@marsh-flowers.info" TargetMode="External"/><Relationship Id="rId9623" Type="http://schemas.openxmlformats.org/officeDocument/2006/relationships/hyperlink" Target="https://robertson-pierce.org/" TargetMode="External"/><Relationship Id="rId12951" Type="http://schemas.openxmlformats.org/officeDocument/2006/relationships/hyperlink" Target="http://www.barron-ho.org/" TargetMode="External"/><Relationship Id="rId18166" Type="http://schemas.openxmlformats.org/officeDocument/2006/relationships/hyperlink" Target="mailto:dmcguire@randall-mccarty.biz" TargetMode="External"/><Relationship Id="rId19217" Type="http://schemas.openxmlformats.org/officeDocument/2006/relationships/hyperlink" Target="http://www.conrad-valdez.info/" TargetMode="External"/><Relationship Id="rId19564" Type="http://schemas.openxmlformats.org/officeDocument/2006/relationships/hyperlink" Target="mailto:zmcneil@arroyo-zamora.biz" TargetMode="External"/><Relationship Id="rId7174" Type="http://schemas.openxmlformats.org/officeDocument/2006/relationships/hyperlink" Target="mailto:ashleylindsay@bruce-hoover.com" TargetMode="External"/><Relationship Id="rId8225" Type="http://schemas.openxmlformats.org/officeDocument/2006/relationships/hyperlink" Target="https://franco-griffith.com/" TargetMode="External"/><Relationship Id="rId11553" Type="http://schemas.openxmlformats.org/officeDocument/2006/relationships/hyperlink" Target="https://www.yu-rodriguez.net/" TargetMode="External"/><Relationship Id="rId12604" Type="http://schemas.openxmlformats.org/officeDocument/2006/relationships/hyperlink" Target="mailto:toniboyer@vance-james.com" TargetMode="External"/><Relationship Id="rId1612" Type="http://schemas.openxmlformats.org/officeDocument/2006/relationships/hyperlink" Target="mailto:vdavila@villegas-kline.com" TargetMode="External"/><Relationship Id="rId10155" Type="http://schemas.openxmlformats.org/officeDocument/2006/relationships/hyperlink" Target="http://cameron-manning.biz/" TargetMode="External"/><Relationship Id="rId11206" Type="http://schemas.openxmlformats.org/officeDocument/2006/relationships/hyperlink" Target="mailto:robyngregory@rhodes.net" TargetMode="External"/><Relationship Id="rId14776" Type="http://schemas.openxmlformats.org/officeDocument/2006/relationships/hyperlink" Target="mailto:lauriequinn@schneider-byrd.com" TargetMode="External"/><Relationship Id="rId15827" Type="http://schemas.openxmlformats.org/officeDocument/2006/relationships/hyperlink" Target="https://steele.org/" TargetMode="External"/><Relationship Id="rId3784" Type="http://schemas.openxmlformats.org/officeDocument/2006/relationships/hyperlink" Target="mailto:travisstacy@orozco.com" TargetMode="External"/><Relationship Id="rId4835" Type="http://schemas.openxmlformats.org/officeDocument/2006/relationships/hyperlink" Target="https://www.pena.com/" TargetMode="External"/><Relationship Id="rId13378" Type="http://schemas.openxmlformats.org/officeDocument/2006/relationships/hyperlink" Target="mailto:cummingsselena@mcdonald.com" TargetMode="External"/><Relationship Id="rId14429" Type="http://schemas.openxmlformats.org/officeDocument/2006/relationships/hyperlink" Target="http://rose-vaughan.com/" TargetMode="External"/><Relationship Id="rId17999" Type="http://schemas.openxmlformats.org/officeDocument/2006/relationships/hyperlink" Target="https://wagner.com/" TargetMode="External"/><Relationship Id="rId18300" Type="http://schemas.openxmlformats.org/officeDocument/2006/relationships/hyperlink" Target="mailto:zhoffman@blake.biz" TargetMode="External"/><Relationship Id="rId2386" Type="http://schemas.openxmlformats.org/officeDocument/2006/relationships/hyperlink" Target="mailto:jeannechavez@jordan-vargas.biz" TargetMode="External"/><Relationship Id="rId3437" Type="http://schemas.openxmlformats.org/officeDocument/2006/relationships/hyperlink" Target="https://madden.com/" TargetMode="External"/><Relationship Id="rId358" Type="http://schemas.openxmlformats.org/officeDocument/2006/relationships/hyperlink" Target="mailto:bcole@stevens.com" TargetMode="External"/><Relationship Id="rId2039" Type="http://schemas.openxmlformats.org/officeDocument/2006/relationships/hyperlink" Target="https://www.calhoun.com/" TargetMode="External"/><Relationship Id="rId9480" Type="http://schemas.openxmlformats.org/officeDocument/2006/relationships/hyperlink" Target="mailto:opope@harding.biz" TargetMode="External"/><Relationship Id="rId12461" Type="http://schemas.openxmlformats.org/officeDocument/2006/relationships/hyperlink" Target="https://www.harris-marshall.com/" TargetMode="External"/><Relationship Id="rId14910" Type="http://schemas.openxmlformats.org/officeDocument/2006/relationships/hyperlink" Target="mailto:phillipsyvonne@wiggins.net" TargetMode="External"/><Relationship Id="rId19074" Type="http://schemas.openxmlformats.org/officeDocument/2006/relationships/hyperlink" Target="mailto:darrell56@boyd.com" TargetMode="External"/><Relationship Id="rId2520" Type="http://schemas.openxmlformats.org/officeDocument/2006/relationships/hyperlink" Target="mailto:mcphersonashley@rios.org" TargetMode="External"/><Relationship Id="rId8082" Type="http://schemas.openxmlformats.org/officeDocument/2006/relationships/hyperlink" Target="mailto:gconrad@david-dixon.com" TargetMode="External"/><Relationship Id="rId9133" Type="http://schemas.openxmlformats.org/officeDocument/2006/relationships/hyperlink" Target="http://www.burgess.com/" TargetMode="External"/><Relationship Id="rId11063" Type="http://schemas.openxmlformats.org/officeDocument/2006/relationships/hyperlink" Target="http://www.russo-craig.com/" TargetMode="External"/><Relationship Id="rId12114" Type="http://schemas.openxmlformats.org/officeDocument/2006/relationships/hyperlink" Target="mailto:ronaldbrady@merritt.com" TargetMode="External"/><Relationship Id="rId13512" Type="http://schemas.openxmlformats.org/officeDocument/2006/relationships/hyperlink" Target="mailto:mollywilson@hinton.biz" TargetMode="External"/><Relationship Id="rId1122" Type="http://schemas.openxmlformats.org/officeDocument/2006/relationships/hyperlink" Target="mailto:burnettjohnathan@pena.info" TargetMode="External"/><Relationship Id="rId15684" Type="http://schemas.openxmlformats.org/officeDocument/2006/relationships/hyperlink" Target="mailto:nathaniel72@copeland-reynolds.com" TargetMode="External"/><Relationship Id="rId16735" Type="http://schemas.openxmlformats.org/officeDocument/2006/relationships/hyperlink" Target="http://www.bender-reed.org/" TargetMode="External"/><Relationship Id="rId3294" Type="http://schemas.openxmlformats.org/officeDocument/2006/relationships/hyperlink" Target="mailto:qcrawford@hughes-schultz.com" TargetMode="External"/><Relationship Id="rId4345" Type="http://schemas.openxmlformats.org/officeDocument/2006/relationships/hyperlink" Target="http://sellers-perry.com/" TargetMode="External"/><Relationship Id="rId4692" Type="http://schemas.openxmlformats.org/officeDocument/2006/relationships/hyperlink" Target="mailto:rhorton@harrison.net" TargetMode="External"/><Relationship Id="rId5743" Type="http://schemas.openxmlformats.org/officeDocument/2006/relationships/hyperlink" Target="http://fitzgerald.org/" TargetMode="External"/><Relationship Id="rId14286" Type="http://schemas.openxmlformats.org/officeDocument/2006/relationships/hyperlink" Target="mailto:sonia05@barker.info" TargetMode="External"/><Relationship Id="rId15337" Type="http://schemas.openxmlformats.org/officeDocument/2006/relationships/hyperlink" Target="http://weber.com/" TargetMode="External"/><Relationship Id="rId19958" Type="http://schemas.openxmlformats.org/officeDocument/2006/relationships/hyperlink" Target="mailto:barbara02@frey.com" TargetMode="External"/><Relationship Id="rId8966" Type="http://schemas.openxmlformats.org/officeDocument/2006/relationships/hyperlink" Target="mailto:mariomeza@alvarado-horn.com" TargetMode="External"/><Relationship Id="rId10896" Type="http://schemas.openxmlformats.org/officeDocument/2006/relationships/hyperlink" Target="mailto:vaughnjade@oliver-petty.net" TargetMode="External"/><Relationship Id="rId11947" Type="http://schemas.openxmlformats.org/officeDocument/2006/relationships/hyperlink" Target="http://www.gibbs.biz/" TargetMode="External"/><Relationship Id="rId7568" Type="http://schemas.openxmlformats.org/officeDocument/2006/relationships/hyperlink" Target="mailto:dpreston@barnes.com" TargetMode="External"/><Relationship Id="rId8619" Type="http://schemas.openxmlformats.org/officeDocument/2006/relationships/hyperlink" Target="http://kline.info/" TargetMode="External"/><Relationship Id="rId10549" Type="http://schemas.openxmlformats.org/officeDocument/2006/relationships/hyperlink" Target="https://www.phelps-schmitt.com/" TargetMode="External"/><Relationship Id="rId14420" Type="http://schemas.openxmlformats.org/officeDocument/2006/relationships/hyperlink" Target="mailto:reginald41@jacobson.info" TargetMode="External"/><Relationship Id="rId13022" Type="http://schemas.openxmlformats.org/officeDocument/2006/relationships/hyperlink" Target="mailto:kowen@potter-stephenson.info" TargetMode="External"/><Relationship Id="rId16592" Type="http://schemas.openxmlformats.org/officeDocument/2006/relationships/hyperlink" Target="mailto:morgan59@nolan-briggs.biz" TargetMode="External"/><Relationship Id="rId17990" Type="http://schemas.openxmlformats.org/officeDocument/2006/relationships/hyperlink" Target="mailto:frostdestiny@hughes.info" TargetMode="External"/><Relationship Id="rId2030" Type="http://schemas.openxmlformats.org/officeDocument/2006/relationships/hyperlink" Target="mailto:gordonmonica@love.com" TargetMode="External"/><Relationship Id="rId6651" Type="http://schemas.openxmlformats.org/officeDocument/2006/relationships/hyperlink" Target="https://www.blair.net/" TargetMode="External"/><Relationship Id="rId7702" Type="http://schemas.openxmlformats.org/officeDocument/2006/relationships/hyperlink" Target="mailto:brandy94@perez.com" TargetMode="External"/><Relationship Id="rId15194" Type="http://schemas.openxmlformats.org/officeDocument/2006/relationships/hyperlink" Target="mailto:leroy37@sutton.com" TargetMode="External"/><Relationship Id="rId16245" Type="http://schemas.openxmlformats.org/officeDocument/2006/relationships/hyperlink" Target="https://www.clarke-mercer.org/" TargetMode="External"/><Relationship Id="rId17643" Type="http://schemas.openxmlformats.org/officeDocument/2006/relationships/hyperlink" Target="http://www.bruce-sullivan.com/" TargetMode="External"/><Relationship Id="rId5253" Type="http://schemas.openxmlformats.org/officeDocument/2006/relationships/hyperlink" Target="http://www.scott.com/" TargetMode="External"/><Relationship Id="rId6304" Type="http://schemas.openxmlformats.org/officeDocument/2006/relationships/hyperlink" Target="mailto:vfitzpatrick@macias-sanchez.com" TargetMode="External"/><Relationship Id="rId8476" Type="http://schemas.openxmlformats.org/officeDocument/2006/relationships/hyperlink" Target="mailto:kendra58@levine-pittman.com" TargetMode="External"/><Relationship Id="rId9874" Type="http://schemas.openxmlformats.org/officeDocument/2006/relationships/hyperlink" Target="mailto:fduffy@bonilla.info" TargetMode="External"/><Relationship Id="rId12855" Type="http://schemas.openxmlformats.org/officeDocument/2006/relationships/hyperlink" Target="https://www.cooley.com/" TargetMode="External"/><Relationship Id="rId13906" Type="http://schemas.openxmlformats.org/officeDocument/2006/relationships/hyperlink" Target="mailto:kathleen90@vaughn.com" TargetMode="External"/><Relationship Id="rId19468" Type="http://schemas.openxmlformats.org/officeDocument/2006/relationships/hyperlink" Target="mailto:reeseanthony@hickman.com" TargetMode="External"/><Relationship Id="rId88" Type="http://schemas.openxmlformats.org/officeDocument/2006/relationships/hyperlink" Target="https://www.delacruz.com/" TargetMode="External"/><Relationship Id="rId1863" Type="http://schemas.openxmlformats.org/officeDocument/2006/relationships/hyperlink" Target="http://www.oneill.com/" TargetMode="External"/><Relationship Id="rId2914" Type="http://schemas.openxmlformats.org/officeDocument/2006/relationships/hyperlink" Target="mailto:eblake@miranda.biz" TargetMode="External"/><Relationship Id="rId7078" Type="http://schemas.openxmlformats.org/officeDocument/2006/relationships/hyperlink" Target="mailto:lfields@phelps-larsen.com" TargetMode="External"/><Relationship Id="rId8129" Type="http://schemas.openxmlformats.org/officeDocument/2006/relationships/hyperlink" Target="http://www.fitzpatrick.com/" TargetMode="External"/><Relationship Id="rId9527" Type="http://schemas.openxmlformats.org/officeDocument/2006/relationships/hyperlink" Target="https://jimenez.info/" TargetMode="External"/><Relationship Id="rId11457" Type="http://schemas.openxmlformats.org/officeDocument/2006/relationships/hyperlink" Target="https://carr.com/" TargetMode="External"/><Relationship Id="rId12508" Type="http://schemas.openxmlformats.org/officeDocument/2006/relationships/hyperlink" Target="mailto:hcarrillo@rush-lozano.com" TargetMode="External"/><Relationship Id="rId1516" Type="http://schemas.openxmlformats.org/officeDocument/2006/relationships/hyperlink" Target="mailto:kathy76@hodge-peck.biz" TargetMode="External"/><Relationship Id="rId10059" Type="http://schemas.openxmlformats.org/officeDocument/2006/relationships/hyperlink" Target="http://owen.net/" TargetMode="External"/><Relationship Id="rId18551" Type="http://schemas.openxmlformats.org/officeDocument/2006/relationships/hyperlink" Target="http://summers-russo.com/" TargetMode="External"/><Relationship Id="rId19602" Type="http://schemas.openxmlformats.org/officeDocument/2006/relationships/hyperlink" Target="mailto:jeffrey25@johnston-summers.net" TargetMode="External"/><Relationship Id="rId3688" Type="http://schemas.openxmlformats.org/officeDocument/2006/relationships/hyperlink" Target="mailto:geoffreyguzman@pace.com" TargetMode="External"/><Relationship Id="rId4739" Type="http://schemas.openxmlformats.org/officeDocument/2006/relationships/hyperlink" Target="http://www.nixon.com/" TargetMode="External"/><Relationship Id="rId8610" Type="http://schemas.openxmlformats.org/officeDocument/2006/relationships/hyperlink" Target="mailto:julie68@yates-roberts.com" TargetMode="External"/><Relationship Id="rId10540" Type="http://schemas.openxmlformats.org/officeDocument/2006/relationships/hyperlink" Target="mailto:sallywu@everett.com" TargetMode="External"/><Relationship Id="rId17153" Type="http://schemas.openxmlformats.org/officeDocument/2006/relationships/hyperlink" Target="http://baird.com/" TargetMode="External"/><Relationship Id="rId18204" Type="http://schemas.openxmlformats.org/officeDocument/2006/relationships/hyperlink" Target="mailto:markstricia@tyler.org" TargetMode="External"/><Relationship Id="rId6161" Type="http://schemas.openxmlformats.org/officeDocument/2006/relationships/hyperlink" Target="http://mcmillan.net/" TargetMode="External"/><Relationship Id="rId7212" Type="http://schemas.openxmlformats.org/officeDocument/2006/relationships/hyperlink" Target="mailto:rogerflores@guerrero.net" TargetMode="External"/><Relationship Id="rId9384" Type="http://schemas.openxmlformats.org/officeDocument/2006/relationships/hyperlink" Target="mailto:whoward@frazier.org" TargetMode="External"/><Relationship Id="rId13763" Type="http://schemas.openxmlformats.org/officeDocument/2006/relationships/hyperlink" Target="http://stanton.com/" TargetMode="External"/><Relationship Id="rId14814" Type="http://schemas.openxmlformats.org/officeDocument/2006/relationships/hyperlink" Target="mailto:bryanjordan@schmidt-browning.com" TargetMode="External"/><Relationship Id="rId1373" Type="http://schemas.openxmlformats.org/officeDocument/2006/relationships/hyperlink" Target="https://brennan.info/" TargetMode="External"/><Relationship Id="rId2771" Type="http://schemas.openxmlformats.org/officeDocument/2006/relationships/hyperlink" Target="http://huffman-colon.com/" TargetMode="External"/><Relationship Id="rId3822" Type="http://schemas.openxmlformats.org/officeDocument/2006/relationships/hyperlink" Target="mailto:lmoon@macdonald-meyer.biz" TargetMode="External"/><Relationship Id="rId9037" Type="http://schemas.openxmlformats.org/officeDocument/2006/relationships/hyperlink" Target="https://www.li-mitchell.com/" TargetMode="External"/><Relationship Id="rId12365" Type="http://schemas.openxmlformats.org/officeDocument/2006/relationships/hyperlink" Target="http://fowler.com/" TargetMode="External"/><Relationship Id="rId13416" Type="http://schemas.openxmlformats.org/officeDocument/2006/relationships/hyperlink" Target="mailto:parker07@baker.com" TargetMode="External"/><Relationship Id="rId16986" Type="http://schemas.openxmlformats.org/officeDocument/2006/relationships/hyperlink" Target="mailto:jcannon@moss.com" TargetMode="External"/><Relationship Id="rId743" Type="http://schemas.openxmlformats.org/officeDocument/2006/relationships/hyperlink" Target="http://www.tran-dawson.net/" TargetMode="External"/><Relationship Id="rId1026" Type="http://schemas.openxmlformats.org/officeDocument/2006/relationships/hyperlink" Target="mailto:yvillegas@downs-martinez.com" TargetMode="External"/><Relationship Id="rId2424" Type="http://schemas.openxmlformats.org/officeDocument/2006/relationships/hyperlink" Target="mailto:roberta83@patrick-holden.com" TargetMode="External"/><Relationship Id="rId5994" Type="http://schemas.openxmlformats.org/officeDocument/2006/relationships/hyperlink" Target="mailto:carneygeorge@daniel.biz" TargetMode="External"/><Relationship Id="rId12018" Type="http://schemas.openxmlformats.org/officeDocument/2006/relationships/hyperlink" Target="mailto:maxwellmarc@archer.net" TargetMode="External"/><Relationship Id="rId15588" Type="http://schemas.openxmlformats.org/officeDocument/2006/relationships/hyperlink" Target="mailto:sheliajacobson@schmidt-vega.info" TargetMode="External"/><Relationship Id="rId16639" Type="http://schemas.openxmlformats.org/officeDocument/2006/relationships/hyperlink" Target="http://www.bowers.org/" TargetMode="External"/><Relationship Id="rId4596" Type="http://schemas.openxmlformats.org/officeDocument/2006/relationships/hyperlink" Target="mailto:williamsonfernando@meyers.com" TargetMode="External"/><Relationship Id="rId5647" Type="http://schemas.openxmlformats.org/officeDocument/2006/relationships/hyperlink" Target="http://mosley.com/" TargetMode="External"/><Relationship Id="rId18061" Type="http://schemas.openxmlformats.org/officeDocument/2006/relationships/hyperlink" Target="http://www.carson.com/" TargetMode="External"/><Relationship Id="rId19112" Type="http://schemas.openxmlformats.org/officeDocument/2006/relationships/hyperlink" Target="mailto:valvarado@king.com" TargetMode="External"/><Relationship Id="rId3198" Type="http://schemas.openxmlformats.org/officeDocument/2006/relationships/hyperlink" Target="mailto:gabrielle06@logan.com" TargetMode="External"/><Relationship Id="rId4249" Type="http://schemas.openxmlformats.org/officeDocument/2006/relationships/hyperlink" Target="https://massey.com/" TargetMode="External"/><Relationship Id="rId8120" Type="http://schemas.openxmlformats.org/officeDocument/2006/relationships/hyperlink" Target="mailto:ana28@griffin.com" TargetMode="External"/><Relationship Id="rId10050" Type="http://schemas.openxmlformats.org/officeDocument/2006/relationships/hyperlink" Target="mailto:angelica71@ortega.biz" TargetMode="External"/><Relationship Id="rId11101" Type="http://schemas.openxmlformats.org/officeDocument/2006/relationships/hyperlink" Target="https://stuart-galloway.com/" TargetMode="External"/><Relationship Id="rId14671" Type="http://schemas.openxmlformats.org/officeDocument/2006/relationships/hyperlink" Target="https://www.reed-wang.net/" TargetMode="External"/><Relationship Id="rId4730" Type="http://schemas.openxmlformats.org/officeDocument/2006/relationships/hyperlink" Target="mailto:jerrydean@oneal.com" TargetMode="External"/><Relationship Id="rId13273" Type="http://schemas.openxmlformats.org/officeDocument/2006/relationships/hyperlink" Target="http://kim.com/" TargetMode="External"/><Relationship Id="rId14324" Type="http://schemas.openxmlformats.org/officeDocument/2006/relationships/hyperlink" Target="mailto:bailey65@dunn-carter.com" TargetMode="External"/><Relationship Id="rId15722" Type="http://schemas.openxmlformats.org/officeDocument/2006/relationships/hyperlink" Target="mailto:debraescobar@lutz-lester.com" TargetMode="External"/><Relationship Id="rId2281" Type="http://schemas.openxmlformats.org/officeDocument/2006/relationships/hyperlink" Target="https://huffman.com/" TargetMode="External"/><Relationship Id="rId3332" Type="http://schemas.openxmlformats.org/officeDocument/2006/relationships/hyperlink" Target="mailto:jwallace@rojas-rowe.org" TargetMode="External"/><Relationship Id="rId17894" Type="http://schemas.openxmlformats.org/officeDocument/2006/relationships/hyperlink" Target="mailto:zfoley@hubbard.com" TargetMode="External"/><Relationship Id="rId18945" Type="http://schemas.openxmlformats.org/officeDocument/2006/relationships/hyperlink" Target="https://adams-sullivan.biz/" TargetMode="External"/><Relationship Id="rId253" Type="http://schemas.openxmlformats.org/officeDocument/2006/relationships/hyperlink" Target="https://blake.net/" TargetMode="External"/><Relationship Id="rId6555" Type="http://schemas.openxmlformats.org/officeDocument/2006/relationships/hyperlink" Target="http://hunter-mclean.com/" TargetMode="External"/><Relationship Id="rId7953" Type="http://schemas.openxmlformats.org/officeDocument/2006/relationships/hyperlink" Target="http://ford.info/" TargetMode="External"/><Relationship Id="rId10934" Type="http://schemas.openxmlformats.org/officeDocument/2006/relationships/hyperlink" Target="mailto:galvanandrea@hester-rojas.org" TargetMode="External"/><Relationship Id="rId15098" Type="http://schemas.openxmlformats.org/officeDocument/2006/relationships/hyperlink" Target="mailto:cheath@ray-thornton.net" TargetMode="External"/><Relationship Id="rId16496" Type="http://schemas.openxmlformats.org/officeDocument/2006/relationships/hyperlink" Target="mailto:gina40@woodward.com" TargetMode="External"/><Relationship Id="rId17547" Type="http://schemas.openxmlformats.org/officeDocument/2006/relationships/hyperlink" Target="https://www.cook-maxwell.com/" TargetMode="External"/><Relationship Id="rId5157" Type="http://schemas.openxmlformats.org/officeDocument/2006/relationships/hyperlink" Target="https://singh-woodard.org/" TargetMode="External"/><Relationship Id="rId6208" Type="http://schemas.openxmlformats.org/officeDocument/2006/relationships/hyperlink" Target="mailto:darrylhardin@bentley.com" TargetMode="External"/><Relationship Id="rId7606" Type="http://schemas.openxmlformats.org/officeDocument/2006/relationships/hyperlink" Target="mailto:sellerssherri@pham.info" TargetMode="External"/><Relationship Id="rId16149" Type="http://schemas.openxmlformats.org/officeDocument/2006/relationships/hyperlink" Target="http://www.gaines-todd.com/" TargetMode="External"/><Relationship Id="rId9778" Type="http://schemas.openxmlformats.org/officeDocument/2006/relationships/hyperlink" Target="mailto:wdudley@combs.com" TargetMode="External"/><Relationship Id="rId12759" Type="http://schemas.openxmlformats.org/officeDocument/2006/relationships/hyperlink" Target="https://www.baker.com/" TargetMode="External"/><Relationship Id="rId16630" Type="http://schemas.openxmlformats.org/officeDocument/2006/relationships/hyperlink" Target="mailto:vstanley@garrett.biz" TargetMode="External"/><Relationship Id="rId1767" Type="http://schemas.openxmlformats.org/officeDocument/2006/relationships/hyperlink" Target="http://mendez.com/" TargetMode="External"/><Relationship Id="rId2818" Type="http://schemas.openxmlformats.org/officeDocument/2006/relationships/hyperlink" Target="mailto:xmorrow@macdonald-newman.com" TargetMode="External"/><Relationship Id="rId14181" Type="http://schemas.openxmlformats.org/officeDocument/2006/relationships/hyperlink" Target="http://mueller-marshall.biz/" TargetMode="External"/><Relationship Id="rId15232" Type="http://schemas.openxmlformats.org/officeDocument/2006/relationships/hyperlink" Target="mailto:bharding@wright.net" TargetMode="External"/><Relationship Id="rId4240" Type="http://schemas.openxmlformats.org/officeDocument/2006/relationships/hyperlink" Target="mailto:scantrell@mcclain.net" TargetMode="External"/><Relationship Id="rId8861" Type="http://schemas.openxmlformats.org/officeDocument/2006/relationships/hyperlink" Target="http://www.welch.com/" TargetMode="External"/><Relationship Id="rId9912" Type="http://schemas.openxmlformats.org/officeDocument/2006/relationships/hyperlink" Target="mailto:shepherdcheryl@blackburn-schaefer.com" TargetMode="External"/><Relationship Id="rId18455" Type="http://schemas.openxmlformats.org/officeDocument/2006/relationships/hyperlink" Target="http://www.cruz.org/" TargetMode="External"/><Relationship Id="rId19853" Type="http://schemas.openxmlformats.org/officeDocument/2006/relationships/hyperlink" Target="http://eaton-snow.org/" TargetMode="External"/><Relationship Id="rId7463" Type="http://schemas.openxmlformats.org/officeDocument/2006/relationships/hyperlink" Target="https://www.harrington-reyes.biz/" TargetMode="External"/><Relationship Id="rId8514" Type="http://schemas.openxmlformats.org/officeDocument/2006/relationships/hyperlink" Target="mailto:lblake@vargas-bailey.com" TargetMode="External"/><Relationship Id="rId10791" Type="http://schemas.openxmlformats.org/officeDocument/2006/relationships/hyperlink" Target="http://davenport.info/" TargetMode="External"/><Relationship Id="rId11842" Type="http://schemas.openxmlformats.org/officeDocument/2006/relationships/hyperlink" Target="mailto:amanda21@hayes.com" TargetMode="External"/><Relationship Id="rId17057" Type="http://schemas.openxmlformats.org/officeDocument/2006/relationships/hyperlink" Target="https://www.wise.com/" TargetMode="External"/><Relationship Id="rId18108" Type="http://schemas.openxmlformats.org/officeDocument/2006/relationships/hyperlink" Target="mailto:wyatt11@kline.com" TargetMode="External"/><Relationship Id="rId19506" Type="http://schemas.openxmlformats.org/officeDocument/2006/relationships/hyperlink" Target="mailto:trevorrush@moses-blair.com" TargetMode="External"/><Relationship Id="rId1901" Type="http://schemas.openxmlformats.org/officeDocument/2006/relationships/hyperlink" Target="https://www.hansen.com/" TargetMode="External"/><Relationship Id="rId6065" Type="http://schemas.openxmlformats.org/officeDocument/2006/relationships/hyperlink" Target="http://brown.com/" TargetMode="External"/><Relationship Id="rId7116" Type="http://schemas.openxmlformats.org/officeDocument/2006/relationships/hyperlink" Target="mailto:cbryant@rollins-anderson.net" TargetMode="External"/><Relationship Id="rId10444" Type="http://schemas.openxmlformats.org/officeDocument/2006/relationships/hyperlink" Target="mailto:peter77@mcneil-ballard.com" TargetMode="External"/><Relationship Id="rId9288" Type="http://schemas.openxmlformats.org/officeDocument/2006/relationships/hyperlink" Target="mailto:jasminmoreno@terrell-cunningham.com" TargetMode="External"/><Relationship Id="rId13667" Type="http://schemas.openxmlformats.org/officeDocument/2006/relationships/hyperlink" Target="https://www.hester.biz/" TargetMode="External"/><Relationship Id="rId14718" Type="http://schemas.openxmlformats.org/officeDocument/2006/relationships/hyperlink" Target="mailto:wharmon@mckay.info" TargetMode="External"/><Relationship Id="rId994" Type="http://schemas.openxmlformats.org/officeDocument/2006/relationships/hyperlink" Target="mailto:natasha12@farley.com" TargetMode="External"/><Relationship Id="rId2675" Type="http://schemas.openxmlformats.org/officeDocument/2006/relationships/hyperlink" Target="http://ayers-zimmerman.com/" TargetMode="External"/><Relationship Id="rId3726" Type="http://schemas.openxmlformats.org/officeDocument/2006/relationships/hyperlink" Target="mailto:palmershelia@charles.com" TargetMode="External"/><Relationship Id="rId12269" Type="http://schemas.openxmlformats.org/officeDocument/2006/relationships/hyperlink" Target="http://www.baker-henry.com/" TargetMode="External"/><Relationship Id="rId16140" Type="http://schemas.openxmlformats.org/officeDocument/2006/relationships/hyperlink" Target="mailto:darren35@cardenas-byrd.com" TargetMode="External"/><Relationship Id="rId647" Type="http://schemas.openxmlformats.org/officeDocument/2006/relationships/hyperlink" Target="http://www.villa.com/" TargetMode="External"/><Relationship Id="rId1277" Type="http://schemas.openxmlformats.org/officeDocument/2006/relationships/hyperlink" Target="http://www.wright-giles.com/" TargetMode="External"/><Relationship Id="rId2328" Type="http://schemas.openxmlformats.org/officeDocument/2006/relationships/hyperlink" Target="mailto:madelinefisher@mccann.com" TargetMode="External"/><Relationship Id="rId5898" Type="http://schemas.openxmlformats.org/officeDocument/2006/relationships/hyperlink" Target="mailto:andrademeagan@barrett.com" TargetMode="External"/><Relationship Id="rId6949" Type="http://schemas.openxmlformats.org/officeDocument/2006/relationships/hyperlink" Target="http://reilly-nunez.info/" TargetMode="External"/><Relationship Id="rId12750" Type="http://schemas.openxmlformats.org/officeDocument/2006/relationships/hyperlink" Target="mailto:sjordan@obrien-wolf.org" TargetMode="External"/><Relationship Id="rId19363" Type="http://schemas.openxmlformats.org/officeDocument/2006/relationships/hyperlink" Target="http://durham-drake.com/" TargetMode="External"/><Relationship Id="rId8371" Type="http://schemas.openxmlformats.org/officeDocument/2006/relationships/hyperlink" Target="http://moore-fitzpatrick.biz/" TargetMode="External"/><Relationship Id="rId9422" Type="http://schemas.openxmlformats.org/officeDocument/2006/relationships/hyperlink" Target="mailto:elijah52@vincent.net" TargetMode="External"/><Relationship Id="rId11352" Type="http://schemas.openxmlformats.org/officeDocument/2006/relationships/hyperlink" Target="mailto:teresa89@robbins.biz" TargetMode="External"/><Relationship Id="rId12403" Type="http://schemas.openxmlformats.org/officeDocument/2006/relationships/hyperlink" Target="http://www.long.com/" TargetMode="External"/><Relationship Id="rId13801" Type="http://schemas.openxmlformats.org/officeDocument/2006/relationships/hyperlink" Target="http://dawson-macdonald.com/" TargetMode="External"/><Relationship Id="rId19016" Type="http://schemas.openxmlformats.org/officeDocument/2006/relationships/hyperlink" Target="mailto:jessesantos@harrison-joseph.org" TargetMode="External"/><Relationship Id="rId1411" Type="http://schemas.openxmlformats.org/officeDocument/2006/relationships/hyperlink" Target="http://mitchell.net/" TargetMode="External"/><Relationship Id="rId8024" Type="http://schemas.openxmlformats.org/officeDocument/2006/relationships/hyperlink" Target="mailto:kempshelia@hamilton.com" TargetMode="External"/><Relationship Id="rId11005" Type="http://schemas.openxmlformats.org/officeDocument/2006/relationships/hyperlink" Target="https://www.drake-lucero.com/" TargetMode="External"/><Relationship Id="rId15973" Type="http://schemas.openxmlformats.org/officeDocument/2006/relationships/hyperlink" Target="http://mann-logan.com/" TargetMode="External"/><Relationship Id="rId3583" Type="http://schemas.openxmlformats.org/officeDocument/2006/relationships/hyperlink" Target="https://www.webb.info/" TargetMode="External"/><Relationship Id="rId4981" Type="http://schemas.openxmlformats.org/officeDocument/2006/relationships/hyperlink" Target="https://delacruz.com/" TargetMode="External"/><Relationship Id="rId13177" Type="http://schemas.openxmlformats.org/officeDocument/2006/relationships/hyperlink" Target="http://www.reilly.com/" TargetMode="External"/><Relationship Id="rId14575" Type="http://schemas.openxmlformats.org/officeDocument/2006/relationships/hyperlink" Target="http://pope.com/" TargetMode="External"/><Relationship Id="rId15626" Type="http://schemas.openxmlformats.org/officeDocument/2006/relationships/hyperlink" Target="mailto:jake45@chaney-rivera.net" TargetMode="External"/><Relationship Id="rId2185" Type="http://schemas.openxmlformats.org/officeDocument/2006/relationships/hyperlink" Target="http://howard.com/" TargetMode="External"/><Relationship Id="rId3236" Type="http://schemas.openxmlformats.org/officeDocument/2006/relationships/hyperlink" Target="mailto:gabriela69@thomas.com" TargetMode="External"/><Relationship Id="rId4634" Type="http://schemas.openxmlformats.org/officeDocument/2006/relationships/hyperlink" Target="mailto:cherrytami@everett-alexander.net" TargetMode="External"/><Relationship Id="rId14228" Type="http://schemas.openxmlformats.org/officeDocument/2006/relationships/hyperlink" Target="mailto:reynoldssusan@fleming-buckley.net" TargetMode="External"/><Relationship Id="rId17798" Type="http://schemas.openxmlformats.org/officeDocument/2006/relationships/hyperlink" Target="mailto:isutton@perry-boyle.net" TargetMode="External"/><Relationship Id="rId18849" Type="http://schemas.openxmlformats.org/officeDocument/2006/relationships/hyperlink" Target="http://www.house.com/" TargetMode="External"/><Relationship Id="rId157" Type="http://schemas.openxmlformats.org/officeDocument/2006/relationships/hyperlink" Target="http://www.potts-conrad.com/" TargetMode="External"/><Relationship Id="rId7857" Type="http://schemas.openxmlformats.org/officeDocument/2006/relationships/hyperlink" Target="http://www.hurst.net/" TargetMode="External"/><Relationship Id="rId8908" Type="http://schemas.openxmlformats.org/officeDocument/2006/relationships/hyperlink" Target="mailto:pughrandall@velazquez.org" TargetMode="External"/><Relationship Id="rId10838" Type="http://schemas.openxmlformats.org/officeDocument/2006/relationships/hyperlink" Target="mailto:greernorma@gregory-pearson.info" TargetMode="External"/><Relationship Id="rId6459" Type="http://schemas.openxmlformats.org/officeDocument/2006/relationships/hyperlink" Target="https://herrera.com/" TargetMode="External"/><Relationship Id="rId12260" Type="http://schemas.openxmlformats.org/officeDocument/2006/relationships/hyperlink" Target="mailto:ajohnson@moyer.com" TargetMode="External"/><Relationship Id="rId13311" Type="http://schemas.openxmlformats.org/officeDocument/2006/relationships/hyperlink" Target="https://www.carr.com/" TargetMode="External"/><Relationship Id="rId16881" Type="http://schemas.openxmlformats.org/officeDocument/2006/relationships/hyperlink" Target="https://jimenez.info/" TargetMode="External"/><Relationship Id="rId6940" Type="http://schemas.openxmlformats.org/officeDocument/2006/relationships/hyperlink" Target="mailto:uwillis@harmon.com" TargetMode="External"/><Relationship Id="rId15483" Type="http://schemas.openxmlformats.org/officeDocument/2006/relationships/hyperlink" Target="http://www.stephenson.com/" TargetMode="External"/><Relationship Id="rId16534" Type="http://schemas.openxmlformats.org/officeDocument/2006/relationships/hyperlink" Target="mailto:tammyhodges@lopez-shaffer.com" TargetMode="External"/><Relationship Id="rId17932" Type="http://schemas.openxmlformats.org/officeDocument/2006/relationships/hyperlink" Target="mailto:sheriallen@berg.com" TargetMode="External"/><Relationship Id="rId4491" Type="http://schemas.openxmlformats.org/officeDocument/2006/relationships/hyperlink" Target="https://pennington-miller.com/" TargetMode="External"/><Relationship Id="rId5542" Type="http://schemas.openxmlformats.org/officeDocument/2006/relationships/hyperlink" Target="mailto:jeffrey24@mccoy.com" TargetMode="External"/><Relationship Id="rId14085" Type="http://schemas.openxmlformats.org/officeDocument/2006/relationships/hyperlink" Target="http://fox.com/" TargetMode="External"/><Relationship Id="rId15136" Type="http://schemas.openxmlformats.org/officeDocument/2006/relationships/hyperlink" Target="mailto:arroyophilip@fleming.info" TargetMode="External"/><Relationship Id="rId3093" Type="http://schemas.openxmlformats.org/officeDocument/2006/relationships/hyperlink" Target="https://www.gallagher.org/" TargetMode="External"/><Relationship Id="rId4144" Type="http://schemas.openxmlformats.org/officeDocument/2006/relationships/hyperlink" Target="mailto:kwalters@mann.com" TargetMode="External"/><Relationship Id="rId8765" Type="http://schemas.openxmlformats.org/officeDocument/2006/relationships/hyperlink" Target="http://www.ferguson.net/" TargetMode="External"/><Relationship Id="rId19757" Type="http://schemas.openxmlformats.org/officeDocument/2006/relationships/hyperlink" Target="http://www.floyd.com/" TargetMode="External"/><Relationship Id="rId7367" Type="http://schemas.openxmlformats.org/officeDocument/2006/relationships/hyperlink" Target="http://love-mccann.com/" TargetMode="External"/><Relationship Id="rId8418" Type="http://schemas.openxmlformats.org/officeDocument/2006/relationships/hyperlink" Target="mailto:belindabenitez@camacho-small.info" TargetMode="External"/><Relationship Id="rId9816" Type="http://schemas.openxmlformats.org/officeDocument/2006/relationships/hyperlink" Target="mailto:arroyobreanna@bender.com" TargetMode="External"/><Relationship Id="rId10695" Type="http://schemas.openxmlformats.org/officeDocument/2006/relationships/hyperlink" Target="https://shannon.info/" TargetMode="External"/><Relationship Id="rId11746" Type="http://schemas.openxmlformats.org/officeDocument/2006/relationships/hyperlink" Target="mailto:carolynjenkins@fernandez.com" TargetMode="External"/><Relationship Id="rId18359" Type="http://schemas.openxmlformats.org/officeDocument/2006/relationships/hyperlink" Target="http://www.barrera-lam.com/" TargetMode="External"/><Relationship Id="rId1805" Type="http://schemas.openxmlformats.org/officeDocument/2006/relationships/hyperlink" Target="https://www.mullen-boyle.biz/" TargetMode="External"/><Relationship Id="rId10348" Type="http://schemas.openxmlformats.org/officeDocument/2006/relationships/hyperlink" Target="mailto:jonathonellis@shaffer.biz" TargetMode="External"/><Relationship Id="rId14969" Type="http://schemas.openxmlformats.org/officeDocument/2006/relationships/hyperlink" Target="https://rivas-mccarty.com/" TargetMode="External"/><Relationship Id="rId18840" Type="http://schemas.openxmlformats.org/officeDocument/2006/relationships/hyperlink" Target="mailto:barbaracook@kirby-buchanan.com" TargetMode="External"/><Relationship Id="rId3977" Type="http://schemas.openxmlformats.org/officeDocument/2006/relationships/hyperlink" Target="https://espinoza.biz/" TargetMode="External"/><Relationship Id="rId16391" Type="http://schemas.openxmlformats.org/officeDocument/2006/relationships/hyperlink" Target="http://jackson.com/" TargetMode="External"/><Relationship Id="rId17442" Type="http://schemas.openxmlformats.org/officeDocument/2006/relationships/hyperlink" Target="mailto:brendanparks@sexton-mccall.com" TargetMode="External"/><Relationship Id="rId898" Type="http://schemas.openxmlformats.org/officeDocument/2006/relationships/hyperlink" Target="mailto:phebert@farmer.com" TargetMode="External"/><Relationship Id="rId2579" Type="http://schemas.openxmlformats.org/officeDocument/2006/relationships/hyperlink" Target="https://fitzpatrick.biz/" TargetMode="External"/><Relationship Id="rId6450" Type="http://schemas.openxmlformats.org/officeDocument/2006/relationships/hyperlink" Target="mailto:herbertbarrera@merritt.biz" TargetMode="External"/><Relationship Id="rId7501" Type="http://schemas.openxmlformats.org/officeDocument/2006/relationships/hyperlink" Target="https://www.barber.net/" TargetMode="External"/><Relationship Id="rId16044" Type="http://schemas.openxmlformats.org/officeDocument/2006/relationships/hyperlink" Target="mailto:bobby16@massey.com" TargetMode="External"/><Relationship Id="rId5052" Type="http://schemas.openxmlformats.org/officeDocument/2006/relationships/hyperlink" Target="mailto:eharding@salazar-wade.net" TargetMode="External"/><Relationship Id="rId6103" Type="http://schemas.openxmlformats.org/officeDocument/2006/relationships/hyperlink" Target="https://www.pollard-andrews.biz/" TargetMode="External"/><Relationship Id="rId9673" Type="http://schemas.openxmlformats.org/officeDocument/2006/relationships/hyperlink" Target="https://www.reese-ingram.com/" TargetMode="External"/><Relationship Id="rId19267" Type="http://schemas.openxmlformats.org/officeDocument/2006/relationships/hyperlink" Target="http://cortez.org/" TargetMode="External"/><Relationship Id="rId1662" Type="http://schemas.openxmlformats.org/officeDocument/2006/relationships/hyperlink" Target="mailto:mauricemosley@harvey-li.com" TargetMode="External"/><Relationship Id="rId8275" Type="http://schemas.openxmlformats.org/officeDocument/2006/relationships/hyperlink" Target="http://joyce-keith.com/" TargetMode="External"/><Relationship Id="rId9326" Type="http://schemas.openxmlformats.org/officeDocument/2006/relationships/hyperlink" Target="mailto:icervantes@rocha-camacho.com" TargetMode="External"/><Relationship Id="rId11256" Type="http://schemas.openxmlformats.org/officeDocument/2006/relationships/hyperlink" Target="mailto:bcastaneda@flowers.com" TargetMode="External"/><Relationship Id="rId12654" Type="http://schemas.openxmlformats.org/officeDocument/2006/relationships/hyperlink" Target="mailto:rickey03@alexander-tate.com" TargetMode="External"/><Relationship Id="rId13705" Type="http://schemas.openxmlformats.org/officeDocument/2006/relationships/hyperlink" Target="https://www.nguyen.com/" TargetMode="External"/><Relationship Id="rId1315" Type="http://schemas.openxmlformats.org/officeDocument/2006/relationships/hyperlink" Target="http://www.gardner.com/" TargetMode="External"/><Relationship Id="rId2713" Type="http://schemas.openxmlformats.org/officeDocument/2006/relationships/hyperlink" Target="http://www.rubio.com/" TargetMode="External"/><Relationship Id="rId12307" Type="http://schemas.openxmlformats.org/officeDocument/2006/relationships/hyperlink" Target="http://www.berry.com/" TargetMode="External"/><Relationship Id="rId15877" Type="http://schemas.openxmlformats.org/officeDocument/2006/relationships/hyperlink" Target="https://www.mejia.net/" TargetMode="External"/><Relationship Id="rId16928" Type="http://schemas.openxmlformats.org/officeDocument/2006/relationships/hyperlink" Target="mailto:robersonhelen@campbell-zhang.biz" TargetMode="External"/><Relationship Id="rId4885" Type="http://schemas.openxmlformats.org/officeDocument/2006/relationships/hyperlink" Target="http://www.king-rivera.org/" TargetMode="External"/><Relationship Id="rId5936" Type="http://schemas.openxmlformats.org/officeDocument/2006/relationships/hyperlink" Target="mailto:joshuafoley@holland.org" TargetMode="External"/><Relationship Id="rId14479" Type="http://schemas.openxmlformats.org/officeDocument/2006/relationships/hyperlink" Target="http://www.logan-rich.com/" TargetMode="External"/><Relationship Id="rId18350" Type="http://schemas.openxmlformats.org/officeDocument/2006/relationships/hyperlink" Target="mailto:carladonovan@hanna.com" TargetMode="External"/><Relationship Id="rId19401" Type="http://schemas.openxmlformats.org/officeDocument/2006/relationships/hyperlink" Target="http://stewart-boyd.com/" TargetMode="External"/><Relationship Id="rId21" Type="http://schemas.openxmlformats.org/officeDocument/2006/relationships/hyperlink" Target="mailto:danielbuckley@hatfield.info" TargetMode="External"/><Relationship Id="rId2089" Type="http://schemas.openxmlformats.org/officeDocument/2006/relationships/hyperlink" Target="http://www.chaney-krause.info/" TargetMode="External"/><Relationship Id="rId3487" Type="http://schemas.openxmlformats.org/officeDocument/2006/relationships/hyperlink" Target="http://haney.com/" TargetMode="External"/><Relationship Id="rId4538" Type="http://schemas.openxmlformats.org/officeDocument/2006/relationships/hyperlink" Target="mailto:prattbryan@mack.com" TargetMode="External"/><Relationship Id="rId14960" Type="http://schemas.openxmlformats.org/officeDocument/2006/relationships/hyperlink" Target="mailto:holly56@macdonald-jensen.com" TargetMode="External"/><Relationship Id="rId18003" Type="http://schemas.openxmlformats.org/officeDocument/2006/relationships/hyperlink" Target="https://dennis-maldonado.biz/" TargetMode="External"/><Relationship Id="rId7011" Type="http://schemas.openxmlformats.org/officeDocument/2006/relationships/hyperlink" Target="https://www.odonnell-gilmore.com/" TargetMode="External"/><Relationship Id="rId13562" Type="http://schemas.openxmlformats.org/officeDocument/2006/relationships/hyperlink" Target="mailto:lmcintyre@alexander.org" TargetMode="External"/><Relationship Id="rId14613" Type="http://schemas.openxmlformats.org/officeDocument/2006/relationships/hyperlink" Target="https://www.rojas-watson.com/" TargetMode="External"/><Relationship Id="rId2570" Type="http://schemas.openxmlformats.org/officeDocument/2006/relationships/hyperlink" Target="mailto:pollardkirk@french-rios.org" TargetMode="External"/><Relationship Id="rId3621" Type="http://schemas.openxmlformats.org/officeDocument/2006/relationships/hyperlink" Target="http://www.noble-raymond.org/" TargetMode="External"/><Relationship Id="rId9183" Type="http://schemas.openxmlformats.org/officeDocument/2006/relationships/hyperlink" Target="http://cummings-rangel.com/" TargetMode="External"/><Relationship Id="rId12164" Type="http://schemas.openxmlformats.org/officeDocument/2006/relationships/hyperlink" Target="mailto:carlos55@soto.com" TargetMode="External"/><Relationship Id="rId13215" Type="http://schemas.openxmlformats.org/officeDocument/2006/relationships/hyperlink" Target="http://kelley.com/" TargetMode="External"/><Relationship Id="rId542" Type="http://schemas.openxmlformats.org/officeDocument/2006/relationships/hyperlink" Target="mailto:lawrencehansen@duke.com" TargetMode="External"/><Relationship Id="rId1172" Type="http://schemas.openxmlformats.org/officeDocument/2006/relationships/hyperlink" Target="mailto:friedmansuzanne@lopez.com" TargetMode="External"/><Relationship Id="rId2223" Type="http://schemas.openxmlformats.org/officeDocument/2006/relationships/hyperlink" Target="https://www.wilcox.com/" TargetMode="External"/><Relationship Id="rId5793" Type="http://schemas.openxmlformats.org/officeDocument/2006/relationships/hyperlink" Target="http://www.branch.net/" TargetMode="External"/><Relationship Id="rId6844" Type="http://schemas.openxmlformats.org/officeDocument/2006/relationships/hyperlink" Target="mailto:shawncook@cardenas-guzman.info" TargetMode="External"/><Relationship Id="rId15387" Type="http://schemas.openxmlformats.org/officeDocument/2006/relationships/hyperlink" Target="http://www.davies.com/" TargetMode="External"/><Relationship Id="rId16785" Type="http://schemas.openxmlformats.org/officeDocument/2006/relationships/hyperlink" Target="http://www.elliott.com/" TargetMode="External"/><Relationship Id="rId17836" Type="http://schemas.openxmlformats.org/officeDocument/2006/relationships/hyperlink" Target="mailto:prestonspence@montoya.com" TargetMode="External"/><Relationship Id="rId4395" Type="http://schemas.openxmlformats.org/officeDocument/2006/relationships/hyperlink" Target="http://coffey.info/" TargetMode="External"/><Relationship Id="rId5446" Type="http://schemas.openxmlformats.org/officeDocument/2006/relationships/hyperlink" Target="mailto:pollardbeth@mclaughlin-harrison.com" TargetMode="External"/><Relationship Id="rId16438" Type="http://schemas.openxmlformats.org/officeDocument/2006/relationships/hyperlink" Target="mailto:vicki91@underwood.com" TargetMode="External"/><Relationship Id="rId4048" Type="http://schemas.openxmlformats.org/officeDocument/2006/relationships/hyperlink" Target="mailto:brightcarla@hood-castro.com" TargetMode="External"/><Relationship Id="rId11997" Type="http://schemas.openxmlformats.org/officeDocument/2006/relationships/hyperlink" Target="http://www.nolan.com/" TargetMode="External"/><Relationship Id="rId8669" Type="http://schemas.openxmlformats.org/officeDocument/2006/relationships/hyperlink" Target="https://erickson.net/" TargetMode="External"/><Relationship Id="rId10599" Type="http://schemas.openxmlformats.org/officeDocument/2006/relationships/hyperlink" Target="http://davila-flynn.com/" TargetMode="External"/><Relationship Id="rId14470" Type="http://schemas.openxmlformats.org/officeDocument/2006/relationships/hyperlink" Target="mailto:lorrainehill@paul.info" TargetMode="External"/><Relationship Id="rId15521" Type="http://schemas.openxmlformats.org/officeDocument/2006/relationships/hyperlink" Target="http://www.vance.net/" TargetMode="External"/><Relationship Id="rId1709" Type="http://schemas.openxmlformats.org/officeDocument/2006/relationships/hyperlink" Target="http://www.robles.com/" TargetMode="External"/><Relationship Id="rId13072" Type="http://schemas.openxmlformats.org/officeDocument/2006/relationships/hyperlink" Target="mailto:riceisabel@rivera.net" TargetMode="External"/><Relationship Id="rId14123" Type="http://schemas.openxmlformats.org/officeDocument/2006/relationships/hyperlink" Target="https://www.sanders-cherry.com/" TargetMode="External"/><Relationship Id="rId17693" Type="http://schemas.openxmlformats.org/officeDocument/2006/relationships/hyperlink" Target="http://www.hudson-santiago.com/" TargetMode="External"/><Relationship Id="rId18744" Type="http://schemas.openxmlformats.org/officeDocument/2006/relationships/hyperlink" Target="mailto:jprice@dunlap.biz" TargetMode="External"/><Relationship Id="rId2080" Type="http://schemas.openxmlformats.org/officeDocument/2006/relationships/hyperlink" Target="mailto:reneestokes@pruitt.com" TargetMode="External"/><Relationship Id="rId3131" Type="http://schemas.openxmlformats.org/officeDocument/2006/relationships/hyperlink" Target="http://pennington.org/" TargetMode="External"/><Relationship Id="rId7752" Type="http://schemas.openxmlformats.org/officeDocument/2006/relationships/hyperlink" Target="mailto:vhopkins@pittman.org" TargetMode="External"/><Relationship Id="rId8803" Type="http://schemas.openxmlformats.org/officeDocument/2006/relationships/hyperlink" Target="http://higgins.com/" TargetMode="External"/><Relationship Id="rId16295" Type="http://schemas.openxmlformats.org/officeDocument/2006/relationships/hyperlink" Target="http://walls.com/" TargetMode="External"/><Relationship Id="rId17346" Type="http://schemas.openxmlformats.org/officeDocument/2006/relationships/hyperlink" Target="mailto:mariamccullough@dalton.com" TargetMode="External"/><Relationship Id="rId6354" Type="http://schemas.openxmlformats.org/officeDocument/2006/relationships/hyperlink" Target="mailto:dmeza@cook.org" TargetMode="External"/><Relationship Id="rId7405" Type="http://schemas.openxmlformats.org/officeDocument/2006/relationships/hyperlink" Target="https://www.brennan.org/" TargetMode="External"/><Relationship Id="rId10733" Type="http://schemas.openxmlformats.org/officeDocument/2006/relationships/hyperlink" Target="https://dodson.com/" TargetMode="External"/><Relationship Id="rId6007" Type="http://schemas.openxmlformats.org/officeDocument/2006/relationships/hyperlink" Target="http://www.blackburn.com/" TargetMode="External"/><Relationship Id="rId9577" Type="http://schemas.openxmlformats.org/officeDocument/2006/relationships/hyperlink" Target="http://cole.com/" TargetMode="External"/><Relationship Id="rId13956" Type="http://schemas.openxmlformats.org/officeDocument/2006/relationships/hyperlink" Target="mailto:qerickson@dickson.com" TargetMode="External"/><Relationship Id="rId2964" Type="http://schemas.openxmlformats.org/officeDocument/2006/relationships/hyperlink" Target="mailto:barberanthony@wu-strong.biz" TargetMode="External"/><Relationship Id="rId8179" Type="http://schemas.openxmlformats.org/officeDocument/2006/relationships/hyperlink" Target="https://phillips.com/" TargetMode="External"/><Relationship Id="rId12558" Type="http://schemas.openxmlformats.org/officeDocument/2006/relationships/hyperlink" Target="mailto:dean58@boone-cunningham.com" TargetMode="External"/><Relationship Id="rId13609" Type="http://schemas.openxmlformats.org/officeDocument/2006/relationships/hyperlink" Target="https://www.solis.com/" TargetMode="External"/><Relationship Id="rId936" Type="http://schemas.openxmlformats.org/officeDocument/2006/relationships/hyperlink" Target="mailto:annahood@herrera.info" TargetMode="External"/><Relationship Id="rId1219" Type="http://schemas.openxmlformats.org/officeDocument/2006/relationships/hyperlink" Target="http://vargas.com/" TargetMode="External"/><Relationship Id="rId1566" Type="http://schemas.openxmlformats.org/officeDocument/2006/relationships/hyperlink" Target="mailto:alexandraolson@serrano.com" TargetMode="External"/><Relationship Id="rId2617" Type="http://schemas.openxmlformats.org/officeDocument/2006/relationships/hyperlink" Target="https://leon.com/" TargetMode="External"/><Relationship Id="rId15031" Type="http://schemas.openxmlformats.org/officeDocument/2006/relationships/hyperlink" Target="http://www.ortiz.com/" TargetMode="External"/><Relationship Id="rId19652" Type="http://schemas.openxmlformats.org/officeDocument/2006/relationships/hyperlink" Target="mailto:dalton16@frey.info" TargetMode="External"/><Relationship Id="rId4789" Type="http://schemas.openxmlformats.org/officeDocument/2006/relationships/hyperlink" Target="https://watkins-blanchard.com/" TargetMode="External"/><Relationship Id="rId8660" Type="http://schemas.openxmlformats.org/officeDocument/2006/relationships/hyperlink" Target="mailto:vancelori@mcdowell-gray.org" TargetMode="External"/><Relationship Id="rId9711" Type="http://schemas.openxmlformats.org/officeDocument/2006/relationships/hyperlink" Target="http://www.rasmussen-love.com/" TargetMode="External"/><Relationship Id="rId10590" Type="http://schemas.openxmlformats.org/officeDocument/2006/relationships/hyperlink" Target="mailto:brandy28@foster.net" TargetMode="External"/><Relationship Id="rId11641" Type="http://schemas.openxmlformats.org/officeDocument/2006/relationships/hyperlink" Target="https://www.hartman.com/" TargetMode="External"/><Relationship Id="rId18254" Type="http://schemas.openxmlformats.org/officeDocument/2006/relationships/hyperlink" Target="mailto:brayherbert@hart-hopkins.net" TargetMode="External"/><Relationship Id="rId19305" Type="http://schemas.openxmlformats.org/officeDocument/2006/relationships/hyperlink" Target="https://george.com/" TargetMode="External"/><Relationship Id="rId1700" Type="http://schemas.openxmlformats.org/officeDocument/2006/relationships/hyperlink" Target="mailto:vernon50@dennis.biz" TargetMode="External"/><Relationship Id="rId7262" Type="http://schemas.openxmlformats.org/officeDocument/2006/relationships/hyperlink" Target="mailto:rothmatthew@compton.com" TargetMode="External"/><Relationship Id="rId8313" Type="http://schemas.openxmlformats.org/officeDocument/2006/relationships/hyperlink" Target="https://www.wiggins-michael.org/" TargetMode="External"/><Relationship Id="rId10243" Type="http://schemas.openxmlformats.org/officeDocument/2006/relationships/hyperlink" Target="http://www.estes-mcmahon.com/" TargetMode="External"/><Relationship Id="rId3872" Type="http://schemas.openxmlformats.org/officeDocument/2006/relationships/hyperlink" Target="mailto:ralphking@mata.com" TargetMode="External"/><Relationship Id="rId13466" Type="http://schemas.openxmlformats.org/officeDocument/2006/relationships/hyperlink" Target="mailto:henrygill@bender.com" TargetMode="External"/><Relationship Id="rId14864" Type="http://schemas.openxmlformats.org/officeDocument/2006/relationships/hyperlink" Target="mailto:njenkins@frazier.biz" TargetMode="External"/><Relationship Id="rId15915" Type="http://schemas.openxmlformats.org/officeDocument/2006/relationships/hyperlink" Target="http://velez.com/" TargetMode="External"/><Relationship Id="rId793" Type="http://schemas.openxmlformats.org/officeDocument/2006/relationships/hyperlink" Target="https://vaughn.com/" TargetMode="External"/><Relationship Id="rId2474" Type="http://schemas.openxmlformats.org/officeDocument/2006/relationships/hyperlink" Target="mailto:bradleyjeremy@wu.biz" TargetMode="External"/><Relationship Id="rId3525" Type="http://schemas.openxmlformats.org/officeDocument/2006/relationships/hyperlink" Target="http://christensen.org/" TargetMode="External"/><Relationship Id="rId4923" Type="http://schemas.openxmlformats.org/officeDocument/2006/relationships/hyperlink" Target="https://www.odom.com/" TargetMode="External"/><Relationship Id="rId9087" Type="http://schemas.openxmlformats.org/officeDocument/2006/relationships/hyperlink" Target="https://strong.biz/" TargetMode="External"/><Relationship Id="rId12068" Type="http://schemas.openxmlformats.org/officeDocument/2006/relationships/hyperlink" Target="mailto:gregoryortega@schmitt-randolph.com" TargetMode="External"/><Relationship Id="rId13119" Type="http://schemas.openxmlformats.org/officeDocument/2006/relationships/hyperlink" Target="http://www.reese-chandler.net/" TargetMode="External"/><Relationship Id="rId14517" Type="http://schemas.openxmlformats.org/officeDocument/2006/relationships/hyperlink" Target="https://www.mathis-ayala.com/" TargetMode="External"/><Relationship Id="rId446" Type="http://schemas.openxmlformats.org/officeDocument/2006/relationships/hyperlink" Target="mailto:tonyaruiz@farmer.com" TargetMode="External"/><Relationship Id="rId1076" Type="http://schemas.openxmlformats.org/officeDocument/2006/relationships/hyperlink" Target="mailto:moonstefanie@mccarthy.com" TargetMode="External"/><Relationship Id="rId2127" Type="http://schemas.openxmlformats.org/officeDocument/2006/relationships/hyperlink" Target="http://www.pruitt.com/" TargetMode="External"/><Relationship Id="rId16689" Type="http://schemas.openxmlformats.org/officeDocument/2006/relationships/hyperlink" Target="https://liu.com/" TargetMode="External"/><Relationship Id="rId4299" Type="http://schemas.openxmlformats.org/officeDocument/2006/relationships/hyperlink" Target="https://martinez.com/" TargetMode="External"/><Relationship Id="rId5697" Type="http://schemas.openxmlformats.org/officeDocument/2006/relationships/hyperlink" Target="https://www.harrell.info/" TargetMode="External"/><Relationship Id="rId6748" Type="http://schemas.openxmlformats.org/officeDocument/2006/relationships/hyperlink" Target="mailto:wkrueger@coleman-reid.com" TargetMode="External"/><Relationship Id="rId8170" Type="http://schemas.openxmlformats.org/officeDocument/2006/relationships/hyperlink" Target="mailto:morganmaldonado@paul.com" TargetMode="External"/><Relationship Id="rId13600" Type="http://schemas.openxmlformats.org/officeDocument/2006/relationships/hyperlink" Target="mailto:freemanmelody@gonzalez-hunt.org" TargetMode="External"/><Relationship Id="rId19162" Type="http://schemas.openxmlformats.org/officeDocument/2006/relationships/hyperlink" Target="mailto:ydavila@prince.com" TargetMode="External"/><Relationship Id="rId9221" Type="http://schemas.openxmlformats.org/officeDocument/2006/relationships/hyperlink" Target="http://www.craig.com/" TargetMode="External"/><Relationship Id="rId11151" Type="http://schemas.openxmlformats.org/officeDocument/2006/relationships/hyperlink" Target="http://holland-walter.net/" TargetMode="External"/><Relationship Id="rId12202" Type="http://schemas.openxmlformats.org/officeDocument/2006/relationships/hyperlink" Target="mailto:brucedonovan@torres.com" TargetMode="External"/><Relationship Id="rId15772" Type="http://schemas.openxmlformats.org/officeDocument/2006/relationships/hyperlink" Target="mailto:knelson@cortez.com" TargetMode="External"/><Relationship Id="rId16823" Type="http://schemas.openxmlformats.org/officeDocument/2006/relationships/hyperlink" Target="http://wiggins.com/" TargetMode="External"/><Relationship Id="rId1210" Type="http://schemas.openxmlformats.org/officeDocument/2006/relationships/hyperlink" Target="mailto:kelly45@walls.com" TargetMode="External"/><Relationship Id="rId4780" Type="http://schemas.openxmlformats.org/officeDocument/2006/relationships/hyperlink" Target="mailto:nkline@english.net" TargetMode="External"/><Relationship Id="rId5831" Type="http://schemas.openxmlformats.org/officeDocument/2006/relationships/hyperlink" Target="http://bowman.biz/" TargetMode="External"/><Relationship Id="rId14374" Type="http://schemas.openxmlformats.org/officeDocument/2006/relationships/hyperlink" Target="mailto:julianmorse@castaneda-juarez.net" TargetMode="External"/><Relationship Id="rId15425" Type="http://schemas.openxmlformats.org/officeDocument/2006/relationships/hyperlink" Target="https://www.dougherty.com/" TargetMode="External"/><Relationship Id="rId3382" Type="http://schemas.openxmlformats.org/officeDocument/2006/relationships/hyperlink" Target="mailto:marvinstuart@jacobs.org" TargetMode="External"/><Relationship Id="rId4433" Type="http://schemas.openxmlformats.org/officeDocument/2006/relationships/hyperlink" Target="https://caldwell-schmitt.net/" TargetMode="External"/><Relationship Id="rId14027" Type="http://schemas.openxmlformats.org/officeDocument/2006/relationships/hyperlink" Target="https://bass-hinton.com/" TargetMode="External"/><Relationship Id="rId17597" Type="http://schemas.openxmlformats.org/officeDocument/2006/relationships/hyperlink" Target="https://www.west-ortiz.com/" TargetMode="External"/><Relationship Id="rId18995" Type="http://schemas.openxmlformats.org/officeDocument/2006/relationships/hyperlink" Target="https://www.powers-villa.org/" TargetMode="External"/><Relationship Id="rId3035" Type="http://schemas.openxmlformats.org/officeDocument/2006/relationships/hyperlink" Target="http://delacruz.com/" TargetMode="External"/><Relationship Id="rId7656" Type="http://schemas.openxmlformats.org/officeDocument/2006/relationships/hyperlink" Target="mailto:kaitlincalderon@lawson.com" TargetMode="External"/><Relationship Id="rId8707" Type="http://schemas.openxmlformats.org/officeDocument/2006/relationships/hyperlink" Target="http://www.watts-guerra.info/" TargetMode="External"/><Relationship Id="rId10984" Type="http://schemas.openxmlformats.org/officeDocument/2006/relationships/hyperlink" Target="mailto:eugene10@henson.com" TargetMode="External"/><Relationship Id="rId16199" Type="http://schemas.openxmlformats.org/officeDocument/2006/relationships/hyperlink" Target="http://barr.biz/" TargetMode="External"/><Relationship Id="rId18648" Type="http://schemas.openxmlformats.org/officeDocument/2006/relationships/hyperlink" Target="mailto:noah27@copeland.com" TargetMode="External"/><Relationship Id="rId6258" Type="http://schemas.openxmlformats.org/officeDocument/2006/relationships/hyperlink" Target="mailto:isaunders@booker.com" TargetMode="External"/><Relationship Id="rId7309" Type="http://schemas.openxmlformats.org/officeDocument/2006/relationships/hyperlink" Target="http://www.bauer.com/" TargetMode="External"/><Relationship Id="rId10637" Type="http://schemas.openxmlformats.org/officeDocument/2006/relationships/hyperlink" Target="https://giles.biz/" TargetMode="External"/><Relationship Id="rId13110" Type="http://schemas.openxmlformats.org/officeDocument/2006/relationships/hyperlink" Target="mailto:lisa11@olsen-daugherty.com" TargetMode="External"/><Relationship Id="rId16680" Type="http://schemas.openxmlformats.org/officeDocument/2006/relationships/hyperlink" Target="mailto:lorraine17@clements.org" TargetMode="External"/><Relationship Id="rId17731" Type="http://schemas.openxmlformats.org/officeDocument/2006/relationships/hyperlink" Target="http://faulkner-owen.net/" TargetMode="External"/><Relationship Id="rId2868" Type="http://schemas.openxmlformats.org/officeDocument/2006/relationships/hyperlink" Target="mailto:courtneyknox@schaefer-bowen.info" TargetMode="External"/><Relationship Id="rId3919" Type="http://schemas.openxmlformats.org/officeDocument/2006/relationships/hyperlink" Target="http://www.butler.com/" TargetMode="External"/><Relationship Id="rId15282" Type="http://schemas.openxmlformats.org/officeDocument/2006/relationships/hyperlink" Target="mailto:santanacassie@johns-casey.biz" TargetMode="External"/><Relationship Id="rId16333" Type="http://schemas.openxmlformats.org/officeDocument/2006/relationships/hyperlink" Target="https://www.ray.com/" TargetMode="External"/><Relationship Id="rId4290" Type="http://schemas.openxmlformats.org/officeDocument/2006/relationships/hyperlink" Target="mailto:shawn19@lowery-burns.com" TargetMode="External"/><Relationship Id="rId5341" Type="http://schemas.openxmlformats.org/officeDocument/2006/relationships/hyperlink" Target="http://www.howell.com/" TargetMode="External"/><Relationship Id="rId9962" Type="http://schemas.openxmlformats.org/officeDocument/2006/relationships/hyperlink" Target="mailto:conradmadison@baldwin-barker.info" TargetMode="External"/><Relationship Id="rId11892" Type="http://schemas.openxmlformats.org/officeDocument/2006/relationships/hyperlink" Target="mailto:brad60@valdez-bishop.com" TargetMode="External"/><Relationship Id="rId19556" Type="http://schemas.openxmlformats.org/officeDocument/2006/relationships/hyperlink" Target="mailto:abbottgwendolyn@sawyer.com" TargetMode="External"/><Relationship Id="rId1951" Type="http://schemas.openxmlformats.org/officeDocument/2006/relationships/hyperlink" Target="https://www.salinas-moss.com/" TargetMode="External"/><Relationship Id="rId8564" Type="http://schemas.openxmlformats.org/officeDocument/2006/relationships/hyperlink" Target="mailto:nlutz@clarke-kane.info" TargetMode="External"/><Relationship Id="rId9615" Type="http://schemas.openxmlformats.org/officeDocument/2006/relationships/hyperlink" Target="http://www.briggs-crane.com/" TargetMode="External"/><Relationship Id="rId10494" Type="http://schemas.openxmlformats.org/officeDocument/2006/relationships/hyperlink" Target="mailto:claycarla@mcclure.net" TargetMode="External"/><Relationship Id="rId11545" Type="http://schemas.openxmlformats.org/officeDocument/2006/relationships/hyperlink" Target="http://www.saunders.com/" TargetMode="External"/><Relationship Id="rId12943" Type="http://schemas.openxmlformats.org/officeDocument/2006/relationships/hyperlink" Target="https://ewing.com/" TargetMode="External"/><Relationship Id="rId18158" Type="http://schemas.openxmlformats.org/officeDocument/2006/relationships/hyperlink" Target="mailto:sandynorris@juarez-blevins.com" TargetMode="External"/><Relationship Id="rId19209" Type="http://schemas.openxmlformats.org/officeDocument/2006/relationships/hyperlink" Target="https://www.blanchard.com/" TargetMode="External"/><Relationship Id="rId1604" Type="http://schemas.openxmlformats.org/officeDocument/2006/relationships/hyperlink" Target="mailto:woodmaria@bryan.org" TargetMode="External"/><Relationship Id="rId7166" Type="http://schemas.openxmlformats.org/officeDocument/2006/relationships/hyperlink" Target="mailto:mario73@english-mcgee.com" TargetMode="External"/><Relationship Id="rId8217" Type="http://schemas.openxmlformats.org/officeDocument/2006/relationships/hyperlink" Target="https://meadows-boyle.org/" TargetMode="External"/><Relationship Id="rId10147" Type="http://schemas.openxmlformats.org/officeDocument/2006/relationships/hyperlink" Target="https://molina-case.net/" TargetMode="External"/><Relationship Id="rId14768" Type="http://schemas.openxmlformats.org/officeDocument/2006/relationships/hyperlink" Target="mailto:smithstephanie@campbell.com" TargetMode="External"/><Relationship Id="rId15819" Type="http://schemas.openxmlformats.org/officeDocument/2006/relationships/hyperlink" Target="http://osborne-jenkins.com/" TargetMode="External"/><Relationship Id="rId16190" Type="http://schemas.openxmlformats.org/officeDocument/2006/relationships/hyperlink" Target="mailto:pachecosteve@marshall-keith.info" TargetMode="External"/><Relationship Id="rId697" Type="http://schemas.openxmlformats.org/officeDocument/2006/relationships/hyperlink" Target="http://gonzales.com/" TargetMode="External"/><Relationship Id="rId2378" Type="http://schemas.openxmlformats.org/officeDocument/2006/relationships/hyperlink" Target="mailto:darrenespinoza@conner.info" TargetMode="External"/><Relationship Id="rId3429" Type="http://schemas.openxmlformats.org/officeDocument/2006/relationships/hyperlink" Target="https://www.wade-randall.org/" TargetMode="External"/><Relationship Id="rId3776" Type="http://schemas.openxmlformats.org/officeDocument/2006/relationships/hyperlink" Target="mailto:pottskerri@rosario.com" TargetMode="External"/><Relationship Id="rId4827" Type="http://schemas.openxmlformats.org/officeDocument/2006/relationships/hyperlink" Target="https://summers.info/" TargetMode="External"/><Relationship Id="rId17241" Type="http://schemas.openxmlformats.org/officeDocument/2006/relationships/hyperlink" Target="http://www.ward.info/" TargetMode="External"/><Relationship Id="rId6999" Type="http://schemas.openxmlformats.org/officeDocument/2006/relationships/hyperlink" Target="https://www.brewer.com/" TargetMode="External"/><Relationship Id="rId7300" Type="http://schemas.openxmlformats.org/officeDocument/2006/relationships/hyperlink" Target="mailto:elliottmichaela@jones.com" TargetMode="External"/><Relationship Id="rId13851" Type="http://schemas.openxmlformats.org/officeDocument/2006/relationships/hyperlink" Target="http://smith.com/" TargetMode="External"/><Relationship Id="rId14902" Type="http://schemas.openxmlformats.org/officeDocument/2006/relationships/hyperlink" Target="mailto:kaufmaneric@olsen.com" TargetMode="External"/><Relationship Id="rId3910" Type="http://schemas.openxmlformats.org/officeDocument/2006/relationships/hyperlink" Target="mailto:fandersen@ibarra.net" TargetMode="External"/><Relationship Id="rId9472" Type="http://schemas.openxmlformats.org/officeDocument/2006/relationships/hyperlink" Target="mailto:lisaskinner@nichols-padilla.com" TargetMode="External"/><Relationship Id="rId12453" Type="http://schemas.openxmlformats.org/officeDocument/2006/relationships/hyperlink" Target="http://www.ballard.biz/" TargetMode="External"/><Relationship Id="rId13504" Type="http://schemas.openxmlformats.org/officeDocument/2006/relationships/hyperlink" Target="mailto:glenn24@ward.net" TargetMode="External"/><Relationship Id="rId19066" Type="http://schemas.openxmlformats.org/officeDocument/2006/relationships/hyperlink" Target="mailto:jonbright@conway.org" TargetMode="External"/><Relationship Id="rId831" Type="http://schemas.openxmlformats.org/officeDocument/2006/relationships/hyperlink" Target="https://fritz-blair.com/" TargetMode="External"/><Relationship Id="rId1461" Type="http://schemas.openxmlformats.org/officeDocument/2006/relationships/hyperlink" Target="http://www.montoya.net/" TargetMode="External"/><Relationship Id="rId2512" Type="http://schemas.openxmlformats.org/officeDocument/2006/relationships/hyperlink" Target="mailto:proctormarcus@dominguez.org" TargetMode="External"/><Relationship Id="rId8074" Type="http://schemas.openxmlformats.org/officeDocument/2006/relationships/hyperlink" Target="mailto:katrinacain@rivas-dominguez.com" TargetMode="External"/><Relationship Id="rId9125" Type="http://schemas.openxmlformats.org/officeDocument/2006/relationships/hyperlink" Target="https://randall.com/" TargetMode="External"/><Relationship Id="rId11055" Type="http://schemas.openxmlformats.org/officeDocument/2006/relationships/hyperlink" Target="http://morris.com/" TargetMode="External"/><Relationship Id="rId12106" Type="http://schemas.openxmlformats.org/officeDocument/2006/relationships/hyperlink" Target="mailto:amy67@roberts.com" TargetMode="External"/><Relationship Id="rId15676" Type="http://schemas.openxmlformats.org/officeDocument/2006/relationships/hyperlink" Target="mailto:cherryteresa@skinner-lutz.com" TargetMode="External"/><Relationship Id="rId1114" Type="http://schemas.openxmlformats.org/officeDocument/2006/relationships/hyperlink" Target="mailto:wolfedaryl@cameron.info" TargetMode="External"/><Relationship Id="rId4684" Type="http://schemas.openxmlformats.org/officeDocument/2006/relationships/hyperlink" Target="mailto:andreabaldwin@shaw-harrell.com" TargetMode="External"/><Relationship Id="rId5735" Type="http://schemas.openxmlformats.org/officeDocument/2006/relationships/hyperlink" Target="http://www.huffman.net/" TargetMode="External"/><Relationship Id="rId14278" Type="http://schemas.openxmlformats.org/officeDocument/2006/relationships/hyperlink" Target="mailto:richmondcole@walters-walls.info" TargetMode="External"/><Relationship Id="rId15329" Type="http://schemas.openxmlformats.org/officeDocument/2006/relationships/hyperlink" Target="http://lawson.com/" TargetMode="External"/><Relationship Id="rId16727" Type="http://schemas.openxmlformats.org/officeDocument/2006/relationships/hyperlink" Target="http://www.trujillo.com/" TargetMode="External"/><Relationship Id="rId19200" Type="http://schemas.openxmlformats.org/officeDocument/2006/relationships/hyperlink" Target="mailto:sherylkeller@harrington-kelly.biz" TargetMode="External"/><Relationship Id="rId3286" Type="http://schemas.openxmlformats.org/officeDocument/2006/relationships/hyperlink" Target="mailto:cindy82@shaw-saunders.biz" TargetMode="External"/><Relationship Id="rId4337" Type="http://schemas.openxmlformats.org/officeDocument/2006/relationships/hyperlink" Target="https://glenn.com/" TargetMode="External"/><Relationship Id="rId18899" Type="http://schemas.openxmlformats.org/officeDocument/2006/relationships/hyperlink" Target="https://burke.info/" TargetMode="External"/><Relationship Id="rId8958" Type="http://schemas.openxmlformats.org/officeDocument/2006/relationships/hyperlink" Target="mailto:angelica06@woodward.com" TargetMode="External"/><Relationship Id="rId10888" Type="http://schemas.openxmlformats.org/officeDocument/2006/relationships/hyperlink" Target="mailto:nicolas50@trevino.org" TargetMode="External"/><Relationship Id="rId11939" Type="http://schemas.openxmlformats.org/officeDocument/2006/relationships/hyperlink" Target="http://barrett.org/" TargetMode="External"/><Relationship Id="rId15810" Type="http://schemas.openxmlformats.org/officeDocument/2006/relationships/hyperlink" Target="mailto:annetterobles@benjamin.com" TargetMode="External"/><Relationship Id="rId13361" Type="http://schemas.openxmlformats.org/officeDocument/2006/relationships/hyperlink" Target="http://www.conrad.com/" TargetMode="External"/><Relationship Id="rId14412" Type="http://schemas.openxmlformats.org/officeDocument/2006/relationships/hyperlink" Target="mailto:morrowdon@hutchinson.net" TargetMode="External"/><Relationship Id="rId17982" Type="http://schemas.openxmlformats.org/officeDocument/2006/relationships/hyperlink" Target="mailto:judycarpenter@vaughn.biz" TargetMode="External"/><Relationship Id="rId3420" Type="http://schemas.openxmlformats.org/officeDocument/2006/relationships/hyperlink" Target="mailto:tabithamitchell@woodard.com" TargetMode="External"/><Relationship Id="rId6990" Type="http://schemas.openxmlformats.org/officeDocument/2006/relationships/hyperlink" Target="mailto:robynpatrick@hooper-pham.com" TargetMode="External"/><Relationship Id="rId13014" Type="http://schemas.openxmlformats.org/officeDocument/2006/relationships/hyperlink" Target="mailto:wyork@davila.net" TargetMode="External"/><Relationship Id="rId16584" Type="http://schemas.openxmlformats.org/officeDocument/2006/relationships/hyperlink" Target="mailto:qhinton@shepherd.com" TargetMode="External"/><Relationship Id="rId17635" Type="http://schemas.openxmlformats.org/officeDocument/2006/relationships/hyperlink" Target="http://www.cowan-lawson.com/" TargetMode="External"/><Relationship Id="rId341" Type="http://schemas.openxmlformats.org/officeDocument/2006/relationships/hyperlink" Target="http://mata.com/" TargetMode="External"/><Relationship Id="rId2022" Type="http://schemas.openxmlformats.org/officeDocument/2006/relationships/hyperlink" Target="mailto:nashdominic@potts.info" TargetMode="External"/><Relationship Id="rId5592" Type="http://schemas.openxmlformats.org/officeDocument/2006/relationships/hyperlink" Target="mailto:lorraine83@molina.net" TargetMode="External"/><Relationship Id="rId6643" Type="http://schemas.openxmlformats.org/officeDocument/2006/relationships/hyperlink" Target="https://www.jennings.com/" TargetMode="External"/><Relationship Id="rId15186" Type="http://schemas.openxmlformats.org/officeDocument/2006/relationships/hyperlink" Target="mailto:lschultz@palmer.org" TargetMode="External"/><Relationship Id="rId16237" Type="http://schemas.openxmlformats.org/officeDocument/2006/relationships/hyperlink" Target="http://friedman-nielsen.com/" TargetMode="External"/><Relationship Id="rId4194" Type="http://schemas.openxmlformats.org/officeDocument/2006/relationships/hyperlink" Target="mailto:lynnkellie@powers.info" TargetMode="External"/><Relationship Id="rId5245" Type="http://schemas.openxmlformats.org/officeDocument/2006/relationships/hyperlink" Target="https://fitzgerald-cain.com/" TargetMode="External"/><Relationship Id="rId9866" Type="http://schemas.openxmlformats.org/officeDocument/2006/relationships/hyperlink" Target="mailto:rellis@salinas.info" TargetMode="External"/><Relationship Id="rId8468" Type="http://schemas.openxmlformats.org/officeDocument/2006/relationships/hyperlink" Target="mailto:mackenziegrant@sharp.com" TargetMode="External"/><Relationship Id="rId9519" Type="http://schemas.openxmlformats.org/officeDocument/2006/relationships/hyperlink" Target="http://www.bishop.com/" TargetMode="External"/><Relationship Id="rId10398" Type="http://schemas.openxmlformats.org/officeDocument/2006/relationships/hyperlink" Target="mailto:omathis@arias-frey.com" TargetMode="External"/><Relationship Id="rId11796" Type="http://schemas.openxmlformats.org/officeDocument/2006/relationships/hyperlink" Target="mailto:williamsnicolas@vaughan.com" TargetMode="External"/><Relationship Id="rId12847" Type="http://schemas.openxmlformats.org/officeDocument/2006/relationships/hyperlink" Target="https://www.murillo.org/" TargetMode="External"/><Relationship Id="rId1508" Type="http://schemas.openxmlformats.org/officeDocument/2006/relationships/hyperlink" Target="mailto:ugibbs@haney.com" TargetMode="External"/><Relationship Id="rId1855" Type="http://schemas.openxmlformats.org/officeDocument/2006/relationships/hyperlink" Target="https://logan.com/" TargetMode="External"/><Relationship Id="rId2906" Type="http://schemas.openxmlformats.org/officeDocument/2006/relationships/hyperlink" Target="mailto:whiteheadcharlotte@khan-olson.net" TargetMode="External"/><Relationship Id="rId11449" Type="http://schemas.openxmlformats.org/officeDocument/2006/relationships/hyperlink" Target="http://www.maddox.net/" TargetMode="External"/><Relationship Id="rId15320" Type="http://schemas.openxmlformats.org/officeDocument/2006/relationships/hyperlink" Target="mailto:autumn02@gillespie.net" TargetMode="External"/><Relationship Id="rId18890" Type="http://schemas.openxmlformats.org/officeDocument/2006/relationships/hyperlink" Target="mailto:danielle30@escobar.info" TargetMode="External"/><Relationship Id="rId19941" Type="http://schemas.openxmlformats.org/officeDocument/2006/relationships/hyperlink" Target="http://chapman.net/" TargetMode="External"/><Relationship Id="rId11930" Type="http://schemas.openxmlformats.org/officeDocument/2006/relationships/hyperlink" Target="mailto:hbryan@tanner.com" TargetMode="External"/><Relationship Id="rId17492" Type="http://schemas.openxmlformats.org/officeDocument/2006/relationships/hyperlink" Target="mailto:ebonypollard@huang.biz" TargetMode="External"/><Relationship Id="rId18543" Type="http://schemas.openxmlformats.org/officeDocument/2006/relationships/hyperlink" Target="http://www.mckay.net/" TargetMode="External"/><Relationship Id="rId7551" Type="http://schemas.openxmlformats.org/officeDocument/2006/relationships/hyperlink" Target="http://henderson-foley.com/" TargetMode="External"/><Relationship Id="rId8602" Type="http://schemas.openxmlformats.org/officeDocument/2006/relationships/hyperlink" Target="mailto:wujackie@vaughn-cowan.net" TargetMode="External"/><Relationship Id="rId10532" Type="http://schemas.openxmlformats.org/officeDocument/2006/relationships/hyperlink" Target="mailto:travis78@hart.com" TargetMode="External"/><Relationship Id="rId16094" Type="http://schemas.openxmlformats.org/officeDocument/2006/relationships/hyperlink" Target="mailto:bill23@robinson.org" TargetMode="External"/><Relationship Id="rId17145" Type="http://schemas.openxmlformats.org/officeDocument/2006/relationships/hyperlink" Target="https://www.sheppard.info/" TargetMode="External"/><Relationship Id="rId6153" Type="http://schemas.openxmlformats.org/officeDocument/2006/relationships/hyperlink" Target="http://reyes.net/" TargetMode="External"/><Relationship Id="rId7204" Type="http://schemas.openxmlformats.org/officeDocument/2006/relationships/hyperlink" Target="mailto:owentheresa@leonard.com" TargetMode="External"/><Relationship Id="rId13755" Type="http://schemas.openxmlformats.org/officeDocument/2006/relationships/hyperlink" Target="http://haney-richmond.com/" TargetMode="External"/><Relationship Id="rId2763" Type="http://schemas.openxmlformats.org/officeDocument/2006/relationships/hyperlink" Target="https://www.mitchell.com/" TargetMode="External"/><Relationship Id="rId3814" Type="http://schemas.openxmlformats.org/officeDocument/2006/relationships/hyperlink" Target="mailto:foxjoan@guzman.com" TargetMode="External"/><Relationship Id="rId9376" Type="http://schemas.openxmlformats.org/officeDocument/2006/relationships/hyperlink" Target="mailto:yquinn@galloway-kelly.org" TargetMode="External"/><Relationship Id="rId12357" Type="http://schemas.openxmlformats.org/officeDocument/2006/relationships/hyperlink" Target="http://craig.com/" TargetMode="External"/><Relationship Id="rId13408" Type="http://schemas.openxmlformats.org/officeDocument/2006/relationships/hyperlink" Target="mailto:hmolina@leblanc-harrington.com" TargetMode="External"/><Relationship Id="rId14806" Type="http://schemas.openxmlformats.org/officeDocument/2006/relationships/hyperlink" Target="mailto:hgriffith@duran.org" TargetMode="External"/><Relationship Id="rId735" Type="http://schemas.openxmlformats.org/officeDocument/2006/relationships/hyperlink" Target="https://www.hobbs.com/" TargetMode="External"/><Relationship Id="rId1365" Type="http://schemas.openxmlformats.org/officeDocument/2006/relationships/hyperlink" Target="https://zimmerman.com/" TargetMode="External"/><Relationship Id="rId2416" Type="http://schemas.openxmlformats.org/officeDocument/2006/relationships/hyperlink" Target="mailto:evelyn89@mcdonald-molina.com" TargetMode="External"/><Relationship Id="rId9029" Type="http://schemas.openxmlformats.org/officeDocument/2006/relationships/hyperlink" Target="https://ramos-gross.org/" TargetMode="External"/><Relationship Id="rId16978" Type="http://schemas.openxmlformats.org/officeDocument/2006/relationships/hyperlink" Target="mailto:cantrellkirsten@sanford.com" TargetMode="External"/><Relationship Id="rId1018" Type="http://schemas.openxmlformats.org/officeDocument/2006/relationships/hyperlink" Target="mailto:ephillips@woodward-craig.com" TargetMode="External"/><Relationship Id="rId4588" Type="http://schemas.openxmlformats.org/officeDocument/2006/relationships/hyperlink" Target="mailto:dmoyer@johns.com" TargetMode="External"/><Relationship Id="rId5639" Type="http://schemas.openxmlformats.org/officeDocument/2006/relationships/hyperlink" Target="https://www.wang.com/" TargetMode="External"/><Relationship Id="rId5986" Type="http://schemas.openxmlformats.org/officeDocument/2006/relationships/hyperlink" Target="mailto:rhondaheath@mason.info" TargetMode="External"/><Relationship Id="rId18053" Type="http://schemas.openxmlformats.org/officeDocument/2006/relationships/hyperlink" Target="https://miranda-gray.biz/" TargetMode="External"/><Relationship Id="rId19451" Type="http://schemas.openxmlformats.org/officeDocument/2006/relationships/hyperlink" Target="https://www.lowe.com/" TargetMode="External"/><Relationship Id="rId71" Type="http://schemas.openxmlformats.org/officeDocument/2006/relationships/hyperlink" Target="https://www.frederick.com/" TargetMode="External"/><Relationship Id="rId7061" Type="http://schemas.openxmlformats.org/officeDocument/2006/relationships/hyperlink" Target="http://www.cook-hull.info/" TargetMode="External"/><Relationship Id="rId8112" Type="http://schemas.openxmlformats.org/officeDocument/2006/relationships/hyperlink" Target="mailto:ulynn@collier.com" TargetMode="External"/><Relationship Id="rId9510" Type="http://schemas.openxmlformats.org/officeDocument/2006/relationships/hyperlink" Target="mailto:hensonkerry@cowan.biz" TargetMode="External"/><Relationship Id="rId11440" Type="http://schemas.openxmlformats.org/officeDocument/2006/relationships/hyperlink" Target="mailto:serranotasha@watson.com" TargetMode="External"/><Relationship Id="rId19104" Type="http://schemas.openxmlformats.org/officeDocument/2006/relationships/hyperlink" Target="mailto:normanvilla@villarreal.com" TargetMode="External"/><Relationship Id="rId10042" Type="http://schemas.openxmlformats.org/officeDocument/2006/relationships/hyperlink" Target="mailto:brockjasmin@hardy.biz" TargetMode="External"/><Relationship Id="rId14663" Type="http://schemas.openxmlformats.org/officeDocument/2006/relationships/hyperlink" Target="http://www.nicholson.com/" TargetMode="External"/><Relationship Id="rId15714" Type="http://schemas.openxmlformats.org/officeDocument/2006/relationships/hyperlink" Target="mailto:dli@delgado.com" TargetMode="External"/><Relationship Id="rId3671" Type="http://schemas.openxmlformats.org/officeDocument/2006/relationships/hyperlink" Target="https://ford.com/" TargetMode="External"/><Relationship Id="rId4722" Type="http://schemas.openxmlformats.org/officeDocument/2006/relationships/hyperlink" Target="mailto:faulknerleroy@morton.com" TargetMode="External"/><Relationship Id="rId13265" Type="http://schemas.openxmlformats.org/officeDocument/2006/relationships/hyperlink" Target="http://www.phillips-wong.org/" TargetMode="External"/><Relationship Id="rId14316" Type="http://schemas.openxmlformats.org/officeDocument/2006/relationships/hyperlink" Target="mailto:farleygabrielle@bauer.com" TargetMode="External"/><Relationship Id="rId17886" Type="http://schemas.openxmlformats.org/officeDocument/2006/relationships/hyperlink" Target="mailto:stevensonwillie@rich.com" TargetMode="External"/><Relationship Id="rId592" Type="http://schemas.openxmlformats.org/officeDocument/2006/relationships/hyperlink" Target="mailto:elijah82@chambers.org" TargetMode="External"/><Relationship Id="rId2273" Type="http://schemas.openxmlformats.org/officeDocument/2006/relationships/hyperlink" Target="https://www.landry.com/" TargetMode="External"/><Relationship Id="rId3324" Type="http://schemas.openxmlformats.org/officeDocument/2006/relationships/hyperlink" Target="mailto:dudleyabigail@crosby.com" TargetMode="External"/><Relationship Id="rId6894" Type="http://schemas.openxmlformats.org/officeDocument/2006/relationships/hyperlink" Target="mailto:sfreeman@boyle-aguirre.org" TargetMode="External"/><Relationship Id="rId7945" Type="http://schemas.openxmlformats.org/officeDocument/2006/relationships/hyperlink" Target="https://www.mcbride.com/" TargetMode="External"/><Relationship Id="rId16488" Type="http://schemas.openxmlformats.org/officeDocument/2006/relationships/hyperlink" Target="mailto:state@wallace.biz" TargetMode="External"/><Relationship Id="rId17539" Type="http://schemas.openxmlformats.org/officeDocument/2006/relationships/hyperlink" Target="https://mcmillan.com/" TargetMode="External"/><Relationship Id="rId18937" Type="http://schemas.openxmlformats.org/officeDocument/2006/relationships/hyperlink" Target="http://www.bradley.biz/" TargetMode="External"/><Relationship Id="rId245" Type="http://schemas.openxmlformats.org/officeDocument/2006/relationships/hyperlink" Target="http://www.drake.com/" TargetMode="External"/><Relationship Id="rId5496" Type="http://schemas.openxmlformats.org/officeDocument/2006/relationships/hyperlink" Target="mailto:salinasscott@sutton.biz" TargetMode="External"/><Relationship Id="rId6547" Type="http://schemas.openxmlformats.org/officeDocument/2006/relationships/hyperlink" Target="http://everett.com/" TargetMode="External"/><Relationship Id="rId10926" Type="http://schemas.openxmlformats.org/officeDocument/2006/relationships/hyperlink" Target="mailto:bryansharp@ferguson.com" TargetMode="External"/><Relationship Id="rId4098" Type="http://schemas.openxmlformats.org/officeDocument/2006/relationships/hyperlink" Target="mailto:kimwiley@ray.com" TargetMode="External"/><Relationship Id="rId5149" Type="http://schemas.openxmlformats.org/officeDocument/2006/relationships/hyperlink" Target="http://www.baker.org/" TargetMode="External"/><Relationship Id="rId9020" Type="http://schemas.openxmlformats.org/officeDocument/2006/relationships/hyperlink" Target="mailto:aguilarkristine@keller.com" TargetMode="External"/><Relationship Id="rId12001" Type="http://schemas.openxmlformats.org/officeDocument/2006/relationships/hyperlink" Target="http://www.mayer.com/" TargetMode="External"/><Relationship Id="rId15571" Type="http://schemas.openxmlformats.org/officeDocument/2006/relationships/hyperlink" Target="https://www.harmon.org/" TargetMode="External"/><Relationship Id="rId16622" Type="http://schemas.openxmlformats.org/officeDocument/2006/relationships/hyperlink" Target="mailto:garrettbuchanan@cuevas-luna.com" TargetMode="External"/><Relationship Id="rId1759" Type="http://schemas.openxmlformats.org/officeDocument/2006/relationships/hyperlink" Target="https://harding-barrera.com/" TargetMode="External"/><Relationship Id="rId3181" Type="http://schemas.openxmlformats.org/officeDocument/2006/relationships/hyperlink" Target="http://www.orozco-barron.biz/" TargetMode="External"/><Relationship Id="rId5630" Type="http://schemas.openxmlformats.org/officeDocument/2006/relationships/hyperlink" Target="mailto:kennedymarc@sims.com" TargetMode="External"/><Relationship Id="rId14173" Type="http://schemas.openxmlformats.org/officeDocument/2006/relationships/hyperlink" Target="http://harrison-wagner.biz/" TargetMode="External"/><Relationship Id="rId15224" Type="http://schemas.openxmlformats.org/officeDocument/2006/relationships/hyperlink" Target="mailto:davisjaime@harrell-avery.org" TargetMode="External"/><Relationship Id="rId18794" Type="http://schemas.openxmlformats.org/officeDocument/2006/relationships/hyperlink" Target="mailto:liujim@dunn.com" TargetMode="External"/><Relationship Id="rId19845" Type="http://schemas.openxmlformats.org/officeDocument/2006/relationships/hyperlink" Target="http://www.rivas.com/" TargetMode="External"/><Relationship Id="rId4232" Type="http://schemas.openxmlformats.org/officeDocument/2006/relationships/hyperlink" Target="mailto:walkervincent@hood.com" TargetMode="External"/><Relationship Id="rId8853" Type="http://schemas.openxmlformats.org/officeDocument/2006/relationships/hyperlink" Target="https://morton.biz/" TargetMode="External"/><Relationship Id="rId9904" Type="http://schemas.openxmlformats.org/officeDocument/2006/relationships/hyperlink" Target="mailto:ariel49@adams.net" TargetMode="External"/><Relationship Id="rId10783" Type="http://schemas.openxmlformats.org/officeDocument/2006/relationships/hyperlink" Target="http://holland.com/" TargetMode="External"/><Relationship Id="rId11834" Type="http://schemas.openxmlformats.org/officeDocument/2006/relationships/hyperlink" Target="mailto:georgehayley@freeman-freeman.org" TargetMode="External"/><Relationship Id="rId17396" Type="http://schemas.openxmlformats.org/officeDocument/2006/relationships/hyperlink" Target="mailto:mvelazquez@wheeler.info" TargetMode="External"/><Relationship Id="rId18447" Type="http://schemas.openxmlformats.org/officeDocument/2006/relationships/hyperlink" Target="http://beard.com/" TargetMode="External"/><Relationship Id="rId7455" Type="http://schemas.openxmlformats.org/officeDocument/2006/relationships/hyperlink" Target="http://carson.com/" TargetMode="External"/><Relationship Id="rId8506" Type="http://schemas.openxmlformats.org/officeDocument/2006/relationships/hyperlink" Target="mailto:maynardsean@shepard.com" TargetMode="External"/><Relationship Id="rId10436" Type="http://schemas.openxmlformats.org/officeDocument/2006/relationships/hyperlink" Target="mailto:brucehayden@anthony.org" TargetMode="External"/><Relationship Id="rId17049" Type="http://schemas.openxmlformats.org/officeDocument/2006/relationships/hyperlink" Target="http://www.graham.com/" TargetMode="External"/><Relationship Id="rId6057" Type="http://schemas.openxmlformats.org/officeDocument/2006/relationships/hyperlink" Target="http://henderson-jensen.com/" TargetMode="External"/><Relationship Id="rId7108" Type="http://schemas.openxmlformats.org/officeDocument/2006/relationships/hyperlink" Target="mailto:beasleyaudrey@armstrong.com" TargetMode="External"/><Relationship Id="rId986" Type="http://schemas.openxmlformats.org/officeDocument/2006/relationships/hyperlink" Target="mailto:neilpittman@daugherty-atkins.net" TargetMode="External"/><Relationship Id="rId2667" Type="http://schemas.openxmlformats.org/officeDocument/2006/relationships/hyperlink" Target="https://www.fox.net/" TargetMode="External"/><Relationship Id="rId3718" Type="http://schemas.openxmlformats.org/officeDocument/2006/relationships/hyperlink" Target="mailto:tabithahoffman@hudson-berger.com" TargetMode="External"/><Relationship Id="rId13659" Type="http://schemas.openxmlformats.org/officeDocument/2006/relationships/hyperlink" Target="https://www.baker.biz/" TargetMode="External"/><Relationship Id="rId15081" Type="http://schemas.openxmlformats.org/officeDocument/2006/relationships/hyperlink" Target="https://www.fox-mason.net/" TargetMode="External"/><Relationship Id="rId16132" Type="http://schemas.openxmlformats.org/officeDocument/2006/relationships/hyperlink" Target="mailto:rushsheena@brady-luna.com" TargetMode="External"/><Relationship Id="rId17530" Type="http://schemas.openxmlformats.org/officeDocument/2006/relationships/hyperlink" Target="mailto:gabriellamcmahon@levy-fernandez.net" TargetMode="External"/><Relationship Id="rId639" Type="http://schemas.openxmlformats.org/officeDocument/2006/relationships/hyperlink" Target="http://buchanan-campbell.com/" TargetMode="External"/><Relationship Id="rId1269" Type="http://schemas.openxmlformats.org/officeDocument/2006/relationships/hyperlink" Target="http://simon-burton.com/" TargetMode="External"/><Relationship Id="rId5140" Type="http://schemas.openxmlformats.org/officeDocument/2006/relationships/hyperlink" Target="mailto:xterry@cooper.com" TargetMode="External"/><Relationship Id="rId9761" Type="http://schemas.openxmlformats.org/officeDocument/2006/relationships/hyperlink" Target="https://lutz.com/" TargetMode="External"/><Relationship Id="rId11691" Type="http://schemas.openxmlformats.org/officeDocument/2006/relationships/hyperlink" Target="http://www.duke.com/" TargetMode="External"/><Relationship Id="rId12742" Type="http://schemas.openxmlformats.org/officeDocument/2006/relationships/hyperlink" Target="mailto:sherryhubbard@lyons-bruce.com" TargetMode="External"/><Relationship Id="rId19355" Type="http://schemas.openxmlformats.org/officeDocument/2006/relationships/hyperlink" Target="http://www.tyler-vaughan.com/" TargetMode="External"/><Relationship Id="rId1750" Type="http://schemas.openxmlformats.org/officeDocument/2006/relationships/hyperlink" Target="mailto:wzavala@lang.com" TargetMode="External"/><Relationship Id="rId2801" Type="http://schemas.openxmlformats.org/officeDocument/2006/relationships/hyperlink" Target="http://www.frazier.biz/" TargetMode="External"/><Relationship Id="rId8016" Type="http://schemas.openxmlformats.org/officeDocument/2006/relationships/hyperlink" Target="mailto:jacobsondale@rice.com" TargetMode="External"/><Relationship Id="rId8363" Type="http://schemas.openxmlformats.org/officeDocument/2006/relationships/hyperlink" Target="http://www.graham-pena.net/" TargetMode="External"/><Relationship Id="rId9414" Type="http://schemas.openxmlformats.org/officeDocument/2006/relationships/hyperlink" Target="mailto:sheilarogers@parks.org" TargetMode="External"/><Relationship Id="rId10293" Type="http://schemas.openxmlformats.org/officeDocument/2006/relationships/hyperlink" Target="https://www.nguyen-olson.org/" TargetMode="External"/><Relationship Id="rId11344" Type="http://schemas.openxmlformats.org/officeDocument/2006/relationships/hyperlink" Target="mailto:vasquezsylvia@doyle-herman.com" TargetMode="External"/><Relationship Id="rId15965" Type="http://schemas.openxmlformats.org/officeDocument/2006/relationships/hyperlink" Target="https://daugherty.com/" TargetMode="External"/><Relationship Id="rId19008" Type="http://schemas.openxmlformats.org/officeDocument/2006/relationships/hyperlink" Target="mailto:collinnixon@lynn.com" TargetMode="External"/><Relationship Id="rId1403" Type="http://schemas.openxmlformats.org/officeDocument/2006/relationships/hyperlink" Target="http://rose-mcmahon.net/" TargetMode="External"/><Relationship Id="rId4973" Type="http://schemas.openxmlformats.org/officeDocument/2006/relationships/hyperlink" Target="https://www.scott.com/" TargetMode="External"/><Relationship Id="rId14567" Type="http://schemas.openxmlformats.org/officeDocument/2006/relationships/hyperlink" Target="http://www.pratt.com/" TargetMode="External"/><Relationship Id="rId15618" Type="http://schemas.openxmlformats.org/officeDocument/2006/relationships/hyperlink" Target="mailto:sophia34@choi.com" TargetMode="External"/><Relationship Id="rId3575" Type="http://schemas.openxmlformats.org/officeDocument/2006/relationships/hyperlink" Target="http://lam.com/" TargetMode="External"/><Relationship Id="rId4626" Type="http://schemas.openxmlformats.org/officeDocument/2006/relationships/hyperlink" Target="mailto:rquinn@macias.biz" TargetMode="External"/><Relationship Id="rId13169" Type="http://schemas.openxmlformats.org/officeDocument/2006/relationships/hyperlink" Target="https://drake.com/" TargetMode="External"/><Relationship Id="rId17040" Type="http://schemas.openxmlformats.org/officeDocument/2006/relationships/hyperlink" Target="mailto:karenleach@rush.net" TargetMode="External"/><Relationship Id="rId496" Type="http://schemas.openxmlformats.org/officeDocument/2006/relationships/hyperlink" Target="mailto:jenny52@berry.com" TargetMode="External"/><Relationship Id="rId2177" Type="http://schemas.openxmlformats.org/officeDocument/2006/relationships/hyperlink" Target="http://woodard.info/" TargetMode="External"/><Relationship Id="rId3228" Type="http://schemas.openxmlformats.org/officeDocument/2006/relationships/hyperlink" Target="mailto:feliciablake@oconnell.com" TargetMode="External"/><Relationship Id="rId6798" Type="http://schemas.openxmlformats.org/officeDocument/2006/relationships/hyperlink" Target="mailto:mquinn@gaines-carlson.org" TargetMode="External"/><Relationship Id="rId7849" Type="http://schemas.openxmlformats.org/officeDocument/2006/relationships/hyperlink" Target="https://www.reeves-robbins.com/" TargetMode="External"/><Relationship Id="rId149" Type="http://schemas.openxmlformats.org/officeDocument/2006/relationships/hyperlink" Target="http://whitehead.info/" TargetMode="External"/><Relationship Id="rId9271" Type="http://schemas.openxmlformats.org/officeDocument/2006/relationships/hyperlink" Target="https://parker.biz/" TargetMode="External"/><Relationship Id="rId13650" Type="http://schemas.openxmlformats.org/officeDocument/2006/relationships/hyperlink" Target="mailto:durhammarilyn@merritt.com" TargetMode="External"/><Relationship Id="rId14701" Type="http://schemas.openxmlformats.org/officeDocument/2006/relationships/hyperlink" Target="https://www.church-pace.net/" TargetMode="External"/><Relationship Id="rId1260" Type="http://schemas.openxmlformats.org/officeDocument/2006/relationships/hyperlink" Target="mailto:harperrichard@levy-fields.com" TargetMode="External"/><Relationship Id="rId12252" Type="http://schemas.openxmlformats.org/officeDocument/2006/relationships/hyperlink" Target="mailto:cfernandez@patel.org" TargetMode="External"/><Relationship Id="rId13303" Type="http://schemas.openxmlformats.org/officeDocument/2006/relationships/hyperlink" Target="http://mccoy-rosales.com/" TargetMode="External"/><Relationship Id="rId16873" Type="http://schemas.openxmlformats.org/officeDocument/2006/relationships/hyperlink" Target="http://www.durham.info/" TargetMode="External"/><Relationship Id="rId17924" Type="http://schemas.openxmlformats.org/officeDocument/2006/relationships/hyperlink" Target="mailto:jcopeland@bartlett.com" TargetMode="External"/><Relationship Id="rId630" Type="http://schemas.openxmlformats.org/officeDocument/2006/relationships/hyperlink" Target="mailto:michaelcheyenne@ewing.info" TargetMode="External"/><Relationship Id="rId2311" Type="http://schemas.openxmlformats.org/officeDocument/2006/relationships/hyperlink" Target="https://www.cameron-marks.com/" TargetMode="External"/><Relationship Id="rId5881" Type="http://schemas.openxmlformats.org/officeDocument/2006/relationships/hyperlink" Target="http://maddox-wyatt.net/" TargetMode="External"/><Relationship Id="rId6932" Type="http://schemas.openxmlformats.org/officeDocument/2006/relationships/hyperlink" Target="mailto:mcgeedonald@sawyer.com" TargetMode="External"/><Relationship Id="rId15475" Type="http://schemas.openxmlformats.org/officeDocument/2006/relationships/hyperlink" Target="https://www.davis.com/" TargetMode="External"/><Relationship Id="rId16526" Type="http://schemas.openxmlformats.org/officeDocument/2006/relationships/hyperlink" Target="mailto:sheripadilla@love.com" TargetMode="External"/><Relationship Id="rId4483" Type="http://schemas.openxmlformats.org/officeDocument/2006/relationships/hyperlink" Target="https://lowery.com/" TargetMode="External"/><Relationship Id="rId5534" Type="http://schemas.openxmlformats.org/officeDocument/2006/relationships/hyperlink" Target="mailto:batessavannah@roberts.com" TargetMode="External"/><Relationship Id="rId14077" Type="http://schemas.openxmlformats.org/officeDocument/2006/relationships/hyperlink" Target="https://mclaughlin-fields.net/" TargetMode="External"/><Relationship Id="rId15128" Type="http://schemas.openxmlformats.org/officeDocument/2006/relationships/hyperlink" Target="mailto:buckabigail@quinn.com" TargetMode="External"/><Relationship Id="rId18698" Type="http://schemas.openxmlformats.org/officeDocument/2006/relationships/hyperlink" Target="mailto:scottfisher@carlson-gallagher.com" TargetMode="External"/><Relationship Id="rId19749" Type="http://schemas.openxmlformats.org/officeDocument/2006/relationships/hyperlink" Target="http://www.harper-keith.info/" TargetMode="External"/><Relationship Id="rId3085" Type="http://schemas.openxmlformats.org/officeDocument/2006/relationships/hyperlink" Target="http://mcconnell.org/" TargetMode="External"/><Relationship Id="rId4136" Type="http://schemas.openxmlformats.org/officeDocument/2006/relationships/hyperlink" Target="mailto:sharon01@forbes-good.biz" TargetMode="External"/><Relationship Id="rId8757" Type="http://schemas.openxmlformats.org/officeDocument/2006/relationships/hyperlink" Target="https://www.valencia.info/" TargetMode="External"/><Relationship Id="rId9808" Type="http://schemas.openxmlformats.org/officeDocument/2006/relationships/hyperlink" Target="mailto:suedeleon@silva.com" TargetMode="External"/><Relationship Id="rId10687" Type="http://schemas.openxmlformats.org/officeDocument/2006/relationships/hyperlink" Target="https://www.moon-bolton.org/" TargetMode="External"/><Relationship Id="rId7359" Type="http://schemas.openxmlformats.org/officeDocument/2006/relationships/hyperlink" Target="https://www.henry-brandt.com/" TargetMode="External"/><Relationship Id="rId11738" Type="http://schemas.openxmlformats.org/officeDocument/2006/relationships/hyperlink" Target="mailto:obarron@hays.com" TargetMode="External"/><Relationship Id="rId13160" Type="http://schemas.openxmlformats.org/officeDocument/2006/relationships/hyperlink" Target="mailto:morselaurie@hart.org" TargetMode="External"/><Relationship Id="rId14211" Type="http://schemas.openxmlformats.org/officeDocument/2006/relationships/hyperlink" Target="https://hubbard-crawford.com/" TargetMode="External"/><Relationship Id="rId17781" Type="http://schemas.openxmlformats.org/officeDocument/2006/relationships/hyperlink" Target="http://day.net/" TargetMode="External"/><Relationship Id="rId18832" Type="http://schemas.openxmlformats.org/officeDocument/2006/relationships/hyperlink" Target="mailto:xcuevas@stephenson-jordan.org" TargetMode="External"/><Relationship Id="rId140" Type="http://schemas.openxmlformats.org/officeDocument/2006/relationships/hyperlink" Target="mailto:yolanda69@rosario.com" TargetMode="External"/><Relationship Id="rId3969" Type="http://schemas.openxmlformats.org/officeDocument/2006/relationships/hyperlink" Target="https://byrd-sampson.com/" TargetMode="External"/><Relationship Id="rId5391" Type="http://schemas.openxmlformats.org/officeDocument/2006/relationships/hyperlink" Target="http://www.munoz.com/" TargetMode="External"/><Relationship Id="rId7840" Type="http://schemas.openxmlformats.org/officeDocument/2006/relationships/hyperlink" Target="mailto:yvance@oneal.com" TargetMode="External"/><Relationship Id="rId10821" Type="http://schemas.openxmlformats.org/officeDocument/2006/relationships/hyperlink" Target="https://www.santiago.biz/" TargetMode="External"/><Relationship Id="rId16383" Type="http://schemas.openxmlformats.org/officeDocument/2006/relationships/hyperlink" Target="http://www.kaufman.com/" TargetMode="External"/><Relationship Id="rId17434" Type="http://schemas.openxmlformats.org/officeDocument/2006/relationships/hyperlink" Target="mailto:joycerobles@green.biz" TargetMode="External"/><Relationship Id="rId6" Type="http://schemas.openxmlformats.org/officeDocument/2006/relationships/hyperlink" Target="https://www.mack-bell.net/" TargetMode="External"/><Relationship Id="rId5044" Type="http://schemas.openxmlformats.org/officeDocument/2006/relationships/hyperlink" Target="mailto:savannah09@trevino.com" TargetMode="External"/><Relationship Id="rId6442" Type="http://schemas.openxmlformats.org/officeDocument/2006/relationships/hyperlink" Target="mailto:laurawashington@vazquez.com" TargetMode="External"/><Relationship Id="rId12993" Type="http://schemas.openxmlformats.org/officeDocument/2006/relationships/hyperlink" Target="http://www.franklin.com/" TargetMode="External"/><Relationship Id="rId16036" Type="http://schemas.openxmlformats.org/officeDocument/2006/relationships/hyperlink" Target="mailto:nwerner@moon.com" TargetMode="External"/><Relationship Id="rId9665" Type="http://schemas.openxmlformats.org/officeDocument/2006/relationships/hyperlink" Target="http://www.liu.com/" TargetMode="External"/><Relationship Id="rId11595" Type="http://schemas.openxmlformats.org/officeDocument/2006/relationships/hyperlink" Target="https://www.tucker-case.com/" TargetMode="External"/><Relationship Id="rId12646" Type="http://schemas.openxmlformats.org/officeDocument/2006/relationships/hyperlink" Target="mailto:powersmelissa@barrett-hays.com" TargetMode="External"/><Relationship Id="rId19259" Type="http://schemas.openxmlformats.org/officeDocument/2006/relationships/hyperlink" Target="http://mendez.net/" TargetMode="External"/><Relationship Id="rId1654" Type="http://schemas.openxmlformats.org/officeDocument/2006/relationships/hyperlink" Target="mailto:mckinneyemma@jensen-villa.info" TargetMode="External"/><Relationship Id="rId2705" Type="http://schemas.openxmlformats.org/officeDocument/2006/relationships/hyperlink" Target="https://www.meyers.com/" TargetMode="External"/><Relationship Id="rId8267" Type="http://schemas.openxmlformats.org/officeDocument/2006/relationships/hyperlink" Target="http://richard.com/" TargetMode="External"/><Relationship Id="rId9318" Type="http://schemas.openxmlformats.org/officeDocument/2006/relationships/hyperlink" Target="mailto:yhoward@price.com" TargetMode="External"/><Relationship Id="rId10197" Type="http://schemas.openxmlformats.org/officeDocument/2006/relationships/hyperlink" Target="http://wheeler.com/" TargetMode="External"/><Relationship Id="rId11248" Type="http://schemas.openxmlformats.org/officeDocument/2006/relationships/hyperlink" Target="mailto:chase81@beasley-gibson.com" TargetMode="External"/><Relationship Id="rId1307" Type="http://schemas.openxmlformats.org/officeDocument/2006/relationships/hyperlink" Target="http://zhang-wright.net/" TargetMode="External"/><Relationship Id="rId4877" Type="http://schemas.openxmlformats.org/officeDocument/2006/relationships/hyperlink" Target="http://reilly-pennington.com/" TargetMode="External"/><Relationship Id="rId5928" Type="http://schemas.openxmlformats.org/officeDocument/2006/relationships/hyperlink" Target="mailto:allenmiranda@acevedo.info" TargetMode="External"/><Relationship Id="rId15869" Type="http://schemas.openxmlformats.org/officeDocument/2006/relationships/hyperlink" Target="http://www.black.com/" TargetMode="External"/><Relationship Id="rId17291" Type="http://schemas.openxmlformats.org/officeDocument/2006/relationships/hyperlink" Target="http://www.wilson.biz/" TargetMode="External"/><Relationship Id="rId18342" Type="http://schemas.openxmlformats.org/officeDocument/2006/relationships/hyperlink" Target="mailto:mcconnelldeanna@dalton.com" TargetMode="External"/><Relationship Id="rId19740" Type="http://schemas.openxmlformats.org/officeDocument/2006/relationships/hyperlink" Target="mailto:george62@miles.com" TargetMode="External"/><Relationship Id="rId13" Type="http://schemas.openxmlformats.org/officeDocument/2006/relationships/hyperlink" Target="mailto:bauergerald@morrison.com" TargetMode="External"/><Relationship Id="rId3479" Type="http://schemas.openxmlformats.org/officeDocument/2006/relationships/hyperlink" Target="http://www.shields.com/" TargetMode="External"/><Relationship Id="rId7350" Type="http://schemas.openxmlformats.org/officeDocument/2006/relationships/hyperlink" Target="mailto:fruiz@blackburn.com" TargetMode="External"/><Relationship Id="rId8401" Type="http://schemas.openxmlformats.org/officeDocument/2006/relationships/hyperlink" Target="http://www.nolan-garcia.com/" TargetMode="External"/><Relationship Id="rId7003" Type="http://schemas.openxmlformats.org/officeDocument/2006/relationships/hyperlink" Target="https://barton-baldwin.com/" TargetMode="External"/><Relationship Id="rId10331" Type="http://schemas.openxmlformats.org/officeDocument/2006/relationships/hyperlink" Target="https://garrett-petty.com/" TargetMode="External"/><Relationship Id="rId14952" Type="http://schemas.openxmlformats.org/officeDocument/2006/relationships/hyperlink" Target="mailto:donovantony@steele.info" TargetMode="External"/><Relationship Id="rId3960" Type="http://schemas.openxmlformats.org/officeDocument/2006/relationships/hyperlink" Target="mailto:monica99@boone.com" TargetMode="External"/><Relationship Id="rId9175" Type="http://schemas.openxmlformats.org/officeDocument/2006/relationships/hyperlink" Target="http://www.estrada-hall.com/" TargetMode="External"/><Relationship Id="rId13554" Type="http://schemas.openxmlformats.org/officeDocument/2006/relationships/hyperlink" Target="mailto:mathewford@irwin.com" TargetMode="External"/><Relationship Id="rId14605" Type="http://schemas.openxmlformats.org/officeDocument/2006/relationships/hyperlink" Target="https://www.velazquez.org/" TargetMode="External"/><Relationship Id="rId881" Type="http://schemas.openxmlformats.org/officeDocument/2006/relationships/hyperlink" Target="https://bryan.com/" TargetMode="External"/><Relationship Id="rId2562" Type="http://schemas.openxmlformats.org/officeDocument/2006/relationships/hyperlink" Target="mailto:tyrone18@walton.com" TargetMode="External"/><Relationship Id="rId3613" Type="http://schemas.openxmlformats.org/officeDocument/2006/relationships/hyperlink" Target="http://www.reyes.net/" TargetMode="External"/><Relationship Id="rId12156" Type="http://schemas.openxmlformats.org/officeDocument/2006/relationships/hyperlink" Target="mailto:karl16@cain.net" TargetMode="External"/><Relationship Id="rId13207" Type="http://schemas.openxmlformats.org/officeDocument/2006/relationships/hyperlink" Target="http://hamilton.com/" TargetMode="External"/><Relationship Id="rId16777" Type="http://schemas.openxmlformats.org/officeDocument/2006/relationships/hyperlink" Target="http://stephenson.com/" TargetMode="External"/><Relationship Id="rId17828" Type="http://schemas.openxmlformats.org/officeDocument/2006/relationships/hyperlink" Target="mailto:lebob@fleming.com" TargetMode="External"/><Relationship Id="rId534" Type="http://schemas.openxmlformats.org/officeDocument/2006/relationships/hyperlink" Target="mailto:zramsey@gallagher-briggs.biz" TargetMode="External"/><Relationship Id="rId1164" Type="http://schemas.openxmlformats.org/officeDocument/2006/relationships/hyperlink" Target="mailto:psutton@thornton-palmer.info" TargetMode="External"/><Relationship Id="rId2215" Type="http://schemas.openxmlformats.org/officeDocument/2006/relationships/hyperlink" Target="https://www.downs.com/" TargetMode="External"/><Relationship Id="rId5785" Type="http://schemas.openxmlformats.org/officeDocument/2006/relationships/hyperlink" Target="https://cisneros.com/" TargetMode="External"/><Relationship Id="rId6836" Type="http://schemas.openxmlformats.org/officeDocument/2006/relationships/hyperlink" Target="mailto:doris13@costa.com" TargetMode="External"/><Relationship Id="rId15379" Type="http://schemas.openxmlformats.org/officeDocument/2006/relationships/hyperlink" Target="https://wiggins.net/" TargetMode="External"/><Relationship Id="rId19250" Type="http://schemas.openxmlformats.org/officeDocument/2006/relationships/hyperlink" Target="mailto:rosalesjoy@orozco.com" TargetMode="External"/><Relationship Id="rId4387" Type="http://schemas.openxmlformats.org/officeDocument/2006/relationships/hyperlink" Target="http://www.jackson.com/" TargetMode="External"/><Relationship Id="rId5438" Type="http://schemas.openxmlformats.org/officeDocument/2006/relationships/hyperlink" Target="mailto:dcohen@mills-riley.net" TargetMode="External"/><Relationship Id="rId11989" Type="http://schemas.openxmlformats.org/officeDocument/2006/relationships/hyperlink" Target="http://dodson-dalton.com/" TargetMode="External"/><Relationship Id="rId15860" Type="http://schemas.openxmlformats.org/officeDocument/2006/relationships/hyperlink" Target="mailto:cheyenne75@spence.com" TargetMode="External"/><Relationship Id="rId16911" Type="http://schemas.openxmlformats.org/officeDocument/2006/relationships/hyperlink" Target="https://www.weaver.biz/" TargetMode="External"/><Relationship Id="rId3470" Type="http://schemas.openxmlformats.org/officeDocument/2006/relationships/hyperlink" Target="mailto:lwood@davila.info" TargetMode="External"/><Relationship Id="rId13064" Type="http://schemas.openxmlformats.org/officeDocument/2006/relationships/hyperlink" Target="mailto:zimmermanshirley@medina-zhang.org" TargetMode="External"/><Relationship Id="rId14462" Type="http://schemas.openxmlformats.org/officeDocument/2006/relationships/hyperlink" Target="mailto:sandy36@mclean.com" TargetMode="External"/><Relationship Id="rId15513" Type="http://schemas.openxmlformats.org/officeDocument/2006/relationships/hyperlink" Target="http://www.drake-petty.biz/" TargetMode="External"/><Relationship Id="rId391" Type="http://schemas.openxmlformats.org/officeDocument/2006/relationships/hyperlink" Target="http://powers-bird.com/" TargetMode="External"/><Relationship Id="rId2072" Type="http://schemas.openxmlformats.org/officeDocument/2006/relationships/hyperlink" Target="mailto:jane81@vaughn-moses.biz" TargetMode="External"/><Relationship Id="rId3123" Type="http://schemas.openxmlformats.org/officeDocument/2006/relationships/hyperlink" Target="http://www.oconnell-gonzales.com/" TargetMode="External"/><Relationship Id="rId4521" Type="http://schemas.openxmlformats.org/officeDocument/2006/relationships/hyperlink" Target="https://www.glass.com/" TargetMode="External"/><Relationship Id="rId14115" Type="http://schemas.openxmlformats.org/officeDocument/2006/relationships/hyperlink" Target="https://bridges-wall.net/" TargetMode="External"/><Relationship Id="rId17685" Type="http://schemas.openxmlformats.org/officeDocument/2006/relationships/hyperlink" Target="http://www.barry.com/" TargetMode="External"/><Relationship Id="rId18736" Type="http://schemas.openxmlformats.org/officeDocument/2006/relationships/hyperlink" Target="mailto:hubbardisabel@moore.net" TargetMode="External"/><Relationship Id="rId6693" Type="http://schemas.openxmlformats.org/officeDocument/2006/relationships/hyperlink" Target="https://house.org/" TargetMode="External"/><Relationship Id="rId7744" Type="http://schemas.openxmlformats.org/officeDocument/2006/relationships/hyperlink" Target="mailto:dannyhunt@strong.com" TargetMode="External"/><Relationship Id="rId10725" Type="http://schemas.openxmlformats.org/officeDocument/2006/relationships/hyperlink" Target="http://cross-ortiz.com/" TargetMode="External"/><Relationship Id="rId16287" Type="http://schemas.openxmlformats.org/officeDocument/2006/relationships/hyperlink" Target="http://www.nelson.biz/" TargetMode="External"/><Relationship Id="rId17338" Type="http://schemas.openxmlformats.org/officeDocument/2006/relationships/hyperlink" Target="mailto:shanegiles@francis.com" TargetMode="External"/><Relationship Id="rId5295" Type="http://schemas.openxmlformats.org/officeDocument/2006/relationships/hyperlink" Target="http://baker.biz/" TargetMode="External"/><Relationship Id="rId6346" Type="http://schemas.openxmlformats.org/officeDocument/2006/relationships/hyperlink" Target="mailto:jeromeandersen@garcia.biz" TargetMode="External"/><Relationship Id="rId12897" Type="http://schemas.openxmlformats.org/officeDocument/2006/relationships/hyperlink" Target="http://walters.info/" TargetMode="External"/><Relationship Id="rId2956" Type="http://schemas.openxmlformats.org/officeDocument/2006/relationships/hyperlink" Target="mailto:carolyn32@bond.com" TargetMode="External"/><Relationship Id="rId9569" Type="http://schemas.openxmlformats.org/officeDocument/2006/relationships/hyperlink" Target="http://carey.com/" TargetMode="External"/><Relationship Id="rId11499" Type="http://schemas.openxmlformats.org/officeDocument/2006/relationships/hyperlink" Target="http://hogan.net/" TargetMode="External"/><Relationship Id="rId13948" Type="http://schemas.openxmlformats.org/officeDocument/2006/relationships/hyperlink" Target="mailto:jeanettemarshall@gay-haney.info" TargetMode="External"/><Relationship Id="rId15370" Type="http://schemas.openxmlformats.org/officeDocument/2006/relationships/hyperlink" Target="mailto:pmanning@shannon-brown.com" TargetMode="External"/><Relationship Id="rId16421" Type="http://schemas.openxmlformats.org/officeDocument/2006/relationships/hyperlink" Target="https://horton.com/" TargetMode="External"/><Relationship Id="rId928" Type="http://schemas.openxmlformats.org/officeDocument/2006/relationships/hyperlink" Target="mailto:eric18@avery.com" TargetMode="External"/><Relationship Id="rId1558" Type="http://schemas.openxmlformats.org/officeDocument/2006/relationships/hyperlink" Target="mailto:lkerr@gibson.biz" TargetMode="External"/><Relationship Id="rId2609" Type="http://schemas.openxmlformats.org/officeDocument/2006/relationships/hyperlink" Target="https://torres-medina.com/" TargetMode="External"/><Relationship Id="rId15023" Type="http://schemas.openxmlformats.org/officeDocument/2006/relationships/hyperlink" Target="http://king.com/" TargetMode="External"/><Relationship Id="rId19991" Type="http://schemas.openxmlformats.org/officeDocument/2006/relationships/hyperlink" Target="mailto:sharigriffin@cameron.com" TargetMode="External"/><Relationship Id="rId4031" Type="http://schemas.openxmlformats.org/officeDocument/2006/relationships/hyperlink" Target="https://archer-kaufman.com/" TargetMode="External"/><Relationship Id="rId11980" Type="http://schemas.openxmlformats.org/officeDocument/2006/relationships/hyperlink" Target="mailto:berrysydney@young.biz" TargetMode="External"/><Relationship Id="rId17195" Type="http://schemas.openxmlformats.org/officeDocument/2006/relationships/hyperlink" Target="https://fletcher.com/" TargetMode="External"/><Relationship Id="rId18593" Type="http://schemas.openxmlformats.org/officeDocument/2006/relationships/hyperlink" Target="http://www.spence-michael.com/" TargetMode="External"/><Relationship Id="rId19644" Type="http://schemas.openxmlformats.org/officeDocument/2006/relationships/hyperlink" Target="mailto:larry47@lopez-simpson.info" TargetMode="External"/><Relationship Id="rId7254" Type="http://schemas.openxmlformats.org/officeDocument/2006/relationships/hyperlink" Target="mailto:solomondeanna@simon.com" TargetMode="External"/><Relationship Id="rId8305" Type="http://schemas.openxmlformats.org/officeDocument/2006/relationships/hyperlink" Target="http://vargas-thornton.com/" TargetMode="External"/><Relationship Id="rId8652" Type="http://schemas.openxmlformats.org/officeDocument/2006/relationships/hyperlink" Target="mailto:melody85@phillips.org" TargetMode="External"/><Relationship Id="rId9703" Type="http://schemas.openxmlformats.org/officeDocument/2006/relationships/hyperlink" Target="https://mills-nelson.biz/" TargetMode="External"/><Relationship Id="rId10582" Type="http://schemas.openxmlformats.org/officeDocument/2006/relationships/hyperlink" Target="mailto:bradysaunders@mcdaniel-dixon.info" TargetMode="External"/><Relationship Id="rId11633" Type="http://schemas.openxmlformats.org/officeDocument/2006/relationships/hyperlink" Target="https://maldonado.biz/" TargetMode="External"/><Relationship Id="rId18246" Type="http://schemas.openxmlformats.org/officeDocument/2006/relationships/hyperlink" Target="mailto:claire74@schwartz.biz" TargetMode="External"/><Relationship Id="rId10235" Type="http://schemas.openxmlformats.org/officeDocument/2006/relationships/hyperlink" Target="http://burgess.biz/" TargetMode="External"/><Relationship Id="rId14856" Type="http://schemas.openxmlformats.org/officeDocument/2006/relationships/hyperlink" Target="mailto:fwilkinson@patrick.com" TargetMode="External"/><Relationship Id="rId15907" Type="http://schemas.openxmlformats.org/officeDocument/2006/relationships/hyperlink" Target="http://grimes.info/" TargetMode="External"/><Relationship Id="rId3864" Type="http://schemas.openxmlformats.org/officeDocument/2006/relationships/hyperlink" Target="mailto:cynthia85@jones-harrington.com" TargetMode="External"/><Relationship Id="rId4915" Type="http://schemas.openxmlformats.org/officeDocument/2006/relationships/hyperlink" Target="https://strickland.biz/" TargetMode="External"/><Relationship Id="rId13458" Type="http://schemas.openxmlformats.org/officeDocument/2006/relationships/hyperlink" Target="mailto:norman50@duncan-browning.com" TargetMode="External"/><Relationship Id="rId14509" Type="http://schemas.openxmlformats.org/officeDocument/2006/relationships/hyperlink" Target="https://jensen.com/" TargetMode="External"/><Relationship Id="rId785" Type="http://schemas.openxmlformats.org/officeDocument/2006/relationships/hyperlink" Target="https://www.smith.net/" TargetMode="External"/><Relationship Id="rId2466" Type="http://schemas.openxmlformats.org/officeDocument/2006/relationships/hyperlink" Target="mailto:guzmancatherine@coffey.com" TargetMode="External"/><Relationship Id="rId3517" Type="http://schemas.openxmlformats.org/officeDocument/2006/relationships/hyperlink" Target="http://www.whitney.com/" TargetMode="External"/><Relationship Id="rId9079" Type="http://schemas.openxmlformats.org/officeDocument/2006/relationships/hyperlink" Target="http://www.franco.info/" TargetMode="External"/><Relationship Id="rId438" Type="http://schemas.openxmlformats.org/officeDocument/2006/relationships/hyperlink" Target="mailto:xrollins@mcfarland.com" TargetMode="External"/><Relationship Id="rId1068" Type="http://schemas.openxmlformats.org/officeDocument/2006/relationships/hyperlink" Target="mailto:kristen16@mcdonald.com" TargetMode="External"/><Relationship Id="rId2119" Type="http://schemas.openxmlformats.org/officeDocument/2006/relationships/hyperlink" Target="http://salinas-mueller.com/" TargetMode="External"/><Relationship Id="rId5689" Type="http://schemas.openxmlformats.org/officeDocument/2006/relationships/hyperlink" Target="https://hurley.info/" TargetMode="External"/><Relationship Id="rId9560" Type="http://schemas.openxmlformats.org/officeDocument/2006/relationships/hyperlink" Target="mailto:ncastaneda@townsend.com" TargetMode="External"/><Relationship Id="rId19154" Type="http://schemas.openxmlformats.org/officeDocument/2006/relationships/hyperlink" Target="mailto:daryl33@shaffer-liu.net" TargetMode="External"/><Relationship Id="rId8162" Type="http://schemas.openxmlformats.org/officeDocument/2006/relationships/hyperlink" Target="mailto:jody12@armstrong.org" TargetMode="External"/><Relationship Id="rId9213" Type="http://schemas.openxmlformats.org/officeDocument/2006/relationships/hyperlink" Target="https://www.boyle.com/" TargetMode="External"/><Relationship Id="rId10092" Type="http://schemas.openxmlformats.org/officeDocument/2006/relationships/hyperlink" Target="mailto:travisbates@walters.com" TargetMode="External"/><Relationship Id="rId11143" Type="http://schemas.openxmlformats.org/officeDocument/2006/relationships/hyperlink" Target="http://huang.net/" TargetMode="External"/><Relationship Id="rId11490" Type="http://schemas.openxmlformats.org/officeDocument/2006/relationships/hyperlink" Target="mailto:mary83@escobar.com" TargetMode="External"/><Relationship Id="rId12541" Type="http://schemas.openxmlformats.org/officeDocument/2006/relationships/hyperlink" Target="http://www.hansen-mckenzie.net/" TargetMode="External"/><Relationship Id="rId1202" Type="http://schemas.openxmlformats.org/officeDocument/2006/relationships/hyperlink" Target="mailto:jacksonshannon@cantrell.net" TargetMode="External"/><Relationship Id="rId2600" Type="http://schemas.openxmlformats.org/officeDocument/2006/relationships/hyperlink" Target="mailto:michelle87@mercado.com" TargetMode="External"/><Relationship Id="rId15764" Type="http://schemas.openxmlformats.org/officeDocument/2006/relationships/hyperlink" Target="mailto:shahkathryn@garza-acosta.com" TargetMode="External"/><Relationship Id="rId16815" Type="http://schemas.openxmlformats.org/officeDocument/2006/relationships/hyperlink" Target="http://vega.biz/" TargetMode="External"/><Relationship Id="rId4772" Type="http://schemas.openxmlformats.org/officeDocument/2006/relationships/hyperlink" Target="mailto:aaronrasmussen@spears.biz" TargetMode="External"/><Relationship Id="rId5823" Type="http://schemas.openxmlformats.org/officeDocument/2006/relationships/hyperlink" Target="https://www.zimmerman.biz/" TargetMode="External"/><Relationship Id="rId14366" Type="http://schemas.openxmlformats.org/officeDocument/2006/relationships/hyperlink" Target="mailto:vicki28@shea.net" TargetMode="External"/><Relationship Id="rId15417" Type="http://schemas.openxmlformats.org/officeDocument/2006/relationships/hyperlink" Target="http://www.petty.com/" TargetMode="External"/><Relationship Id="rId18987" Type="http://schemas.openxmlformats.org/officeDocument/2006/relationships/hyperlink" Target="http://www.wilson.net/" TargetMode="External"/><Relationship Id="rId295" Type="http://schemas.openxmlformats.org/officeDocument/2006/relationships/hyperlink" Target="http://sloan.info/" TargetMode="External"/><Relationship Id="rId3374" Type="http://schemas.openxmlformats.org/officeDocument/2006/relationships/hyperlink" Target="mailto:zlarsen@zimmerman.com" TargetMode="External"/><Relationship Id="rId4425" Type="http://schemas.openxmlformats.org/officeDocument/2006/relationships/hyperlink" Target="http://foster-burnett.com/" TargetMode="External"/><Relationship Id="rId7995" Type="http://schemas.openxmlformats.org/officeDocument/2006/relationships/hyperlink" Target="https://www.bullock.biz/" TargetMode="External"/><Relationship Id="rId10976" Type="http://schemas.openxmlformats.org/officeDocument/2006/relationships/hyperlink" Target="mailto:chelseaharris@wells-villa.biz" TargetMode="External"/><Relationship Id="rId14019" Type="http://schemas.openxmlformats.org/officeDocument/2006/relationships/hyperlink" Target="https://www.curry-decker.com/" TargetMode="External"/><Relationship Id="rId17589" Type="http://schemas.openxmlformats.org/officeDocument/2006/relationships/hyperlink" Target="http://le.com/" TargetMode="External"/><Relationship Id="rId3027" Type="http://schemas.openxmlformats.org/officeDocument/2006/relationships/hyperlink" Target="https://www.cochran.com/" TargetMode="External"/><Relationship Id="rId6597" Type="http://schemas.openxmlformats.org/officeDocument/2006/relationships/hyperlink" Target="https://www.christensen.info/" TargetMode="External"/><Relationship Id="rId7648" Type="http://schemas.openxmlformats.org/officeDocument/2006/relationships/hyperlink" Target="mailto:nbrooks@moore.com" TargetMode="External"/><Relationship Id="rId10629" Type="http://schemas.openxmlformats.org/officeDocument/2006/relationships/hyperlink" Target="http://www.kirby.org/" TargetMode="External"/><Relationship Id="rId14500" Type="http://schemas.openxmlformats.org/officeDocument/2006/relationships/hyperlink" Target="mailto:ericksondave@taylor-bond.com" TargetMode="External"/><Relationship Id="rId5199" Type="http://schemas.openxmlformats.org/officeDocument/2006/relationships/hyperlink" Target="http://www.bentley-stark.net/" TargetMode="External"/><Relationship Id="rId9070" Type="http://schemas.openxmlformats.org/officeDocument/2006/relationships/hyperlink" Target="mailto:eclay@benson-buchanan.info" TargetMode="External"/><Relationship Id="rId12051" Type="http://schemas.openxmlformats.org/officeDocument/2006/relationships/hyperlink" Target="http://york.com/" TargetMode="External"/><Relationship Id="rId13102" Type="http://schemas.openxmlformats.org/officeDocument/2006/relationships/hyperlink" Target="mailto:hannahpalmer@molina.net" TargetMode="External"/><Relationship Id="rId2110" Type="http://schemas.openxmlformats.org/officeDocument/2006/relationships/hyperlink" Target="mailto:wendy75@newman.org" TargetMode="External"/><Relationship Id="rId5680" Type="http://schemas.openxmlformats.org/officeDocument/2006/relationships/hyperlink" Target="mailto:trujillojasmine@calderon-peck.org" TargetMode="External"/><Relationship Id="rId15274" Type="http://schemas.openxmlformats.org/officeDocument/2006/relationships/hyperlink" Target="mailto:mayssarah@orr-huber.net" TargetMode="External"/><Relationship Id="rId16672" Type="http://schemas.openxmlformats.org/officeDocument/2006/relationships/hyperlink" Target="mailto:iobrien@fox-boyer.com" TargetMode="External"/><Relationship Id="rId17723" Type="http://schemas.openxmlformats.org/officeDocument/2006/relationships/hyperlink" Target="https://www.gates.com/" TargetMode="External"/><Relationship Id="rId4282" Type="http://schemas.openxmlformats.org/officeDocument/2006/relationships/hyperlink" Target="mailto:pinedakaren@herring.com" TargetMode="External"/><Relationship Id="rId5333" Type="http://schemas.openxmlformats.org/officeDocument/2006/relationships/hyperlink" Target="https://www.franklin-cox.com/" TargetMode="External"/><Relationship Id="rId6731" Type="http://schemas.openxmlformats.org/officeDocument/2006/relationships/hyperlink" Target="http://ochoa.com/" TargetMode="External"/><Relationship Id="rId16325" Type="http://schemas.openxmlformats.org/officeDocument/2006/relationships/hyperlink" Target="https://farrell-harvey.com/" TargetMode="External"/><Relationship Id="rId19895" Type="http://schemas.openxmlformats.org/officeDocument/2006/relationships/hyperlink" Target="https://rhodes.com/" TargetMode="External"/><Relationship Id="rId9954" Type="http://schemas.openxmlformats.org/officeDocument/2006/relationships/hyperlink" Target="mailto:bentleykristi@fox.com" TargetMode="External"/><Relationship Id="rId11884" Type="http://schemas.openxmlformats.org/officeDocument/2006/relationships/hyperlink" Target="mailto:derrick89@turner.com" TargetMode="External"/><Relationship Id="rId12935" Type="http://schemas.openxmlformats.org/officeDocument/2006/relationships/hyperlink" Target="https://hanson-wiley.com/" TargetMode="External"/><Relationship Id="rId18497" Type="http://schemas.openxmlformats.org/officeDocument/2006/relationships/hyperlink" Target="https://www.roy.com/" TargetMode="External"/><Relationship Id="rId19548" Type="http://schemas.openxmlformats.org/officeDocument/2006/relationships/hyperlink" Target="mailto:karicasey@mccarthy-benjamin.net" TargetMode="External"/><Relationship Id="rId1943" Type="http://schemas.openxmlformats.org/officeDocument/2006/relationships/hyperlink" Target="http://www.flynn.com/" TargetMode="External"/><Relationship Id="rId8556" Type="http://schemas.openxmlformats.org/officeDocument/2006/relationships/hyperlink" Target="mailto:trevinobrooke@black-freeman.com" TargetMode="External"/><Relationship Id="rId9607" Type="http://schemas.openxmlformats.org/officeDocument/2006/relationships/hyperlink" Target="https://mccarty.biz/" TargetMode="External"/><Relationship Id="rId10486" Type="http://schemas.openxmlformats.org/officeDocument/2006/relationships/hyperlink" Target="mailto:carolyn38@jimenez.com" TargetMode="External"/><Relationship Id="rId11537" Type="http://schemas.openxmlformats.org/officeDocument/2006/relationships/hyperlink" Target="https://ingram-lutz.org/" TargetMode="External"/><Relationship Id="rId17099" Type="http://schemas.openxmlformats.org/officeDocument/2006/relationships/hyperlink" Target="http://roy.com/" TargetMode="External"/><Relationship Id="rId7158" Type="http://schemas.openxmlformats.org/officeDocument/2006/relationships/hyperlink" Target="mailto:mariodean@mcintosh.com" TargetMode="External"/><Relationship Id="rId8209" Type="http://schemas.openxmlformats.org/officeDocument/2006/relationships/hyperlink" Target="https://jones.org/" TargetMode="External"/><Relationship Id="rId10139" Type="http://schemas.openxmlformats.org/officeDocument/2006/relationships/hyperlink" Target="https://www.davidson-weaver.com/" TargetMode="External"/><Relationship Id="rId14010" Type="http://schemas.openxmlformats.org/officeDocument/2006/relationships/hyperlink" Target="mailto:mindy57@yu.com" TargetMode="External"/><Relationship Id="rId17580" Type="http://schemas.openxmlformats.org/officeDocument/2006/relationships/hyperlink" Target="mailto:richardsonglen@brown.info" TargetMode="External"/><Relationship Id="rId18631" Type="http://schemas.openxmlformats.org/officeDocument/2006/relationships/hyperlink" Target="https://velazquez-watkins.com/" TargetMode="External"/><Relationship Id="rId3768" Type="http://schemas.openxmlformats.org/officeDocument/2006/relationships/hyperlink" Target="mailto:whuang@lin.com" TargetMode="External"/><Relationship Id="rId4819" Type="http://schemas.openxmlformats.org/officeDocument/2006/relationships/hyperlink" Target="http://osborne.biz/" TargetMode="External"/><Relationship Id="rId16182" Type="http://schemas.openxmlformats.org/officeDocument/2006/relationships/hyperlink" Target="mailto:billy78@oneal-horton.com" TargetMode="External"/><Relationship Id="rId17233" Type="http://schemas.openxmlformats.org/officeDocument/2006/relationships/hyperlink" Target="http://www.lin-burton.com/" TargetMode="External"/><Relationship Id="rId689" Type="http://schemas.openxmlformats.org/officeDocument/2006/relationships/hyperlink" Target="https://watkins-webster.com/" TargetMode="External"/><Relationship Id="rId5190" Type="http://schemas.openxmlformats.org/officeDocument/2006/relationships/hyperlink" Target="mailto:jeanette15@hendricks.com" TargetMode="External"/><Relationship Id="rId6241" Type="http://schemas.openxmlformats.org/officeDocument/2006/relationships/hyperlink" Target="https://glenn.com/" TargetMode="External"/><Relationship Id="rId10620" Type="http://schemas.openxmlformats.org/officeDocument/2006/relationships/hyperlink" Target="mailto:jermaine30@long-bryant.com" TargetMode="External"/><Relationship Id="rId9464" Type="http://schemas.openxmlformats.org/officeDocument/2006/relationships/hyperlink" Target="mailto:joycemarks@massey.com" TargetMode="External"/><Relationship Id="rId12792" Type="http://schemas.openxmlformats.org/officeDocument/2006/relationships/hyperlink" Target="mailto:bryantnancy@stafford.info" TargetMode="External"/><Relationship Id="rId13843" Type="http://schemas.openxmlformats.org/officeDocument/2006/relationships/hyperlink" Target="http://johnson.net/" TargetMode="External"/><Relationship Id="rId19058" Type="http://schemas.openxmlformats.org/officeDocument/2006/relationships/hyperlink" Target="mailto:daviesbarry@moran-mcneil.com" TargetMode="External"/><Relationship Id="rId2851" Type="http://schemas.openxmlformats.org/officeDocument/2006/relationships/hyperlink" Target="https://coleman.info/" TargetMode="External"/><Relationship Id="rId3902" Type="http://schemas.openxmlformats.org/officeDocument/2006/relationships/hyperlink" Target="mailto:matthew54@good.org" TargetMode="External"/><Relationship Id="rId8066" Type="http://schemas.openxmlformats.org/officeDocument/2006/relationships/hyperlink" Target="mailto:zwalls@kerr.org" TargetMode="External"/><Relationship Id="rId9117" Type="http://schemas.openxmlformats.org/officeDocument/2006/relationships/hyperlink" Target="https://clay-austin.com/" TargetMode="External"/><Relationship Id="rId11394" Type="http://schemas.openxmlformats.org/officeDocument/2006/relationships/hyperlink" Target="mailto:isaacmercer@kelley.com" TargetMode="External"/><Relationship Id="rId12445" Type="http://schemas.openxmlformats.org/officeDocument/2006/relationships/hyperlink" Target="https://pruitt.com/" TargetMode="External"/><Relationship Id="rId823" Type="http://schemas.openxmlformats.org/officeDocument/2006/relationships/hyperlink" Target="https://www.day.info/" TargetMode="External"/><Relationship Id="rId1453" Type="http://schemas.openxmlformats.org/officeDocument/2006/relationships/hyperlink" Target="http://greene.com/" TargetMode="External"/><Relationship Id="rId2504" Type="http://schemas.openxmlformats.org/officeDocument/2006/relationships/hyperlink" Target="mailto:clarkdakota@barrera.com" TargetMode="External"/><Relationship Id="rId11047" Type="http://schemas.openxmlformats.org/officeDocument/2006/relationships/hyperlink" Target="http://vincent-molina.com/" TargetMode="External"/><Relationship Id="rId15668" Type="http://schemas.openxmlformats.org/officeDocument/2006/relationships/hyperlink" Target="mailto:mdorsey@shea-dyer.com" TargetMode="External"/><Relationship Id="rId16719" Type="http://schemas.openxmlformats.org/officeDocument/2006/relationships/hyperlink" Target="https://www.dyer.biz/" TargetMode="External"/><Relationship Id="rId1106" Type="http://schemas.openxmlformats.org/officeDocument/2006/relationships/hyperlink" Target="mailto:hlowe@morse.com" TargetMode="External"/><Relationship Id="rId4676" Type="http://schemas.openxmlformats.org/officeDocument/2006/relationships/hyperlink" Target="mailto:brentchapman@wu-freeman.net" TargetMode="External"/><Relationship Id="rId5727" Type="http://schemas.openxmlformats.org/officeDocument/2006/relationships/hyperlink" Target="https://dudley.com/" TargetMode="External"/><Relationship Id="rId17090" Type="http://schemas.openxmlformats.org/officeDocument/2006/relationships/hyperlink" Target="mailto:vcarrillo@ritter.com" TargetMode="External"/><Relationship Id="rId18141" Type="http://schemas.openxmlformats.org/officeDocument/2006/relationships/hyperlink" Target="https://www.maldonado.com/" TargetMode="External"/><Relationship Id="rId3278" Type="http://schemas.openxmlformats.org/officeDocument/2006/relationships/hyperlink" Target="mailto:ivanyoder@eaton.com" TargetMode="External"/><Relationship Id="rId4329" Type="http://schemas.openxmlformats.org/officeDocument/2006/relationships/hyperlink" Target="https://rose.info/" TargetMode="External"/><Relationship Id="rId7899" Type="http://schemas.openxmlformats.org/officeDocument/2006/relationships/hyperlink" Target="http://www.cardenas.com/" TargetMode="External"/><Relationship Id="rId8200" Type="http://schemas.openxmlformats.org/officeDocument/2006/relationships/hyperlink" Target="mailto:joycenash@west-cobb.com" TargetMode="External"/><Relationship Id="rId10130" Type="http://schemas.openxmlformats.org/officeDocument/2006/relationships/hyperlink" Target="mailto:susanpotts@bridges-howell.com" TargetMode="External"/><Relationship Id="rId199" Type="http://schemas.openxmlformats.org/officeDocument/2006/relationships/hyperlink" Target="mailto:vernonrush@harvey.com" TargetMode="External"/><Relationship Id="rId13353" Type="http://schemas.openxmlformats.org/officeDocument/2006/relationships/hyperlink" Target="http://www.russell.info/" TargetMode="External"/><Relationship Id="rId14751" Type="http://schemas.openxmlformats.org/officeDocument/2006/relationships/hyperlink" Target="http://donovan.net/" TargetMode="External"/><Relationship Id="rId15802" Type="http://schemas.openxmlformats.org/officeDocument/2006/relationships/hyperlink" Target="mailto:tzimmerman@mendoza-sampson.org" TargetMode="External"/><Relationship Id="rId680" Type="http://schemas.openxmlformats.org/officeDocument/2006/relationships/hyperlink" Target="mailto:shelby36@lawrence-love.com" TargetMode="External"/><Relationship Id="rId2361" Type="http://schemas.openxmlformats.org/officeDocument/2006/relationships/hyperlink" Target="http://gallagher-sanford.net/" TargetMode="External"/><Relationship Id="rId3412" Type="http://schemas.openxmlformats.org/officeDocument/2006/relationships/hyperlink" Target="mailto:amy85@banks-russell.com" TargetMode="External"/><Relationship Id="rId4810" Type="http://schemas.openxmlformats.org/officeDocument/2006/relationships/hyperlink" Target="mailto:destiny64@trujillo.com" TargetMode="External"/><Relationship Id="rId13006" Type="http://schemas.openxmlformats.org/officeDocument/2006/relationships/hyperlink" Target="mailto:icook@lynch.com" TargetMode="External"/><Relationship Id="rId14404" Type="http://schemas.openxmlformats.org/officeDocument/2006/relationships/hyperlink" Target="mailto:dana13@serrano-bird.com" TargetMode="External"/><Relationship Id="rId17974" Type="http://schemas.openxmlformats.org/officeDocument/2006/relationships/hyperlink" Target="mailto:rdunlap@jenkins.com" TargetMode="External"/><Relationship Id="rId333" Type="http://schemas.openxmlformats.org/officeDocument/2006/relationships/hyperlink" Target="https://molina.com/" TargetMode="External"/><Relationship Id="rId2014" Type="http://schemas.openxmlformats.org/officeDocument/2006/relationships/hyperlink" Target="mailto:kelly48@cantrell-grimes.com" TargetMode="External"/><Relationship Id="rId6982" Type="http://schemas.openxmlformats.org/officeDocument/2006/relationships/hyperlink" Target="mailto:allisonrachael@rios.com" TargetMode="External"/><Relationship Id="rId16576" Type="http://schemas.openxmlformats.org/officeDocument/2006/relationships/hyperlink" Target="mailto:rdavidson@noble-glover.com" TargetMode="External"/><Relationship Id="rId17627" Type="http://schemas.openxmlformats.org/officeDocument/2006/relationships/hyperlink" Target="https://www.benson-lutz.com/" TargetMode="External"/><Relationship Id="rId4186" Type="http://schemas.openxmlformats.org/officeDocument/2006/relationships/hyperlink" Target="mailto:bkaufman@richardson-rivera.com" TargetMode="External"/><Relationship Id="rId5584" Type="http://schemas.openxmlformats.org/officeDocument/2006/relationships/hyperlink" Target="mailto:steve77@sanford.com" TargetMode="External"/><Relationship Id="rId6635" Type="http://schemas.openxmlformats.org/officeDocument/2006/relationships/hyperlink" Target="https://www.crane-garrison.net/" TargetMode="External"/><Relationship Id="rId15178" Type="http://schemas.openxmlformats.org/officeDocument/2006/relationships/hyperlink" Target="mailto:raymondkent@quinn.net" TargetMode="External"/><Relationship Id="rId16229" Type="http://schemas.openxmlformats.org/officeDocument/2006/relationships/hyperlink" Target="https://pace-turner.net/" TargetMode="External"/><Relationship Id="rId19799" Type="http://schemas.openxmlformats.org/officeDocument/2006/relationships/hyperlink" Target="http://pearson.com/" TargetMode="External"/><Relationship Id="rId5237" Type="http://schemas.openxmlformats.org/officeDocument/2006/relationships/hyperlink" Target="https://www.flores.info/" TargetMode="External"/><Relationship Id="rId9858" Type="http://schemas.openxmlformats.org/officeDocument/2006/relationships/hyperlink" Target="mailto:mandycox@bentley-hayden.org" TargetMode="External"/><Relationship Id="rId11788" Type="http://schemas.openxmlformats.org/officeDocument/2006/relationships/hyperlink" Target="mailto:patricia58@berry.com" TargetMode="External"/><Relationship Id="rId12839" Type="http://schemas.openxmlformats.org/officeDocument/2006/relationships/hyperlink" Target="http://garner-baldwin.org/" TargetMode="External"/><Relationship Id="rId16710" Type="http://schemas.openxmlformats.org/officeDocument/2006/relationships/hyperlink" Target="mailto:renee50@villarreal.com" TargetMode="External"/><Relationship Id="rId1847" Type="http://schemas.openxmlformats.org/officeDocument/2006/relationships/hyperlink" Target="http://murphy.com/" TargetMode="External"/><Relationship Id="rId14261" Type="http://schemas.openxmlformats.org/officeDocument/2006/relationships/hyperlink" Target="http://www.perkins-reeves.net/" TargetMode="External"/><Relationship Id="rId15312" Type="http://schemas.openxmlformats.org/officeDocument/2006/relationships/hyperlink" Target="mailto:cummingsrobyn@patterson.org" TargetMode="External"/><Relationship Id="rId4320" Type="http://schemas.openxmlformats.org/officeDocument/2006/relationships/hyperlink" Target="mailto:lshea@davis.biz" TargetMode="External"/><Relationship Id="rId7890" Type="http://schemas.openxmlformats.org/officeDocument/2006/relationships/hyperlink" Target="mailto:loganstephen@travis.com" TargetMode="External"/><Relationship Id="rId17484" Type="http://schemas.openxmlformats.org/officeDocument/2006/relationships/hyperlink" Target="mailto:kelseymontoya@roberts.com" TargetMode="External"/><Relationship Id="rId18882" Type="http://schemas.openxmlformats.org/officeDocument/2006/relationships/hyperlink" Target="mailto:olyons@clayton-rivers.net" TargetMode="External"/><Relationship Id="rId19933" Type="http://schemas.openxmlformats.org/officeDocument/2006/relationships/hyperlink" Target="http://chapman.com/" TargetMode="External"/><Relationship Id="rId190" Type="http://schemas.openxmlformats.org/officeDocument/2006/relationships/hyperlink" Target="https://newton-esparza.net/" TargetMode="External"/><Relationship Id="rId6492" Type="http://schemas.openxmlformats.org/officeDocument/2006/relationships/hyperlink" Target="mailto:alexandra21@kemp.biz" TargetMode="External"/><Relationship Id="rId7543" Type="http://schemas.openxmlformats.org/officeDocument/2006/relationships/hyperlink" Target="http://harding.com/" TargetMode="External"/><Relationship Id="rId8941" Type="http://schemas.openxmlformats.org/officeDocument/2006/relationships/hyperlink" Target="https://byrd.com/" TargetMode="External"/><Relationship Id="rId10871" Type="http://schemas.openxmlformats.org/officeDocument/2006/relationships/hyperlink" Target="https://bernard.com/" TargetMode="External"/><Relationship Id="rId11922" Type="http://schemas.openxmlformats.org/officeDocument/2006/relationships/hyperlink" Target="mailto:suttonhector@welch.com" TargetMode="External"/><Relationship Id="rId16086" Type="http://schemas.openxmlformats.org/officeDocument/2006/relationships/hyperlink" Target="mailto:terrenceacevedo@obrien.com" TargetMode="External"/><Relationship Id="rId17137" Type="http://schemas.openxmlformats.org/officeDocument/2006/relationships/hyperlink" Target="https://www.ibarra.com/" TargetMode="External"/><Relationship Id="rId18535" Type="http://schemas.openxmlformats.org/officeDocument/2006/relationships/hyperlink" Target="https://www.brennan.com/" TargetMode="External"/><Relationship Id="rId5094" Type="http://schemas.openxmlformats.org/officeDocument/2006/relationships/hyperlink" Target="mailto:ipatel@santiago.com" TargetMode="External"/><Relationship Id="rId6145" Type="http://schemas.openxmlformats.org/officeDocument/2006/relationships/hyperlink" Target="https://beck-randall.org/" TargetMode="External"/><Relationship Id="rId10524" Type="http://schemas.openxmlformats.org/officeDocument/2006/relationships/hyperlink" Target="mailto:fbenitez@reynolds.com" TargetMode="External"/><Relationship Id="rId12696" Type="http://schemas.openxmlformats.org/officeDocument/2006/relationships/hyperlink" Target="mailto:calebvelasquez@dennis-mathews.com" TargetMode="External"/><Relationship Id="rId13747" Type="http://schemas.openxmlformats.org/officeDocument/2006/relationships/hyperlink" Target="https://www.david.net/" TargetMode="External"/><Relationship Id="rId2755" Type="http://schemas.openxmlformats.org/officeDocument/2006/relationships/hyperlink" Target="https://parsons.com/" TargetMode="External"/><Relationship Id="rId3806" Type="http://schemas.openxmlformats.org/officeDocument/2006/relationships/hyperlink" Target="mailto:peter97@newton.com" TargetMode="External"/><Relationship Id="rId9368" Type="http://schemas.openxmlformats.org/officeDocument/2006/relationships/hyperlink" Target="mailto:jacquelinehull@brady.com" TargetMode="External"/><Relationship Id="rId11298" Type="http://schemas.openxmlformats.org/officeDocument/2006/relationships/hyperlink" Target="mailto:edgar68@sims-doyle.com" TargetMode="External"/><Relationship Id="rId12349" Type="http://schemas.openxmlformats.org/officeDocument/2006/relationships/hyperlink" Target="https://www.torres.com/" TargetMode="External"/><Relationship Id="rId16220" Type="http://schemas.openxmlformats.org/officeDocument/2006/relationships/hyperlink" Target="mailto:osharp@dickerson.com" TargetMode="External"/><Relationship Id="rId19790" Type="http://schemas.openxmlformats.org/officeDocument/2006/relationships/hyperlink" Target="mailto:calvinfrench@webb.com" TargetMode="External"/><Relationship Id="rId727" Type="http://schemas.openxmlformats.org/officeDocument/2006/relationships/hyperlink" Target="https://stevenson.info/" TargetMode="External"/><Relationship Id="rId1357" Type="http://schemas.openxmlformats.org/officeDocument/2006/relationships/hyperlink" Target="https://hanson.com/" TargetMode="External"/><Relationship Id="rId2408" Type="http://schemas.openxmlformats.org/officeDocument/2006/relationships/hyperlink" Target="mailto:shelly79@rivers-solis.com" TargetMode="External"/><Relationship Id="rId5978" Type="http://schemas.openxmlformats.org/officeDocument/2006/relationships/hyperlink" Target="mailto:victorfrancis@daniels.com" TargetMode="External"/><Relationship Id="rId18392" Type="http://schemas.openxmlformats.org/officeDocument/2006/relationships/hyperlink" Target="mailto:oscarwalls@luna.info" TargetMode="External"/><Relationship Id="rId19443" Type="http://schemas.openxmlformats.org/officeDocument/2006/relationships/hyperlink" Target="https://bridges-smith.com/" TargetMode="External"/><Relationship Id="rId63" Type="http://schemas.openxmlformats.org/officeDocument/2006/relationships/hyperlink" Target="https://mckee-hill.net/" TargetMode="External"/><Relationship Id="rId8451" Type="http://schemas.openxmlformats.org/officeDocument/2006/relationships/hyperlink" Target="http://www.reyes.com/" TargetMode="External"/><Relationship Id="rId9502" Type="http://schemas.openxmlformats.org/officeDocument/2006/relationships/hyperlink" Target="mailto:iriley@west.com" TargetMode="External"/><Relationship Id="rId10381" Type="http://schemas.openxmlformats.org/officeDocument/2006/relationships/hyperlink" Target="https://cline-hensley.net/" TargetMode="External"/><Relationship Id="rId11432" Type="http://schemas.openxmlformats.org/officeDocument/2006/relationships/hyperlink" Target="mailto:aryan@shelton.biz" TargetMode="External"/><Relationship Id="rId12830" Type="http://schemas.openxmlformats.org/officeDocument/2006/relationships/hyperlink" Target="mailto:annette61@moreno-khan.com" TargetMode="External"/><Relationship Id="rId18045" Type="http://schemas.openxmlformats.org/officeDocument/2006/relationships/hyperlink" Target="http://www.peters.com/" TargetMode="External"/><Relationship Id="rId7053" Type="http://schemas.openxmlformats.org/officeDocument/2006/relationships/hyperlink" Target="http://irwin.org/" TargetMode="External"/><Relationship Id="rId8104" Type="http://schemas.openxmlformats.org/officeDocument/2006/relationships/hyperlink" Target="mailto:zimmermanfrank@collier.com" TargetMode="External"/><Relationship Id="rId10034" Type="http://schemas.openxmlformats.org/officeDocument/2006/relationships/hyperlink" Target="mailto:timdurham@frost.com" TargetMode="External"/><Relationship Id="rId14655" Type="http://schemas.openxmlformats.org/officeDocument/2006/relationships/hyperlink" Target="http://washington.com/" TargetMode="External"/><Relationship Id="rId15706" Type="http://schemas.openxmlformats.org/officeDocument/2006/relationships/hyperlink" Target="mailto:yguzman@ingram.com" TargetMode="External"/><Relationship Id="rId584" Type="http://schemas.openxmlformats.org/officeDocument/2006/relationships/hyperlink" Target="mailto:wbuckley@randall.com" TargetMode="External"/><Relationship Id="rId2265" Type="http://schemas.openxmlformats.org/officeDocument/2006/relationships/hyperlink" Target="http://www.santana-herrera.com/" TargetMode="External"/><Relationship Id="rId3663" Type="http://schemas.openxmlformats.org/officeDocument/2006/relationships/hyperlink" Target="http://khan-arias.info/" TargetMode="External"/><Relationship Id="rId4714" Type="http://schemas.openxmlformats.org/officeDocument/2006/relationships/hyperlink" Target="mailto:isaiah21@cantrell.com" TargetMode="External"/><Relationship Id="rId13257" Type="http://schemas.openxmlformats.org/officeDocument/2006/relationships/hyperlink" Target="http://www.harding.com/" TargetMode="External"/><Relationship Id="rId14308" Type="http://schemas.openxmlformats.org/officeDocument/2006/relationships/hyperlink" Target="mailto:sally53@valdez.com" TargetMode="External"/><Relationship Id="rId17878" Type="http://schemas.openxmlformats.org/officeDocument/2006/relationships/hyperlink" Target="mailto:ymorrow@stanton.com" TargetMode="External"/><Relationship Id="rId18929" Type="http://schemas.openxmlformats.org/officeDocument/2006/relationships/hyperlink" Target="http://www.oneill.net/" TargetMode="External"/><Relationship Id="rId237" Type="http://schemas.openxmlformats.org/officeDocument/2006/relationships/hyperlink" Target="http://www.archer.com/" TargetMode="External"/><Relationship Id="rId3316" Type="http://schemas.openxmlformats.org/officeDocument/2006/relationships/hyperlink" Target="mailto:zbowers@cameron.com" TargetMode="External"/><Relationship Id="rId6886" Type="http://schemas.openxmlformats.org/officeDocument/2006/relationships/hyperlink" Target="mailto:jodi12@powell.net" TargetMode="External"/><Relationship Id="rId7937" Type="http://schemas.openxmlformats.org/officeDocument/2006/relationships/hyperlink" Target="http://www.kidd.net/" TargetMode="External"/><Relationship Id="rId10918" Type="http://schemas.openxmlformats.org/officeDocument/2006/relationships/hyperlink" Target="mailto:alexwong@castro.com" TargetMode="External"/><Relationship Id="rId5488" Type="http://schemas.openxmlformats.org/officeDocument/2006/relationships/hyperlink" Target="mailto:robbinscharles@ashley.com" TargetMode="External"/><Relationship Id="rId6539" Type="http://schemas.openxmlformats.org/officeDocument/2006/relationships/hyperlink" Target="http://www.richards.com/" TargetMode="External"/><Relationship Id="rId12340" Type="http://schemas.openxmlformats.org/officeDocument/2006/relationships/hyperlink" Target="mailto:houselucas@cooley.net" TargetMode="External"/><Relationship Id="rId9012" Type="http://schemas.openxmlformats.org/officeDocument/2006/relationships/hyperlink" Target="mailto:caseymcbride@nixon.biz" TargetMode="External"/><Relationship Id="rId15563" Type="http://schemas.openxmlformats.org/officeDocument/2006/relationships/hyperlink" Target="http://www.blankenship.info/" TargetMode="External"/><Relationship Id="rId16961" Type="http://schemas.openxmlformats.org/officeDocument/2006/relationships/hyperlink" Target="http://gross.com/" TargetMode="External"/><Relationship Id="rId1001" Type="http://schemas.openxmlformats.org/officeDocument/2006/relationships/hyperlink" Target="https://www.young.biz/" TargetMode="External"/><Relationship Id="rId4571" Type="http://schemas.openxmlformats.org/officeDocument/2006/relationships/hyperlink" Target="https://montgomery.info/" TargetMode="External"/><Relationship Id="rId5622" Type="http://schemas.openxmlformats.org/officeDocument/2006/relationships/hyperlink" Target="mailto:gramsey@norton.com" TargetMode="External"/><Relationship Id="rId14165" Type="http://schemas.openxmlformats.org/officeDocument/2006/relationships/hyperlink" Target="https://frazier-mendoza.biz/" TargetMode="External"/><Relationship Id="rId15216" Type="http://schemas.openxmlformats.org/officeDocument/2006/relationships/hyperlink" Target="mailto:casey10@delacruz.com" TargetMode="External"/><Relationship Id="rId16614" Type="http://schemas.openxmlformats.org/officeDocument/2006/relationships/hyperlink" Target="mailto:rosebob@scott-ayala.com" TargetMode="External"/><Relationship Id="rId3173" Type="http://schemas.openxmlformats.org/officeDocument/2006/relationships/hyperlink" Target="http://bell.com/" TargetMode="External"/><Relationship Id="rId4224" Type="http://schemas.openxmlformats.org/officeDocument/2006/relationships/hyperlink" Target="mailto:lauragraham@cunningham.com" TargetMode="External"/><Relationship Id="rId18786" Type="http://schemas.openxmlformats.org/officeDocument/2006/relationships/hyperlink" Target="mailto:gilbert06@walter.com" TargetMode="External"/><Relationship Id="rId19837" Type="http://schemas.openxmlformats.org/officeDocument/2006/relationships/hyperlink" Target="http://aguilar.biz/" TargetMode="External"/><Relationship Id="rId6396" Type="http://schemas.openxmlformats.org/officeDocument/2006/relationships/hyperlink" Target="mailto:marcus23@gates.biz" TargetMode="External"/><Relationship Id="rId7794" Type="http://schemas.openxmlformats.org/officeDocument/2006/relationships/hyperlink" Target="mailto:nicholasguerrero@woods.com" TargetMode="External"/><Relationship Id="rId8845" Type="http://schemas.openxmlformats.org/officeDocument/2006/relationships/hyperlink" Target="http://hoover.org/" TargetMode="External"/><Relationship Id="rId10775" Type="http://schemas.openxmlformats.org/officeDocument/2006/relationships/hyperlink" Target="https://spence.com/" TargetMode="External"/><Relationship Id="rId11826" Type="http://schemas.openxmlformats.org/officeDocument/2006/relationships/hyperlink" Target="mailto:jacobsonmike@irwin.com" TargetMode="External"/><Relationship Id="rId17388" Type="http://schemas.openxmlformats.org/officeDocument/2006/relationships/hyperlink" Target="mailto:xpierce@brown.com" TargetMode="External"/><Relationship Id="rId18439" Type="http://schemas.openxmlformats.org/officeDocument/2006/relationships/hyperlink" Target="http://cannon-hutchinson.org/" TargetMode="External"/><Relationship Id="rId6049" Type="http://schemas.openxmlformats.org/officeDocument/2006/relationships/hyperlink" Target="http://www.atkins-hays.com/" TargetMode="External"/><Relationship Id="rId7447" Type="http://schemas.openxmlformats.org/officeDocument/2006/relationships/hyperlink" Target="https://floyd.com/" TargetMode="External"/><Relationship Id="rId10428" Type="http://schemas.openxmlformats.org/officeDocument/2006/relationships/hyperlink" Target="mailto:bcurry@mata.com" TargetMode="External"/><Relationship Id="rId13998" Type="http://schemas.openxmlformats.org/officeDocument/2006/relationships/hyperlink" Target="mailto:daltonjulie@wolfe-figueroa.com" TargetMode="External"/><Relationship Id="rId18920" Type="http://schemas.openxmlformats.org/officeDocument/2006/relationships/hyperlink" Target="mailto:aimee85@cross.biz" TargetMode="External"/><Relationship Id="rId16471" Type="http://schemas.openxmlformats.org/officeDocument/2006/relationships/hyperlink" Target="https://www.johnston.net/" TargetMode="External"/><Relationship Id="rId17522" Type="http://schemas.openxmlformats.org/officeDocument/2006/relationships/hyperlink" Target="mailto:antonio28@foley.org" TargetMode="External"/><Relationship Id="rId978" Type="http://schemas.openxmlformats.org/officeDocument/2006/relationships/hyperlink" Target="mailto:cbass@orozco-friedman.com" TargetMode="External"/><Relationship Id="rId2659" Type="http://schemas.openxmlformats.org/officeDocument/2006/relationships/hyperlink" Target="http://www.castro.info/" TargetMode="External"/><Relationship Id="rId6530" Type="http://schemas.openxmlformats.org/officeDocument/2006/relationships/hyperlink" Target="mailto:kirbydwayne@hines.com" TargetMode="External"/><Relationship Id="rId15073" Type="http://schemas.openxmlformats.org/officeDocument/2006/relationships/hyperlink" Target="https://frazier.net/" TargetMode="External"/><Relationship Id="rId16124" Type="http://schemas.openxmlformats.org/officeDocument/2006/relationships/hyperlink" Target="mailto:michaela49@higgins-sampson.info" TargetMode="External"/><Relationship Id="rId19694" Type="http://schemas.openxmlformats.org/officeDocument/2006/relationships/hyperlink" Target="mailto:amberburch@watts.org" TargetMode="External"/><Relationship Id="rId4081" Type="http://schemas.openxmlformats.org/officeDocument/2006/relationships/hyperlink" Target="http://www.ortega.com/" TargetMode="External"/><Relationship Id="rId5132" Type="http://schemas.openxmlformats.org/officeDocument/2006/relationships/hyperlink" Target="mailto:fergusonterri@hebert.com" TargetMode="External"/><Relationship Id="rId9753" Type="http://schemas.openxmlformats.org/officeDocument/2006/relationships/hyperlink" Target="http://avery-gould.com/" TargetMode="External"/><Relationship Id="rId18296" Type="http://schemas.openxmlformats.org/officeDocument/2006/relationships/hyperlink" Target="mailto:reesepatty@mejia.biz" TargetMode="External"/><Relationship Id="rId19347" Type="http://schemas.openxmlformats.org/officeDocument/2006/relationships/hyperlink" Target="https://www.valenzuela.com/" TargetMode="External"/><Relationship Id="rId8355" Type="http://schemas.openxmlformats.org/officeDocument/2006/relationships/hyperlink" Target="https://www.baird.com/" TargetMode="External"/><Relationship Id="rId9406" Type="http://schemas.openxmlformats.org/officeDocument/2006/relationships/hyperlink" Target="mailto:alexa75@vance.com" TargetMode="External"/><Relationship Id="rId11683" Type="http://schemas.openxmlformats.org/officeDocument/2006/relationships/hyperlink" Target="https://downs-delacruz.com/" TargetMode="External"/><Relationship Id="rId12734" Type="http://schemas.openxmlformats.org/officeDocument/2006/relationships/hyperlink" Target="mailto:mallory14@lang.biz" TargetMode="External"/><Relationship Id="rId1742" Type="http://schemas.openxmlformats.org/officeDocument/2006/relationships/hyperlink" Target="mailto:villegascolton@woodward-stone.com" TargetMode="External"/><Relationship Id="rId8008" Type="http://schemas.openxmlformats.org/officeDocument/2006/relationships/hyperlink" Target="mailto:youngjennifer@stein.com" TargetMode="External"/><Relationship Id="rId10285" Type="http://schemas.openxmlformats.org/officeDocument/2006/relationships/hyperlink" Target="https://payne.biz/" TargetMode="External"/><Relationship Id="rId11336" Type="http://schemas.openxmlformats.org/officeDocument/2006/relationships/hyperlink" Target="mailto:crystal02@aguirre-ryan.com" TargetMode="External"/><Relationship Id="rId15957" Type="http://schemas.openxmlformats.org/officeDocument/2006/relationships/hyperlink" Target="https://hawkins.net/" TargetMode="External"/><Relationship Id="rId4965" Type="http://schemas.openxmlformats.org/officeDocument/2006/relationships/hyperlink" Target="https://www.mayer.biz/" TargetMode="External"/><Relationship Id="rId14559" Type="http://schemas.openxmlformats.org/officeDocument/2006/relationships/hyperlink" Target="https://www.winters.com/" TargetMode="External"/><Relationship Id="rId18430" Type="http://schemas.openxmlformats.org/officeDocument/2006/relationships/hyperlink" Target="mailto:rossmeyers@lyons.com" TargetMode="External"/><Relationship Id="rId3567" Type="http://schemas.openxmlformats.org/officeDocument/2006/relationships/hyperlink" Target="http://knox.com/" TargetMode="External"/><Relationship Id="rId4618" Type="http://schemas.openxmlformats.org/officeDocument/2006/relationships/hyperlink" Target="mailto:marygross@nguyen.info" TargetMode="External"/><Relationship Id="rId17032" Type="http://schemas.openxmlformats.org/officeDocument/2006/relationships/hyperlink" Target="mailto:ethanbush@waller-andersen.com" TargetMode="External"/><Relationship Id="rId488" Type="http://schemas.openxmlformats.org/officeDocument/2006/relationships/hyperlink" Target="mailto:jeffrey24@douglas-landry.com" TargetMode="External"/><Relationship Id="rId2169" Type="http://schemas.openxmlformats.org/officeDocument/2006/relationships/hyperlink" Target="https://skinner.net/" TargetMode="External"/><Relationship Id="rId6040" Type="http://schemas.openxmlformats.org/officeDocument/2006/relationships/hyperlink" Target="mailto:laceymiller@bray.com" TargetMode="External"/><Relationship Id="rId12591" Type="http://schemas.openxmlformats.org/officeDocument/2006/relationships/hyperlink" Target="http://williams.com/" TargetMode="External"/><Relationship Id="rId13642" Type="http://schemas.openxmlformats.org/officeDocument/2006/relationships/hyperlink" Target="mailto:jay67@patel.com" TargetMode="External"/><Relationship Id="rId2650" Type="http://schemas.openxmlformats.org/officeDocument/2006/relationships/hyperlink" Target="mailto:pam59@wells.com" TargetMode="External"/><Relationship Id="rId3701" Type="http://schemas.openxmlformats.org/officeDocument/2006/relationships/hyperlink" Target="http://moreno-stokes.com/" TargetMode="External"/><Relationship Id="rId9263" Type="http://schemas.openxmlformats.org/officeDocument/2006/relationships/hyperlink" Target="http://anthony-church.com/" TargetMode="External"/><Relationship Id="rId11193" Type="http://schemas.openxmlformats.org/officeDocument/2006/relationships/hyperlink" Target="http://lowery-bush.com/" TargetMode="External"/><Relationship Id="rId12244" Type="http://schemas.openxmlformats.org/officeDocument/2006/relationships/hyperlink" Target="mailto:camposrachel@savage-gaines.com" TargetMode="External"/><Relationship Id="rId622" Type="http://schemas.openxmlformats.org/officeDocument/2006/relationships/hyperlink" Target="mailto:toddarcher@haley.org" TargetMode="External"/><Relationship Id="rId1252" Type="http://schemas.openxmlformats.org/officeDocument/2006/relationships/hyperlink" Target="mailto:mitchell75@leach.com" TargetMode="External"/><Relationship Id="rId2303" Type="http://schemas.openxmlformats.org/officeDocument/2006/relationships/hyperlink" Target="https://noble-charles.biz/" TargetMode="External"/><Relationship Id="rId16865" Type="http://schemas.openxmlformats.org/officeDocument/2006/relationships/hyperlink" Target="https://www.hogan-rodriguez.net/" TargetMode="External"/><Relationship Id="rId17916" Type="http://schemas.openxmlformats.org/officeDocument/2006/relationships/hyperlink" Target="mailto:janicesims@saunders-waters.biz" TargetMode="External"/><Relationship Id="rId4475" Type="http://schemas.openxmlformats.org/officeDocument/2006/relationships/hyperlink" Target="https://rowe-molina.biz/" TargetMode="External"/><Relationship Id="rId5873" Type="http://schemas.openxmlformats.org/officeDocument/2006/relationships/hyperlink" Target="http://www.bright.com/" TargetMode="External"/><Relationship Id="rId6924" Type="http://schemas.openxmlformats.org/officeDocument/2006/relationships/hyperlink" Target="mailto:madelineberger@robles-singleton.biz" TargetMode="External"/><Relationship Id="rId14069" Type="http://schemas.openxmlformats.org/officeDocument/2006/relationships/hyperlink" Target="http://holt.com/" TargetMode="External"/><Relationship Id="rId15467" Type="http://schemas.openxmlformats.org/officeDocument/2006/relationships/hyperlink" Target="https://www.chavez.com/" TargetMode="External"/><Relationship Id="rId16518" Type="http://schemas.openxmlformats.org/officeDocument/2006/relationships/hyperlink" Target="mailto:imarquez@parsons.com" TargetMode="External"/><Relationship Id="rId3077" Type="http://schemas.openxmlformats.org/officeDocument/2006/relationships/hyperlink" Target="http://patterson.com/" TargetMode="External"/><Relationship Id="rId4128" Type="http://schemas.openxmlformats.org/officeDocument/2006/relationships/hyperlink" Target="mailto:alvin02@ford-garrison.com" TargetMode="External"/><Relationship Id="rId5526" Type="http://schemas.openxmlformats.org/officeDocument/2006/relationships/hyperlink" Target="mailto:judithmontoya@dunn.net" TargetMode="External"/><Relationship Id="rId7698" Type="http://schemas.openxmlformats.org/officeDocument/2006/relationships/hyperlink" Target="mailto:haydentran@thompson-dunn.net" TargetMode="External"/><Relationship Id="rId8749" Type="http://schemas.openxmlformats.org/officeDocument/2006/relationships/hyperlink" Target="http://www.benjamin.com/" TargetMode="External"/><Relationship Id="rId10679" Type="http://schemas.openxmlformats.org/officeDocument/2006/relationships/hyperlink" Target="https://silva-gates.com/" TargetMode="External"/><Relationship Id="rId14550" Type="http://schemas.openxmlformats.org/officeDocument/2006/relationships/hyperlink" Target="mailto:sawyercindy@weaver.info" TargetMode="External"/><Relationship Id="rId15601" Type="http://schemas.openxmlformats.org/officeDocument/2006/relationships/hyperlink" Target="https://fox.com/" TargetMode="External"/><Relationship Id="rId13152" Type="http://schemas.openxmlformats.org/officeDocument/2006/relationships/hyperlink" Target="mailto:pscott@oneal-riley.org" TargetMode="External"/><Relationship Id="rId14203" Type="http://schemas.openxmlformats.org/officeDocument/2006/relationships/hyperlink" Target="http://callahan-sharp.biz/" TargetMode="External"/><Relationship Id="rId17773" Type="http://schemas.openxmlformats.org/officeDocument/2006/relationships/hyperlink" Target="http://www.chambers-rivera.com/" TargetMode="External"/><Relationship Id="rId2160" Type="http://schemas.openxmlformats.org/officeDocument/2006/relationships/hyperlink" Target="mailto:alyssablackburn@mcmillan.com" TargetMode="External"/><Relationship Id="rId3211" Type="http://schemas.openxmlformats.org/officeDocument/2006/relationships/hyperlink" Target="https://www.vaughn-douglas.info/" TargetMode="External"/><Relationship Id="rId6781" Type="http://schemas.openxmlformats.org/officeDocument/2006/relationships/hyperlink" Target="http://www.harrell-atkinson.com/" TargetMode="External"/><Relationship Id="rId7832" Type="http://schemas.openxmlformats.org/officeDocument/2006/relationships/hyperlink" Target="mailto:heidimartin@abbott.com" TargetMode="External"/><Relationship Id="rId16375" Type="http://schemas.openxmlformats.org/officeDocument/2006/relationships/hyperlink" Target="https://bruce.com/" TargetMode="External"/><Relationship Id="rId17426" Type="http://schemas.openxmlformats.org/officeDocument/2006/relationships/hyperlink" Target="mailto:troy07@moody.org" TargetMode="External"/><Relationship Id="rId18824" Type="http://schemas.openxmlformats.org/officeDocument/2006/relationships/hyperlink" Target="mailto:eddiewilkins@ayers.net" TargetMode="External"/><Relationship Id="rId132" Type="http://schemas.openxmlformats.org/officeDocument/2006/relationships/hyperlink" Target="mailto:lonnielittle@hoffman-meadows.com" TargetMode="External"/><Relationship Id="rId5383" Type="http://schemas.openxmlformats.org/officeDocument/2006/relationships/hyperlink" Target="http://www.sanchez.com/" TargetMode="External"/><Relationship Id="rId6434" Type="http://schemas.openxmlformats.org/officeDocument/2006/relationships/hyperlink" Target="mailto:zhanna@summers.com" TargetMode="External"/><Relationship Id="rId10813" Type="http://schemas.openxmlformats.org/officeDocument/2006/relationships/hyperlink" Target="http://curry.com/" TargetMode="External"/><Relationship Id="rId16028" Type="http://schemas.openxmlformats.org/officeDocument/2006/relationships/hyperlink" Target="mailto:sylvia93@david.com" TargetMode="External"/><Relationship Id="rId5036" Type="http://schemas.openxmlformats.org/officeDocument/2006/relationships/hyperlink" Target="mailto:stokestimothy@beltran.info" TargetMode="External"/><Relationship Id="rId12985" Type="http://schemas.openxmlformats.org/officeDocument/2006/relationships/hyperlink" Target="http://www.nichols-jimenez.info/" TargetMode="External"/><Relationship Id="rId19598" Type="http://schemas.openxmlformats.org/officeDocument/2006/relationships/hyperlink" Target="mailto:lorraine81@barnett.com" TargetMode="External"/><Relationship Id="rId1993" Type="http://schemas.openxmlformats.org/officeDocument/2006/relationships/hyperlink" Target="http://pitts-dawson.com/" TargetMode="External"/><Relationship Id="rId8259" Type="http://schemas.openxmlformats.org/officeDocument/2006/relationships/hyperlink" Target="https://www.hopkins-mcfarland.com/" TargetMode="External"/><Relationship Id="rId9657" Type="http://schemas.openxmlformats.org/officeDocument/2006/relationships/hyperlink" Target="https://romero.com/" TargetMode="External"/><Relationship Id="rId11587" Type="http://schemas.openxmlformats.org/officeDocument/2006/relationships/hyperlink" Target="https://herman.com/" TargetMode="External"/><Relationship Id="rId12638" Type="http://schemas.openxmlformats.org/officeDocument/2006/relationships/hyperlink" Target="mailto:foxbeth@castaneda.net" TargetMode="External"/><Relationship Id="rId1646" Type="http://schemas.openxmlformats.org/officeDocument/2006/relationships/hyperlink" Target="mailto:mollyfaulkner@nielsen.biz" TargetMode="External"/><Relationship Id="rId10189" Type="http://schemas.openxmlformats.org/officeDocument/2006/relationships/hyperlink" Target="https://rangel-hunter.com/" TargetMode="External"/><Relationship Id="rId14060" Type="http://schemas.openxmlformats.org/officeDocument/2006/relationships/hyperlink" Target="mailto:marthamercer@summers-brennan.com" TargetMode="External"/><Relationship Id="rId15111" Type="http://schemas.openxmlformats.org/officeDocument/2006/relationships/hyperlink" Target="https://villa.com/" TargetMode="External"/><Relationship Id="rId18681" Type="http://schemas.openxmlformats.org/officeDocument/2006/relationships/hyperlink" Target="https://maynard-forbes.info/" TargetMode="External"/><Relationship Id="rId19732" Type="http://schemas.openxmlformats.org/officeDocument/2006/relationships/hyperlink" Target="mailto:chelsea72@alvarado-melendez.com" TargetMode="External"/><Relationship Id="rId4869" Type="http://schemas.openxmlformats.org/officeDocument/2006/relationships/hyperlink" Target="http://www.doyle.com/" TargetMode="External"/><Relationship Id="rId8740" Type="http://schemas.openxmlformats.org/officeDocument/2006/relationships/hyperlink" Target="mailto:marcford@hurley-grimes.biz" TargetMode="External"/><Relationship Id="rId10670" Type="http://schemas.openxmlformats.org/officeDocument/2006/relationships/hyperlink" Target="mailto:katrinalamb@mendoza.info" TargetMode="External"/><Relationship Id="rId11721" Type="http://schemas.openxmlformats.org/officeDocument/2006/relationships/hyperlink" Target="http://www.holland.com/" TargetMode="External"/><Relationship Id="rId17283" Type="http://schemas.openxmlformats.org/officeDocument/2006/relationships/hyperlink" Target="http://www.palmer.com/" TargetMode="External"/><Relationship Id="rId18334" Type="http://schemas.openxmlformats.org/officeDocument/2006/relationships/hyperlink" Target="mailto:cchase@rangel-donaldson.info" TargetMode="External"/><Relationship Id="rId6291" Type="http://schemas.openxmlformats.org/officeDocument/2006/relationships/hyperlink" Target="https://www.rowland.com/" TargetMode="External"/><Relationship Id="rId7342" Type="http://schemas.openxmlformats.org/officeDocument/2006/relationships/hyperlink" Target="mailto:tammy94@roman.com" TargetMode="External"/><Relationship Id="rId10323" Type="http://schemas.openxmlformats.org/officeDocument/2006/relationships/hyperlink" Target="http://www.melendez-farley.biz/" TargetMode="External"/><Relationship Id="rId12495" Type="http://schemas.openxmlformats.org/officeDocument/2006/relationships/hyperlink" Target="http://www.phelps.info/" TargetMode="External"/><Relationship Id="rId13893" Type="http://schemas.openxmlformats.org/officeDocument/2006/relationships/hyperlink" Target="http://www.ray-cochran.com/" TargetMode="External"/><Relationship Id="rId14944" Type="http://schemas.openxmlformats.org/officeDocument/2006/relationships/hyperlink" Target="mailto:karimann@blake.com" TargetMode="External"/><Relationship Id="rId873" Type="http://schemas.openxmlformats.org/officeDocument/2006/relationships/hyperlink" Target="http://www.david-huff.com/" TargetMode="External"/><Relationship Id="rId2554" Type="http://schemas.openxmlformats.org/officeDocument/2006/relationships/hyperlink" Target="mailto:crystal91@fields.com" TargetMode="External"/><Relationship Id="rId3952" Type="http://schemas.openxmlformats.org/officeDocument/2006/relationships/hyperlink" Target="mailto:franklin22@chavez.com" TargetMode="External"/><Relationship Id="rId9167" Type="http://schemas.openxmlformats.org/officeDocument/2006/relationships/hyperlink" Target="https://colon-pierce.com/" TargetMode="External"/><Relationship Id="rId11097" Type="http://schemas.openxmlformats.org/officeDocument/2006/relationships/hyperlink" Target="https://www.shea.net/" TargetMode="External"/><Relationship Id="rId12148" Type="http://schemas.openxmlformats.org/officeDocument/2006/relationships/hyperlink" Target="mailto:kaitlinestes@rhodes-shaffer.net" TargetMode="External"/><Relationship Id="rId13546" Type="http://schemas.openxmlformats.org/officeDocument/2006/relationships/hyperlink" Target="mailto:fmccann@ford.com" TargetMode="External"/><Relationship Id="rId526" Type="http://schemas.openxmlformats.org/officeDocument/2006/relationships/hyperlink" Target="mailto:stoutwilliam@forbes.com" TargetMode="External"/><Relationship Id="rId1156" Type="http://schemas.openxmlformats.org/officeDocument/2006/relationships/hyperlink" Target="mailto:martinwade@macdonald.biz" TargetMode="External"/><Relationship Id="rId2207" Type="http://schemas.openxmlformats.org/officeDocument/2006/relationships/hyperlink" Target="http://www.erickson-armstrong.com/" TargetMode="External"/><Relationship Id="rId3605" Type="http://schemas.openxmlformats.org/officeDocument/2006/relationships/hyperlink" Target="http://joseph.com/" TargetMode="External"/><Relationship Id="rId16769" Type="http://schemas.openxmlformats.org/officeDocument/2006/relationships/hyperlink" Target="https://huber-callahan.com/" TargetMode="External"/><Relationship Id="rId5777" Type="http://schemas.openxmlformats.org/officeDocument/2006/relationships/hyperlink" Target="https://barker.net/" TargetMode="External"/><Relationship Id="rId6828" Type="http://schemas.openxmlformats.org/officeDocument/2006/relationships/hyperlink" Target="mailto:werneralexander@hart.com" TargetMode="External"/><Relationship Id="rId18191" Type="http://schemas.openxmlformats.org/officeDocument/2006/relationships/hyperlink" Target="https://howe-holloway.com/" TargetMode="External"/><Relationship Id="rId19242" Type="http://schemas.openxmlformats.org/officeDocument/2006/relationships/hyperlink" Target="mailto:comptonmark@sparks.com" TargetMode="External"/><Relationship Id="rId4379" Type="http://schemas.openxmlformats.org/officeDocument/2006/relationships/hyperlink" Target="https://bean-woodward.com/" TargetMode="External"/><Relationship Id="rId8250" Type="http://schemas.openxmlformats.org/officeDocument/2006/relationships/hyperlink" Target="mailto:tcarey@chaney.com" TargetMode="External"/><Relationship Id="rId9301" Type="http://schemas.openxmlformats.org/officeDocument/2006/relationships/hyperlink" Target="https://gray.net/" TargetMode="External"/><Relationship Id="rId10180" Type="http://schemas.openxmlformats.org/officeDocument/2006/relationships/hyperlink" Target="mailto:hesterkarina@becker-wheeler.com" TargetMode="External"/><Relationship Id="rId11231" Type="http://schemas.openxmlformats.org/officeDocument/2006/relationships/hyperlink" Target="http://www.gilbert.com/" TargetMode="External"/><Relationship Id="rId15852" Type="http://schemas.openxmlformats.org/officeDocument/2006/relationships/hyperlink" Target="mailto:glassjocelyn@sparks.com" TargetMode="External"/><Relationship Id="rId4860" Type="http://schemas.openxmlformats.org/officeDocument/2006/relationships/hyperlink" Target="mailto:reillykaylee@dickson.biz" TargetMode="External"/><Relationship Id="rId5911" Type="http://schemas.openxmlformats.org/officeDocument/2006/relationships/hyperlink" Target="http://www.white.com/" TargetMode="External"/><Relationship Id="rId14454" Type="http://schemas.openxmlformats.org/officeDocument/2006/relationships/hyperlink" Target="mailto:stewartnancy@franco-reyes.biz" TargetMode="External"/><Relationship Id="rId15505" Type="http://schemas.openxmlformats.org/officeDocument/2006/relationships/hyperlink" Target="http://dillon.com/" TargetMode="External"/><Relationship Id="rId16903" Type="http://schemas.openxmlformats.org/officeDocument/2006/relationships/hyperlink" Target="http://frazier.info/" TargetMode="External"/><Relationship Id="rId3462" Type="http://schemas.openxmlformats.org/officeDocument/2006/relationships/hyperlink" Target="mailto:bennettjoseph@cisneros.com" TargetMode="External"/><Relationship Id="rId4513" Type="http://schemas.openxmlformats.org/officeDocument/2006/relationships/hyperlink" Target="http://www.christian-bruce.net/" TargetMode="External"/><Relationship Id="rId13056" Type="http://schemas.openxmlformats.org/officeDocument/2006/relationships/hyperlink" Target="mailto:ariel27@stout.com" TargetMode="External"/><Relationship Id="rId14107" Type="http://schemas.openxmlformats.org/officeDocument/2006/relationships/hyperlink" Target="http://www.david.com/" TargetMode="External"/><Relationship Id="rId383" Type="http://schemas.openxmlformats.org/officeDocument/2006/relationships/hyperlink" Target="http://macias-duffy.com/" TargetMode="External"/><Relationship Id="rId2064" Type="http://schemas.openxmlformats.org/officeDocument/2006/relationships/hyperlink" Target="mailto:gbrowning@herrera.net" TargetMode="External"/><Relationship Id="rId3115" Type="http://schemas.openxmlformats.org/officeDocument/2006/relationships/hyperlink" Target="https://www.fox-reyes.com/" TargetMode="External"/><Relationship Id="rId6685" Type="http://schemas.openxmlformats.org/officeDocument/2006/relationships/hyperlink" Target="http://www.chambers.info/" TargetMode="External"/><Relationship Id="rId16279" Type="http://schemas.openxmlformats.org/officeDocument/2006/relationships/hyperlink" Target="http://www.graham-cruz.com/" TargetMode="External"/><Relationship Id="rId17677" Type="http://schemas.openxmlformats.org/officeDocument/2006/relationships/hyperlink" Target="http://www.hoover-cain.info/" TargetMode="External"/><Relationship Id="rId18728" Type="http://schemas.openxmlformats.org/officeDocument/2006/relationships/hyperlink" Target="mailto:basstamara@bryant-wiley.biz" TargetMode="External"/><Relationship Id="rId5287" Type="http://schemas.openxmlformats.org/officeDocument/2006/relationships/hyperlink" Target="http://moody.com/" TargetMode="External"/><Relationship Id="rId6338" Type="http://schemas.openxmlformats.org/officeDocument/2006/relationships/hyperlink" Target="mailto:kathy29@mendoza.com" TargetMode="External"/><Relationship Id="rId7736" Type="http://schemas.openxmlformats.org/officeDocument/2006/relationships/hyperlink" Target="mailto:huynhjustin@rowland.com" TargetMode="External"/><Relationship Id="rId10717" Type="http://schemas.openxmlformats.org/officeDocument/2006/relationships/hyperlink" Target="https://www.herrera.com/" TargetMode="External"/><Relationship Id="rId12889" Type="http://schemas.openxmlformats.org/officeDocument/2006/relationships/hyperlink" Target="https://www.blake.com/" TargetMode="External"/><Relationship Id="rId16760" Type="http://schemas.openxmlformats.org/officeDocument/2006/relationships/hyperlink" Target="mailto:dmoses@cowan-french.com" TargetMode="External"/><Relationship Id="rId17811" Type="http://schemas.openxmlformats.org/officeDocument/2006/relationships/hyperlink" Target="http://diaz-weaver.info/" TargetMode="External"/><Relationship Id="rId1897" Type="http://schemas.openxmlformats.org/officeDocument/2006/relationships/hyperlink" Target="http://www.marquez.org/" TargetMode="External"/><Relationship Id="rId2948" Type="http://schemas.openxmlformats.org/officeDocument/2006/relationships/hyperlink" Target="mailto:tonyagallagher@barajas-goodwin.biz" TargetMode="External"/><Relationship Id="rId15362" Type="http://schemas.openxmlformats.org/officeDocument/2006/relationships/hyperlink" Target="mailto:selena30@harmon-shelton.biz" TargetMode="External"/><Relationship Id="rId16413" Type="http://schemas.openxmlformats.org/officeDocument/2006/relationships/hyperlink" Target="https://kennedy.org/" TargetMode="External"/><Relationship Id="rId19983" Type="http://schemas.openxmlformats.org/officeDocument/2006/relationships/hyperlink" Target="http://thomas-ramos.com/" TargetMode="External"/><Relationship Id="rId4370" Type="http://schemas.openxmlformats.org/officeDocument/2006/relationships/hyperlink" Target="mailto:alexa93@love.net" TargetMode="External"/><Relationship Id="rId5421" Type="http://schemas.openxmlformats.org/officeDocument/2006/relationships/hyperlink" Target="http://www.leon.net/" TargetMode="External"/><Relationship Id="rId8991" Type="http://schemas.openxmlformats.org/officeDocument/2006/relationships/hyperlink" Target="https://henson.info/" TargetMode="External"/><Relationship Id="rId15015" Type="http://schemas.openxmlformats.org/officeDocument/2006/relationships/hyperlink" Target="https://odom.org/" TargetMode="External"/><Relationship Id="rId18585" Type="http://schemas.openxmlformats.org/officeDocument/2006/relationships/hyperlink" Target="http://tate.com/" TargetMode="External"/><Relationship Id="rId19636" Type="http://schemas.openxmlformats.org/officeDocument/2006/relationships/hyperlink" Target="mailto:harveylorraine@jones-schaefer.com" TargetMode="External"/><Relationship Id="rId4023" Type="http://schemas.openxmlformats.org/officeDocument/2006/relationships/hyperlink" Target="https://kane.org/" TargetMode="External"/><Relationship Id="rId7593" Type="http://schemas.openxmlformats.org/officeDocument/2006/relationships/hyperlink" Target="https://www.bell-warner.com/" TargetMode="External"/><Relationship Id="rId8644" Type="http://schemas.openxmlformats.org/officeDocument/2006/relationships/hyperlink" Target="mailto:durhamrickey@parrish.org" TargetMode="External"/><Relationship Id="rId11972" Type="http://schemas.openxmlformats.org/officeDocument/2006/relationships/hyperlink" Target="mailto:brandymerritt@holder.com" TargetMode="External"/><Relationship Id="rId17187" Type="http://schemas.openxmlformats.org/officeDocument/2006/relationships/hyperlink" Target="https://ruiz.net/" TargetMode="External"/><Relationship Id="rId18238" Type="http://schemas.openxmlformats.org/officeDocument/2006/relationships/hyperlink" Target="mailto:washingtonsharon@reed-wyatt.biz" TargetMode="External"/><Relationship Id="rId6195" Type="http://schemas.openxmlformats.org/officeDocument/2006/relationships/hyperlink" Target="http://sims-booth.net/" TargetMode="External"/><Relationship Id="rId7246" Type="http://schemas.openxmlformats.org/officeDocument/2006/relationships/hyperlink" Target="mailto:mirandavasquez@peck.com" TargetMode="External"/><Relationship Id="rId10227" Type="http://schemas.openxmlformats.org/officeDocument/2006/relationships/hyperlink" Target="https://www.rowe.com/" TargetMode="External"/><Relationship Id="rId10574" Type="http://schemas.openxmlformats.org/officeDocument/2006/relationships/hyperlink" Target="mailto:oblake@ramos.net" TargetMode="External"/><Relationship Id="rId11625" Type="http://schemas.openxmlformats.org/officeDocument/2006/relationships/hyperlink" Target="https://chen-kelly.net/" TargetMode="External"/><Relationship Id="rId13797" Type="http://schemas.openxmlformats.org/officeDocument/2006/relationships/hyperlink" Target="http://www.patterson.com/" TargetMode="External"/><Relationship Id="rId14848" Type="http://schemas.openxmlformats.org/officeDocument/2006/relationships/hyperlink" Target="mailto:bautistajeremiah@oneill.com" TargetMode="External"/><Relationship Id="rId3856" Type="http://schemas.openxmlformats.org/officeDocument/2006/relationships/hyperlink" Target="mailto:meredith76@bonilla-boone.org" TargetMode="External"/><Relationship Id="rId4907" Type="http://schemas.openxmlformats.org/officeDocument/2006/relationships/hyperlink" Target="http://donaldson-ward.info/" TargetMode="External"/><Relationship Id="rId12399" Type="http://schemas.openxmlformats.org/officeDocument/2006/relationships/hyperlink" Target="http://pruitt.info/" TargetMode="External"/><Relationship Id="rId16270" Type="http://schemas.openxmlformats.org/officeDocument/2006/relationships/hyperlink" Target="mailto:lboyer@coleman.com" TargetMode="External"/><Relationship Id="rId17321" Type="http://schemas.openxmlformats.org/officeDocument/2006/relationships/hyperlink" Target="http://chaney-wall.biz/" TargetMode="External"/><Relationship Id="rId777" Type="http://schemas.openxmlformats.org/officeDocument/2006/relationships/hyperlink" Target="https://kennedy.org/" TargetMode="External"/><Relationship Id="rId2458" Type="http://schemas.openxmlformats.org/officeDocument/2006/relationships/hyperlink" Target="mailto:swarner@young.com" TargetMode="External"/><Relationship Id="rId3509" Type="http://schemas.openxmlformats.org/officeDocument/2006/relationships/hyperlink" Target="https://little-collier.com/" TargetMode="External"/><Relationship Id="rId12880" Type="http://schemas.openxmlformats.org/officeDocument/2006/relationships/hyperlink" Target="mailto:elijahcasey@butler-elliott.org" TargetMode="External"/><Relationship Id="rId13931" Type="http://schemas.openxmlformats.org/officeDocument/2006/relationships/hyperlink" Target="http://www.richardson.org/" TargetMode="External"/><Relationship Id="rId19493" Type="http://schemas.openxmlformats.org/officeDocument/2006/relationships/hyperlink" Target="https://www.carey.com/" TargetMode="External"/><Relationship Id="rId9552" Type="http://schemas.openxmlformats.org/officeDocument/2006/relationships/hyperlink" Target="mailto:cgay@bruce.com" TargetMode="External"/><Relationship Id="rId11482" Type="http://schemas.openxmlformats.org/officeDocument/2006/relationships/hyperlink" Target="mailto:paigeobrien@bryant.com" TargetMode="External"/><Relationship Id="rId12533" Type="http://schemas.openxmlformats.org/officeDocument/2006/relationships/hyperlink" Target="http://flynn-wright.com/" TargetMode="External"/><Relationship Id="rId18095" Type="http://schemas.openxmlformats.org/officeDocument/2006/relationships/hyperlink" Target="http://www.stokes.com/" TargetMode="External"/><Relationship Id="rId19146" Type="http://schemas.openxmlformats.org/officeDocument/2006/relationships/hyperlink" Target="mailto:jilliandixon@orozco.com" TargetMode="External"/><Relationship Id="rId911" Type="http://schemas.openxmlformats.org/officeDocument/2006/relationships/hyperlink" Target="https://schwartz.com/" TargetMode="External"/><Relationship Id="rId1541" Type="http://schemas.openxmlformats.org/officeDocument/2006/relationships/hyperlink" Target="https://www.mills.com/" TargetMode="External"/><Relationship Id="rId8154" Type="http://schemas.openxmlformats.org/officeDocument/2006/relationships/hyperlink" Target="mailto:choover@tran.com" TargetMode="External"/><Relationship Id="rId9205" Type="http://schemas.openxmlformats.org/officeDocument/2006/relationships/hyperlink" Target="https://www.jacobson.com/" TargetMode="External"/><Relationship Id="rId10084" Type="http://schemas.openxmlformats.org/officeDocument/2006/relationships/hyperlink" Target="mailto:malik24@thornton.com" TargetMode="External"/><Relationship Id="rId11135" Type="http://schemas.openxmlformats.org/officeDocument/2006/relationships/hyperlink" Target="http://smith.com/" TargetMode="External"/><Relationship Id="rId4764" Type="http://schemas.openxmlformats.org/officeDocument/2006/relationships/hyperlink" Target="mailto:lorrainekaufman@reid.com" TargetMode="External"/><Relationship Id="rId14358" Type="http://schemas.openxmlformats.org/officeDocument/2006/relationships/hyperlink" Target="mailto:pruittkendra@thornton.biz" TargetMode="External"/><Relationship Id="rId15756" Type="http://schemas.openxmlformats.org/officeDocument/2006/relationships/hyperlink" Target="mailto:cesar59@harrison.info" TargetMode="External"/><Relationship Id="rId16807" Type="http://schemas.openxmlformats.org/officeDocument/2006/relationships/hyperlink" Target="http://www.pruitt.org/" TargetMode="External"/><Relationship Id="rId3366" Type="http://schemas.openxmlformats.org/officeDocument/2006/relationships/hyperlink" Target="mailto:carolynjohnson@larsen.com" TargetMode="External"/><Relationship Id="rId4417" Type="http://schemas.openxmlformats.org/officeDocument/2006/relationships/hyperlink" Target="http://guzman.com/" TargetMode="External"/><Relationship Id="rId5815" Type="http://schemas.openxmlformats.org/officeDocument/2006/relationships/hyperlink" Target="https://goodman-madden.com/" TargetMode="External"/><Relationship Id="rId15409" Type="http://schemas.openxmlformats.org/officeDocument/2006/relationships/hyperlink" Target="http://www.meza.com/" TargetMode="External"/><Relationship Id="rId18979" Type="http://schemas.openxmlformats.org/officeDocument/2006/relationships/hyperlink" Target="https://sampson.com/" TargetMode="External"/><Relationship Id="rId287" Type="http://schemas.openxmlformats.org/officeDocument/2006/relationships/hyperlink" Target="http://www.small.com/" TargetMode="External"/><Relationship Id="rId3019" Type="http://schemas.openxmlformats.org/officeDocument/2006/relationships/hyperlink" Target="http://shepard.com/" TargetMode="External"/><Relationship Id="rId7987" Type="http://schemas.openxmlformats.org/officeDocument/2006/relationships/hyperlink" Target="http://www.crosby.com/" TargetMode="External"/><Relationship Id="rId10968" Type="http://schemas.openxmlformats.org/officeDocument/2006/relationships/hyperlink" Target="mailto:gonzalesroberto@johnson.com" TargetMode="External"/><Relationship Id="rId6589" Type="http://schemas.openxmlformats.org/officeDocument/2006/relationships/hyperlink" Target="http://www.crane.com/" TargetMode="External"/><Relationship Id="rId9062" Type="http://schemas.openxmlformats.org/officeDocument/2006/relationships/hyperlink" Target="mailto:pettysean@golden.org" TargetMode="External"/><Relationship Id="rId12390" Type="http://schemas.openxmlformats.org/officeDocument/2006/relationships/hyperlink" Target="mailto:kimwiggins@douglas-marks.com" TargetMode="External"/><Relationship Id="rId13441" Type="http://schemas.openxmlformats.org/officeDocument/2006/relationships/hyperlink" Target="https://coffey-navarro.org/" TargetMode="External"/><Relationship Id="rId3500" Type="http://schemas.openxmlformats.org/officeDocument/2006/relationships/hyperlink" Target="mailto:stacycooper@norman-love.com" TargetMode="External"/><Relationship Id="rId12043" Type="http://schemas.openxmlformats.org/officeDocument/2006/relationships/hyperlink" Target="http://www.horton-boone.com/" TargetMode="External"/><Relationship Id="rId16664" Type="http://schemas.openxmlformats.org/officeDocument/2006/relationships/hyperlink" Target="mailto:frenchharold@summers.com" TargetMode="External"/><Relationship Id="rId17715" Type="http://schemas.openxmlformats.org/officeDocument/2006/relationships/hyperlink" Target="https://www.bender.info/" TargetMode="External"/><Relationship Id="rId421" Type="http://schemas.openxmlformats.org/officeDocument/2006/relationships/hyperlink" Target="http://hodge-ramirez.com/" TargetMode="External"/><Relationship Id="rId1051" Type="http://schemas.openxmlformats.org/officeDocument/2006/relationships/hyperlink" Target="http://everett.com/" TargetMode="External"/><Relationship Id="rId2102" Type="http://schemas.openxmlformats.org/officeDocument/2006/relationships/hyperlink" Target="mailto:dsolis@ballard.net" TargetMode="External"/><Relationship Id="rId5672" Type="http://schemas.openxmlformats.org/officeDocument/2006/relationships/hyperlink" Target="mailto:raymondpaige@khan.org" TargetMode="External"/><Relationship Id="rId6723" Type="http://schemas.openxmlformats.org/officeDocument/2006/relationships/hyperlink" Target="https://schroeder.biz/" TargetMode="External"/><Relationship Id="rId15266" Type="http://schemas.openxmlformats.org/officeDocument/2006/relationships/hyperlink" Target="mailto:rowlandhector@franklin.info" TargetMode="External"/><Relationship Id="rId16317" Type="http://schemas.openxmlformats.org/officeDocument/2006/relationships/hyperlink" Target="https://www.mitchell-skinner.org/" TargetMode="External"/><Relationship Id="rId4274" Type="http://schemas.openxmlformats.org/officeDocument/2006/relationships/hyperlink" Target="mailto:jordannavarro@moses.com" TargetMode="External"/><Relationship Id="rId5325" Type="http://schemas.openxmlformats.org/officeDocument/2006/relationships/hyperlink" Target="http://saunders.biz/" TargetMode="External"/><Relationship Id="rId8895" Type="http://schemas.openxmlformats.org/officeDocument/2006/relationships/hyperlink" Target="https://www.duarte-garrett.net/" TargetMode="External"/><Relationship Id="rId18489" Type="http://schemas.openxmlformats.org/officeDocument/2006/relationships/hyperlink" Target="https://short-berg.com/" TargetMode="External"/><Relationship Id="rId19887" Type="http://schemas.openxmlformats.org/officeDocument/2006/relationships/hyperlink" Target="https://www.robinson-snow.biz/" TargetMode="External"/><Relationship Id="rId7497" Type="http://schemas.openxmlformats.org/officeDocument/2006/relationships/hyperlink" Target="http://www.williams-conley.com/" TargetMode="External"/><Relationship Id="rId8548" Type="http://schemas.openxmlformats.org/officeDocument/2006/relationships/hyperlink" Target="mailto:jack19@vasquez.org" TargetMode="External"/><Relationship Id="rId9946" Type="http://schemas.openxmlformats.org/officeDocument/2006/relationships/hyperlink" Target="mailto:joycelarson@williamson.com" TargetMode="External"/><Relationship Id="rId11876" Type="http://schemas.openxmlformats.org/officeDocument/2006/relationships/hyperlink" Target="mailto:riley32@stevens-harding.info" TargetMode="External"/><Relationship Id="rId12927" Type="http://schemas.openxmlformats.org/officeDocument/2006/relationships/hyperlink" Target="https://hamilton-clements.com/" TargetMode="External"/><Relationship Id="rId1935" Type="http://schemas.openxmlformats.org/officeDocument/2006/relationships/hyperlink" Target="http://www.vaughn.org/" TargetMode="External"/><Relationship Id="rId6099" Type="http://schemas.openxmlformats.org/officeDocument/2006/relationships/hyperlink" Target="https://www.franklin.com/" TargetMode="External"/><Relationship Id="rId10478" Type="http://schemas.openxmlformats.org/officeDocument/2006/relationships/hyperlink" Target="mailto:tromero@odonnell.com" TargetMode="External"/><Relationship Id="rId11529" Type="http://schemas.openxmlformats.org/officeDocument/2006/relationships/hyperlink" Target="http://www.calderon.biz/" TargetMode="External"/><Relationship Id="rId15400" Type="http://schemas.openxmlformats.org/officeDocument/2006/relationships/hyperlink" Target="mailto:bcrawford@larson.info" TargetMode="External"/><Relationship Id="rId18970" Type="http://schemas.openxmlformats.org/officeDocument/2006/relationships/hyperlink" Target="mailto:robert21@turner.biz" TargetMode="External"/><Relationship Id="rId3010" Type="http://schemas.openxmlformats.org/officeDocument/2006/relationships/hyperlink" Target="mailto:hendrickscole@cabrera-miles.com" TargetMode="External"/><Relationship Id="rId14002" Type="http://schemas.openxmlformats.org/officeDocument/2006/relationships/hyperlink" Target="mailto:gibbsdarius@stanton.net" TargetMode="External"/><Relationship Id="rId17572" Type="http://schemas.openxmlformats.org/officeDocument/2006/relationships/hyperlink" Target="mailto:bray@chavez-rodriguez.com" TargetMode="External"/><Relationship Id="rId18623" Type="http://schemas.openxmlformats.org/officeDocument/2006/relationships/hyperlink" Target="https://williamson.com/" TargetMode="External"/><Relationship Id="rId6580" Type="http://schemas.openxmlformats.org/officeDocument/2006/relationships/hyperlink" Target="mailto:vfletcher@robbins.org" TargetMode="External"/><Relationship Id="rId7631" Type="http://schemas.openxmlformats.org/officeDocument/2006/relationships/hyperlink" Target="https://malone.com/" TargetMode="External"/><Relationship Id="rId10612" Type="http://schemas.openxmlformats.org/officeDocument/2006/relationships/hyperlink" Target="mailto:parker65@marsh.com" TargetMode="External"/><Relationship Id="rId16174" Type="http://schemas.openxmlformats.org/officeDocument/2006/relationships/hyperlink" Target="mailto:deanmiguel@larsen.info" TargetMode="External"/><Relationship Id="rId17225" Type="http://schemas.openxmlformats.org/officeDocument/2006/relationships/hyperlink" Target="http://rivera-green.info/" TargetMode="External"/><Relationship Id="rId5182" Type="http://schemas.openxmlformats.org/officeDocument/2006/relationships/hyperlink" Target="mailto:velezcasey@haynes.com" TargetMode="External"/><Relationship Id="rId6233" Type="http://schemas.openxmlformats.org/officeDocument/2006/relationships/hyperlink" Target="http://robbins.net/" TargetMode="External"/><Relationship Id="rId19397" Type="http://schemas.openxmlformats.org/officeDocument/2006/relationships/hyperlink" Target="https://robbins-peck.com/" TargetMode="External"/><Relationship Id="rId1792" Type="http://schemas.openxmlformats.org/officeDocument/2006/relationships/hyperlink" Target="mailto:nicole05@heath.info" TargetMode="External"/><Relationship Id="rId2843" Type="http://schemas.openxmlformats.org/officeDocument/2006/relationships/hyperlink" Target="http://www.keith.org/" TargetMode="External"/><Relationship Id="rId9456" Type="http://schemas.openxmlformats.org/officeDocument/2006/relationships/hyperlink" Target="mailto:sharon69@reese.com" TargetMode="External"/><Relationship Id="rId11386" Type="http://schemas.openxmlformats.org/officeDocument/2006/relationships/hyperlink" Target="mailto:collin46@chase-peters.com" TargetMode="External"/><Relationship Id="rId12437" Type="http://schemas.openxmlformats.org/officeDocument/2006/relationships/hyperlink" Target="https://www.jenkins.info/" TargetMode="External"/><Relationship Id="rId12784" Type="http://schemas.openxmlformats.org/officeDocument/2006/relationships/hyperlink" Target="mailto:lmunoz@cook-rubio.com" TargetMode="External"/><Relationship Id="rId13835" Type="http://schemas.openxmlformats.org/officeDocument/2006/relationships/hyperlink" Target="http://stein-liu.com/" TargetMode="External"/><Relationship Id="rId815" Type="http://schemas.openxmlformats.org/officeDocument/2006/relationships/hyperlink" Target="https://www.cohen.com/" TargetMode="External"/><Relationship Id="rId1445" Type="http://schemas.openxmlformats.org/officeDocument/2006/relationships/hyperlink" Target="https://mcclure.org/" TargetMode="External"/><Relationship Id="rId8058" Type="http://schemas.openxmlformats.org/officeDocument/2006/relationships/hyperlink" Target="mailto:ibarralaura@le.com" TargetMode="External"/><Relationship Id="rId9109" Type="http://schemas.openxmlformats.org/officeDocument/2006/relationships/hyperlink" Target="https://www.robbins.net/" TargetMode="External"/><Relationship Id="rId11039" Type="http://schemas.openxmlformats.org/officeDocument/2006/relationships/hyperlink" Target="http://www.cooper.biz/" TargetMode="External"/><Relationship Id="rId18480" Type="http://schemas.openxmlformats.org/officeDocument/2006/relationships/hyperlink" Target="mailto:wyatt09@bender.com" TargetMode="External"/><Relationship Id="rId19531" Type="http://schemas.openxmlformats.org/officeDocument/2006/relationships/hyperlink" Target="https://roberson.net/" TargetMode="External"/><Relationship Id="rId4668" Type="http://schemas.openxmlformats.org/officeDocument/2006/relationships/hyperlink" Target="mailto:micheal14@wells.com" TargetMode="External"/><Relationship Id="rId5719" Type="http://schemas.openxmlformats.org/officeDocument/2006/relationships/hyperlink" Target="http://gilmore-chung.com/" TargetMode="External"/><Relationship Id="rId6090" Type="http://schemas.openxmlformats.org/officeDocument/2006/relationships/hyperlink" Target="mailto:gabrielahull@solomon.com" TargetMode="External"/><Relationship Id="rId7141" Type="http://schemas.openxmlformats.org/officeDocument/2006/relationships/hyperlink" Target="http://www.mayer.com/" TargetMode="External"/><Relationship Id="rId11520" Type="http://schemas.openxmlformats.org/officeDocument/2006/relationships/hyperlink" Target="mailto:petersengwendolyn@walters.com" TargetMode="External"/><Relationship Id="rId17082" Type="http://schemas.openxmlformats.org/officeDocument/2006/relationships/hyperlink" Target="mailto:vickiefranco@calhoun.info" TargetMode="External"/><Relationship Id="rId18133" Type="http://schemas.openxmlformats.org/officeDocument/2006/relationships/hyperlink" Target="https://www.sweeney.biz/" TargetMode="External"/><Relationship Id="rId10122" Type="http://schemas.openxmlformats.org/officeDocument/2006/relationships/hyperlink" Target="mailto:daisy02@clayton.biz" TargetMode="External"/><Relationship Id="rId13692" Type="http://schemas.openxmlformats.org/officeDocument/2006/relationships/hyperlink" Target="mailto:keymelvin@morse-ramsey.net" TargetMode="External"/><Relationship Id="rId14743" Type="http://schemas.openxmlformats.org/officeDocument/2006/relationships/hyperlink" Target="http://www.coffey-blankenship.com/" TargetMode="External"/><Relationship Id="rId3751" Type="http://schemas.openxmlformats.org/officeDocument/2006/relationships/hyperlink" Target="http://daniel-bray.com/" TargetMode="External"/><Relationship Id="rId4802" Type="http://schemas.openxmlformats.org/officeDocument/2006/relationships/hyperlink" Target="mailto:nicolas38@lowe.biz" TargetMode="External"/><Relationship Id="rId12294" Type="http://schemas.openxmlformats.org/officeDocument/2006/relationships/hyperlink" Target="mailto:ebrewer@valencia.info" TargetMode="External"/><Relationship Id="rId13345" Type="http://schemas.openxmlformats.org/officeDocument/2006/relationships/hyperlink" Target="https://www.guerra-lucas.com/" TargetMode="External"/><Relationship Id="rId672" Type="http://schemas.openxmlformats.org/officeDocument/2006/relationships/hyperlink" Target="mailto:elaine95@kerr.com" TargetMode="External"/><Relationship Id="rId2353" Type="http://schemas.openxmlformats.org/officeDocument/2006/relationships/hyperlink" Target="https://www.arnold.biz/" TargetMode="External"/><Relationship Id="rId3404" Type="http://schemas.openxmlformats.org/officeDocument/2006/relationships/hyperlink" Target="mailto:maria02@becker.com" TargetMode="External"/><Relationship Id="rId6974" Type="http://schemas.openxmlformats.org/officeDocument/2006/relationships/hyperlink" Target="mailto:tannerlogan@ramos.net" TargetMode="External"/><Relationship Id="rId16568" Type="http://schemas.openxmlformats.org/officeDocument/2006/relationships/hyperlink" Target="mailto:sylvia94@benton.com" TargetMode="External"/><Relationship Id="rId17966" Type="http://schemas.openxmlformats.org/officeDocument/2006/relationships/hyperlink" Target="mailto:rileymcintosh@allison.net" TargetMode="External"/><Relationship Id="rId325" Type="http://schemas.openxmlformats.org/officeDocument/2006/relationships/hyperlink" Target="http://cantu.com/" TargetMode="External"/><Relationship Id="rId2006" Type="http://schemas.openxmlformats.org/officeDocument/2006/relationships/hyperlink" Target="mailto:whitney44@dillon.biz" TargetMode="External"/><Relationship Id="rId5576" Type="http://schemas.openxmlformats.org/officeDocument/2006/relationships/hyperlink" Target="mailto:fernando81@skinner-li.org" TargetMode="External"/><Relationship Id="rId6627" Type="http://schemas.openxmlformats.org/officeDocument/2006/relationships/hyperlink" Target="http://gould.com/" TargetMode="External"/><Relationship Id="rId17619" Type="http://schemas.openxmlformats.org/officeDocument/2006/relationships/hyperlink" Target="http://drake.org/" TargetMode="External"/><Relationship Id="rId19041" Type="http://schemas.openxmlformats.org/officeDocument/2006/relationships/hyperlink" Target="https://mcintosh.com/" TargetMode="External"/><Relationship Id="rId4178" Type="http://schemas.openxmlformats.org/officeDocument/2006/relationships/hyperlink" Target="mailto:rkane@stark.com" TargetMode="External"/><Relationship Id="rId5229" Type="http://schemas.openxmlformats.org/officeDocument/2006/relationships/hyperlink" Target="https://douglas.biz/" TargetMode="External"/><Relationship Id="rId9100" Type="http://schemas.openxmlformats.org/officeDocument/2006/relationships/hyperlink" Target="mailto:marilynosborne@frazier-hodges.org" TargetMode="External"/><Relationship Id="rId8799" Type="http://schemas.openxmlformats.org/officeDocument/2006/relationships/hyperlink" Target="http://www.arnold.com/" TargetMode="External"/><Relationship Id="rId11030" Type="http://schemas.openxmlformats.org/officeDocument/2006/relationships/hyperlink" Target="mailto:tanner38@marsh-little.net" TargetMode="External"/><Relationship Id="rId15651" Type="http://schemas.openxmlformats.org/officeDocument/2006/relationships/hyperlink" Target="http://www.mosley.com/" TargetMode="External"/><Relationship Id="rId16702" Type="http://schemas.openxmlformats.org/officeDocument/2006/relationships/hyperlink" Target="mailto:tomcosta@shepherd.org" TargetMode="External"/><Relationship Id="rId1839" Type="http://schemas.openxmlformats.org/officeDocument/2006/relationships/hyperlink" Target="https://www.zuniga.org/" TargetMode="External"/><Relationship Id="rId5710" Type="http://schemas.openxmlformats.org/officeDocument/2006/relationships/hyperlink" Target="mailto:kirsten37@valencia.org" TargetMode="External"/><Relationship Id="rId14253" Type="http://schemas.openxmlformats.org/officeDocument/2006/relationships/hyperlink" Target="http://sellers-yu.com/" TargetMode="External"/><Relationship Id="rId15304" Type="http://schemas.openxmlformats.org/officeDocument/2006/relationships/hyperlink" Target="mailto:welchdale@henry-kim.com" TargetMode="External"/><Relationship Id="rId18874" Type="http://schemas.openxmlformats.org/officeDocument/2006/relationships/hyperlink" Target="mailto:alexandercisneros@wright.com" TargetMode="External"/><Relationship Id="rId19925" Type="http://schemas.openxmlformats.org/officeDocument/2006/relationships/hyperlink" Target="https://www.mann.com/" TargetMode="External"/><Relationship Id="rId182" Type="http://schemas.openxmlformats.org/officeDocument/2006/relationships/hyperlink" Target="http://www.mayer.com/" TargetMode="External"/><Relationship Id="rId3261" Type="http://schemas.openxmlformats.org/officeDocument/2006/relationships/hyperlink" Target="https://www.frye.com/" TargetMode="External"/><Relationship Id="rId4312" Type="http://schemas.openxmlformats.org/officeDocument/2006/relationships/hyperlink" Target="mailto:vanessaking@harris.com" TargetMode="External"/><Relationship Id="rId7882" Type="http://schemas.openxmlformats.org/officeDocument/2006/relationships/hyperlink" Target="mailto:dhahn@gilbert-murray.com" TargetMode="External"/><Relationship Id="rId8933" Type="http://schemas.openxmlformats.org/officeDocument/2006/relationships/hyperlink" Target="http://www.cuevas.com/" TargetMode="External"/><Relationship Id="rId17476" Type="http://schemas.openxmlformats.org/officeDocument/2006/relationships/hyperlink" Target="mailto:qbaldwin@hoover-stein.com" TargetMode="External"/><Relationship Id="rId18527" Type="http://schemas.openxmlformats.org/officeDocument/2006/relationships/hyperlink" Target="https://www.hill.com/" TargetMode="External"/><Relationship Id="rId6484" Type="http://schemas.openxmlformats.org/officeDocument/2006/relationships/hyperlink" Target="mailto:morenojason@mcneil.com" TargetMode="External"/><Relationship Id="rId7535" Type="http://schemas.openxmlformats.org/officeDocument/2006/relationships/hyperlink" Target="https://pratt.com/" TargetMode="External"/><Relationship Id="rId10516" Type="http://schemas.openxmlformats.org/officeDocument/2006/relationships/hyperlink" Target="mailto:ubradford@torres-mercado.com" TargetMode="External"/><Relationship Id="rId10863" Type="http://schemas.openxmlformats.org/officeDocument/2006/relationships/hyperlink" Target="http://avery-black.info/" TargetMode="External"/><Relationship Id="rId11914" Type="http://schemas.openxmlformats.org/officeDocument/2006/relationships/hyperlink" Target="mailto:xdudley@olson.com" TargetMode="External"/><Relationship Id="rId16078" Type="http://schemas.openxmlformats.org/officeDocument/2006/relationships/hyperlink" Target="mailto:anthonyjose@campbell-levy.com" TargetMode="External"/><Relationship Id="rId17129" Type="http://schemas.openxmlformats.org/officeDocument/2006/relationships/hyperlink" Target="https://www.dodson-salas.com/" TargetMode="External"/><Relationship Id="rId5086" Type="http://schemas.openxmlformats.org/officeDocument/2006/relationships/hyperlink" Target="mailto:mezacameron@ware-camacho.com" TargetMode="External"/><Relationship Id="rId6137" Type="http://schemas.openxmlformats.org/officeDocument/2006/relationships/hyperlink" Target="http://pollard-costa.biz/" TargetMode="External"/><Relationship Id="rId1696" Type="http://schemas.openxmlformats.org/officeDocument/2006/relationships/hyperlink" Target="mailto:kerryobrien@wood.org" TargetMode="External"/><Relationship Id="rId12688" Type="http://schemas.openxmlformats.org/officeDocument/2006/relationships/hyperlink" Target="mailto:maxwell79@dorsey-gregory.com" TargetMode="External"/><Relationship Id="rId13739" Type="http://schemas.openxmlformats.org/officeDocument/2006/relationships/hyperlink" Target="https://reed.biz/" TargetMode="External"/><Relationship Id="rId17610" Type="http://schemas.openxmlformats.org/officeDocument/2006/relationships/hyperlink" Target="mailto:anthonyhouston@vasquez.org" TargetMode="External"/><Relationship Id="rId1349" Type="http://schemas.openxmlformats.org/officeDocument/2006/relationships/hyperlink" Target="https://lynn.com/" TargetMode="External"/><Relationship Id="rId2747" Type="http://schemas.openxmlformats.org/officeDocument/2006/relationships/hyperlink" Target="https://www.berger-chase.net/" TargetMode="External"/><Relationship Id="rId5220" Type="http://schemas.openxmlformats.org/officeDocument/2006/relationships/hyperlink" Target="mailto:alicia58@pineda-small.com" TargetMode="External"/><Relationship Id="rId15161" Type="http://schemas.openxmlformats.org/officeDocument/2006/relationships/hyperlink" Target="http://hartman.com/" TargetMode="External"/><Relationship Id="rId16212" Type="http://schemas.openxmlformats.org/officeDocument/2006/relationships/hyperlink" Target="mailto:ubaldwin@sosa.com" TargetMode="External"/><Relationship Id="rId19782" Type="http://schemas.openxmlformats.org/officeDocument/2006/relationships/hyperlink" Target="mailto:lindsey54@hebert-roth.biz" TargetMode="External"/><Relationship Id="rId719" Type="http://schemas.openxmlformats.org/officeDocument/2006/relationships/hyperlink" Target="https://www.diaz.com/" TargetMode="External"/><Relationship Id="rId8790" Type="http://schemas.openxmlformats.org/officeDocument/2006/relationships/hyperlink" Target="mailto:vmcpherson@garcia-benitez.com" TargetMode="External"/><Relationship Id="rId9841" Type="http://schemas.openxmlformats.org/officeDocument/2006/relationships/hyperlink" Target="https://hayes.com/" TargetMode="External"/><Relationship Id="rId11771" Type="http://schemas.openxmlformats.org/officeDocument/2006/relationships/hyperlink" Target="http://yoder.com/" TargetMode="External"/><Relationship Id="rId12822" Type="http://schemas.openxmlformats.org/officeDocument/2006/relationships/hyperlink" Target="mailto:alvaradoadam@mosley-maddox.info" TargetMode="External"/><Relationship Id="rId18384" Type="http://schemas.openxmlformats.org/officeDocument/2006/relationships/hyperlink" Target="mailto:ukline@pace.com" TargetMode="External"/><Relationship Id="rId19435" Type="http://schemas.openxmlformats.org/officeDocument/2006/relationships/hyperlink" Target="http://www.hutchinson.org/" TargetMode="External"/><Relationship Id="rId55" Type="http://schemas.openxmlformats.org/officeDocument/2006/relationships/hyperlink" Target="http://www.macdonald-lyons.com/" TargetMode="External"/><Relationship Id="rId1830" Type="http://schemas.openxmlformats.org/officeDocument/2006/relationships/hyperlink" Target="mailto:idennis@acosta.com" TargetMode="External"/><Relationship Id="rId7392" Type="http://schemas.openxmlformats.org/officeDocument/2006/relationships/hyperlink" Target="mailto:vweiss@stokes.com" TargetMode="External"/><Relationship Id="rId8443" Type="http://schemas.openxmlformats.org/officeDocument/2006/relationships/hyperlink" Target="http://www.rangel-charles.net/" TargetMode="External"/><Relationship Id="rId10373" Type="http://schemas.openxmlformats.org/officeDocument/2006/relationships/hyperlink" Target="https://hart.biz/" TargetMode="External"/><Relationship Id="rId11424" Type="http://schemas.openxmlformats.org/officeDocument/2006/relationships/hyperlink" Target="mailto:anamccullough@crawford.com" TargetMode="External"/><Relationship Id="rId14994" Type="http://schemas.openxmlformats.org/officeDocument/2006/relationships/hyperlink" Target="mailto:mollyoliver@thompson-molina.net" TargetMode="External"/><Relationship Id="rId18037" Type="http://schemas.openxmlformats.org/officeDocument/2006/relationships/hyperlink" Target="http://hunter.com/" TargetMode="External"/><Relationship Id="rId7045" Type="http://schemas.openxmlformats.org/officeDocument/2006/relationships/hyperlink" Target="https://www.nunez.info/" TargetMode="External"/><Relationship Id="rId10026" Type="http://schemas.openxmlformats.org/officeDocument/2006/relationships/hyperlink" Target="mailto:andreshoward@yoder.net" TargetMode="External"/><Relationship Id="rId13596" Type="http://schemas.openxmlformats.org/officeDocument/2006/relationships/hyperlink" Target="mailto:nicole94@chambers.net" TargetMode="External"/><Relationship Id="rId14647" Type="http://schemas.openxmlformats.org/officeDocument/2006/relationships/hyperlink" Target="http://www.barrera-davies.biz/" TargetMode="External"/><Relationship Id="rId3655" Type="http://schemas.openxmlformats.org/officeDocument/2006/relationships/hyperlink" Target="https://www.tyler.com/" TargetMode="External"/><Relationship Id="rId4706" Type="http://schemas.openxmlformats.org/officeDocument/2006/relationships/hyperlink" Target="mailto:caseyjuarez@hale.com" TargetMode="External"/><Relationship Id="rId12198" Type="http://schemas.openxmlformats.org/officeDocument/2006/relationships/hyperlink" Target="mailto:penamikayla@vega-chambers.biz" TargetMode="External"/><Relationship Id="rId13249" Type="http://schemas.openxmlformats.org/officeDocument/2006/relationships/hyperlink" Target="https://mccullough.com/" TargetMode="External"/><Relationship Id="rId17120" Type="http://schemas.openxmlformats.org/officeDocument/2006/relationships/hyperlink" Target="mailto:marydavenport@blevins.org" TargetMode="External"/><Relationship Id="rId576" Type="http://schemas.openxmlformats.org/officeDocument/2006/relationships/hyperlink" Target="mailto:walldarius@riggs.com" TargetMode="External"/><Relationship Id="rId2257" Type="http://schemas.openxmlformats.org/officeDocument/2006/relationships/hyperlink" Target="http://www.castaneda.com/" TargetMode="External"/><Relationship Id="rId3308" Type="http://schemas.openxmlformats.org/officeDocument/2006/relationships/hyperlink" Target="mailto:krystal75@ware.com" TargetMode="External"/><Relationship Id="rId19292" Type="http://schemas.openxmlformats.org/officeDocument/2006/relationships/hyperlink" Target="mailto:franklin06@everett.com" TargetMode="External"/><Relationship Id="rId229" Type="http://schemas.openxmlformats.org/officeDocument/2006/relationships/hyperlink" Target="https://www.chase.info/" TargetMode="External"/><Relationship Id="rId6878" Type="http://schemas.openxmlformats.org/officeDocument/2006/relationships/hyperlink" Target="mailto:rrasmussen@hahn.net" TargetMode="External"/><Relationship Id="rId7929" Type="http://schemas.openxmlformats.org/officeDocument/2006/relationships/hyperlink" Target="https://george.info/" TargetMode="External"/><Relationship Id="rId9351" Type="http://schemas.openxmlformats.org/officeDocument/2006/relationships/hyperlink" Target="http://monroe-lam.com/" TargetMode="External"/><Relationship Id="rId13730" Type="http://schemas.openxmlformats.org/officeDocument/2006/relationships/hyperlink" Target="mailto:jackie14@stevenson-chaney.biz" TargetMode="External"/><Relationship Id="rId9004" Type="http://schemas.openxmlformats.org/officeDocument/2006/relationships/hyperlink" Target="mailto:ericksonmakayla@acosta.org" TargetMode="External"/><Relationship Id="rId11281" Type="http://schemas.openxmlformats.org/officeDocument/2006/relationships/hyperlink" Target="http://www.bell.com/" TargetMode="External"/><Relationship Id="rId12332" Type="http://schemas.openxmlformats.org/officeDocument/2006/relationships/hyperlink" Target="mailto:evelyn50@lee.info" TargetMode="External"/><Relationship Id="rId16953" Type="http://schemas.openxmlformats.org/officeDocument/2006/relationships/hyperlink" Target="https://hoover.com/" TargetMode="External"/><Relationship Id="rId710" Type="http://schemas.openxmlformats.org/officeDocument/2006/relationships/hyperlink" Target="mailto:mbanks@dorsey-sanchez.biz" TargetMode="External"/><Relationship Id="rId1340" Type="http://schemas.openxmlformats.org/officeDocument/2006/relationships/hyperlink" Target="mailto:jermainebryant@kline.com" TargetMode="External"/><Relationship Id="rId5961" Type="http://schemas.openxmlformats.org/officeDocument/2006/relationships/hyperlink" Target="http://www.lambert.net/" TargetMode="External"/><Relationship Id="rId15555" Type="http://schemas.openxmlformats.org/officeDocument/2006/relationships/hyperlink" Target="http://www.russo.info/" TargetMode="External"/><Relationship Id="rId16606" Type="http://schemas.openxmlformats.org/officeDocument/2006/relationships/hyperlink" Target="mailto:boltonrichard@donovan.com" TargetMode="External"/><Relationship Id="rId4563" Type="http://schemas.openxmlformats.org/officeDocument/2006/relationships/hyperlink" Target="https://farmer-rhodes.biz/" TargetMode="External"/><Relationship Id="rId5614" Type="http://schemas.openxmlformats.org/officeDocument/2006/relationships/hyperlink" Target="mailto:hornlucas@waters.org" TargetMode="External"/><Relationship Id="rId14157" Type="http://schemas.openxmlformats.org/officeDocument/2006/relationships/hyperlink" Target="http://dodson-valdez.org/" TargetMode="External"/><Relationship Id="rId15208" Type="http://schemas.openxmlformats.org/officeDocument/2006/relationships/hyperlink" Target="mailto:tami60@stanley.com" TargetMode="External"/><Relationship Id="rId18778" Type="http://schemas.openxmlformats.org/officeDocument/2006/relationships/hyperlink" Target="mailto:derekrice@wilcox.info" TargetMode="External"/><Relationship Id="rId3165" Type="http://schemas.openxmlformats.org/officeDocument/2006/relationships/hyperlink" Target="http://elliott-barrett.com/" TargetMode="External"/><Relationship Id="rId4216" Type="http://schemas.openxmlformats.org/officeDocument/2006/relationships/hyperlink" Target="mailto:avelez@johnston.org" TargetMode="External"/><Relationship Id="rId7786" Type="http://schemas.openxmlformats.org/officeDocument/2006/relationships/hyperlink" Target="mailto:ogriffith@sharp-brewer.info" TargetMode="External"/><Relationship Id="rId8837" Type="http://schemas.openxmlformats.org/officeDocument/2006/relationships/hyperlink" Target="http://www.stanton-caldwell.biz/" TargetMode="External"/><Relationship Id="rId19829" Type="http://schemas.openxmlformats.org/officeDocument/2006/relationships/hyperlink" Target="http://sanford.com/" TargetMode="External"/><Relationship Id="rId6388" Type="http://schemas.openxmlformats.org/officeDocument/2006/relationships/hyperlink" Target="mailto:castroerik@knox-gallegos.biz" TargetMode="External"/><Relationship Id="rId7439" Type="http://schemas.openxmlformats.org/officeDocument/2006/relationships/hyperlink" Target="https://sherman-bentley.biz/" TargetMode="External"/><Relationship Id="rId10767" Type="http://schemas.openxmlformats.org/officeDocument/2006/relationships/hyperlink" Target="http://cabrera.info/" TargetMode="External"/><Relationship Id="rId11818" Type="http://schemas.openxmlformats.org/officeDocument/2006/relationships/hyperlink" Target="mailto:melendezanne@buchanan-gates.com" TargetMode="External"/><Relationship Id="rId13240" Type="http://schemas.openxmlformats.org/officeDocument/2006/relationships/hyperlink" Target="mailto:martinjimenez@osborne-lowery.com" TargetMode="External"/><Relationship Id="rId17861" Type="http://schemas.openxmlformats.org/officeDocument/2006/relationships/hyperlink" Target="http://hebert.com/" TargetMode="External"/><Relationship Id="rId18912" Type="http://schemas.openxmlformats.org/officeDocument/2006/relationships/hyperlink" Target="mailto:kiddkaitlyn@mitchell.com" TargetMode="External"/><Relationship Id="rId220" Type="http://schemas.openxmlformats.org/officeDocument/2006/relationships/hyperlink" Target="mailto:moneal@hudson.biz" TargetMode="External"/><Relationship Id="rId2998" Type="http://schemas.openxmlformats.org/officeDocument/2006/relationships/hyperlink" Target="mailto:sheila30@cobb-andrews.net" TargetMode="External"/><Relationship Id="rId7920" Type="http://schemas.openxmlformats.org/officeDocument/2006/relationships/hyperlink" Target="mailto:vincent45@walters.com" TargetMode="External"/><Relationship Id="rId10901" Type="http://schemas.openxmlformats.org/officeDocument/2006/relationships/hyperlink" Target="http://www.santiago-rios.info/" TargetMode="External"/><Relationship Id="rId16463" Type="http://schemas.openxmlformats.org/officeDocument/2006/relationships/hyperlink" Target="https://blackburn.biz/" TargetMode="External"/><Relationship Id="rId17514" Type="http://schemas.openxmlformats.org/officeDocument/2006/relationships/hyperlink" Target="mailto:miguel65@mendoza.info" TargetMode="External"/><Relationship Id="rId4073" Type="http://schemas.openxmlformats.org/officeDocument/2006/relationships/hyperlink" Target="https://kerr.info/" TargetMode="External"/><Relationship Id="rId5471" Type="http://schemas.openxmlformats.org/officeDocument/2006/relationships/hyperlink" Target="https://strong.com/" TargetMode="External"/><Relationship Id="rId6522" Type="http://schemas.openxmlformats.org/officeDocument/2006/relationships/hyperlink" Target="mailto:mereditheaton@richardson.com" TargetMode="External"/><Relationship Id="rId15065" Type="http://schemas.openxmlformats.org/officeDocument/2006/relationships/hyperlink" Target="https://shelton.com/" TargetMode="External"/><Relationship Id="rId16116" Type="http://schemas.openxmlformats.org/officeDocument/2006/relationships/hyperlink" Target="mailto:heidifrost@andrews.com" TargetMode="External"/><Relationship Id="rId19686" Type="http://schemas.openxmlformats.org/officeDocument/2006/relationships/hyperlink" Target="mailto:traci90@bird.com" TargetMode="External"/><Relationship Id="rId5124" Type="http://schemas.openxmlformats.org/officeDocument/2006/relationships/hyperlink" Target="mailto:skirby@patton.com" TargetMode="External"/><Relationship Id="rId8694" Type="http://schemas.openxmlformats.org/officeDocument/2006/relationships/hyperlink" Target="mailto:stacy46@pham.biz" TargetMode="External"/><Relationship Id="rId9745" Type="http://schemas.openxmlformats.org/officeDocument/2006/relationships/hyperlink" Target="https://cain.com/" TargetMode="External"/><Relationship Id="rId11675" Type="http://schemas.openxmlformats.org/officeDocument/2006/relationships/hyperlink" Target="http://www.stanton.com/" TargetMode="External"/><Relationship Id="rId12726" Type="http://schemas.openxmlformats.org/officeDocument/2006/relationships/hyperlink" Target="mailto:lori15@cochran.com" TargetMode="External"/><Relationship Id="rId18288" Type="http://schemas.openxmlformats.org/officeDocument/2006/relationships/hyperlink" Target="mailto:blankenshipsierra@rios.org" TargetMode="External"/><Relationship Id="rId19339" Type="http://schemas.openxmlformats.org/officeDocument/2006/relationships/hyperlink" Target="https://clay-hardin.net/" TargetMode="External"/><Relationship Id="rId1734" Type="http://schemas.openxmlformats.org/officeDocument/2006/relationships/hyperlink" Target="mailto:marcomendez@turner.com" TargetMode="External"/><Relationship Id="rId7296" Type="http://schemas.openxmlformats.org/officeDocument/2006/relationships/hyperlink" Target="mailto:jpatrick@skinner-willis.info" TargetMode="External"/><Relationship Id="rId8347" Type="http://schemas.openxmlformats.org/officeDocument/2006/relationships/hyperlink" Target="http://www.jefferson-porter.com/" TargetMode="External"/><Relationship Id="rId10277" Type="http://schemas.openxmlformats.org/officeDocument/2006/relationships/hyperlink" Target="http://www.fischer.com/" TargetMode="External"/><Relationship Id="rId11328" Type="http://schemas.openxmlformats.org/officeDocument/2006/relationships/hyperlink" Target="mailto:daniel65@luna.com" TargetMode="External"/><Relationship Id="rId14898" Type="http://schemas.openxmlformats.org/officeDocument/2006/relationships/hyperlink" Target="mailto:pamela28@yang-rowland.info" TargetMode="External"/><Relationship Id="rId15949" Type="http://schemas.openxmlformats.org/officeDocument/2006/relationships/hyperlink" Target="http://www.livingston.biz/" TargetMode="External"/><Relationship Id="rId19820" Type="http://schemas.openxmlformats.org/officeDocument/2006/relationships/hyperlink" Target="mailto:gpeck@moon.net" TargetMode="External"/><Relationship Id="rId3559" Type="http://schemas.openxmlformats.org/officeDocument/2006/relationships/hyperlink" Target="https://herring.org/" TargetMode="External"/><Relationship Id="rId4957" Type="http://schemas.openxmlformats.org/officeDocument/2006/relationships/hyperlink" Target="https://harrell-coleman.com/" TargetMode="External"/><Relationship Id="rId7430" Type="http://schemas.openxmlformats.org/officeDocument/2006/relationships/hyperlink" Target="mailto:daltonalvarado@campbell-thompson.net" TargetMode="External"/><Relationship Id="rId17024" Type="http://schemas.openxmlformats.org/officeDocument/2006/relationships/hyperlink" Target="mailto:haleylloyd@skinner.info" TargetMode="External"/><Relationship Id="rId17371" Type="http://schemas.openxmlformats.org/officeDocument/2006/relationships/hyperlink" Target="https://www.mayer-rollins.net/" TargetMode="External"/><Relationship Id="rId18422" Type="http://schemas.openxmlformats.org/officeDocument/2006/relationships/hyperlink" Target="mailto:gileskellie@patton.biz" TargetMode="External"/><Relationship Id="rId6032" Type="http://schemas.openxmlformats.org/officeDocument/2006/relationships/hyperlink" Target="mailto:townsendwillie@mclean.org" TargetMode="External"/><Relationship Id="rId10411" Type="http://schemas.openxmlformats.org/officeDocument/2006/relationships/hyperlink" Target="https://guzman.biz/" TargetMode="External"/><Relationship Id="rId13981" Type="http://schemas.openxmlformats.org/officeDocument/2006/relationships/hyperlink" Target="http://www.stanley.com/" TargetMode="External"/><Relationship Id="rId12583" Type="http://schemas.openxmlformats.org/officeDocument/2006/relationships/hyperlink" Target="http://valencia-horton.biz/" TargetMode="External"/><Relationship Id="rId13634" Type="http://schemas.openxmlformats.org/officeDocument/2006/relationships/hyperlink" Target="mailto:mitchellmendez@small.com" TargetMode="External"/><Relationship Id="rId19196" Type="http://schemas.openxmlformats.org/officeDocument/2006/relationships/hyperlink" Target="mailto:foxmarisa@calderon.org" TargetMode="External"/><Relationship Id="rId961" Type="http://schemas.openxmlformats.org/officeDocument/2006/relationships/hyperlink" Target="https://singh.info/" TargetMode="External"/><Relationship Id="rId1591" Type="http://schemas.openxmlformats.org/officeDocument/2006/relationships/hyperlink" Target="http://pittman.org/" TargetMode="External"/><Relationship Id="rId2642" Type="http://schemas.openxmlformats.org/officeDocument/2006/relationships/hyperlink" Target="mailto:ufrench@tate.net" TargetMode="External"/><Relationship Id="rId9255" Type="http://schemas.openxmlformats.org/officeDocument/2006/relationships/hyperlink" Target="http://www.hill.com/" TargetMode="External"/><Relationship Id="rId11185" Type="http://schemas.openxmlformats.org/officeDocument/2006/relationships/hyperlink" Target="https://www.pollard.com/" TargetMode="External"/><Relationship Id="rId12236" Type="http://schemas.openxmlformats.org/officeDocument/2006/relationships/hyperlink" Target="mailto:tracey81@liu-lindsey.com" TargetMode="External"/><Relationship Id="rId16857" Type="http://schemas.openxmlformats.org/officeDocument/2006/relationships/hyperlink" Target="https://ayala.com/" TargetMode="External"/><Relationship Id="rId614" Type="http://schemas.openxmlformats.org/officeDocument/2006/relationships/hyperlink" Target="mailto:lisamathews@huff.com" TargetMode="External"/><Relationship Id="rId1244" Type="http://schemas.openxmlformats.org/officeDocument/2006/relationships/hyperlink" Target="mailto:misty67@guzman.com" TargetMode="External"/><Relationship Id="rId5865" Type="http://schemas.openxmlformats.org/officeDocument/2006/relationships/hyperlink" Target="http://www.cross.com/" TargetMode="External"/><Relationship Id="rId6916" Type="http://schemas.openxmlformats.org/officeDocument/2006/relationships/hyperlink" Target="mailto:nschneider@cherry.com" TargetMode="External"/><Relationship Id="rId15459" Type="http://schemas.openxmlformats.org/officeDocument/2006/relationships/hyperlink" Target="http://www.garner.net/" TargetMode="External"/><Relationship Id="rId17908" Type="http://schemas.openxmlformats.org/officeDocument/2006/relationships/hyperlink" Target="mailto:colleen42@zimmerman-marsh.org" TargetMode="External"/><Relationship Id="rId19330" Type="http://schemas.openxmlformats.org/officeDocument/2006/relationships/hyperlink" Target="mailto:tamiayers@hanson.com" TargetMode="External"/><Relationship Id="rId4467" Type="http://schemas.openxmlformats.org/officeDocument/2006/relationships/hyperlink" Target="http://jordan.org/" TargetMode="External"/><Relationship Id="rId5518" Type="http://schemas.openxmlformats.org/officeDocument/2006/relationships/hyperlink" Target="mailto:dustin14@blankenship.biz" TargetMode="External"/><Relationship Id="rId3069" Type="http://schemas.openxmlformats.org/officeDocument/2006/relationships/hyperlink" Target="https://www.olsen-hopkins.com/" TargetMode="External"/><Relationship Id="rId15940" Type="http://schemas.openxmlformats.org/officeDocument/2006/relationships/hyperlink" Target="mailto:lucasmelendez@daniels.net" TargetMode="External"/><Relationship Id="rId13491" Type="http://schemas.openxmlformats.org/officeDocument/2006/relationships/hyperlink" Target="http://avery-kramer.com/" TargetMode="External"/><Relationship Id="rId14542" Type="http://schemas.openxmlformats.org/officeDocument/2006/relationships/hyperlink" Target="mailto:april97@sloan-fuller.com" TargetMode="External"/><Relationship Id="rId471" Type="http://schemas.openxmlformats.org/officeDocument/2006/relationships/hyperlink" Target="https://bush.com/" TargetMode="External"/><Relationship Id="rId2152" Type="http://schemas.openxmlformats.org/officeDocument/2006/relationships/hyperlink" Target="mailto:cantrellcollin@knapp.info" TargetMode="External"/><Relationship Id="rId3550" Type="http://schemas.openxmlformats.org/officeDocument/2006/relationships/hyperlink" Target="mailto:kemplaurie@bradshaw.com" TargetMode="External"/><Relationship Id="rId4601" Type="http://schemas.openxmlformats.org/officeDocument/2006/relationships/hyperlink" Target="https://www.avila.com/" TargetMode="External"/><Relationship Id="rId12093" Type="http://schemas.openxmlformats.org/officeDocument/2006/relationships/hyperlink" Target="http://mccullough.com/" TargetMode="External"/><Relationship Id="rId13144" Type="http://schemas.openxmlformats.org/officeDocument/2006/relationships/hyperlink" Target="mailto:rivasjames@kelley.com" TargetMode="External"/><Relationship Id="rId17765" Type="http://schemas.openxmlformats.org/officeDocument/2006/relationships/hyperlink" Target="https://hardy.com/" TargetMode="External"/><Relationship Id="rId18816" Type="http://schemas.openxmlformats.org/officeDocument/2006/relationships/hyperlink" Target="mailto:cervantescraig@jones.com" TargetMode="External"/><Relationship Id="rId124" Type="http://schemas.openxmlformats.org/officeDocument/2006/relationships/hyperlink" Target="http://www.levine.com/" TargetMode="External"/><Relationship Id="rId3203" Type="http://schemas.openxmlformats.org/officeDocument/2006/relationships/hyperlink" Target="http://hull.com/" TargetMode="External"/><Relationship Id="rId6773" Type="http://schemas.openxmlformats.org/officeDocument/2006/relationships/hyperlink" Target="https://www.heath.net/" TargetMode="External"/><Relationship Id="rId7824" Type="http://schemas.openxmlformats.org/officeDocument/2006/relationships/hyperlink" Target="mailto:kathychang@peterson.com" TargetMode="External"/><Relationship Id="rId10805" Type="http://schemas.openxmlformats.org/officeDocument/2006/relationships/hyperlink" Target="http://bender-tapia.com/" TargetMode="External"/><Relationship Id="rId16367" Type="http://schemas.openxmlformats.org/officeDocument/2006/relationships/hyperlink" Target="https://mcconnell-mccarty.biz/" TargetMode="External"/><Relationship Id="rId17418" Type="http://schemas.openxmlformats.org/officeDocument/2006/relationships/hyperlink" Target="mailto:mbailey@henry.com" TargetMode="External"/><Relationship Id="rId5375" Type="http://schemas.openxmlformats.org/officeDocument/2006/relationships/hyperlink" Target="http://www.moreno-townsend.net/" TargetMode="External"/><Relationship Id="rId6426" Type="http://schemas.openxmlformats.org/officeDocument/2006/relationships/hyperlink" Target="mailto:asalinas@cordova.org" TargetMode="External"/><Relationship Id="rId9996" Type="http://schemas.openxmlformats.org/officeDocument/2006/relationships/hyperlink" Target="mailto:pramos@valenzuela.com" TargetMode="External"/><Relationship Id="rId1985" Type="http://schemas.openxmlformats.org/officeDocument/2006/relationships/hyperlink" Target="http://www.huffman.net/" TargetMode="External"/><Relationship Id="rId5028" Type="http://schemas.openxmlformats.org/officeDocument/2006/relationships/hyperlink" Target="mailto:emcdaniel@chung.org" TargetMode="External"/><Relationship Id="rId8598" Type="http://schemas.openxmlformats.org/officeDocument/2006/relationships/hyperlink" Target="mailto:tcurry@mathis.biz" TargetMode="External"/><Relationship Id="rId9649" Type="http://schemas.openxmlformats.org/officeDocument/2006/relationships/hyperlink" Target="https://edwards-flowers.info/" TargetMode="External"/><Relationship Id="rId11579" Type="http://schemas.openxmlformats.org/officeDocument/2006/relationships/hyperlink" Target="https://farrell.org/" TargetMode="External"/><Relationship Id="rId12977" Type="http://schemas.openxmlformats.org/officeDocument/2006/relationships/hyperlink" Target="https://www.lane.com/" TargetMode="External"/><Relationship Id="rId1638" Type="http://schemas.openxmlformats.org/officeDocument/2006/relationships/hyperlink" Target="mailto:jordanwarren@stafford-garza.com" TargetMode="External"/><Relationship Id="rId14052" Type="http://schemas.openxmlformats.org/officeDocument/2006/relationships/hyperlink" Target="mailto:lhahn@johnson-chambers.info" TargetMode="External"/><Relationship Id="rId15103" Type="http://schemas.openxmlformats.org/officeDocument/2006/relationships/hyperlink" Target="http://www.novak.net/" TargetMode="External"/><Relationship Id="rId15450" Type="http://schemas.openxmlformats.org/officeDocument/2006/relationships/hyperlink" Target="mailto:ryanjamie@stokes.com" TargetMode="External"/><Relationship Id="rId16501" Type="http://schemas.openxmlformats.org/officeDocument/2006/relationships/hyperlink" Target="https://frost.info/" TargetMode="External"/><Relationship Id="rId3060" Type="http://schemas.openxmlformats.org/officeDocument/2006/relationships/hyperlink" Target="mailto:harrisonguy@townsend-underwood.com" TargetMode="External"/><Relationship Id="rId4111" Type="http://schemas.openxmlformats.org/officeDocument/2006/relationships/hyperlink" Target="https://www.gallagher-barnes.com/" TargetMode="External"/><Relationship Id="rId18673" Type="http://schemas.openxmlformats.org/officeDocument/2006/relationships/hyperlink" Target="http://nixon.info/" TargetMode="External"/><Relationship Id="rId19724" Type="http://schemas.openxmlformats.org/officeDocument/2006/relationships/hyperlink" Target="mailto:kiara18@cook.net" TargetMode="External"/><Relationship Id="rId6283" Type="http://schemas.openxmlformats.org/officeDocument/2006/relationships/hyperlink" Target="http://george-hebert.com/" TargetMode="External"/><Relationship Id="rId7681" Type="http://schemas.openxmlformats.org/officeDocument/2006/relationships/hyperlink" Target="http://www.sawyer.com/" TargetMode="External"/><Relationship Id="rId8732" Type="http://schemas.openxmlformats.org/officeDocument/2006/relationships/hyperlink" Target="mailto:hayden57@shaw.org" TargetMode="External"/><Relationship Id="rId10662" Type="http://schemas.openxmlformats.org/officeDocument/2006/relationships/hyperlink" Target="mailto:wardjade@howell.com" TargetMode="External"/><Relationship Id="rId11713" Type="http://schemas.openxmlformats.org/officeDocument/2006/relationships/hyperlink" Target="https://huynh.biz/" TargetMode="External"/><Relationship Id="rId17275" Type="http://schemas.openxmlformats.org/officeDocument/2006/relationships/hyperlink" Target="http://www.brandt.com/" TargetMode="External"/><Relationship Id="rId18326" Type="http://schemas.openxmlformats.org/officeDocument/2006/relationships/hyperlink" Target="mailto:mccartyrickey@jennings.com" TargetMode="External"/><Relationship Id="rId7334" Type="http://schemas.openxmlformats.org/officeDocument/2006/relationships/hyperlink" Target="mailto:alvin46@humphrey-adams.com" TargetMode="External"/><Relationship Id="rId10315" Type="http://schemas.openxmlformats.org/officeDocument/2006/relationships/hyperlink" Target="http://www.huber.com/" TargetMode="External"/><Relationship Id="rId13885" Type="http://schemas.openxmlformats.org/officeDocument/2006/relationships/hyperlink" Target="http://www.burch.net/" TargetMode="External"/><Relationship Id="rId14936" Type="http://schemas.openxmlformats.org/officeDocument/2006/relationships/hyperlink" Target="mailto:yoderkaitlyn@simon-hays.biz" TargetMode="External"/><Relationship Id="rId2893" Type="http://schemas.openxmlformats.org/officeDocument/2006/relationships/hyperlink" Target="http://king-velazquez.org/" TargetMode="External"/><Relationship Id="rId3944" Type="http://schemas.openxmlformats.org/officeDocument/2006/relationships/hyperlink" Target="mailto:diamondphelps@lambert-bowman.com" TargetMode="External"/><Relationship Id="rId12487" Type="http://schemas.openxmlformats.org/officeDocument/2006/relationships/hyperlink" Target="https://newton-russell.com/" TargetMode="External"/><Relationship Id="rId13538" Type="http://schemas.openxmlformats.org/officeDocument/2006/relationships/hyperlink" Target="mailto:ymiller@floyd-roman.com" TargetMode="External"/><Relationship Id="rId865" Type="http://schemas.openxmlformats.org/officeDocument/2006/relationships/hyperlink" Target="http://www.johns-lutz.org/" TargetMode="External"/><Relationship Id="rId1495" Type="http://schemas.openxmlformats.org/officeDocument/2006/relationships/hyperlink" Target="http://larsen-willis.info/" TargetMode="External"/><Relationship Id="rId2546" Type="http://schemas.openxmlformats.org/officeDocument/2006/relationships/hyperlink" Target="mailto:kelseybray@ward.biz" TargetMode="External"/><Relationship Id="rId9159" Type="http://schemas.openxmlformats.org/officeDocument/2006/relationships/hyperlink" Target="http://www.calderon.info/" TargetMode="External"/><Relationship Id="rId11089" Type="http://schemas.openxmlformats.org/officeDocument/2006/relationships/hyperlink" Target="https://www.arroyo.info/" TargetMode="External"/><Relationship Id="rId16011" Type="http://schemas.openxmlformats.org/officeDocument/2006/relationships/hyperlink" Target="https://www.mooney-bartlett.org/" TargetMode="External"/><Relationship Id="rId518" Type="http://schemas.openxmlformats.org/officeDocument/2006/relationships/hyperlink" Target="mailto:gutierrezrandall@rasmussen.com" TargetMode="External"/><Relationship Id="rId1148" Type="http://schemas.openxmlformats.org/officeDocument/2006/relationships/hyperlink" Target="mailto:gcobb@mcclure-weber.com" TargetMode="External"/><Relationship Id="rId5769" Type="http://schemas.openxmlformats.org/officeDocument/2006/relationships/hyperlink" Target="http://jackson.com/" TargetMode="External"/><Relationship Id="rId9640" Type="http://schemas.openxmlformats.org/officeDocument/2006/relationships/hyperlink" Target="mailto:bryantmolly@brewer-yates.com" TargetMode="External"/><Relationship Id="rId18183" Type="http://schemas.openxmlformats.org/officeDocument/2006/relationships/hyperlink" Target="http://andrade-lynch.com/" TargetMode="External"/><Relationship Id="rId19234" Type="http://schemas.openxmlformats.org/officeDocument/2006/relationships/hyperlink" Target="mailto:laura46@hahn.com" TargetMode="External"/><Relationship Id="rId19581" Type="http://schemas.openxmlformats.org/officeDocument/2006/relationships/hyperlink" Target="http://day-sawyer.biz/" TargetMode="External"/><Relationship Id="rId7191" Type="http://schemas.openxmlformats.org/officeDocument/2006/relationships/hyperlink" Target="https://www.mcfarland-bender.com/" TargetMode="External"/><Relationship Id="rId8242" Type="http://schemas.openxmlformats.org/officeDocument/2006/relationships/hyperlink" Target="mailto:zreeves@park.com" TargetMode="External"/><Relationship Id="rId11570" Type="http://schemas.openxmlformats.org/officeDocument/2006/relationships/hyperlink" Target="mailto:aimee09@davies-edwards.net" TargetMode="External"/><Relationship Id="rId12621" Type="http://schemas.openxmlformats.org/officeDocument/2006/relationships/hyperlink" Target="https://www.white.com/" TargetMode="External"/><Relationship Id="rId10172" Type="http://schemas.openxmlformats.org/officeDocument/2006/relationships/hyperlink" Target="mailto:margaret02@huff-barrett.net" TargetMode="External"/><Relationship Id="rId11223" Type="http://schemas.openxmlformats.org/officeDocument/2006/relationships/hyperlink" Target="http://bennett.com/" TargetMode="External"/><Relationship Id="rId14793" Type="http://schemas.openxmlformats.org/officeDocument/2006/relationships/hyperlink" Target="https://www.mcdowell.com/" TargetMode="External"/><Relationship Id="rId15844" Type="http://schemas.openxmlformats.org/officeDocument/2006/relationships/hyperlink" Target="mailto:uvega@mcdaniel.com" TargetMode="External"/><Relationship Id="rId4852" Type="http://schemas.openxmlformats.org/officeDocument/2006/relationships/hyperlink" Target="mailto:rhawkins@griffin-hancock.net" TargetMode="External"/><Relationship Id="rId5903" Type="http://schemas.openxmlformats.org/officeDocument/2006/relationships/hyperlink" Target="http://www.rosales.com/" TargetMode="External"/><Relationship Id="rId13395" Type="http://schemas.openxmlformats.org/officeDocument/2006/relationships/hyperlink" Target="http://nichols.com/" TargetMode="External"/><Relationship Id="rId14446" Type="http://schemas.openxmlformats.org/officeDocument/2006/relationships/hyperlink" Target="mailto:jeanbell@cantu-booker.com" TargetMode="External"/><Relationship Id="rId3454" Type="http://schemas.openxmlformats.org/officeDocument/2006/relationships/hyperlink" Target="mailto:garciajerry@francis-barry.com" TargetMode="External"/><Relationship Id="rId4505" Type="http://schemas.openxmlformats.org/officeDocument/2006/relationships/hyperlink" Target="http://reeves-valencia.info/" TargetMode="External"/><Relationship Id="rId13048" Type="http://schemas.openxmlformats.org/officeDocument/2006/relationships/hyperlink" Target="mailto:daisychen@terry.com" TargetMode="External"/><Relationship Id="rId17669" Type="http://schemas.openxmlformats.org/officeDocument/2006/relationships/hyperlink" Target="https://www.salas.com/" TargetMode="External"/><Relationship Id="rId375" Type="http://schemas.openxmlformats.org/officeDocument/2006/relationships/hyperlink" Target="https://www.mccarty.biz/" TargetMode="External"/><Relationship Id="rId2056" Type="http://schemas.openxmlformats.org/officeDocument/2006/relationships/hyperlink" Target="mailto:chenderson@hudson.com" TargetMode="External"/><Relationship Id="rId3107" Type="http://schemas.openxmlformats.org/officeDocument/2006/relationships/hyperlink" Target="https://pugh.info/" TargetMode="External"/><Relationship Id="rId6677" Type="http://schemas.openxmlformats.org/officeDocument/2006/relationships/hyperlink" Target="https://campos.com/" TargetMode="External"/><Relationship Id="rId7728" Type="http://schemas.openxmlformats.org/officeDocument/2006/relationships/hyperlink" Target="mailto:mitchellerika@drake.com" TargetMode="External"/><Relationship Id="rId19091" Type="http://schemas.openxmlformats.org/officeDocument/2006/relationships/hyperlink" Target="https://www.levy.com/" TargetMode="External"/><Relationship Id="rId5279" Type="http://schemas.openxmlformats.org/officeDocument/2006/relationships/hyperlink" Target="https://www.short-knox.com/" TargetMode="External"/><Relationship Id="rId9150" Type="http://schemas.openxmlformats.org/officeDocument/2006/relationships/hyperlink" Target="mailto:mccannalexandria@hanna.com" TargetMode="External"/><Relationship Id="rId10709" Type="http://schemas.openxmlformats.org/officeDocument/2006/relationships/hyperlink" Target="http://whitehead.com/" TargetMode="External"/><Relationship Id="rId11080" Type="http://schemas.openxmlformats.org/officeDocument/2006/relationships/hyperlink" Target="mailto:xbarker@dennis.com" TargetMode="External"/><Relationship Id="rId12131" Type="http://schemas.openxmlformats.org/officeDocument/2006/relationships/hyperlink" Target="https://willis.com/" TargetMode="External"/><Relationship Id="rId16752" Type="http://schemas.openxmlformats.org/officeDocument/2006/relationships/hyperlink" Target="mailto:fgarner@acevedo-hines.com" TargetMode="External"/><Relationship Id="rId17803" Type="http://schemas.openxmlformats.org/officeDocument/2006/relationships/hyperlink" Target="http://www.stevenson.com/" TargetMode="External"/><Relationship Id="rId1889" Type="http://schemas.openxmlformats.org/officeDocument/2006/relationships/hyperlink" Target="http://mcclain.net/" TargetMode="External"/><Relationship Id="rId4362" Type="http://schemas.openxmlformats.org/officeDocument/2006/relationships/hyperlink" Target="mailto:chrisrich@obrien-hawkins.info" TargetMode="External"/><Relationship Id="rId5760" Type="http://schemas.openxmlformats.org/officeDocument/2006/relationships/hyperlink" Target="mailto:gwendolyn36@cline.com" TargetMode="External"/><Relationship Id="rId6811" Type="http://schemas.openxmlformats.org/officeDocument/2006/relationships/hyperlink" Target="http://davidson-buchanan.net/" TargetMode="External"/><Relationship Id="rId15354" Type="http://schemas.openxmlformats.org/officeDocument/2006/relationships/hyperlink" Target="mailto:bowmanglen@rasmussen.com" TargetMode="External"/><Relationship Id="rId16405" Type="http://schemas.openxmlformats.org/officeDocument/2006/relationships/hyperlink" Target="https://www.beard.com/" TargetMode="External"/><Relationship Id="rId19975" Type="http://schemas.openxmlformats.org/officeDocument/2006/relationships/hyperlink" Target="http://petty-acosta.com/" TargetMode="External"/><Relationship Id="rId4015" Type="http://schemas.openxmlformats.org/officeDocument/2006/relationships/hyperlink" Target="http://gillespie.biz/" TargetMode="External"/><Relationship Id="rId5413" Type="http://schemas.openxmlformats.org/officeDocument/2006/relationships/hyperlink" Target="http://www.hull-wolf.com/" TargetMode="External"/><Relationship Id="rId8983" Type="http://schemas.openxmlformats.org/officeDocument/2006/relationships/hyperlink" Target="http://www.mason-willis.net/" TargetMode="External"/><Relationship Id="rId11964" Type="http://schemas.openxmlformats.org/officeDocument/2006/relationships/hyperlink" Target="mailto:mikerowe@jarvis.com" TargetMode="External"/><Relationship Id="rId15007" Type="http://schemas.openxmlformats.org/officeDocument/2006/relationships/hyperlink" Target="https://newton.com/" TargetMode="External"/><Relationship Id="rId18577" Type="http://schemas.openxmlformats.org/officeDocument/2006/relationships/hyperlink" Target="https://www.ochoa-yates.com/" TargetMode="External"/><Relationship Id="rId19628" Type="http://schemas.openxmlformats.org/officeDocument/2006/relationships/hyperlink" Target="mailto:eugene05@foster.com" TargetMode="External"/><Relationship Id="rId7585" Type="http://schemas.openxmlformats.org/officeDocument/2006/relationships/hyperlink" Target="https://www.lowery-preston.com/" TargetMode="External"/><Relationship Id="rId8636" Type="http://schemas.openxmlformats.org/officeDocument/2006/relationships/hyperlink" Target="mailto:ellen45@coleman-monroe.org" TargetMode="External"/><Relationship Id="rId10566" Type="http://schemas.openxmlformats.org/officeDocument/2006/relationships/hyperlink" Target="mailto:darrell42@mack.com" TargetMode="External"/><Relationship Id="rId11617" Type="http://schemas.openxmlformats.org/officeDocument/2006/relationships/hyperlink" Target="https://www.booker-everett.biz/" TargetMode="External"/><Relationship Id="rId17179" Type="http://schemas.openxmlformats.org/officeDocument/2006/relationships/hyperlink" Target="http://collins-velazquez.com/" TargetMode="External"/><Relationship Id="rId6187" Type="http://schemas.openxmlformats.org/officeDocument/2006/relationships/hyperlink" Target="http://willis.net/" TargetMode="External"/><Relationship Id="rId7238" Type="http://schemas.openxmlformats.org/officeDocument/2006/relationships/hyperlink" Target="mailto:darin48@lane.org" TargetMode="External"/><Relationship Id="rId10219" Type="http://schemas.openxmlformats.org/officeDocument/2006/relationships/hyperlink" Target="http://sanders.com/" TargetMode="External"/><Relationship Id="rId13789" Type="http://schemas.openxmlformats.org/officeDocument/2006/relationships/hyperlink" Target="https://decker-carson.com/" TargetMode="External"/><Relationship Id="rId2797" Type="http://schemas.openxmlformats.org/officeDocument/2006/relationships/hyperlink" Target="https://www.barron-blevins.info/" TargetMode="External"/><Relationship Id="rId3848" Type="http://schemas.openxmlformats.org/officeDocument/2006/relationships/hyperlink" Target="mailto:kirk79@cummings.com" TargetMode="External"/><Relationship Id="rId16262" Type="http://schemas.openxmlformats.org/officeDocument/2006/relationships/hyperlink" Target="mailto:dennisdalton@dyer-savage.com" TargetMode="External"/><Relationship Id="rId17313" Type="http://schemas.openxmlformats.org/officeDocument/2006/relationships/hyperlink" Target="http://www.cordova.com/" TargetMode="External"/><Relationship Id="rId17660" Type="http://schemas.openxmlformats.org/officeDocument/2006/relationships/hyperlink" Target="mailto:selena27@blair.com" TargetMode="External"/><Relationship Id="rId18711" Type="http://schemas.openxmlformats.org/officeDocument/2006/relationships/hyperlink" Target="https://www.marks.biz/" TargetMode="External"/><Relationship Id="rId769" Type="http://schemas.openxmlformats.org/officeDocument/2006/relationships/hyperlink" Target="http://www.tucker-kelley.info/" TargetMode="External"/><Relationship Id="rId1399" Type="http://schemas.openxmlformats.org/officeDocument/2006/relationships/hyperlink" Target="https://bradford.com/" TargetMode="External"/><Relationship Id="rId5270" Type="http://schemas.openxmlformats.org/officeDocument/2006/relationships/hyperlink" Target="mailto:pattersonandres@curtis.com" TargetMode="External"/><Relationship Id="rId6321" Type="http://schemas.openxmlformats.org/officeDocument/2006/relationships/hyperlink" Target="http://www.richard.net/" TargetMode="External"/><Relationship Id="rId10700" Type="http://schemas.openxmlformats.org/officeDocument/2006/relationships/hyperlink" Target="mailto:sergio33@hicks-cantrell.com" TargetMode="External"/><Relationship Id="rId8493" Type="http://schemas.openxmlformats.org/officeDocument/2006/relationships/hyperlink" Target="http://www.burch.com/" TargetMode="External"/><Relationship Id="rId9891" Type="http://schemas.openxmlformats.org/officeDocument/2006/relationships/hyperlink" Target="https://www.jefferson.com/" TargetMode="External"/><Relationship Id="rId12872" Type="http://schemas.openxmlformats.org/officeDocument/2006/relationships/hyperlink" Target="mailto:nicolasmelton@bowers.info" TargetMode="External"/><Relationship Id="rId13923" Type="http://schemas.openxmlformats.org/officeDocument/2006/relationships/hyperlink" Target="https://vargas.org/" TargetMode="External"/><Relationship Id="rId18087" Type="http://schemas.openxmlformats.org/officeDocument/2006/relationships/hyperlink" Target="http://www.michael.net/" TargetMode="External"/><Relationship Id="rId19485" Type="http://schemas.openxmlformats.org/officeDocument/2006/relationships/hyperlink" Target="http://silva-eaton.com/" TargetMode="External"/><Relationship Id="rId1880" Type="http://schemas.openxmlformats.org/officeDocument/2006/relationships/hyperlink" Target="mailto:brentchambers@carr-chapman.com" TargetMode="External"/><Relationship Id="rId2931" Type="http://schemas.openxmlformats.org/officeDocument/2006/relationships/hyperlink" Target="http://mclean.com/" TargetMode="External"/><Relationship Id="rId7095" Type="http://schemas.openxmlformats.org/officeDocument/2006/relationships/hyperlink" Target="https://hess.com/" TargetMode="External"/><Relationship Id="rId8146" Type="http://schemas.openxmlformats.org/officeDocument/2006/relationships/hyperlink" Target="mailto:elijahzhang@adkins.com" TargetMode="External"/><Relationship Id="rId9544" Type="http://schemas.openxmlformats.org/officeDocument/2006/relationships/hyperlink" Target="mailto:brianho@todd.com" TargetMode="External"/><Relationship Id="rId11474" Type="http://schemas.openxmlformats.org/officeDocument/2006/relationships/hyperlink" Target="mailto:copelandalicia@woodard.com" TargetMode="External"/><Relationship Id="rId12525" Type="http://schemas.openxmlformats.org/officeDocument/2006/relationships/hyperlink" Target="https://ellis.com/" TargetMode="External"/><Relationship Id="rId19138" Type="http://schemas.openxmlformats.org/officeDocument/2006/relationships/hyperlink" Target="mailto:hutchinsonwendy@kelley.com" TargetMode="External"/><Relationship Id="rId903" Type="http://schemas.openxmlformats.org/officeDocument/2006/relationships/hyperlink" Target="http://www.hamilton.com/" TargetMode="External"/><Relationship Id="rId1533" Type="http://schemas.openxmlformats.org/officeDocument/2006/relationships/hyperlink" Target="http://gamble-wallace.biz/" TargetMode="External"/><Relationship Id="rId10076" Type="http://schemas.openxmlformats.org/officeDocument/2006/relationships/hyperlink" Target="mailto:logansharon@martinez.biz" TargetMode="External"/><Relationship Id="rId11127" Type="http://schemas.openxmlformats.org/officeDocument/2006/relationships/hyperlink" Target="http://cooke-horton.com/" TargetMode="External"/><Relationship Id="rId14697" Type="http://schemas.openxmlformats.org/officeDocument/2006/relationships/hyperlink" Target="https://www.boone-cook.com/" TargetMode="External"/><Relationship Id="rId15748" Type="http://schemas.openxmlformats.org/officeDocument/2006/relationships/hyperlink" Target="mailto:bridgesnina@michael.org" TargetMode="External"/><Relationship Id="rId4756" Type="http://schemas.openxmlformats.org/officeDocument/2006/relationships/hyperlink" Target="mailto:brittanywarren@orr-lane.com" TargetMode="External"/><Relationship Id="rId5807" Type="http://schemas.openxmlformats.org/officeDocument/2006/relationships/hyperlink" Target="http://www.spence.com/" TargetMode="External"/><Relationship Id="rId13299" Type="http://schemas.openxmlformats.org/officeDocument/2006/relationships/hyperlink" Target="https://barry.com/" TargetMode="External"/><Relationship Id="rId17170" Type="http://schemas.openxmlformats.org/officeDocument/2006/relationships/hyperlink" Target="mailto:lunarita@smith.biz" TargetMode="External"/><Relationship Id="rId18221" Type="http://schemas.openxmlformats.org/officeDocument/2006/relationships/hyperlink" Target="https://www.haas.info/" TargetMode="External"/><Relationship Id="rId3358" Type="http://schemas.openxmlformats.org/officeDocument/2006/relationships/hyperlink" Target="mailto:afrye@sandoval.biz" TargetMode="External"/><Relationship Id="rId4409" Type="http://schemas.openxmlformats.org/officeDocument/2006/relationships/hyperlink" Target="https://www.munoz.info/" TargetMode="External"/><Relationship Id="rId7979" Type="http://schemas.openxmlformats.org/officeDocument/2006/relationships/hyperlink" Target="http://moreno.com/" TargetMode="External"/><Relationship Id="rId10210" Type="http://schemas.openxmlformats.org/officeDocument/2006/relationships/hyperlink" Target="mailto:pkirby@delgado.com" TargetMode="External"/><Relationship Id="rId279" Type="http://schemas.openxmlformats.org/officeDocument/2006/relationships/hyperlink" Target="https://www.thompson.org/" TargetMode="External"/><Relationship Id="rId13780" Type="http://schemas.openxmlformats.org/officeDocument/2006/relationships/hyperlink" Target="mailto:oarcher@conway.com" TargetMode="External"/><Relationship Id="rId14831" Type="http://schemas.openxmlformats.org/officeDocument/2006/relationships/hyperlink" Target="http://www.davenport-gray.com/" TargetMode="External"/><Relationship Id="rId760" Type="http://schemas.openxmlformats.org/officeDocument/2006/relationships/hyperlink" Target="mailto:wbarton@orozco-banks.com" TargetMode="External"/><Relationship Id="rId1390" Type="http://schemas.openxmlformats.org/officeDocument/2006/relationships/hyperlink" Target="mailto:gmcgrath@mercer.com" TargetMode="External"/><Relationship Id="rId2441" Type="http://schemas.openxmlformats.org/officeDocument/2006/relationships/hyperlink" Target="http://www.thomas-mccoy.com/" TargetMode="External"/><Relationship Id="rId9054" Type="http://schemas.openxmlformats.org/officeDocument/2006/relationships/hyperlink" Target="mailto:jesus24@cain-jacobs.org" TargetMode="External"/><Relationship Id="rId12382" Type="http://schemas.openxmlformats.org/officeDocument/2006/relationships/hyperlink" Target="mailto:ipearson@pugh.com" TargetMode="External"/><Relationship Id="rId13433" Type="http://schemas.openxmlformats.org/officeDocument/2006/relationships/hyperlink" Target="https://www.cameron.org/" TargetMode="External"/><Relationship Id="rId413" Type="http://schemas.openxmlformats.org/officeDocument/2006/relationships/hyperlink" Target="https://www.rhodes.biz/" TargetMode="External"/><Relationship Id="rId1043" Type="http://schemas.openxmlformats.org/officeDocument/2006/relationships/hyperlink" Target="http://www.gregory.org/" TargetMode="External"/><Relationship Id="rId12035" Type="http://schemas.openxmlformats.org/officeDocument/2006/relationships/hyperlink" Target="https://richmond-blake.com/" TargetMode="External"/><Relationship Id="rId16656" Type="http://schemas.openxmlformats.org/officeDocument/2006/relationships/hyperlink" Target="mailto:vancericardo@cross-osborn.org" TargetMode="External"/><Relationship Id="rId17707" Type="http://schemas.openxmlformats.org/officeDocument/2006/relationships/hyperlink" Target="https://www.small-neal.biz/" TargetMode="External"/><Relationship Id="rId5664" Type="http://schemas.openxmlformats.org/officeDocument/2006/relationships/hyperlink" Target="mailto:sheryladams@best.com" TargetMode="External"/><Relationship Id="rId6715" Type="http://schemas.openxmlformats.org/officeDocument/2006/relationships/hyperlink" Target="http://www.jordan.com/" TargetMode="External"/><Relationship Id="rId15258" Type="http://schemas.openxmlformats.org/officeDocument/2006/relationships/hyperlink" Target="mailto:karen57@archer.info" TargetMode="External"/><Relationship Id="rId16309" Type="http://schemas.openxmlformats.org/officeDocument/2006/relationships/hyperlink" Target="http://myers-bartlett.net/" TargetMode="External"/><Relationship Id="rId19879" Type="http://schemas.openxmlformats.org/officeDocument/2006/relationships/hyperlink" Target="https://yoder-short.net/" TargetMode="External"/><Relationship Id="rId4266" Type="http://schemas.openxmlformats.org/officeDocument/2006/relationships/hyperlink" Target="mailto:jeffsimpson@shannon-singh.biz" TargetMode="External"/><Relationship Id="rId5317" Type="http://schemas.openxmlformats.org/officeDocument/2006/relationships/hyperlink" Target="http://www.ray-butler.com/" TargetMode="External"/><Relationship Id="rId8887" Type="http://schemas.openxmlformats.org/officeDocument/2006/relationships/hyperlink" Target="http://www.braun.com/" TargetMode="External"/><Relationship Id="rId9938" Type="http://schemas.openxmlformats.org/officeDocument/2006/relationships/hyperlink" Target="mailto:ngoodman@parks.com" TargetMode="External"/><Relationship Id="rId11868" Type="http://schemas.openxmlformats.org/officeDocument/2006/relationships/hyperlink" Target="mailto:teresacharles@ewing.org" TargetMode="External"/><Relationship Id="rId1927" Type="http://schemas.openxmlformats.org/officeDocument/2006/relationships/hyperlink" Target="http://www.steele.biz/" TargetMode="External"/><Relationship Id="rId7489" Type="http://schemas.openxmlformats.org/officeDocument/2006/relationships/hyperlink" Target="http://harris.com/" TargetMode="External"/><Relationship Id="rId12919" Type="http://schemas.openxmlformats.org/officeDocument/2006/relationships/hyperlink" Target="https://heath.com/" TargetMode="External"/><Relationship Id="rId13290" Type="http://schemas.openxmlformats.org/officeDocument/2006/relationships/hyperlink" Target="mailto:misty40@dixon-ford.net" TargetMode="External"/><Relationship Id="rId14341" Type="http://schemas.openxmlformats.org/officeDocument/2006/relationships/hyperlink" Target="https://middleton.com/" TargetMode="External"/><Relationship Id="rId4400" Type="http://schemas.openxmlformats.org/officeDocument/2006/relationships/hyperlink" Target="mailto:brucemary@hayden.com" TargetMode="External"/><Relationship Id="rId18962" Type="http://schemas.openxmlformats.org/officeDocument/2006/relationships/hyperlink" Target="mailto:helenbaker@dickson.com" TargetMode="External"/><Relationship Id="rId270" Type="http://schemas.openxmlformats.org/officeDocument/2006/relationships/hyperlink" Target="mailto:fenglish@warner.net" TargetMode="External"/><Relationship Id="rId3002" Type="http://schemas.openxmlformats.org/officeDocument/2006/relationships/hyperlink" Target="mailto:lsimmons@chavez-silva.com" TargetMode="External"/><Relationship Id="rId6572" Type="http://schemas.openxmlformats.org/officeDocument/2006/relationships/hyperlink" Target="mailto:jennarodgers@farmer.com" TargetMode="External"/><Relationship Id="rId7970" Type="http://schemas.openxmlformats.org/officeDocument/2006/relationships/hyperlink" Target="mailto:ralphfranklin@barajas.biz" TargetMode="External"/><Relationship Id="rId10951" Type="http://schemas.openxmlformats.org/officeDocument/2006/relationships/hyperlink" Target="https://www.schroeder-valencia.com/" TargetMode="External"/><Relationship Id="rId16166" Type="http://schemas.openxmlformats.org/officeDocument/2006/relationships/hyperlink" Target="mailto:devonrosales@odom-haley.com" TargetMode="External"/><Relationship Id="rId17564" Type="http://schemas.openxmlformats.org/officeDocument/2006/relationships/hyperlink" Target="mailto:ymoody@elliott-dalton.com" TargetMode="External"/><Relationship Id="rId18615" Type="http://schemas.openxmlformats.org/officeDocument/2006/relationships/hyperlink" Target="https://wilkinson-neal.org/" TargetMode="External"/><Relationship Id="rId5174" Type="http://schemas.openxmlformats.org/officeDocument/2006/relationships/hyperlink" Target="mailto:krystal05@carlson.info" TargetMode="External"/><Relationship Id="rId6225" Type="http://schemas.openxmlformats.org/officeDocument/2006/relationships/hyperlink" Target="https://www.nelson-bowman.biz/" TargetMode="External"/><Relationship Id="rId7623" Type="http://schemas.openxmlformats.org/officeDocument/2006/relationships/hyperlink" Target="http://www.pruitt.com/" TargetMode="External"/><Relationship Id="rId10604" Type="http://schemas.openxmlformats.org/officeDocument/2006/relationships/hyperlink" Target="mailto:harold22@sullivan.com" TargetMode="External"/><Relationship Id="rId17217" Type="http://schemas.openxmlformats.org/officeDocument/2006/relationships/hyperlink" Target="http://www.graves-mercer.com/" TargetMode="External"/><Relationship Id="rId9795" Type="http://schemas.openxmlformats.org/officeDocument/2006/relationships/hyperlink" Target="https://washington-greene.biz/" TargetMode="External"/><Relationship Id="rId12776" Type="http://schemas.openxmlformats.org/officeDocument/2006/relationships/hyperlink" Target="mailto:waynechoi@morgan-vasquez.org" TargetMode="External"/><Relationship Id="rId13827" Type="http://schemas.openxmlformats.org/officeDocument/2006/relationships/hyperlink" Target="https://www.hammond-richmond.info/" TargetMode="External"/><Relationship Id="rId19389" Type="http://schemas.openxmlformats.org/officeDocument/2006/relationships/hyperlink" Target="https://pope-morse.org/" TargetMode="External"/><Relationship Id="rId1784" Type="http://schemas.openxmlformats.org/officeDocument/2006/relationships/hyperlink" Target="mailto:rebeccakirk@meza.net" TargetMode="External"/><Relationship Id="rId2835" Type="http://schemas.openxmlformats.org/officeDocument/2006/relationships/hyperlink" Target="http://garza-calderon.com/" TargetMode="External"/><Relationship Id="rId8397" Type="http://schemas.openxmlformats.org/officeDocument/2006/relationships/hyperlink" Target="http://www.taylor.com/" TargetMode="External"/><Relationship Id="rId9448" Type="http://schemas.openxmlformats.org/officeDocument/2006/relationships/hyperlink" Target="mailto:sandracummings@blair.com" TargetMode="External"/><Relationship Id="rId11378" Type="http://schemas.openxmlformats.org/officeDocument/2006/relationships/hyperlink" Target="mailto:rbell@holmes.org" TargetMode="External"/><Relationship Id="rId12429" Type="http://schemas.openxmlformats.org/officeDocument/2006/relationships/hyperlink" Target="https://cummings-greer.net/" TargetMode="External"/><Relationship Id="rId15999" Type="http://schemas.openxmlformats.org/officeDocument/2006/relationships/hyperlink" Target="https://www.jefferson.com/" TargetMode="External"/><Relationship Id="rId16300" Type="http://schemas.openxmlformats.org/officeDocument/2006/relationships/hyperlink" Target="mailto:hollybarron@montoya-powers.org" TargetMode="External"/><Relationship Id="rId807" Type="http://schemas.openxmlformats.org/officeDocument/2006/relationships/hyperlink" Target="http://maynard.com/" TargetMode="External"/><Relationship Id="rId1437" Type="http://schemas.openxmlformats.org/officeDocument/2006/relationships/hyperlink" Target="http://mcneil-harding.com/" TargetMode="External"/><Relationship Id="rId18472" Type="http://schemas.openxmlformats.org/officeDocument/2006/relationships/hyperlink" Target="mailto:wrandolph@duffy-moore.com" TargetMode="External"/><Relationship Id="rId19523" Type="http://schemas.openxmlformats.org/officeDocument/2006/relationships/hyperlink" Target="https://schaefer-howell.info/" TargetMode="External"/><Relationship Id="rId19870" Type="http://schemas.openxmlformats.org/officeDocument/2006/relationships/hyperlink" Target="mailto:isabella74@costa.org" TargetMode="External"/><Relationship Id="rId7480" Type="http://schemas.openxmlformats.org/officeDocument/2006/relationships/hyperlink" Target="mailto:kendrabarajas@cherry.net" TargetMode="External"/><Relationship Id="rId8531" Type="http://schemas.openxmlformats.org/officeDocument/2006/relationships/hyperlink" Target="https://www.hardy.com/" TargetMode="External"/><Relationship Id="rId12910" Type="http://schemas.openxmlformats.org/officeDocument/2006/relationships/hyperlink" Target="mailto:whitney04@peters-brewer.com" TargetMode="External"/><Relationship Id="rId17074" Type="http://schemas.openxmlformats.org/officeDocument/2006/relationships/hyperlink" Target="mailto:jlogan@francis-salas.info" TargetMode="External"/><Relationship Id="rId18125" Type="http://schemas.openxmlformats.org/officeDocument/2006/relationships/hyperlink" Target="https://www.rollins-gray.info/" TargetMode="External"/><Relationship Id="rId6082" Type="http://schemas.openxmlformats.org/officeDocument/2006/relationships/hyperlink" Target="mailto:marcusgeorge@cortez-york.biz" TargetMode="External"/><Relationship Id="rId7133" Type="http://schemas.openxmlformats.org/officeDocument/2006/relationships/hyperlink" Target="https://www.hooper.com/" TargetMode="External"/><Relationship Id="rId10461" Type="http://schemas.openxmlformats.org/officeDocument/2006/relationships/hyperlink" Target="https://mcgee-pace.com/" TargetMode="External"/><Relationship Id="rId11512" Type="http://schemas.openxmlformats.org/officeDocument/2006/relationships/hyperlink" Target="mailto:erik39@waller.biz" TargetMode="External"/><Relationship Id="rId10114" Type="http://schemas.openxmlformats.org/officeDocument/2006/relationships/hyperlink" Target="mailto:schultzdevon@gilmore.biz" TargetMode="External"/><Relationship Id="rId13684" Type="http://schemas.openxmlformats.org/officeDocument/2006/relationships/hyperlink" Target="mailto:kelliereese@love.info" TargetMode="External"/><Relationship Id="rId14735" Type="http://schemas.openxmlformats.org/officeDocument/2006/relationships/hyperlink" Target="http://www.keller.com/" TargetMode="External"/><Relationship Id="rId1294" Type="http://schemas.openxmlformats.org/officeDocument/2006/relationships/hyperlink" Target="mailto:misty35@oconnell.com" TargetMode="External"/><Relationship Id="rId2692" Type="http://schemas.openxmlformats.org/officeDocument/2006/relationships/hyperlink" Target="mailto:nicoledelgado@kane.com" TargetMode="External"/><Relationship Id="rId3743" Type="http://schemas.openxmlformats.org/officeDocument/2006/relationships/hyperlink" Target="http://www.michael.net/" TargetMode="External"/><Relationship Id="rId12286" Type="http://schemas.openxmlformats.org/officeDocument/2006/relationships/hyperlink" Target="mailto:cameronruth@ellison.info" TargetMode="External"/><Relationship Id="rId13337" Type="http://schemas.openxmlformats.org/officeDocument/2006/relationships/hyperlink" Target="https://www.hays.org/" TargetMode="External"/><Relationship Id="rId17958" Type="http://schemas.openxmlformats.org/officeDocument/2006/relationships/hyperlink" Target="mailto:caitlin03@lowe.info" TargetMode="External"/><Relationship Id="rId664" Type="http://schemas.openxmlformats.org/officeDocument/2006/relationships/hyperlink" Target="mailto:jacobrojas@cummings-kelly.com" TargetMode="External"/><Relationship Id="rId2345" Type="http://schemas.openxmlformats.org/officeDocument/2006/relationships/hyperlink" Target="http://www.bentley.com/" TargetMode="External"/><Relationship Id="rId6966" Type="http://schemas.openxmlformats.org/officeDocument/2006/relationships/hyperlink" Target="mailto:bethanybradshaw@pugh.com" TargetMode="External"/><Relationship Id="rId19380" Type="http://schemas.openxmlformats.org/officeDocument/2006/relationships/hyperlink" Target="mailto:darrylbradley@wyatt-norton.net" TargetMode="External"/><Relationship Id="rId317" Type="http://schemas.openxmlformats.org/officeDocument/2006/relationships/hyperlink" Target="http://www.escobar.com/" TargetMode="External"/><Relationship Id="rId5568" Type="http://schemas.openxmlformats.org/officeDocument/2006/relationships/hyperlink" Target="mailto:jackson94@cain-hayes.com" TargetMode="External"/><Relationship Id="rId6619" Type="http://schemas.openxmlformats.org/officeDocument/2006/relationships/hyperlink" Target="http://www.martin.biz/" TargetMode="External"/><Relationship Id="rId12420" Type="http://schemas.openxmlformats.org/officeDocument/2006/relationships/hyperlink" Target="mailto:bernardwallace@irwin-underwood.com" TargetMode="External"/><Relationship Id="rId19033" Type="http://schemas.openxmlformats.org/officeDocument/2006/relationships/hyperlink" Target="http://www.montoya-tapia.com/" TargetMode="External"/><Relationship Id="rId8041" Type="http://schemas.openxmlformats.org/officeDocument/2006/relationships/hyperlink" Target="https://meyer-bryan.com/" TargetMode="External"/><Relationship Id="rId11022" Type="http://schemas.openxmlformats.org/officeDocument/2006/relationships/hyperlink" Target="mailto:kyliejames@oneill-cooper.com" TargetMode="External"/><Relationship Id="rId15990" Type="http://schemas.openxmlformats.org/officeDocument/2006/relationships/hyperlink" Target="mailto:tina54@alvarado.biz" TargetMode="External"/><Relationship Id="rId4651" Type="http://schemas.openxmlformats.org/officeDocument/2006/relationships/hyperlink" Target="http://david.com/" TargetMode="External"/><Relationship Id="rId13194" Type="http://schemas.openxmlformats.org/officeDocument/2006/relationships/hyperlink" Target="mailto:carlastewart@merritt-mays.info" TargetMode="External"/><Relationship Id="rId14592" Type="http://schemas.openxmlformats.org/officeDocument/2006/relationships/hyperlink" Target="mailto:marc79@dyer.net" TargetMode="External"/><Relationship Id="rId15643" Type="http://schemas.openxmlformats.org/officeDocument/2006/relationships/hyperlink" Target="http://www.serrano.com/" TargetMode="External"/><Relationship Id="rId3253" Type="http://schemas.openxmlformats.org/officeDocument/2006/relationships/hyperlink" Target="https://www.hudson-mata.com/" TargetMode="External"/><Relationship Id="rId4304" Type="http://schemas.openxmlformats.org/officeDocument/2006/relationships/hyperlink" Target="mailto:markscaleb@diaz-roth.com" TargetMode="External"/><Relationship Id="rId5702" Type="http://schemas.openxmlformats.org/officeDocument/2006/relationships/hyperlink" Target="mailto:valerieburgess@cannon-herring.org" TargetMode="External"/><Relationship Id="rId14245" Type="http://schemas.openxmlformats.org/officeDocument/2006/relationships/hyperlink" Target="http://melton.com/" TargetMode="External"/><Relationship Id="rId18866" Type="http://schemas.openxmlformats.org/officeDocument/2006/relationships/hyperlink" Target="mailto:fischerdana@abbott.org" TargetMode="External"/><Relationship Id="rId19917" Type="http://schemas.openxmlformats.org/officeDocument/2006/relationships/hyperlink" Target="http://flores.net/" TargetMode="External"/><Relationship Id="rId174" Type="http://schemas.openxmlformats.org/officeDocument/2006/relationships/hyperlink" Target="http://sampson-marshall.biz/" TargetMode="External"/><Relationship Id="rId7874" Type="http://schemas.openxmlformats.org/officeDocument/2006/relationships/hyperlink" Target="mailto:colleen37@french.org" TargetMode="External"/><Relationship Id="rId8925" Type="http://schemas.openxmlformats.org/officeDocument/2006/relationships/hyperlink" Target="http://briggs-crane.com/" TargetMode="External"/><Relationship Id="rId10855" Type="http://schemas.openxmlformats.org/officeDocument/2006/relationships/hyperlink" Target="http://daniels-barrera.com/" TargetMode="External"/><Relationship Id="rId11906" Type="http://schemas.openxmlformats.org/officeDocument/2006/relationships/hyperlink" Target="mailto:stevebrowning@meza.com" TargetMode="External"/><Relationship Id="rId17468" Type="http://schemas.openxmlformats.org/officeDocument/2006/relationships/hyperlink" Target="mailto:marciabush@murillo.com" TargetMode="External"/><Relationship Id="rId18519" Type="http://schemas.openxmlformats.org/officeDocument/2006/relationships/hyperlink" Target="https://www.sellers-browning.com/" TargetMode="External"/><Relationship Id="rId5078" Type="http://schemas.openxmlformats.org/officeDocument/2006/relationships/hyperlink" Target="mailto:jwebster@ellis.com" TargetMode="External"/><Relationship Id="rId6476" Type="http://schemas.openxmlformats.org/officeDocument/2006/relationships/hyperlink" Target="mailto:xreilly@bradford-harding.com" TargetMode="External"/><Relationship Id="rId7527" Type="http://schemas.openxmlformats.org/officeDocument/2006/relationships/hyperlink" Target="http://stein-charles.com/" TargetMode="External"/><Relationship Id="rId10508" Type="http://schemas.openxmlformats.org/officeDocument/2006/relationships/hyperlink" Target="mailto:faithpark@baird.org" TargetMode="External"/><Relationship Id="rId6129" Type="http://schemas.openxmlformats.org/officeDocument/2006/relationships/hyperlink" Target="https://harvey.info/" TargetMode="External"/><Relationship Id="rId9699" Type="http://schemas.openxmlformats.org/officeDocument/2006/relationships/hyperlink" Target="http://wu-doyle.com/" TargetMode="External"/><Relationship Id="rId16551" Type="http://schemas.openxmlformats.org/officeDocument/2006/relationships/hyperlink" Target="https://rodriguez-pham.com/" TargetMode="External"/><Relationship Id="rId17602" Type="http://schemas.openxmlformats.org/officeDocument/2006/relationships/hyperlink" Target="mailto:upugh@collier-mccall.com" TargetMode="External"/><Relationship Id="rId1688" Type="http://schemas.openxmlformats.org/officeDocument/2006/relationships/hyperlink" Target="mailto:valdezchristie@farrell.com" TargetMode="External"/><Relationship Id="rId2739" Type="http://schemas.openxmlformats.org/officeDocument/2006/relationships/hyperlink" Target="https://www.morse.org/" TargetMode="External"/><Relationship Id="rId6610" Type="http://schemas.openxmlformats.org/officeDocument/2006/relationships/hyperlink" Target="mailto:montgomerydennis@franco-holden.biz" TargetMode="External"/><Relationship Id="rId15153" Type="http://schemas.openxmlformats.org/officeDocument/2006/relationships/hyperlink" Target="https://www.morrow.com/" TargetMode="External"/><Relationship Id="rId16204" Type="http://schemas.openxmlformats.org/officeDocument/2006/relationships/hyperlink" Target="mailto:briannastevenson@griffith-richard.com" TargetMode="External"/><Relationship Id="rId4161" Type="http://schemas.openxmlformats.org/officeDocument/2006/relationships/hyperlink" Target="http://www.meyer.com/" TargetMode="External"/><Relationship Id="rId5212" Type="http://schemas.openxmlformats.org/officeDocument/2006/relationships/hyperlink" Target="mailto:bettycampbell@short-lawrence.com" TargetMode="External"/><Relationship Id="rId8782" Type="http://schemas.openxmlformats.org/officeDocument/2006/relationships/hyperlink" Target="mailto:sonyadodson@bentley.org" TargetMode="External"/><Relationship Id="rId18376" Type="http://schemas.openxmlformats.org/officeDocument/2006/relationships/hyperlink" Target="mailto:bruceyolanda@elliott.com" TargetMode="External"/><Relationship Id="rId19774" Type="http://schemas.openxmlformats.org/officeDocument/2006/relationships/hyperlink" Target="mailto:neilberger@pena-oconnor.org" TargetMode="External"/><Relationship Id="rId7384" Type="http://schemas.openxmlformats.org/officeDocument/2006/relationships/hyperlink" Target="mailto:dwayne48@ruiz-fernandez.com" TargetMode="External"/><Relationship Id="rId8435" Type="http://schemas.openxmlformats.org/officeDocument/2006/relationships/hyperlink" Target="http://rice.biz/" TargetMode="External"/><Relationship Id="rId9833" Type="http://schemas.openxmlformats.org/officeDocument/2006/relationships/hyperlink" Target="https://reese.info/" TargetMode="External"/><Relationship Id="rId11763" Type="http://schemas.openxmlformats.org/officeDocument/2006/relationships/hyperlink" Target="http://www.williamson.info/" TargetMode="External"/><Relationship Id="rId12814" Type="http://schemas.openxmlformats.org/officeDocument/2006/relationships/hyperlink" Target="mailto:bphillips@lamb-escobar.com" TargetMode="External"/><Relationship Id="rId18029" Type="http://schemas.openxmlformats.org/officeDocument/2006/relationships/hyperlink" Target="https://rubio-cobb.com/" TargetMode="External"/><Relationship Id="rId19427" Type="http://schemas.openxmlformats.org/officeDocument/2006/relationships/hyperlink" Target="http://www.knox-henry.com/" TargetMode="External"/><Relationship Id="rId47" Type="http://schemas.openxmlformats.org/officeDocument/2006/relationships/hyperlink" Target="http://huerta-cordova.info/" TargetMode="External"/><Relationship Id="rId1822" Type="http://schemas.openxmlformats.org/officeDocument/2006/relationships/hyperlink" Target="mailto:bretthopkins@cooper.info" TargetMode="External"/><Relationship Id="rId7037" Type="http://schemas.openxmlformats.org/officeDocument/2006/relationships/hyperlink" Target="http://www.burnett.com/" TargetMode="External"/><Relationship Id="rId10365" Type="http://schemas.openxmlformats.org/officeDocument/2006/relationships/hyperlink" Target="https://blake.com/" TargetMode="External"/><Relationship Id="rId11416" Type="http://schemas.openxmlformats.org/officeDocument/2006/relationships/hyperlink" Target="mailto:andre97@robbins.org" TargetMode="External"/><Relationship Id="rId14986" Type="http://schemas.openxmlformats.org/officeDocument/2006/relationships/hyperlink" Target="mailto:hayley33@bishop-riddle.com" TargetMode="External"/><Relationship Id="rId3994" Type="http://schemas.openxmlformats.org/officeDocument/2006/relationships/hyperlink" Target="mailto:kristiemiles@chaney-brennan.com" TargetMode="External"/><Relationship Id="rId10018" Type="http://schemas.openxmlformats.org/officeDocument/2006/relationships/hyperlink" Target="mailto:ericmorton@leonard-conley.com" TargetMode="External"/><Relationship Id="rId13588" Type="http://schemas.openxmlformats.org/officeDocument/2006/relationships/hyperlink" Target="mailto:rroberts@collins.com" TargetMode="External"/><Relationship Id="rId14639" Type="http://schemas.openxmlformats.org/officeDocument/2006/relationships/hyperlink" Target="http://rice.net/" TargetMode="External"/><Relationship Id="rId18510" Type="http://schemas.openxmlformats.org/officeDocument/2006/relationships/hyperlink" Target="mailto:ugordon@stone.com" TargetMode="External"/><Relationship Id="rId2596" Type="http://schemas.openxmlformats.org/officeDocument/2006/relationships/hyperlink" Target="mailto:jeremiahirwin@pineda.com" TargetMode="External"/><Relationship Id="rId3647" Type="http://schemas.openxmlformats.org/officeDocument/2006/relationships/hyperlink" Target="https://sullivan-dunlap.com/" TargetMode="External"/><Relationship Id="rId16061" Type="http://schemas.openxmlformats.org/officeDocument/2006/relationships/hyperlink" Target="https://www.greene.biz/" TargetMode="External"/><Relationship Id="rId17112" Type="http://schemas.openxmlformats.org/officeDocument/2006/relationships/hyperlink" Target="mailto:joann13@mathis.com" TargetMode="External"/><Relationship Id="rId568" Type="http://schemas.openxmlformats.org/officeDocument/2006/relationships/hyperlink" Target="mailto:zfigueroa@cummings.com" TargetMode="External"/><Relationship Id="rId1198" Type="http://schemas.openxmlformats.org/officeDocument/2006/relationships/hyperlink" Target="mailto:nsloan@li-moody.com" TargetMode="External"/><Relationship Id="rId2249" Type="http://schemas.openxmlformats.org/officeDocument/2006/relationships/hyperlink" Target="http://farrell-stephenson.com/" TargetMode="External"/><Relationship Id="rId6120" Type="http://schemas.openxmlformats.org/officeDocument/2006/relationships/hyperlink" Target="mailto:aaron46@sutton.com" TargetMode="External"/><Relationship Id="rId9690" Type="http://schemas.openxmlformats.org/officeDocument/2006/relationships/hyperlink" Target="mailto:sandy33@walker.com" TargetMode="External"/><Relationship Id="rId19284" Type="http://schemas.openxmlformats.org/officeDocument/2006/relationships/hyperlink" Target="mailto:lindsay06@ho-quinn.com" TargetMode="External"/><Relationship Id="rId2730" Type="http://schemas.openxmlformats.org/officeDocument/2006/relationships/hyperlink" Target="mailto:hollyhensley@hunter-mata.info" TargetMode="External"/><Relationship Id="rId8292" Type="http://schemas.openxmlformats.org/officeDocument/2006/relationships/hyperlink" Target="mailto:baileycarey@shields.biz" TargetMode="External"/><Relationship Id="rId9343" Type="http://schemas.openxmlformats.org/officeDocument/2006/relationships/hyperlink" Target="http://campos.com/" TargetMode="External"/><Relationship Id="rId11273" Type="http://schemas.openxmlformats.org/officeDocument/2006/relationships/hyperlink" Target="https://knight.net/" TargetMode="External"/><Relationship Id="rId12671" Type="http://schemas.openxmlformats.org/officeDocument/2006/relationships/hyperlink" Target="https://mitchell.biz/" TargetMode="External"/><Relationship Id="rId13722" Type="http://schemas.openxmlformats.org/officeDocument/2006/relationships/hyperlink" Target="mailto:francesmartinez@tate-arias.org" TargetMode="External"/><Relationship Id="rId702" Type="http://schemas.openxmlformats.org/officeDocument/2006/relationships/hyperlink" Target="mailto:christianmata@gates.com" TargetMode="External"/><Relationship Id="rId1332" Type="http://schemas.openxmlformats.org/officeDocument/2006/relationships/hyperlink" Target="mailto:leahashley@mahoney.com" TargetMode="External"/><Relationship Id="rId12324" Type="http://schemas.openxmlformats.org/officeDocument/2006/relationships/hyperlink" Target="mailto:brady02@horton.biz" TargetMode="External"/><Relationship Id="rId15894" Type="http://schemas.openxmlformats.org/officeDocument/2006/relationships/hyperlink" Target="mailto:karlathomas@hess.com" TargetMode="External"/><Relationship Id="rId16945" Type="http://schemas.openxmlformats.org/officeDocument/2006/relationships/hyperlink" Target="http://glover.org/" TargetMode="External"/><Relationship Id="rId5953" Type="http://schemas.openxmlformats.org/officeDocument/2006/relationships/hyperlink" Target="http://carrillo.com/" TargetMode="External"/><Relationship Id="rId14496" Type="http://schemas.openxmlformats.org/officeDocument/2006/relationships/hyperlink" Target="mailto:lutzclinton@livingston.com" TargetMode="External"/><Relationship Id="rId15547" Type="http://schemas.openxmlformats.org/officeDocument/2006/relationships/hyperlink" Target="http://www.houston.info/" TargetMode="External"/><Relationship Id="rId3157" Type="http://schemas.openxmlformats.org/officeDocument/2006/relationships/hyperlink" Target="https://www.elliott.com/" TargetMode="External"/><Relationship Id="rId4555" Type="http://schemas.openxmlformats.org/officeDocument/2006/relationships/hyperlink" Target="http://cowan-johns.net/" TargetMode="External"/><Relationship Id="rId5606" Type="http://schemas.openxmlformats.org/officeDocument/2006/relationships/hyperlink" Target="mailto:victoriamccullough@joyce-villegas.com" TargetMode="External"/><Relationship Id="rId13098" Type="http://schemas.openxmlformats.org/officeDocument/2006/relationships/hyperlink" Target="mailto:jean15@lam.com" TargetMode="External"/><Relationship Id="rId14149" Type="http://schemas.openxmlformats.org/officeDocument/2006/relationships/hyperlink" Target="http://valentine-burton.com/" TargetMode="External"/><Relationship Id="rId18020" Type="http://schemas.openxmlformats.org/officeDocument/2006/relationships/hyperlink" Target="mailto:omcneil@cortez.org" TargetMode="External"/><Relationship Id="rId4208" Type="http://schemas.openxmlformats.org/officeDocument/2006/relationships/hyperlink" Target="mailto:olsonmartha@davila.com" TargetMode="External"/><Relationship Id="rId7778" Type="http://schemas.openxmlformats.org/officeDocument/2006/relationships/hyperlink" Target="mailto:quinncarmen@gilbert.com" TargetMode="External"/><Relationship Id="rId8829" Type="http://schemas.openxmlformats.org/officeDocument/2006/relationships/hyperlink" Target="https://www.mcfarland.com/" TargetMode="External"/><Relationship Id="rId10759" Type="http://schemas.openxmlformats.org/officeDocument/2006/relationships/hyperlink" Target="http://www.sandoval-rodgers.com/" TargetMode="External"/><Relationship Id="rId14630" Type="http://schemas.openxmlformats.org/officeDocument/2006/relationships/hyperlink" Target="mailto:shepherdmartin@gould-stephenson.com" TargetMode="External"/><Relationship Id="rId12181" Type="http://schemas.openxmlformats.org/officeDocument/2006/relationships/hyperlink" Target="http://www.bryant.com/" TargetMode="External"/><Relationship Id="rId13232" Type="http://schemas.openxmlformats.org/officeDocument/2006/relationships/hyperlink" Target="mailto:dillon37@cruz-rosales.info" TargetMode="External"/><Relationship Id="rId2240" Type="http://schemas.openxmlformats.org/officeDocument/2006/relationships/hyperlink" Target="mailto:angela47@wang-klein.com" TargetMode="External"/><Relationship Id="rId6861" Type="http://schemas.openxmlformats.org/officeDocument/2006/relationships/hyperlink" Target="https://duncan.com/" TargetMode="External"/><Relationship Id="rId16455" Type="http://schemas.openxmlformats.org/officeDocument/2006/relationships/hyperlink" Target="http://johnson-wright.com/" TargetMode="External"/><Relationship Id="rId17853" Type="http://schemas.openxmlformats.org/officeDocument/2006/relationships/hyperlink" Target="https://www.boyle-barnett.biz/" TargetMode="External"/><Relationship Id="rId18904" Type="http://schemas.openxmlformats.org/officeDocument/2006/relationships/hyperlink" Target="mailto:kathrynvang@pollard.com" TargetMode="External"/><Relationship Id="rId212" Type="http://schemas.openxmlformats.org/officeDocument/2006/relationships/hyperlink" Target="http://www.lawrence.biz/" TargetMode="External"/><Relationship Id="rId5463" Type="http://schemas.openxmlformats.org/officeDocument/2006/relationships/hyperlink" Target="http://www.cline.biz/" TargetMode="External"/><Relationship Id="rId6514" Type="http://schemas.openxmlformats.org/officeDocument/2006/relationships/hyperlink" Target="mailto:bernard52@scott.net" TargetMode="External"/><Relationship Id="rId7912" Type="http://schemas.openxmlformats.org/officeDocument/2006/relationships/hyperlink" Target="mailto:willie03@brandt-kline.com" TargetMode="External"/><Relationship Id="rId15057" Type="http://schemas.openxmlformats.org/officeDocument/2006/relationships/hyperlink" Target="https://stokes.com/" TargetMode="External"/><Relationship Id="rId16108" Type="http://schemas.openxmlformats.org/officeDocument/2006/relationships/hyperlink" Target="mailto:darlenewalls@cantu.com" TargetMode="External"/><Relationship Id="rId17506" Type="http://schemas.openxmlformats.org/officeDocument/2006/relationships/hyperlink" Target="mailto:pollardronald@mcbride.net" TargetMode="External"/><Relationship Id="rId4065" Type="http://schemas.openxmlformats.org/officeDocument/2006/relationships/hyperlink" Target="http://www.navarro.net/" TargetMode="External"/><Relationship Id="rId5116" Type="http://schemas.openxmlformats.org/officeDocument/2006/relationships/hyperlink" Target="mailto:psanders@baldwin.com" TargetMode="External"/><Relationship Id="rId19678" Type="http://schemas.openxmlformats.org/officeDocument/2006/relationships/hyperlink" Target="mailto:hbraun@sexton.net" TargetMode="External"/><Relationship Id="rId7288" Type="http://schemas.openxmlformats.org/officeDocument/2006/relationships/hyperlink" Target="mailto:bullockshari@roth.info" TargetMode="External"/><Relationship Id="rId8686" Type="http://schemas.openxmlformats.org/officeDocument/2006/relationships/hyperlink" Target="mailto:philipknight@grant.com" TargetMode="External"/><Relationship Id="rId9737" Type="http://schemas.openxmlformats.org/officeDocument/2006/relationships/hyperlink" Target="http://davidson-johns.org/" TargetMode="External"/><Relationship Id="rId11667" Type="http://schemas.openxmlformats.org/officeDocument/2006/relationships/hyperlink" Target="http://www.rojas-reeves.biz/" TargetMode="External"/><Relationship Id="rId12718" Type="http://schemas.openxmlformats.org/officeDocument/2006/relationships/hyperlink" Target="mailto:fhodges@browning-hahn.com" TargetMode="External"/><Relationship Id="rId1726" Type="http://schemas.openxmlformats.org/officeDocument/2006/relationships/hyperlink" Target="mailto:kristina61@lopez-chavez.com" TargetMode="External"/><Relationship Id="rId8339" Type="http://schemas.openxmlformats.org/officeDocument/2006/relationships/hyperlink" Target="https://barr-chen.com/" TargetMode="External"/><Relationship Id="rId10269" Type="http://schemas.openxmlformats.org/officeDocument/2006/relationships/hyperlink" Target="http://www.kim.org/" TargetMode="External"/><Relationship Id="rId14140" Type="http://schemas.openxmlformats.org/officeDocument/2006/relationships/hyperlink" Target="mailto:jessica55@harvey-reeves.org" TargetMode="External"/><Relationship Id="rId18761" Type="http://schemas.openxmlformats.org/officeDocument/2006/relationships/hyperlink" Target="http://delgado.biz/" TargetMode="External"/><Relationship Id="rId19812" Type="http://schemas.openxmlformats.org/officeDocument/2006/relationships/hyperlink" Target="mailto:thompsonbob@serrano.com" TargetMode="External"/><Relationship Id="rId3898" Type="http://schemas.openxmlformats.org/officeDocument/2006/relationships/hyperlink" Target="mailto:eduardo76@mason.com" TargetMode="External"/><Relationship Id="rId4949" Type="http://schemas.openxmlformats.org/officeDocument/2006/relationships/hyperlink" Target="https://www.rivers.info/" TargetMode="External"/><Relationship Id="rId8820" Type="http://schemas.openxmlformats.org/officeDocument/2006/relationships/hyperlink" Target="mailto:michaelacantu@erickson.biz" TargetMode="External"/><Relationship Id="rId17363" Type="http://schemas.openxmlformats.org/officeDocument/2006/relationships/hyperlink" Target="https://farmer-ryan.com/" TargetMode="External"/><Relationship Id="rId18414" Type="http://schemas.openxmlformats.org/officeDocument/2006/relationships/hyperlink" Target="mailto:grimescasey@fitzgerald.com" TargetMode="External"/><Relationship Id="rId6371" Type="http://schemas.openxmlformats.org/officeDocument/2006/relationships/hyperlink" Target="http://www.calderon.biz/" TargetMode="External"/><Relationship Id="rId7422" Type="http://schemas.openxmlformats.org/officeDocument/2006/relationships/hyperlink" Target="mailto:mullencolton@barton-morrison.com" TargetMode="External"/><Relationship Id="rId10750" Type="http://schemas.openxmlformats.org/officeDocument/2006/relationships/hyperlink" Target="mailto:freemankayla@williams.com" TargetMode="External"/><Relationship Id="rId11801" Type="http://schemas.openxmlformats.org/officeDocument/2006/relationships/hyperlink" Target="https://www.frye.com/" TargetMode="External"/><Relationship Id="rId17016" Type="http://schemas.openxmlformats.org/officeDocument/2006/relationships/hyperlink" Target="mailto:masseytricia@cannon.org" TargetMode="External"/><Relationship Id="rId6024" Type="http://schemas.openxmlformats.org/officeDocument/2006/relationships/hyperlink" Target="mailto:cunninghammeagan@patterson.com" TargetMode="External"/><Relationship Id="rId9594" Type="http://schemas.openxmlformats.org/officeDocument/2006/relationships/hyperlink" Target="mailto:leah45@carroll-ford.com" TargetMode="External"/><Relationship Id="rId10403" Type="http://schemas.openxmlformats.org/officeDocument/2006/relationships/hyperlink" Target="http://www.reynolds.com/" TargetMode="External"/><Relationship Id="rId13973" Type="http://schemas.openxmlformats.org/officeDocument/2006/relationships/hyperlink" Target="http://spears-mccoy.com/" TargetMode="External"/><Relationship Id="rId19188" Type="http://schemas.openxmlformats.org/officeDocument/2006/relationships/hyperlink" Target="mailto:madelinemontes@reeves.info" TargetMode="External"/><Relationship Id="rId1583" Type="http://schemas.openxmlformats.org/officeDocument/2006/relationships/hyperlink" Target="http://guerra.info/" TargetMode="External"/><Relationship Id="rId2981" Type="http://schemas.openxmlformats.org/officeDocument/2006/relationships/hyperlink" Target="https://bond.info/" TargetMode="External"/><Relationship Id="rId8196" Type="http://schemas.openxmlformats.org/officeDocument/2006/relationships/hyperlink" Target="mailto:parker40@taylor-huff.org" TargetMode="External"/><Relationship Id="rId9247" Type="http://schemas.openxmlformats.org/officeDocument/2006/relationships/hyperlink" Target="https://duffy.com/" TargetMode="External"/><Relationship Id="rId12575" Type="http://schemas.openxmlformats.org/officeDocument/2006/relationships/hyperlink" Target="https://boyle-browning.com/" TargetMode="External"/><Relationship Id="rId13626" Type="http://schemas.openxmlformats.org/officeDocument/2006/relationships/hyperlink" Target="mailto:stevenstoni@madden-oconnor.biz" TargetMode="External"/><Relationship Id="rId953" Type="http://schemas.openxmlformats.org/officeDocument/2006/relationships/hyperlink" Target="https://walter-yates.com/" TargetMode="External"/><Relationship Id="rId1236" Type="http://schemas.openxmlformats.org/officeDocument/2006/relationships/hyperlink" Target="mailto:riveraleah@caldwell.com" TargetMode="External"/><Relationship Id="rId2634" Type="http://schemas.openxmlformats.org/officeDocument/2006/relationships/hyperlink" Target="mailto:bkaiser@mccall.com" TargetMode="External"/><Relationship Id="rId11177" Type="http://schemas.openxmlformats.org/officeDocument/2006/relationships/hyperlink" Target="http://www.warren.com/" TargetMode="External"/><Relationship Id="rId12228" Type="http://schemas.openxmlformats.org/officeDocument/2006/relationships/hyperlink" Target="mailto:kristi29@bishop.biz" TargetMode="External"/><Relationship Id="rId15798" Type="http://schemas.openxmlformats.org/officeDocument/2006/relationships/hyperlink" Target="mailto:tuckerlynn@cuevas-russo.info" TargetMode="External"/><Relationship Id="rId16849" Type="http://schemas.openxmlformats.org/officeDocument/2006/relationships/hyperlink" Target="http://www.hendrix.com/" TargetMode="External"/><Relationship Id="rId606" Type="http://schemas.openxmlformats.org/officeDocument/2006/relationships/hyperlink" Target="mailto:opace@conway.net" TargetMode="External"/><Relationship Id="rId5857" Type="http://schemas.openxmlformats.org/officeDocument/2006/relationships/hyperlink" Target="http://www.escobar.com/" TargetMode="External"/><Relationship Id="rId6908" Type="http://schemas.openxmlformats.org/officeDocument/2006/relationships/hyperlink" Target="mailto:jeffery17@george-giles.info" TargetMode="External"/><Relationship Id="rId18271" Type="http://schemas.openxmlformats.org/officeDocument/2006/relationships/hyperlink" Target="http://andrews.com/" TargetMode="External"/><Relationship Id="rId19322" Type="http://schemas.openxmlformats.org/officeDocument/2006/relationships/hyperlink" Target="mailto:reeddean@watkins-chandler.biz" TargetMode="External"/><Relationship Id="rId4459" Type="http://schemas.openxmlformats.org/officeDocument/2006/relationships/hyperlink" Target="http://www.montgomery-glass.info/" TargetMode="External"/><Relationship Id="rId8330" Type="http://schemas.openxmlformats.org/officeDocument/2006/relationships/hyperlink" Target="mailto:boyerjohnathan@morse.info" TargetMode="External"/><Relationship Id="rId10260" Type="http://schemas.openxmlformats.org/officeDocument/2006/relationships/hyperlink" Target="mailto:reginaldcooke@decker.com" TargetMode="External"/><Relationship Id="rId11311" Type="http://schemas.openxmlformats.org/officeDocument/2006/relationships/hyperlink" Target="http://blake-hart.com/" TargetMode="External"/><Relationship Id="rId4940" Type="http://schemas.openxmlformats.org/officeDocument/2006/relationships/hyperlink" Target="mailto:jared30@mays-clarke.com" TargetMode="External"/><Relationship Id="rId13483" Type="http://schemas.openxmlformats.org/officeDocument/2006/relationships/hyperlink" Target="http://braun.com/" TargetMode="External"/><Relationship Id="rId14881" Type="http://schemas.openxmlformats.org/officeDocument/2006/relationships/hyperlink" Target="http://fernandez-keith.com/" TargetMode="External"/><Relationship Id="rId15932" Type="http://schemas.openxmlformats.org/officeDocument/2006/relationships/hyperlink" Target="mailto:carsonmolly@spears.com" TargetMode="External"/><Relationship Id="rId2491" Type="http://schemas.openxmlformats.org/officeDocument/2006/relationships/hyperlink" Target="https://turner-sutton.com/" TargetMode="External"/><Relationship Id="rId3542" Type="http://schemas.openxmlformats.org/officeDocument/2006/relationships/hyperlink" Target="mailto:uosborne@hayes-chen.com" TargetMode="External"/><Relationship Id="rId12085" Type="http://schemas.openxmlformats.org/officeDocument/2006/relationships/hyperlink" Target="https://beasley.com/" TargetMode="External"/><Relationship Id="rId13136" Type="http://schemas.openxmlformats.org/officeDocument/2006/relationships/hyperlink" Target="mailto:jbeltran@simon.com" TargetMode="External"/><Relationship Id="rId14534" Type="http://schemas.openxmlformats.org/officeDocument/2006/relationships/hyperlink" Target="mailto:prestonjustin@mcintyre.info" TargetMode="External"/><Relationship Id="rId463" Type="http://schemas.openxmlformats.org/officeDocument/2006/relationships/hyperlink" Target="https://maynard-madden.net/" TargetMode="External"/><Relationship Id="rId1093" Type="http://schemas.openxmlformats.org/officeDocument/2006/relationships/hyperlink" Target="http://www.owens.info/" TargetMode="External"/><Relationship Id="rId2144" Type="http://schemas.openxmlformats.org/officeDocument/2006/relationships/hyperlink" Target="mailto:madison73@dennis-ellis.com" TargetMode="External"/><Relationship Id="rId17757" Type="http://schemas.openxmlformats.org/officeDocument/2006/relationships/hyperlink" Target="http://kemp-berg.com/" TargetMode="External"/><Relationship Id="rId18808" Type="http://schemas.openxmlformats.org/officeDocument/2006/relationships/hyperlink" Target="mailto:denisebeck@phelps.com" TargetMode="External"/><Relationship Id="rId116" Type="http://schemas.openxmlformats.org/officeDocument/2006/relationships/hyperlink" Target="https://www.cain-allen.com/" TargetMode="External"/><Relationship Id="rId5367" Type="http://schemas.openxmlformats.org/officeDocument/2006/relationships/hyperlink" Target="https://rosario-warren.com/" TargetMode="External"/><Relationship Id="rId6765" Type="http://schemas.openxmlformats.org/officeDocument/2006/relationships/hyperlink" Target="http://stokes.com/" TargetMode="External"/><Relationship Id="rId7816" Type="http://schemas.openxmlformats.org/officeDocument/2006/relationships/hyperlink" Target="mailto:jkidd@skinner.net" TargetMode="External"/><Relationship Id="rId16359" Type="http://schemas.openxmlformats.org/officeDocument/2006/relationships/hyperlink" Target="https://baker-atkinson.info/" TargetMode="External"/><Relationship Id="rId6418" Type="http://schemas.openxmlformats.org/officeDocument/2006/relationships/hyperlink" Target="mailto:cunninghammicheal@stewart.com" TargetMode="External"/><Relationship Id="rId9988" Type="http://schemas.openxmlformats.org/officeDocument/2006/relationships/hyperlink" Target="mailto:richardsonwanda@bowers.com" TargetMode="External"/><Relationship Id="rId12969" Type="http://schemas.openxmlformats.org/officeDocument/2006/relationships/hyperlink" Target="http://www.kent.com/" TargetMode="External"/><Relationship Id="rId16840" Type="http://schemas.openxmlformats.org/officeDocument/2006/relationships/hyperlink" Target="mailto:gravesariel@white.com" TargetMode="External"/><Relationship Id="rId1977" Type="http://schemas.openxmlformats.org/officeDocument/2006/relationships/hyperlink" Target="http://sims.com/" TargetMode="External"/><Relationship Id="rId14391" Type="http://schemas.openxmlformats.org/officeDocument/2006/relationships/hyperlink" Target="http://www.buckley.com/" TargetMode="External"/><Relationship Id="rId15442" Type="http://schemas.openxmlformats.org/officeDocument/2006/relationships/hyperlink" Target="mailto:steven58@casey-galloway.info" TargetMode="External"/><Relationship Id="rId4450" Type="http://schemas.openxmlformats.org/officeDocument/2006/relationships/hyperlink" Target="mailto:meredith21@mills.org" TargetMode="External"/><Relationship Id="rId5501" Type="http://schemas.openxmlformats.org/officeDocument/2006/relationships/hyperlink" Target="https://www.hampton.com/" TargetMode="External"/><Relationship Id="rId14044" Type="http://schemas.openxmlformats.org/officeDocument/2006/relationships/hyperlink" Target="mailto:haroldruiz@baxter.com" TargetMode="External"/><Relationship Id="rId18665" Type="http://schemas.openxmlformats.org/officeDocument/2006/relationships/hyperlink" Target="https://www.molina.com/" TargetMode="External"/><Relationship Id="rId3052" Type="http://schemas.openxmlformats.org/officeDocument/2006/relationships/hyperlink" Target="mailto:aimee74@morrow.com" TargetMode="External"/><Relationship Id="rId4103" Type="http://schemas.openxmlformats.org/officeDocument/2006/relationships/hyperlink" Target="https://www.decker.com/" TargetMode="External"/><Relationship Id="rId7673" Type="http://schemas.openxmlformats.org/officeDocument/2006/relationships/hyperlink" Target="https://www.craig.biz/" TargetMode="External"/><Relationship Id="rId8724" Type="http://schemas.openxmlformats.org/officeDocument/2006/relationships/hyperlink" Target="mailto:tberry@stein.info" TargetMode="External"/><Relationship Id="rId17267" Type="http://schemas.openxmlformats.org/officeDocument/2006/relationships/hyperlink" Target="https://nunez-hartman.biz/" TargetMode="External"/><Relationship Id="rId18318" Type="http://schemas.openxmlformats.org/officeDocument/2006/relationships/hyperlink" Target="mailto:andreachavez@carson.org" TargetMode="External"/><Relationship Id="rId19716" Type="http://schemas.openxmlformats.org/officeDocument/2006/relationships/hyperlink" Target="mailto:andradeglen@stephens.com" TargetMode="External"/><Relationship Id="rId6275" Type="http://schemas.openxmlformats.org/officeDocument/2006/relationships/hyperlink" Target="https://koch.org/" TargetMode="External"/><Relationship Id="rId7326" Type="http://schemas.openxmlformats.org/officeDocument/2006/relationships/hyperlink" Target="mailto:adkinsregina@bishop.info" TargetMode="External"/><Relationship Id="rId10654" Type="http://schemas.openxmlformats.org/officeDocument/2006/relationships/hyperlink" Target="mailto:baxterjenna@dillon.info" TargetMode="External"/><Relationship Id="rId11705" Type="http://schemas.openxmlformats.org/officeDocument/2006/relationships/hyperlink" Target="https://www.sutton.net/" TargetMode="External"/><Relationship Id="rId9498" Type="http://schemas.openxmlformats.org/officeDocument/2006/relationships/hyperlink" Target="mailto:epugh@callahan.biz" TargetMode="External"/><Relationship Id="rId10307" Type="http://schemas.openxmlformats.org/officeDocument/2006/relationships/hyperlink" Target="https://www.vaughn.org/" TargetMode="External"/><Relationship Id="rId13877" Type="http://schemas.openxmlformats.org/officeDocument/2006/relationships/hyperlink" Target="http://www.ibarra.com/" TargetMode="External"/><Relationship Id="rId14928" Type="http://schemas.openxmlformats.org/officeDocument/2006/relationships/hyperlink" Target="mailto:marshallisabel@li-porter.com" TargetMode="External"/><Relationship Id="rId2885" Type="http://schemas.openxmlformats.org/officeDocument/2006/relationships/hyperlink" Target="https://www.ryan-merritt.net/" TargetMode="External"/><Relationship Id="rId3936" Type="http://schemas.openxmlformats.org/officeDocument/2006/relationships/hyperlink" Target="mailto:andrescarr@atkins.com" TargetMode="External"/><Relationship Id="rId12479" Type="http://schemas.openxmlformats.org/officeDocument/2006/relationships/hyperlink" Target="http://warner-good.com/" TargetMode="External"/><Relationship Id="rId16350" Type="http://schemas.openxmlformats.org/officeDocument/2006/relationships/hyperlink" Target="mailto:jaywood@vang.com" TargetMode="External"/><Relationship Id="rId17401" Type="http://schemas.openxmlformats.org/officeDocument/2006/relationships/hyperlink" Target="http://cain-mayer.info/" TargetMode="External"/><Relationship Id="rId857" Type="http://schemas.openxmlformats.org/officeDocument/2006/relationships/hyperlink" Target="http://baker-carroll.com/" TargetMode="External"/><Relationship Id="rId1487" Type="http://schemas.openxmlformats.org/officeDocument/2006/relationships/hyperlink" Target="http://www.palmer.com/" TargetMode="External"/><Relationship Id="rId2538" Type="http://schemas.openxmlformats.org/officeDocument/2006/relationships/hyperlink" Target="mailto:penny51@murillo.net" TargetMode="External"/><Relationship Id="rId16003" Type="http://schemas.openxmlformats.org/officeDocument/2006/relationships/hyperlink" Target="http://ramsey-sparks.com/" TargetMode="External"/><Relationship Id="rId19573" Type="http://schemas.openxmlformats.org/officeDocument/2006/relationships/hyperlink" Target="https://www.gallegos.com/" TargetMode="External"/><Relationship Id="rId5011" Type="http://schemas.openxmlformats.org/officeDocument/2006/relationships/hyperlink" Target="http://munoz-porter.info/" TargetMode="External"/><Relationship Id="rId8581" Type="http://schemas.openxmlformats.org/officeDocument/2006/relationships/hyperlink" Target="http://www.zuniga.com/" TargetMode="External"/><Relationship Id="rId9632" Type="http://schemas.openxmlformats.org/officeDocument/2006/relationships/hyperlink" Target="mailto:smurphy@wagner.com" TargetMode="External"/><Relationship Id="rId11562" Type="http://schemas.openxmlformats.org/officeDocument/2006/relationships/hyperlink" Target="mailto:jane26@riddle.biz" TargetMode="External"/><Relationship Id="rId12960" Type="http://schemas.openxmlformats.org/officeDocument/2006/relationships/hyperlink" Target="mailto:bevans@scott.com" TargetMode="External"/><Relationship Id="rId18175" Type="http://schemas.openxmlformats.org/officeDocument/2006/relationships/hyperlink" Target="http://norton-dean.com/" TargetMode="External"/><Relationship Id="rId19226" Type="http://schemas.openxmlformats.org/officeDocument/2006/relationships/hyperlink" Target="mailto:neil04@allen-cohen.com" TargetMode="External"/><Relationship Id="rId1621" Type="http://schemas.openxmlformats.org/officeDocument/2006/relationships/hyperlink" Target="http://www.deleon.com/" TargetMode="External"/><Relationship Id="rId7183" Type="http://schemas.openxmlformats.org/officeDocument/2006/relationships/hyperlink" Target="https://price.com/" TargetMode="External"/><Relationship Id="rId8234" Type="http://schemas.openxmlformats.org/officeDocument/2006/relationships/hyperlink" Target="mailto:makaylaward@steele.org" TargetMode="External"/><Relationship Id="rId10164" Type="http://schemas.openxmlformats.org/officeDocument/2006/relationships/hyperlink" Target="mailto:howestephanie@khan.info" TargetMode="External"/><Relationship Id="rId11215" Type="http://schemas.openxmlformats.org/officeDocument/2006/relationships/hyperlink" Target="http://dominguez.com/" TargetMode="External"/><Relationship Id="rId12613" Type="http://schemas.openxmlformats.org/officeDocument/2006/relationships/hyperlink" Target="http://www.parrish.biz/" TargetMode="External"/><Relationship Id="rId3793" Type="http://schemas.openxmlformats.org/officeDocument/2006/relationships/hyperlink" Target="https://www.knapp-callahan.org/" TargetMode="External"/><Relationship Id="rId14785" Type="http://schemas.openxmlformats.org/officeDocument/2006/relationships/hyperlink" Target="https://mcguire.info/" TargetMode="External"/><Relationship Id="rId15836" Type="http://schemas.openxmlformats.org/officeDocument/2006/relationships/hyperlink" Target="mailto:marshalljenna@gates.net" TargetMode="External"/><Relationship Id="rId2395" Type="http://schemas.openxmlformats.org/officeDocument/2006/relationships/hyperlink" Target="http://www.stewart-wood.info/" TargetMode="External"/><Relationship Id="rId3446" Type="http://schemas.openxmlformats.org/officeDocument/2006/relationships/hyperlink" Target="mailto:gardnersandy@zuniga.net" TargetMode="External"/><Relationship Id="rId4844" Type="http://schemas.openxmlformats.org/officeDocument/2006/relationships/hyperlink" Target="mailto:cathymedina@berg.com" TargetMode="External"/><Relationship Id="rId13387" Type="http://schemas.openxmlformats.org/officeDocument/2006/relationships/hyperlink" Target="http://www.shah.com/" TargetMode="External"/><Relationship Id="rId14438" Type="http://schemas.openxmlformats.org/officeDocument/2006/relationships/hyperlink" Target="mailto:isabella19@mayo.com" TargetMode="External"/><Relationship Id="rId367" Type="http://schemas.openxmlformats.org/officeDocument/2006/relationships/hyperlink" Target="https://li.com/" TargetMode="External"/><Relationship Id="rId2048" Type="http://schemas.openxmlformats.org/officeDocument/2006/relationships/hyperlink" Target="mailto:krystalfrye@wise.com" TargetMode="External"/><Relationship Id="rId6669" Type="http://schemas.openxmlformats.org/officeDocument/2006/relationships/hyperlink" Target="https://stokes-chambers.com/" TargetMode="External"/><Relationship Id="rId8091" Type="http://schemas.openxmlformats.org/officeDocument/2006/relationships/hyperlink" Target="https://www.rivers-paul.org/" TargetMode="External"/><Relationship Id="rId12470" Type="http://schemas.openxmlformats.org/officeDocument/2006/relationships/hyperlink" Target="mailto:savannahshannon@wells.com" TargetMode="External"/><Relationship Id="rId13521" Type="http://schemas.openxmlformats.org/officeDocument/2006/relationships/hyperlink" Target="https://juarez-patel.org/" TargetMode="External"/><Relationship Id="rId19083" Type="http://schemas.openxmlformats.org/officeDocument/2006/relationships/hyperlink" Target="https://www.miranda.com/" TargetMode="External"/><Relationship Id="rId9142" Type="http://schemas.openxmlformats.org/officeDocument/2006/relationships/hyperlink" Target="mailto:hendersonsherry@greene.com" TargetMode="External"/><Relationship Id="rId11072" Type="http://schemas.openxmlformats.org/officeDocument/2006/relationships/hyperlink" Target="mailto:goldendonna@castillo.com" TargetMode="External"/><Relationship Id="rId12123" Type="http://schemas.openxmlformats.org/officeDocument/2006/relationships/hyperlink" Target="http://mann.com/" TargetMode="External"/><Relationship Id="rId15693" Type="http://schemas.openxmlformats.org/officeDocument/2006/relationships/hyperlink" Target="http://www.ibarra.net/" TargetMode="External"/><Relationship Id="rId16744" Type="http://schemas.openxmlformats.org/officeDocument/2006/relationships/hyperlink" Target="mailto:pritter@campos-dean.com" TargetMode="External"/><Relationship Id="rId501" Type="http://schemas.openxmlformats.org/officeDocument/2006/relationships/hyperlink" Target="https://brock.info/" TargetMode="External"/><Relationship Id="rId1131" Type="http://schemas.openxmlformats.org/officeDocument/2006/relationships/hyperlink" Target="https://www.cohen.net/" TargetMode="External"/><Relationship Id="rId5752" Type="http://schemas.openxmlformats.org/officeDocument/2006/relationships/hyperlink" Target="mailto:gravesthomas@curry.com" TargetMode="External"/><Relationship Id="rId6803" Type="http://schemas.openxmlformats.org/officeDocument/2006/relationships/hyperlink" Target="https://www.white.com/" TargetMode="External"/><Relationship Id="rId14295" Type="http://schemas.openxmlformats.org/officeDocument/2006/relationships/hyperlink" Target="http://www.colon.com/" TargetMode="External"/><Relationship Id="rId15346" Type="http://schemas.openxmlformats.org/officeDocument/2006/relationships/hyperlink" Target="mailto:chapmannoah@mayer-terry.com" TargetMode="External"/><Relationship Id="rId4354" Type="http://schemas.openxmlformats.org/officeDocument/2006/relationships/hyperlink" Target="mailto:costaivan@ferguson-stein.com" TargetMode="External"/><Relationship Id="rId5405" Type="http://schemas.openxmlformats.org/officeDocument/2006/relationships/hyperlink" Target="https://www.barajas.org/" TargetMode="External"/><Relationship Id="rId19967" Type="http://schemas.openxmlformats.org/officeDocument/2006/relationships/hyperlink" Target="https://armstrong.com/" TargetMode="External"/><Relationship Id="rId4007" Type="http://schemas.openxmlformats.org/officeDocument/2006/relationships/hyperlink" Target="https://mays.com/" TargetMode="External"/><Relationship Id="rId7577" Type="http://schemas.openxmlformats.org/officeDocument/2006/relationships/hyperlink" Target="https://fritz.net/" TargetMode="External"/><Relationship Id="rId8975" Type="http://schemas.openxmlformats.org/officeDocument/2006/relationships/hyperlink" Target="http://www.frazier-pope.org/" TargetMode="External"/><Relationship Id="rId11956" Type="http://schemas.openxmlformats.org/officeDocument/2006/relationships/hyperlink" Target="mailto:stephensonkent@sharp.com" TargetMode="External"/><Relationship Id="rId18569" Type="http://schemas.openxmlformats.org/officeDocument/2006/relationships/hyperlink" Target="http://www.nicholson-woodward.com/" TargetMode="External"/><Relationship Id="rId6179" Type="http://schemas.openxmlformats.org/officeDocument/2006/relationships/hyperlink" Target="http://rodgers-taylor.com/" TargetMode="External"/><Relationship Id="rId8628" Type="http://schemas.openxmlformats.org/officeDocument/2006/relationships/hyperlink" Target="mailto:tammyglass@rosales-waller.biz" TargetMode="External"/><Relationship Id="rId10558" Type="http://schemas.openxmlformats.org/officeDocument/2006/relationships/hyperlink" Target="mailto:edavila@rosario.org" TargetMode="External"/><Relationship Id="rId11609" Type="http://schemas.openxmlformats.org/officeDocument/2006/relationships/hyperlink" Target="https://www.glass.org/" TargetMode="External"/><Relationship Id="rId13031" Type="http://schemas.openxmlformats.org/officeDocument/2006/relationships/hyperlink" Target="http://allen-wolf.com/" TargetMode="External"/><Relationship Id="rId17652" Type="http://schemas.openxmlformats.org/officeDocument/2006/relationships/hyperlink" Target="mailto:qavery@allison.org" TargetMode="External"/><Relationship Id="rId18703" Type="http://schemas.openxmlformats.org/officeDocument/2006/relationships/hyperlink" Target="http://johns.biz/" TargetMode="External"/><Relationship Id="rId2789" Type="http://schemas.openxmlformats.org/officeDocument/2006/relationships/hyperlink" Target="https://archer-lewis.net/" TargetMode="External"/><Relationship Id="rId6660" Type="http://schemas.openxmlformats.org/officeDocument/2006/relationships/hyperlink" Target="mailto:rbuckley@jackson.com" TargetMode="External"/><Relationship Id="rId7711" Type="http://schemas.openxmlformats.org/officeDocument/2006/relationships/hyperlink" Target="http://joseph-blankenship.com/" TargetMode="External"/><Relationship Id="rId16254" Type="http://schemas.openxmlformats.org/officeDocument/2006/relationships/hyperlink" Target="mailto:alisonpotts@lamb.com" TargetMode="External"/><Relationship Id="rId17305" Type="http://schemas.openxmlformats.org/officeDocument/2006/relationships/hyperlink" Target="https://blair.net/" TargetMode="External"/><Relationship Id="rId5262" Type="http://schemas.openxmlformats.org/officeDocument/2006/relationships/hyperlink" Target="mailto:qmercer@fitzgerald.org" TargetMode="External"/><Relationship Id="rId6313" Type="http://schemas.openxmlformats.org/officeDocument/2006/relationships/hyperlink" Target="http://bernard.com/" TargetMode="External"/><Relationship Id="rId9883" Type="http://schemas.openxmlformats.org/officeDocument/2006/relationships/hyperlink" Target="https://www.rollins.com/" TargetMode="External"/><Relationship Id="rId19477" Type="http://schemas.openxmlformats.org/officeDocument/2006/relationships/hyperlink" Target="http://willis.biz/" TargetMode="External"/><Relationship Id="rId97" Type="http://schemas.openxmlformats.org/officeDocument/2006/relationships/hyperlink" Target="mailto:natasha83@delacruz-edwards.com" TargetMode="External"/><Relationship Id="rId1872" Type="http://schemas.openxmlformats.org/officeDocument/2006/relationships/hyperlink" Target="mailto:bob22@mendez.com" TargetMode="External"/><Relationship Id="rId8485" Type="http://schemas.openxmlformats.org/officeDocument/2006/relationships/hyperlink" Target="http://www.boone.com/" TargetMode="External"/><Relationship Id="rId9536" Type="http://schemas.openxmlformats.org/officeDocument/2006/relationships/hyperlink" Target="mailto:irandall@cantrell-hale.com" TargetMode="External"/><Relationship Id="rId12864" Type="http://schemas.openxmlformats.org/officeDocument/2006/relationships/hyperlink" Target="mailto:cruzcory@romero.com" TargetMode="External"/><Relationship Id="rId13915" Type="http://schemas.openxmlformats.org/officeDocument/2006/relationships/hyperlink" Target="http://webb.info/" TargetMode="External"/><Relationship Id="rId18079" Type="http://schemas.openxmlformats.org/officeDocument/2006/relationships/hyperlink" Target="https://www.mullins.net/" TargetMode="External"/><Relationship Id="rId1525" Type="http://schemas.openxmlformats.org/officeDocument/2006/relationships/hyperlink" Target="https://massey.com/" TargetMode="External"/><Relationship Id="rId2923" Type="http://schemas.openxmlformats.org/officeDocument/2006/relationships/hyperlink" Target="https://www.conrad.biz/" TargetMode="External"/><Relationship Id="rId7087" Type="http://schemas.openxmlformats.org/officeDocument/2006/relationships/hyperlink" Target="https://www.clarke-hendricks.info/" TargetMode="External"/><Relationship Id="rId8138" Type="http://schemas.openxmlformats.org/officeDocument/2006/relationships/hyperlink" Target="mailto:gordon45@miller.com" TargetMode="External"/><Relationship Id="rId10068" Type="http://schemas.openxmlformats.org/officeDocument/2006/relationships/hyperlink" Target="mailto:snyderblake@jackson.biz" TargetMode="External"/><Relationship Id="rId11466" Type="http://schemas.openxmlformats.org/officeDocument/2006/relationships/hyperlink" Target="mailto:olsondean@solis-glenn.com" TargetMode="External"/><Relationship Id="rId12517" Type="http://schemas.openxmlformats.org/officeDocument/2006/relationships/hyperlink" Target="https://www.ballard.com/" TargetMode="External"/><Relationship Id="rId11119" Type="http://schemas.openxmlformats.org/officeDocument/2006/relationships/hyperlink" Target="https://leonard.net/" TargetMode="External"/><Relationship Id="rId14689" Type="http://schemas.openxmlformats.org/officeDocument/2006/relationships/hyperlink" Target="http://www.conway.com/" TargetMode="External"/><Relationship Id="rId18560" Type="http://schemas.openxmlformats.org/officeDocument/2006/relationships/hyperlink" Target="mailto:glendawong@key-sherman.com" TargetMode="External"/><Relationship Id="rId19611" Type="http://schemas.openxmlformats.org/officeDocument/2006/relationships/hyperlink" Target="https://www.waller.com/" TargetMode="External"/><Relationship Id="rId2299" Type="http://schemas.openxmlformats.org/officeDocument/2006/relationships/hyperlink" Target="https://richardson.info/" TargetMode="External"/><Relationship Id="rId3697" Type="http://schemas.openxmlformats.org/officeDocument/2006/relationships/hyperlink" Target="http://glenn-levine.com/" TargetMode="External"/><Relationship Id="rId4748" Type="http://schemas.openxmlformats.org/officeDocument/2006/relationships/hyperlink" Target="mailto:philip59@watson-rocha.com" TargetMode="External"/><Relationship Id="rId11600" Type="http://schemas.openxmlformats.org/officeDocument/2006/relationships/hyperlink" Target="mailto:guerrabonnie@duran-leonard.info" TargetMode="External"/><Relationship Id="rId17162" Type="http://schemas.openxmlformats.org/officeDocument/2006/relationships/hyperlink" Target="mailto:schultzjade@joseph.com" TargetMode="External"/><Relationship Id="rId18213" Type="http://schemas.openxmlformats.org/officeDocument/2006/relationships/hyperlink" Target="https://ramos.biz/" TargetMode="External"/><Relationship Id="rId6170" Type="http://schemas.openxmlformats.org/officeDocument/2006/relationships/hyperlink" Target="mailto:nguyencody@case.org" TargetMode="External"/><Relationship Id="rId7221" Type="http://schemas.openxmlformats.org/officeDocument/2006/relationships/hyperlink" Target="http://www.ibarra.com/" TargetMode="External"/><Relationship Id="rId10202" Type="http://schemas.openxmlformats.org/officeDocument/2006/relationships/hyperlink" Target="mailto:jason84@hurst-gonzalez.net" TargetMode="External"/><Relationship Id="rId13772" Type="http://schemas.openxmlformats.org/officeDocument/2006/relationships/hyperlink" Target="mailto:kevinmullins@levine.biz" TargetMode="External"/><Relationship Id="rId2780" Type="http://schemas.openxmlformats.org/officeDocument/2006/relationships/hyperlink" Target="mailto:barnettemma@zavala.com" TargetMode="External"/><Relationship Id="rId3831" Type="http://schemas.openxmlformats.org/officeDocument/2006/relationships/hyperlink" Target="http://leon-huerta.biz/" TargetMode="External"/><Relationship Id="rId9393" Type="http://schemas.openxmlformats.org/officeDocument/2006/relationships/hyperlink" Target="https://baird.net/" TargetMode="External"/><Relationship Id="rId12374" Type="http://schemas.openxmlformats.org/officeDocument/2006/relationships/hyperlink" Target="mailto:iballard@ortiz.org" TargetMode="External"/><Relationship Id="rId13425" Type="http://schemas.openxmlformats.org/officeDocument/2006/relationships/hyperlink" Target="https://www.atkinson.org/" TargetMode="External"/><Relationship Id="rId14823" Type="http://schemas.openxmlformats.org/officeDocument/2006/relationships/hyperlink" Target="https://branch.info/" TargetMode="External"/><Relationship Id="rId752" Type="http://schemas.openxmlformats.org/officeDocument/2006/relationships/hyperlink" Target="mailto:mchandler@bailey.org" TargetMode="External"/><Relationship Id="rId1382" Type="http://schemas.openxmlformats.org/officeDocument/2006/relationships/hyperlink" Target="mailto:ravengriffith@hess-walker.org" TargetMode="External"/><Relationship Id="rId2433" Type="http://schemas.openxmlformats.org/officeDocument/2006/relationships/hyperlink" Target="http://www.hudson.net/" TargetMode="External"/><Relationship Id="rId9046" Type="http://schemas.openxmlformats.org/officeDocument/2006/relationships/hyperlink" Target="mailto:gpeck@stevenson.com" TargetMode="External"/><Relationship Id="rId12027" Type="http://schemas.openxmlformats.org/officeDocument/2006/relationships/hyperlink" Target="http://www.valentine-buchanan.com/" TargetMode="External"/><Relationship Id="rId16995" Type="http://schemas.openxmlformats.org/officeDocument/2006/relationships/hyperlink" Target="http://rodriguez.org/" TargetMode="External"/><Relationship Id="rId405" Type="http://schemas.openxmlformats.org/officeDocument/2006/relationships/hyperlink" Target="http://johnson.net/" TargetMode="External"/><Relationship Id="rId1035" Type="http://schemas.openxmlformats.org/officeDocument/2006/relationships/hyperlink" Target="http://www.ruiz.net/" TargetMode="External"/><Relationship Id="rId5656" Type="http://schemas.openxmlformats.org/officeDocument/2006/relationships/hyperlink" Target="mailto:qfoley@patton.com" TargetMode="External"/><Relationship Id="rId14199" Type="http://schemas.openxmlformats.org/officeDocument/2006/relationships/hyperlink" Target="https://gibbs.com/" TargetMode="External"/><Relationship Id="rId15597" Type="http://schemas.openxmlformats.org/officeDocument/2006/relationships/hyperlink" Target="https://rivera.biz/" TargetMode="External"/><Relationship Id="rId16648" Type="http://schemas.openxmlformats.org/officeDocument/2006/relationships/hyperlink" Target="mailto:bowerslonnie@rodriguez-giles.biz" TargetMode="External"/><Relationship Id="rId18070" Type="http://schemas.openxmlformats.org/officeDocument/2006/relationships/hyperlink" Target="mailto:gilbertrollins@church-townsend.com" TargetMode="External"/><Relationship Id="rId4258" Type="http://schemas.openxmlformats.org/officeDocument/2006/relationships/hyperlink" Target="mailto:sharondurham@ayala-mathews.com" TargetMode="External"/><Relationship Id="rId5309" Type="http://schemas.openxmlformats.org/officeDocument/2006/relationships/hyperlink" Target="https://www.pruitt.com/" TargetMode="External"/><Relationship Id="rId6707" Type="http://schemas.openxmlformats.org/officeDocument/2006/relationships/hyperlink" Target="http://www.hays.info/" TargetMode="External"/><Relationship Id="rId19121" Type="http://schemas.openxmlformats.org/officeDocument/2006/relationships/hyperlink" Target="https://boone.com/" TargetMode="External"/><Relationship Id="rId8879" Type="http://schemas.openxmlformats.org/officeDocument/2006/relationships/hyperlink" Target="http://berger-cooke.com/" TargetMode="External"/><Relationship Id="rId11110" Type="http://schemas.openxmlformats.org/officeDocument/2006/relationships/hyperlink" Target="mailto:maynardroberta@wagner-conley.org" TargetMode="External"/><Relationship Id="rId14680" Type="http://schemas.openxmlformats.org/officeDocument/2006/relationships/hyperlink" Target="mailto:traciethompson@patterson.biz" TargetMode="External"/><Relationship Id="rId15731" Type="http://schemas.openxmlformats.org/officeDocument/2006/relationships/hyperlink" Target="http://barr.com/" TargetMode="External"/><Relationship Id="rId1919" Type="http://schemas.openxmlformats.org/officeDocument/2006/relationships/hyperlink" Target="https://anthony.com/" TargetMode="External"/><Relationship Id="rId13282" Type="http://schemas.openxmlformats.org/officeDocument/2006/relationships/hyperlink" Target="mailto:smatthews@bowman-holden.com" TargetMode="External"/><Relationship Id="rId14333" Type="http://schemas.openxmlformats.org/officeDocument/2006/relationships/hyperlink" Target="https://mann.biz/" TargetMode="External"/><Relationship Id="rId18954" Type="http://schemas.openxmlformats.org/officeDocument/2006/relationships/hyperlink" Target="mailto:qwalsh@higgins-spears.com" TargetMode="External"/><Relationship Id="rId2290" Type="http://schemas.openxmlformats.org/officeDocument/2006/relationships/hyperlink" Target="mailto:junderwood@thompson.info" TargetMode="External"/><Relationship Id="rId3341" Type="http://schemas.openxmlformats.org/officeDocument/2006/relationships/hyperlink" Target="https://weaver-hodges.org/" TargetMode="External"/><Relationship Id="rId7962" Type="http://schemas.openxmlformats.org/officeDocument/2006/relationships/hyperlink" Target="mailto:anna29@conley.com" TargetMode="External"/><Relationship Id="rId17556" Type="http://schemas.openxmlformats.org/officeDocument/2006/relationships/hyperlink" Target="mailto:nicholasburgess@turner.com" TargetMode="External"/><Relationship Id="rId18607" Type="http://schemas.openxmlformats.org/officeDocument/2006/relationships/hyperlink" Target="https://www.johnson.com/" TargetMode="External"/><Relationship Id="rId262" Type="http://schemas.openxmlformats.org/officeDocument/2006/relationships/hyperlink" Target="mailto:tasha85@wilson.biz" TargetMode="External"/><Relationship Id="rId6564" Type="http://schemas.openxmlformats.org/officeDocument/2006/relationships/hyperlink" Target="mailto:donald19@harrington-adams.com" TargetMode="External"/><Relationship Id="rId7615" Type="http://schemas.openxmlformats.org/officeDocument/2006/relationships/hyperlink" Target="https://kemp-leblanc.org/" TargetMode="External"/><Relationship Id="rId10943" Type="http://schemas.openxmlformats.org/officeDocument/2006/relationships/hyperlink" Target="https://www.chang-cook.info/" TargetMode="External"/><Relationship Id="rId16158" Type="http://schemas.openxmlformats.org/officeDocument/2006/relationships/hyperlink" Target="mailto:uchavez@li.org" TargetMode="External"/><Relationship Id="rId17209" Type="http://schemas.openxmlformats.org/officeDocument/2006/relationships/hyperlink" Target="https://www.heath-chung.biz/" TargetMode="External"/><Relationship Id="rId5166" Type="http://schemas.openxmlformats.org/officeDocument/2006/relationships/hyperlink" Target="mailto:dorothy89@wolfe.biz" TargetMode="External"/><Relationship Id="rId6217" Type="http://schemas.openxmlformats.org/officeDocument/2006/relationships/hyperlink" Target="https://ortiz.net/" TargetMode="External"/><Relationship Id="rId9787" Type="http://schemas.openxmlformats.org/officeDocument/2006/relationships/hyperlink" Target="http://www.waller-martinez.com/" TargetMode="External"/><Relationship Id="rId8389" Type="http://schemas.openxmlformats.org/officeDocument/2006/relationships/hyperlink" Target="http://chan.com/" TargetMode="External"/><Relationship Id="rId12768" Type="http://schemas.openxmlformats.org/officeDocument/2006/relationships/hyperlink" Target="mailto:jpark@luna.biz" TargetMode="External"/><Relationship Id="rId13819" Type="http://schemas.openxmlformats.org/officeDocument/2006/relationships/hyperlink" Target="http://phillips-figueroa.com/" TargetMode="External"/><Relationship Id="rId1776" Type="http://schemas.openxmlformats.org/officeDocument/2006/relationships/hyperlink" Target="mailto:mercedes68@martin.biz" TargetMode="External"/><Relationship Id="rId2827" Type="http://schemas.openxmlformats.org/officeDocument/2006/relationships/hyperlink" Target="https://www.vang.com/" TargetMode="External"/><Relationship Id="rId14190" Type="http://schemas.openxmlformats.org/officeDocument/2006/relationships/hyperlink" Target="mailto:tristancollins@donovan.com" TargetMode="External"/><Relationship Id="rId15241" Type="http://schemas.openxmlformats.org/officeDocument/2006/relationships/hyperlink" Target="http://werner.net/" TargetMode="External"/><Relationship Id="rId19862" Type="http://schemas.openxmlformats.org/officeDocument/2006/relationships/hyperlink" Target="mailto:pettykellie@rodriguez.info" TargetMode="External"/><Relationship Id="rId1429" Type="http://schemas.openxmlformats.org/officeDocument/2006/relationships/hyperlink" Target="https://rich.com/" TargetMode="External"/><Relationship Id="rId4999" Type="http://schemas.openxmlformats.org/officeDocument/2006/relationships/hyperlink" Target="https://www.dunlap.com/" TargetMode="External"/><Relationship Id="rId5300" Type="http://schemas.openxmlformats.org/officeDocument/2006/relationships/hyperlink" Target="mailto:tsavage@vasquez.com" TargetMode="External"/><Relationship Id="rId8870" Type="http://schemas.openxmlformats.org/officeDocument/2006/relationships/hyperlink" Target="mailto:daniellebernard@mccormick-flynn.biz" TargetMode="External"/><Relationship Id="rId9921" Type="http://schemas.openxmlformats.org/officeDocument/2006/relationships/hyperlink" Target="http://www.burnett.com/" TargetMode="External"/><Relationship Id="rId11851" Type="http://schemas.openxmlformats.org/officeDocument/2006/relationships/hyperlink" Target="https://www.raymond.com/" TargetMode="External"/><Relationship Id="rId18464" Type="http://schemas.openxmlformats.org/officeDocument/2006/relationships/hyperlink" Target="mailto:moonsara@benitez-nielsen.biz" TargetMode="External"/><Relationship Id="rId19515" Type="http://schemas.openxmlformats.org/officeDocument/2006/relationships/hyperlink" Target="http://hoffman.biz/" TargetMode="External"/><Relationship Id="rId1910" Type="http://schemas.openxmlformats.org/officeDocument/2006/relationships/hyperlink" Target="mailto:duranshawn@bowers.com" TargetMode="External"/><Relationship Id="rId7472" Type="http://schemas.openxmlformats.org/officeDocument/2006/relationships/hyperlink" Target="mailto:levi54@butler.com" TargetMode="External"/><Relationship Id="rId8523" Type="http://schemas.openxmlformats.org/officeDocument/2006/relationships/hyperlink" Target="http://solomon.com/" TargetMode="External"/><Relationship Id="rId10453" Type="http://schemas.openxmlformats.org/officeDocument/2006/relationships/hyperlink" Target="http://marshall-pitts.net/" TargetMode="External"/><Relationship Id="rId11504" Type="http://schemas.openxmlformats.org/officeDocument/2006/relationships/hyperlink" Target="mailto:jramirez@bird-sutton.info" TargetMode="External"/><Relationship Id="rId12902" Type="http://schemas.openxmlformats.org/officeDocument/2006/relationships/hyperlink" Target="mailto:daltonadrian@blackwell.info" TargetMode="External"/><Relationship Id="rId17066" Type="http://schemas.openxmlformats.org/officeDocument/2006/relationships/hyperlink" Target="mailto:elaine43@barber.biz" TargetMode="External"/><Relationship Id="rId18117" Type="http://schemas.openxmlformats.org/officeDocument/2006/relationships/hyperlink" Target="https://www.ochoa.com/" TargetMode="External"/><Relationship Id="rId6074" Type="http://schemas.openxmlformats.org/officeDocument/2006/relationships/hyperlink" Target="mailto:kpotts@guerrero.com" TargetMode="External"/><Relationship Id="rId7125" Type="http://schemas.openxmlformats.org/officeDocument/2006/relationships/hyperlink" Target="http://drake.com/" TargetMode="External"/><Relationship Id="rId10106" Type="http://schemas.openxmlformats.org/officeDocument/2006/relationships/hyperlink" Target="mailto:rosecaldwell@ball.com" TargetMode="External"/><Relationship Id="rId2684" Type="http://schemas.openxmlformats.org/officeDocument/2006/relationships/hyperlink" Target="mailto:cesardecker@carrillo-williamson.com" TargetMode="External"/><Relationship Id="rId3735" Type="http://schemas.openxmlformats.org/officeDocument/2006/relationships/hyperlink" Target="https://arellano.com/" TargetMode="External"/><Relationship Id="rId9297" Type="http://schemas.openxmlformats.org/officeDocument/2006/relationships/hyperlink" Target="http://nelson.org/" TargetMode="External"/><Relationship Id="rId12278" Type="http://schemas.openxmlformats.org/officeDocument/2006/relationships/hyperlink" Target="mailto:margaret53@ross.com" TargetMode="External"/><Relationship Id="rId13329" Type="http://schemas.openxmlformats.org/officeDocument/2006/relationships/hyperlink" Target="http://www.bates.com/" TargetMode="External"/><Relationship Id="rId13676" Type="http://schemas.openxmlformats.org/officeDocument/2006/relationships/hyperlink" Target="mailto:friedmansummer@burns-chen.com" TargetMode="External"/><Relationship Id="rId14727" Type="http://schemas.openxmlformats.org/officeDocument/2006/relationships/hyperlink" Target="https://www.mccall.com/" TargetMode="External"/><Relationship Id="rId656" Type="http://schemas.openxmlformats.org/officeDocument/2006/relationships/hyperlink" Target="mailto:gonzalezjonathan@arias-lee.info" TargetMode="External"/><Relationship Id="rId1286" Type="http://schemas.openxmlformats.org/officeDocument/2006/relationships/hyperlink" Target="mailto:judy72@fisher-morris.com" TargetMode="External"/><Relationship Id="rId2337" Type="http://schemas.openxmlformats.org/officeDocument/2006/relationships/hyperlink" Target="http://craig-barton.org/" TargetMode="External"/><Relationship Id="rId16899" Type="http://schemas.openxmlformats.org/officeDocument/2006/relationships/hyperlink" Target="https://www.brandt.com/" TargetMode="External"/><Relationship Id="rId17200" Type="http://schemas.openxmlformats.org/officeDocument/2006/relationships/hyperlink" Target="mailto:derek31@parrish.biz" TargetMode="External"/><Relationship Id="rId309" Type="http://schemas.openxmlformats.org/officeDocument/2006/relationships/hyperlink" Target="https://hinton.com/" TargetMode="External"/><Relationship Id="rId6958" Type="http://schemas.openxmlformats.org/officeDocument/2006/relationships/hyperlink" Target="mailto:henryhansen@greer-lozano.net" TargetMode="External"/><Relationship Id="rId8380" Type="http://schemas.openxmlformats.org/officeDocument/2006/relationships/hyperlink" Target="mailto:ewingjaime@erickson.com" TargetMode="External"/><Relationship Id="rId13810" Type="http://schemas.openxmlformats.org/officeDocument/2006/relationships/hyperlink" Target="mailto:qgentry@morrow.org" TargetMode="External"/><Relationship Id="rId19372" Type="http://schemas.openxmlformats.org/officeDocument/2006/relationships/hyperlink" Target="mailto:franciscohebert@riddle.info" TargetMode="External"/><Relationship Id="rId8033" Type="http://schemas.openxmlformats.org/officeDocument/2006/relationships/hyperlink" Target="http://friedman.com/" TargetMode="External"/><Relationship Id="rId9431" Type="http://schemas.openxmlformats.org/officeDocument/2006/relationships/hyperlink" Target="https://www.mayer-mora.com/" TargetMode="External"/><Relationship Id="rId11361" Type="http://schemas.openxmlformats.org/officeDocument/2006/relationships/hyperlink" Target="http://www.ellis.com/" TargetMode="External"/><Relationship Id="rId12412" Type="http://schemas.openxmlformats.org/officeDocument/2006/relationships/hyperlink" Target="mailto:huberlee@rice.net" TargetMode="External"/><Relationship Id="rId15982" Type="http://schemas.openxmlformats.org/officeDocument/2006/relationships/hyperlink" Target="mailto:catherinerocha@frederick-cannon.com" TargetMode="External"/><Relationship Id="rId19025" Type="http://schemas.openxmlformats.org/officeDocument/2006/relationships/hyperlink" Target="http://sandoval-hughes.biz/" TargetMode="External"/><Relationship Id="rId1420" Type="http://schemas.openxmlformats.org/officeDocument/2006/relationships/hyperlink" Target="mailto:bmosley@ferguson.net" TargetMode="External"/><Relationship Id="rId4990" Type="http://schemas.openxmlformats.org/officeDocument/2006/relationships/hyperlink" Target="mailto:zunigamarc@ruiz-parks.com" TargetMode="External"/><Relationship Id="rId11014" Type="http://schemas.openxmlformats.org/officeDocument/2006/relationships/hyperlink" Target="mailto:warddennis@alvarado.com" TargetMode="External"/><Relationship Id="rId14584" Type="http://schemas.openxmlformats.org/officeDocument/2006/relationships/hyperlink" Target="mailto:edward53@kemp.com" TargetMode="External"/><Relationship Id="rId15635" Type="http://schemas.openxmlformats.org/officeDocument/2006/relationships/hyperlink" Target="https://sheppard.com/" TargetMode="External"/><Relationship Id="rId3592" Type="http://schemas.openxmlformats.org/officeDocument/2006/relationships/hyperlink" Target="mailto:kenneth56@adkins-flores.com" TargetMode="External"/><Relationship Id="rId4643" Type="http://schemas.openxmlformats.org/officeDocument/2006/relationships/hyperlink" Target="https://www.flowers.info/" TargetMode="External"/><Relationship Id="rId13186" Type="http://schemas.openxmlformats.org/officeDocument/2006/relationships/hyperlink" Target="mailto:juarezkirsten@morrison.com" TargetMode="External"/><Relationship Id="rId14237" Type="http://schemas.openxmlformats.org/officeDocument/2006/relationships/hyperlink" Target="http://www.evans.com/" TargetMode="External"/><Relationship Id="rId2194" Type="http://schemas.openxmlformats.org/officeDocument/2006/relationships/hyperlink" Target="mailto:chadwatts@moyer-nash.com" TargetMode="External"/><Relationship Id="rId3245" Type="http://schemas.openxmlformats.org/officeDocument/2006/relationships/hyperlink" Target="http://burns.com/" TargetMode="External"/><Relationship Id="rId7866" Type="http://schemas.openxmlformats.org/officeDocument/2006/relationships/hyperlink" Target="mailto:zhangbrian@hatfield-wright.org" TargetMode="External"/><Relationship Id="rId18858" Type="http://schemas.openxmlformats.org/officeDocument/2006/relationships/hyperlink" Target="mailto:isabellaneal@mercado.com" TargetMode="External"/><Relationship Id="rId19909" Type="http://schemas.openxmlformats.org/officeDocument/2006/relationships/hyperlink" Target="http://gonzalez.com/" TargetMode="External"/><Relationship Id="rId166" Type="http://schemas.openxmlformats.org/officeDocument/2006/relationships/hyperlink" Target="http://jefferson.com/" TargetMode="External"/><Relationship Id="rId6468" Type="http://schemas.openxmlformats.org/officeDocument/2006/relationships/hyperlink" Target="mailto:kthomas@simpson.net" TargetMode="External"/><Relationship Id="rId7519" Type="http://schemas.openxmlformats.org/officeDocument/2006/relationships/hyperlink" Target="http://www.vaughan.com/" TargetMode="External"/><Relationship Id="rId8917" Type="http://schemas.openxmlformats.org/officeDocument/2006/relationships/hyperlink" Target="http://www.moore-holloway.info/" TargetMode="External"/><Relationship Id="rId10847" Type="http://schemas.openxmlformats.org/officeDocument/2006/relationships/hyperlink" Target="https://hawkins.com/" TargetMode="External"/><Relationship Id="rId13320" Type="http://schemas.openxmlformats.org/officeDocument/2006/relationships/hyperlink" Target="mailto:lori84@mcgee-weber.net" TargetMode="External"/><Relationship Id="rId16890" Type="http://schemas.openxmlformats.org/officeDocument/2006/relationships/hyperlink" Target="mailto:connor67@mcintyre.biz" TargetMode="External"/><Relationship Id="rId17941" Type="http://schemas.openxmlformats.org/officeDocument/2006/relationships/hyperlink" Target="http://alexander.com/" TargetMode="External"/><Relationship Id="rId300" Type="http://schemas.openxmlformats.org/officeDocument/2006/relationships/hyperlink" Target="mailto:joanne07@pennington.com" TargetMode="External"/><Relationship Id="rId15492" Type="http://schemas.openxmlformats.org/officeDocument/2006/relationships/hyperlink" Target="mailto:oconnellshawna@boyer.com" TargetMode="External"/><Relationship Id="rId16543" Type="http://schemas.openxmlformats.org/officeDocument/2006/relationships/hyperlink" Target="http://merritt-maynard.com/" TargetMode="External"/><Relationship Id="rId5551" Type="http://schemas.openxmlformats.org/officeDocument/2006/relationships/hyperlink" Target="https://www.drake.org/" TargetMode="External"/><Relationship Id="rId6602" Type="http://schemas.openxmlformats.org/officeDocument/2006/relationships/hyperlink" Target="mailto:ravenbriggs@farmer.com" TargetMode="External"/><Relationship Id="rId14094" Type="http://schemas.openxmlformats.org/officeDocument/2006/relationships/hyperlink" Target="mailto:clarkcathy@booth-barker.com" TargetMode="External"/><Relationship Id="rId15145" Type="http://schemas.openxmlformats.org/officeDocument/2006/relationships/hyperlink" Target="https://www.camacho.com/" TargetMode="External"/><Relationship Id="rId19766" Type="http://schemas.openxmlformats.org/officeDocument/2006/relationships/hyperlink" Target="mailto:richard26@castillo.net" TargetMode="External"/><Relationship Id="rId4153" Type="http://schemas.openxmlformats.org/officeDocument/2006/relationships/hyperlink" Target="http://www.cordova.com/" TargetMode="External"/><Relationship Id="rId5204" Type="http://schemas.openxmlformats.org/officeDocument/2006/relationships/hyperlink" Target="mailto:gwarner@fuentes.com" TargetMode="External"/><Relationship Id="rId8774" Type="http://schemas.openxmlformats.org/officeDocument/2006/relationships/hyperlink" Target="mailto:darylmcmillan@marsh.org" TargetMode="External"/><Relationship Id="rId9825" Type="http://schemas.openxmlformats.org/officeDocument/2006/relationships/hyperlink" Target="https://www.davenport-herman.com/" TargetMode="External"/><Relationship Id="rId18368" Type="http://schemas.openxmlformats.org/officeDocument/2006/relationships/hyperlink" Target="mailto:jessica73@orozco.com" TargetMode="External"/><Relationship Id="rId19419" Type="http://schemas.openxmlformats.org/officeDocument/2006/relationships/hyperlink" Target="http://wade.com/" TargetMode="External"/><Relationship Id="rId39" Type="http://schemas.openxmlformats.org/officeDocument/2006/relationships/hyperlink" Target="https://chavez.com/" TargetMode="External"/><Relationship Id="rId1814" Type="http://schemas.openxmlformats.org/officeDocument/2006/relationships/hyperlink" Target="mailto:eproctor@cain-osborn.org" TargetMode="External"/><Relationship Id="rId7376" Type="http://schemas.openxmlformats.org/officeDocument/2006/relationships/hyperlink" Target="mailto:hughescassie@maxwell.com" TargetMode="External"/><Relationship Id="rId8427" Type="http://schemas.openxmlformats.org/officeDocument/2006/relationships/hyperlink" Target="https://www.freeman-everett.net/" TargetMode="External"/><Relationship Id="rId10357" Type="http://schemas.openxmlformats.org/officeDocument/2006/relationships/hyperlink" Target="http://fowler-noble.org/" TargetMode="External"/><Relationship Id="rId11755" Type="http://schemas.openxmlformats.org/officeDocument/2006/relationships/hyperlink" Target="http://francis.net/" TargetMode="External"/><Relationship Id="rId12806" Type="http://schemas.openxmlformats.org/officeDocument/2006/relationships/hyperlink" Target="mailto:bob68@atkins-schneider.com" TargetMode="External"/><Relationship Id="rId7029" Type="http://schemas.openxmlformats.org/officeDocument/2006/relationships/hyperlink" Target="https://webster.org/" TargetMode="External"/><Relationship Id="rId11408" Type="http://schemas.openxmlformats.org/officeDocument/2006/relationships/hyperlink" Target="mailto:schwartzlisa@grimes-lamb.net" TargetMode="External"/><Relationship Id="rId14978" Type="http://schemas.openxmlformats.org/officeDocument/2006/relationships/hyperlink" Target="mailto:powellkarl@craig.com" TargetMode="External"/><Relationship Id="rId19900" Type="http://schemas.openxmlformats.org/officeDocument/2006/relationships/hyperlink" Target="mailto:robertsongeorge@thomas-fuller.com" TargetMode="External"/><Relationship Id="rId2588" Type="http://schemas.openxmlformats.org/officeDocument/2006/relationships/hyperlink" Target="mailto:fitzgeraldsandy@oconnell-rollins.com" TargetMode="External"/><Relationship Id="rId3986" Type="http://schemas.openxmlformats.org/officeDocument/2006/relationships/hyperlink" Target="mailto:uboyle@kemp.com" TargetMode="External"/><Relationship Id="rId17451" Type="http://schemas.openxmlformats.org/officeDocument/2006/relationships/hyperlink" Target="https://www.meadows.com/" TargetMode="External"/><Relationship Id="rId18502" Type="http://schemas.openxmlformats.org/officeDocument/2006/relationships/hyperlink" Target="mailto:johnny08@jacobson.com" TargetMode="External"/><Relationship Id="rId3639" Type="http://schemas.openxmlformats.org/officeDocument/2006/relationships/hyperlink" Target="http://www.moran.org/" TargetMode="External"/><Relationship Id="rId5061" Type="http://schemas.openxmlformats.org/officeDocument/2006/relationships/hyperlink" Target="https://kerr.com/" TargetMode="External"/><Relationship Id="rId6112" Type="http://schemas.openxmlformats.org/officeDocument/2006/relationships/hyperlink" Target="mailto:hooverbenjamin@parker.net" TargetMode="External"/><Relationship Id="rId7510" Type="http://schemas.openxmlformats.org/officeDocument/2006/relationships/hyperlink" Target="mailto:norman98@mclaughlin-holder.info" TargetMode="External"/><Relationship Id="rId16053" Type="http://schemas.openxmlformats.org/officeDocument/2006/relationships/hyperlink" Target="https://davidson.com/" TargetMode="External"/><Relationship Id="rId17104" Type="http://schemas.openxmlformats.org/officeDocument/2006/relationships/hyperlink" Target="mailto:villanuevadakota@bowers-lopez.com" TargetMode="External"/><Relationship Id="rId9682" Type="http://schemas.openxmlformats.org/officeDocument/2006/relationships/hyperlink" Target="mailto:huntvicki@moran-huang.net" TargetMode="External"/><Relationship Id="rId12663" Type="http://schemas.openxmlformats.org/officeDocument/2006/relationships/hyperlink" Target="https://www.whitehead-rivera.biz/" TargetMode="External"/><Relationship Id="rId13714" Type="http://schemas.openxmlformats.org/officeDocument/2006/relationships/hyperlink" Target="mailto:alvin35@bright-benitez.com" TargetMode="External"/><Relationship Id="rId19276" Type="http://schemas.openxmlformats.org/officeDocument/2006/relationships/hyperlink" Target="mailto:sueestes@miller.net" TargetMode="External"/><Relationship Id="rId1671" Type="http://schemas.openxmlformats.org/officeDocument/2006/relationships/hyperlink" Target="https://blevins.com/" TargetMode="External"/><Relationship Id="rId2722" Type="http://schemas.openxmlformats.org/officeDocument/2006/relationships/hyperlink" Target="mailto:wclayton@carroll.org" TargetMode="External"/><Relationship Id="rId8284" Type="http://schemas.openxmlformats.org/officeDocument/2006/relationships/hyperlink" Target="mailto:mollymckenzie@douglas.org" TargetMode="External"/><Relationship Id="rId9335" Type="http://schemas.openxmlformats.org/officeDocument/2006/relationships/hyperlink" Target="https://www.davenport.org/" TargetMode="External"/><Relationship Id="rId11265" Type="http://schemas.openxmlformats.org/officeDocument/2006/relationships/hyperlink" Target="https://www.sheppard.net/" TargetMode="External"/><Relationship Id="rId12316" Type="http://schemas.openxmlformats.org/officeDocument/2006/relationships/hyperlink" Target="mailto:ravenday@nash.com" TargetMode="External"/><Relationship Id="rId1324" Type="http://schemas.openxmlformats.org/officeDocument/2006/relationships/hyperlink" Target="mailto:brightlonnie@kirby.com" TargetMode="External"/><Relationship Id="rId4894" Type="http://schemas.openxmlformats.org/officeDocument/2006/relationships/hyperlink" Target="mailto:prandolph@alvarez.com" TargetMode="External"/><Relationship Id="rId5945" Type="http://schemas.openxmlformats.org/officeDocument/2006/relationships/hyperlink" Target="http://www.davenport.com/" TargetMode="External"/><Relationship Id="rId14488" Type="http://schemas.openxmlformats.org/officeDocument/2006/relationships/hyperlink" Target="mailto:careymargaret@logan.com" TargetMode="External"/><Relationship Id="rId15539" Type="http://schemas.openxmlformats.org/officeDocument/2006/relationships/hyperlink" Target="https://peterson.com/" TargetMode="External"/><Relationship Id="rId15886" Type="http://schemas.openxmlformats.org/officeDocument/2006/relationships/hyperlink" Target="mailto:ecordova@davila.net" TargetMode="External"/><Relationship Id="rId16937" Type="http://schemas.openxmlformats.org/officeDocument/2006/relationships/hyperlink" Target="http://nash.com/" TargetMode="External"/><Relationship Id="rId30" Type="http://schemas.openxmlformats.org/officeDocument/2006/relationships/hyperlink" Target="mailto:nwu@brady-chen.com" TargetMode="External"/><Relationship Id="rId3496" Type="http://schemas.openxmlformats.org/officeDocument/2006/relationships/hyperlink" Target="mailto:gordon61@marshall.biz" TargetMode="External"/><Relationship Id="rId4547" Type="http://schemas.openxmlformats.org/officeDocument/2006/relationships/hyperlink" Target="https://arroyo.com/" TargetMode="External"/><Relationship Id="rId18012" Type="http://schemas.openxmlformats.org/officeDocument/2006/relationships/hyperlink" Target="mailto:epreston@moore.com" TargetMode="External"/><Relationship Id="rId19410" Type="http://schemas.openxmlformats.org/officeDocument/2006/relationships/hyperlink" Target="mailto:hinesgwendolyn@combs.org" TargetMode="External"/><Relationship Id="rId2098" Type="http://schemas.openxmlformats.org/officeDocument/2006/relationships/hyperlink" Target="mailto:troyreed@forbes.com" TargetMode="External"/><Relationship Id="rId3149" Type="http://schemas.openxmlformats.org/officeDocument/2006/relationships/hyperlink" Target="http://www.lowery-morrison.info/" TargetMode="External"/><Relationship Id="rId7020" Type="http://schemas.openxmlformats.org/officeDocument/2006/relationships/hyperlink" Target="mailto:marvindelacruz@preston-rocha.com" TargetMode="External"/><Relationship Id="rId9192" Type="http://schemas.openxmlformats.org/officeDocument/2006/relationships/hyperlink" Target="mailto:justin63@greene-lucas.org" TargetMode="External"/><Relationship Id="rId10001" Type="http://schemas.openxmlformats.org/officeDocument/2006/relationships/hyperlink" Target="https://www.vincent.com/" TargetMode="External"/><Relationship Id="rId13571" Type="http://schemas.openxmlformats.org/officeDocument/2006/relationships/hyperlink" Target="https://www.jacobs.com/" TargetMode="External"/><Relationship Id="rId14622" Type="http://schemas.openxmlformats.org/officeDocument/2006/relationships/hyperlink" Target="mailto:gene24@mcclain.org" TargetMode="External"/><Relationship Id="rId3630" Type="http://schemas.openxmlformats.org/officeDocument/2006/relationships/hyperlink" Target="mailto:angie16@ayers.com" TargetMode="External"/><Relationship Id="rId12173" Type="http://schemas.openxmlformats.org/officeDocument/2006/relationships/hyperlink" Target="http://www.perez.com/" TargetMode="External"/><Relationship Id="rId13224" Type="http://schemas.openxmlformats.org/officeDocument/2006/relationships/hyperlink" Target="mailto:ana45@roth.com" TargetMode="External"/><Relationship Id="rId16794" Type="http://schemas.openxmlformats.org/officeDocument/2006/relationships/hyperlink" Target="mailto:santanajeff@chung.com" TargetMode="External"/><Relationship Id="rId17845" Type="http://schemas.openxmlformats.org/officeDocument/2006/relationships/hyperlink" Target="https://www.glass.com/" TargetMode="External"/><Relationship Id="rId551" Type="http://schemas.openxmlformats.org/officeDocument/2006/relationships/hyperlink" Target="https://www.weiss-foley.net/" TargetMode="External"/><Relationship Id="rId1181" Type="http://schemas.openxmlformats.org/officeDocument/2006/relationships/hyperlink" Target="http://austin-young.com/" TargetMode="External"/><Relationship Id="rId2232" Type="http://schemas.openxmlformats.org/officeDocument/2006/relationships/hyperlink" Target="mailto:ichang@schmitt.com" TargetMode="External"/><Relationship Id="rId6853" Type="http://schemas.openxmlformats.org/officeDocument/2006/relationships/hyperlink" Target="http://www.stark-pittman.com/" TargetMode="External"/><Relationship Id="rId7904" Type="http://schemas.openxmlformats.org/officeDocument/2006/relationships/hyperlink" Target="mailto:chadzhang@hancock.com" TargetMode="External"/><Relationship Id="rId15396" Type="http://schemas.openxmlformats.org/officeDocument/2006/relationships/hyperlink" Target="mailto:gordondaugherty@wyatt-lowery.com" TargetMode="External"/><Relationship Id="rId16447" Type="http://schemas.openxmlformats.org/officeDocument/2006/relationships/hyperlink" Target="https://www.solis-myers.info/" TargetMode="External"/><Relationship Id="rId204" Type="http://schemas.openxmlformats.org/officeDocument/2006/relationships/hyperlink" Target="https://jones.com/" TargetMode="External"/><Relationship Id="rId5455" Type="http://schemas.openxmlformats.org/officeDocument/2006/relationships/hyperlink" Target="https://norton-cook.com/" TargetMode="External"/><Relationship Id="rId6506" Type="http://schemas.openxmlformats.org/officeDocument/2006/relationships/hyperlink" Target="mailto:solismiranda@ashley.com" TargetMode="External"/><Relationship Id="rId15049" Type="http://schemas.openxmlformats.org/officeDocument/2006/relationships/hyperlink" Target="https://www.price-montes.net/" TargetMode="External"/><Relationship Id="rId4057" Type="http://schemas.openxmlformats.org/officeDocument/2006/relationships/hyperlink" Target="http://stevenson.biz/" TargetMode="External"/><Relationship Id="rId5108" Type="http://schemas.openxmlformats.org/officeDocument/2006/relationships/hyperlink" Target="mailto:rsantana@baxter.com" TargetMode="External"/><Relationship Id="rId8678" Type="http://schemas.openxmlformats.org/officeDocument/2006/relationships/hyperlink" Target="mailto:ruben33@lamb.com" TargetMode="External"/><Relationship Id="rId9729" Type="http://schemas.openxmlformats.org/officeDocument/2006/relationships/hyperlink" Target="https://www.barnett.com/" TargetMode="External"/><Relationship Id="rId11659" Type="http://schemas.openxmlformats.org/officeDocument/2006/relationships/hyperlink" Target="https://www.terrell.com/" TargetMode="External"/><Relationship Id="rId13081" Type="http://schemas.openxmlformats.org/officeDocument/2006/relationships/hyperlink" Target="https://booker.com/" TargetMode="External"/><Relationship Id="rId15530" Type="http://schemas.openxmlformats.org/officeDocument/2006/relationships/hyperlink" Target="mailto:kevindunlap@logan.com" TargetMode="External"/><Relationship Id="rId1718" Type="http://schemas.openxmlformats.org/officeDocument/2006/relationships/hyperlink" Target="mailto:haysdustin@farmer.com" TargetMode="External"/><Relationship Id="rId3140" Type="http://schemas.openxmlformats.org/officeDocument/2006/relationships/hyperlink" Target="mailto:rfoster@curry.biz" TargetMode="External"/><Relationship Id="rId14132" Type="http://schemas.openxmlformats.org/officeDocument/2006/relationships/hyperlink" Target="mailto:holdendustin@allen.com" TargetMode="External"/><Relationship Id="rId18753" Type="http://schemas.openxmlformats.org/officeDocument/2006/relationships/hyperlink" Target="https://gregory.org/" TargetMode="External"/><Relationship Id="rId19804" Type="http://schemas.openxmlformats.org/officeDocument/2006/relationships/hyperlink" Target="mailto:meaganholland@graham.com" TargetMode="External"/><Relationship Id="rId7761" Type="http://schemas.openxmlformats.org/officeDocument/2006/relationships/hyperlink" Target="https://woodard.info/" TargetMode="External"/><Relationship Id="rId8812" Type="http://schemas.openxmlformats.org/officeDocument/2006/relationships/hyperlink" Target="mailto:darlene43@lin-lambert.com" TargetMode="External"/><Relationship Id="rId10742" Type="http://schemas.openxmlformats.org/officeDocument/2006/relationships/hyperlink" Target="mailto:madison57@rubio-holden.biz" TargetMode="External"/><Relationship Id="rId17355" Type="http://schemas.openxmlformats.org/officeDocument/2006/relationships/hyperlink" Target="http://kline.com/" TargetMode="External"/><Relationship Id="rId18406" Type="http://schemas.openxmlformats.org/officeDocument/2006/relationships/hyperlink" Target="mailto:parrishbenjamin@vaughn.net" TargetMode="External"/><Relationship Id="rId6363" Type="http://schemas.openxmlformats.org/officeDocument/2006/relationships/hyperlink" Target="https://forbes.net/" TargetMode="External"/><Relationship Id="rId7414" Type="http://schemas.openxmlformats.org/officeDocument/2006/relationships/hyperlink" Target="mailto:chase92@mcfarland.com" TargetMode="External"/><Relationship Id="rId17008" Type="http://schemas.openxmlformats.org/officeDocument/2006/relationships/hyperlink" Target="mailto:martinezjudy@hayes-trevino.info" TargetMode="External"/><Relationship Id="rId2973" Type="http://schemas.openxmlformats.org/officeDocument/2006/relationships/hyperlink" Target="http://www.strong.info/" TargetMode="External"/><Relationship Id="rId6016" Type="http://schemas.openxmlformats.org/officeDocument/2006/relationships/hyperlink" Target="mailto:tina86@morrow.org" TargetMode="External"/><Relationship Id="rId9586" Type="http://schemas.openxmlformats.org/officeDocument/2006/relationships/hyperlink" Target="mailto:luis30@barr-navarro.com" TargetMode="External"/><Relationship Id="rId12567" Type="http://schemas.openxmlformats.org/officeDocument/2006/relationships/hyperlink" Target="http://www.galvan.com/" TargetMode="External"/><Relationship Id="rId13618" Type="http://schemas.openxmlformats.org/officeDocument/2006/relationships/hyperlink" Target="mailto:robynpeck@austin.com" TargetMode="External"/><Relationship Id="rId13965" Type="http://schemas.openxmlformats.org/officeDocument/2006/relationships/hyperlink" Target="http://www.yoder-floyd.com/" TargetMode="External"/><Relationship Id="rId945" Type="http://schemas.openxmlformats.org/officeDocument/2006/relationships/hyperlink" Target="http://skinner.biz/" TargetMode="External"/><Relationship Id="rId1575" Type="http://schemas.openxmlformats.org/officeDocument/2006/relationships/hyperlink" Target="http://abbott.com/" TargetMode="External"/><Relationship Id="rId2626" Type="http://schemas.openxmlformats.org/officeDocument/2006/relationships/hyperlink" Target="mailto:brady58@rios-gardner.com" TargetMode="External"/><Relationship Id="rId8188" Type="http://schemas.openxmlformats.org/officeDocument/2006/relationships/hyperlink" Target="mailto:gregavery@mayer.info" TargetMode="External"/><Relationship Id="rId9239" Type="http://schemas.openxmlformats.org/officeDocument/2006/relationships/hyperlink" Target="http://www.torres.biz/" TargetMode="External"/><Relationship Id="rId11169" Type="http://schemas.openxmlformats.org/officeDocument/2006/relationships/hyperlink" Target="https://www.hanna.com/" TargetMode="External"/><Relationship Id="rId15040" Type="http://schemas.openxmlformats.org/officeDocument/2006/relationships/hyperlink" Target="mailto:howard93@giles-clayton.net" TargetMode="External"/><Relationship Id="rId1228" Type="http://schemas.openxmlformats.org/officeDocument/2006/relationships/hyperlink" Target="mailto:jdavila@frey-rush.com" TargetMode="External"/><Relationship Id="rId4798" Type="http://schemas.openxmlformats.org/officeDocument/2006/relationships/hyperlink" Target="mailto:isaiahferrell@chapman.org" TargetMode="External"/><Relationship Id="rId19661" Type="http://schemas.openxmlformats.org/officeDocument/2006/relationships/hyperlink" Target="https://www.cowan-ramirez.org/" TargetMode="External"/><Relationship Id="rId5849" Type="http://schemas.openxmlformats.org/officeDocument/2006/relationships/hyperlink" Target="http://hodges.com/" TargetMode="External"/><Relationship Id="rId7271" Type="http://schemas.openxmlformats.org/officeDocument/2006/relationships/hyperlink" Target="http://www.esparza.info/" TargetMode="External"/><Relationship Id="rId8322" Type="http://schemas.openxmlformats.org/officeDocument/2006/relationships/hyperlink" Target="mailto:regina02@lutz-lowery.com" TargetMode="External"/><Relationship Id="rId9720" Type="http://schemas.openxmlformats.org/officeDocument/2006/relationships/hyperlink" Target="mailto:travis80@wong.com" TargetMode="External"/><Relationship Id="rId11650" Type="http://schemas.openxmlformats.org/officeDocument/2006/relationships/hyperlink" Target="mailto:andresdiaz@reid.com" TargetMode="External"/><Relationship Id="rId12701" Type="http://schemas.openxmlformats.org/officeDocument/2006/relationships/hyperlink" Target="https://www.houston.org/" TargetMode="External"/><Relationship Id="rId18263" Type="http://schemas.openxmlformats.org/officeDocument/2006/relationships/hyperlink" Target="http://swanson.com/" TargetMode="External"/><Relationship Id="rId19314" Type="http://schemas.openxmlformats.org/officeDocument/2006/relationships/hyperlink" Target="mailto:julia20@michael.com" TargetMode="External"/><Relationship Id="rId10252" Type="http://schemas.openxmlformats.org/officeDocument/2006/relationships/hyperlink" Target="mailto:flarsen@white-reeves.com" TargetMode="External"/><Relationship Id="rId11303" Type="http://schemas.openxmlformats.org/officeDocument/2006/relationships/hyperlink" Target="https://wilkinson.com/" TargetMode="External"/><Relationship Id="rId14873" Type="http://schemas.openxmlformats.org/officeDocument/2006/relationships/hyperlink" Target="https://payne.com/" TargetMode="External"/><Relationship Id="rId15924" Type="http://schemas.openxmlformats.org/officeDocument/2006/relationships/hyperlink" Target="mailto:tross@le-proctor.com" TargetMode="External"/><Relationship Id="rId3881" Type="http://schemas.openxmlformats.org/officeDocument/2006/relationships/hyperlink" Target="https://www.morgan.com/" TargetMode="External"/><Relationship Id="rId4932" Type="http://schemas.openxmlformats.org/officeDocument/2006/relationships/hyperlink" Target="mailto:ipruitt@hartman.com" TargetMode="External"/><Relationship Id="rId9096" Type="http://schemas.openxmlformats.org/officeDocument/2006/relationships/hyperlink" Target="mailto:kelliepatton@kemp-berg.info" TargetMode="External"/><Relationship Id="rId13475" Type="http://schemas.openxmlformats.org/officeDocument/2006/relationships/hyperlink" Target="https://downs.com/" TargetMode="External"/><Relationship Id="rId14526" Type="http://schemas.openxmlformats.org/officeDocument/2006/relationships/hyperlink" Target="mailto:kirkmoyer@deleon.info" TargetMode="External"/><Relationship Id="rId2483" Type="http://schemas.openxmlformats.org/officeDocument/2006/relationships/hyperlink" Target="http://www.aguirre.com/" TargetMode="External"/><Relationship Id="rId3534" Type="http://schemas.openxmlformats.org/officeDocument/2006/relationships/hyperlink" Target="mailto:norrismanuel@torres.net" TargetMode="External"/><Relationship Id="rId12077" Type="http://schemas.openxmlformats.org/officeDocument/2006/relationships/hyperlink" Target="http://www.white-sharp.net/" TargetMode="External"/><Relationship Id="rId13128" Type="http://schemas.openxmlformats.org/officeDocument/2006/relationships/hyperlink" Target="mailto:elizabethcrosby@mays-owens.com" TargetMode="External"/><Relationship Id="rId16698" Type="http://schemas.openxmlformats.org/officeDocument/2006/relationships/hyperlink" Target="mailto:tony87@douglas.com" TargetMode="External"/><Relationship Id="rId17749" Type="http://schemas.openxmlformats.org/officeDocument/2006/relationships/hyperlink" Target="https://www.avery.com/" TargetMode="External"/><Relationship Id="rId455" Type="http://schemas.openxmlformats.org/officeDocument/2006/relationships/hyperlink" Target="http://rubio.com/" TargetMode="External"/><Relationship Id="rId1085" Type="http://schemas.openxmlformats.org/officeDocument/2006/relationships/hyperlink" Target="https://www.hinton-parsons.com/" TargetMode="External"/><Relationship Id="rId2136" Type="http://schemas.openxmlformats.org/officeDocument/2006/relationships/hyperlink" Target="mailto:tinagates@lozano.com" TargetMode="External"/><Relationship Id="rId6757" Type="http://schemas.openxmlformats.org/officeDocument/2006/relationships/hyperlink" Target="http://shannon-summers.com/" TargetMode="External"/><Relationship Id="rId7808" Type="http://schemas.openxmlformats.org/officeDocument/2006/relationships/hyperlink" Target="mailto:lmckee@copeland.net" TargetMode="External"/><Relationship Id="rId19171" Type="http://schemas.openxmlformats.org/officeDocument/2006/relationships/hyperlink" Target="https://goodwin.com/" TargetMode="External"/><Relationship Id="rId108" Type="http://schemas.openxmlformats.org/officeDocument/2006/relationships/hyperlink" Target="https://nolan.com/" TargetMode="External"/><Relationship Id="rId5359" Type="http://schemas.openxmlformats.org/officeDocument/2006/relationships/hyperlink" Target="http://www.fisher-sherman.com/" TargetMode="External"/><Relationship Id="rId9230" Type="http://schemas.openxmlformats.org/officeDocument/2006/relationships/hyperlink" Target="mailto:kristopherleon@schneider.com" TargetMode="External"/><Relationship Id="rId11160" Type="http://schemas.openxmlformats.org/officeDocument/2006/relationships/hyperlink" Target="mailto:rtanner@mullen-wright.com" TargetMode="External"/><Relationship Id="rId12211" Type="http://schemas.openxmlformats.org/officeDocument/2006/relationships/hyperlink" Target="https://griffith.com/" TargetMode="External"/><Relationship Id="rId15781" Type="http://schemas.openxmlformats.org/officeDocument/2006/relationships/hyperlink" Target="https://www.hester-rollins.com/" TargetMode="External"/><Relationship Id="rId16832" Type="http://schemas.openxmlformats.org/officeDocument/2006/relationships/hyperlink" Target="mailto:laurenholder@fischer-beard.net" TargetMode="External"/><Relationship Id="rId1969" Type="http://schemas.openxmlformats.org/officeDocument/2006/relationships/hyperlink" Target="http://www.bautista-mcgee.org/" TargetMode="External"/><Relationship Id="rId5840" Type="http://schemas.openxmlformats.org/officeDocument/2006/relationships/hyperlink" Target="mailto:jholt@harper.net" TargetMode="External"/><Relationship Id="rId14383" Type="http://schemas.openxmlformats.org/officeDocument/2006/relationships/hyperlink" Target="https://www.stevens.net/" TargetMode="External"/><Relationship Id="rId15434" Type="http://schemas.openxmlformats.org/officeDocument/2006/relationships/hyperlink" Target="mailto:heidikaiser@stark-shelton.net" TargetMode="External"/><Relationship Id="rId3391" Type="http://schemas.openxmlformats.org/officeDocument/2006/relationships/hyperlink" Target="https://www.crawford.net/" TargetMode="External"/><Relationship Id="rId4442" Type="http://schemas.openxmlformats.org/officeDocument/2006/relationships/hyperlink" Target="mailto:mirandadennis@strickland-burnett.net" TargetMode="External"/><Relationship Id="rId10993" Type="http://schemas.openxmlformats.org/officeDocument/2006/relationships/hyperlink" Target="https://www.case.com/" TargetMode="External"/><Relationship Id="rId14036" Type="http://schemas.openxmlformats.org/officeDocument/2006/relationships/hyperlink" Target="mailto:ypotter@hobbs.com" TargetMode="External"/><Relationship Id="rId18657" Type="http://schemas.openxmlformats.org/officeDocument/2006/relationships/hyperlink" Target="https://www.ortega-sullivan.com/" TargetMode="External"/><Relationship Id="rId19708" Type="http://schemas.openxmlformats.org/officeDocument/2006/relationships/hyperlink" Target="mailto:kim16@flynn-dougherty.net" TargetMode="External"/><Relationship Id="rId3044" Type="http://schemas.openxmlformats.org/officeDocument/2006/relationships/hyperlink" Target="mailto:hermanmolly@brown.com" TargetMode="External"/><Relationship Id="rId7665" Type="http://schemas.openxmlformats.org/officeDocument/2006/relationships/hyperlink" Target="http://www.costa.com/" TargetMode="External"/><Relationship Id="rId8716" Type="http://schemas.openxmlformats.org/officeDocument/2006/relationships/hyperlink" Target="mailto:vwong@love-matthews.org" TargetMode="External"/><Relationship Id="rId10646" Type="http://schemas.openxmlformats.org/officeDocument/2006/relationships/hyperlink" Target="mailto:trujillolouis@morris.biz" TargetMode="External"/><Relationship Id="rId17259" Type="http://schemas.openxmlformats.org/officeDocument/2006/relationships/hyperlink" Target="http://www.king-luna.com/" TargetMode="External"/><Relationship Id="rId6267" Type="http://schemas.openxmlformats.org/officeDocument/2006/relationships/hyperlink" Target="http://holt-robles.com/" TargetMode="External"/><Relationship Id="rId7318" Type="http://schemas.openxmlformats.org/officeDocument/2006/relationships/hyperlink" Target="mailto:alexandergarrison@tapia.com" TargetMode="External"/><Relationship Id="rId2877" Type="http://schemas.openxmlformats.org/officeDocument/2006/relationships/hyperlink" Target="https://www.guerra-costa.com/" TargetMode="External"/><Relationship Id="rId13869" Type="http://schemas.openxmlformats.org/officeDocument/2006/relationships/hyperlink" Target="https://www.silva.com/" TargetMode="External"/><Relationship Id="rId15291" Type="http://schemas.openxmlformats.org/officeDocument/2006/relationships/hyperlink" Target="https://carrillo-pena.com/" TargetMode="External"/><Relationship Id="rId17740" Type="http://schemas.openxmlformats.org/officeDocument/2006/relationships/hyperlink" Target="mailto:lawsoncarlos@miranda.com" TargetMode="External"/><Relationship Id="rId849" Type="http://schemas.openxmlformats.org/officeDocument/2006/relationships/hyperlink" Target="http://www.wall-colon.com/" TargetMode="External"/><Relationship Id="rId1479" Type="http://schemas.openxmlformats.org/officeDocument/2006/relationships/hyperlink" Target="http://www.calderon-zhang.com/" TargetMode="External"/><Relationship Id="rId3928" Type="http://schemas.openxmlformats.org/officeDocument/2006/relationships/hyperlink" Target="mailto:jasminepetersen@simon.net" TargetMode="External"/><Relationship Id="rId5350" Type="http://schemas.openxmlformats.org/officeDocument/2006/relationships/hyperlink" Target="mailto:dunnsharon@marks.info" TargetMode="External"/><Relationship Id="rId6401" Type="http://schemas.openxmlformats.org/officeDocument/2006/relationships/hyperlink" Target="http://johnston-frey.info/" TargetMode="External"/><Relationship Id="rId16342" Type="http://schemas.openxmlformats.org/officeDocument/2006/relationships/hyperlink" Target="mailto:armstrongjody@monroe.com" TargetMode="External"/><Relationship Id="rId5003" Type="http://schemas.openxmlformats.org/officeDocument/2006/relationships/hyperlink" Target="https://www.york-mann.org/" TargetMode="External"/><Relationship Id="rId9971" Type="http://schemas.openxmlformats.org/officeDocument/2006/relationships/hyperlink" Target="http://pruitt.com/" TargetMode="External"/><Relationship Id="rId12952" Type="http://schemas.openxmlformats.org/officeDocument/2006/relationships/hyperlink" Target="mailto:palmerkurt@yu.info" TargetMode="External"/><Relationship Id="rId19565" Type="http://schemas.openxmlformats.org/officeDocument/2006/relationships/hyperlink" Target="https://www.jarvis.com/" TargetMode="External"/><Relationship Id="rId1960" Type="http://schemas.openxmlformats.org/officeDocument/2006/relationships/hyperlink" Target="mailto:deborahcraig@pena.com" TargetMode="External"/><Relationship Id="rId7175" Type="http://schemas.openxmlformats.org/officeDocument/2006/relationships/hyperlink" Target="https://www.monroe.com/" TargetMode="External"/><Relationship Id="rId8573" Type="http://schemas.openxmlformats.org/officeDocument/2006/relationships/hyperlink" Target="https://salazar.com/" TargetMode="External"/><Relationship Id="rId9624" Type="http://schemas.openxmlformats.org/officeDocument/2006/relationships/hyperlink" Target="mailto:timothyflynn@pollard.com" TargetMode="External"/><Relationship Id="rId11554" Type="http://schemas.openxmlformats.org/officeDocument/2006/relationships/hyperlink" Target="mailto:lozanoisabella@little.com" TargetMode="External"/><Relationship Id="rId12605" Type="http://schemas.openxmlformats.org/officeDocument/2006/relationships/hyperlink" Target="http://frank.info/" TargetMode="External"/><Relationship Id="rId18167" Type="http://schemas.openxmlformats.org/officeDocument/2006/relationships/hyperlink" Target="http://mcclain-wheeler.org/" TargetMode="External"/><Relationship Id="rId19218" Type="http://schemas.openxmlformats.org/officeDocument/2006/relationships/hyperlink" Target="mailto:sydney47@casey.com" TargetMode="External"/><Relationship Id="rId1613" Type="http://schemas.openxmlformats.org/officeDocument/2006/relationships/hyperlink" Target="https://www.tran.biz/" TargetMode="External"/><Relationship Id="rId8226" Type="http://schemas.openxmlformats.org/officeDocument/2006/relationships/hyperlink" Target="mailto:raven70@zhang.com" TargetMode="External"/><Relationship Id="rId10156" Type="http://schemas.openxmlformats.org/officeDocument/2006/relationships/hyperlink" Target="mailto:diane42@reilly.net" TargetMode="External"/><Relationship Id="rId11207" Type="http://schemas.openxmlformats.org/officeDocument/2006/relationships/hyperlink" Target="http://waters.org/" TargetMode="External"/><Relationship Id="rId14777" Type="http://schemas.openxmlformats.org/officeDocument/2006/relationships/hyperlink" Target="http://greer-singh.com/" TargetMode="External"/><Relationship Id="rId15828" Type="http://schemas.openxmlformats.org/officeDocument/2006/relationships/hyperlink" Target="mailto:petercortez@kent-lynn.com" TargetMode="External"/><Relationship Id="rId3785" Type="http://schemas.openxmlformats.org/officeDocument/2006/relationships/hyperlink" Target="https://olson-gray.org/" TargetMode="External"/><Relationship Id="rId4836" Type="http://schemas.openxmlformats.org/officeDocument/2006/relationships/hyperlink" Target="mailto:meadowstanner@cohen.com" TargetMode="External"/><Relationship Id="rId13379" Type="http://schemas.openxmlformats.org/officeDocument/2006/relationships/hyperlink" Target="https://www.warren.com/" TargetMode="External"/><Relationship Id="rId17250" Type="http://schemas.openxmlformats.org/officeDocument/2006/relationships/hyperlink" Target="mailto:kentanthony@mosley.com" TargetMode="External"/><Relationship Id="rId18301" Type="http://schemas.openxmlformats.org/officeDocument/2006/relationships/hyperlink" Target="https://arellano.info/" TargetMode="External"/><Relationship Id="rId2387" Type="http://schemas.openxmlformats.org/officeDocument/2006/relationships/hyperlink" Target="http://simpson-knight.com/" TargetMode="External"/><Relationship Id="rId3438" Type="http://schemas.openxmlformats.org/officeDocument/2006/relationships/hyperlink" Target="mailto:ibird@acosta.com" TargetMode="External"/><Relationship Id="rId359" Type="http://schemas.openxmlformats.org/officeDocument/2006/relationships/hyperlink" Target="http://www.bernard-archer.info/" TargetMode="External"/><Relationship Id="rId9481" Type="http://schemas.openxmlformats.org/officeDocument/2006/relationships/hyperlink" Target="https://knox.com/" TargetMode="External"/><Relationship Id="rId13860" Type="http://schemas.openxmlformats.org/officeDocument/2006/relationships/hyperlink" Target="mailto:maxwellcolton@petty-zamora.com" TargetMode="External"/><Relationship Id="rId14911" Type="http://schemas.openxmlformats.org/officeDocument/2006/relationships/hyperlink" Target="http://www.alvarez.com/" TargetMode="External"/><Relationship Id="rId19075" Type="http://schemas.openxmlformats.org/officeDocument/2006/relationships/hyperlink" Target="http://kerr.net/" TargetMode="External"/><Relationship Id="rId8083" Type="http://schemas.openxmlformats.org/officeDocument/2006/relationships/hyperlink" Target="https://gamble.com/" TargetMode="External"/><Relationship Id="rId9134" Type="http://schemas.openxmlformats.org/officeDocument/2006/relationships/hyperlink" Target="mailto:montoyakarl@haney-duke.com" TargetMode="External"/><Relationship Id="rId12462" Type="http://schemas.openxmlformats.org/officeDocument/2006/relationships/hyperlink" Target="mailto:glovervirginia@moran.org" TargetMode="External"/><Relationship Id="rId13513" Type="http://schemas.openxmlformats.org/officeDocument/2006/relationships/hyperlink" Target="https://www.graham-ryan.com/" TargetMode="External"/><Relationship Id="rId840" Type="http://schemas.openxmlformats.org/officeDocument/2006/relationships/hyperlink" Target="mailto:mooreian@arias-lloyd.org" TargetMode="External"/><Relationship Id="rId1470" Type="http://schemas.openxmlformats.org/officeDocument/2006/relationships/hyperlink" Target="mailto:wcervantes@barron.info" TargetMode="External"/><Relationship Id="rId2521" Type="http://schemas.openxmlformats.org/officeDocument/2006/relationships/hyperlink" Target="http://www.bennett.com/" TargetMode="External"/><Relationship Id="rId11064" Type="http://schemas.openxmlformats.org/officeDocument/2006/relationships/hyperlink" Target="mailto:tracey24@sullivan.com" TargetMode="External"/><Relationship Id="rId12115" Type="http://schemas.openxmlformats.org/officeDocument/2006/relationships/hyperlink" Target="http://www.becker-burnett.com/" TargetMode="External"/><Relationship Id="rId15685" Type="http://schemas.openxmlformats.org/officeDocument/2006/relationships/hyperlink" Target="https://tyler.com/" TargetMode="External"/><Relationship Id="rId16736" Type="http://schemas.openxmlformats.org/officeDocument/2006/relationships/hyperlink" Target="mailto:gregoryjay@castaneda.com" TargetMode="External"/><Relationship Id="rId1123" Type="http://schemas.openxmlformats.org/officeDocument/2006/relationships/hyperlink" Target="http://www.stewart-mann.info/" TargetMode="External"/><Relationship Id="rId4693" Type="http://schemas.openxmlformats.org/officeDocument/2006/relationships/hyperlink" Target="https://haynes-bates.com/" TargetMode="External"/><Relationship Id="rId5744" Type="http://schemas.openxmlformats.org/officeDocument/2006/relationships/hyperlink" Target="mailto:brandon84@gilmore-lester.net" TargetMode="External"/><Relationship Id="rId14287" Type="http://schemas.openxmlformats.org/officeDocument/2006/relationships/hyperlink" Target="http://shields.com/" TargetMode="External"/><Relationship Id="rId15338" Type="http://schemas.openxmlformats.org/officeDocument/2006/relationships/hyperlink" Target="mailto:allenclaudia@harper.com" TargetMode="External"/><Relationship Id="rId19959" Type="http://schemas.openxmlformats.org/officeDocument/2006/relationships/hyperlink" Target="http://nielsen-durham.org/" TargetMode="External"/><Relationship Id="rId3295" Type="http://schemas.openxmlformats.org/officeDocument/2006/relationships/hyperlink" Target="http://www.henry.biz/" TargetMode="External"/><Relationship Id="rId4346" Type="http://schemas.openxmlformats.org/officeDocument/2006/relationships/hyperlink" Target="mailto:cruzjuan@waters.com" TargetMode="External"/><Relationship Id="rId8967" Type="http://schemas.openxmlformats.org/officeDocument/2006/relationships/hyperlink" Target="http://www.herring.com/" TargetMode="External"/><Relationship Id="rId7569" Type="http://schemas.openxmlformats.org/officeDocument/2006/relationships/hyperlink" Target="https://www.mcintyre.com/" TargetMode="External"/><Relationship Id="rId10897" Type="http://schemas.openxmlformats.org/officeDocument/2006/relationships/hyperlink" Target="https://www.carr.net/" TargetMode="External"/><Relationship Id="rId11948" Type="http://schemas.openxmlformats.org/officeDocument/2006/relationships/hyperlink" Target="mailto:latoya13@fuller-rasmussen.com" TargetMode="External"/><Relationship Id="rId13370" Type="http://schemas.openxmlformats.org/officeDocument/2006/relationships/hyperlink" Target="mailto:michaela94@house.com" TargetMode="External"/><Relationship Id="rId13023" Type="http://schemas.openxmlformats.org/officeDocument/2006/relationships/hyperlink" Target="http://henderson.com/" TargetMode="External"/><Relationship Id="rId14421" Type="http://schemas.openxmlformats.org/officeDocument/2006/relationships/hyperlink" Target="https://klein-morgan.com/" TargetMode="External"/><Relationship Id="rId17991" Type="http://schemas.openxmlformats.org/officeDocument/2006/relationships/hyperlink" Target="http://www.nguyen-rios.info/" TargetMode="External"/><Relationship Id="rId350" Type="http://schemas.openxmlformats.org/officeDocument/2006/relationships/hyperlink" Target="mailto:reginahancock@walker.org" TargetMode="External"/><Relationship Id="rId2031" Type="http://schemas.openxmlformats.org/officeDocument/2006/relationships/hyperlink" Target="http://www.huynh.biz/" TargetMode="External"/><Relationship Id="rId16593" Type="http://schemas.openxmlformats.org/officeDocument/2006/relationships/hyperlink" Target="https://www.olson-fox.net/" TargetMode="External"/><Relationship Id="rId17644" Type="http://schemas.openxmlformats.org/officeDocument/2006/relationships/hyperlink" Target="mailto:carolvasquez@keith.info" TargetMode="External"/><Relationship Id="rId5254" Type="http://schemas.openxmlformats.org/officeDocument/2006/relationships/hyperlink" Target="mailto:bhanna@thompson.com" TargetMode="External"/><Relationship Id="rId6652" Type="http://schemas.openxmlformats.org/officeDocument/2006/relationships/hyperlink" Target="mailto:kaylee35@nixon.com" TargetMode="External"/><Relationship Id="rId7703" Type="http://schemas.openxmlformats.org/officeDocument/2006/relationships/hyperlink" Target="http://www.johns.com/" TargetMode="External"/><Relationship Id="rId15195" Type="http://schemas.openxmlformats.org/officeDocument/2006/relationships/hyperlink" Target="https://luna.info/" TargetMode="External"/><Relationship Id="rId16246" Type="http://schemas.openxmlformats.org/officeDocument/2006/relationships/hyperlink" Target="mailto:rodriguezalejandro@hubbard-oneal.biz" TargetMode="External"/><Relationship Id="rId6305" Type="http://schemas.openxmlformats.org/officeDocument/2006/relationships/hyperlink" Target="http://singleton.com/" TargetMode="External"/><Relationship Id="rId9875" Type="http://schemas.openxmlformats.org/officeDocument/2006/relationships/hyperlink" Target="http://orozco.org/" TargetMode="External"/><Relationship Id="rId12856" Type="http://schemas.openxmlformats.org/officeDocument/2006/relationships/hyperlink" Target="mailto:javiermarsh@porter.com" TargetMode="External"/><Relationship Id="rId13907" Type="http://schemas.openxmlformats.org/officeDocument/2006/relationships/hyperlink" Target="https://mullen.com/" TargetMode="External"/><Relationship Id="rId19469" Type="http://schemas.openxmlformats.org/officeDocument/2006/relationships/hyperlink" Target="https://long-grimes.com/" TargetMode="External"/><Relationship Id="rId89" Type="http://schemas.openxmlformats.org/officeDocument/2006/relationships/hyperlink" Target="mailto:ngilmore@bush.net" TargetMode="External"/><Relationship Id="rId1864" Type="http://schemas.openxmlformats.org/officeDocument/2006/relationships/hyperlink" Target="mailto:kirsten02@maynard-dunlap.org" TargetMode="External"/><Relationship Id="rId2915" Type="http://schemas.openxmlformats.org/officeDocument/2006/relationships/hyperlink" Target="https://www.fox.com/" TargetMode="External"/><Relationship Id="rId8477" Type="http://schemas.openxmlformats.org/officeDocument/2006/relationships/hyperlink" Target="http://www.reynolds-pittman.com/" TargetMode="External"/><Relationship Id="rId9528" Type="http://schemas.openxmlformats.org/officeDocument/2006/relationships/hyperlink" Target="mailto:kleindan@glover-cantu.com" TargetMode="External"/><Relationship Id="rId11458" Type="http://schemas.openxmlformats.org/officeDocument/2006/relationships/hyperlink" Target="mailto:osullivan@vaughan.biz" TargetMode="External"/><Relationship Id="rId12509" Type="http://schemas.openxmlformats.org/officeDocument/2006/relationships/hyperlink" Target="https://vang.com/" TargetMode="External"/><Relationship Id="rId1517" Type="http://schemas.openxmlformats.org/officeDocument/2006/relationships/hyperlink" Target="http://www.pope-austin.net/" TargetMode="External"/><Relationship Id="rId7079" Type="http://schemas.openxmlformats.org/officeDocument/2006/relationships/hyperlink" Target="https://www.fitzgerald.com/" TargetMode="External"/><Relationship Id="rId19950" Type="http://schemas.openxmlformats.org/officeDocument/2006/relationships/hyperlink" Target="mailto:boyledominic@stokes.biz" TargetMode="External"/><Relationship Id="rId3689" Type="http://schemas.openxmlformats.org/officeDocument/2006/relationships/hyperlink" Target="https://larsen.com/" TargetMode="External"/><Relationship Id="rId7560" Type="http://schemas.openxmlformats.org/officeDocument/2006/relationships/hyperlink" Target="mailto:desiree66@atkins.net" TargetMode="External"/><Relationship Id="rId8611" Type="http://schemas.openxmlformats.org/officeDocument/2006/relationships/hyperlink" Target="https://grant.net/" TargetMode="External"/><Relationship Id="rId17154" Type="http://schemas.openxmlformats.org/officeDocument/2006/relationships/hyperlink" Target="mailto:ofrank@sanders.info" TargetMode="External"/><Relationship Id="rId18552" Type="http://schemas.openxmlformats.org/officeDocument/2006/relationships/hyperlink" Target="mailto:collingay@mckay.com" TargetMode="External"/><Relationship Id="rId19603" Type="http://schemas.openxmlformats.org/officeDocument/2006/relationships/hyperlink" Target="http://vincent-powell.com/" TargetMode="External"/><Relationship Id="rId6162" Type="http://schemas.openxmlformats.org/officeDocument/2006/relationships/hyperlink" Target="mailto:tyronemelendez@roman-jimenez.biz" TargetMode="External"/><Relationship Id="rId7213" Type="http://schemas.openxmlformats.org/officeDocument/2006/relationships/hyperlink" Target="https://www.archer.info/" TargetMode="External"/><Relationship Id="rId10541" Type="http://schemas.openxmlformats.org/officeDocument/2006/relationships/hyperlink" Target="http://arias.com/" TargetMode="External"/><Relationship Id="rId18205" Type="http://schemas.openxmlformats.org/officeDocument/2006/relationships/hyperlink" Target="https://www.moreno.com/" TargetMode="External"/><Relationship Id="rId9385" Type="http://schemas.openxmlformats.org/officeDocument/2006/relationships/hyperlink" Target="https://www.myers.com/" TargetMode="External"/><Relationship Id="rId13764" Type="http://schemas.openxmlformats.org/officeDocument/2006/relationships/hyperlink" Target="mailto:garzaricky@ortega.com" TargetMode="External"/><Relationship Id="rId14815" Type="http://schemas.openxmlformats.org/officeDocument/2006/relationships/hyperlink" Target="https://higgins.org/" TargetMode="External"/><Relationship Id="rId2772" Type="http://schemas.openxmlformats.org/officeDocument/2006/relationships/hyperlink" Target="mailto:normadavies@fuller.biz" TargetMode="External"/><Relationship Id="rId3823" Type="http://schemas.openxmlformats.org/officeDocument/2006/relationships/hyperlink" Target="https://www.morales.com/" TargetMode="External"/><Relationship Id="rId9038" Type="http://schemas.openxmlformats.org/officeDocument/2006/relationships/hyperlink" Target="mailto:hensleyabigail@pruitt-callahan.biz" TargetMode="External"/><Relationship Id="rId12366" Type="http://schemas.openxmlformats.org/officeDocument/2006/relationships/hyperlink" Target="mailto:bushmarvin@finley-abbott.com" TargetMode="External"/><Relationship Id="rId13417" Type="http://schemas.openxmlformats.org/officeDocument/2006/relationships/hyperlink" Target="http://hood.biz/" TargetMode="External"/><Relationship Id="rId16987" Type="http://schemas.openxmlformats.org/officeDocument/2006/relationships/hyperlink" Target="https://www.chan.com/" TargetMode="External"/><Relationship Id="rId744" Type="http://schemas.openxmlformats.org/officeDocument/2006/relationships/hyperlink" Target="mailto:marissa82@charles-moore.net" TargetMode="External"/><Relationship Id="rId1374" Type="http://schemas.openxmlformats.org/officeDocument/2006/relationships/hyperlink" Target="mailto:jermaineoneal@burke.org" TargetMode="External"/><Relationship Id="rId2425" Type="http://schemas.openxmlformats.org/officeDocument/2006/relationships/hyperlink" Target="http://stout.com/" TargetMode="External"/><Relationship Id="rId5995" Type="http://schemas.openxmlformats.org/officeDocument/2006/relationships/hyperlink" Target="http://wright.com/" TargetMode="External"/><Relationship Id="rId12019" Type="http://schemas.openxmlformats.org/officeDocument/2006/relationships/hyperlink" Target="https://www.reed.net/" TargetMode="External"/><Relationship Id="rId15589" Type="http://schemas.openxmlformats.org/officeDocument/2006/relationships/hyperlink" Target="https://www.duran.com/" TargetMode="External"/><Relationship Id="rId19460" Type="http://schemas.openxmlformats.org/officeDocument/2006/relationships/hyperlink" Target="mailto:hhouse@fields.com" TargetMode="External"/><Relationship Id="rId80" Type="http://schemas.openxmlformats.org/officeDocument/2006/relationships/hyperlink" Target="mailto:marisa13@hickman.com" TargetMode="External"/><Relationship Id="rId1027" Type="http://schemas.openxmlformats.org/officeDocument/2006/relationships/hyperlink" Target="http://zhang-barr.com/" TargetMode="External"/><Relationship Id="rId4597" Type="http://schemas.openxmlformats.org/officeDocument/2006/relationships/hyperlink" Target="http://williams.com/" TargetMode="External"/><Relationship Id="rId5648" Type="http://schemas.openxmlformats.org/officeDocument/2006/relationships/hyperlink" Target="mailto:dbeard@gordon-lewis.com" TargetMode="External"/><Relationship Id="rId18062" Type="http://schemas.openxmlformats.org/officeDocument/2006/relationships/hyperlink" Target="mailto:autumnbrennan@estrada.org" TargetMode="External"/><Relationship Id="rId19113" Type="http://schemas.openxmlformats.org/officeDocument/2006/relationships/hyperlink" Target="https://reyes.biz/" TargetMode="External"/><Relationship Id="rId3199" Type="http://schemas.openxmlformats.org/officeDocument/2006/relationships/hyperlink" Target="http://pruitt.com/" TargetMode="External"/><Relationship Id="rId7070" Type="http://schemas.openxmlformats.org/officeDocument/2006/relationships/hyperlink" Target="mailto:hsavage@frank.info" TargetMode="External"/><Relationship Id="rId8121" Type="http://schemas.openxmlformats.org/officeDocument/2006/relationships/hyperlink" Target="http://www.graves-yates.com/" TargetMode="External"/><Relationship Id="rId10051" Type="http://schemas.openxmlformats.org/officeDocument/2006/relationships/hyperlink" Target="https://www.spencer-burton.org/" TargetMode="External"/><Relationship Id="rId11102" Type="http://schemas.openxmlformats.org/officeDocument/2006/relationships/hyperlink" Target="mailto:elainekennedy@price.info" TargetMode="External"/><Relationship Id="rId12500" Type="http://schemas.openxmlformats.org/officeDocument/2006/relationships/hyperlink" Target="mailto:skidd@graves-floyd.com" TargetMode="External"/><Relationship Id="rId14672" Type="http://schemas.openxmlformats.org/officeDocument/2006/relationships/hyperlink" Target="mailto:frances48@hines.info" TargetMode="External"/><Relationship Id="rId15723" Type="http://schemas.openxmlformats.org/officeDocument/2006/relationships/hyperlink" Target="https://goodman.com/" TargetMode="External"/><Relationship Id="rId2282" Type="http://schemas.openxmlformats.org/officeDocument/2006/relationships/hyperlink" Target="mailto:sknapp@trujillo.biz" TargetMode="External"/><Relationship Id="rId3680" Type="http://schemas.openxmlformats.org/officeDocument/2006/relationships/hyperlink" Target="mailto:whitney60@harper.com" TargetMode="External"/><Relationship Id="rId4731" Type="http://schemas.openxmlformats.org/officeDocument/2006/relationships/hyperlink" Target="http://www.rhodes.org/" TargetMode="External"/><Relationship Id="rId13274" Type="http://schemas.openxmlformats.org/officeDocument/2006/relationships/hyperlink" Target="mailto:ashleygates@greer.com" TargetMode="External"/><Relationship Id="rId14325" Type="http://schemas.openxmlformats.org/officeDocument/2006/relationships/hyperlink" Target="https://www.barrett.org/" TargetMode="External"/><Relationship Id="rId17895" Type="http://schemas.openxmlformats.org/officeDocument/2006/relationships/hyperlink" Target="https://kane-edwards.com/" TargetMode="External"/><Relationship Id="rId18946" Type="http://schemas.openxmlformats.org/officeDocument/2006/relationships/hyperlink" Target="mailto:vincentadriana@george.com" TargetMode="External"/><Relationship Id="rId254" Type="http://schemas.openxmlformats.org/officeDocument/2006/relationships/hyperlink" Target="mailto:hmccarty@sharp.biz" TargetMode="External"/><Relationship Id="rId3333" Type="http://schemas.openxmlformats.org/officeDocument/2006/relationships/hyperlink" Target="https://www.garrison.com/" TargetMode="External"/><Relationship Id="rId7954" Type="http://schemas.openxmlformats.org/officeDocument/2006/relationships/hyperlink" Target="mailto:afoster@mccann.biz" TargetMode="External"/><Relationship Id="rId10935" Type="http://schemas.openxmlformats.org/officeDocument/2006/relationships/hyperlink" Target="https://pearson.com/" TargetMode="External"/><Relationship Id="rId16497" Type="http://schemas.openxmlformats.org/officeDocument/2006/relationships/hyperlink" Target="http://www.moran-carey.biz/" TargetMode="External"/><Relationship Id="rId17548" Type="http://schemas.openxmlformats.org/officeDocument/2006/relationships/hyperlink" Target="mailto:alanmendoza@booth-wolfe.com" TargetMode="External"/><Relationship Id="rId6556" Type="http://schemas.openxmlformats.org/officeDocument/2006/relationships/hyperlink" Target="mailto:annette96@house-serrano.com" TargetMode="External"/><Relationship Id="rId7607" Type="http://schemas.openxmlformats.org/officeDocument/2006/relationships/hyperlink" Target="https://mcintosh-bruce.net/" TargetMode="External"/><Relationship Id="rId15099" Type="http://schemas.openxmlformats.org/officeDocument/2006/relationships/hyperlink" Target="https://roberts.com/" TargetMode="External"/><Relationship Id="rId5158" Type="http://schemas.openxmlformats.org/officeDocument/2006/relationships/hyperlink" Target="mailto:brettruiz@rivera-moss.com" TargetMode="External"/><Relationship Id="rId6209" Type="http://schemas.openxmlformats.org/officeDocument/2006/relationships/hyperlink" Target="https://www.bennett.org/" TargetMode="External"/><Relationship Id="rId9779" Type="http://schemas.openxmlformats.org/officeDocument/2006/relationships/hyperlink" Target="http://price.com/" TargetMode="External"/><Relationship Id="rId12010" Type="http://schemas.openxmlformats.org/officeDocument/2006/relationships/hyperlink" Target="mailto:andrewsherman@davis.com" TargetMode="External"/><Relationship Id="rId15580" Type="http://schemas.openxmlformats.org/officeDocument/2006/relationships/hyperlink" Target="mailto:kruegerdan@morgan.net" TargetMode="External"/><Relationship Id="rId1768" Type="http://schemas.openxmlformats.org/officeDocument/2006/relationships/hyperlink" Target="mailto:dominique06@raymond.biz" TargetMode="External"/><Relationship Id="rId2819" Type="http://schemas.openxmlformats.org/officeDocument/2006/relationships/hyperlink" Target="https://sloan.com/" TargetMode="External"/><Relationship Id="rId14182" Type="http://schemas.openxmlformats.org/officeDocument/2006/relationships/hyperlink" Target="mailto:alisonterrell@jenkins.com" TargetMode="External"/><Relationship Id="rId15233" Type="http://schemas.openxmlformats.org/officeDocument/2006/relationships/hyperlink" Target="http://www.woodward.info/" TargetMode="External"/><Relationship Id="rId16631" Type="http://schemas.openxmlformats.org/officeDocument/2006/relationships/hyperlink" Target="http://www.barrera.com/" TargetMode="External"/><Relationship Id="rId3190" Type="http://schemas.openxmlformats.org/officeDocument/2006/relationships/hyperlink" Target="mailto:marco42@mcneil.com" TargetMode="External"/><Relationship Id="rId4241" Type="http://schemas.openxmlformats.org/officeDocument/2006/relationships/hyperlink" Target="https://vasquez-friedman.biz/" TargetMode="External"/><Relationship Id="rId19854" Type="http://schemas.openxmlformats.org/officeDocument/2006/relationships/hyperlink" Target="mailto:fosterperry@valencia.com" TargetMode="External"/><Relationship Id="rId7464" Type="http://schemas.openxmlformats.org/officeDocument/2006/relationships/hyperlink" Target="mailto:stacey84@luna.com" TargetMode="External"/><Relationship Id="rId8862" Type="http://schemas.openxmlformats.org/officeDocument/2006/relationships/hyperlink" Target="mailto:jaime60@keller.org" TargetMode="External"/><Relationship Id="rId9913" Type="http://schemas.openxmlformats.org/officeDocument/2006/relationships/hyperlink" Target="https://www.hess-orr.net/" TargetMode="External"/><Relationship Id="rId10792" Type="http://schemas.openxmlformats.org/officeDocument/2006/relationships/hyperlink" Target="mailto:dbird@robles-palmer.com" TargetMode="External"/><Relationship Id="rId11843" Type="http://schemas.openxmlformats.org/officeDocument/2006/relationships/hyperlink" Target="https://www.duran.org/" TargetMode="External"/><Relationship Id="rId18456" Type="http://schemas.openxmlformats.org/officeDocument/2006/relationships/hyperlink" Target="mailto:finleysandra@porter.com" TargetMode="External"/><Relationship Id="rId19507" Type="http://schemas.openxmlformats.org/officeDocument/2006/relationships/hyperlink" Target="http://harding.com/" TargetMode="External"/><Relationship Id="rId1902" Type="http://schemas.openxmlformats.org/officeDocument/2006/relationships/hyperlink" Target="mailto:archermiranda@lynn.com" TargetMode="External"/><Relationship Id="rId6066" Type="http://schemas.openxmlformats.org/officeDocument/2006/relationships/hyperlink" Target="mailto:hodgesclaire@watson.com" TargetMode="External"/><Relationship Id="rId7117" Type="http://schemas.openxmlformats.org/officeDocument/2006/relationships/hyperlink" Target="https://cardenas-horton.com/" TargetMode="External"/><Relationship Id="rId8515" Type="http://schemas.openxmlformats.org/officeDocument/2006/relationships/hyperlink" Target="https://bailey.com/" TargetMode="External"/><Relationship Id="rId10445" Type="http://schemas.openxmlformats.org/officeDocument/2006/relationships/hyperlink" Target="https://valenzuela-ho.net/" TargetMode="External"/><Relationship Id="rId17058" Type="http://schemas.openxmlformats.org/officeDocument/2006/relationships/hyperlink" Target="mailto:ykhan@mclaughlin.com" TargetMode="External"/><Relationship Id="rId18109" Type="http://schemas.openxmlformats.org/officeDocument/2006/relationships/hyperlink" Target="https://watkins-compton.info/" TargetMode="External"/><Relationship Id="rId13668" Type="http://schemas.openxmlformats.org/officeDocument/2006/relationships/hyperlink" Target="mailto:cowanvictor@clark-jordan.info" TargetMode="External"/><Relationship Id="rId14719" Type="http://schemas.openxmlformats.org/officeDocument/2006/relationships/hyperlink" Target="http://browning.com/" TargetMode="External"/><Relationship Id="rId995" Type="http://schemas.openxmlformats.org/officeDocument/2006/relationships/hyperlink" Target="https://frost-henderson.info/" TargetMode="External"/><Relationship Id="rId2676" Type="http://schemas.openxmlformats.org/officeDocument/2006/relationships/hyperlink" Target="mailto:jblevins@potts-wilkerson.com" TargetMode="External"/><Relationship Id="rId3727" Type="http://schemas.openxmlformats.org/officeDocument/2006/relationships/hyperlink" Target="https://bradley.net/" TargetMode="External"/><Relationship Id="rId9289" Type="http://schemas.openxmlformats.org/officeDocument/2006/relationships/hyperlink" Target="https://www.neal-fleming.biz/" TargetMode="External"/><Relationship Id="rId15090" Type="http://schemas.openxmlformats.org/officeDocument/2006/relationships/hyperlink" Target="mailto:iallison@spencer-vang.info" TargetMode="External"/><Relationship Id="rId16141" Type="http://schemas.openxmlformats.org/officeDocument/2006/relationships/hyperlink" Target="https://www.petersen.biz/" TargetMode="External"/><Relationship Id="rId648" Type="http://schemas.openxmlformats.org/officeDocument/2006/relationships/hyperlink" Target="mailto:tasha23@cooley-vance.com" TargetMode="External"/><Relationship Id="rId1278" Type="http://schemas.openxmlformats.org/officeDocument/2006/relationships/hyperlink" Target="mailto:holderevelyn@dunn-tucker.com" TargetMode="External"/><Relationship Id="rId2329" Type="http://schemas.openxmlformats.org/officeDocument/2006/relationships/hyperlink" Target="http://huynh.com/" TargetMode="External"/><Relationship Id="rId5899" Type="http://schemas.openxmlformats.org/officeDocument/2006/relationships/hyperlink" Target="https://payne.com/" TargetMode="External"/><Relationship Id="rId6200" Type="http://schemas.openxmlformats.org/officeDocument/2006/relationships/hyperlink" Target="mailto:bradfordtheresa@carrillo-salazar.org" TargetMode="External"/><Relationship Id="rId9770" Type="http://schemas.openxmlformats.org/officeDocument/2006/relationships/hyperlink" Target="mailto:lmitchell@ruiz-hancock.net" TargetMode="External"/><Relationship Id="rId19364" Type="http://schemas.openxmlformats.org/officeDocument/2006/relationships/hyperlink" Target="mailto:gonzalesbrenda@morgan.com" TargetMode="External"/><Relationship Id="rId8372" Type="http://schemas.openxmlformats.org/officeDocument/2006/relationships/hyperlink" Target="mailto:anitaortega@mcneil.net" TargetMode="External"/><Relationship Id="rId9423" Type="http://schemas.openxmlformats.org/officeDocument/2006/relationships/hyperlink" Target="https://www.velazquez.info/" TargetMode="External"/><Relationship Id="rId12751" Type="http://schemas.openxmlformats.org/officeDocument/2006/relationships/hyperlink" Target="http://boone-salinas.com/" TargetMode="External"/><Relationship Id="rId13802" Type="http://schemas.openxmlformats.org/officeDocument/2006/relationships/hyperlink" Target="mailto:rowejulia@simmons.info" TargetMode="External"/><Relationship Id="rId19017" Type="http://schemas.openxmlformats.org/officeDocument/2006/relationships/hyperlink" Target="https://vang.com/" TargetMode="External"/><Relationship Id="rId2810" Type="http://schemas.openxmlformats.org/officeDocument/2006/relationships/hyperlink" Target="mailto:jonathanlynn@brock-baker.biz" TargetMode="External"/><Relationship Id="rId8025" Type="http://schemas.openxmlformats.org/officeDocument/2006/relationships/hyperlink" Target="https://www.burton-mendoza.com/" TargetMode="External"/><Relationship Id="rId11353" Type="http://schemas.openxmlformats.org/officeDocument/2006/relationships/hyperlink" Target="https://blanchard.com/" TargetMode="External"/><Relationship Id="rId12404" Type="http://schemas.openxmlformats.org/officeDocument/2006/relationships/hyperlink" Target="mailto:wilkinsondwayne@singh.com" TargetMode="External"/><Relationship Id="rId15974" Type="http://schemas.openxmlformats.org/officeDocument/2006/relationships/hyperlink" Target="mailto:rvalencia@jensen.info" TargetMode="External"/><Relationship Id="rId1412" Type="http://schemas.openxmlformats.org/officeDocument/2006/relationships/hyperlink" Target="mailto:sweeneyjim@murillo-braun.com" TargetMode="External"/><Relationship Id="rId4982" Type="http://schemas.openxmlformats.org/officeDocument/2006/relationships/hyperlink" Target="mailto:sherrymadden@kane-wilson.net" TargetMode="External"/><Relationship Id="rId11006" Type="http://schemas.openxmlformats.org/officeDocument/2006/relationships/hyperlink" Target="mailto:katelynhorne@gross.com" TargetMode="External"/><Relationship Id="rId14576" Type="http://schemas.openxmlformats.org/officeDocument/2006/relationships/hyperlink" Target="mailto:villagabriella@petersen.com" TargetMode="External"/><Relationship Id="rId15627" Type="http://schemas.openxmlformats.org/officeDocument/2006/relationships/hyperlink" Target="http://humphrey-mcdowell.com/" TargetMode="External"/><Relationship Id="rId3584" Type="http://schemas.openxmlformats.org/officeDocument/2006/relationships/hyperlink" Target="mailto:beltrancandice@estrada.com" TargetMode="External"/><Relationship Id="rId4635" Type="http://schemas.openxmlformats.org/officeDocument/2006/relationships/hyperlink" Target="https://gross.info/" TargetMode="External"/><Relationship Id="rId13178" Type="http://schemas.openxmlformats.org/officeDocument/2006/relationships/hyperlink" Target="mailto:kristinepoole@huffman.org" TargetMode="External"/><Relationship Id="rId14229" Type="http://schemas.openxmlformats.org/officeDocument/2006/relationships/hyperlink" Target="https://www.ellis-wong.com/" TargetMode="External"/><Relationship Id="rId17799" Type="http://schemas.openxmlformats.org/officeDocument/2006/relationships/hyperlink" Target="https://salas.net/" TargetMode="External"/><Relationship Id="rId18100" Type="http://schemas.openxmlformats.org/officeDocument/2006/relationships/hyperlink" Target="mailto:foxxavier@fernandez.com" TargetMode="External"/><Relationship Id="rId158" Type="http://schemas.openxmlformats.org/officeDocument/2006/relationships/hyperlink" Target="mailto:hmorgan@olson.com" TargetMode="External"/><Relationship Id="rId2186" Type="http://schemas.openxmlformats.org/officeDocument/2006/relationships/hyperlink" Target="mailto:baileyhardy@burton-brewer.com" TargetMode="External"/><Relationship Id="rId3237" Type="http://schemas.openxmlformats.org/officeDocument/2006/relationships/hyperlink" Target="https://www.rios-morgan.com/" TargetMode="External"/><Relationship Id="rId7858" Type="http://schemas.openxmlformats.org/officeDocument/2006/relationships/hyperlink" Target="mailto:hollyflynn@hart.com" TargetMode="External"/><Relationship Id="rId8909" Type="http://schemas.openxmlformats.org/officeDocument/2006/relationships/hyperlink" Target="http://www.willis.net/" TargetMode="External"/><Relationship Id="rId9280" Type="http://schemas.openxmlformats.org/officeDocument/2006/relationships/hyperlink" Target="mailto:xbruce@ryan.org" TargetMode="External"/><Relationship Id="rId10839" Type="http://schemas.openxmlformats.org/officeDocument/2006/relationships/hyperlink" Target="http://walsh.com/" TargetMode="External"/><Relationship Id="rId12261" Type="http://schemas.openxmlformats.org/officeDocument/2006/relationships/hyperlink" Target="http://davila.com/" TargetMode="External"/><Relationship Id="rId13312" Type="http://schemas.openxmlformats.org/officeDocument/2006/relationships/hyperlink" Target="mailto:nsantos@rangel.info" TargetMode="External"/><Relationship Id="rId14710" Type="http://schemas.openxmlformats.org/officeDocument/2006/relationships/hyperlink" Target="mailto:montgomeryclinton@shea.com" TargetMode="External"/><Relationship Id="rId2320" Type="http://schemas.openxmlformats.org/officeDocument/2006/relationships/hyperlink" Target="mailto:tinahatfield@sims.biz" TargetMode="External"/><Relationship Id="rId16882" Type="http://schemas.openxmlformats.org/officeDocument/2006/relationships/hyperlink" Target="mailto:ariastara@cherry.com" TargetMode="External"/><Relationship Id="rId17933" Type="http://schemas.openxmlformats.org/officeDocument/2006/relationships/hyperlink" Target="http://martin-hubbard.net/" TargetMode="External"/><Relationship Id="rId4492" Type="http://schemas.openxmlformats.org/officeDocument/2006/relationships/hyperlink" Target="mailto:donnashannon@stokes-blevins.biz" TargetMode="External"/><Relationship Id="rId5543" Type="http://schemas.openxmlformats.org/officeDocument/2006/relationships/hyperlink" Target="http://www.rosales.com/" TargetMode="External"/><Relationship Id="rId5890" Type="http://schemas.openxmlformats.org/officeDocument/2006/relationships/hyperlink" Target="mailto:bryankirby@aguilar.com" TargetMode="External"/><Relationship Id="rId6941" Type="http://schemas.openxmlformats.org/officeDocument/2006/relationships/hyperlink" Target="http://barr.com/" TargetMode="External"/><Relationship Id="rId14086" Type="http://schemas.openxmlformats.org/officeDocument/2006/relationships/hyperlink" Target="mailto:bondtoni@haley-wong.biz" TargetMode="External"/><Relationship Id="rId15484" Type="http://schemas.openxmlformats.org/officeDocument/2006/relationships/hyperlink" Target="mailto:snielsen@andrade.org" TargetMode="External"/><Relationship Id="rId16535" Type="http://schemas.openxmlformats.org/officeDocument/2006/relationships/hyperlink" Target="http://knapp.info/" TargetMode="External"/><Relationship Id="rId3094" Type="http://schemas.openxmlformats.org/officeDocument/2006/relationships/hyperlink" Target="mailto:maureenwalters@mathis-hayden.com" TargetMode="External"/><Relationship Id="rId4145" Type="http://schemas.openxmlformats.org/officeDocument/2006/relationships/hyperlink" Target="https://guerrero.biz/" TargetMode="External"/><Relationship Id="rId15137" Type="http://schemas.openxmlformats.org/officeDocument/2006/relationships/hyperlink" Target="https://www.cruz.com/" TargetMode="External"/><Relationship Id="rId19758" Type="http://schemas.openxmlformats.org/officeDocument/2006/relationships/hyperlink" Target="mailto:shirley87@medina.biz" TargetMode="External"/><Relationship Id="rId8766" Type="http://schemas.openxmlformats.org/officeDocument/2006/relationships/hyperlink" Target="mailto:odunn@haley.com" TargetMode="External"/><Relationship Id="rId9817" Type="http://schemas.openxmlformats.org/officeDocument/2006/relationships/hyperlink" Target="https://www.coleman.com/" TargetMode="External"/><Relationship Id="rId10696" Type="http://schemas.openxmlformats.org/officeDocument/2006/relationships/hyperlink" Target="mailto:ogalvan@perkins.com" TargetMode="External"/><Relationship Id="rId11747" Type="http://schemas.openxmlformats.org/officeDocument/2006/relationships/hyperlink" Target="https://lynn.net/" TargetMode="External"/><Relationship Id="rId1806" Type="http://schemas.openxmlformats.org/officeDocument/2006/relationships/hyperlink" Target="mailto:boylerenee@cruz.com" TargetMode="External"/><Relationship Id="rId7368" Type="http://schemas.openxmlformats.org/officeDocument/2006/relationships/hyperlink" Target="mailto:kara58@sullivan.biz" TargetMode="External"/><Relationship Id="rId8419" Type="http://schemas.openxmlformats.org/officeDocument/2006/relationships/hyperlink" Target="http://www.alvarado.com/" TargetMode="External"/><Relationship Id="rId10349" Type="http://schemas.openxmlformats.org/officeDocument/2006/relationships/hyperlink" Target="https://www.rangel.com/" TargetMode="External"/><Relationship Id="rId14220" Type="http://schemas.openxmlformats.org/officeDocument/2006/relationships/hyperlink" Target="mailto:noah45@petersen-herrera.info" TargetMode="External"/><Relationship Id="rId17790" Type="http://schemas.openxmlformats.org/officeDocument/2006/relationships/hyperlink" Target="mailto:mckeebreanna@hoover-olson.com" TargetMode="External"/><Relationship Id="rId3978" Type="http://schemas.openxmlformats.org/officeDocument/2006/relationships/hyperlink" Target="mailto:lowerycolton@huffman.com" TargetMode="External"/><Relationship Id="rId8900" Type="http://schemas.openxmlformats.org/officeDocument/2006/relationships/hyperlink" Target="mailto:jeremywest@martin.net" TargetMode="External"/><Relationship Id="rId16392" Type="http://schemas.openxmlformats.org/officeDocument/2006/relationships/hyperlink" Target="mailto:hinesfaith@salas.org" TargetMode="External"/><Relationship Id="rId17443" Type="http://schemas.openxmlformats.org/officeDocument/2006/relationships/hyperlink" Target="http://www.brooks.org/" TargetMode="External"/><Relationship Id="rId18841" Type="http://schemas.openxmlformats.org/officeDocument/2006/relationships/hyperlink" Target="http://lester.org/" TargetMode="External"/><Relationship Id="rId899" Type="http://schemas.openxmlformats.org/officeDocument/2006/relationships/hyperlink" Target="https://hinton.com/" TargetMode="External"/><Relationship Id="rId6451" Type="http://schemas.openxmlformats.org/officeDocument/2006/relationships/hyperlink" Target="http://www.marsh.com/" TargetMode="External"/><Relationship Id="rId7502" Type="http://schemas.openxmlformats.org/officeDocument/2006/relationships/hyperlink" Target="mailto:dickersonmaria@lester-curry.com" TargetMode="External"/><Relationship Id="rId10830" Type="http://schemas.openxmlformats.org/officeDocument/2006/relationships/hyperlink" Target="mailto:brandon00@soto.com" TargetMode="External"/><Relationship Id="rId16045" Type="http://schemas.openxmlformats.org/officeDocument/2006/relationships/hyperlink" Target="https://www.levine.com/" TargetMode="External"/><Relationship Id="rId5053" Type="http://schemas.openxmlformats.org/officeDocument/2006/relationships/hyperlink" Target="https://www.simpson-ayala.com/" TargetMode="External"/><Relationship Id="rId6104" Type="http://schemas.openxmlformats.org/officeDocument/2006/relationships/hyperlink" Target="mailto:sean25@grimes.org" TargetMode="External"/><Relationship Id="rId9674" Type="http://schemas.openxmlformats.org/officeDocument/2006/relationships/hyperlink" Target="mailto:clinton01@macdonald.com" TargetMode="External"/><Relationship Id="rId8276" Type="http://schemas.openxmlformats.org/officeDocument/2006/relationships/hyperlink" Target="mailto:devinwolfe@garrison.info" TargetMode="External"/><Relationship Id="rId9327" Type="http://schemas.openxmlformats.org/officeDocument/2006/relationships/hyperlink" Target="http://www.sutton-livingston.com/" TargetMode="External"/><Relationship Id="rId12655" Type="http://schemas.openxmlformats.org/officeDocument/2006/relationships/hyperlink" Target="http://rios.org/" TargetMode="External"/><Relationship Id="rId13706" Type="http://schemas.openxmlformats.org/officeDocument/2006/relationships/hyperlink" Target="mailto:reidbilly@fleming-fischer.com" TargetMode="External"/><Relationship Id="rId19268" Type="http://schemas.openxmlformats.org/officeDocument/2006/relationships/hyperlink" Target="mailto:kiddmelvin@mayo.org" TargetMode="External"/><Relationship Id="rId1663" Type="http://schemas.openxmlformats.org/officeDocument/2006/relationships/hyperlink" Target="https://www.richard.com/" TargetMode="External"/><Relationship Id="rId2714" Type="http://schemas.openxmlformats.org/officeDocument/2006/relationships/hyperlink" Target="mailto:mike23@merritt.com" TargetMode="External"/><Relationship Id="rId11257" Type="http://schemas.openxmlformats.org/officeDocument/2006/relationships/hyperlink" Target="http://www.fox.com/" TargetMode="External"/><Relationship Id="rId12308" Type="http://schemas.openxmlformats.org/officeDocument/2006/relationships/hyperlink" Target="mailto:dblack@stafford.com" TargetMode="External"/><Relationship Id="rId15878" Type="http://schemas.openxmlformats.org/officeDocument/2006/relationships/hyperlink" Target="mailto:bobchambers@mendoza.com" TargetMode="External"/><Relationship Id="rId16929" Type="http://schemas.openxmlformats.org/officeDocument/2006/relationships/hyperlink" Target="https://www.huber-page.info/" TargetMode="External"/><Relationship Id="rId1316" Type="http://schemas.openxmlformats.org/officeDocument/2006/relationships/hyperlink" Target="mailto:jon73@glenn.info" TargetMode="External"/><Relationship Id="rId4886" Type="http://schemas.openxmlformats.org/officeDocument/2006/relationships/hyperlink" Target="mailto:duranbobby@english.net" TargetMode="External"/><Relationship Id="rId5937" Type="http://schemas.openxmlformats.org/officeDocument/2006/relationships/hyperlink" Target="https://www.ferrell-frey.com/" TargetMode="External"/><Relationship Id="rId18351" Type="http://schemas.openxmlformats.org/officeDocument/2006/relationships/hyperlink" Target="https://mendoza-jimenez.com/" TargetMode="External"/><Relationship Id="rId19402" Type="http://schemas.openxmlformats.org/officeDocument/2006/relationships/hyperlink" Target="mailto:velazquezglenda@mahoney.com" TargetMode="External"/><Relationship Id="rId22" Type="http://schemas.openxmlformats.org/officeDocument/2006/relationships/hyperlink" Target="https://www.newman.com/" TargetMode="External"/><Relationship Id="rId3488" Type="http://schemas.openxmlformats.org/officeDocument/2006/relationships/hyperlink" Target="mailto:dominique23@larson-macias.info" TargetMode="External"/><Relationship Id="rId4539" Type="http://schemas.openxmlformats.org/officeDocument/2006/relationships/hyperlink" Target="http://schwartz.org/" TargetMode="External"/><Relationship Id="rId8410" Type="http://schemas.openxmlformats.org/officeDocument/2006/relationships/hyperlink" Target="mailto:barrettsierra@nguyen.com" TargetMode="External"/><Relationship Id="rId10340" Type="http://schemas.openxmlformats.org/officeDocument/2006/relationships/hyperlink" Target="mailto:mccalllonnie@marquez.com" TargetMode="External"/><Relationship Id="rId18004" Type="http://schemas.openxmlformats.org/officeDocument/2006/relationships/hyperlink" Target="mailto:stacey18@davis.com" TargetMode="External"/><Relationship Id="rId7012" Type="http://schemas.openxmlformats.org/officeDocument/2006/relationships/hyperlink" Target="mailto:leonardmartha@hull.com" TargetMode="External"/><Relationship Id="rId14961" Type="http://schemas.openxmlformats.org/officeDocument/2006/relationships/hyperlink" Target="https://www.kelley-massey.com/" TargetMode="External"/><Relationship Id="rId890" Type="http://schemas.openxmlformats.org/officeDocument/2006/relationships/hyperlink" Target="mailto:josedudley@andersen.com" TargetMode="External"/><Relationship Id="rId2571" Type="http://schemas.openxmlformats.org/officeDocument/2006/relationships/hyperlink" Target="https://singh.net/" TargetMode="External"/><Relationship Id="rId9184" Type="http://schemas.openxmlformats.org/officeDocument/2006/relationships/hyperlink" Target="mailto:qsnyder@collier.org" TargetMode="External"/><Relationship Id="rId12165" Type="http://schemas.openxmlformats.org/officeDocument/2006/relationships/hyperlink" Target="http://reeves-crawford.com/" TargetMode="External"/><Relationship Id="rId13563" Type="http://schemas.openxmlformats.org/officeDocument/2006/relationships/hyperlink" Target="http://frost-aguirre.net/" TargetMode="External"/><Relationship Id="rId14614" Type="http://schemas.openxmlformats.org/officeDocument/2006/relationships/hyperlink" Target="mailto:lyonssheila@mcknight.com" TargetMode="External"/><Relationship Id="rId543" Type="http://schemas.openxmlformats.org/officeDocument/2006/relationships/hyperlink" Target="http://www.mueller.biz/" TargetMode="External"/><Relationship Id="rId1173" Type="http://schemas.openxmlformats.org/officeDocument/2006/relationships/hyperlink" Target="http://www.luna-cooper.com/" TargetMode="External"/><Relationship Id="rId2224" Type="http://schemas.openxmlformats.org/officeDocument/2006/relationships/hyperlink" Target="mailto:swansonkristie@alexander.com" TargetMode="External"/><Relationship Id="rId3622" Type="http://schemas.openxmlformats.org/officeDocument/2006/relationships/hyperlink" Target="mailto:farrellmanuel@kennedy-kirby.com" TargetMode="External"/><Relationship Id="rId13216" Type="http://schemas.openxmlformats.org/officeDocument/2006/relationships/hyperlink" Target="mailto:pkline@morris-francis.org" TargetMode="External"/><Relationship Id="rId16786" Type="http://schemas.openxmlformats.org/officeDocument/2006/relationships/hyperlink" Target="mailto:joycenolan@rivera-robertson.net" TargetMode="External"/><Relationship Id="rId17837" Type="http://schemas.openxmlformats.org/officeDocument/2006/relationships/hyperlink" Target="http://stevens-escobar.biz/" TargetMode="External"/><Relationship Id="rId5794" Type="http://schemas.openxmlformats.org/officeDocument/2006/relationships/hyperlink" Target="mailto:zlane@riddle.info" TargetMode="External"/><Relationship Id="rId6845" Type="http://schemas.openxmlformats.org/officeDocument/2006/relationships/hyperlink" Target="http://hatfield.info/" TargetMode="External"/><Relationship Id="rId15388" Type="http://schemas.openxmlformats.org/officeDocument/2006/relationships/hyperlink" Target="mailto:mariavalenzuela@sanchez.com" TargetMode="External"/><Relationship Id="rId16439" Type="http://schemas.openxmlformats.org/officeDocument/2006/relationships/hyperlink" Target="http://mcmahon-travis.info/" TargetMode="External"/><Relationship Id="rId4049" Type="http://schemas.openxmlformats.org/officeDocument/2006/relationships/hyperlink" Target="https://www.liu-arias.com/" TargetMode="External"/><Relationship Id="rId4396" Type="http://schemas.openxmlformats.org/officeDocument/2006/relationships/hyperlink" Target="mailto:friley@ryan.biz" TargetMode="External"/><Relationship Id="rId5447" Type="http://schemas.openxmlformats.org/officeDocument/2006/relationships/hyperlink" Target="http://snow-liu.com/" TargetMode="External"/><Relationship Id="rId11998" Type="http://schemas.openxmlformats.org/officeDocument/2006/relationships/hyperlink" Target="mailto:hooverdebbie@hess.com" TargetMode="External"/><Relationship Id="rId14471" Type="http://schemas.openxmlformats.org/officeDocument/2006/relationships/hyperlink" Target="http://www.decker.com/" TargetMode="External"/><Relationship Id="rId15522" Type="http://schemas.openxmlformats.org/officeDocument/2006/relationships/hyperlink" Target="mailto:amyzuniga@davies.com" TargetMode="External"/><Relationship Id="rId16920" Type="http://schemas.openxmlformats.org/officeDocument/2006/relationships/hyperlink" Target="mailto:pkeller@jimenez-becker.com" TargetMode="External"/><Relationship Id="rId4530" Type="http://schemas.openxmlformats.org/officeDocument/2006/relationships/hyperlink" Target="mailto:rbentley@spears.com" TargetMode="External"/><Relationship Id="rId13073" Type="http://schemas.openxmlformats.org/officeDocument/2006/relationships/hyperlink" Target="https://www.sellers-lawrence.com/" TargetMode="External"/><Relationship Id="rId14124" Type="http://schemas.openxmlformats.org/officeDocument/2006/relationships/hyperlink" Target="mailto:claireromero@tran.com" TargetMode="External"/><Relationship Id="rId2081" Type="http://schemas.openxmlformats.org/officeDocument/2006/relationships/hyperlink" Target="https://www.richards-meza.org/" TargetMode="External"/><Relationship Id="rId3132" Type="http://schemas.openxmlformats.org/officeDocument/2006/relationships/hyperlink" Target="mailto:bcline@graham-galloway.com" TargetMode="External"/><Relationship Id="rId7753" Type="http://schemas.openxmlformats.org/officeDocument/2006/relationships/hyperlink" Target="http://www.jackson.com/" TargetMode="External"/><Relationship Id="rId16296" Type="http://schemas.openxmlformats.org/officeDocument/2006/relationships/hyperlink" Target="mailto:marilyn27@calderon.biz" TargetMode="External"/><Relationship Id="rId17694" Type="http://schemas.openxmlformats.org/officeDocument/2006/relationships/hyperlink" Target="mailto:sbarry@vazquez-moss.com" TargetMode="External"/><Relationship Id="rId18745" Type="http://schemas.openxmlformats.org/officeDocument/2006/relationships/hyperlink" Target="https://arias-barry.org/" TargetMode="External"/><Relationship Id="rId6355" Type="http://schemas.openxmlformats.org/officeDocument/2006/relationships/hyperlink" Target="https://henson-tyler.com/" TargetMode="External"/><Relationship Id="rId7406" Type="http://schemas.openxmlformats.org/officeDocument/2006/relationships/hyperlink" Target="mailto:annettebailey@sanders.com" TargetMode="External"/><Relationship Id="rId8804" Type="http://schemas.openxmlformats.org/officeDocument/2006/relationships/hyperlink" Target="mailto:bestdamon@bryant-nguyen.com" TargetMode="External"/><Relationship Id="rId10734" Type="http://schemas.openxmlformats.org/officeDocument/2006/relationships/hyperlink" Target="mailto:padillaalec@dean-rose.com" TargetMode="External"/><Relationship Id="rId17347" Type="http://schemas.openxmlformats.org/officeDocument/2006/relationships/hyperlink" Target="https://www.park.com/" TargetMode="External"/><Relationship Id="rId6008" Type="http://schemas.openxmlformats.org/officeDocument/2006/relationships/hyperlink" Target="mailto:wesley80@sanchez.com" TargetMode="External"/><Relationship Id="rId13957" Type="http://schemas.openxmlformats.org/officeDocument/2006/relationships/hyperlink" Target="http://www.lee-hahn.com/" TargetMode="External"/><Relationship Id="rId2965" Type="http://schemas.openxmlformats.org/officeDocument/2006/relationships/hyperlink" Target="http://hooper-pratt.info/" TargetMode="External"/><Relationship Id="rId9578" Type="http://schemas.openxmlformats.org/officeDocument/2006/relationships/hyperlink" Target="mailto:holdensally@ashley.org" TargetMode="External"/><Relationship Id="rId12559" Type="http://schemas.openxmlformats.org/officeDocument/2006/relationships/hyperlink" Target="http://www.chapman.biz/" TargetMode="External"/><Relationship Id="rId16430" Type="http://schemas.openxmlformats.org/officeDocument/2006/relationships/hyperlink" Target="mailto:gilbertashley@higgins.com" TargetMode="External"/><Relationship Id="rId937" Type="http://schemas.openxmlformats.org/officeDocument/2006/relationships/hyperlink" Target="https://fletcher-welch.info/" TargetMode="External"/><Relationship Id="rId1567" Type="http://schemas.openxmlformats.org/officeDocument/2006/relationships/hyperlink" Target="http://www.deleon.com/" TargetMode="External"/><Relationship Id="rId2618" Type="http://schemas.openxmlformats.org/officeDocument/2006/relationships/hyperlink" Target="mailto:anita47@nelson.org" TargetMode="External"/><Relationship Id="rId15032" Type="http://schemas.openxmlformats.org/officeDocument/2006/relationships/hyperlink" Target="mailto:fredcalderon@bernard.com" TargetMode="External"/><Relationship Id="rId19653" Type="http://schemas.openxmlformats.org/officeDocument/2006/relationships/hyperlink" Target="https://wright-burnett.net/" TargetMode="External"/><Relationship Id="rId4040" Type="http://schemas.openxmlformats.org/officeDocument/2006/relationships/hyperlink" Target="mailto:danahorn@sellers.com" TargetMode="External"/><Relationship Id="rId8661" Type="http://schemas.openxmlformats.org/officeDocument/2006/relationships/hyperlink" Target="https://mccarthy.com/" TargetMode="External"/><Relationship Id="rId9712" Type="http://schemas.openxmlformats.org/officeDocument/2006/relationships/hyperlink" Target="mailto:ilowery@melton.com" TargetMode="External"/><Relationship Id="rId10591" Type="http://schemas.openxmlformats.org/officeDocument/2006/relationships/hyperlink" Target="https://www.mccall.com/" TargetMode="External"/><Relationship Id="rId18255" Type="http://schemas.openxmlformats.org/officeDocument/2006/relationships/hyperlink" Target="https://dudley.info/" TargetMode="External"/><Relationship Id="rId19306" Type="http://schemas.openxmlformats.org/officeDocument/2006/relationships/hyperlink" Target="mailto:chelseycrosby@day.com" TargetMode="External"/><Relationship Id="rId7263" Type="http://schemas.openxmlformats.org/officeDocument/2006/relationships/hyperlink" Target="https://www.adkins.biz/" TargetMode="External"/><Relationship Id="rId8314" Type="http://schemas.openxmlformats.org/officeDocument/2006/relationships/hyperlink" Target="mailto:meaganpineda@carlson-calderon.biz" TargetMode="External"/><Relationship Id="rId10244" Type="http://schemas.openxmlformats.org/officeDocument/2006/relationships/hyperlink" Target="mailto:eclarke@hanna-curry.com" TargetMode="External"/><Relationship Id="rId11642" Type="http://schemas.openxmlformats.org/officeDocument/2006/relationships/hyperlink" Target="mailto:luisblevins@stokes.com" TargetMode="External"/><Relationship Id="rId1701" Type="http://schemas.openxmlformats.org/officeDocument/2006/relationships/hyperlink" Target="http://davenport-jefferson.com/" TargetMode="External"/><Relationship Id="rId14865" Type="http://schemas.openxmlformats.org/officeDocument/2006/relationships/hyperlink" Target="http://park.org/" TargetMode="External"/><Relationship Id="rId15916" Type="http://schemas.openxmlformats.org/officeDocument/2006/relationships/hyperlink" Target="mailto:jordanglenda@ryan.biz" TargetMode="External"/><Relationship Id="rId3873" Type="http://schemas.openxmlformats.org/officeDocument/2006/relationships/hyperlink" Target="https://atkins.com/" TargetMode="External"/><Relationship Id="rId4924" Type="http://schemas.openxmlformats.org/officeDocument/2006/relationships/hyperlink" Target="mailto:brittneynixon@cochran.com" TargetMode="External"/><Relationship Id="rId9088" Type="http://schemas.openxmlformats.org/officeDocument/2006/relationships/hyperlink" Target="mailto:hunterrhonda@curry.info" TargetMode="External"/><Relationship Id="rId13467" Type="http://schemas.openxmlformats.org/officeDocument/2006/relationships/hyperlink" Target="http://garcia.info/" TargetMode="External"/><Relationship Id="rId14518" Type="http://schemas.openxmlformats.org/officeDocument/2006/relationships/hyperlink" Target="mailto:sarah35@combs-krause.com" TargetMode="External"/><Relationship Id="rId447" Type="http://schemas.openxmlformats.org/officeDocument/2006/relationships/hyperlink" Target="http://www.hatfield.com/" TargetMode="External"/><Relationship Id="rId794" Type="http://schemas.openxmlformats.org/officeDocument/2006/relationships/hyperlink" Target="mailto:caitlynrosario@maldonado-stevenson.com" TargetMode="External"/><Relationship Id="rId1077" Type="http://schemas.openxmlformats.org/officeDocument/2006/relationships/hyperlink" Target="http://www.finley.net/" TargetMode="External"/><Relationship Id="rId2128" Type="http://schemas.openxmlformats.org/officeDocument/2006/relationships/hyperlink" Target="mailto:ianbeasley@saunders-rosales.com" TargetMode="External"/><Relationship Id="rId2475" Type="http://schemas.openxmlformats.org/officeDocument/2006/relationships/hyperlink" Target="http://www.rodgers.com/" TargetMode="External"/><Relationship Id="rId3526" Type="http://schemas.openxmlformats.org/officeDocument/2006/relationships/hyperlink" Target="mailto:wcarroll@bartlett.com" TargetMode="External"/><Relationship Id="rId12069" Type="http://schemas.openxmlformats.org/officeDocument/2006/relationships/hyperlink" Target="http://www.christensen.com/" TargetMode="External"/><Relationship Id="rId5698" Type="http://schemas.openxmlformats.org/officeDocument/2006/relationships/hyperlink" Target="mailto:qnewman@little-hayden.org" TargetMode="External"/><Relationship Id="rId6749" Type="http://schemas.openxmlformats.org/officeDocument/2006/relationships/hyperlink" Target="http://fry-anderson.com/" TargetMode="External"/><Relationship Id="rId12550" Type="http://schemas.openxmlformats.org/officeDocument/2006/relationships/hyperlink" Target="mailto:betty09@ramos.com" TargetMode="External"/><Relationship Id="rId13601" Type="http://schemas.openxmlformats.org/officeDocument/2006/relationships/hyperlink" Target="http://www.lindsey.biz/" TargetMode="External"/><Relationship Id="rId19163" Type="http://schemas.openxmlformats.org/officeDocument/2006/relationships/hyperlink" Target="https://hammond.net/" TargetMode="External"/><Relationship Id="rId8171" Type="http://schemas.openxmlformats.org/officeDocument/2006/relationships/hyperlink" Target="https://allison.com/" TargetMode="External"/><Relationship Id="rId9222" Type="http://schemas.openxmlformats.org/officeDocument/2006/relationships/hyperlink" Target="mailto:wandahaley@park-gross.com" TargetMode="External"/><Relationship Id="rId11152" Type="http://schemas.openxmlformats.org/officeDocument/2006/relationships/hyperlink" Target="mailto:villareginald@taylor.com" TargetMode="External"/><Relationship Id="rId12203" Type="http://schemas.openxmlformats.org/officeDocument/2006/relationships/hyperlink" Target="http://brandt.com/" TargetMode="External"/><Relationship Id="rId1211" Type="http://schemas.openxmlformats.org/officeDocument/2006/relationships/hyperlink" Target="https://barnes.net/" TargetMode="External"/><Relationship Id="rId4781" Type="http://schemas.openxmlformats.org/officeDocument/2006/relationships/hyperlink" Target="https://www.buck.com/" TargetMode="External"/><Relationship Id="rId5832" Type="http://schemas.openxmlformats.org/officeDocument/2006/relationships/hyperlink" Target="mailto:nancymccoy@gates.com" TargetMode="External"/><Relationship Id="rId14375" Type="http://schemas.openxmlformats.org/officeDocument/2006/relationships/hyperlink" Target="https://warren.com/" TargetMode="External"/><Relationship Id="rId15773" Type="http://schemas.openxmlformats.org/officeDocument/2006/relationships/hyperlink" Target="https://www.bauer.org/" TargetMode="External"/><Relationship Id="rId16824" Type="http://schemas.openxmlformats.org/officeDocument/2006/relationships/hyperlink" Target="mailto:sampsonvictor@hurley.org" TargetMode="External"/><Relationship Id="rId3383" Type="http://schemas.openxmlformats.org/officeDocument/2006/relationships/hyperlink" Target="https://bass-vaughan.com/" TargetMode="External"/><Relationship Id="rId4434" Type="http://schemas.openxmlformats.org/officeDocument/2006/relationships/hyperlink" Target="mailto:ohaney@fields.org" TargetMode="External"/><Relationship Id="rId14028" Type="http://schemas.openxmlformats.org/officeDocument/2006/relationships/hyperlink" Target="mailto:vbenitez@huff.org" TargetMode="External"/><Relationship Id="rId15426" Type="http://schemas.openxmlformats.org/officeDocument/2006/relationships/hyperlink" Target="mailto:powellcassandra@mckee-andrews.com" TargetMode="External"/><Relationship Id="rId18996" Type="http://schemas.openxmlformats.org/officeDocument/2006/relationships/hyperlink" Target="mailto:spencergeorge@pham-lynn.com" TargetMode="External"/><Relationship Id="rId3036" Type="http://schemas.openxmlformats.org/officeDocument/2006/relationships/hyperlink" Target="mailto:juan92@gentry.net" TargetMode="External"/><Relationship Id="rId10985" Type="http://schemas.openxmlformats.org/officeDocument/2006/relationships/hyperlink" Target="https://www.montgomery.info/" TargetMode="External"/><Relationship Id="rId17598" Type="http://schemas.openxmlformats.org/officeDocument/2006/relationships/hyperlink" Target="mailto:rweeks@gates.com" TargetMode="External"/><Relationship Id="rId18649" Type="http://schemas.openxmlformats.org/officeDocument/2006/relationships/hyperlink" Target="http://www.riddle-hayes.com/" TargetMode="External"/><Relationship Id="rId6259" Type="http://schemas.openxmlformats.org/officeDocument/2006/relationships/hyperlink" Target="https://www.li.com/" TargetMode="External"/><Relationship Id="rId7657" Type="http://schemas.openxmlformats.org/officeDocument/2006/relationships/hyperlink" Target="https://www.joseph-hoffman.net/" TargetMode="External"/><Relationship Id="rId8708" Type="http://schemas.openxmlformats.org/officeDocument/2006/relationships/hyperlink" Target="mailto:terri66@ortega-york.info" TargetMode="External"/><Relationship Id="rId10638" Type="http://schemas.openxmlformats.org/officeDocument/2006/relationships/hyperlink" Target="mailto:wyattpatterson@kaiser-forbes.com" TargetMode="External"/><Relationship Id="rId12060" Type="http://schemas.openxmlformats.org/officeDocument/2006/relationships/hyperlink" Target="mailto:xmathis@hughes.com" TargetMode="External"/><Relationship Id="rId13111" Type="http://schemas.openxmlformats.org/officeDocument/2006/relationships/hyperlink" Target="http://velez-mann.com/" TargetMode="External"/><Relationship Id="rId16681" Type="http://schemas.openxmlformats.org/officeDocument/2006/relationships/hyperlink" Target="http://kemp.biz/" TargetMode="External"/><Relationship Id="rId17732" Type="http://schemas.openxmlformats.org/officeDocument/2006/relationships/hyperlink" Target="mailto:cassidybaker@dunn-haynes.biz" TargetMode="External"/><Relationship Id="rId2869" Type="http://schemas.openxmlformats.org/officeDocument/2006/relationships/hyperlink" Target="https://rowe.com/" TargetMode="External"/><Relationship Id="rId6740" Type="http://schemas.openxmlformats.org/officeDocument/2006/relationships/hyperlink" Target="mailto:simonsophia@mcdonald-ayers.net" TargetMode="External"/><Relationship Id="rId15283" Type="http://schemas.openxmlformats.org/officeDocument/2006/relationships/hyperlink" Target="https://gaines-gilbert.com/" TargetMode="External"/><Relationship Id="rId16334" Type="http://schemas.openxmlformats.org/officeDocument/2006/relationships/hyperlink" Target="mailto:xavier88@weiss-newman.com" TargetMode="External"/><Relationship Id="rId4291" Type="http://schemas.openxmlformats.org/officeDocument/2006/relationships/hyperlink" Target="https://www.cortez-murphy.com/" TargetMode="External"/><Relationship Id="rId5342" Type="http://schemas.openxmlformats.org/officeDocument/2006/relationships/hyperlink" Target="mailto:hendersonclarence@murray-maddox.com" TargetMode="External"/><Relationship Id="rId9963" Type="http://schemas.openxmlformats.org/officeDocument/2006/relationships/hyperlink" Target="http://barajas-norton.com/" TargetMode="External"/><Relationship Id="rId8565" Type="http://schemas.openxmlformats.org/officeDocument/2006/relationships/hyperlink" Target="https://www.rhodes-mejia.com/" TargetMode="External"/><Relationship Id="rId9616" Type="http://schemas.openxmlformats.org/officeDocument/2006/relationships/hyperlink" Target="mailto:dwatkins@villa-bass.com" TargetMode="External"/><Relationship Id="rId11893" Type="http://schemas.openxmlformats.org/officeDocument/2006/relationships/hyperlink" Target="http://www.malone.com/" TargetMode="External"/><Relationship Id="rId12944" Type="http://schemas.openxmlformats.org/officeDocument/2006/relationships/hyperlink" Target="mailto:edwardvaughan@payne.net" TargetMode="External"/><Relationship Id="rId18159" Type="http://schemas.openxmlformats.org/officeDocument/2006/relationships/hyperlink" Target="https://kane.com/" TargetMode="External"/><Relationship Id="rId19557" Type="http://schemas.openxmlformats.org/officeDocument/2006/relationships/hyperlink" Target="http://conner-mays.biz/" TargetMode="External"/><Relationship Id="rId1952" Type="http://schemas.openxmlformats.org/officeDocument/2006/relationships/hyperlink" Target="mailto:qheath@serrano.info" TargetMode="External"/><Relationship Id="rId7167" Type="http://schemas.openxmlformats.org/officeDocument/2006/relationships/hyperlink" Target="https://www.wu.com/" TargetMode="External"/><Relationship Id="rId8218" Type="http://schemas.openxmlformats.org/officeDocument/2006/relationships/hyperlink" Target="mailto:tammyhouse@harris-townsend.com" TargetMode="External"/><Relationship Id="rId10495" Type="http://schemas.openxmlformats.org/officeDocument/2006/relationships/hyperlink" Target="https://www.wolfe.info/" TargetMode="External"/><Relationship Id="rId11546" Type="http://schemas.openxmlformats.org/officeDocument/2006/relationships/hyperlink" Target="mailto:hross@lynch-swanson.com" TargetMode="External"/><Relationship Id="rId1605" Type="http://schemas.openxmlformats.org/officeDocument/2006/relationships/hyperlink" Target="http://barnes.com/" TargetMode="External"/><Relationship Id="rId10148" Type="http://schemas.openxmlformats.org/officeDocument/2006/relationships/hyperlink" Target="mailto:fjacobs@rivers.com" TargetMode="External"/><Relationship Id="rId14769" Type="http://schemas.openxmlformats.org/officeDocument/2006/relationships/hyperlink" Target="http://www.dunlap.com/" TargetMode="External"/><Relationship Id="rId18640" Type="http://schemas.openxmlformats.org/officeDocument/2006/relationships/hyperlink" Target="mailto:deckersabrina@durham-sutton.com" TargetMode="External"/><Relationship Id="rId3777" Type="http://schemas.openxmlformats.org/officeDocument/2006/relationships/hyperlink" Target="http://savage.com/" TargetMode="External"/><Relationship Id="rId4828" Type="http://schemas.openxmlformats.org/officeDocument/2006/relationships/hyperlink" Target="mailto:tannermcmillan@nixon-luna.info" TargetMode="External"/><Relationship Id="rId16191" Type="http://schemas.openxmlformats.org/officeDocument/2006/relationships/hyperlink" Target="https://www.arellano-bradley.org/" TargetMode="External"/><Relationship Id="rId17242" Type="http://schemas.openxmlformats.org/officeDocument/2006/relationships/hyperlink" Target="mailto:stanley79@greene.com" TargetMode="External"/><Relationship Id="rId698" Type="http://schemas.openxmlformats.org/officeDocument/2006/relationships/hyperlink" Target="mailto:bairdangie@villegas.biz" TargetMode="External"/><Relationship Id="rId2379" Type="http://schemas.openxmlformats.org/officeDocument/2006/relationships/hyperlink" Target="http://tucker-hull.com/" TargetMode="External"/><Relationship Id="rId6250" Type="http://schemas.openxmlformats.org/officeDocument/2006/relationships/hyperlink" Target="mailto:shanelang@simon.com" TargetMode="External"/><Relationship Id="rId7301" Type="http://schemas.openxmlformats.org/officeDocument/2006/relationships/hyperlink" Target="http://www.delacruz.com/" TargetMode="External"/><Relationship Id="rId2860" Type="http://schemas.openxmlformats.org/officeDocument/2006/relationships/hyperlink" Target="mailto:lscott@mckay-oliver.biz" TargetMode="External"/><Relationship Id="rId9473" Type="http://schemas.openxmlformats.org/officeDocument/2006/relationships/hyperlink" Target="https://www.serrano.com/" TargetMode="External"/><Relationship Id="rId12454" Type="http://schemas.openxmlformats.org/officeDocument/2006/relationships/hyperlink" Target="mailto:sueschwartz@french-beasley.com" TargetMode="External"/><Relationship Id="rId13852" Type="http://schemas.openxmlformats.org/officeDocument/2006/relationships/hyperlink" Target="mailto:beardpaula@kirk.com" TargetMode="External"/><Relationship Id="rId14903" Type="http://schemas.openxmlformats.org/officeDocument/2006/relationships/hyperlink" Target="https://www.marshall.biz/" TargetMode="External"/><Relationship Id="rId19067" Type="http://schemas.openxmlformats.org/officeDocument/2006/relationships/hyperlink" Target="http://www.payne.biz/" TargetMode="External"/><Relationship Id="rId832" Type="http://schemas.openxmlformats.org/officeDocument/2006/relationships/hyperlink" Target="mailto:haasderrick@ortega-kirk.org" TargetMode="External"/><Relationship Id="rId1462" Type="http://schemas.openxmlformats.org/officeDocument/2006/relationships/hyperlink" Target="mailto:martha80@oconnell.net" TargetMode="External"/><Relationship Id="rId2513" Type="http://schemas.openxmlformats.org/officeDocument/2006/relationships/hyperlink" Target="http://www.stone.info/" TargetMode="External"/><Relationship Id="rId3911" Type="http://schemas.openxmlformats.org/officeDocument/2006/relationships/hyperlink" Target="https://soto.com/" TargetMode="External"/><Relationship Id="rId8075" Type="http://schemas.openxmlformats.org/officeDocument/2006/relationships/hyperlink" Target="https://owens-levy.info/" TargetMode="External"/><Relationship Id="rId9126" Type="http://schemas.openxmlformats.org/officeDocument/2006/relationships/hyperlink" Target="mailto:vwebb@hoover.net" TargetMode="External"/><Relationship Id="rId11056" Type="http://schemas.openxmlformats.org/officeDocument/2006/relationships/hyperlink" Target="mailto:dhayden@ortiz.com" TargetMode="External"/><Relationship Id="rId12107" Type="http://schemas.openxmlformats.org/officeDocument/2006/relationships/hyperlink" Target="https://www.skinner-may.com/" TargetMode="External"/><Relationship Id="rId13505" Type="http://schemas.openxmlformats.org/officeDocument/2006/relationships/hyperlink" Target="https://www.savage.com/" TargetMode="External"/><Relationship Id="rId1115" Type="http://schemas.openxmlformats.org/officeDocument/2006/relationships/hyperlink" Target="http://lindsey-valdez.info/" TargetMode="External"/><Relationship Id="rId15677" Type="http://schemas.openxmlformats.org/officeDocument/2006/relationships/hyperlink" Target="http://morrow-landry.biz/" TargetMode="External"/><Relationship Id="rId16728" Type="http://schemas.openxmlformats.org/officeDocument/2006/relationships/hyperlink" Target="mailto:sharon30@hanna-proctor.com" TargetMode="External"/><Relationship Id="rId3287" Type="http://schemas.openxmlformats.org/officeDocument/2006/relationships/hyperlink" Target="http://www.fischer-walters.net/" TargetMode="External"/><Relationship Id="rId4338" Type="http://schemas.openxmlformats.org/officeDocument/2006/relationships/hyperlink" Target="mailto:riverscarmen@wyatt.com" TargetMode="External"/><Relationship Id="rId4685" Type="http://schemas.openxmlformats.org/officeDocument/2006/relationships/hyperlink" Target="http://jensen.com/" TargetMode="External"/><Relationship Id="rId5736" Type="http://schemas.openxmlformats.org/officeDocument/2006/relationships/hyperlink" Target="mailto:fkaiser@fernandez.com" TargetMode="External"/><Relationship Id="rId14279" Type="http://schemas.openxmlformats.org/officeDocument/2006/relationships/hyperlink" Target="https://www.carson.com/" TargetMode="External"/><Relationship Id="rId18150" Type="http://schemas.openxmlformats.org/officeDocument/2006/relationships/hyperlink" Target="mailto:blankenshipjillian@davidson-mcdonald.com" TargetMode="External"/><Relationship Id="rId19201" Type="http://schemas.openxmlformats.org/officeDocument/2006/relationships/hyperlink" Target="https://hunt.com/" TargetMode="External"/><Relationship Id="rId8959" Type="http://schemas.openxmlformats.org/officeDocument/2006/relationships/hyperlink" Target="https://graham.com/" TargetMode="External"/><Relationship Id="rId10889" Type="http://schemas.openxmlformats.org/officeDocument/2006/relationships/hyperlink" Target="https://stout.com/" TargetMode="External"/><Relationship Id="rId14760" Type="http://schemas.openxmlformats.org/officeDocument/2006/relationships/hyperlink" Target="mailto:penny64@buchanan-sutton.com" TargetMode="External"/><Relationship Id="rId15811" Type="http://schemas.openxmlformats.org/officeDocument/2006/relationships/hyperlink" Target="http://www.buchanan.org/" TargetMode="External"/><Relationship Id="rId13362" Type="http://schemas.openxmlformats.org/officeDocument/2006/relationships/hyperlink" Target="mailto:derekdalton@richard.biz" TargetMode="External"/><Relationship Id="rId14413" Type="http://schemas.openxmlformats.org/officeDocument/2006/relationships/hyperlink" Target="http://www.mcintyre.biz/" TargetMode="External"/><Relationship Id="rId2370" Type="http://schemas.openxmlformats.org/officeDocument/2006/relationships/hyperlink" Target="mailto:debbieknight@fuentes.com" TargetMode="External"/><Relationship Id="rId3421" Type="http://schemas.openxmlformats.org/officeDocument/2006/relationships/hyperlink" Target="https://www.carey.net/" TargetMode="External"/><Relationship Id="rId6991" Type="http://schemas.openxmlformats.org/officeDocument/2006/relationships/hyperlink" Target="https://huynh.com/" TargetMode="External"/><Relationship Id="rId13015" Type="http://schemas.openxmlformats.org/officeDocument/2006/relationships/hyperlink" Target="https://bishop-hale.com/" TargetMode="External"/><Relationship Id="rId16585" Type="http://schemas.openxmlformats.org/officeDocument/2006/relationships/hyperlink" Target="https://www.nixon-valenzuela.com/" TargetMode="External"/><Relationship Id="rId17983" Type="http://schemas.openxmlformats.org/officeDocument/2006/relationships/hyperlink" Target="http://hahn-fields.com/" TargetMode="External"/><Relationship Id="rId342" Type="http://schemas.openxmlformats.org/officeDocument/2006/relationships/hyperlink" Target="mailto:kristina23@carr-arias.com" TargetMode="External"/><Relationship Id="rId2023" Type="http://schemas.openxmlformats.org/officeDocument/2006/relationships/hyperlink" Target="http://clarke.com/" TargetMode="External"/><Relationship Id="rId5593" Type="http://schemas.openxmlformats.org/officeDocument/2006/relationships/hyperlink" Target="http://www.mosley.com/" TargetMode="External"/><Relationship Id="rId6644" Type="http://schemas.openxmlformats.org/officeDocument/2006/relationships/hyperlink" Target="mailto:dhatfield@pena.net" TargetMode="External"/><Relationship Id="rId15187" Type="http://schemas.openxmlformats.org/officeDocument/2006/relationships/hyperlink" Target="http://www.little.net/" TargetMode="External"/><Relationship Id="rId16238" Type="http://schemas.openxmlformats.org/officeDocument/2006/relationships/hyperlink" Target="mailto:ballholly@wilson.com" TargetMode="External"/><Relationship Id="rId17636" Type="http://schemas.openxmlformats.org/officeDocument/2006/relationships/hyperlink" Target="mailto:glenda65@scott.info" TargetMode="External"/><Relationship Id="rId4195" Type="http://schemas.openxmlformats.org/officeDocument/2006/relationships/hyperlink" Target="https://www.sherman.net/" TargetMode="External"/><Relationship Id="rId5246" Type="http://schemas.openxmlformats.org/officeDocument/2006/relationships/hyperlink" Target="mailto:summer43@ball.com" TargetMode="External"/><Relationship Id="rId8469" Type="http://schemas.openxmlformats.org/officeDocument/2006/relationships/hyperlink" Target="https://haley.com/" TargetMode="External"/><Relationship Id="rId9867" Type="http://schemas.openxmlformats.org/officeDocument/2006/relationships/hyperlink" Target="https://www.carroll.com/" TargetMode="External"/><Relationship Id="rId11797" Type="http://schemas.openxmlformats.org/officeDocument/2006/relationships/hyperlink" Target="http://drake.com/" TargetMode="External"/><Relationship Id="rId12848" Type="http://schemas.openxmlformats.org/officeDocument/2006/relationships/hyperlink" Target="mailto:ykane@carpenter-grimes.com" TargetMode="External"/><Relationship Id="rId1856" Type="http://schemas.openxmlformats.org/officeDocument/2006/relationships/hyperlink" Target="mailto:glenda75@gay.org" TargetMode="External"/><Relationship Id="rId2907" Type="http://schemas.openxmlformats.org/officeDocument/2006/relationships/hyperlink" Target="https://www.mahoney.com/" TargetMode="External"/><Relationship Id="rId10399" Type="http://schemas.openxmlformats.org/officeDocument/2006/relationships/hyperlink" Target="https://hester.biz/" TargetMode="External"/><Relationship Id="rId14270" Type="http://schemas.openxmlformats.org/officeDocument/2006/relationships/hyperlink" Target="mailto:leonard63@romero.biz" TargetMode="External"/><Relationship Id="rId15321" Type="http://schemas.openxmlformats.org/officeDocument/2006/relationships/hyperlink" Target="https://mcintyre.info/" TargetMode="External"/><Relationship Id="rId18891" Type="http://schemas.openxmlformats.org/officeDocument/2006/relationships/hyperlink" Target="https://www.trujillo.biz/" TargetMode="External"/><Relationship Id="rId19942" Type="http://schemas.openxmlformats.org/officeDocument/2006/relationships/hyperlink" Target="mailto:bmayer@thornton.net" TargetMode="External"/><Relationship Id="rId1509" Type="http://schemas.openxmlformats.org/officeDocument/2006/relationships/hyperlink" Target="https://lucas.biz/" TargetMode="External"/><Relationship Id="rId8950" Type="http://schemas.openxmlformats.org/officeDocument/2006/relationships/hyperlink" Target="mailto:gilbert19@curry-cruz.com" TargetMode="External"/><Relationship Id="rId10880" Type="http://schemas.openxmlformats.org/officeDocument/2006/relationships/hyperlink" Target="mailto:connor72@wu.biz" TargetMode="External"/><Relationship Id="rId17493" Type="http://schemas.openxmlformats.org/officeDocument/2006/relationships/hyperlink" Target="https://cervantes.org/" TargetMode="External"/><Relationship Id="rId18544" Type="http://schemas.openxmlformats.org/officeDocument/2006/relationships/hyperlink" Target="mailto:solislinda@bender-salazar.com" TargetMode="External"/><Relationship Id="rId7552" Type="http://schemas.openxmlformats.org/officeDocument/2006/relationships/hyperlink" Target="mailto:lukevelez@chang.info" TargetMode="External"/><Relationship Id="rId8603" Type="http://schemas.openxmlformats.org/officeDocument/2006/relationships/hyperlink" Target="http://www.mitchell-vega.biz/" TargetMode="External"/><Relationship Id="rId10533" Type="http://schemas.openxmlformats.org/officeDocument/2006/relationships/hyperlink" Target="http://www.santos.org/" TargetMode="External"/><Relationship Id="rId11931" Type="http://schemas.openxmlformats.org/officeDocument/2006/relationships/hyperlink" Target="https://www.bernard.org/" TargetMode="External"/><Relationship Id="rId16095" Type="http://schemas.openxmlformats.org/officeDocument/2006/relationships/hyperlink" Target="http://price.com/" TargetMode="External"/><Relationship Id="rId17146" Type="http://schemas.openxmlformats.org/officeDocument/2006/relationships/hyperlink" Target="mailto:steven72@cameron.net" TargetMode="External"/><Relationship Id="rId6154" Type="http://schemas.openxmlformats.org/officeDocument/2006/relationships/hyperlink" Target="mailto:mcintyrecaitlyn@russell.com" TargetMode="External"/><Relationship Id="rId7205" Type="http://schemas.openxmlformats.org/officeDocument/2006/relationships/hyperlink" Target="http://www.sutton.com/" TargetMode="External"/><Relationship Id="rId9377" Type="http://schemas.openxmlformats.org/officeDocument/2006/relationships/hyperlink" Target="http://www.singh-stark.info/" TargetMode="External"/><Relationship Id="rId13756" Type="http://schemas.openxmlformats.org/officeDocument/2006/relationships/hyperlink" Target="mailto:frostjasmin@benson.com" TargetMode="External"/><Relationship Id="rId14807" Type="http://schemas.openxmlformats.org/officeDocument/2006/relationships/hyperlink" Target="http://www.castro-nixon.biz/" TargetMode="External"/><Relationship Id="rId736" Type="http://schemas.openxmlformats.org/officeDocument/2006/relationships/hyperlink" Target="mailto:stricklandregina@perez.info" TargetMode="External"/><Relationship Id="rId1366" Type="http://schemas.openxmlformats.org/officeDocument/2006/relationships/hyperlink" Target="mailto:connorsharp@lynn.net" TargetMode="External"/><Relationship Id="rId2417" Type="http://schemas.openxmlformats.org/officeDocument/2006/relationships/hyperlink" Target="https://www.stephens.org/" TargetMode="External"/><Relationship Id="rId2764" Type="http://schemas.openxmlformats.org/officeDocument/2006/relationships/hyperlink" Target="mailto:megansimmons@norman.com" TargetMode="External"/><Relationship Id="rId3815" Type="http://schemas.openxmlformats.org/officeDocument/2006/relationships/hyperlink" Target="http://choi.info/" TargetMode="External"/><Relationship Id="rId12358" Type="http://schemas.openxmlformats.org/officeDocument/2006/relationships/hyperlink" Target="mailto:maria69@dunn.com" TargetMode="External"/><Relationship Id="rId13409" Type="http://schemas.openxmlformats.org/officeDocument/2006/relationships/hyperlink" Target="http://sharp-casey.org/" TargetMode="External"/><Relationship Id="rId16979" Type="http://schemas.openxmlformats.org/officeDocument/2006/relationships/hyperlink" Target="http://www.cordova.com/" TargetMode="External"/><Relationship Id="rId1019" Type="http://schemas.openxmlformats.org/officeDocument/2006/relationships/hyperlink" Target="http://oneal-franco.com/" TargetMode="External"/><Relationship Id="rId5987" Type="http://schemas.openxmlformats.org/officeDocument/2006/relationships/hyperlink" Target="https://www.schmidt.com/" TargetMode="External"/><Relationship Id="rId19452" Type="http://schemas.openxmlformats.org/officeDocument/2006/relationships/hyperlink" Target="mailto:ehutchinson@berger-howe.info" TargetMode="External"/><Relationship Id="rId72" Type="http://schemas.openxmlformats.org/officeDocument/2006/relationships/hyperlink" Target="mailto:jasmineaustin@whitehead.info" TargetMode="External"/><Relationship Id="rId4589" Type="http://schemas.openxmlformats.org/officeDocument/2006/relationships/hyperlink" Target="http://www.whitney.org/" TargetMode="External"/><Relationship Id="rId8460" Type="http://schemas.openxmlformats.org/officeDocument/2006/relationships/hyperlink" Target="mailto:edgar76@garrison.com" TargetMode="External"/><Relationship Id="rId9511" Type="http://schemas.openxmlformats.org/officeDocument/2006/relationships/hyperlink" Target="https://www.branch.com/" TargetMode="External"/><Relationship Id="rId10390" Type="http://schemas.openxmlformats.org/officeDocument/2006/relationships/hyperlink" Target="mailto:sheryl27@olsen.com" TargetMode="External"/><Relationship Id="rId11441" Type="http://schemas.openxmlformats.org/officeDocument/2006/relationships/hyperlink" Target="https://hopkins-yates.com/" TargetMode="External"/><Relationship Id="rId18054" Type="http://schemas.openxmlformats.org/officeDocument/2006/relationships/hyperlink" Target="mailto:mitchellpaige@adkins-dawson.com" TargetMode="External"/><Relationship Id="rId19105" Type="http://schemas.openxmlformats.org/officeDocument/2006/relationships/hyperlink" Target="https://mooney-patrick.info/" TargetMode="External"/><Relationship Id="rId1500" Type="http://schemas.openxmlformats.org/officeDocument/2006/relationships/hyperlink" Target="mailto:hnunez@alexander.com" TargetMode="External"/><Relationship Id="rId7062" Type="http://schemas.openxmlformats.org/officeDocument/2006/relationships/hyperlink" Target="mailto:eduardo70@gomez.com" TargetMode="External"/><Relationship Id="rId8113" Type="http://schemas.openxmlformats.org/officeDocument/2006/relationships/hyperlink" Target="http://spence.org/" TargetMode="External"/><Relationship Id="rId10043" Type="http://schemas.openxmlformats.org/officeDocument/2006/relationships/hyperlink" Target="http://www.stark-colon.com/" TargetMode="External"/><Relationship Id="rId14664" Type="http://schemas.openxmlformats.org/officeDocument/2006/relationships/hyperlink" Target="mailto:michele58@grant.biz" TargetMode="External"/><Relationship Id="rId3672" Type="http://schemas.openxmlformats.org/officeDocument/2006/relationships/hyperlink" Target="mailto:tballard@carey.com" TargetMode="External"/><Relationship Id="rId4723" Type="http://schemas.openxmlformats.org/officeDocument/2006/relationships/hyperlink" Target="http://www.george.net/" TargetMode="External"/><Relationship Id="rId13266" Type="http://schemas.openxmlformats.org/officeDocument/2006/relationships/hyperlink" Target="mailto:vernonturner@murphy-holt.com" TargetMode="External"/><Relationship Id="rId14317" Type="http://schemas.openxmlformats.org/officeDocument/2006/relationships/hyperlink" Target="http://www.terry-dixon.info/" TargetMode="External"/><Relationship Id="rId15715" Type="http://schemas.openxmlformats.org/officeDocument/2006/relationships/hyperlink" Target="https://www.ayers.com/" TargetMode="External"/><Relationship Id="rId593" Type="http://schemas.openxmlformats.org/officeDocument/2006/relationships/hyperlink" Target="http://www.roy-mata.com/" TargetMode="External"/><Relationship Id="rId2274" Type="http://schemas.openxmlformats.org/officeDocument/2006/relationships/hyperlink" Target="mailto:alexjackson@barron-mcneil.com" TargetMode="External"/><Relationship Id="rId3325" Type="http://schemas.openxmlformats.org/officeDocument/2006/relationships/hyperlink" Target="https://www.mckenzie.net/" TargetMode="External"/><Relationship Id="rId17887" Type="http://schemas.openxmlformats.org/officeDocument/2006/relationships/hyperlink" Target="http://www.pitts-case.com/" TargetMode="External"/><Relationship Id="rId18938" Type="http://schemas.openxmlformats.org/officeDocument/2006/relationships/hyperlink" Target="mailto:alice66@larson.biz" TargetMode="External"/><Relationship Id="rId246" Type="http://schemas.openxmlformats.org/officeDocument/2006/relationships/hyperlink" Target="mailto:watkinsevan@ward.biz" TargetMode="External"/><Relationship Id="rId5497" Type="http://schemas.openxmlformats.org/officeDocument/2006/relationships/hyperlink" Target="http://www.mercer.com/" TargetMode="External"/><Relationship Id="rId6548" Type="http://schemas.openxmlformats.org/officeDocument/2006/relationships/hyperlink" Target="mailto:sharon62@pace-barr.com" TargetMode="External"/><Relationship Id="rId6895" Type="http://schemas.openxmlformats.org/officeDocument/2006/relationships/hyperlink" Target="http://may-glenn.net/" TargetMode="External"/><Relationship Id="rId7946" Type="http://schemas.openxmlformats.org/officeDocument/2006/relationships/hyperlink" Target="mailto:stevenmorris@whitaker.com" TargetMode="External"/><Relationship Id="rId10927" Type="http://schemas.openxmlformats.org/officeDocument/2006/relationships/hyperlink" Target="http://www.peterson-grant.com/" TargetMode="External"/><Relationship Id="rId16489" Type="http://schemas.openxmlformats.org/officeDocument/2006/relationships/hyperlink" Target="https://www.buckley.com/" TargetMode="External"/><Relationship Id="rId4099" Type="http://schemas.openxmlformats.org/officeDocument/2006/relationships/hyperlink" Target="https://ruiz-bullock.net/" TargetMode="External"/><Relationship Id="rId9021" Type="http://schemas.openxmlformats.org/officeDocument/2006/relationships/hyperlink" Target="https://www.donovan.net/" TargetMode="External"/><Relationship Id="rId13400" Type="http://schemas.openxmlformats.org/officeDocument/2006/relationships/hyperlink" Target="mailto:iwang@bray.com" TargetMode="External"/><Relationship Id="rId16970" Type="http://schemas.openxmlformats.org/officeDocument/2006/relationships/hyperlink" Target="mailto:rochaselena@shaw.biz" TargetMode="External"/><Relationship Id="rId12002" Type="http://schemas.openxmlformats.org/officeDocument/2006/relationships/hyperlink" Target="mailto:pellis@hawkins.com" TargetMode="External"/><Relationship Id="rId15572" Type="http://schemas.openxmlformats.org/officeDocument/2006/relationships/hyperlink" Target="mailto:lorettalarson@wilkinson.com" TargetMode="External"/><Relationship Id="rId16623" Type="http://schemas.openxmlformats.org/officeDocument/2006/relationships/hyperlink" Target="http://alexander.com/" TargetMode="External"/><Relationship Id="rId1010" Type="http://schemas.openxmlformats.org/officeDocument/2006/relationships/hyperlink" Target="mailto:vmelton@harris-roth.biz" TargetMode="External"/><Relationship Id="rId4580" Type="http://schemas.openxmlformats.org/officeDocument/2006/relationships/hyperlink" Target="mailto:mwhitney@haley-morton.net" TargetMode="External"/><Relationship Id="rId5631" Type="http://schemas.openxmlformats.org/officeDocument/2006/relationships/hyperlink" Target="http://www.daugherty-hooper.biz/" TargetMode="External"/><Relationship Id="rId14174" Type="http://schemas.openxmlformats.org/officeDocument/2006/relationships/hyperlink" Target="mailto:brettmarks@tate.net" TargetMode="External"/><Relationship Id="rId15225" Type="http://schemas.openxmlformats.org/officeDocument/2006/relationships/hyperlink" Target="https://www.rocha.com/" TargetMode="External"/><Relationship Id="rId18795" Type="http://schemas.openxmlformats.org/officeDocument/2006/relationships/hyperlink" Target="http://www.potter-avery.biz/" TargetMode="External"/><Relationship Id="rId4233" Type="http://schemas.openxmlformats.org/officeDocument/2006/relationships/hyperlink" Target="https://james.com/" TargetMode="External"/><Relationship Id="rId9905" Type="http://schemas.openxmlformats.org/officeDocument/2006/relationships/hyperlink" Target="https://www.bishop.com/" TargetMode="External"/><Relationship Id="rId17397" Type="http://schemas.openxmlformats.org/officeDocument/2006/relationships/hyperlink" Target="http://www.frost.com/" TargetMode="External"/><Relationship Id="rId19846" Type="http://schemas.openxmlformats.org/officeDocument/2006/relationships/hyperlink" Target="mailto:toddvaldez@rush.com" TargetMode="External"/><Relationship Id="rId7456" Type="http://schemas.openxmlformats.org/officeDocument/2006/relationships/hyperlink" Target="mailto:kylezimmerman@adkins.com" TargetMode="External"/><Relationship Id="rId10784" Type="http://schemas.openxmlformats.org/officeDocument/2006/relationships/hyperlink" Target="mailto:luismahoney@dennis.com" TargetMode="External"/><Relationship Id="rId7109" Type="http://schemas.openxmlformats.org/officeDocument/2006/relationships/hyperlink" Target="http://pruitt.com/" TargetMode="External"/><Relationship Id="rId10437" Type="http://schemas.openxmlformats.org/officeDocument/2006/relationships/hyperlink" Target="https://www.phillips-mullen.com/" TargetMode="External"/><Relationship Id="rId16480" Type="http://schemas.openxmlformats.org/officeDocument/2006/relationships/hyperlink" Target="mailto:droberts@horne.com" TargetMode="External"/><Relationship Id="rId3719" Type="http://schemas.openxmlformats.org/officeDocument/2006/relationships/hyperlink" Target="https://www.norris.com/" TargetMode="External"/><Relationship Id="rId4090" Type="http://schemas.openxmlformats.org/officeDocument/2006/relationships/hyperlink" Target="mailto:sherrymoore@jones.biz" TargetMode="External"/><Relationship Id="rId16133" Type="http://schemas.openxmlformats.org/officeDocument/2006/relationships/hyperlink" Target="https://www.peck-medina.info/" TargetMode="External"/><Relationship Id="rId9762" Type="http://schemas.openxmlformats.org/officeDocument/2006/relationships/hyperlink" Target="mailto:vfloyd@dunn-spears.com" TargetMode="External"/><Relationship Id="rId12743" Type="http://schemas.openxmlformats.org/officeDocument/2006/relationships/hyperlink" Target="http://www.navarro.com/" TargetMode="External"/><Relationship Id="rId19356" Type="http://schemas.openxmlformats.org/officeDocument/2006/relationships/hyperlink" Target="mailto:kaylalambert@roberson.com" TargetMode="External"/><Relationship Id="rId2802" Type="http://schemas.openxmlformats.org/officeDocument/2006/relationships/hyperlink" Target="mailto:lhuffman@hancock.net" TargetMode="External"/><Relationship Id="rId9415" Type="http://schemas.openxmlformats.org/officeDocument/2006/relationships/hyperlink" Target="http://avery.com/" TargetMode="External"/><Relationship Id="rId10294" Type="http://schemas.openxmlformats.org/officeDocument/2006/relationships/hyperlink" Target="mailto:levi01@bray-andrade.info" TargetMode="External"/><Relationship Id="rId19009" Type="http://schemas.openxmlformats.org/officeDocument/2006/relationships/hyperlink" Target="http://www.mata.com/" TargetMode="External"/><Relationship Id="rId15966" Type="http://schemas.openxmlformats.org/officeDocument/2006/relationships/hyperlink" Target="mailto:kirkleonard@serrano.com" TargetMode="External"/><Relationship Id="rId3576" Type="http://schemas.openxmlformats.org/officeDocument/2006/relationships/hyperlink" Target="mailto:sharpperry@west.biz" TargetMode="External"/><Relationship Id="rId15619" Type="http://schemas.openxmlformats.org/officeDocument/2006/relationships/hyperlink" Target="https://www.abbott.com/" TargetMode="External"/><Relationship Id="rId3229" Type="http://schemas.openxmlformats.org/officeDocument/2006/relationships/hyperlink" Target="https://www.rojas.com/" TargetMode="External"/><Relationship Id="rId6799" Type="http://schemas.openxmlformats.org/officeDocument/2006/relationships/hyperlink" Target="http://www.baldwin-arroyo.info/" TargetMode="External"/><Relationship Id="rId14702" Type="http://schemas.openxmlformats.org/officeDocument/2006/relationships/hyperlink" Target="mailto:gailmoon@randolph.com" TargetMode="External"/><Relationship Id="rId9272" Type="http://schemas.openxmlformats.org/officeDocument/2006/relationships/hyperlink" Target="mailto:jeancarrillo@cobb-mcmillan.com" TargetMode="External"/><Relationship Id="rId12253" Type="http://schemas.openxmlformats.org/officeDocument/2006/relationships/hyperlink" Target="http://www.erickson.com/" TargetMode="External"/><Relationship Id="rId631" Type="http://schemas.openxmlformats.org/officeDocument/2006/relationships/hyperlink" Target="http://www.kaufman-callahan.com/" TargetMode="External"/><Relationship Id="rId2312" Type="http://schemas.openxmlformats.org/officeDocument/2006/relationships/hyperlink" Target="mailto:rebekah14@luna.biz" TargetMode="External"/><Relationship Id="rId5882" Type="http://schemas.openxmlformats.org/officeDocument/2006/relationships/hyperlink" Target="mailto:carlbenson@evans.com" TargetMode="External"/><Relationship Id="rId15476" Type="http://schemas.openxmlformats.org/officeDocument/2006/relationships/hyperlink" Target="mailto:samantha16@rosario.org" TargetMode="External"/><Relationship Id="rId17925" Type="http://schemas.openxmlformats.org/officeDocument/2006/relationships/hyperlink" Target="https://www.patel-li.org/" TargetMode="External"/><Relationship Id="rId5535" Type="http://schemas.openxmlformats.org/officeDocument/2006/relationships/hyperlink" Target="http://www.beltran-caldwell.com/" TargetMode="External"/><Relationship Id="rId15129" Type="http://schemas.openxmlformats.org/officeDocument/2006/relationships/hyperlink" Target="https://arias.com/" TargetMode="External"/><Relationship Id="rId3086" Type="http://schemas.openxmlformats.org/officeDocument/2006/relationships/hyperlink" Target="mailto:blake59@jefferson.com" TargetMode="External"/><Relationship Id="rId8758" Type="http://schemas.openxmlformats.org/officeDocument/2006/relationships/hyperlink" Target="mailto:cathymiranda@welch.biz" TargetMode="External"/><Relationship Id="rId18699" Type="http://schemas.openxmlformats.org/officeDocument/2006/relationships/hyperlink" Target="http://www.gibbs.com/" TargetMode="External"/><Relationship Id="rId11739" Type="http://schemas.openxmlformats.org/officeDocument/2006/relationships/hyperlink" Target="https://franco.com/" TargetMode="External"/><Relationship Id="rId14212" Type="http://schemas.openxmlformats.org/officeDocument/2006/relationships/hyperlink" Target="mailto:nroberson@yang.com" TargetMode="External"/><Relationship Id="rId17782" Type="http://schemas.openxmlformats.org/officeDocument/2006/relationships/hyperlink" Target="mailto:desireemorales@howell.com" TargetMode="External"/><Relationship Id="rId141" Type="http://schemas.openxmlformats.org/officeDocument/2006/relationships/hyperlink" Target="http://www.blankenship.com/" TargetMode="External"/><Relationship Id="rId7841" Type="http://schemas.openxmlformats.org/officeDocument/2006/relationships/hyperlink" Target="https://www.tucker-hall.org/" TargetMode="External"/><Relationship Id="rId10822" Type="http://schemas.openxmlformats.org/officeDocument/2006/relationships/hyperlink" Target="mailto:agould@joyce.info" TargetMode="External"/><Relationship Id="rId17435" Type="http://schemas.openxmlformats.org/officeDocument/2006/relationships/hyperlink" Target="http://decker-cain.org/" TargetMode="External"/><Relationship Id="rId5392" Type="http://schemas.openxmlformats.org/officeDocument/2006/relationships/hyperlink" Target="mailto:courtney74@eaton.net" TargetMode="External"/><Relationship Id="rId5045" Type="http://schemas.openxmlformats.org/officeDocument/2006/relationships/hyperlink" Target="http://www.stokes.com/" TargetMode="External"/><Relationship Id="rId11596" Type="http://schemas.openxmlformats.org/officeDocument/2006/relationships/hyperlink" Target="mailto:russellbriggs@guerra-mullen.info" TargetMode="External"/><Relationship Id="rId1655" Type="http://schemas.openxmlformats.org/officeDocument/2006/relationships/hyperlink" Target="http://www.coffey.com/" TargetMode="External"/><Relationship Id="rId8268" Type="http://schemas.openxmlformats.org/officeDocument/2006/relationships/hyperlink" Target="mailto:penny09@kim.com" TargetMode="External"/><Relationship Id="rId11249" Type="http://schemas.openxmlformats.org/officeDocument/2006/relationships/hyperlink" Target="http://walton-walls.biz/" TargetMode="External"/><Relationship Id="rId1308" Type="http://schemas.openxmlformats.org/officeDocument/2006/relationships/hyperlink" Target="mailto:rickygamble@may.com" TargetMode="External"/><Relationship Id="rId19741" Type="http://schemas.openxmlformats.org/officeDocument/2006/relationships/hyperlink" Target="https://lyons-mendez.com/" TargetMode="External"/><Relationship Id="rId4878" Type="http://schemas.openxmlformats.org/officeDocument/2006/relationships/hyperlink" Target="mailto:orrtodd@murray-mann.com" TargetMode="External"/><Relationship Id="rId9800" Type="http://schemas.openxmlformats.org/officeDocument/2006/relationships/hyperlink" Target="mailto:dariusmalone@orozco.com" TargetMode="External"/><Relationship Id="rId17292" Type="http://schemas.openxmlformats.org/officeDocument/2006/relationships/hyperlink" Target="mailto:ltrujillo@castaneda.com" TargetMode="External"/><Relationship Id="rId14" Type="http://schemas.openxmlformats.org/officeDocument/2006/relationships/hyperlink" Target="http://www.holt.com/" TargetMode="External"/><Relationship Id="rId7004" Type="http://schemas.openxmlformats.org/officeDocument/2006/relationships/hyperlink" Target="mailto:gyu@farley.info" TargetMode="External"/><Relationship Id="rId7351" Type="http://schemas.openxmlformats.org/officeDocument/2006/relationships/hyperlink" Target="http://www.bush-choi.com/" TargetMode="External"/><Relationship Id="rId10332" Type="http://schemas.openxmlformats.org/officeDocument/2006/relationships/hyperlink" Target="mailto:ynorman@cochran.com" TargetMode="External"/><Relationship Id="rId3961" Type="http://schemas.openxmlformats.org/officeDocument/2006/relationships/hyperlink" Target="https://yates.net/" TargetMode="External"/><Relationship Id="rId13555" Type="http://schemas.openxmlformats.org/officeDocument/2006/relationships/hyperlink" Target="http://davies.com/" TargetMode="External"/><Relationship Id="rId3614" Type="http://schemas.openxmlformats.org/officeDocument/2006/relationships/hyperlink" Target="mailto:colejon@carson-davis.com" TargetMode="External"/><Relationship Id="rId13208" Type="http://schemas.openxmlformats.org/officeDocument/2006/relationships/hyperlink" Target="mailto:roblesselena@huber-arroyo.com" TargetMode="External"/><Relationship Id="rId1165" Type="http://schemas.openxmlformats.org/officeDocument/2006/relationships/hyperlink" Target="https://www.kaiser.com/" TargetMode="External"/><Relationship Id="rId6837" Type="http://schemas.openxmlformats.org/officeDocument/2006/relationships/hyperlink" Target="http://www.shaffer.biz/" TargetMode="External"/><Relationship Id="rId16778" Type="http://schemas.openxmlformats.org/officeDocument/2006/relationships/hyperlink" Target="mailto:sarah48@brock.com" TargetMode="External"/><Relationship Id="rId19251" Type="http://schemas.openxmlformats.org/officeDocument/2006/relationships/hyperlink" Target="https://wu.info/" TargetMode="External"/><Relationship Id="rId4388" Type="http://schemas.openxmlformats.org/officeDocument/2006/relationships/hyperlink" Target="mailto:kristi14@york.com" TargetMode="External"/><Relationship Id="rId9310" Type="http://schemas.openxmlformats.org/officeDocument/2006/relationships/hyperlink" Target="mailto:haynesalison@barnes.com" TargetMode="External"/><Relationship Id="rId15861" Type="http://schemas.openxmlformats.org/officeDocument/2006/relationships/hyperlink" Target="http://www.mccullough.com/" TargetMode="External"/><Relationship Id="rId5920" Type="http://schemas.openxmlformats.org/officeDocument/2006/relationships/hyperlink" Target="mailto:bfarmer@reilly.com" TargetMode="External"/><Relationship Id="rId15514" Type="http://schemas.openxmlformats.org/officeDocument/2006/relationships/hyperlink" Target="mailto:stuartbridges@shelton.org" TargetMode="External"/><Relationship Id="rId3471" Type="http://schemas.openxmlformats.org/officeDocument/2006/relationships/hyperlink" Target="https://www.morgan-brooks.com/" TargetMode="External"/><Relationship Id="rId13065" Type="http://schemas.openxmlformats.org/officeDocument/2006/relationships/hyperlink" Target="http://mclaughlin.com/" TargetMode="External"/><Relationship Id="rId18737" Type="http://schemas.openxmlformats.org/officeDocument/2006/relationships/hyperlink" Target="https://www.raymond-blevins.com/" TargetMode="External"/><Relationship Id="rId3124" Type="http://schemas.openxmlformats.org/officeDocument/2006/relationships/hyperlink" Target="mailto:trobles@montgomery.com" TargetMode="External"/><Relationship Id="rId6694" Type="http://schemas.openxmlformats.org/officeDocument/2006/relationships/hyperlink" Target="mailto:jillsnow@west.com" TargetMode="External"/><Relationship Id="rId16288" Type="http://schemas.openxmlformats.org/officeDocument/2006/relationships/hyperlink" Target="mailto:jeremiah69@murphy.info" TargetMode="External"/><Relationship Id="rId6347" Type="http://schemas.openxmlformats.org/officeDocument/2006/relationships/hyperlink" Target="http://doyle-kelly.com/" TargetMode="External"/><Relationship Id="rId12898" Type="http://schemas.openxmlformats.org/officeDocument/2006/relationships/hyperlink" Target="mailto:martin75@vega.com" TargetMode="External"/><Relationship Id="rId17820" Type="http://schemas.openxmlformats.org/officeDocument/2006/relationships/hyperlink" Target="mailto:mandyfrancis@mccall.org" TargetMode="External"/><Relationship Id="rId2957" Type="http://schemas.openxmlformats.org/officeDocument/2006/relationships/hyperlink" Target="https://www.schaefer.net/" TargetMode="External"/><Relationship Id="rId15371" Type="http://schemas.openxmlformats.org/officeDocument/2006/relationships/hyperlink" Target="http://www.curtis.com/" TargetMode="External"/><Relationship Id="rId929" Type="http://schemas.openxmlformats.org/officeDocument/2006/relationships/hyperlink" Target="https://www.powers.net/" TargetMode="External"/><Relationship Id="rId5430" Type="http://schemas.openxmlformats.org/officeDocument/2006/relationships/hyperlink" Target="mailto:claire76@peterson-french.com" TargetMode="External"/><Relationship Id="rId11981" Type="http://schemas.openxmlformats.org/officeDocument/2006/relationships/hyperlink" Target="https://horton.com/" TargetMode="External"/><Relationship Id="rId15024" Type="http://schemas.openxmlformats.org/officeDocument/2006/relationships/hyperlink" Target="mailto:kramerguy@jones.org" TargetMode="External"/><Relationship Id="rId18594" Type="http://schemas.openxmlformats.org/officeDocument/2006/relationships/hyperlink" Target="mailto:noah24@dalton-keith.biz" TargetMode="External"/><Relationship Id="rId8653" Type="http://schemas.openxmlformats.org/officeDocument/2006/relationships/hyperlink" Target="http://www.hobbs-webster.net/" TargetMode="External"/><Relationship Id="rId11634" Type="http://schemas.openxmlformats.org/officeDocument/2006/relationships/hyperlink" Target="mailto:vmontoya@mathews.com" TargetMode="External"/><Relationship Id="rId18247" Type="http://schemas.openxmlformats.org/officeDocument/2006/relationships/hyperlink" Target="http://www.rose.com/" TargetMode="External"/><Relationship Id="rId8306" Type="http://schemas.openxmlformats.org/officeDocument/2006/relationships/hyperlink" Target="mailto:hobbslatoya@garcia.net" TargetMode="External"/><Relationship Id="rId4916" Type="http://schemas.openxmlformats.org/officeDocument/2006/relationships/hyperlink" Target="mailto:tammierobertson@johnston-marshall.biz" TargetMode="External"/><Relationship Id="rId14857" Type="http://schemas.openxmlformats.org/officeDocument/2006/relationships/hyperlink" Target="http://mendoza.info/" TargetMode="External"/><Relationship Id="rId17330" Type="http://schemas.openxmlformats.org/officeDocument/2006/relationships/hyperlink" Target="mailto:kvillegas@woods-parks.com" TargetMode="External"/><Relationship Id="rId786" Type="http://schemas.openxmlformats.org/officeDocument/2006/relationships/hyperlink" Target="mailto:grossstuart@cooke.com" TargetMode="External"/><Relationship Id="rId2467" Type="http://schemas.openxmlformats.org/officeDocument/2006/relationships/hyperlink" Target="http://acosta.net/" TargetMode="External"/><Relationship Id="rId439" Type="http://schemas.openxmlformats.org/officeDocument/2006/relationships/hyperlink" Target="https://www.hood-decker.com/" TargetMode="External"/><Relationship Id="rId13940" Type="http://schemas.openxmlformats.org/officeDocument/2006/relationships/hyperlink" Target="mailto:tannermathews@hutchinson.org" TargetMode="External"/><Relationship Id="rId8163" Type="http://schemas.openxmlformats.org/officeDocument/2006/relationships/hyperlink" Target="https://www.george.org/" TargetMode="External"/><Relationship Id="rId11491" Type="http://schemas.openxmlformats.org/officeDocument/2006/relationships/hyperlink" Target="http://johns-heath.com/" TargetMode="External"/><Relationship Id="rId1550" Type="http://schemas.openxmlformats.org/officeDocument/2006/relationships/hyperlink" Target="mailto:noblejeffrey@frank.com" TargetMode="External"/><Relationship Id="rId11144" Type="http://schemas.openxmlformats.org/officeDocument/2006/relationships/hyperlink" Target="mailto:preeves@noble-schaefer.com" TargetMode="External"/><Relationship Id="rId16816" Type="http://schemas.openxmlformats.org/officeDocument/2006/relationships/hyperlink" Target="mailto:sheenahanna@armstrong.info" TargetMode="External"/><Relationship Id="rId1203" Type="http://schemas.openxmlformats.org/officeDocument/2006/relationships/hyperlink" Target="http://romero.com/" TargetMode="External"/><Relationship Id="rId4773" Type="http://schemas.openxmlformats.org/officeDocument/2006/relationships/hyperlink" Target="http://www.callahan.info/" TargetMode="External"/><Relationship Id="rId14367" Type="http://schemas.openxmlformats.org/officeDocument/2006/relationships/hyperlink" Target="http://www.bush.com/" TargetMode="External"/><Relationship Id="rId4426" Type="http://schemas.openxmlformats.org/officeDocument/2006/relationships/hyperlink" Target="mailto:charleneabbott@mcintosh.biz" TargetMode="External"/><Relationship Id="rId7996" Type="http://schemas.openxmlformats.org/officeDocument/2006/relationships/hyperlink" Target="mailto:jfischer@mays.org" TargetMode="External"/><Relationship Id="rId296" Type="http://schemas.openxmlformats.org/officeDocument/2006/relationships/hyperlink" Target="mailto:lunakirsten@zimmerman-salinas.org" TargetMode="External"/><Relationship Id="rId7649" Type="http://schemas.openxmlformats.org/officeDocument/2006/relationships/hyperlink" Target="https://medina.biz/" TargetMode="External"/><Relationship Id="rId10977" Type="http://schemas.openxmlformats.org/officeDocument/2006/relationships/hyperlink" Target="http://houston-maldonado.biz/" TargetMode="External"/><Relationship Id="rId13450" Type="http://schemas.openxmlformats.org/officeDocument/2006/relationships/hyperlink" Target="mailto:hwise@lowery.info" TargetMode="External"/><Relationship Id="rId1060" Type="http://schemas.openxmlformats.org/officeDocument/2006/relationships/hyperlink" Target="mailto:mcleanarthur@erickson.com" TargetMode="External"/><Relationship Id="rId13103" Type="http://schemas.openxmlformats.org/officeDocument/2006/relationships/hyperlink" Target="http://schwartz.biz/" TargetMode="External"/><Relationship Id="rId16673" Type="http://schemas.openxmlformats.org/officeDocument/2006/relationships/hyperlink" Target="https://singh.com/" TargetMode="External"/><Relationship Id="rId6732" Type="http://schemas.openxmlformats.org/officeDocument/2006/relationships/hyperlink" Target="mailto:thatfield@arellano.net" TargetMode="External"/><Relationship Id="rId16326" Type="http://schemas.openxmlformats.org/officeDocument/2006/relationships/hyperlink" Target="mailto:foxernest@barnes.biz" TargetMode="External"/><Relationship Id="rId19896" Type="http://schemas.openxmlformats.org/officeDocument/2006/relationships/hyperlink" Target="mailto:kaylavaughn@grant-santana.com" TargetMode="External"/><Relationship Id="rId4283" Type="http://schemas.openxmlformats.org/officeDocument/2006/relationships/hyperlink" Target="http://www.stevens.net/" TargetMode="External"/><Relationship Id="rId9955" Type="http://schemas.openxmlformats.org/officeDocument/2006/relationships/hyperlink" Target="http://www.esparza.com/" TargetMode="External"/><Relationship Id="rId19549" Type="http://schemas.openxmlformats.org/officeDocument/2006/relationships/hyperlink" Target="https://charles-levine.org/" TargetMode="External"/><Relationship Id="rId9608" Type="http://schemas.openxmlformats.org/officeDocument/2006/relationships/hyperlink" Target="mailto:idrake@jensen-sweeney.net" TargetMode="External"/><Relationship Id="rId10487" Type="http://schemas.openxmlformats.org/officeDocument/2006/relationships/hyperlink" Target="http://www.chen.com/" TargetMode="External"/><Relationship Id="rId12936" Type="http://schemas.openxmlformats.org/officeDocument/2006/relationships/hyperlink" Target="mailto:jsimmons@stokes-avery.info" TargetMode="External"/><Relationship Id="rId7159" Type="http://schemas.openxmlformats.org/officeDocument/2006/relationships/hyperlink" Target="https://www.jefferson-nicholson.biz/" TargetMode="External"/><Relationship Id="rId16183" Type="http://schemas.openxmlformats.org/officeDocument/2006/relationships/hyperlink" Target="https://www.matthews.info/" TargetMode="External"/><Relationship Id="rId18632" Type="http://schemas.openxmlformats.org/officeDocument/2006/relationships/hyperlink" Target="mailto:everettalexa@mckee.com" TargetMode="External"/><Relationship Id="rId3769" Type="http://schemas.openxmlformats.org/officeDocument/2006/relationships/hyperlink" Target="http://www.palmer.info/" TargetMode="External"/><Relationship Id="rId6242" Type="http://schemas.openxmlformats.org/officeDocument/2006/relationships/hyperlink" Target="mailto:wfox@solomon.com" TargetMode="External"/><Relationship Id="rId12793" Type="http://schemas.openxmlformats.org/officeDocument/2006/relationships/hyperlink" Target="https://gates.info/" TargetMode="External"/><Relationship Id="rId2852" Type="http://schemas.openxmlformats.org/officeDocument/2006/relationships/hyperlink" Target="mailto:hayley95@sullivan.com" TargetMode="External"/><Relationship Id="rId9465" Type="http://schemas.openxmlformats.org/officeDocument/2006/relationships/hyperlink" Target="https://www.walls.com/" TargetMode="External"/><Relationship Id="rId12446" Type="http://schemas.openxmlformats.org/officeDocument/2006/relationships/hyperlink" Target="mailto:bradshawisaac@singh-marks.com" TargetMode="External"/><Relationship Id="rId19059" Type="http://schemas.openxmlformats.org/officeDocument/2006/relationships/hyperlink" Target="http://pollard.com/" TargetMode="External"/><Relationship Id="rId824" Type="http://schemas.openxmlformats.org/officeDocument/2006/relationships/hyperlink" Target="mailto:rickybarrera@mathis-nicholson.com" TargetMode="External"/><Relationship Id="rId2505" Type="http://schemas.openxmlformats.org/officeDocument/2006/relationships/hyperlink" Target="http://www.mason.com/" TargetMode="External"/><Relationship Id="rId9118" Type="http://schemas.openxmlformats.org/officeDocument/2006/relationships/hyperlink" Target="mailto:xbarker@berger.com" TargetMode="External"/><Relationship Id="rId15669" Type="http://schemas.openxmlformats.org/officeDocument/2006/relationships/hyperlink" Target="http://bush.org/" TargetMode="External"/><Relationship Id="rId5728" Type="http://schemas.openxmlformats.org/officeDocument/2006/relationships/hyperlink" Target="mailto:gryan@dougherty.com" TargetMode="External"/><Relationship Id="rId18142" Type="http://schemas.openxmlformats.org/officeDocument/2006/relationships/hyperlink" Target="mailto:zunigatom@beasley-kirby.com" TargetMode="External"/><Relationship Id="rId3279" Type="http://schemas.openxmlformats.org/officeDocument/2006/relationships/hyperlink" Target="https://davidson-dean.info/" TargetMode="External"/><Relationship Id="rId8201" Type="http://schemas.openxmlformats.org/officeDocument/2006/relationships/hyperlink" Target="https://donovan.net/" TargetMode="External"/><Relationship Id="rId14752" Type="http://schemas.openxmlformats.org/officeDocument/2006/relationships/hyperlink" Target="mailto:cristian03@hopkins.biz" TargetMode="External"/><Relationship Id="rId4811" Type="http://schemas.openxmlformats.org/officeDocument/2006/relationships/hyperlink" Target="https://gross.biz/" TargetMode="External"/><Relationship Id="rId14405" Type="http://schemas.openxmlformats.org/officeDocument/2006/relationships/hyperlink" Target="http://www.dyer-aguirre.biz/" TargetMode="External"/><Relationship Id="rId17975" Type="http://schemas.openxmlformats.org/officeDocument/2006/relationships/hyperlink" Target="https://oconnell.com/" TargetMode="External"/><Relationship Id="rId681" Type="http://schemas.openxmlformats.org/officeDocument/2006/relationships/hyperlink" Target="http://joseph.com/" TargetMode="External"/><Relationship Id="rId2362" Type="http://schemas.openxmlformats.org/officeDocument/2006/relationships/hyperlink" Target="mailto:wyatt97@garza.com" TargetMode="External"/><Relationship Id="rId17628" Type="http://schemas.openxmlformats.org/officeDocument/2006/relationships/hyperlink" Target="mailto:jcantrell@nichols.com" TargetMode="External"/><Relationship Id="rId334" Type="http://schemas.openxmlformats.org/officeDocument/2006/relationships/hyperlink" Target="mailto:frederickmisty@carpenter-nielsen.net" TargetMode="External"/><Relationship Id="rId2015" Type="http://schemas.openxmlformats.org/officeDocument/2006/relationships/hyperlink" Target="https://monroe-oliver.com/" TargetMode="External"/><Relationship Id="rId5585" Type="http://schemas.openxmlformats.org/officeDocument/2006/relationships/hyperlink" Target="https://www.odom.biz/" TargetMode="External"/><Relationship Id="rId15179" Type="http://schemas.openxmlformats.org/officeDocument/2006/relationships/hyperlink" Target="https://www.whitaker.com/" TargetMode="External"/><Relationship Id="rId5238" Type="http://schemas.openxmlformats.org/officeDocument/2006/relationships/hyperlink" Target="mailto:stacey93@whitaker-roach.com" TargetMode="External"/><Relationship Id="rId11789" Type="http://schemas.openxmlformats.org/officeDocument/2006/relationships/hyperlink" Target="https://www.olson.com/" TargetMode="External"/><Relationship Id="rId14262" Type="http://schemas.openxmlformats.org/officeDocument/2006/relationships/hyperlink" Target="mailto:shelby99@kline.com" TargetMode="External"/><Relationship Id="rId16711" Type="http://schemas.openxmlformats.org/officeDocument/2006/relationships/hyperlink" Target="https://www.miranda.org/" TargetMode="External"/><Relationship Id="rId1848" Type="http://schemas.openxmlformats.org/officeDocument/2006/relationships/hyperlink" Target="mailto:alejandro25@russell.com" TargetMode="External"/><Relationship Id="rId4321" Type="http://schemas.openxmlformats.org/officeDocument/2006/relationships/hyperlink" Target="http://espinoza.com/" TargetMode="External"/><Relationship Id="rId19934" Type="http://schemas.openxmlformats.org/officeDocument/2006/relationships/hyperlink" Target="mailto:lisa31@rubio.com" TargetMode="External"/><Relationship Id="rId191" Type="http://schemas.openxmlformats.org/officeDocument/2006/relationships/hyperlink" Target="mailto:anthonyzuniga@tucker.com" TargetMode="External"/><Relationship Id="rId7891" Type="http://schemas.openxmlformats.org/officeDocument/2006/relationships/hyperlink" Target="http://cervantes-clements.info/" TargetMode="External"/><Relationship Id="rId10872" Type="http://schemas.openxmlformats.org/officeDocument/2006/relationships/hyperlink" Target="mailto:bill28@petersen.biz" TargetMode="External"/><Relationship Id="rId17485" Type="http://schemas.openxmlformats.org/officeDocument/2006/relationships/hyperlink" Target="http://www.robles.com/" TargetMode="External"/><Relationship Id="rId5095" Type="http://schemas.openxmlformats.org/officeDocument/2006/relationships/hyperlink" Target="https://figueroa.biz/" TargetMode="External"/><Relationship Id="rId7544" Type="http://schemas.openxmlformats.org/officeDocument/2006/relationships/hyperlink" Target="mailto:ronald20@buck.com" TargetMode="External"/><Relationship Id="rId10525" Type="http://schemas.openxmlformats.org/officeDocument/2006/relationships/hyperlink" Target="https://horne-erickson.com/" TargetMode="External"/><Relationship Id="rId17138" Type="http://schemas.openxmlformats.org/officeDocument/2006/relationships/hyperlink" Target="mailto:vhanson@stark.com" TargetMode="External"/><Relationship Id="rId13748" Type="http://schemas.openxmlformats.org/officeDocument/2006/relationships/hyperlink" Target="mailto:bonnie24@perkins.com" TargetMode="External"/><Relationship Id="rId3807" Type="http://schemas.openxmlformats.org/officeDocument/2006/relationships/hyperlink" Target="https://bautista.com/" TargetMode="External"/><Relationship Id="rId11299" Type="http://schemas.openxmlformats.org/officeDocument/2006/relationships/hyperlink" Target="https://marsh.org/" TargetMode="External"/><Relationship Id="rId16221" Type="http://schemas.openxmlformats.org/officeDocument/2006/relationships/hyperlink" Target="https://frederick.info/" TargetMode="External"/><Relationship Id="rId1358" Type="http://schemas.openxmlformats.org/officeDocument/2006/relationships/hyperlink" Target="mailto:benderangie@cooley.net" TargetMode="External"/><Relationship Id="rId19791" Type="http://schemas.openxmlformats.org/officeDocument/2006/relationships/hyperlink" Target="http://obrien.com/" TargetMode="External"/><Relationship Id="rId64" Type="http://schemas.openxmlformats.org/officeDocument/2006/relationships/hyperlink" Target="mailto:mhudson@hardin.com" TargetMode="External"/><Relationship Id="rId9503" Type="http://schemas.openxmlformats.org/officeDocument/2006/relationships/hyperlink" Target="http://www.forbes.com/" TargetMode="External"/><Relationship Id="rId9850" Type="http://schemas.openxmlformats.org/officeDocument/2006/relationships/hyperlink" Target="mailto:emoran@shields.biz" TargetMode="External"/><Relationship Id="rId12831" Type="http://schemas.openxmlformats.org/officeDocument/2006/relationships/hyperlink" Target="http://www.mccarty-sanford.org/" TargetMode="External"/><Relationship Id="rId19444" Type="http://schemas.openxmlformats.org/officeDocument/2006/relationships/hyperlink" Target="mailto:clinton57@gallegos-franklin.biz" TargetMode="External"/><Relationship Id="rId7054" Type="http://schemas.openxmlformats.org/officeDocument/2006/relationships/hyperlink" Target="mailto:blakele@sloan.com" TargetMode="External"/><Relationship Id="rId10382" Type="http://schemas.openxmlformats.org/officeDocument/2006/relationships/hyperlink" Target="mailto:leedurham@mcmillan.net" TargetMode="External"/><Relationship Id="rId10035" Type="http://schemas.openxmlformats.org/officeDocument/2006/relationships/hyperlink" Target="http://www.bullock-chapman.com/" TargetMode="External"/><Relationship Id="rId15707" Type="http://schemas.openxmlformats.org/officeDocument/2006/relationships/hyperlink" Target="http://bonilla.com/" TargetMode="External"/><Relationship Id="rId3664" Type="http://schemas.openxmlformats.org/officeDocument/2006/relationships/hyperlink" Target="mailto:shelleykirk@sloan-love.info" TargetMode="External"/><Relationship Id="rId13258" Type="http://schemas.openxmlformats.org/officeDocument/2006/relationships/hyperlink" Target="mailto:hamptonamanda@chavez-bender.com" TargetMode="External"/><Relationship Id="rId3317" Type="http://schemas.openxmlformats.org/officeDocument/2006/relationships/hyperlink" Target="http://arellano.biz/" TargetMode="External"/><Relationship Id="rId6887" Type="http://schemas.openxmlformats.org/officeDocument/2006/relationships/hyperlink" Target="http://www.mcgrath.com/" TargetMode="External"/><Relationship Id="rId9360" Type="http://schemas.openxmlformats.org/officeDocument/2006/relationships/hyperlink" Target="mailto:jason52@mccarthy.info" TargetMode="External"/><Relationship Id="rId12341" Type="http://schemas.openxmlformats.org/officeDocument/2006/relationships/hyperlink" Target="https://frazier.info/" TargetMode="External"/><Relationship Id="rId2400" Type="http://schemas.openxmlformats.org/officeDocument/2006/relationships/hyperlink" Target="mailto:probbins@powell-david.com" TargetMode="External"/><Relationship Id="rId9013" Type="http://schemas.openxmlformats.org/officeDocument/2006/relationships/hyperlink" Target="http://www.romero.com/" TargetMode="External"/><Relationship Id="rId5970" Type="http://schemas.openxmlformats.org/officeDocument/2006/relationships/hyperlink" Target="mailto:fmoyer@warner.com" TargetMode="External"/><Relationship Id="rId15564" Type="http://schemas.openxmlformats.org/officeDocument/2006/relationships/hyperlink" Target="mailto:gerald39@hoffman.com" TargetMode="External"/><Relationship Id="rId3174" Type="http://schemas.openxmlformats.org/officeDocument/2006/relationships/hyperlink" Target="mailto:fmccormick@cowan.info" TargetMode="External"/><Relationship Id="rId5623" Type="http://schemas.openxmlformats.org/officeDocument/2006/relationships/hyperlink" Target="https://barry.com/" TargetMode="External"/><Relationship Id="rId15217" Type="http://schemas.openxmlformats.org/officeDocument/2006/relationships/hyperlink" Target="http://casey.com/" TargetMode="External"/><Relationship Id="rId18787" Type="http://schemas.openxmlformats.org/officeDocument/2006/relationships/hyperlink" Target="http://hamilton-dean.com/" TargetMode="External"/><Relationship Id="rId8846" Type="http://schemas.openxmlformats.org/officeDocument/2006/relationships/hyperlink" Target="mailto:moralespaige@hebert.org" TargetMode="External"/><Relationship Id="rId11827" Type="http://schemas.openxmlformats.org/officeDocument/2006/relationships/hyperlink" Target="http://www.webster-mcclain.info/" TargetMode="External"/><Relationship Id="rId6397" Type="http://schemas.openxmlformats.org/officeDocument/2006/relationships/hyperlink" Target="https://www.norton-conley.net/" TargetMode="External"/><Relationship Id="rId14300" Type="http://schemas.openxmlformats.org/officeDocument/2006/relationships/hyperlink" Target="mailto:benjaminpitts@haas.com" TargetMode="External"/><Relationship Id="rId17870" Type="http://schemas.openxmlformats.org/officeDocument/2006/relationships/hyperlink" Target="mailto:acostamorgan@freeman-perry.net" TargetMode="External"/><Relationship Id="rId979" Type="http://schemas.openxmlformats.org/officeDocument/2006/relationships/hyperlink" Target="https://www.shields.com/" TargetMode="External"/><Relationship Id="rId5480" Type="http://schemas.openxmlformats.org/officeDocument/2006/relationships/hyperlink" Target="mailto:joycemayo@marquez-anthony.com" TargetMode="External"/><Relationship Id="rId10910" Type="http://schemas.openxmlformats.org/officeDocument/2006/relationships/hyperlink" Target="mailto:rsummers@paul.org" TargetMode="External"/><Relationship Id="rId15074" Type="http://schemas.openxmlformats.org/officeDocument/2006/relationships/hyperlink" Target="mailto:manuelgallegos@ruiz.info" TargetMode="External"/><Relationship Id="rId17523" Type="http://schemas.openxmlformats.org/officeDocument/2006/relationships/hyperlink" Target="https://gonzalez-bass.net/" TargetMode="External"/><Relationship Id="rId5133" Type="http://schemas.openxmlformats.org/officeDocument/2006/relationships/hyperlink" Target="http://garza.com/" TargetMode="External"/><Relationship Id="rId11684" Type="http://schemas.openxmlformats.org/officeDocument/2006/relationships/hyperlink" Target="mailto:singhsonia@chan.com" TargetMode="External"/><Relationship Id="rId18297" Type="http://schemas.openxmlformats.org/officeDocument/2006/relationships/hyperlink" Target="http://gay-hendricks.info/" TargetMode="External"/><Relationship Id="rId1743" Type="http://schemas.openxmlformats.org/officeDocument/2006/relationships/hyperlink" Target="https://whitehead-galvan.com/" TargetMode="External"/><Relationship Id="rId8009" Type="http://schemas.openxmlformats.org/officeDocument/2006/relationships/hyperlink" Target="https://hardy.org/" TargetMode="External"/><Relationship Id="rId8356" Type="http://schemas.openxmlformats.org/officeDocument/2006/relationships/hyperlink" Target="mailto:mstanton@hines-weeks.com" TargetMode="External"/><Relationship Id="rId11337" Type="http://schemas.openxmlformats.org/officeDocument/2006/relationships/hyperlink" Target="https://myers-mitchell.com/" TargetMode="External"/><Relationship Id="rId4966" Type="http://schemas.openxmlformats.org/officeDocument/2006/relationships/hyperlink" Target="mailto:stokessheri@reynolds.org" TargetMode="External"/><Relationship Id="rId17380" Type="http://schemas.openxmlformats.org/officeDocument/2006/relationships/hyperlink" Target="mailto:dannyjoyce@clarke.com" TargetMode="External"/><Relationship Id="rId4619" Type="http://schemas.openxmlformats.org/officeDocument/2006/relationships/hyperlink" Target="http://www.coleman.com/" TargetMode="External"/><Relationship Id="rId10420" Type="http://schemas.openxmlformats.org/officeDocument/2006/relationships/hyperlink" Target="mailto:hpadilla@jimenez-pennington.com" TargetMode="External"/><Relationship Id="rId17033" Type="http://schemas.openxmlformats.org/officeDocument/2006/relationships/hyperlink" Target="https://neal-bullock.net/" TargetMode="External"/><Relationship Id="rId489" Type="http://schemas.openxmlformats.org/officeDocument/2006/relationships/hyperlink" Target="http://www.hardin-duran.org/" TargetMode="External"/><Relationship Id="rId13990" Type="http://schemas.openxmlformats.org/officeDocument/2006/relationships/hyperlink" Target="mailto:thaas@chan-jones.com" TargetMode="External"/><Relationship Id="rId13643" Type="http://schemas.openxmlformats.org/officeDocument/2006/relationships/hyperlink" Target="http://mccormick.org/" TargetMode="External"/><Relationship Id="rId1253" Type="http://schemas.openxmlformats.org/officeDocument/2006/relationships/hyperlink" Target="https://www.bright-duran.com/" TargetMode="External"/><Relationship Id="rId3702" Type="http://schemas.openxmlformats.org/officeDocument/2006/relationships/hyperlink" Target="mailto:alexandra01@vaughan-cooke.com" TargetMode="External"/><Relationship Id="rId11194" Type="http://schemas.openxmlformats.org/officeDocument/2006/relationships/hyperlink" Target="mailto:espinozazachary@castro.org" TargetMode="External"/><Relationship Id="rId16866" Type="http://schemas.openxmlformats.org/officeDocument/2006/relationships/hyperlink" Target="mailto:avilachris@blanchard-parrish.com" TargetMode="External"/><Relationship Id="rId6925" Type="http://schemas.openxmlformats.org/officeDocument/2006/relationships/hyperlink" Target="http://www.pearson.info/" TargetMode="External"/><Relationship Id="rId16519" Type="http://schemas.openxmlformats.org/officeDocument/2006/relationships/hyperlink" Target="http://woodard-maxwell.org/" TargetMode="External"/><Relationship Id="rId4476" Type="http://schemas.openxmlformats.org/officeDocument/2006/relationships/hyperlink" Target="mailto:jackhicks@henry-blackwell.com" TargetMode="External"/><Relationship Id="rId4129" Type="http://schemas.openxmlformats.org/officeDocument/2006/relationships/hyperlink" Target="https://www.howell.com/" TargetMode="External"/><Relationship Id="rId7699" Type="http://schemas.openxmlformats.org/officeDocument/2006/relationships/hyperlink" Target="http://www.york.biz/" TargetMode="External"/><Relationship Id="rId13153" Type="http://schemas.openxmlformats.org/officeDocument/2006/relationships/hyperlink" Target="http://www.mata-doyle.com/" TargetMode="External"/><Relationship Id="rId15602" Type="http://schemas.openxmlformats.org/officeDocument/2006/relationships/hyperlink" Target="mailto:sweaver@faulkner-lloyd.org" TargetMode="External"/><Relationship Id="rId3212" Type="http://schemas.openxmlformats.org/officeDocument/2006/relationships/hyperlink" Target="mailto:doriswilkins@ramirez.org" TargetMode="External"/><Relationship Id="rId18825" Type="http://schemas.openxmlformats.org/officeDocument/2006/relationships/hyperlink" Target="https://www.dorsey-ferrell.com/" TargetMode="External"/><Relationship Id="rId6782" Type="http://schemas.openxmlformats.org/officeDocument/2006/relationships/hyperlink" Target="mailto:mcknightmadeline@gilmore.net" TargetMode="External"/><Relationship Id="rId16376" Type="http://schemas.openxmlformats.org/officeDocument/2006/relationships/hyperlink" Target="mailto:hodgessophia@harper.com" TargetMode="External"/><Relationship Id="rId6435" Type="http://schemas.openxmlformats.org/officeDocument/2006/relationships/hyperlink" Target="http://greene.com/" TargetMode="External"/><Relationship Id="rId12986" Type="http://schemas.openxmlformats.org/officeDocument/2006/relationships/hyperlink" Target="mailto:laurie38@aguirre-mcmillan.org" TargetMode="External"/><Relationship Id="rId16029" Type="http://schemas.openxmlformats.org/officeDocument/2006/relationships/hyperlink" Target="https://www.hines.info/" TargetMode="External"/><Relationship Id="rId19599" Type="http://schemas.openxmlformats.org/officeDocument/2006/relationships/hyperlink" Target="https://mendoza.com/" TargetMode="External"/><Relationship Id="rId9658" Type="http://schemas.openxmlformats.org/officeDocument/2006/relationships/hyperlink" Target="mailto:emayo@mayo.com" TargetMode="External"/><Relationship Id="rId12639" Type="http://schemas.openxmlformats.org/officeDocument/2006/relationships/hyperlink" Target="https://rush.com/" TargetMode="External"/><Relationship Id="rId15112" Type="http://schemas.openxmlformats.org/officeDocument/2006/relationships/hyperlink" Target="mailto:rita35@richmond.org" TargetMode="External"/><Relationship Id="rId18682" Type="http://schemas.openxmlformats.org/officeDocument/2006/relationships/hyperlink" Target="mailto:lunderwood@acosta-ali.net" TargetMode="External"/><Relationship Id="rId8741" Type="http://schemas.openxmlformats.org/officeDocument/2006/relationships/hyperlink" Target="http://rubio.info/" TargetMode="External"/><Relationship Id="rId18335" Type="http://schemas.openxmlformats.org/officeDocument/2006/relationships/hyperlink" Target="https://www.wade-ortiz.biz/" TargetMode="External"/><Relationship Id="rId6292" Type="http://schemas.openxmlformats.org/officeDocument/2006/relationships/hyperlink" Target="mailto:matthewfitzgerald@hernandez.info" TargetMode="External"/><Relationship Id="rId11722" Type="http://schemas.openxmlformats.org/officeDocument/2006/relationships/hyperlink" Target="mailto:margaret18@morris-ware.com" TargetMode="External"/><Relationship Id="rId14945" Type="http://schemas.openxmlformats.org/officeDocument/2006/relationships/hyperlink" Target="https://www.lee.net/" TargetMode="External"/><Relationship Id="rId9168" Type="http://schemas.openxmlformats.org/officeDocument/2006/relationships/hyperlink" Target="mailto:kerrgavin@combs-stanton.com" TargetMode="External"/><Relationship Id="rId12496" Type="http://schemas.openxmlformats.org/officeDocument/2006/relationships/hyperlink" Target="mailto:juliabutler@todd.net" TargetMode="External"/><Relationship Id="rId874" Type="http://schemas.openxmlformats.org/officeDocument/2006/relationships/hyperlink" Target="mailto:patriciagiles@oneill-chung.com" TargetMode="External"/><Relationship Id="rId2555" Type="http://schemas.openxmlformats.org/officeDocument/2006/relationships/hyperlink" Target="http://www.greer-macias.com/" TargetMode="External"/><Relationship Id="rId12149" Type="http://schemas.openxmlformats.org/officeDocument/2006/relationships/hyperlink" Target="http://www.peck.org/" TargetMode="External"/><Relationship Id="rId527" Type="http://schemas.openxmlformats.org/officeDocument/2006/relationships/hyperlink" Target="http://lutz.org/" TargetMode="External"/><Relationship Id="rId2208" Type="http://schemas.openxmlformats.org/officeDocument/2006/relationships/hyperlink" Target="mailto:arielroach@rivera.com" TargetMode="External"/><Relationship Id="rId5778" Type="http://schemas.openxmlformats.org/officeDocument/2006/relationships/hyperlink" Target="mailto:roy90@richard-travis.com" TargetMode="External"/><Relationship Id="rId18192" Type="http://schemas.openxmlformats.org/officeDocument/2006/relationships/hyperlink" Target="mailto:emilyhenderson@quinn.com" TargetMode="External"/><Relationship Id="rId8251" Type="http://schemas.openxmlformats.org/officeDocument/2006/relationships/hyperlink" Target="http://www.day.net/" TargetMode="External"/><Relationship Id="rId11232" Type="http://schemas.openxmlformats.org/officeDocument/2006/relationships/hyperlink" Target="mailto:davidsonmaurice@luna-ali.com" TargetMode="External"/><Relationship Id="rId16904" Type="http://schemas.openxmlformats.org/officeDocument/2006/relationships/hyperlink" Target="mailto:dennis24@morris-black.com" TargetMode="External"/><Relationship Id="rId4861" Type="http://schemas.openxmlformats.org/officeDocument/2006/relationships/hyperlink" Target="http://mosley.net/" TargetMode="External"/><Relationship Id="rId14455" Type="http://schemas.openxmlformats.org/officeDocument/2006/relationships/hyperlink" Target="http://www.fuller.com/" TargetMode="External"/><Relationship Id="rId384" Type="http://schemas.openxmlformats.org/officeDocument/2006/relationships/hyperlink" Target="mailto:vwhite@peterson-gould.com" TargetMode="External"/><Relationship Id="rId2065" Type="http://schemas.openxmlformats.org/officeDocument/2006/relationships/hyperlink" Target="http://www.hatfield-campbell.com/" TargetMode="External"/><Relationship Id="rId4514" Type="http://schemas.openxmlformats.org/officeDocument/2006/relationships/hyperlink" Target="mailto:madison64@caldwell.com" TargetMode="External"/><Relationship Id="rId14108" Type="http://schemas.openxmlformats.org/officeDocument/2006/relationships/hyperlink" Target="mailto:williamsonyvette@hayes-simpson.com" TargetMode="External"/><Relationship Id="rId17678" Type="http://schemas.openxmlformats.org/officeDocument/2006/relationships/hyperlink" Target="mailto:connor78@stein-cohen.com" TargetMode="External"/><Relationship Id="rId7737" Type="http://schemas.openxmlformats.org/officeDocument/2006/relationships/hyperlink" Target="https://ramsey.com/" TargetMode="External"/><Relationship Id="rId10718" Type="http://schemas.openxmlformats.org/officeDocument/2006/relationships/hyperlink" Target="mailto:penningtonloretta@riddle.com" TargetMode="External"/><Relationship Id="rId5288" Type="http://schemas.openxmlformats.org/officeDocument/2006/relationships/hyperlink" Target="mailto:alejandro59@mcintosh.com" TargetMode="External"/><Relationship Id="rId16761" Type="http://schemas.openxmlformats.org/officeDocument/2006/relationships/hyperlink" Target="http://www.acosta.com/" TargetMode="External"/><Relationship Id="rId1898" Type="http://schemas.openxmlformats.org/officeDocument/2006/relationships/hyperlink" Target="mailto:lfrazier@diaz-jacobs.org" TargetMode="External"/><Relationship Id="rId6820" Type="http://schemas.openxmlformats.org/officeDocument/2006/relationships/hyperlink" Target="mailto:beckmarissa@lawrence-grimes.biz" TargetMode="External"/><Relationship Id="rId16414" Type="http://schemas.openxmlformats.org/officeDocument/2006/relationships/hyperlink" Target="mailto:aford@gilbert-mcclain.biz" TargetMode="External"/><Relationship Id="rId4371" Type="http://schemas.openxmlformats.org/officeDocument/2006/relationships/hyperlink" Target="http://www.bolton-mcbride.com/" TargetMode="External"/><Relationship Id="rId19984" Type="http://schemas.openxmlformats.org/officeDocument/2006/relationships/hyperlink" Target="mailto:tracy68@wade.com" TargetMode="External"/><Relationship Id="rId4024" Type="http://schemas.openxmlformats.org/officeDocument/2006/relationships/hyperlink" Target="mailto:eatoncurtis@gamble.net" TargetMode="External"/><Relationship Id="rId7594" Type="http://schemas.openxmlformats.org/officeDocument/2006/relationships/hyperlink" Target="mailto:tomwalsh@reilly.net" TargetMode="External"/><Relationship Id="rId17188" Type="http://schemas.openxmlformats.org/officeDocument/2006/relationships/hyperlink" Target="mailto:karla51@parsons.org" TargetMode="External"/><Relationship Id="rId19637" Type="http://schemas.openxmlformats.org/officeDocument/2006/relationships/hyperlink" Target="http://sullivan-bowers.com/" TargetMode="External"/><Relationship Id="rId7247" Type="http://schemas.openxmlformats.org/officeDocument/2006/relationships/hyperlink" Target="http://www.kirk-howe.com/" TargetMode="External"/><Relationship Id="rId10575" Type="http://schemas.openxmlformats.org/officeDocument/2006/relationships/hyperlink" Target="http://glenn.com/" TargetMode="External"/><Relationship Id="rId10228" Type="http://schemas.openxmlformats.org/officeDocument/2006/relationships/hyperlink" Target="mailto:claire08@gamble-vasquez.com" TargetMode="External"/><Relationship Id="rId13798" Type="http://schemas.openxmlformats.org/officeDocument/2006/relationships/hyperlink" Target="mailto:jshaw@rocha.info" TargetMode="External"/><Relationship Id="rId18720" Type="http://schemas.openxmlformats.org/officeDocument/2006/relationships/hyperlink" Target="mailto:kurt02@harris.info" TargetMode="External"/><Relationship Id="rId3857" Type="http://schemas.openxmlformats.org/officeDocument/2006/relationships/hyperlink" Target="http://www.christensen.com/" TargetMode="External"/><Relationship Id="rId16271" Type="http://schemas.openxmlformats.org/officeDocument/2006/relationships/hyperlink" Target="https://sharp.com/" TargetMode="External"/><Relationship Id="rId6330" Type="http://schemas.openxmlformats.org/officeDocument/2006/relationships/hyperlink" Target="mailto:elizabeth48@rosales.com" TargetMode="External"/><Relationship Id="rId19494" Type="http://schemas.openxmlformats.org/officeDocument/2006/relationships/hyperlink" Target="mailto:aduffy@weaver.org" TargetMode="External"/><Relationship Id="rId9553" Type="http://schemas.openxmlformats.org/officeDocument/2006/relationships/hyperlink" Target="http://houston-david.com/" TargetMode="External"/><Relationship Id="rId12881" Type="http://schemas.openxmlformats.org/officeDocument/2006/relationships/hyperlink" Target="http://www.reid.com/" TargetMode="External"/><Relationship Id="rId19147" Type="http://schemas.openxmlformats.org/officeDocument/2006/relationships/hyperlink" Target="http://miller-ayers.com/" TargetMode="External"/><Relationship Id="rId2940" Type="http://schemas.openxmlformats.org/officeDocument/2006/relationships/hyperlink" Target="mailto:joycetravis@berger.com" TargetMode="External"/><Relationship Id="rId9206" Type="http://schemas.openxmlformats.org/officeDocument/2006/relationships/hyperlink" Target="mailto:hannalarry@pineda.net" TargetMode="External"/><Relationship Id="rId10085" Type="http://schemas.openxmlformats.org/officeDocument/2006/relationships/hyperlink" Target="https://lara-dougherty.com/" TargetMode="External"/><Relationship Id="rId12534" Type="http://schemas.openxmlformats.org/officeDocument/2006/relationships/hyperlink" Target="mailto:valenciajoseph@harrell.net" TargetMode="External"/><Relationship Id="rId912" Type="http://schemas.openxmlformats.org/officeDocument/2006/relationships/hyperlink" Target="mailto:nbuck@dalton.com" TargetMode="External"/><Relationship Id="rId15757" Type="http://schemas.openxmlformats.org/officeDocument/2006/relationships/hyperlink" Target="http://hopkins.com/" TargetMode="External"/><Relationship Id="rId5816" Type="http://schemas.openxmlformats.org/officeDocument/2006/relationships/hyperlink" Target="mailto:ronnie25@arellano.com" TargetMode="External"/><Relationship Id="rId18230" Type="http://schemas.openxmlformats.org/officeDocument/2006/relationships/hyperlink" Target="mailto:yorkdominic@frye-aguirre.org" TargetMode="External"/><Relationship Id="rId3367" Type="http://schemas.openxmlformats.org/officeDocument/2006/relationships/hyperlink" Target="https://blake.net/" TargetMode="External"/><Relationship Id="rId14840" Type="http://schemas.openxmlformats.org/officeDocument/2006/relationships/hyperlink" Target="mailto:ddudley@norton.org" TargetMode="External"/><Relationship Id="rId12391" Type="http://schemas.openxmlformats.org/officeDocument/2006/relationships/hyperlink" Target="https://www.kirk.com/" TargetMode="External"/><Relationship Id="rId2450" Type="http://schemas.openxmlformats.org/officeDocument/2006/relationships/hyperlink" Target="mailto:sydney91@shaw.com" TargetMode="External"/><Relationship Id="rId9063" Type="http://schemas.openxmlformats.org/officeDocument/2006/relationships/hyperlink" Target="https://cisneros.net/" TargetMode="External"/><Relationship Id="rId12044" Type="http://schemas.openxmlformats.org/officeDocument/2006/relationships/hyperlink" Target="mailto:steve98@henson.com" TargetMode="External"/><Relationship Id="rId422" Type="http://schemas.openxmlformats.org/officeDocument/2006/relationships/hyperlink" Target="mailto:luis82@sparks.com" TargetMode="External"/><Relationship Id="rId2103" Type="http://schemas.openxmlformats.org/officeDocument/2006/relationships/hyperlink" Target="http://herman-raymond.com/" TargetMode="External"/><Relationship Id="rId5673" Type="http://schemas.openxmlformats.org/officeDocument/2006/relationships/hyperlink" Target="http://www.massey.com/" TargetMode="External"/><Relationship Id="rId15267" Type="http://schemas.openxmlformats.org/officeDocument/2006/relationships/hyperlink" Target="http://conrad-wilcox.info/" TargetMode="External"/><Relationship Id="rId17716" Type="http://schemas.openxmlformats.org/officeDocument/2006/relationships/hyperlink" Target="mailto:bonnie87@vaughan.com" TargetMode="External"/><Relationship Id="rId5326" Type="http://schemas.openxmlformats.org/officeDocument/2006/relationships/hyperlink" Target="mailto:juarezmaria@cross.org" TargetMode="External"/><Relationship Id="rId8896" Type="http://schemas.openxmlformats.org/officeDocument/2006/relationships/hyperlink" Target="mailto:ojennings@wong-hampton.com" TargetMode="External"/><Relationship Id="rId11877" Type="http://schemas.openxmlformats.org/officeDocument/2006/relationships/hyperlink" Target="http://lynn.info/" TargetMode="External"/><Relationship Id="rId1936" Type="http://schemas.openxmlformats.org/officeDocument/2006/relationships/hyperlink" Target="mailto:carolynsilva@ford.org" TargetMode="External"/><Relationship Id="rId8549" Type="http://schemas.openxmlformats.org/officeDocument/2006/relationships/hyperlink" Target="http://calderon-jenkins.com/" TargetMode="External"/><Relationship Id="rId14350" Type="http://schemas.openxmlformats.org/officeDocument/2006/relationships/hyperlink" Target="mailto:mossclaire@wright-wallace.biz" TargetMode="External"/><Relationship Id="rId14003" Type="http://schemas.openxmlformats.org/officeDocument/2006/relationships/hyperlink" Target="https://www.brady-byrd.com/" TargetMode="External"/><Relationship Id="rId17573" Type="http://schemas.openxmlformats.org/officeDocument/2006/relationships/hyperlink" Target="http://www.gay.info/" TargetMode="External"/><Relationship Id="rId7632" Type="http://schemas.openxmlformats.org/officeDocument/2006/relationships/hyperlink" Target="mailto:johnathan12@lutz.com" TargetMode="External"/><Relationship Id="rId10960" Type="http://schemas.openxmlformats.org/officeDocument/2006/relationships/hyperlink" Target="mailto:vanessa53@spears.org" TargetMode="External"/><Relationship Id="rId17226" Type="http://schemas.openxmlformats.org/officeDocument/2006/relationships/hyperlink" Target="mailto:mikesloan@carr.com" TargetMode="External"/><Relationship Id="rId5183" Type="http://schemas.openxmlformats.org/officeDocument/2006/relationships/hyperlink" Target="https://www.yoder-figueroa.com/" TargetMode="External"/><Relationship Id="rId10613" Type="http://schemas.openxmlformats.org/officeDocument/2006/relationships/hyperlink" Target="http://galvan.org/" TargetMode="External"/><Relationship Id="rId13836" Type="http://schemas.openxmlformats.org/officeDocument/2006/relationships/hyperlink" Target="mailto:yhatfield@shea.net" TargetMode="External"/><Relationship Id="rId1793" Type="http://schemas.openxmlformats.org/officeDocument/2006/relationships/hyperlink" Target="https://spears.com/" TargetMode="External"/><Relationship Id="rId8059" Type="http://schemas.openxmlformats.org/officeDocument/2006/relationships/hyperlink" Target="https://www.wise.org/" TargetMode="External"/><Relationship Id="rId11387" Type="http://schemas.openxmlformats.org/officeDocument/2006/relationships/hyperlink" Target="https://rojas-rojas.net/" TargetMode="External"/><Relationship Id="rId1446" Type="http://schemas.openxmlformats.org/officeDocument/2006/relationships/hyperlink" Target="mailto:luceroivan@mcdowell-macias.biz" TargetMode="External"/><Relationship Id="rId19532" Type="http://schemas.openxmlformats.org/officeDocument/2006/relationships/hyperlink" Target="mailto:craighenderson@duarte-eaton.com" TargetMode="External"/><Relationship Id="rId4669" Type="http://schemas.openxmlformats.org/officeDocument/2006/relationships/hyperlink" Target="https://www.walls.com/" TargetMode="External"/><Relationship Id="rId10470" Type="http://schemas.openxmlformats.org/officeDocument/2006/relationships/hyperlink" Target="mailto:dustinmelendez@haynes.com" TargetMode="External"/><Relationship Id="rId17083" Type="http://schemas.openxmlformats.org/officeDocument/2006/relationships/hyperlink" Target="https://smith-brennan.com/" TargetMode="External"/><Relationship Id="rId7142" Type="http://schemas.openxmlformats.org/officeDocument/2006/relationships/hyperlink" Target="mailto:wyatt10@ingram-robles.com" TargetMode="External"/><Relationship Id="rId10123" Type="http://schemas.openxmlformats.org/officeDocument/2006/relationships/hyperlink" Target="https://www.preston.com/" TargetMode="External"/><Relationship Id="rId13693" Type="http://schemas.openxmlformats.org/officeDocument/2006/relationships/hyperlink" Target="https://www.taylor.com/" TargetMode="External"/><Relationship Id="rId3752" Type="http://schemas.openxmlformats.org/officeDocument/2006/relationships/hyperlink" Target="mailto:christinewoodard@melendez.biz" TargetMode="External"/><Relationship Id="rId13346" Type="http://schemas.openxmlformats.org/officeDocument/2006/relationships/hyperlink" Target="mailto:shane24@cantu.com" TargetMode="External"/><Relationship Id="rId3405" Type="http://schemas.openxmlformats.org/officeDocument/2006/relationships/hyperlink" Target="http://ball.biz/" TargetMode="External"/><Relationship Id="rId6975" Type="http://schemas.openxmlformats.org/officeDocument/2006/relationships/hyperlink" Target="https://www.mcdaniel.com/" TargetMode="External"/><Relationship Id="rId16569" Type="http://schemas.openxmlformats.org/officeDocument/2006/relationships/hyperlink" Target="http://potter-middleton.net/" TargetMode="External"/><Relationship Id="rId4179" Type="http://schemas.openxmlformats.org/officeDocument/2006/relationships/hyperlink" Target="https://www.le.com/" TargetMode="External"/><Relationship Id="rId6628" Type="http://schemas.openxmlformats.org/officeDocument/2006/relationships/hyperlink" Target="mailto:dariusschmitt@moyer.info" TargetMode="External"/><Relationship Id="rId19042" Type="http://schemas.openxmlformats.org/officeDocument/2006/relationships/hyperlink" Target="mailto:melody68@key-burns.com" TargetMode="External"/><Relationship Id="rId9101" Type="http://schemas.openxmlformats.org/officeDocument/2006/relationships/hyperlink" Target="https://conrad.com/" TargetMode="External"/><Relationship Id="rId15652" Type="http://schemas.openxmlformats.org/officeDocument/2006/relationships/hyperlink" Target="mailto:rhuff@reyes-mcintosh.info" TargetMode="External"/><Relationship Id="rId5711" Type="http://schemas.openxmlformats.org/officeDocument/2006/relationships/hyperlink" Target="https://winters-mckee.com/" TargetMode="External"/><Relationship Id="rId15305" Type="http://schemas.openxmlformats.org/officeDocument/2006/relationships/hyperlink" Target="http://www.leach-blackburn.biz/" TargetMode="External"/><Relationship Id="rId3262" Type="http://schemas.openxmlformats.org/officeDocument/2006/relationships/hyperlink" Target="mailto:tammy32@mendoza-richards.net" TargetMode="External"/><Relationship Id="rId18875" Type="http://schemas.openxmlformats.org/officeDocument/2006/relationships/hyperlink" Target="https://www.lane.org/" TargetMode="External"/><Relationship Id="rId6485" Type="http://schemas.openxmlformats.org/officeDocument/2006/relationships/hyperlink" Target="https://www.wilcox.com/" TargetMode="External"/><Relationship Id="rId8934" Type="http://schemas.openxmlformats.org/officeDocument/2006/relationships/hyperlink" Target="mailto:lindsay21@reed-mendoza.com" TargetMode="External"/><Relationship Id="rId11915" Type="http://schemas.openxmlformats.org/officeDocument/2006/relationships/hyperlink" Target="http://lutz.org/" TargetMode="External"/><Relationship Id="rId16079" Type="http://schemas.openxmlformats.org/officeDocument/2006/relationships/hyperlink" Target="http://weber-hardy.com/" TargetMode="External"/><Relationship Id="rId18528" Type="http://schemas.openxmlformats.org/officeDocument/2006/relationships/hyperlink" Target="mailto:melissafrost@johnson-strickland.com" TargetMode="External"/><Relationship Id="rId6138" Type="http://schemas.openxmlformats.org/officeDocument/2006/relationships/hyperlink" Target="mailto:michellehurst@navarro-barajas.info" TargetMode="External"/><Relationship Id="rId12689" Type="http://schemas.openxmlformats.org/officeDocument/2006/relationships/hyperlink" Target="https://www.hickman-pena.com/" TargetMode="External"/><Relationship Id="rId17611" Type="http://schemas.openxmlformats.org/officeDocument/2006/relationships/hyperlink" Target="http://browning-bradshaw.com/" TargetMode="External"/><Relationship Id="rId2748" Type="http://schemas.openxmlformats.org/officeDocument/2006/relationships/hyperlink" Target="mailto:brendan65@house-esparza.com" TargetMode="External"/><Relationship Id="rId15162" Type="http://schemas.openxmlformats.org/officeDocument/2006/relationships/hyperlink" Target="mailto:sheenareynolds@aguilar.info" TargetMode="External"/><Relationship Id="rId5221" Type="http://schemas.openxmlformats.org/officeDocument/2006/relationships/hyperlink" Target="https://jenkins.com/" TargetMode="External"/><Relationship Id="rId8791" Type="http://schemas.openxmlformats.org/officeDocument/2006/relationships/hyperlink" Target="http://gray.info/" TargetMode="External"/><Relationship Id="rId18385" Type="http://schemas.openxmlformats.org/officeDocument/2006/relationships/hyperlink" Target="https://www.harris-wallace.com/" TargetMode="External"/><Relationship Id="rId1831" Type="http://schemas.openxmlformats.org/officeDocument/2006/relationships/hyperlink" Target="https://www.short-orr.net/" TargetMode="External"/><Relationship Id="rId8444" Type="http://schemas.openxmlformats.org/officeDocument/2006/relationships/hyperlink" Target="mailto:walkerbobby@chandler.com" TargetMode="External"/><Relationship Id="rId11425" Type="http://schemas.openxmlformats.org/officeDocument/2006/relationships/hyperlink" Target="https://www.steele.info/" TargetMode="External"/><Relationship Id="rId11772" Type="http://schemas.openxmlformats.org/officeDocument/2006/relationships/hyperlink" Target="mailto:sophiaflowers@owen-joseph.com" TargetMode="External"/><Relationship Id="rId18038" Type="http://schemas.openxmlformats.org/officeDocument/2006/relationships/hyperlink" Target="mailto:yvonne38@flynn.com" TargetMode="External"/><Relationship Id="rId14995" Type="http://schemas.openxmlformats.org/officeDocument/2006/relationships/hyperlink" Target="https://www.lutz.net/" TargetMode="External"/><Relationship Id="rId12199" Type="http://schemas.openxmlformats.org/officeDocument/2006/relationships/hyperlink" Target="http://www.charles.com/" TargetMode="External"/><Relationship Id="rId14648" Type="http://schemas.openxmlformats.org/officeDocument/2006/relationships/hyperlink" Target="mailto:jonathon25@ramsey.net" TargetMode="External"/><Relationship Id="rId577" Type="http://schemas.openxmlformats.org/officeDocument/2006/relationships/hyperlink" Target="https://www.bright.com/" TargetMode="External"/><Relationship Id="rId2258" Type="http://schemas.openxmlformats.org/officeDocument/2006/relationships/hyperlink" Target="mailto:judith27@peterson-powers.com" TargetMode="External"/><Relationship Id="rId4707" Type="http://schemas.openxmlformats.org/officeDocument/2006/relationships/hyperlink" Target="http://mcintyre.com/" TargetMode="External"/><Relationship Id="rId17121" Type="http://schemas.openxmlformats.org/officeDocument/2006/relationships/hyperlink" Target="https://www.orozco-zimmerman.com/" TargetMode="External"/><Relationship Id="rId13731" Type="http://schemas.openxmlformats.org/officeDocument/2006/relationships/hyperlink" Target="https://www.schmitt.com/" TargetMode="External"/><Relationship Id="rId11282" Type="http://schemas.openxmlformats.org/officeDocument/2006/relationships/hyperlink" Target="mailto:ostephens@cohen.com" TargetMode="External"/><Relationship Id="rId1341" Type="http://schemas.openxmlformats.org/officeDocument/2006/relationships/hyperlink" Target="http://key-fischer.com/" TargetMode="External"/><Relationship Id="rId16954" Type="http://schemas.openxmlformats.org/officeDocument/2006/relationships/hyperlink" Target="mailto:bill58@salas.com" TargetMode="External"/><Relationship Id="rId4564" Type="http://schemas.openxmlformats.org/officeDocument/2006/relationships/hyperlink" Target="mailto:joannwise@meadows.biz" TargetMode="External"/><Relationship Id="rId14158" Type="http://schemas.openxmlformats.org/officeDocument/2006/relationships/hyperlink" Target="mailto:beardandres@lee-bartlett.info" TargetMode="External"/><Relationship Id="rId16607" Type="http://schemas.openxmlformats.org/officeDocument/2006/relationships/hyperlink" Target="https://www.sanford.biz/" TargetMode="External"/><Relationship Id="rId4217" Type="http://schemas.openxmlformats.org/officeDocument/2006/relationships/hyperlink" Target="http://www.beltran.net/" TargetMode="External"/><Relationship Id="rId7787" Type="http://schemas.openxmlformats.org/officeDocument/2006/relationships/hyperlink" Target="http://www.ewing.net/" TargetMode="External"/><Relationship Id="rId10768" Type="http://schemas.openxmlformats.org/officeDocument/2006/relationships/hyperlink" Target="mailto:chungcasey@pratt-glass.com" TargetMode="External"/><Relationship Id="rId13241" Type="http://schemas.openxmlformats.org/officeDocument/2006/relationships/hyperlink" Target="https://rodgers.com/" TargetMode="External"/><Relationship Id="rId18913" Type="http://schemas.openxmlformats.org/officeDocument/2006/relationships/hyperlink" Target="http://www.shannon-lane.org/" TargetMode="External"/><Relationship Id="rId3300" Type="http://schemas.openxmlformats.org/officeDocument/2006/relationships/hyperlink" Target="mailto:yreid@salazar.org" TargetMode="External"/><Relationship Id="rId6870" Type="http://schemas.openxmlformats.org/officeDocument/2006/relationships/hyperlink" Target="mailto:yhodge@holden.com" TargetMode="External"/><Relationship Id="rId16464" Type="http://schemas.openxmlformats.org/officeDocument/2006/relationships/hyperlink" Target="mailto:cassidykemp@boyd.com" TargetMode="External"/><Relationship Id="rId6523" Type="http://schemas.openxmlformats.org/officeDocument/2006/relationships/hyperlink" Target="http://stanley.biz/" TargetMode="External"/><Relationship Id="rId16117" Type="http://schemas.openxmlformats.org/officeDocument/2006/relationships/hyperlink" Target="http://huber.com/" TargetMode="External"/><Relationship Id="rId19687" Type="http://schemas.openxmlformats.org/officeDocument/2006/relationships/hyperlink" Target="https://www.ponce.com/" TargetMode="External"/><Relationship Id="rId4074" Type="http://schemas.openxmlformats.org/officeDocument/2006/relationships/hyperlink" Target="mailto:patrickfrank@costa.com" TargetMode="External"/><Relationship Id="rId9746" Type="http://schemas.openxmlformats.org/officeDocument/2006/relationships/hyperlink" Target="mailto:fwise@herman-lutz.com" TargetMode="External"/><Relationship Id="rId7297" Type="http://schemas.openxmlformats.org/officeDocument/2006/relationships/hyperlink" Target="http://hayes.biz/" TargetMode="External"/><Relationship Id="rId10278" Type="http://schemas.openxmlformats.org/officeDocument/2006/relationships/hyperlink" Target="mailto:rfields@cherry.com" TargetMode="External"/><Relationship Id="rId12727" Type="http://schemas.openxmlformats.org/officeDocument/2006/relationships/hyperlink" Target="http://pena-bullock.com/" TargetMode="External"/><Relationship Id="rId15200" Type="http://schemas.openxmlformats.org/officeDocument/2006/relationships/hyperlink" Target="mailto:amber22@navarro.net" TargetMode="External"/><Relationship Id="rId18770" Type="http://schemas.openxmlformats.org/officeDocument/2006/relationships/hyperlink" Target="mailto:joanne68@mclean-mccoy.com" TargetMode="External"/><Relationship Id="rId11810" Type="http://schemas.openxmlformats.org/officeDocument/2006/relationships/hyperlink" Target="mailto:carla88@mcdonald-glass.com" TargetMode="External"/><Relationship Id="rId18423" Type="http://schemas.openxmlformats.org/officeDocument/2006/relationships/hyperlink" Target="https://wagner.org/" TargetMode="External"/><Relationship Id="rId6380" Type="http://schemas.openxmlformats.org/officeDocument/2006/relationships/hyperlink" Target="mailto:cathy42@roman.com" TargetMode="External"/><Relationship Id="rId2990" Type="http://schemas.openxmlformats.org/officeDocument/2006/relationships/hyperlink" Target="mailto:gouldtroy@shelton-compton.com" TargetMode="External"/><Relationship Id="rId6033" Type="http://schemas.openxmlformats.org/officeDocument/2006/relationships/hyperlink" Target="https://bush.com/" TargetMode="External"/><Relationship Id="rId12584" Type="http://schemas.openxmlformats.org/officeDocument/2006/relationships/hyperlink" Target="mailto:ohubbard@deleon-christian.biz" TargetMode="External"/><Relationship Id="rId19197" Type="http://schemas.openxmlformats.org/officeDocument/2006/relationships/hyperlink" Target="http://walls-atkinson.com/" TargetMode="External"/><Relationship Id="rId962" Type="http://schemas.openxmlformats.org/officeDocument/2006/relationships/hyperlink" Target="mailto:tyrone99@english.com" TargetMode="External"/><Relationship Id="rId2643" Type="http://schemas.openxmlformats.org/officeDocument/2006/relationships/hyperlink" Target="https://www.powell-jackson.com/" TargetMode="External"/><Relationship Id="rId9256" Type="http://schemas.openxmlformats.org/officeDocument/2006/relationships/hyperlink" Target="mailto:rita88@rowe-bush.net" TargetMode="External"/><Relationship Id="rId12237" Type="http://schemas.openxmlformats.org/officeDocument/2006/relationships/hyperlink" Target="http://www.ellis.com/" TargetMode="External"/><Relationship Id="rId615" Type="http://schemas.openxmlformats.org/officeDocument/2006/relationships/hyperlink" Target="https://gaines.biz/" TargetMode="External"/><Relationship Id="rId17909" Type="http://schemas.openxmlformats.org/officeDocument/2006/relationships/hyperlink" Target="https://ortega-lynch.com/" TargetMode="External"/><Relationship Id="rId5866" Type="http://schemas.openxmlformats.org/officeDocument/2006/relationships/hyperlink" Target="mailto:tristan19@parsons.com" TargetMode="External"/><Relationship Id="rId18280" Type="http://schemas.openxmlformats.org/officeDocument/2006/relationships/hyperlink" Target="mailto:qfrye@ortiz.com" TargetMode="External"/><Relationship Id="rId5519" Type="http://schemas.openxmlformats.org/officeDocument/2006/relationships/hyperlink" Target="https://duran.net/" TargetMode="External"/><Relationship Id="rId11320" Type="http://schemas.openxmlformats.org/officeDocument/2006/relationships/hyperlink" Target="mailto:mcfarlandbrendan@malone.com" TargetMode="External"/><Relationship Id="rId14890" Type="http://schemas.openxmlformats.org/officeDocument/2006/relationships/hyperlink" Target="mailto:billysantos@dawson.net" TargetMode="External"/><Relationship Id="rId14543" Type="http://schemas.openxmlformats.org/officeDocument/2006/relationships/hyperlink" Target="https://santos.info/" TargetMode="External"/><Relationship Id="rId4602" Type="http://schemas.openxmlformats.org/officeDocument/2006/relationships/hyperlink" Target="mailto:kaitlynstevenson@crane.info" TargetMode="External"/><Relationship Id="rId12094" Type="http://schemas.openxmlformats.org/officeDocument/2006/relationships/hyperlink" Target="mailto:eaustin@mullins.biz" TargetMode="External"/><Relationship Id="rId17766" Type="http://schemas.openxmlformats.org/officeDocument/2006/relationships/hyperlink" Target="mailto:humphreydevon@spence.net" TargetMode="External"/><Relationship Id="rId472" Type="http://schemas.openxmlformats.org/officeDocument/2006/relationships/hyperlink" Target="mailto:wcole@bell.info" TargetMode="External"/><Relationship Id="rId2153" Type="http://schemas.openxmlformats.org/officeDocument/2006/relationships/hyperlink" Target="http://good-cunningham.com/" TargetMode="External"/><Relationship Id="rId7825" Type="http://schemas.openxmlformats.org/officeDocument/2006/relationships/hyperlink" Target="https://www.dunlap.com/" TargetMode="External"/><Relationship Id="rId17419" Type="http://schemas.openxmlformats.org/officeDocument/2006/relationships/hyperlink" Target="http://spencer.biz/" TargetMode="External"/><Relationship Id="rId125" Type="http://schemas.openxmlformats.org/officeDocument/2006/relationships/hyperlink" Target="mailto:nataliefarley@richardson.com" TargetMode="External"/><Relationship Id="rId5376" Type="http://schemas.openxmlformats.org/officeDocument/2006/relationships/hyperlink" Target="mailto:ffinley@stokes.com" TargetMode="External"/><Relationship Id="rId10806" Type="http://schemas.openxmlformats.org/officeDocument/2006/relationships/hyperlink" Target="mailto:joyhess@hancock.com" TargetMode="External"/><Relationship Id="rId5029" Type="http://schemas.openxmlformats.org/officeDocument/2006/relationships/hyperlink" Target="https://porter.com/" TargetMode="External"/><Relationship Id="rId8599" Type="http://schemas.openxmlformats.org/officeDocument/2006/relationships/hyperlink" Target="http://lowery.info/" TargetMode="External"/><Relationship Id="rId1986" Type="http://schemas.openxmlformats.org/officeDocument/2006/relationships/hyperlink" Target="mailto:marie11@mullins.org" TargetMode="External"/><Relationship Id="rId16502" Type="http://schemas.openxmlformats.org/officeDocument/2006/relationships/hyperlink" Target="mailto:chelseaodom@best-nolan.com" TargetMode="External"/><Relationship Id="rId1639" Type="http://schemas.openxmlformats.org/officeDocument/2006/relationships/hyperlink" Target="http://pittman.com/" TargetMode="External"/><Relationship Id="rId14053" Type="http://schemas.openxmlformats.org/officeDocument/2006/relationships/hyperlink" Target="http://navarro-little.com/" TargetMode="External"/><Relationship Id="rId19725" Type="http://schemas.openxmlformats.org/officeDocument/2006/relationships/hyperlink" Target="http://ritter.com/" TargetMode="External"/><Relationship Id="rId4112" Type="http://schemas.openxmlformats.org/officeDocument/2006/relationships/hyperlink" Target="mailto:mollybeltran@mccall-gilbert.com" TargetMode="External"/><Relationship Id="rId7682" Type="http://schemas.openxmlformats.org/officeDocument/2006/relationships/hyperlink" Target="mailto:bcunningham@humphrey.com" TargetMode="External"/><Relationship Id="rId10663" Type="http://schemas.openxmlformats.org/officeDocument/2006/relationships/hyperlink" Target="https://www.scott.com/" TargetMode="External"/><Relationship Id="rId17276" Type="http://schemas.openxmlformats.org/officeDocument/2006/relationships/hyperlink" Target="mailto:tstokes@mueller-reynolds.org" TargetMode="External"/><Relationship Id="rId7335" Type="http://schemas.openxmlformats.org/officeDocument/2006/relationships/hyperlink" Target="http://burch-tapia.com/" TargetMode="External"/><Relationship Id="rId10316" Type="http://schemas.openxmlformats.org/officeDocument/2006/relationships/hyperlink" Target="mailto:reeseshelly@travis.info" TargetMode="External"/><Relationship Id="rId13886" Type="http://schemas.openxmlformats.org/officeDocument/2006/relationships/hyperlink" Target="mailto:stacy08@gentry-neal.com" TargetMode="External"/><Relationship Id="rId1496" Type="http://schemas.openxmlformats.org/officeDocument/2006/relationships/hyperlink" Target="mailto:rebeccamarks@dunlap-bates.com" TargetMode="External"/><Relationship Id="rId3945" Type="http://schemas.openxmlformats.org/officeDocument/2006/relationships/hyperlink" Target="http://www.foley.biz/" TargetMode="External"/><Relationship Id="rId13539" Type="http://schemas.openxmlformats.org/officeDocument/2006/relationships/hyperlink" Target="https://waters.com/" TargetMode="External"/><Relationship Id="rId16012" Type="http://schemas.openxmlformats.org/officeDocument/2006/relationships/hyperlink" Target="mailto:tracigoodwin@reynolds.com" TargetMode="External"/><Relationship Id="rId1149" Type="http://schemas.openxmlformats.org/officeDocument/2006/relationships/hyperlink" Target="https://benjamin-dudley.com/" TargetMode="External"/><Relationship Id="rId19582" Type="http://schemas.openxmlformats.org/officeDocument/2006/relationships/hyperlink" Target="mailto:erica77@barron.org" TargetMode="External"/><Relationship Id="rId7192" Type="http://schemas.openxmlformats.org/officeDocument/2006/relationships/hyperlink" Target="mailto:prattharry@bentley-villarreal.org" TargetMode="External"/><Relationship Id="rId9641" Type="http://schemas.openxmlformats.org/officeDocument/2006/relationships/hyperlink" Target="http://riggs-cherry.com/" TargetMode="External"/><Relationship Id="rId12622" Type="http://schemas.openxmlformats.org/officeDocument/2006/relationships/hyperlink" Target="mailto:vsimmons@garrett.com" TargetMode="External"/><Relationship Id="rId19235" Type="http://schemas.openxmlformats.org/officeDocument/2006/relationships/hyperlink" Target="http://www.conley-gould.com/" TargetMode="External"/><Relationship Id="rId10173" Type="http://schemas.openxmlformats.org/officeDocument/2006/relationships/hyperlink" Target="http://www.griffith.com/" TargetMode="External"/><Relationship Id="rId15845" Type="http://schemas.openxmlformats.org/officeDocument/2006/relationships/hyperlink" Target="https://www.calderon-case.com/" TargetMode="External"/><Relationship Id="rId5904" Type="http://schemas.openxmlformats.org/officeDocument/2006/relationships/hyperlink" Target="mailto:fbest@pierce.com" TargetMode="External"/><Relationship Id="rId13396" Type="http://schemas.openxmlformats.org/officeDocument/2006/relationships/hyperlink" Target="mailto:mason29@manning.net" TargetMode="External"/><Relationship Id="rId3455" Type="http://schemas.openxmlformats.org/officeDocument/2006/relationships/hyperlink" Target="http://www.leblanc.info/" TargetMode="External"/><Relationship Id="rId13049" Type="http://schemas.openxmlformats.org/officeDocument/2006/relationships/hyperlink" Target="http://www.roman.com/" TargetMode="External"/><Relationship Id="rId3108" Type="http://schemas.openxmlformats.org/officeDocument/2006/relationships/hyperlink" Target="mailto:nancylutz@cooley.com" TargetMode="External"/><Relationship Id="rId6678" Type="http://schemas.openxmlformats.org/officeDocument/2006/relationships/hyperlink" Target="mailto:nbrewer@cummings.org" TargetMode="External"/><Relationship Id="rId19092" Type="http://schemas.openxmlformats.org/officeDocument/2006/relationships/hyperlink" Target="mailto:juarezgabriel@patterson-bennett.net" TargetMode="External"/><Relationship Id="rId9151" Type="http://schemas.openxmlformats.org/officeDocument/2006/relationships/hyperlink" Target="http://www.navarro-beasley.info/" TargetMode="External"/><Relationship Id="rId12132" Type="http://schemas.openxmlformats.org/officeDocument/2006/relationships/hyperlink" Target="mailto:hoopertommy@joyce-powell.com" TargetMode="External"/><Relationship Id="rId17804" Type="http://schemas.openxmlformats.org/officeDocument/2006/relationships/hyperlink" Target="mailto:evan67@huber.com" TargetMode="External"/><Relationship Id="rId510" Type="http://schemas.openxmlformats.org/officeDocument/2006/relationships/hyperlink" Target="mailto:cassie94@booth.biz" TargetMode="External"/><Relationship Id="rId5761" Type="http://schemas.openxmlformats.org/officeDocument/2006/relationships/hyperlink" Target="http://rowe.com/" TargetMode="External"/><Relationship Id="rId15355" Type="http://schemas.openxmlformats.org/officeDocument/2006/relationships/hyperlink" Target="http://powell-barry.info/" TargetMode="External"/><Relationship Id="rId5414" Type="http://schemas.openxmlformats.org/officeDocument/2006/relationships/hyperlink" Target="mailto:sturner@brennan.com" TargetMode="External"/><Relationship Id="rId8984" Type="http://schemas.openxmlformats.org/officeDocument/2006/relationships/hyperlink" Target="mailto:dalton92@lopez.com" TargetMode="External"/><Relationship Id="rId15008" Type="http://schemas.openxmlformats.org/officeDocument/2006/relationships/hyperlink" Target="mailto:jermaine72@hoffman.net" TargetMode="External"/><Relationship Id="rId18578" Type="http://schemas.openxmlformats.org/officeDocument/2006/relationships/hyperlink" Target="mailto:rdunn@stark.com" TargetMode="External"/><Relationship Id="rId8637" Type="http://schemas.openxmlformats.org/officeDocument/2006/relationships/hyperlink" Target="https://mclean-buchanan.com/" TargetMode="External"/><Relationship Id="rId11965" Type="http://schemas.openxmlformats.org/officeDocument/2006/relationships/hyperlink" Target="http://wilson-barton.com/" TargetMode="External"/><Relationship Id="rId6188" Type="http://schemas.openxmlformats.org/officeDocument/2006/relationships/hyperlink" Target="mailto:iwalter@bender.com" TargetMode="External"/><Relationship Id="rId11618" Type="http://schemas.openxmlformats.org/officeDocument/2006/relationships/hyperlink" Target="mailto:patrickalec@clements.com" TargetMode="External"/><Relationship Id="rId17661" Type="http://schemas.openxmlformats.org/officeDocument/2006/relationships/hyperlink" Target="https://www.andrade.com/" TargetMode="External"/><Relationship Id="rId2798" Type="http://schemas.openxmlformats.org/officeDocument/2006/relationships/hyperlink" Target="mailto:wduran@zamora-burns.com" TargetMode="External"/><Relationship Id="rId5271" Type="http://schemas.openxmlformats.org/officeDocument/2006/relationships/hyperlink" Target="http://welch.com/" TargetMode="External"/><Relationship Id="rId7720" Type="http://schemas.openxmlformats.org/officeDocument/2006/relationships/hyperlink" Target="mailto:yolanda31@cordova-york.info" TargetMode="External"/><Relationship Id="rId10701" Type="http://schemas.openxmlformats.org/officeDocument/2006/relationships/hyperlink" Target="https://peters.com/" TargetMode="External"/><Relationship Id="rId17314" Type="http://schemas.openxmlformats.org/officeDocument/2006/relationships/hyperlink" Target="mailto:regina98@wilkinson-deleon.com" TargetMode="External"/><Relationship Id="rId13924" Type="http://schemas.openxmlformats.org/officeDocument/2006/relationships/hyperlink" Target="mailto:stanleyomar@wolf.com" TargetMode="External"/><Relationship Id="rId1881" Type="http://schemas.openxmlformats.org/officeDocument/2006/relationships/hyperlink" Target="http://www.pham-hess.info/" TargetMode="External"/><Relationship Id="rId8494" Type="http://schemas.openxmlformats.org/officeDocument/2006/relationships/hyperlink" Target="mailto:mallory30@montes.biz" TargetMode="External"/><Relationship Id="rId11475" Type="http://schemas.openxmlformats.org/officeDocument/2006/relationships/hyperlink" Target="http://solis-cantu.com/" TargetMode="External"/><Relationship Id="rId18088" Type="http://schemas.openxmlformats.org/officeDocument/2006/relationships/hyperlink" Target="mailto:donaldmeadows@krause.com" TargetMode="External"/><Relationship Id="rId1534" Type="http://schemas.openxmlformats.org/officeDocument/2006/relationships/hyperlink" Target="mailto:bill33@beard-rice.com" TargetMode="External"/><Relationship Id="rId8147" Type="http://schemas.openxmlformats.org/officeDocument/2006/relationships/hyperlink" Target="http://solis.com/" TargetMode="External"/><Relationship Id="rId11128" Type="http://schemas.openxmlformats.org/officeDocument/2006/relationships/hyperlink" Target="mailto:randyvalencia@thornton-mcintosh.com" TargetMode="External"/><Relationship Id="rId14698" Type="http://schemas.openxmlformats.org/officeDocument/2006/relationships/hyperlink" Target="mailto:donnasosa@obrien-mcpherson.com" TargetMode="External"/><Relationship Id="rId4757" Type="http://schemas.openxmlformats.org/officeDocument/2006/relationships/hyperlink" Target="https://mccullough.com/" TargetMode="External"/><Relationship Id="rId17171" Type="http://schemas.openxmlformats.org/officeDocument/2006/relationships/hyperlink" Target="https://www.luna.biz/" TargetMode="External"/><Relationship Id="rId19620" Type="http://schemas.openxmlformats.org/officeDocument/2006/relationships/hyperlink" Target="mailto:tanderson@dougherty-davila.net" TargetMode="External"/><Relationship Id="rId7230" Type="http://schemas.openxmlformats.org/officeDocument/2006/relationships/hyperlink" Target="mailto:kellerclinton@faulkner.biz" TargetMode="External"/><Relationship Id="rId10211" Type="http://schemas.openxmlformats.org/officeDocument/2006/relationships/hyperlink" Target="https://macias.com/" TargetMode="External"/><Relationship Id="rId13781" Type="http://schemas.openxmlformats.org/officeDocument/2006/relationships/hyperlink" Target="https://jones.com/" TargetMode="External"/><Relationship Id="rId3840" Type="http://schemas.openxmlformats.org/officeDocument/2006/relationships/hyperlink" Target="mailto:leroymeyer@beard.com" TargetMode="External"/><Relationship Id="rId13434" Type="http://schemas.openxmlformats.org/officeDocument/2006/relationships/hyperlink" Target="mailto:marissa50@howell.info" TargetMode="External"/><Relationship Id="rId1391" Type="http://schemas.openxmlformats.org/officeDocument/2006/relationships/hyperlink" Target="https://www.wilson-sloan.com/" TargetMode="External"/><Relationship Id="rId16657" Type="http://schemas.openxmlformats.org/officeDocument/2006/relationships/hyperlink" Target="http://www.bradley.net/" TargetMode="External"/><Relationship Id="rId1044" Type="http://schemas.openxmlformats.org/officeDocument/2006/relationships/hyperlink" Target="mailto:davidrogers@hernandez.net" TargetMode="External"/><Relationship Id="rId6716" Type="http://schemas.openxmlformats.org/officeDocument/2006/relationships/hyperlink" Target="mailto:hdickerson@cardenas.biz" TargetMode="External"/><Relationship Id="rId19130" Type="http://schemas.openxmlformats.org/officeDocument/2006/relationships/hyperlink" Target="mailto:vmullen@french.com" TargetMode="External"/><Relationship Id="rId4267" Type="http://schemas.openxmlformats.org/officeDocument/2006/relationships/hyperlink" Target="http://www.abbott-choi.com/" TargetMode="External"/><Relationship Id="rId9939" Type="http://schemas.openxmlformats.org/officeDocument/2006/relationships/hyperlink" Target="http://pruitt.com/" TargetMode="External"/><Relationship Id="rId15740" Type="http://schemas.openxmlformats.org/officeDocument/2006/relationships/hyperlink" Target="mailto:cathycoffey@shah.com" TargetMode="External"/><Relationship Id="rId3350" Type="http://schemas.openxmlformats.org/officeDocument/2006/relationships/hyperlink" Target="mailto:meagan30@underwood.org" TargetMode="External"/><Relationship Id="rId13291" Type="http://schemas.openxmlformats.org/officeDocument/2006/relationships/hyperlink" Target="http://cantu.biz/" TargetMode="External"/><Relationship Id="rId18963" Type="http://schemas.openxmlformats.org/officeDocument/2006/relationships/hyperlink" Target="http://irwin.info/" TargetMode="External"/><Relationship Id="rId3003" Type="http://schemas.openxmlformats.org/officeDocument/2006/relationships/hyperlink" Target="https://ellis.com/" TargetMode="External"/><Relationship Id="rId18616" Type="http://schemas.openxmlformats.org/officeDocument/2006/relationships/hyperlink" Target="mailto:crodgers@griffith-barnett.com" TargetMode="External"/><Relationship Id="rId6573" Type="http://schemas.openxmlformats.org/officeDocument/2006/relationships/hyperlink" Target="http://summers-coffey.com/" TargetMode="External"/><Relationship Id="rId16167" Type="http://schemas.openxmlformats.org/officeDocument/2006/relationships/hyperlink" Target="http://davis.com/" TargetMode="External"/><Relationship Id="rId6226" Type="http://schemas.openxmlformats.org/officeDocument/2006/relationships/hyperlink" Target="mailto:jeffrey76@shelton-bray.com" TargetMode="External"/><Relationship Id="rId9796" Type="http://schemas.openxmlformats.org/officeDocument/2006/relationships/hyperlink" Target="mailto:bettywilcox@kramer.org" TargetMode="External"/><Relationship Id="rId12777" Type="http://schemas.openxmlformats.org/officeDocument/2006/relationships/hyperlink" Target="http://www.glass.com/" TargetMode="External"/><Relationship Id="rId2836" Type="http://schemas.openxmlformats.org/officeDocument/2006/relationships/hyperlink" Target="mailto:malikbradley@pierce.com" TargetMode="External"/><Relationship Id="rId9449" Type="http://schemas.openxmlformats.org/officeDocument/2006/relationships/hyperlink" Target="http://www.harper.info/" TargetMode="External"/><Relationship Id="rId15250" Type="http://schemas.openxmlformats.org/officeDocument/2006/relationships/hyperlink" Target="mailto:burchlaurie@barber.biz" TargetMode="External"/><Relationship Id="rId808" Type="http://schemas.openxmlformats.org/officeDocument/2006/relationships/hyperlink" Target="mailto:stacy53@gardner.com" TargetMode="External"/><Relationship Id="rId11860" Type="http://schemas.openxmlformats.org/officeDocument/2006/relationships/hyperlink" Target="mailto:sherischaefer@mosley.info" TargetMode="External"/><Relationship Id="rId18473" Type="http://schemas.openxmlformats.org/officeDocument/2006/relationships/hyperlink" Target="http://petty.com/" TargetMode="External"/><Relationship Id="rId6083" Type="http://schemas.openxmlformats.org/officeDocument/2006/relationships/hyperlink" Target="https://foley.info/" TargetMode="External"/><Relationship Id="rId8532" Type="http://schemas.openxmlformats.org/officeDocument/2006/relationships/hyperlink" Target="mailto:uzimmerman@chang-levy.info" TargetMode="External"/><Relationship Id="rId11513" Type="http://schemas.openxmlformats.org/officeDocument/2006/relationships/hyperlink" Target="http://petersen.com/" TargetMode="External"/><Relationship Id="rId18126" Type="http://schemas.openxmlformats.org/officeDocument/2006/relationships/hyperlink" Target="mailto:santiagotheodore@dickerson-hardin.com" TargetMode="External"/><Relationship Id="rId14736" Type="http://schemas.openxmlformats.org/officeDocument/2006/relationships/hyperlink" Target="mailto:huffjacqueline@cross.net" TargetMode="External"/><Relationship Id="rId2693" Type="http://schemas.openxmlformats.org/officeDocument/2006/relationships/hyperlink" Target="http://www.morton-ortega.com/" TargetMode="External"/><Relationship Id="rId12287" Type="http://schemas.openxmlformats.org/officeDocument/2006/relationships/hyperlink" Target="https://foster-dunn.com/" TargetMode="External"/><Relationship Id="rId665" Type="http://schemas.openxmlformats.org/officeDocument/2006/relationships/hyperlink" Target="http://www.love-higgins.com/" TargetMode="External"/><Relationship Id="rId2346" Type="http://schemas.openxmlformats.org/officeDocument/2006/relationships/hyperlink" Target="mailto:michaela64@schaefer.com" TargetMode="External"/><Relationship Id="rId17959" Type="http://schemas.openxmlformats.org/officeDocument/2006/relationships/hyperlink" Target="https://howell.biz/" TargetMode="External"/><Relationship Id="rId318" Type="http://schemas.openxmlformats.org/officeDocument/2006/relationships/hyperlink" Target="mailto:timothyrivera@wade-galloway.net" TargetMode="External"/><Relationship Id="rId5569" Type="http://schemas.openxmlformats.org/officeDocument/2006/relationships/hyperlink" Target="http://www.gaines-neal.com/" TargetMode="External"/><Relationship Id="rId8042" Type="http://schemas.openxmlformats.org/officeDocument/2006/relationships/hyperlink" Target="mailto:teresalambert@maynard.com" TargetMode="External"/><Relationship Id="rId11370" Type="http://schemas.openxmlformats.org/officeDocument/2006/relationships/hyperlink" Target="mailto:ralphsawyer@donaldson.com" TargetMode="External"/><Relationship Id="rId11023" Type="http://schemas.openxmlformats.org/officeDocument/2006/relationships/hyperlink" Target="https://valdez-brewer.org/" TargetMode="External"/><Relationship Id="rId14593" Type="http://schemas.openxmlformats.org/officeDocument/2006/relationships/hyperlink" Target="http://kaiser.biz/" TargetMode="External"/><Relationship Id="rId4652" Type="http://schemas.openxmlformats.org/officeDocument/2006/relationships/hyperlink" Target="mailto:lcarson@schmitt.biz" TargetMode="External"/><Relationship Id="rId14246" Type="http://schemas.openxmlformats.org/officeDocument/2006/relationships/hyperlink" Target="mailto:dpadilla@levy-leonard.info" TargetMode="External"/><Relationship Id="rId19918" Type="http://schemas.openxmlformats.org/officeDocument/2006/relationships/hyperlink" Target="mailto:fgill@cline-perkins.com" TargetMode="External"/><Relationship Id="rId175" Type="http://schemas.openxmlformats.org/officeDocument/2006/relationships/hyperlink" Target="mailto:colealexander@turner.biz" TargetMode="External"/><Relationship Id="rId4305" Type="http://schemas.openxmlformats.org/officeDocument/2006/relationships/hyperlink" Target="http://sutton-perry.biz/" TargetMode="External"/><Relationship Id="rId7875" Type="http://schemas.openxmlformats.org/officeDocument/2006/relationships/hyperlink" Target="http://www.mcdonald.com/" TargetMode="External"/><Relationship Id="rId10856" Type="http://schemas.openxmlformats.org/officeDocument/2006/relationships/hyperlink" Target="mailto:evelyn37@shah.com" TargetMode="External"/><Relationship Id="rId17469" Type="http://schemas.openxmlformats.org/officeDocument/2006/relationships/hyperlink" Target="https://www.kelly.info/" TargetMode="External"/><Relationship Id="rId7528" Type="http://schemas.openxmlformats.org/officeDocument/2006/relationships/hyperlink" Target="mailto:alexa22@stark.org" TargetMode="External"/><Relationship Id="rId10509" Type="http://schemas.openxmlformats.org/officeDocument/2006/relationships/hyperlink" Target="http://www.calhoun.com/" TargetMode="External"/><Relationship Id="rId5079" Type="http://schemas.openxmlformats.org/officeDocument/2006/relationships/hyperlink" Target="https://www.harmon.com/" TargetMode="External"/><Relationship Id="rId1689" Type="http://schemas.openxmlformats.org/officeDocument/2006/relationships/hyperlink" Target="http://espinoza-nolan.com/" TargetMode="External"/><Relationship Id="rId16552" Type="http://schemas.openxmlformats.org/officeDocument/2006/relationships/hyperlink" Target="mailto:billcalhoun@obrien-manning.com" TargetMode="External"/><Relationship Id="rId4162" Type="http://schemas.openxmlformats.org/officeDocument/2006/relationships/hyperlink" Target="mailto:caseygilbert@avila.org" TargetMode="External"/><Relationship Id="rId6611" Type="http://schemas.openxmlformats.org/officeDocument/2006/relationships/hyperlink" Target="https://www.ayers.com/" TargetMode="External"/><Relationship Id="rId16205" Type="http://schemas.openxmlformats.org/officeDocument/2006/relationships/hyperlink" Target="https://mckinney.info/" TargetMode="External"/><Relationship Id="rId19775" Type="http://schemas.openxmlformats.org/officeDocument/2006/relationships/hyperlink" Target="https://hancock.org/" TargetMode="External"/><Relationship Id="rId9834" Type="http://schemas.openxmlformats.org/officeDocument/2006/relationships/hyperlink" Target="mailto:mercedes86@ayers.com" TargetMode="External"/><Relationship Id="rId12815" Type="http://schemas.openxmlformats.org/officeDocument/2006/relationships/hyperlink" Target="http://www.casey.net/" TargetMode="External"/><Relationship Id="rId19428" Type="http://schemas.openxmlformats.org/officeDocument/2006/relationships/hyperlink" Target="mailto:glenda32@gamble.com" TargetMode="External"/><Relationship Id="rId48" Type="http://schemas.openxmlformats.org/officeDocument/2006/relationships/hyperlink" Target="mailto:zramos@haney.org" TargetMode="External"/><Relationship Id="rId7385" Type="http://schemas.openxmlformats.org/officeDocument/2006/relationships/hyperlink" Target="http://www.daugherty.biz/" TargetMode="External"/><Relationship Id="rId10366" Type="http://schemas.openxmlformats.org/officeDocument/2006/relationships/hyperlink" Target="mailto:bernard69@barnes.com" TargetMode="External"/><Relationship Id="rId3995" Type="http://schemas.openxmlformats.org/officeDocument/2006/relationships/hyperlink" Target="http://www.livingston.com/" TargetMode="External"/><Relationship Id="rId7038" Type="http://schemas.openxmlformats.org/officeDocument/2006/relationships/hyperlink" Target="mailto:jane42@bartlett-irwin.com" TargetMode="External"/><Relationship Id="rId10019" Type="http://schemas.openxmlformats.org/officeDocument/2006/relationships/hyperlink" Target="https://gillespie.org/" TargetMode="External"/><Relationship Id="rId13589" Type="http://schemas.openxmlformats.org/officeDocument/2006/relationships/hyperlink" Target="https://www.guerra.com/" TargetMode="External"/><Relationship Id="rId18511" Type="http://schemas.openxmlformats.org/officeDocument/2006/relationships/hyperlink" Target="http://www.morris-ellis.com/" TargetMode="External"/><Relationship Id="rId3648" Type="http://schemas.openxmlformats.org/officeDocument/2006/relationships/hyperlink" Target="mailto:roger90@spence-moore.com" TargetMode="External"/><Relationship Id="rId16062" Type="http://schemas.openxmlformats.org/officeDocument/2006/relationships/hyperlink" Target="mailto:zdrake@meza-haas.com" TargetMode="External"/><Relationship Id="rId1199" Type="http://schemas.openxmlformats.org/officeDocument/2006/relationships/hyperlink" Target="http://www.steele-wheeler.com/" TargetMode="External"/><Relationship Id="rId6121" Type="http://schemas.openxmlformats.org/officeDocument/2006/relationships/hyperlink" Target="https://www.schwartz.com/" TargetMode="External"/><Relationship Id="rId9691" Type="http://schemas.openxmlformats.org/officeDocument/2006/relationships/hyperlink" Target="https://lozano.com/" TargetMode="External"/><Relationship Id="rId19285" Type="http://schemas.openxmlformats.org/officeDocument/2006/relationships/hyperlink" Target="https://www.rodriguez.com/" TargetMode="External"/><Relationship Id="rId9344" Type="http://schemas.openxmlformats.org/officeDocument/2006/relationships/hyperlink" Target="mailto:isabel08@odom.com" TargetMode="External"/><Relationship Id="rId12672" Type="http://schemas.openxmlformats.org/officeDocument/2006/relationships/hyperlink" Target="mailto:matthewbuckley@briggs.biz" TargetMode="External"/><Relationship Id="rId2731" Type="http://schemas.openxmlformats.org/officeDocument/2006/relationships/hyperlink" Target="http://shaw.com/" TargetMode="External"/><Relationship Id="rId12325" Type="http://schemas.openxmlformats.org/officeDocument/2006/relationships/hyperlink" Target="https://wiley.org/" TargetMode="External"/><Relationship Id="rId15895" Type="http://schemas.openxmlformats.org/officeDocument/2006/relationships/hyperlink" Target="https://hess-michael.com/" TargetMode="External"/><Relationship Id="rId703" Type="http://schemas.openxmlformats.org/officeDocument/2006/relationships/hyperlink" Target="http://patel.biz/" TargetMode="External"/><Relationship Id="rId5954" Type="http://schemas.openxmlformats.org/officeDocument/2006/relationships/hyperlink" Target="mailto:patricia07@joseph-deleon.biz" TargetMode="External"/><Relationship Id="rId15548" Type="http://schemas.openxmlformats.org/officeDocument/2006/relationships/hyperlink" Target="mailto:alejandrahurley@novak.com" TargetMode="External"/><Relationship Id="rId5607" Type="http://schemas.openxmlformats.org/officeDocument/2006/relationships/hyperlink" Target="http://www.rollins.net/" TargetMode="External"/><Relationship Id="rId13099" Type="http://schemas.openxmlformats.org/officeDocument/2006/relationships/hyperlink" Target="https://www.arellano-finley.com/" TargetMode="External"/><Relationship Id="rId18021" Type="http://schemas.openxmlformats.org/officeDocument/2006/relationships/hyperlink" Target="https://conner-peterson.org/" TargetMode="External"/><Relationship Id="rId3158" Type="http://schemas.openxmlformats.org/officeDocument/2006/relationships/hyperlink" Target="mailto:christensengreg@stein-randolph.org" TargetMode="External"/><Relationship Id="rId12182" Type="http://schemas.openxmlformats.org/officeDocument/2006/relationships/hyperlink" Target="mailto:mathisnancy@melendez.net" TargetMode="External"/><Relationship Id="rId14631" Type="http://schemas.openxmlformats.org/officeDocument/2006/relationships/hyperlink" Target="https://rice.com/" TargetMode="External"/><Relationship Id="rId560" Type="http://schemas.openxmlformats.org/officeDocument/2006/relationships/hyperlink" Target="mailto:candace29@diaz.com" TargetMode="External"/><Relationship Id="rId2241" Type="http://schemas.openxmlformats.org/officeDocument/2006/relationships/hyperlink" Target="https://fleming.com/" TargetMode="External"/><Relationship Id="rId17854" Type="http://schemas.openxmlformats.org/officeDocument/2006/relationships/hyperlink" Target="mailto:cdickson@brooks.info" TargetMode="External"/><Relationship Id="rId213" Type="http://schemas.openxmlformats.org/officeDocument/2006/relationships/hyperlink" Target="mailto:mathisgloria@house-hamilton.org" TargetMode="External"/><Relationship Id="rId7913" Type="http://schemas.openxmlformats.org/officeDocument/2006/relationships/hyperlink" Target="http://www.arias-pruitt.com/" TargetMode="External"/><Relationship Id="rId17507" Type="http://schemas.openxmlformats.org/officeDocument/2006/relationships/hyperlink" Target="https://www.curtis.net/" TargetMode="External"/><Relationship Id="rId5464" Type="http://schemas.openxmlformats.org/officeDocument/2006/relationships/hyperlink" Target="mailto:riveraclifford@watts.biz" TargetMode="External"/><Relationship Id="rId15058" Type="http://schemas.openxmlformats.org/officeDocument/2006/relationships/hyperlink" Target="mailto:basskatrina@grimes.com" TargetMode="External"/><Relationship Id="rId5117" Type="http://schemas.openxmlformats.org/officeDocument/2006/relationships/hyperlink" Target="https://mckee.org/" TargetMode="External"/><Relationship Id="rId8687" Type="http://schemas.openxmlformats.org/officeDocument/2006/relationships/hyperlink" Target="https://www.bishop.com/" TargetMode="External"/><Relationship Id="rId11668" Type="http://schemas.openxmlformats.org/officeDocument/2006/relationships/hyperlink" Target="mailto:tategerald@odonnell-david.org" TargetMode="External"/><Relationship Id="rId1727" Type="http://schemas.openxmlformats.org/officeDocument/2006/relationships/hyperlink" Target="https://www.brandt-hawkins.biz/" TargetMode="External"/><Relationship Id="rId14141" Type="http://schemas.openxmlformats.org/officeDocument/2006/relationships/hyperlink" Target="http://www.bolton.org/" TargetMode="External"/><Relationship Id="rId4200" Type="http://schemas.openxmlformats.org/officeDocument/2006/relationships/hyperlink" Target="mailto:pdalton@rivera.com" TargetMode="External"/><Relationship Id="rId7770" Type="http://schemas.openxmlformats.org/officeDocument/2006/relationships/hyperlink" Target="mailto:twilliams@conway-lozano.com" TargetMode="External"/><Relationship Id="rId17364" Type="http://schemas.openxmlformats.org/officeDocument/2006/relationships/hyperlink" Target="mailto:velasquezgwendolyn@keller-johnston.com" TargetMode="External"/><Relationship Id="rId19813" Type="http://schemas.openxmlformats.org/officeDocument/2006/relationships/hyperlink" Target="http://blanchard.com/" TargetMode="External"/><Relationship Id="rId7423" Type="http://schemas.openxmlformats.org/officeDocument/2006/relationships/hyperlink" Target="http://www.fitzgerald-stevenson.biz/" TargetMode="External"/><Relationship Id="rId10751" Type="http://schemas.openxmlformats.org/officeDocument/2006/relationships/hyperlink" Target="https://murray.com/" TargetMode="External"/><Relationship Id="rId17017" Type="http://schemas.openxmlformats.org/officeDocument/2006/relationships/hyperlink" Target="http://www.burgess.com/" TargetMode="External"/><Relationship Id="rId10404" Type="http://schemas.openxmlformats.org/officeDocument/2006/relationships/hyperlink" Target="mailto:joseph62@ryan.com" TargetMode="External"/><Relationship Id="rId13974" Type="http://schemas.openxmlformats.org/officeDocument/2006/relationships/hyperlink" Target="mailto:ugardner@berry.com" TargetMode="External"/><Relationship Id="rId8197" Type="http://schemas.openxmlformats.org/officeDocument/2006/relationships/hyperlink" Target="http://www.stephens.biz/" TargetMode="External"/><Relationship Id="rId13627" Type="http://schemas.openxmlformats.org/officeDocument/2006/relationships/hyperlink" Target="https://miranda-gardner.info/" TargetMode="External"/><Relationship Id="rId1584" Type="http://schemas.openxmlformats.org/officeDocument/2006/relationships/hyperlink" Target="mailto:krausewillie@randall-mcneil.com" TargetMode="External"/><Relationship Id="rId11178" Type="http://schemas.openxmlformats.org/officeDocument/2006/relationships/hyperlink" Target="mailto:blake59@edwards.com" TargetMode="External"/><Relationship Id="rId16100" Type="http://schemas.openxmlformats.org/officeDocument/2006/relationships/hyperlink" Target="mailto:brian10@garcia.com" TargetMode="External"/><Relationship Id="rId19670" Type="http://schemas.openxmlformats.org/officeDocument/2006/relationships/hyperlink" Target="mailto:brandi03@harris.com" TargetMode="External"/><Relationship Id="rId1237" Type="http://schemas.openxmlformats.org/officeDocument/2006/relationships/hyperlink" Target="https://www.rivas.org/" TargetMode="External"/><Relationship Id="rId6909" Type="http://schemas.openxmlformats.org/officeDocument/2006/relationships/hyperlink" Target="http://www.ayala-barry.com/" TargetMode="External"/><Relationship Id="rId19323" Type="http://schemas.openxmlformats.org/officeDocument/2006/relationships/hyperlink" Target="http://wilkerson.com/" TargetMode="External"/><Relationship Id="rId7280" Type="http://schemas.openxmlformats.org/officeDocument/2006/relationships/hyperlink" Target="mailto:baileystevenson@herrera.biz" TargetMode="External"/><Relationship Id="rId10261" Type="http://schemas.openxmlformats.org/officeDocument/2006/relationships/hyperlink" Target="http://simon.org/" TargetMode="External"/><Relationship Id="rId12710" Type="http://schemas.openxmlformats.org/officeDocument/2006/relationships/hyperlink" Target="mailto:sherribarrera@lin.biz" TargetMode="External"/><Relationship Id="rId15933" Type="http://schemas.openxmlformats.org/officeDocument/2006/relationships/hyperlink" Target="https://fischer.net/" TargetMode="External"/><Relationship Id="rId3890" Type="http://schemas.openxmlformats.org/officeDocument/2006/relationships/hyperlink" Target="mailto:wjordan@daugherty.com" TargetMode="External"/><Relationship Id="rId13484" Type="http://schemas.openxmlformats.org/officeDocument/2006/relationships/hyperlink" Target="mailto:rpacheco@blanchard.info" TargetMode="External"/><Relationship Id="rId1094" Type="http://schemas.openxmlformats.org/officeDocument/2006/relationships/hyperlink" Target="mailto:maysmandy@roberts.net" TargetMode="External"/><Relationship Id="rId3543" Type="http://schemas.openxmlformats.org/officeDocument/2006/relationships/hyperlink" Target="http://strong.org/" TargetMode="External"/><Relationship Id="rId13137" Type="http://schemas.openxmlformats.org/officeDocument/2006/relationships/hyperlink" Target="https://www.monroe.com/" TargetMode="External"/><Relationship Id="rId18809" Type="http://schemas.openxmlformats.org/officeDocument/2006/relationships/hyperlink" Target="http://gay.com/" TargetMode="External"/><Relationship Id="rId6766" Type="http://schemas.openxmlformats.org/officeDocument/2006/relationships/hyperlink" Target="mailto:andrewmcpherson@rose.com" TargetMode="External"/><Relationship Id="rId19180" Type="http://schemas.openxmlformats.org/officeDocument/2006/relationships/hyperlink" Target="mailto:leeashley@henderson.net" TargetMode="External"/><Relationship Id="rId6419" Type="http://schemas.openxmlformats.org/officeDocument/2006/relationships/hyperlink" Target="http://www.atkinson.com/" TargetMode="External"/><Relationship Id="rId9989" Type="http://schemas.openxmlformats.org/officeDocument/2006/relationships/hyperlink" Target="http://www.maldonado.com/" TargetMode="External"/><Relationship Id="rId12220" Type="http://schemas.openxmlformats.org/officeDocument/2006/relationships/hyperlink" Target="mailto:christian01@aguilar.info" TargetMode="External"/><Relationship Id="rId15790" Type="http://schemas.openxmlformats.org/officeDocument/2006/relationships/hyperlink" Target="mailto:leslie70@white.org" TargetMode="External"/><Relationship Id="rId5502" Type="http://schemas.openxmlformats.org/officeDocument/2006/relationships/hyperlink" Target="mailto:yangvictor@munoz.com" TargetMode="External"/><Relationship Id="rId15443" Type="http://schemas.openxmlformats.org/officeDocument/2006/relationships/hyperlink" Target="https://kramer-castillo.com/" TargetMode="External"/><Relationship Id="rId3053" Type="http://schemas.openxmlformats.org/officeDocument/2006/relationships/hyperlink" Target="http://horne.com/" TargetMode="External"/><Relationship Id="rId18666" Type="http://schemas.openxmlformats.org/officeDocument/2006/relationships/hyperlink" Target="mailto:frank14@compton.com" TargetMode="External"/><Relationship Id="rId6276" Type="http://schemas.openxmlformats.org/officeDocument/2006/relationships/hyperlink" Target="mailto:zmaynard@gaines.info" TargetMode="External"/><Relationship Id="rId8725" Type="http://schemas.openxmlformats.org/officeDocument/2006/relationships/hyperlink" Target="http://www.shelton-arnold.com/" TargetMode="External"/><Relationship Id="rId11706" Type="http://schemas.openxmlformats.org/officeDocument/2006/relationships/hyperlink" Target="mailto:leon24@ayers.com" TargetMode="External"/><Relationship Id="rId18319" Type="http://schemas.openxmlformats.org/officeDocument/2006/relationships/hyperlink" Target="https://cisneros.info/" TargetMode="External"/><Relationship Id="rId14929" Type="http://schemas.openxmlformats.org/officeDocument/2006/relationships/hyperlink" Target="http://www.drake-nunez.com/" TargetMode="External"/><Relationship Id="rId2886" Type="http://schemas.openxmlformats.org/officeDocument/2006/relationships/hyperlink" Target="mailto:mendozaroy@compton.net" TargetMode="External"/><Relationship Id="rId9499" Type="http://schemas.openxmlformats.org/officeDocument/2006/relationships/hyperlink" Target="http://www.herrera-hayes.com/" TargetMode="External"/><Relationship Id="rId17402" Type="http://schemas.openxmlformats.org/officeDocument/2006/relationships/hyperlink" Target="mailto:lancemorgan@castaneda.com" TargetMode="External"/><Relationship Id="rId858" Type="http://schemas.openxmlformats.org/officeDocument/2006/relationships/hyperlink" Target="mailto:lindsaymiranda@atkinson.info" TargetMode="External"/><Relationship Id="rId2539" Type="http://schemas.openxmlformats.org/officeDocument/2006/relationships/hyperlink" Target="http://www.benitez.com/" TargetMode="External"/><Relationship Id="rId5012" Type="http://schemas.openxmlformats.org/officeDocument/2006/relationships/hyperlink" Target="mailto:eduardo51@guerra.com" TargetMode="External"/><Relationship Id="rId8582" Type="http://schemas.openxmlformats.org/officeDocument/2006/relationships/hyperlink" Target="mailto:douglasmurphy@huffman-carney.com" TargetMode="External"/><Relationship Id="rId18176" Type="http://schemas.openxmlformats.org/officeDocument/2006/relationships/hyperlink" Target="mailto:daltonguzman@townsend.com" TargetMode="External"/><Relationship Id="rId8235" Type="http://schemas.openxmlformats.org/officeDocument/2006/relationships/hyperlink" Target="https://castro-garcia.net/" TargetMode="External"/><Relationship Id="rId11563" Type="http://schemas.openxmlformats.org/officeDocument/2006/relationships/hyperlink" Target="http://www.little.com/" TargetMode="External"/><Relationship Id="rId1622" Type="http://schemas.openxmlformats.org/officeDocument/2006/relationships/hyperlink" Target="mailto:nduran@rich.com" TargetMode="External"/><Relationship Id="rId11216" Type="http://schemas.openxmlformats.org/officeDocument/2006/relationships/hyperlink" Target="mailto:glenn11@beard.com" TargetMode="External"/><Relationship Id="rId14786" Type="http://schemas.openxmlformats.org/officeDocument/2006/relationships/hyperlink" Target="mailto:lpotts@blankenship.com" TargetMode="External"/><Relationship Id="rId4845" Type="http://schemas.openxmlformats.org/officeDocument/2006/relationships/hyperlink" Target="http://fisher.com/" TargetMode="External"/><Relationship Id="rId14439" Type="http://schemas.openxmlformats.org/officeDocument/2006/relationships/hyperlink" Target="https://black-ashley.com/" TargetMode="External"/><Relationship Id="rId2396" Type="http://schemas.openxmlformats.org/officeDocument/2006/relationships/hyperlink" Target="mailto:copelandkirk@gomez-forbes.com" TargetMode="External"/><Relationship Id="rId368" Type="http://schemas.openxmlformats.org/officeDocument/2006/relationships/hyperlink" Target="mailto:russorussell@galloway.biz" TargetMode="External"/><Relationship Id="rId2049" Type="http://schemas.openxmlformats.org/officeDocument/2006/relationships/hyperlink" Target="http://www.acevedo-watkins.info/" TargetMode="External"/><Relationship Id="rId8092" Type="http://schemas.openxmlformats.org/officeDocument/2006/relationships/hyperlink" Target="mailto:cassidyking@shelton-mcgee.info" TargetMode="External"/><Relationship Id="rId11073" Type="http://schemas.openxmlformats.org/officeDocument/2006/relationships/hyperlink" Target="https://stark.org/" TargetMode="External"/><Relationship Id="rId13522" Type="http://schemas.openxmlformats.org/officeDocument/2006/relationships/hyperlink" Target="mailto:mowens@castaneda.biz" TargetMode="External"/><Relationship Id="rId1132" Type="http://schemas.openxmlformats.org/officeDocument/2006/relationships/hyperlink" Target="mailto:marcussandoval@watts.info" TargetMode="External"/><Relationship Id="rId16745" Type="http://schemas.openxmlformats.org/officeDocument/2006/relationships/hyperlink" Target="http://www.riggs.com/" TargetMode="External"/><Relationship Id="rId4355" Type="http://schemas.openxmlformats.org/officeDocument/2006/relationships/hyperlink" Target="https://ray.biz/" TargetMode="External"/><Relationship Id="rId6804" Type="http://schemas.openxmlformats.org/officeDocument/2006/relationships/hyperlink" Target="mailto:campbellbridget@dunlap-parsons.com" TargetMode="External"/><Relationship Id="rId14296" Type="http://schemas.openxmlformats.org/officeDocument/2006/relationships/hyperlink" Target="mailto:rebekahphillips@conrad.com" TargetMode="External"/><Relationship Id="rId19968" Type="http://schemas.openxmlformats.org/officeDocument/2006/relationships/hyperlink" Target="mailto:yallison@casey.com" TargetMode="External"/><Relationship Id="rId4008" Type="http://schemas.openxmlformats.org/officeDocument/2006/relationships/hyperlink" Target="mailto:andreschultz@howe-flowers.biz" TargetMode="External"/><Relationship Id="rId7578" Type="http://schemas.openxmlformats.org/officeDocument/2006/relationships/hyperlink" Target="mailto:xhanna@allen-blackburn.com" TargetMode="External"/><Relationship Id="rId10559" Type="http://schemas.openxmlformats.org/officeDocument/2006/relationships/hyperlink" Target="http://www.monroe.com/" TargetMode="External"/><Relationship Id="rId13032" Type="http://schemas.openxmlformats.org/officeDocument/2006/relationships/hyperlink" Target="mailto:dyork@page-mcpherson.info" TargetMode="External"/><Relationship Id="rId6661" Type="http://schemas.openxmlformats.org/officeDocument/2006/relationships/hyperlink" Target="https://www.foley-zimmerman.biz/" TargetMode="External"/><Relationship Id="rId16255" Type="http://schemas.openxmlformats.org/officeDocument/2006/relationships/hyperlink" Target="http://www.parsons.com/" TargetMode="External"/><Relationship Id="rId18704" Type="http://schemas.openxmlformats.org/officeDocument/2006/relationships/hyperlink" Target="mailto:lmoran@david.org" TargetMode="External"/><Relationship Id="rId6314" Type="http://schemas.openxmlformats.org/officeDocument/2006/relationships/hyperlink" Target="mailto:vangcody@cummings.com" TargetMode="External"/><Relationship Id="rId9884" Type="http://schemas.openxmlformats.org/officeDocument/2006/relationships/hyperlink" Target="mailto:ecrosby@kidd.org" TargetMode="External"/><Relationship Id="rId12865" Type="http://schemas.openxmlformats.org/officeDocument/2006/relationships/hyperlink" Target="https://www.shelton.com/" TargetMode="External"/><Relationship Id="rId19478" Type="http://schemas.openxmlformats.org/officeDocument/2006/relationships/hyperlink" Target="mailto:hollowayluke@craig-haley.com" TargetMode="External"/><Relationship Id="rId98" Type="http://schemas.openxmlformats.org/officeDocument/2006/relationships/hyperlink" Target="https://spencer.com/" TargetMode="External"/><Relationship Id="rId2924" Type="http://schemas.openxmlformats.org/officeDocument/2006/relationships/hyperlink" Target="mailto:alicia14@acevedo.com" TargetMode="External"/><Relationship Id="rId7088" Type="http://schemas.openxmlformats.org/officeDocument/2006/relationships/hyperlink" Target="mailto:keith80@daniel.org" TargetMode="External"/><Relationship Id="rId9537" Type="http://schemas.openxmlformats.org/officeDocument/2006/relationships/hyperlink" Target="http://hardy.info/" TargetMode="External"/><Relationship Id="rId12518" Type="http://schemas.openxmlformats.org/officeDocument/2006/relationships/hyperlink" Target="mailto:zfitzgerald@ortega.com" TargetMode="External"/><Relationship Id="rId10069" Type="http://schemas.openxmlformats.org/officeDocument/2006/relationships/hyperlink" Target="https://farmer-lowe.com/" TargetMode="External"/><Relationship Id="rId18561" Type="http://schemas.openxmlformats.org/officeDocument/2006/relationships/hyperlink" Target="http://crane-roberson.info/" TargetMode="External"/><Relationship Id="rId3698" Type="http://schemas.openxmlformats.org/officeDocument/2006/relationships/hyperlink" Target="mailto:kmays@parks.com" TargetMode="External"/><Relationship Id="rId8620" Type="http://schemas.openxmlformats.org/officeDocument/2006/relationships/hyperlink" Target="mailto:jacob86@kemp.com" TargetMode="External"/><Relationship Id="rId18214" Type="http://schemas.openxmlformats.org/officeDocument/2006/relationships/hyperlink" Target="mailto:yeverett@ewing-anthony.com" TargetMode="External"/><Relationship Id="rId6171" Type="http://schemas.openxmlformats.org/officeDocument/2006/relationships/hyperlink" Target="http://irwin.com/" TargetMode="External"/><Relationship Id="rId11601" Type="http://schemas.openxmlformats.org/officeDocument/2006/relationships/hyperlink" Target="http://www.spears.com/" TargetMode="External"/><Relationship Id="rId2781" Type="http://schemas.openxmlformats.org/officeDocument/2006/relationships/hyperlink" Target="http://bean.com/" TargetMode="External"/><Relationship Id="rId9394" Type="http://schemas.openxmlformats.org/officeDocument/2006/relationships/hyperlink" Target="mailto:xwaller@shields.net" TargetMode="External"/><Relationship Id="rId14824" Type="http://schemas.openxmlformats.org/officeDocument/2006/relationships/hyperlink" Target="mailto:qmiles@baxter.info" TargetMode="External"/><Relationship Id="rId753" Type="http://schemas.openxmlformats.org/officeDocument/2006/relationships/hyperlink" Target="https://www.murphy.com/" TargetMode="External"/><Relationship Id="rId2434" Type="http://schemas.openxmlformats.org/officeDocument/2006/relationships/hyperlink" Target="mailto:gstephenson@webb.net" TargetMode="External"/><Relationship Id="rId9047" Type="http://schemas.openxmlformats.org/officeDocument/2006/relationships/hyperlink" Target="http://cantu-vazquez.com/" TargetMode="External"/><Relationship Id="rId12028" Type="http://schemas.openxmlformats.org/officeDocument/2006/relationships/hyperlink" Target="mailto:twilkerson@villarreal.com" TargetMode="External"/><Relationship Id="rId12375" Type="http://schemas.openxmlformats.org/officeDocument/2006/relationships/hyperlink" Target="https://may-collier.com/" TargetMode="External"/><Relationship Id="rId406" Type="http://schemas.openxmlformats.org/officeDocument/2006/relationships/hyperlink" Target="mailto:rothkerry@atkins-porter.com" TargetMode="External"/><Relationship Id="rId15598" Type="http://schemas.openxmlformats.org/officeDocument/2006/relationships/hyperlink" Target="mailto:harrypearson@collier.info" TargetMode="External"/><Relationship Id="rId5657" Type="http://schemas.openxmlformats.org/officeDocument/2006/relationships/hyperlink" Target="https://pollard.com/" TargetMode="External"/><Relationship Id="rId18071" Type="http://schemas.openxmlformats.org/officeDocument/2006/relationships/hyperlink" Target="https://shaw.com/" TargetMode="External"/><Relationship Id="rId8130" Type="http://schemas.openxmlformats.org/officeDocument/2006/relationships/hyperlink" Target="mailto:barajasluke@jensen-mays.info" TargetMode="External"/><Relationship Id="rId11111" Type="http://schemas.openxmlformats.org/officeDocument/2006/relationships/hyperlink" Target="http://lee.com/" TargetMode="External"/><Relationship Id="rId14681" Type="http://schemas.openxmlformats.org/officeDocument/2006/relationships/hyperlink" Target="https://kaiser.com/" TargetMode="External"/><Relationship Id="rId4740" Type="http://schemas.openxmlformats.org/officeDocument/2006/relationships/hyperlink" Target="mailto:newtonjeffery@crane.com" TargetMode="External"/><Relationship Id="rId14334" Type="http://schemas.openxmlformats.org/officeDocument/2006/relationships/hyperlink" Target="mailto:landryevan@shannon.net" TargetMode="External"/><Relationship Id="rId2291" Type="http://schemas.openxmlformats.org/officeDocument/2006/relationships/hyperlink" Target="http://berg.org/" TargetMode="External"/><Relationship Id="rId263" Type="http://schemas.openxmlformats.org/officeDocument/2006/relationships/hyperlink" Target="http://gray.com/" TargetMode="External"/><Relationship Id="rId7963" Type="http://schemas.openxmlformats.org/officeDocument/2006/relationships/hyperlink" Target="http://www.kirk.com/" TargetMode="External"/><Relationship Id="rId10944" Type="http://schemas.openxmlformats.org/officeDocument/2006/relationships/hyperlink" Target="mailto:qsmith@newton.com" TargetMode="External"/><Relationship Id="rId17557" Type="http://schemas.openxmlformats.org/officeDocument/2006/relationships/hyperlink" Target="http://www.owens.com/" TargetMode="External"/><Relationship Id="rId5167" Type="http://schemas.openxmlformats.org/officeDocument/2006/relationships/hyperlink" Target="https://crawford.com/" TargetMode="External"/><Relationship Id="rId7616" Type="http://schemas.openxmlformats.org/officeDocument/2006/relationships/hyperlink" Target="mailto:christinekrause@avery.com" TargetMode="External"/><Relationship Id="rId16640" Type="http://schemas.openxmlformats.org/officeDocument/2006/relationships/hyperlink" Target="mailto:tonyalara@landry.com" TargetMode="External"/><Relationship Id="rId1777" Type="http://schemas.openxmlformats.org/officeDocument/2006/relationships/hyperlink" Target="http://www.gilbert.com/" TargetMode="External"/><Relationship Id="rId14191" Type="http://schemas.openxmlformats.org/officeDocument/2006/relationships/hyperlink" Target="https://bush.biz/" TargetMode="External"/><Relationship Id="rId19863" Type="http://schemas.openxmlformats.org/officeDocument/2006/relationships/hyperlink" Target="http://www.downs-dodson.org/" TargetMode="External"/><Relationship Id="rId4250" Type="http://schemas.openxmlformats.org/officeDocument/2006/relationships/hyperlink" Target="mailto:vrusso@andrews-henry.com" TargetMode="External"/><Relationship Id="rId9922" Type="http://schemas.openxmlformats.org/officeDocument/2006/relationships/hyperlink" Target="mailto:charleneatkins@fernandez.biz" TargetMode="External"/><Relationship Id="rId19516" Type="http://schemas.openxmlformats.org/officeDocument/2006/relationships/hyperlink" Target="mailto:odickerson@terrell.info" TargetMode="External"/><Relationship Id="rId7473" Type="http://schemas.openxmlformats.org/officeDocument/2006/relationships/hyperlink" Target="http://www.allison.com/" TargetMode="External"/><Relationship Id="rId12903" Type="http://schemas.openxmlformats.org/officeDocument/2006/relationships/hyperlink" Target="https://hurley.info/" TargetMode="External"/><Relationship Id="rId17067" Type="http://schemas.openxmlformats.org/officeDocument/2006/relationships/hyperlink" Target="https://vaughn.biz/" TargetMode="External"/><Relationship Id="rId7126" Type="http://schemas.openxmlformats.org/officeDocument/2006/relationships/hyperlink" Target="mailto:sbaker@cherry.com" TargetMode="External"/><Relationship Id="rId10454" Type="http://schemas.openxmlformats.org/officeDocument/2006/relationships/hyperlink" Target="mailto:shannonsaunders@bullock.biz" TargetMode="External"/><Relationship Id="rId10107" Type="http://schemas.openxmlformats.org/officeDocument/2006/relationships/hyperlink" Target="https://www.beasley.com/" TargetMode="External"/><Relationship Id="rId13677" Type="http://schemas.openxmlformats.org/officeDocument/2006/relationships/hyperlink" Target="https://www.bolton.com/" TargetMode="External"/><Relationship Id="rId1287" Type="http://schemas.openxmlformats.org/officeDocument/2006/relationships/hyperlink" Target="https://foley.com/" TargetMode="External"/><Relationship Id="rId3736" Type="http://schemas.openxmlformats.org/officeDocument/2006/relationships/hyperlink" Target="mailto:vegajohnathan@hardin.com" TargetMode="External"/><Relationship Id="rId16150" Type="http://schemas.openxmlformats.org/officeDocument/2006/relationships/hyperlink" Target="mailto:bestamanda@norton.biz" TargetMode="External"/><Relationship Id="rId6959" Type="http://schemas.openxmlformats.org/officeDocument/2006/relationships/hyperlink" Target="http://www.dean.org/" TargetMode="External"/><Relationship Id="rId12760" Type="http://schemas.openxmlformats.org/officeDocument/2006/relationships/hyperlink" Target="mailto:molinaallen@parker-crawford.com" TargetMode="External"/><Relationship Id="rId19373" Type="http://schemas.openxmlformats.org/officeDocument/2006/relationships/hyperlink" Target="https://www.alvarez.com/" TargetMode="External"/><Relationship Id="rId9432" Type="http://schemas.openxmlformats.org/officeDocument/2006/relationships/hyperlink" Target="mailto:kramerandrea@barr-villa.com" TargetMode="External"/><Relationship Id="rId12413" Type="http://schemas.openxmlformats.org/officeDocument/2006/relationships/hyperlink" Target="http://mclean.com/" TargetMode="External"/><Relationship Id="rId19026" Type="http://schemas.openxmlformats.org/officeDocument/2006/relationships/hyperlink" Target="mailto:kristieroberts@mcfarland.com" TargetMode="External"/><Relationship Id="rId15983" Type="http://schemas.openxmlformats.org/officeDocument/2006/relationships/hyperlink" Target="https://ramsey-duncan.com/" TargetMode="External"/><Relationship Id="rId3593" Type="http://schemas.openxmlformats.org/officeDocument/2006/relationships/hyperlink" Target="https://sharp.com/" TargetMode="External"/><Relationship Id="rId13187" Type="http://schemas.openxmlformats.org/officeDocument/2006/relationships/hyperlink" Target="https://mahoney.com/" TargetMode="External"/><Relationship Id="rId15636" Type="http://schemas.openxmlformats.org/officeDocument/2006/relationships/hyperlink" Target="mailto:ymelendez@mcgee.biz" TargetMode="External"/><Relationship Id="rId3246" Type="http://schemas.openxmlformats.org/officeDocument/2006/relationships/hyperlink" Target="mailto:fvance@knapp-barron.net" TargetMode="External"/><Relationship Id="rId18859" Type="http://schemas.openxmlformats.org/officeDocument/2006/relationships/hyperlink" Target="https://www.blackburn-frazier.com/" TargetMode="External"/><Relationship Id="rId8918" Type="http://schemas.openxmlformats.org/officeDocument/2006/relationships/hyperlink" Target="mailto:pbrown@dyer-swanson.biz" TargetMode="External"/><Relationship Id="rId6469" Type="http://schemas.openxmlformats.org/officeDocument/2006/relationships/hyperlink" Target="https://barron.com/" TargetMode="External"/><Relationship Id="rId12270" Type="http://schemas.openxmlformats.org/officeDocument/2006/relationships/hyperlink" Target="mailto:dukemeghan@merritt.com" TargetMode="External"/><Relationship Id="rId17942" Type="http://schemas.openxmlformats.org/officeDocument/2006/relationships/hyperlink" Target="mailto:gschneider@perez-beltran.biz" TargetMode="External"/><Relationship Id="rId15493" Type="http://schemas.openxmlformats.org/officeDocument/2006/relationships/hyperlink" Target="https://spencer-juarez.com/" TargetMode="External"/><Relationship Id="rId301" Type="http://schemas.openxmlformats.org/officeDocument/2006/relationships/hyperlink" Target="http://www.huffman.com/" TargetMode="External"/><Relationship Id="rId5552" Type="http://schemas.openxmlformats.org/officeDocument/2006/relationships/hyperlink" Target="mailto:kim62@mercer.com" TargetMode="External"/><Relationship Id="rId15146" Type="http://schemas.openxmlformats.org/officeDocument/2006/relationships/hyperlink" Target="mailto:brandy90@stokes.com" TargetMode="External"/><Relationship Id="rId5205" Type="http://schemas.openxmlformats.org/officeDocument/2006/relationships/hyperlink" Target="http://ford.com/" TargetMode="External"/><Relationship Id="rId8775" Type="http://schemas.openxmlformats.org/officeDocument/2006/relationships/hyperlink" Target="https://durham.com/" TargetMode="External"/><Relationship Id="rId18369" Type="http://schemas.openxmlformats.org/officeDocument/2006/relationships/hyperlink" Target="https://www.wheeler.org/" TargetMode="External"/><Relationship Id="rId8428" Type="http://schemas.openxmlformats.org/officeDocument/2006/relationships/hyperlink" Target="mailto:gmiles@mccarty-burgess.com" TargetMode="External"/><Relationship Id="rId11756" Type="http://schemas.openxmlformats.org/officeDocument/2006/relationships/hyperlink" Target="mailto:gnolan@price-lucas.com" TargetMode="External"/><Relationship Id="rId1815" Type="http://schemas.openxmlformats.org/officeDocument/2006/relationships/hyperlink" Target="https://woodard-hickman.com/" TargetMode="External"/><Relationship Id="rId11409" Type="http://schemas.openxmlformats.org/officeDocument/2006/relationships/hyperlink" Target="http://bennett-hurley.com/" TargetMode="External"/><Relationship Id="rId14979" Type="http://schemas.openxmlformats.org/officeDocument/2006/relationships/hyperlink" Target="https://nash.org/" TargetMode="External"/><Relationship Id="rId19901" Type="http://schemas.openxmlformats.org/officeDocument/2006/relationships/hyperlink" Target="https://melendez-downs.com/" TargetMode="External"/><Relationship Id="rId17452" Type="http://schemas.openxmlformats.org/officeDocument/2006/relationships/hyperlink" Target="mailto:charlotte91@brennan.net" TargetMode="External"/><Relationship Id="rId2589" Type="http://schemas.openxmlformats.org/officeDocument/2006/relationships/hyperlink" Target="https://www.greer.net/" TargetMode="External"/><Relationship Id="rId7511" Type="http://schemas.openxmlformats.org/officeDocument/2006/relationships/hyperlink" Target="https://griffin.com/" TargetMode="External"/><Relationship Id="rId17105" Type="http://schemas.openxmlformats.org/officeDocument/2006/relationships/hyperlink" Target="http://www.morse.com/" TargetMode="External"/><Relationship Id="rId5062" Type="http://schemas.openxmlformats.org/officeDocument/2006/relationships/hyperlink" Target="mailto:bradhendricks@gutierrez-greer.org" TargetMode="External"/><Relationship Id="rId1672" Type="http://schemas.openxmlformats.org/officeDocument/2006/relationships/hyperlink" Target="mailto:jodifigueroa@rosario.net" TargetMode="External"/><Relationship Id="rId8285" Type="http://schemas.openxmlformats.org/officeDocument/2006/relationships/hyperlink" Target="https://www.holt.com/" TargetMode="External"/><Relationship Id="rId11266" Type="http://schemas.openxmlformats.org/officeDocument/2006/relationships/hyperlink" Target="mailto:autumn22@turner.com" TargetMode="External"/><Relationship Id="rId13715" Type="http://schemas.openxmlformats.org/officeDocument/2006/relationships/hyperlink" Target="http://www.lane.com/" TargetMode="External"/><Relationship Id="rId1325" Type="http://schemas.openxmlformats.org/officeDocument/2006/relationships/hyperlink" Target="https://neal-torres.com/" TargetMode="External"/><Relationship Id="rId16938" Type="http://schemas.openxmlformats.org/officeDocument/2006/relationships/hyperlink" Target="mailto:theresarivera@hunt-doyle.biz" TargetMode="External"/><Relationship Id="rId4895" Type="http://schemas.openxmlformats.org/officeDocument/2006/relationships/hyperlink" Target="http://www.mcclain-lang.com/" TargetMode="External"/><Relationship Id="rId14489" Type="http://schemas.openxmlformats.org/officeDocument/2006/relationships/hyperlink" Target="https://www.marquez.info/" TargetMode="External"/><Relationship Id="rId19411" Type="http://schemas.openxmlformats.org/officeDocument/2006/relationships/hyperlink" Target="http://www.villanueva-duncan.net/" TargetMode="External"/><Relationship Id="rId31" Type="http://schemas.openxmlformats.org/officeDocument/2006/relationships/hyperlink" Target="http://www.callahan.net/" TargetMode="External"/><Relationship Id="rId2099" Type="http://schemas.openxmlformats.org/officeDocument/2006/relationships/hyperlink" Target="http://english.org/" TargetMode="External"/><Relationship Id="rId4548" Type="http://schemas.openxmlformats.org/officeDocument/2006/relationships/hyperlink" Target="mailto:christine16@anderson.biz" TargetMode="External"/><Relationship Id="rId7021" Type="http://schemas.openxmlformats.org/officeDocument/2006/relationships/hyperlink" Target="http://www.elliott.info/" TargetMode="External"/><Relationship Id="rId10002" Type="http://schemas.openxmlformats.org/officeDocument/2006/relationships/hyperlink" Target="mailto:yolandapaul@durham.com" TargetMode="External"/><Relationship Id="rId13572" Type="http://schemas.openxmlformats.org/officeDocument/2006/relationships/hyperlink" Target="mailto:llambert@blevins-curtis.com" TargetMode="External"/><Relationship Id="rId3631" Type="http://schemas.openxmlformats.org/officeDocument/2006/relationships/hyperlink" Target="https://larsen.com/" TargetMode="External"/><Relationship Id="rId13225" Type="http://schemas.openxmlformats.org/officeDocument/2006/relationships/hyperlink" Target="https://quinn-wilkins.com/" TargetMode="External"/><Relationship Id="rId1182" Type="http://schemas.openxmlformats.org/officeDocument/2006/relationships/hyperlink" Target="mailto:davidmcconnell@wood.info" TargetMode="External"/><Relationship Id="rId6854" Type="http://schemas.openxmlformats.org/officeDocument/2006/relationships/hyperlink" Target="mailto:lellis@esparza.com" TargetMode="External"/><Relationship Id="rId16448" Type="http://schemas.openxmlformats.org/officeDocument/2006/relationships/hyperlink" Target="mailto:christopherpearson@vaughan.com" TargetMode="External"/><Relationship Id="rId16795" Type="http://schemas.openxmlformats.org/officeDocument/2006/relationships/hyperlink" Target="https://www.mooney.org/" TargetMode="External"/><Relationship Id="rId6507" Type="http://schemas.openxmlformats.org/officeDocument/2006/relationships/hyperlink" Target="http://bowen.com/" TargetMode="External"/><Relationship Id="rId4058" Type="http://schemas.openxmlformats.org/officeDocument/2006/relationships/hyperlink" Target="mailto:alejandro45@huber-wu.com" TargetMode="External"/><Relationship Id="rId15531" Type="http://schemas.openxmlformats.org/officeDocument/2006/relationships/hyperlink" Target="https://www.garner-patel.com/" TargetMode="External"/><Relationship Id="rId13082" Type="http://schemas.openxmlformats.org/officeDocument/2006/relationships/hyperlink" Target="mailto:yvettewalters@arias.net" TargetMode="External"/><Relationship Id="rId18754" Type="http://schemas.openxmlformats.org/officeDocument/2006/relationships/hyperlink" Target="mailto:kristenvillanueva@bradshaw.com" TargetMode="External"/><Relationship Id="rId3141" Type="http://schemas.openxmlformats.org/officeDocument/2006/relationships/hyperlink" Target="https://quinn-hardin.com/" TargetMode="External"/><Relationship Id="rId8813" Type="http://schemas.openxmlformats.org/officeDocument/2006/relationships/hyperlink" Target="http://woodward.com/" TargetMode="External"/><Relationship Id="rId18407" Type="http://schemas.openxmlformats.org/officeDocument/2006/relationships/hyperlink" Target="https://meyers.org/" TargetMode="External"/><Relationship Id="rId6364" Type="http://schemas.openxmlformats.org/officeDocument/2006/relationships/hyperlink" Target="mailto:pettyseth@hart.com" TargetMode="External"/><Relationship Id="rId6017" Type="http://schemas.openxmlformats.org/officeDocument/2006/relationships/hyperlink" Target="http://bass.com/" TargetMode="External"/><Relationship Id="rId9587" Type="http://schemas.openxmlformats.org/officeDocument/2006/relationships/hyperlink" Target="http://www.gonzalez.com/" TargetMode="External"/><Relationship Id="rId2974" Type="http://schemas.openxmlformats.org/officeDocument/2006/relationships/hyperlink" Target="mailto:linda68@allison-allison.com" TargetMode="External"/><Relationship Id="rId12568" Type="http://schemas.openxmlformats.org/officeDocument/2006/relationships/hyperlink" Target="mailto:ebonypineda@huynh.com" TargetMode="External"/><Relationship Id="rId946" Type="http://schemas.openxmlformats.org/officeDocument/2006/relationships/hyperlink" Target="mailto:houstondesiree@neal-combs.org" TargetMode="External"/><Relationship Id="rId2627" Type="http://schemas.openxmlformats.org/officeDocument/2006/relationships/hyperlink" Target="http://haynes.com/" TargetMode="External"/><Relationship Id="rId5100" Type="http://schemas.openxmlformats.org/officeDocument/2006/relationships/hyperlink" Target="mailto:wyattburnett@wu-bean.org" TargetMode="External"/><Relationship Id="rId15041" Type="http://schemas.openxmlformats.org/officeDocument/2006/relationships/hyperlink" Target="https://dudley.com/" TargetMode="External"/><Relationship Id="rId8670" Type="http://schemas.openxmlformats.org/officeDocument/2006/relationships/hyperlink" Target="mailto:juanroy@leblanc-zhang.biz" TargetMode="External"/><Relationship Id="rId11651" Type="http://schemas.openxmlformats.org/officeDocument/2006/relationships/hyperlink" Target="http://kaufman.com/" TargetMode="External"/><Relationship Id="rId18264" Type="http://schemas.openxmlformats.org/officeDocument/2006/relationships/hyperlink" Target="mailto:dawnbarron@stephens.com" TargetMode="External"/><Relationship Id="rId1710" Type="http://schemas.openxmlformats.org/officeDocument/2006/relationships/hyperlink" Target="mailto:kelli07@kramer.info" TargetMode="External"/><Relationship Id="rId8323" Type="http://schemas.openxmlformats.org/officeDocument/2006/relationships/hyperlink" Target="http://www.small-mooney.com/" TargetMode="External"/><Relationship Id="rId11304" Type="http://schemas.openxmlformats.org/officeDocument/2006/relationships/hyperlink" Target="mailto:uhurley@graham.com" TargetMode="External"/><Relationship Id="rId4933" Type="http://schemas.openxmlformats.org/officeDocument/2006/relationships/hyperlink" Target="https://larsen-gonzales.com/" TargetMode="External"/><Relationship Id="rId14527" Type="http://schemas.openxmlformats.org/officeDocument/2006/relationships/hyperlink" Target="http://ellis-mann.com/" TargetMode="External"/><Relationship Id="rId14874" Type="http://schemas.openxmlformats.org/officeDocument/2006/relationships/hyperlink" Target="mailto:gonzalezmarco@moody-madden.org" TargetMode="External"/><Relationship Id="rId2484" Type="http://schemas.openxmlformats.org/officeDocument/2006/relationships/hyperlink" Target="mailto:jparker@navarro.com" TargetMode="External"/><Relationship Id="rId9097" Type="http://schemas.openxmlformats.org/officeDocument/2006/relationships/hyperlink" Target="http://ayala-archer.org/" TargetMode="External"/><Relationship Id="rId12078" Type="http://schemas.openxmlformats.org/officeDocument/2006/relationships/hyperlink" Target="mailto:yclements@bentley-spence.com" TargetMode="External"/><Relationship Id="rId17000" Type="http://schemas.openxmlformats.org/officeDocument/2006/relationships/hyperlink" Target="mailto:michael05@gibbs-salazar.net" TargetMode="External"/><Relationship Id="rId456" Type="http://schemas.openxmlformats.org/officeDocument/2006/relationships/hyperlink" Target="mailto:aserrano@webb.org" TargetMode="External"/><Relationship Id="rId2137" Type="http://schemas.openxmlformats.org/officeDocument/2006/relationships/hyperlink" Target="https://evans-hendrix.com/" TargetMode="External"/><Relationship Id="rId109" Type="http://schemas.openxmlformats.org/officeDocument/2006/relationships/hyperlink" Target="mailto:valerie35@olsen.com" TargetMode="External"/><Relationship Id="rId7809" Type="http://schemas.openxmlformats.org/officeDocument/2006/relationships/hyperlink" Target="http://www.andrade.com/" TargetMode="External"/><Relationship Id="rId8180" Type="http://schemas.openxmlformats.org/officeDocument/2006/relationships/hyperlink" Target="mailto:austinsingleton@juarez-austin.com" TargetMode="External"/><Relationship Id="rId13610" Type="http://schemas.openxmlformats.org/officeDocument/2006/relationships/hyperlink" Target="mailto:kfields@faulkner.com" TargetMode="External"/><Relationship Id="rId11161" Type="http://schemas.openxmlformats.org/officeDocument/2006/relationships/hyperlink" Target="https://conway-christian.biz/" TargetMode="External"/><Relationship Id="rId16833" Type="http://schemas.openxmlformats.org/officeDocument/2006/relationships/hyperlink" Target="https://www.moses.biz/" TargetMode="External"/><Relationship Id="rId1220" Type="http://schemas.openxmlformats.org/officeDocument/2006/relationships/hyperlink" Target="mailto:ujennings@downs.net" TargetMode="External"/><Relationship Id="rId4790" Type="http://schemas.openxmlformats.org/officeDocument/2006/relationships/hyperlink" Target="mailto:carrolldebbie@frazier-sims.info" TargetMode="External"/><Relationship Id="rId14384" Type="http://schemas.openxmlformats.org/officeDocument/2006/relationships/hyperlink" Target="mailto:pollardjasmin@cooke.com" TargetMode="External"/><Relationship Id="rId4443" Type="http://schemas.openxmlformats.org/officeDocument/2006/relationships/hyperlink" Target="https://www.solis.com/" TargetMode="External"/><Relationship Id="rId14037" Type="http://schemas.openxmlformats.org/officeDocument/2006/relationships/hyperlink" Target="http://www.cline-hall.com/" TargetMode="External"/><Relationship Id="rId7666" Type="http://schemas.openxmlformats.org/officeDocument/2006/relationships/hyperlink" Target="mailto:tcummings@barr.org" TargetMode="External"/><Relationship Id="rId10994" Type="http://schemas.openxmlformats.org/officeDocument/2006/relationships/hyperlink" Target="mailto:lynnhopkins@ramsey-matthews.net" TargetMode="External"/><Relationship Id="rId19709" Type="http://schemas.openxmlformats.org/officeDocument/2006/relationships/hyperlink" Target="http://hatfield.net/" TargetMode="External"/><Relationship Id="rId7319" Type="http://schemas.openxmlformats.org/officeDocument/2006/relationships/hyperlink" Target="https://joyce-weaver.info/" TargetMode="External"/><Relationship Id="rId10647" Type="http://schemas.openxmlformats.org/officeDocument/2006/relationships/hyperlink" Target="http://villa.com/" TargetMode="External"/><Relationship Id="rId13120" Type="http://schemas.openxmlformats.org/officeDocument/2006/relationships/hyperlink" Target="mailto:duarteoscar@nunez.com" TargetMode="External"/><Relationship Id="rId16690" Type="http://schemas.openxmlformats.org/officeDocument/2006/relationships/hyperlink" Target="mailto:curryadrienne@greene-moore.com" TargetMode="External"/><Relationship Id="rId3929" Type="http://schemas.openxmlformats.org/officeDocument/2006/relationships/hyperlink" Target="https://www.gillespie.com/" TargetMode="External"/><Relationship Id="rId16343" Type="http://schemas.openxmlformats.org/officeDocument/2006/relationships/hyperlink" Target="http://www.coleman-cisneros.biz/" TargetMode="External"/><Relationship Id="rId6402" Type="http://schemas.openxmlformats.org/officeDocument/2006/relationships/hyperlink" Target="mailto:iperez@fuentes.org" TargetMode="External"/><Relationship Id="rId9972" Type="http://schemas.openxmlformats.org/officeDocument/2006/relationships/hyperlink" Target="mailto:kenthale@flowers.com" TargetMode="External"/><Relationship Id="rId19566" Type="http://schemas.openxmlformats.org/officeDocument/2006/relationships/hyperlink" Target="mailto:james49@fleming.net" TargetMode="External"/><Relationship Id="rId9625" Type="http://schemas.openxmlformats.org/officeDocument/2006/relationships/hyperlink" Target="https://www.bennett.info/" TargetMode="External"/><Relationship Id="rId12606" Type="http://schemas.openxmlformats.org/officeDocument/2006/relationships/hyperlink" Target="mailto:lutzbrandi@mcpherson.com" TargetMode="External"/><Relationship Id="rId12953" Type="http://schemas.openxmlformats.org/officeDocument/2006/relationships/hyperlink" Target="http://colon.com/" TargetMode="External"/><Relationship Id="rId19219" Type="http://schemas.openxmlformats.org/officeDocument/2006/relationships/hyperlink" Target="https://www.rowland.net/" TargetMode="External"/><Relationship Id="rId7176" Type="http://schemas.openxmlformats.org/officeDocument/2006/relationships/hyperlink" Target="mailto:hayleychapman@petty-austin.com" TargetMode="External"/><Relationship Id="rId10157" Type="http://schemas.openxmlformats.org/officeDocument/2006/relationships/hyperlink" Target="https://manning.com/" TargetMode="External"/><Relationship Id="rId3786" Type="http://schemas.openxmlformats.org/officeDocument/2006/relationships/hyperlink" Target="mailto:gravestasha@sellers.info" TargetMode="External"/><Relationship Id="rId15829" Type="http://schemas.openxmlformats.org/officeDocument/2006/relationships/hyperlink" Target="http://www.barron-blanchard.com/" TargetMode="External"/><Relationship Id="rId3439" Type="http://schemas.openxmlformats.org/officeDocument/2006/relationships/hyperlink" Target="http://www.rosales.org/" TargetMode="External"/><Relationship Id="rId18302" Type="http://schemas.openxmlformats.org/officeDocument/2006/relationships/hyperlink" Target="mailto:vfarley@serrano.info" TargetMode="External"/><Relationship Id="rId14912" Type="http://schemas.openxmlformats.org/officeDocument/2006/relationships/hyperlink" Target="mailto:rivaskenneth@whitaker-blevins.com" TargetMode="External"/><Relationship Id="rId9482" Type="http://schemas.openxmlformats.org/officeDocument/2006/relationships/hyperlink" Target="mailto:timothygraves@cochran-mack.net" TargetMode="External"/><Relationship Id="rId12463" Type="http://schemas.openxmlformats.org/officeDocument/2006/relationships/hyperlink" Target="http://www.glover.org/" TargetMode="External"/><Relationship Id="rId19076" Type="http://schemas.openxmlformats.org/officeDocument/2006/relationships/hyperlink" Target="mailto:mcmahonroger@salazar.org" TargetMode="External"/><Relationship Id="rId841" Type="http://schemas.openxmlformats.org/officeDocument/2006/relationships/hyperlink" Target="http://www.chen.net/" TargetMode="External"/><Relationship Id="rId2522" Type="http://schemas.openxmlformats.org/officeDocument/2006/relationships/hyperlink" Target="mailto:megancherry@kemp.info" TargetMode="External"/><Relationship Id="rId9135" Type="http://schemas.openxmlformats.org/officeDocument/2006/relationships/hyperlink" Target="https://www.willis-navarro.org/" TargetMode="External"/><Relationship Id="rId12116" Type="http://schemas.openxmlformats.org/officeDocument/2006/relationships/hyperlink" Target="mailto:greertricia@hendricks.com" TargetMode="External"/><Relationship Id="rId15686" Type="http://schemas.openxmlformats.org/officeDocument/2006/relationships/hyperlink" Target="mailto:cguzman@cooke.com" TargetMode="External"/><Relationship Id="rId5745" Type="http://schemas.openxmlformats.org/officeDocument/2006/relationships/hyperlink" Target="https://www.hansen-vance.org/" TargetMode="External"/><Relationship Id="rId15339" Type="http://schemas.openxmlformats.org/officeDocument/2006/relationships/hyperlink" Target="https://www.davis-hatfield.info/" TargetMode="External"/><Relationship Id="rId3296" Type="http://schemas.openxmlformats.org/officeDocument/2006/relationships/hyperlink" Target="mailto:kyliemartinez@webster.net" TargetMode="External"/><Relationship Id="rId8968" Type="http://schemas.openxmlformats.org/officeDocument/2006/relationships/hyperlink" Target="mailto:heatherfranklin@cameron-chaney.com" TargetMode="External"/><Relationship Id="rId11949" Type="http://schemas.openxmlformats.org/officeDocument/2006/relationships/hyperlink" Target="http://hernandez.org/" TargetMode="External"/><Relationship Id="rId14422" Type="http://schemas.openxmlformats.org/officeDocument/2006/relationships/hyperlink" Target="mailto:apearson@carson-schmitt.com" TargetMode="External"/><Relationship Id="rId17992" Type="http://schemas.openxmlformats.org/officeDocument/2006/relationships/hyperlink" Target="mailto:walshtraci@bishop.com" TargetMode="External"/><Relationship Id="rId17645" Type="http://schemas.openxmlformats.org/officeDocument/2006/relationships/hyperlink" Target="http://www.donaldson.com/" TargetMode="External"/><Relationship Id="rId351" Type="http://schemas.openxmlformats.org/officeDocument/2006/relationships/hyperlink" Target="http://haney.biz/" TargetMode="External"/><Relationship Id="rId2032" Type="http://schemas.openxmlformats.org/officeDocument/2006/relationships/hyperlink" Target="mailto:mwalls@salinas-robinson.com" TargetMode="External"/><Relationship Id="rId7704" Type="http://schemas.openxmlformats.org/officeDocument/2006/relationships/hyperlink" Target="mailto:hayley44@ellis.info" TargetMode="External"/><Relationship Id="rId15196" Type="http://schemas.openxmlformats.org/officeDocument/2006/relationships/hyperlink" Target="mailto:krystalsims@hancock-berger.com" TargetMode="External"/><Relationship Id="rId5255" Type="http://schemas.openxmlformats.org/officeDocument/2006/relationships/hyperlink" Target="http://mcintosh.org/" TargetMode="External"/><Relationship Id="rId1865" Type="http://schemas.openxmlformats.org/officeDocument/2006/relationships/hyperlink" Target="https://cunningham.org/" TargetMode="External"/><Relationship Id="rId8478" Type="http://schemas.openxmlformats.org/officeDocument/2006/relationships/hyperlink" Target="mailto:tara91@lynch.com" TargetMode="External"/><Relationship Id="rId13908" Type="http://schemas.openxmlformats.org/officeDocument/2006/relationships/hyperlink" Target="mailto:nicolas81@maddox.com" TargetMode="External"/><Relationship Id="rId1518" Type="http://schemas.openxmlformats.org/officeDocument/2006/relationships/hyperlink" Target="mailto:calvindiaz@snow.com" TargetMode="External"/><Relationship Id="rId11459" Type="http://schemas.openxmlformats.org/officeDocument/2006/relationships/hyperlink" Target="https://www.mcfarland.org/" TargetMode="External"/><Relationship Id="rId19951" Type="http://schemas.openxmlformats.org/officeDocument/2006/relationships/hyperlink" Target="https://www.waters.com/" TargetMode="External"/><Relationship Id="rId19604" Type="http://schemas.openxmlformats.org/officeDocument/2006/relationships/hyperlink" Target="mailto:mcdanielgrant@sandoval.com" TargetMode="External"/><Relationship Id="rId7561" Type="http://schemas.openxmlformats.org/officeDocument/2006/relationships/hyperlink" Target="http://horton.net/" TargetMode="External"/><Relationship Id="rId10542" Type="http://schemas.openxmlformats.org/officeDocument/2006/relationships/hyperlink" Target="mailto:qcarroll@hardin-knox.com" TargetMode="External"/><Relationship Id="rId17155" Type="http://schemas.openxmlformats.org/officeDocument/2006/relationships/hyperlink" Target="http://www.andrews.com/" TargetMode="External"/><Relationship Id="rId7214" Type="http://schemas.openxmlformats.org/officeDocument/2006/relationships/hyperlink" Target="mailto:veronica99@raymond-chavez.com" TargetMode="External"/><Relationship Id="rId13765" Type="http://schemas.openxmlformats.org/officeDocument/2006/relationships/hyperlink" Target="http://www.good.com/" TargetMode="External"/><Relationship Id="rId3824" Type="http://schemas.openxmlformats.org/officeDocument/2006/relationships/hyperlink" Target="mailto:bridgesivan@reynolds.com" TargetMode="External"/><Relationship Id="rId13418" Type="http://schemas.openxmlformats.org/officeDocument/2006/relationships/hyperlink" Target="mailto:ldavidson@glass.net" TargetMode="External"/><Relationship Id="rId1375" Type="http://schemas.openxmlformats.org/officeDocument/2006/relationships/hyperlink" Target="https://bowers.com/" TargetMode="External"/><Relationship Id="rId16988" Type="http://schemas.openxmlformats.org/officeDocument/2006/relationships/hyperlink" Target="mailto:carlamcconnell@hubbard-rollins.org" TargetMode="External"/><Relationship Id="rId81" Type="http://schemas.openxmlformats.org/officeDocument/2006/relationships/hyperlink" Target="https://www.gillespie.biz/" TargetMode="External"/><Relationship Id="rId1028" Type="http://schemas.openxmlformats.org/officeDocument/2006/relationships/hyperlink" Target="mailto:gilbert70@chan.info" TargetMode="External"/><Relationship Id="rId4598" Type="http://schemas.openxmlformats.org/officeDocument/2006/relationships/hyperlink" Target="mailto:belinda66@cain.info" TargetMode="External"/><Relationship Id="rId9520" Type="http://schemas.openxmlformats.org/officeDocument/2006/relationships/hyperlink" Target="mailto:frederick91@lucero.com" TargetMode="External"/><Relationship Id="rId19114" Type="http://schemas.openxmlformats.org/officeDocument/2006/relationships/hyperlink" Target="mailto:boyertina@waller.info" TargetMode="External"/><Relationship Id="rId19461" Type="http://schemas.openxmlformats.org/officeDocument/2006/relationships/hyperlink" Target="https://parker-reilly.info/" TargetMode="External"/><Relationship Id="rId7071" Type="http://schemas.openxmlformats.org/officeDocument/2006/relationships/hyperlink" Target="https://www.vasquez-schultz.com/" TargetMode="External"/><Relationship Id="rId12501" Type="http://schemas.openxmlformats.org/officeDocument/2006/relationships/hyperlink" Target="http://www.franco-hatfield.com/" TargetMode="External"/><Relationship Id="rId10052" Type="http://schemas.openxmlformats.org/officeDocument/2006/relationships/hyperlink" Target="mailto:tsteele@kelley.com" TargetMode="External"/><Relationship Id="rId15724" Type="http://schemas.openxmlformats.org/officeDocument/2006/relationships/hyperlink" Target="mailto:tristansherman@wang.com" TargetMode="External"/><Relationship Id="rId3681" Type="http://schemas.openxmlformats.org/officeDocument/2006/relationships/hyperlink" Target="https://www.ibarra.com/" TargetMode="External"/><Relationship Id="rId13275" Type="http://schemas.openxmlformats.org/officeDocument/2006/relationships/hyperlink" Target="https://cohen-burgess.biz/" TargetMode="External"/><Relationship Id="rId18947" Type="http://schemas.openxmlformats.org/officeDocument/2006/relationships/hyperlink" Target="https://mullins.biz/" TargetMode="External"/><Relationship Id="rId3334" Type="http://schemas.openxmlformats.org/officeDocument/2006/relationships/hyperlink" Target="mailto:yhardy@watts-hayes.info" TargetMode="External"/><Relationship Id="rId16498" Type="http://schemas.openxmlformats.org/officeDocument/2006/relationships/hyperlink" Target="mailto:omckay@daugherty.com" TargetMode="External"/><Relationship Id="rId6557" Type="http://schemas.openxmlformats.org/officeDocument/2006/relationships/hyperlink" Target="http://rowland-bonilla.biz/" TargetMode="External"/><Relationship Id="rId9030" Type="http://schemas.openxmlformats.org/officeDocument/2006/relationships/hyperlink" Target="mailto:imichael@hester.com" TargetMode="External"/><Relationship Id="rId12011" Type="http://schemas.openxmlformats.org/officeDocument/2006/relationships/hyperlink" Target="http://www.hartman.com/" TargetMode="External"/><Relationship Id="rId15581" Type="http://schemas.openxmlformats.org/officeDocument/2006/relationships/hyperlink" Target="http://jackson.com/" TargetMode="External"/><Relationship Id="rId3191" Type="http://schemas.openxmlformats.org/officeDocument/2006/relationships/hyperlink" Target="https://www.klein-trevino.com/" TargetMode="External"/><Relationship Id="rId5640" Type="http://schemas.openxmlformats.org/officeDocument/2006/relationships/hyperlink" Target="mailto:anitaclayton@carey.biz" TargetMode="External"/><Relationship Id="rId15234" Type="http://schemas.openxmlformats.org/officeDocument/2006/relationships/hyperlink" Target="mailto:renee56@valentine-salazar.biz" TargetMode="External"/><Relationship Id="rId8863" Type="http://schemas.openxmlformats.org/officeDocument/2006/relationships/hyperlink" Target="http://castaneda-pope.com/" TargetMode="External"/><Relationship Id="rId11844" Type="http://schemas.openxmlformats.org/officeDocument/2006/relationships/hyperlink" Target="mailto:hwaters@murillo.com" TargetMode="External"/><Relationship Id="rId18457" Type="http://schemas.openxmlformats.org/officeDocument/2006/relationships/hyperlink" Target="http://www.mays-benitez.com/" TargetMode="External"/><Relationship Id="rId1903" Type="http://schemas.openxmlformats.org/officeDocument/2006/relationships/hyperlink" Target="https://suarez.com/" TargetMode="External"/><Relationship Id="rId8516" Type="http://schemas.openxmlformats.org/officeDocument/2006/relationships/hyperlink" Target="mailto:kirstenberger@strong-wallace.com" TargetMode="External"/><Relationship Id="rId6067" Type="http://schemas.openxmlformats.org/officeDocument/2006/relationships/hyperlink" Target="https://golden.net/" TargetMode="External"/><Relationship Id="rId996" Type="http://schemas.openxmlformats.org/officeDocument/2006/relationships/hyperlink" Target="mailto:nichole01@clarke.com" TargetMode="External"/><Relationship Id="rId2677" Type="http://schemas.openxmlformats.org/officeDocument/2006/relationships/hyperlink" Target="http://glover.com/" TargetMode="External"/><Relationship Id="rId15091" Type="http://schemas.openxmlformats.org/officeDocument/2006/relationships/hyperlink" Target="https://www.carey-middleton.com/" TargetMode="External"/><Relationship Id="rId17540" Type="http://schemas.openxmlformats.org/officeDocument/2006/relationships/hyperlink" Target="mailto:yvette08@glover.com" TargetMode="External"/><Relationship Id="rId649" Type="http://schemas.openxmlformats.org/officeDocument/2006/relationships/hyperlink" Target="https://www.pruitt.com/" TargetMode="External"/><Relationship Id="rId5150" Type="http://schemas.openxmlformats.org/officeDocument/2006/relationships/hyperlink" Target="mailto:jackwolf@rosario-levy.org" TargetMode="External"/><Relationship Id="rId8373" Type="http://schemas.openxmlformats.org/officeDocument/2006/relationships/hyperlink" Target="http://www.humphrey.com/" TargetMode="External"/><Relationship Id="rId13803" Type="http://schemas.openxmlformats.org/officeDocument/2006/relationships/hyperlink" Target="https://ritter.com/" TargetMode="External"/><Relationship Id="rId1760" Type="http://schemas.openxmlformats.org/officeDocument/2006/relationships/hyperlink" Target="mailto:fdurham@christian.com" TargetMode="External"/><Relationship Id="rId8026" Type="http://schemas.openxmlformats.org/officeDocument/2006/relationships/hyperlink" Target="mailto:taylorcampbell@buck-campbell.com" TargetMode="External"/><Relationship Id="rId11354" Type="http://schemas.openxmlformats.org/officeDocument/2006/relationships/hyperlink" Target="mailto:eduardo02@vargas-fox.com" TargetMode="External"/><Relationship Id="rId1413" Type="http://schemas.openxmlformats.org/officeDocument/2006/relationships/hyperlink" Target="https://livingston.com/" TargetMode="External"/><Relationship Id="rId4983" Type="http://schemas.openxmlformats.org/officeDocument/2006/relationships/hyperlink" Target="http://osborne-rose.com/" TargetMode="External"/><Relationship Id="rId11007" Type="http://schemas.openxmlformats.org/officeDocument/2006/relationships/hyperlink" Target="http://long-hayden.info/" TargetMode="External"/><Relationship Id="rId14577" Type="http://schemas.openxmlformats.org/officeDocument/2006/relationships/hyperlink" Target="https://bryant.org/" TargetMode="External"/><Relationship Id="rId4636" Type="http://schemas.openxmlformats.org/officeDocument/2006/relationships/hyperlink" Target="mailto:nicolas09@harvey-richards.com" TargetMode="External"/><Relationship Id="rId17050" Type="http://schemas.openxmlformats.org/officeDocument/2006/relationships/hyperlink" Target="mailto:emmagilbert@craig.info" TargetMode="External"/><Relationship Id="rId2187" Type="http://schemas.openxmlformats.org/officeDocument/2006/relationships/hyperlink" Target="https://www.durham.net/" TargetMode="External"/><Relationship Id="rId7859" Type="http://schemas.openxmlformats.org/officeDocument/2006/relationships/hyperlink" Target="http://www.nelson.info/" TargetMode="External"/><Relationship Id="rId159" Type="http://schemas.openxmlformats.org/officeDocument/2006/relationships/hyperlink" Target="https://ibarra.com/" TargetMode="External"/><Relationship Id="rId13660" Type="http://schemas.openxmlformats.org/officeDocument/2006/relationships/hyperlink" Target="mailto:nallison@mcmillan.biz" TargetMode="External"/><Relationship Id="rId1270" Type="http://schemas.openxmlformats.org/officeDocument/2006/relationships/hyperlink" Target="mailto:uwebb@carroll.com" TargetMode="External"/><Relationship Id="rId13313" Type="http://schemas.openxmlformats.org/officeDocument/2006/relationships/hyperlink" Target="http://howard.com/" TargetMode="External"/><Relationship Id="rId16883" Type="http://schemas.openxmlformats.org/officeDocument/2006/relationships/hyperlink" Target="http://velasquez.com/" TargetMode="External"/><Relationship Id="rId6942" Type="http://schemas.openxmlformats.org/officeDocument/2006/relationships/hyperlink" Target="mailto:jvelez@copeland.com" TargetMode="External"/><Relationship Id="rId16536" Type="http://schemas.openxmlformats.org/officeDocument/2006/relationships/hyperlink" Target="mailto:mlam@gardner.com" TargetMode="External"/><Relationship Id="rId4493" Type="http://schemas.openxmlformats.org/officeDocument/2006/relationships/hyperlink" Target="https://novak.com/" TargetMode="External"/><Relationship Id="rId14087" Type="http://schemas.openxmlformats.org/officeDocument/2006/relationships/hyperlink" Target="https://www.petersen.info/" TargetMode="External"/><Relationship Id="rId19759" Type="http://schemas.openxmlformats.org/officeDocument/2006/relationships/hyperlink" Target="http://bartlett.info/" TargetMode="External"/><Relationship Id="rId4146" Type="http://schemas.openxmlformats.org/officeDocument/2006/relationships/hyperlink" Target="mailto:vfreeman@blackburn.com" TargetMode="External"/><Relationship Id="rId9818" Type="http://schemas.openxmlformats.org/officeDocument/2006/relationships/hyperlink" Target="mailto:zwoodward@petersen-mclaughlin.com" TargetMode="External"/><Relationship Id="rId10697" Type="http://schemas.openxmlformats.org/officeDocument/2006/relationships/hyperlink" Target="http://www.martin.com/" TargetMode="External"/><Relationship Id="rId7369" Type="http://schemas.openxmlformats.org/officeDocument/2006/relationships/hyperlink" Target="https://www.evans.com/" TargetMode="External"/><Relationship Id="rId13170" Type="http://schemas.openxmlformats.org/officeDocument/2006/relationships/hyperlink" Target="mailto:chaseprince@copeland.info" TargetMode="External"/><Relationship Id="rId18842" Type="http://schemas.openxmlformats.org/officeDocument/2006/relationships/hyperlink" Target="mailto:veronica53@west.com" TargetMode="External"/><Relationship Id="rId3979" Type="http://schemas.openxmlformats.org/officeDocument/2006/relationships/hyperlink" Target="http://rhodes.net/" TargetMode="External"/><Relationship Id="rId6452" Type="http://schemas.openxmlformats.org/officeDocument/2006/relationships/hyperlink" Target="mailto:ibarr@potts-carey.com" TargetMode="External"/><Relationship Id="rId8901" Type="http://schemas.openxmlformats.org/officeDocument/2006/relationships/hyperlink" Target="https://mcgee.net/" TargetMode="External"/><Relationship Id="rId16393" Type="http://schemas.openxmlformats.org/officeDocument/2006/relationships/hyperlink" Target="http://silva.org/" TargetMode="External"/><Relationship Id="rId6105" Type="http://schemas.openxmlformats.org/officeDocument/2006/relationships/hyperlink" Target="https://irwin-barnett.com/" TargetMode="External"/><Relationship Id="rId16046" Type="http://schemas.openxmlformats.org/officeDocument/2006/relationships/hyperlink" Target="mailto:jaime94@alvarado.net" TargetMode="External"/><Relationship Id="rId9675" Type="http://schemas.openxmlformats.org/officeDocument/2006/relationships/hyperlink" Target="http://rivera-kelley.net/" TargetMode="External"/><Relationship Id="rId12656" Type="http://schemas.openxmlformats.org/officeDocument/2006/relationships/hyperlink" Target="mailto:leah19@mcfarland.com" TargetMode="External"/><Relationship Id="rId19269" Type="http://schemas.openxmlformats.org/officeDocument/2006/relationships/hyperlink" Target="http://www.ali.info/" TargetMode="External"/><Relationship Id="rId2715" Type="http://schemas.openxmlformats.org/officeDocument/2006/relationships/hyperlink" Target="http://www.lara.com/" TargetMode="External"/><Relationship Id="rId9328" Type="http://schemas.openxmlformats.org/officeDocument/2006/relationships/hyperlink" Target="mailto:elijahlozano@cole-roman.biz" TargetMode="External"/><Relationship Id="rId12309" Type="http://schemas.openxmlformats.org/officeDocument/2006/relationships/hyperlink" Target="https://blake-yoder.com/" TargetMode="External"/><Relationship Id="rId15879" Type="http://schemas.openxmlformats.org/officeDocument/2006/relationships/hyperlink" Target="https://velazquez.com/" TargetMode="External"/><Relationship Id="rId5938" Type="http://schemas.openxmlformats.org/officeDocument/2006/relationships/hyperlink" Target="mailto:rodneylin@romero.com" TargetMode="External"/><Relationship Id="rId18352" Type="http://schemas.openxmlformats.org/officeDocument/2006/relationships/hyperlink" Target="mailto:fvalencia@nixon.biz" TargetMode="External"/><Relationship Id="rId3489" Type="http://schemas.openxmlformats.org/officeDocument/2006/relationships/hyperlink" Target="https://daugherty.com/" TargetMode="External"/><Relationship Id="rId8411" Type="http://schemas.openxmlformats.org/officeDocument/2006/relationships/hyperlink" Target="http://walton.com/" TargetMode="External"/><Relationship Id="rId18005" Type="http://schemas.openxmlformats.org/officeDocument/2006/relationships/hyperlink" Target="https://bautista.biz/" TargetMode="External"/><Relationship Id="rId14962" Type="http://schemas.openxmlformats.org/officeDocument/2006/relationships/hyperlink" Target="mailto:alvinrobbins@ray.net" TargetMode="External"/><Relationship Id="rId9185" Type="http://schemas.openxmlformats.org/officeDocument/2006/relationships/hyperlink" Target="https://day.com/" TargetMode="External"/><Relationship Id="rId14615" Type="http://schemas.openxmlformats.org/officeDocument/2006/relationships/hyperlink" Target="https://www.woodward-anthony.org/" TargetMode="External"/><Relationship Id="rId891" Type="http://schemas.openxmlformats.org/officeDocument/2006/relationships/hyperlink" Target="https://walls.com/" TargetMode="External"/><Relationship Id="rId2572" Type="http://schemas.openxmlformats.org/officeDocument/2006/relationships/hyperlink" Target="mailto:gjohns@faulkner.biz" TargetMode="External"/><Relationship Id="rId12166" Type="http://schemas.openxmlformats.org/officeDocument/2006/relationships/hyperlink" Target="mailto:joanglass@taylor.com" TargetMode="External"/><Relationship Id="rId17838" Type="http://schemas.openxmlformats.org/officeDocument/2006/relationships/hyperlink" Target="mailto:dpowers@wolfe.org" TargetMode="External"/><Relationship Id="rId544" Type="http://schemas.openxmlformats.org/officeDocument/2006/relationships/hyperlink" Target="mailto:malonejanet@harvey.com" TargetMode="External"/><Relationship Id="rId2225" Type="http://schemas.openxmlformats.org/officeDocument/2006/relationships/hyperlink" Target="https://callahan-hall.com/" TargetMode="External"/><Relationship Id="rId5795" Type="http://schemas.openxmlformats.org/officeDocument/2006/relationships/hyperlink" Target="http://mosley.org/" TargetMode="External"/><Relationship Id="rId15389" Type="http://schemas.openxmlformats.org/officeDocument/2006/relationships/hyperlink" Target="https://www.mcgrath-vaughn.org/" TargetMode="External"/><Relationship Id="rId5448" Type="http://schemas.openxmlformats.org/officeDocument/2006/relationships/hyperlink" Target="mailto:ckelley@frost-alvarez.com" TargetMode="External"/><Relationship Id="rId11999" Type="http://schemas.openxmlformats.org/officeDocument/2006/relationships/hyperlink" Target="http://www.rogers.com/" TargetMode="External"/><Relationship Id="rId16921" Type="http://schemas.openxmlformats.org/officeDocument/2006/relationships/hyperlink" Target="http://white.org/" TargetMode="External"/><Relationship Id="rId4531" Type="http://schemas.openxmlformats.org/officeDocument/2006/relationships/hyperlink" Target="https://dunlap.com/" TargetMode="External"/><Relationship Id="rId14472" Type="http://schemas.openxmlformats.org/officeDocument/2006/relationships/hyperlink" Target="mailto:wkramer@mejia.net" TargetMode="External"/><Relationship Id="rId2082" Type="http://schemas.openxmlformats.org/officeDocument/2006/relationships/hyperlink" Target="mailto:kaitlinpeters@pacheco.net" TargetMode="External"/><Relationship Id="rId14125" Type="http://schemas.openxmlformats.org/officeDocument/2006/relationships/hyperlink" Target="http://wilkins.com/" TargetMode="External"/><Relationship Id="rId17695" Type="http://schemas.openxmlformats.org/officeDocument/2006/relationships/hyperlink" Target="https://www.stout.com/" TargetMode="External"/><Relationship Id="rId7754" Type="http://schemas.openxmlformats.org/officeDocument/2006/relationships/hyperlink" Target="mailto:patrick44@cortez.biz" TargetMode="External"/><Relationship Id="rId10735" Type="http://schemas.openxmlformats.org/officeDocument/2006/relationships/hyperlink" Target="https://www.vaughan-heath.com/" TargetMode="External"/><Relationship Id="rId17348" Type="http://schemas.openxmlformats.org/officeDocument/2006/relationships/hyperlink" Target="mailto:marcuscrane@holmes-valencia.com" TargetMode="External"/><Relationship Id="rId7407" Type="http://schemas.openxmlformats.org/officeDocument/2006/relationships/hyperlink" Target="https://contreras.com/" TargetMode="External"/><Relationship Id="rId13958" Type="http://schemas.openxmlformats.org/officeDocument/2006/relationships/hyperlink" Target="mailto:carolyn61@preston.net" TargetMode="External"/><Relationship Id="rId16431" Type="http://schemas.openxmlformats.org/officeDocument/2006/relationships/hyperlink" Target="https://mcgee.biz/" TargetMode="External"/><Relationship Id="rId1568" Type="http://schemas.openxmlformats.org/officeDocument/2006/relationships/hyperlink" Target="mailto:esantos@case.com" TargetMode="External"/><Relationship Id="rId4041" Type="http://schemas.openxmlformats.org/officeDocument/2006/relationships/hyperlink" Target="https://www.burgess-koch.biz/" TargetMode="External"/><Relationship Id="rId19654" Type="http://schemas.openxmlformats.org/officeDocument/2006/relationships/hyperlink" Target="mailto:malikarias@wagner.org" TargetMode="External"/><Relationship Id="rId7264" Type="http://schemas.openxmlformats.org/officeDocument/2006/relationships/hyperlink" Target="mailto:gail04@higgins-larson.com" TargetMode="External"/><Relationship Id="rId9713" Type="http://schemas.openxmlformats.org/officeDocument/2006/relationships/hyperlink" Target="https://prince.org/" TargetMode="External"/><Relationship Id="rId10592" Type="http://schemas.openxmlformats.org/officeDocument/2006/relationships/hyperlink" Target="mailto:zmorgan@pineda.org" TargetMode="External"/><Relationship Id="rId19307" Type="http://schemas.openxmlformats.org/officeDocument/2006/relationships/hyperlink" Target="https://hahn.info/" TargetMode="External"/><Relationship Id="rId10245" Type="http://schemas.openxmlformats.org/officeDocument/2006/relationships/hyperlink" Target="https://salazar-burke.com/" TargetMode="External"/><Relationship Id="rId15917" Type="http://schemas.openxmlformats.org/officeDocument/2006/relationships/hyperlink" Target="https://massey.com/" TargetMode="External"/><Relationship Id="rId3874" Type="http://schemas.openxmlformats.org/officeDocument/2006/relationships/hyperlink" Target="mailto:henrymurray@kane.biz" TargetMode="External"/><Relationship Id="rId13468" Type="http://schemas.openxmlformats.org/officeDocument/2006/relationships/hyperlink" Target="mailto:judith29@maddox.com" TargetMode="External"/><Relationship Id="rId3527" Type="http://schemas.openxmlformats.org/officeDocument/2006/relationships/hyperlink" Target="https://brown.info/" TargetMode="External"/><Relationship Id="rId1078" Type="http://schemas.openxmlformats.org/officeDocument/2006/relationships/hyperlink" Target="mailto:kingcalvin@solis-wolfe.info" TargetMode="External"/><Relationship Id="rId6000" Type="http://schemas.openxmlformats.org/officeDocument/2006/relationships/hyperlink" Target="mailto:maria80@mcknight.com" TargetMode="External"/><Relationship Id="rId9570" Type="http://schemas.openxmlformats.org/officeDocument/2006/relationships/hyperlink" Target="mailto:dakota69@mcdowell-zamora.com" TargetMode="External"/><Relationship Id="rId19164" Type="http://schemas.openxmlformats.org/officeDocument/2006/relationships/hyperlink" Target="mailto:steven41@hart.biz" TargetMode="External"/><Relationship Id="rId9223" Type="http://schemas.openxmlformats.org/officeDocument/2006/relationships/hyperlink" Target="https://woodward-doyle.com/" TargetMode="External"/><Relationship Id="rId12551" Type="http://schemas.openxmlformats.org/officeDocument/2006/relationships/hyperlink" Target="https://nunez.net/" TargetMode="External"/><Relationship Id="rId2610" Type="http://schemas.openxmlformats.org/officeDocument/2006/relationships/hyperlink" Target="mailto:martha18@holland-robles.org" TargetMode="External"/><Relationship Id="rId12204" Type="http://schemas.openxmlformats.org/officeDocument/2006/relationships/hyperlink" Target="mailto:armstrongmarvin@valenzuela-waters.com" TargetMode="External"/><Relationship Id="rId15774" Type="http://schemas.openxmlformats.org/officeDocument/2006/relationships/hyperlink" Target="mailto:yyork@mcdowell.com" TargetMode="External"/><Relationship Id="rId5833" Type="http://schemas.openxmlformats.org/officeDocument/2006/relationships/hyperlink" Target="http://hester-randolph.com/" TargetMode="External"/><Relationship Id="rId15427" Type="http://schemas.openxmlformats.org/officeDocument/2006/relationships/hyperlink" Target="https://swanson.com/" TargetMode="External"/><Relationship Id="rId18997" Type="http://schemas.openxmlformats.org/officeDocument/2006/relationships/hyperlink" Target="http://patrick.com/" TargetMode="External"/><Relationship Id="rId3037" Type="http://schemas.openxmlformats.org/officeDocument/2006/relationships/hyperlink" Target="https://harrell-sherman.org/" TargetMode="External"/><Relationship Id="rId3384" Type="http://schemas.openxmlformats.org/officeDocument/2006/relationships/hyperlink" Target="mailto:alexsutton@nixon.net" TargetMode="External"/><Relationship Id="rId8709" Type="http://schemas.openxmlformats.org/officeDocument/2006/relationships/hyperlink" Target="https://www.horne-novak.com/" TargetMode="External"/><Relationship Id="rId14510" Type="http://schemas.openxmlformats.org/officeDocument/2006/relationships/hyperlink" Target="mailto:saustin@buck-jefferson.biz" TargetMode="External"/><Relationship Id="rId9080" Type="http://schemas.openxmlformats.org/officeDocument/2006/relationships/hyperlink" Target="mailto:tarajones@rios-humphrey.com" TargetMode="External"/><Relationship Id="rId12061" Type="http://schemas.openxmlformats.org/officeDocument/2006/relationships/hyperlink" Target="http://www.holland.com/" TargetMode="External"/><Relationship Id="rId2120" Type="http://schemas.openxmlformats.org/officeDocument/2006/relationships/hyperlink" Target="mailto:sergiobartlett@mcgrath.com" TargetMode="External"/><Relationship Id="rId5690" Type="http://schemas.openxmlformats.org/officeDocument/2006/relationships/hyperlink" Target="mailto:qballard@golden.com" TargetMode="External"/><Relationship Id="rId15284" Type="http://schemas.openxmlformats.org/officeDocument/2006/relationships/hyperlink" Target="mailto:rmeyers@cooper.com" TargetMode="External"/><Relationship Id="rId17733" Type="http://schemas.openxmlformats.org/officeDocument/2006/relationships/hyperlink" Target="https://www.huff-parker.net/" TargetMode="External"/><Relationship Id="rId5343" Type="http://schemas.openxmlformats.org/officeDocument/2006/relationships/hyperlink" Target="http://www.randolph.com/" TargetMode="External"/><Relationship Id="rId11894" Type="http://schemas.openxmlformats.org/officeDocument/2006/relationships/hyperlink" Target="mailto:connor45@wilcox-mccarthy.org" TargetMode="External"/><Relationship Id="rId1953" Type="http://schemas.openxmlformats.org/officeDocument/2006/relationships/hyperlink" Target="http://www.rosales-valentine.com/" TargetMode="External"/><Relationship Id="rId8566" Type="http://schemas.openxmlformats.org/officeDocument/2006/relationships/hyperlink" Target="mailto:mercedes09@todd-acevedo.com" TargetMode="External"/><Relationship Id="rId11547" Type="http://schemas.openxmlformats.org/officeDocument/2006/relationships/hyperlink" Target="http://www.levine.com/" TargetMode="External"/><Relationship Id="rId1606" Type="http://schemas.openxmlformats.org/officeDocument/2006/relationships/hyperlink" Target="mailto:blackwelldarlene@dillon-hopkins.com" TargetMode="External"/><Relationship Id="rId8219" Type="http://schemas.openxmlformats.org/officeDocument/2006/relationships/hyperlink" Target="http://washington-valentine.com/" TargetMode="External"/><Relationship Id="rId14020" Type="http://schemas.openxmlformats.org/officeDocument/2006/relationships/hyperlink" Target="mailto:dan71@mcclure-salas.info" TargetMode="External"/><Relationship Id="rId17590" Type="http://schemas.openxmlformats.org/officeDocument/2006/relationships/hyperlink" Target="mailto:cody55@carter.com" TargetMode="External"/><Relationship Id="rId4829" Type="http://schemas.openxmlformats.org/officeDocument/2006/relationships/hyperlink" Target="https://guerrero.biz/" TargetMode="External"/><Relationship Id="rId17243" Type="http://schemas.openxmlformats.org/officeDocument/2006/relationships/hyperlink" Target="http://www.clayton-leonard.com/" TargetMode="External"/><Relationship Id="rId699" Type="http://schemas.openxmlformats.org/officeDocument/2006/relationships/hyperlink" Target="http://www.nielsen-delgado.com/" TargetMode="External"/><Relationship Id="rId7302" Type="http://schemas.openxmlformats.org/officeDocument/2006/relationships/hyperlink" Target="mailto:peggy77@riggs.com" TargetMode="External"/><Relationship Id="rId10630" Type="http://schemas.openxmlformats.org/officeDocument/2006/relationships/hyperlink" Target="mailto:bryantmelinda@leblanc.biz" TargetMode="External"/><Relationship Id="rId13853" Type="http://schemas.openxmlformats.org/officeDocument/2006/relationships/hyperlink" Target="http://whitaker-haney.com/" TargetMode="External"/><Relationship Id="rId3912" Type="http://schemas.openxmlformats.org/officeDocument/2006/relationships/hyperlink" Target="mailto:kaylamata@cole-bean.biz" TargetMode="External"/><Relationship Id="rId8076" Type="http://schemas.openxmlformats.org/officeDocument/2006/relationships/hyperlink" Target="mailto:dalton20@english.com" TargetMode="External"/><Relationship Id="rId13506" Type="http://schemas.openxmlformats.org/officeDocument/2006/relationships/hyperlink" Target="mailto:wolfecindy@buck.com" TargetMode="External"/><Relationship Id="rId1116" Type="http://schemas.openxmlformats.org/officeDocument/2006/relationships/hyperlink" Target="mailto:suttonroy@snyder.com" TargetMode="External"/><Relationship Id="rId1463" Type="http://schemas.openxmlformats.org/officeDocument/2006/relationships/hyperlink" Target="https://www.reed.com/" TargetMode="External"/><Relationship Id="rId11057" Type="http://schemas.openxmlformats.org/officeDocument/2006/relationships/hyperlink" Target="http://good.info/" TargetMode="External"/><Relationship Id="rId16729" Type="http://schemas.openxmlformats.org/officeDocument/2006/relationships/hyperlink" Target="http://clay.com/" TargetMode="External"/><Relationship Id="rId4686" Type="http://schemas.openxmlformats.org/officeDocument/2006/relationships/hyperlink" Target="mailto:ellen38@rush.com" TargetMode="External"/><Relationship Id="rId19202" Type="http://schemas.openxmlformats.org/officeDocument/2006/relationships/hyperlink" Target="mailto:nuneznancy@mcdowell.com" TargetMode="External"/><Relationship Id="rId4339" Type="http://schemas.openxmlformats.org/officeDocument/2006/relationships/hyperlink" Target="http://foley.com/" TargetMode="External"/><Relationship Id="rId10140" Type="http://schemas.openxmlformats.org/officeDocument/2006/relationships/hyperlink" Target="mailto:ukeith@decker.com" TargetMode="External"/><Relationship Id="rId13363" Type="http://schemas.openxmlformats.org/officeDocument/2006/relationships/hyperlink" Target="http://www.dougherty.com/" TargetMode="External"/><Relationship Id="rId15812" Type="http://schemas.openxmlformats.org/officeDocument/2006/relationships/hyperlink" Target="mailto:bmaddox@moreno.com" TargetMode="External"/><Relationship Id="rId3422" Type="http://schemas.openxmlformats.org/officeDocument/2006/relationships/hyperlink" Target="mailto:nbautista@poole-mcneil.com" TargetMode="External"/><Relationship Id="rId13016" Type="http://schemas.openxmlformats.org/officeDocument/2006/relationships/hyperlink" Target="mailto:johnskaren@parks.org" TargetMode="External"/><Relationship Id="rId6992" Type="http://schemas.openxmlformats.org/officeDocument/2006/relationships/hyperlink" Target="mailto:clayton25@webb.com" TargetMode="External"/><Relationship Id="rId16586" Type="http://schemas.openxmlformats.org/officeDocument/2006/relationships/hyperlink" Target="mailto:geverett@haas.com" TargetMode="External"/><Relationship Id="rId4196" Type="http://schemas.openxmlformats.org/officeDocument/2006/relationships/hyperlink" Target="mailto:fandersen@acevedo.com" TargetMode="External"/><Relationship Id="rId6645" Type="http://schemas.openxmlformats.org/officeDocument/2006/relationships/hyperlink" Target="https://martinez-davies.org/" TargetMode="External"/><Relationship Id="rId16239" Type="http://schemas.openxmlformats.org/officeDocument/2006/relationships/hyperlink" Target="https://www.boone.com/" TargetMode="External"/><Relationship Id="rId9868" Type="http://schemas.openxmlformats.org/officeDocument/2006/relationships/hyperlink" Target="mailto:mcintoshann@banks.com" TargetMode="External"/><Relationship Id="rId12849" Type="http://schemas.openxmlformats.org/officeDocument/2006/relationships/hyperlink" Target="http://gutierrez.com/" TargetMode="External"/><Relationship Id="rId2908" Type="http://schemas.openxmlformats.org/officeDocument/2006/relationships/hyperlink" Target="mailto:dominic93@olsen.com" TargetMode="External"/><Relationship Id="rId15322" Type="http://schemas.openxmlformats.org/officeDocument/2006/relationships/hyperlink" Target="mailto:ethan70@hendricks.com" TargetMode="External"/><Relationship Id="rId8951" Type="http://schemas.openxmlformats.org/officeDocument/2006/relationships/hyperlink" Target="http://www.hansen-carney.biz/" TargetMode="External"/><Relationship Id="rId18892" Type="http://schemas.openxmlformats.org/officeDocument/2006/relationships/hyperlink" Target="mailto:msullivan@page.com" TargetMode="External"/><Relationship Id="rId8604" Type="http://schemas.openxmlformats.org/officeDocument/2006/relationships/hyperlink" Target="mailto:leonarddixon@hudson.com" TargetMode="External"/><Relationship Id="rId11932" Type="http://schemas.openxmlformats.org/officeDocument/2006/relationships/hyperlink" Target="mailto:travisreginald@ochoa.info" TargetMode="External"/><Relationship Id="rId16096" Type="http://schemas.openxmlformats.org/officeDocument/2006/relationships/hyperlink" Target="mailto:pughjeffery@bauer.com" TargetMode="External"/><Relationship Id="rId18545" Type="http://schemas.openxmlformats.org/officeDocument/2006/relationships/hyperlink" Target="https://juarez-herring.com/" TargetMode="External"/><Relationship Id="rId6155" Type="http://schemas.openxmlformats.org/officeDocument/2006/relationships/hyperlink" Target="http://www.yu.com/" TargetMode="External"/><Relationship Id="rId9378" Type="http://schemas.openxmlformats.org/officeDocument/2006/relationships/hyperlink" Target="mailto:monica18@brennan.com" TargetMode="External"/><Relationship Id="rId14808" Type="http://schemas.openxmlformats.org/officeDocument/2006/relationships/hyperlink" Target="mailto:nvelasquez@powers.biz" TargetMode="External"/><Relationship Id="rId2765" Type="http://schemas.openxmlformats.org/officeDocument/2006/relationships/hyperlink" Target="http://www.bradford.com/" TargetMode="External"/><Relationship Id="rId12359" Type="http://schemas.openxmlformats.org/officeDocument/2006/relationships/hyperlink" Target="https://www.barrera.info/" TargetMode="External"/><Relationship Id="rId737" Type="http://schemas.openxmlformats.org/officeDocument/2006/relationships/hyperlink" Target="http://nichols.com/" TargetMode="External"/><Relationship Id="rId2418" Type="http://schemas.openxmlformats.org/officeDocument/2006/relationships/hyperlink" Target="mailto:ireilly@raymond-gonzalez.org" TargetMode="External"/><Relationship Id="rId5988" Type="http://schemas.openxmlformats.org/officeDocument/2006/relationships/hyperlink" Target="mailto:mcintoshcaleb@hogan.info" TargetMode="External"/><Relationship Id="rId8461" Type="http://schemas.openxmlformats.org/officeDocument/2006/relationships/hyperlink" Target="http://arnold-marshall.com/" TargetMode="External"/><Relationship Id="rId11442" Type="http://schemas.openxmlformats.org/officeDocument/2006/relationships/hyperlink" Target="mailto:cristiantownsend@rhodes.info" TargetMode="External"/><Relationship Id="rId18055" Type="http://schemas.openxmlformats.org/officeDocument/2006/relationships/hyperlink" Target="http://www.tapia.com/" TargetMode="External"/><Relationship Id="rId1501" Type="http://schemas.openxmlformats.org/officeDocument/2006/relationships/hyperlink" Target="http://www.randolph-brooks.com/" TargetMode="External"/><Relationship Id="rId8114" Type="http://schemas.openxmlformats.org/officeDocument/2006/relationships/hyperlink" Target="mailto:rthompson@farrell.com" TargetMode="External"/><Relationship Id="rId14665" Type="http://schemas.openxmlformats.org/officeDocument/2006/relationships/hyperlink" Target="https://www.zavala.com/" TargetMode="External"/><Relationship Id="rId594" Type="http://schemas.openxmlformats.org/officeDocument/2006/relationships/hyperlink" Target="mailto:pgreene@stanton.info" TargetMode="External"/><Relationship Id="rId2275" Type="http://schemas.openxmlformats.org/officeDocument/2006/relationships/hyperlink" Target="https://www.ingram.com/" TargetMode="External"/><Relationship Id="rId4724" Type="http://schemas.openxmlformats.org/officeDocument/2006/relationships/hyperlink" Target="mailto:tkelly@chaney-decker.org" TargetMode="External"/><Relationship Id="rId14318" Type="http://schemas.openxmlformats.org/officeDocument/2006/relationships/hyperlink" Target="mailto:tiffanymcgrath@kemp-mendoza.info" TargetMode="External"/><Relationship Id="rId17888" Type="http://schemas.openxmlformats.org/officeDocument/2006/relationships/hyperlink" Target="mailto:luke12@carlson.com" TargetMode="External"/><Relationship Id="rId247" Type="http://schemas.openxmlformats.org/officeDocument/2006/relationships/hyperlink" Target="https://www.rojas.net/" TargetMode="External"/><Relationship Id="rId7947" Type="http://schemas.openxmlformats.org/officeDocument/2006/relationships/hyperlink" Target="https://fowler-mcfarland.com/" TargetMode="External"/><Relationship Id="rId10928" Type="http://schemas.openxmlformats.org/officeDocument/2006/relationships/hyperlink" Target="mailto:mirandasimon@landry.biz" TargetMode="External"/><Relationship Id="rId5498" Type="http://schemas.openxmlformats.org/officeDocument/2006/relationships/hyperlink" Target="mailto:chasemeredith@grimes.biz" TargetMode="External"/><Relationship Id="rId13401" Type="http://schemas.openxmlformats.org/officeDocument/2006/relationships/hyperlink" Target="https://www.gaines-stokes.com/" TargetMode="External"/><Relationship Id="rId16971" Type="http://schemas.openxmlformats.org/officeDocument/2006/relationships/hyperlink" Target="http://www.little-jacobs.com/" TargetMode="External"/><Relationship Id="rId1011" Type="http://schemas.openxmlformats.org/officeDocument/2006/relationships/hyperlink" Target="https://www.ross.com/" TargetMode="External"/><Relationship Id="rId4581" Type="http://schemas.openxmlformats.org/officeDocument/2006/relationships/hyperlink" Target="https://www.gregory-best.com/" TargetMode="External"/><Relationship Id="rId14175" Type="http://schemas.openxmlformats.org/officeDocument/2006/relationships/hyperlink" Target="https://hayes-larsen.com/" TargetMode="External"/><Relationship Id="rId16624" Type="http://schemas.openxmlformats.org/officeDocument/2006/relationships/hyperlink" Target="mailto:molly02@noble.com" TargetMode="External"/><Relationship Id="rId4234" Type="http://schemas.openxmlformats.org/officeDocument/2006/relationships/hyperlink" Target="mailto:stefaniegentry@conley-webb.com" TargetMode="External"/><Relationship Id="rId19847" Type="http://schemas.openxmlformats.org/officeDocument/2006/relationships/hyperlink" Target="http://www.steele.com/" TargetMode="External"/><Relationship Id="rId7457" Type="http://schemas.openxmlformats.org/officeDocument/2006/relationships/hyperlink" Target="https://turner.com/" TargetMode="External"/><Relationship Id="rId9906" Type="http://schemas.openxmlformats.org/officeDocument/2006/relationships/hyperlink" Target="mailto:kbarton@schaefer-dorsey.org" TargetMode="External"/><Relationship Id="rId10785" Type="http://schemas.openxmlformats.org/officeDocument/2006/relationships/hyperlink" Target="http://www.beck.com/" TargetMode="External"/><Relationship Id="rId17398" Type="http://schemas.openxmlformats.org/officeDocument/2006/relationships/hyperlink" Target="mailto:cory26@allen-gonzalez.com" TargetMode="External"/><Relationship Id="rId10438" Type="http://schemas.openxmlformats.org/officeDocument/2006/relationships/hyperlink" Target="mailto:dianarichmond@mercado.com" TargetMode="External"/><Relationship Id="rId18930" Type="http://schemas.openxmlformats.org/officeDocument/2006/relationships/hyperlink" Target="mailto:janehayes@harrington.net" TargetMode="External"/><Relationship Id="rId16481" Type="http://schemas.openxmlformats.org/officeDocument/2006/relationships/hyperlink" Target="http://www.mitchell-farley.com/" TargetMode="External"/><Relationship Id="rId6540" Type="http://schemas.openxmlformats.org/officeDocument/2006/relationships/hyperlink" Target="mailto:harrissean@wise-sloan.biz" TargetMode="External"/><Relationship Id="rId16134" Type="http://schemas.openxmlformats.org/officeDocument/2006/relationships/hyperlink" Target="mailto:kaylapark@monroe-orozco.net" TargetMode="External"/><Relationship Id="rId4091" Type="http://schemas.openxmlformats.org/officeDocument/2006/relationships/hyperlink" Target="http://www.hart.com/" TargetMode="External"/><Relationship Id="rId9763" Type="http://schemas.openxmlformats.org/officeDocument/2006/relationships/hyperlink" Target="http://morse-lara.com/" TargetMode="External"/><Relationship Id="rId19357" Type="http://schemas.openxmlformats.org/officeDocument/2006/relationships/hyperlink" Target="http://bray-mcmahon.biz/" TargetMode="External"/><Relationship Id="rId9416" Type="http://schemas.openxmlformats.org/officeDocument/2006/relationships/hyperlink" Target="mailto:thomasfox@irwin.com" TargetMode="External"/><Relationship Id="rId10295" Type="http://schemas.openxmlformats.org/officeDocument/2006/relationships/hyperlink" Target="http://www.mcbride-russell.com/" TargetMode="External"/><Relationship Id="rId12744" Type="http://schemas.openxmlformats.org/officeDocument/2006/relationships/hyperlink" Target="mailto:tyler98@garrett.com" TargetMode="External"/><Relationship Id="rId2803" Type="http://schemas.openxmlformats.org/officeDocument/2006/relationships/hyperlink" Target="https://www.bush.com/" TargetMode="External"/><Relationship Id="rId15967" Type="http://schemas.openxmlformats.org/officeDocument/2006/relationships/hyperlink" Target="http://www.garcia.net/" TargetMode="External"/><Relationship Id="rId18440" Type="http://schemas.openxmlformats.org/officeDocument/2006/relationships/hyperlink" Target="mailto:natasha68@mccormick-mata.org" TargetMode="External"/><Relationship Id="rId3577" Type="http://schemas.openxmlformats.org/officeDocument/2006/relationships/hyperlink" Target="http://kemp-craig.biz/" TargetMode="External"/><Relationship Id="rId6050" Type="http://schemas.openxmlformats.org/officeDocument/2006/relationships/hyperlink" Target="mailto:hesseric@burke-grant.info" TargetMode="External"/><Relationship Id="rId2660" Type="http://schemas.openxmlformats.org/officeDocument/2006/relationships/hyperlink" Target="mailto:makayla42@carr.com" TargetMode="External"/><Relationship Id="rId9273" Type="http://schemas.openxmlformats.org/officeDocument/2006/relationships/hyperlink" Target="https://www.mason.com/" TargetMode="External"/><Relationship Id="rId12254" Type="http://schemas.openxmlformats.org/officeDocument/2006/relationships/hyperlink" Target="mailto:nsimon@mccullough.org" TargetMode="External"/><Relationship Id="rId14703" Type="http://schemas.openxmlformats.org/officeDocument/2006/relationships/hyperlink" Target="https://www.leblanc.com/" TargetMode="External"/><Relationship Id="rId632" Type="http://schemas.openxmlformats.org/officeDocument/2006/relationships/hyperlink" Target="mailto:marco90@friedman-franco.net" TargetMode="External"/><Relationship Id="rId2313" Type="http://schemas.openxmlformats.org/officeDocument/2006/relationships/hyperlink" Target="https://burgess-brooks.com/" TargetMode="External"/><Relationship Id="rId17926" Type="http://schemas.openxmlformats.org/officeDocument/2006/relationships/hyperlink" Target="mailto:zcasey@reynolds.info" TargetMode="External"/><Relationship Id="rId5536" Type="http://schemas.openxmlformats.org/officeDocument/2006/relationships/hyperlink" Target="mailto:tbaird@peters-valdez.com" TargetMode="External"/><Relationship Id="rId5883" Type="http://schemas.openxmlformats.org/officeDocument/2006/relationships/hyperlink" Target="http://gibson-marshall.biz/" TargetMode="External"/><Relationship Id="rId15477" Type="http://schemas.openxmlformats.org/officeDocument/2006/relationships/hyperlink" Target="http://www.barnett-benson.biz/" TargetMode="External"/><Relationship Id="rId3087" Type="http://schemas.openxmlformats.org/officeDocument/2006/relationships/hyperlink" Target="https://www.marquez.net/" TargetMode="External"/><Relationship Id="rId8759" Type="http://schemas.openxmlformats.org/officeDocument/2006/relationships/hyperlink" Target="https://douglas.info/" TargetMode="External"/><Relationship Id="rId14560" Type="http://schemas.openxmlformats.org/officeDocument/2006/relationships/hyperlink" Target="mailto:bestmarcia@carrillo-mccarty.com" TargetMode="External"/><Relationship Id="rId14213" Type="http://schemas.openxmlformats.org/officeDocument/2006/relationships/hyperlink" Target="https://www.fitzpatrick.com/" TargetMode="External"/><Relationship Id="rId17783" Type="http://schemas.openxmlformats.org/officeDocument/2006/relationships/hyperlink" Target="https://james.com/" TargetMode="External"/><Relationship Id="rId2170" Type="http://schemas.openxmlformats.org/officeDocument/2006/relationships/hyperlink" Target="mailto:carolhernandez@hanson-foley.com" TargetMode="External"/><Relationship Id="rId7842" Type="http://schemas.openxmlformats.org/officeDocument/2006/relationships/hyperlink" Target="mailto:harold50@pollard.biz" TargetMode="External"/><Relationship Id="rId17436" Type="http://schemas.openxmlformats.org/officeDocument/2006/relationships/hyperlink" Target="mailto:anita47@harvey-blair.com" TargetMode="External"/><Relationship Id="rId142" Type="http://schemas.openxmlformats.org/officeDocument/2006/relationships/hyperlink" Target="mailto:michaela80@russell.com" TargetMode="External"/><Relationship Id="rId5393" Type="http://schemas.openxmlformats.org/officeDocument/2006/relationships/hyperlink" Target="https://www.acevedo.biz/" TargetMode="External"/><Relationship Id="rId10823" Type="http://schemas.openxmlformats.org/officeDocument/2006/relationships/hyperlink" Target="https://whitney.biz/" TargetMode="External"/><Relationship Id="rId5046" Type="http://schemas.openxmlformats.org/officeDocument/2006/relationships/hyperlink" Target="mailto:rdouglas@mcknight.com" TargetMode="External"/><Relationship Id="rId8269" Type="http://schemas.openxmlformats.org/officeDocument/2006/relationships/hyperlink" Target="https://raymond.net/" TargetMode="External"/><Relationship Id="rId11597" Type="http://schemas.openxmlformats.org/officeDocument/2006/relationships/hyperlink" Target="http://www.holland-casey.info/" TargetMode="External"/><Relationship Id="rId1656" Type="http://schemas.openxmlformats.org/officeDocument/2006/relationships/hyperlink" Target="mailto:youngstacey@gillespie.com" TargetMode="External"/><Relationship Id="rId14070" Type="http://schemas.openxmlformats.org/officeDocument/2006/relationships/hyperlink" Target="mailto:charlottebenitez@donovan.biz" TargetMode="External"/><Relationship Id="rId19742" Type="http://schemas.openxmlformats.org/officeDocument/2006/relationships/hyperlink" Target="mailto:mcfarlandgarrett@flowers.com" TargetMode="External"/><Relationship Id="rId1309" Type="http://schemas.openxmlformats.org/officeDocument/2006/relationships/hyperlink" Target="https://www.pacheco.net/" TargetMode="External"/><Relationship Id="rId4879" Type="http://schemas.openxmlformats.org/officeDocument/2006/relationships/hyperlink" Target="https://dickson.com/" TargetMode="External"/><Relationship Id="rId9801" Type="http://schemas.openxmlformats.org/officeDocument/2006/relationships/hyperlink" Target="https://www.freeman.net/" TargetMode="External"/><Relationship Id="rId10680" Type="http://schemas.openxmlformats.org/officeDocument/2006/relationships/hyperlink" Target="mailto:becky31@esparza.net" TargetMode="External"/><Relationship Id="rId17293" Type="http://schemas.openxmlformats.org/officeDocument/2006/relationships/hyperlink" Target="http://murphy.net/" TargetMode="External"/><Relationship Id="rId15" Type="http://schemas.openxmlformats.org/officeDocument/2006/relationships/hyperlink" Target="mailto:changkellie@howell.com" TargetMode="External"/><Relationship Id="rId7352" Type="http://schemas.openxmlformats.org/officeDocument/2006/relationships/hyperlink" Target="mailto:melindahaney@little-faulkner.biz" TargetMode="External"/><Relationship Id="rId10333" Type="http://schemas.openxmlformats.org/officeDocument/2006/relationships/hyperlink" Target="http://hunt.biz/" TargetMode="External"/><Relationship Id="rId7005" Type="http://schemas.openxmlformats.org/officeDocument/2006/relationships/hyperlink" Target="https://gonzales-pham.com/" TargetMode="External"/><Relationship Id="rId3615" Type="http://schemas.openxmlformats.org/officeDocument/2006/relationships/hyperlink" Target="http://castillo-padilla.biz/" TargetMode="External"/><Relationship Id="rId3962" Type="http://schemas.openxmlformats.org/officeDocument/2006/relationships/hyperlink" Target="mailto:charleswalls@phillips.com" TargetMode="External"/><Relationship Id="rId13556" Type="http://schemas.openxmlformats.org/officeDocument/2006/relationships/hyperlink" Target="mailto:carolineduran@singleton-ho.info" TargetMode="External"/><Relationship Id="rId1166" Type="http://schemas.openxmlformats.org/officeDocument/2006/relationships/hyperlink" Target="mailto:toni29@figueroa.net" TargetMode="External"/><Relationship Id="rId13209" Type="http://schemas.openxmlformats.org/officeDocument/2006/relationships/hyperlink" Target="http://chan-donaldson.com/" TargetMode="External"/><Relationship Id="rId16779" Type="http://schemas.openxmlformats.org/officeDocument/2006/relationships/hyperlink" Target="http://patrick.org/" TargetMode="External"/><Relationship Id="rId4389" Type="http://schemas.openxmlformats.org/officeDocument/2006/relationships/hyperlink" Target="http://www.wade.biz/" TargetMode="External"/><Relationship Id="rId6838" Type="http://schemas.openxmlformats.org/officeDocument/2006/relationships/hyperlink" Target="mailto:hensonlydia@becker.com" TargetMode="External"/><Relationship Id="rId19252" Type="http://schemas.openxmlformats.org/officeDocument/2006/relationships/hyperlink" Target="mailto:mercedes87@brady.com" TargetMode="External"/><Relationship Id="rId9311" Type="http://schemas.openxmlformats.org/officeDocument/2006/relationships/hyperlink" Target="https://byrd-garner.com/" TargetMode="External"/><Relationship Id="rId10190" Type="http://schemas.openxmlformats.org/officeDocument/2006/relationships/hyperlink" Target="mailto:faith70@velazquez-maldonado.com" TargetMode="External"/><Relationship Id="rId15862" Type="http://schemas.openxmlformats.org/officeDocument/2006/relationships/hyperlink" Target="mailto:raguilar@friedman.com" TargetMode="External"/><Relationship Id="rId5921" Type="http://schemas.openxmlformats.org/officeDocument/2006/relationships/hyperlink" Target="https://allen.com/" TargetMode="External"/><Relationship Id="rId15515" Type="http://schemas.openxmlformats.org/officeDocument/2006/relationships/hyperlink" Target="https://www.singh-andrade.com/" TargetMode="External"/><Relationship Id="rId3472" Type="http://schemas.openxmlformats.org/officeDocument/2006/relationships/hyperlink" Target="mailto:colton05@cooley.org" TargetMode="External"/><Relationship Id="rId13066" Type="http://schemas.openxmlformats.org/officeDocument/2006/relationships/hyperlink" Target="mailto:shelley60@ryan-rosario.com" TargetMode="External"/><Relationship Id="rId3125" Type="http://schemas.openxmlformats.org/officeDocument/2006/relationships/hyperlink" Target="http://crane.biz/" TargetMode="External"/><Relationship Id="rId6695" Type="http://schemas.openxmlformats.org/officeDocument/2006/relationships/hyperlink" Target="http://greene.com/" TargetMode="External"/><Relationship Id="rId16289" Type="http://schemas.openxmlformats.org/officeDocument/2006/relationships/hyperlink" Target="http://salinas.info/" TargetMode="External"/><Relationship Id="rId18738" Type="http://schemas.openxmlformats.org/officeDocument/2006/relationships/hyperlink" Target="mailto:jareddavis@hays-boyle.com" TargetMode="External"/><Relationship Id="rId6348" Type="http://schemas.openxmlformats.org/officeDocument/2006/relationships/hyperlink" Target="mailto:edwardsangela@sheppard.com" TargetMode="External"/><Relationship Id="rId12899" Type="http://schemas.openxmlformats.org/officeDocument/2006/relationships/hyperlink" Target="http://mullins.com/" TargetMode="External"/><Relationship Id="rId17821" Type="http://schemas.openxmlformats.org/officeDocument/2006/relationships/hyperlink" Target="http://warren.biz/" TargetMode="External"/><Relationship Id="rId2958" Type="http://schemas.openxmlformats.org/officeDocument/2006/relationships/hyperlink" Target="mailto:acaldwell@villa.com" TargetMode="External"/><Relationship Id="rId15372" Type="http://schemas.openxmlformats.org/officeDocument/2006/relationships/hyperlink" Target="mailto:alishabarker@conley.com" TargetMode="External"/><Relationship Id="rId5431" Type="http://schemas.openxmlformats.org/officeDocument/2006/relationships/hyperlink" Target="https://hernandez-jacobs.com/" TargetMode="External"/><Relationship Id="rId15025" Type="http://schemas.openxmlformats.org/officeDocument/2006/relationships/hyperlink" Target="https://www.curtis.com/" TargetMode="External"/><Relationship Id="rId18595" Type="http://schemas.openxmlformats.org/officeDocument/2006/relationships/hyperlink" Target="https://www.miranda.com/" TargetMode="External"/><Relationship Id="rId8654" Type="http://schemas.openxmlformats.org/officeDocument/2006/relationships/hyperlink" Target="mailto:maria42@howell.com" TargetMode="External"/><Relationship Id="rId11982" Type="http://schemas.openxmlformats.org/officeDocument/2006/relationships/hyperlink" Target="mailto:hamptonkiara@patrick-mccarty.net" TargetMode="External"/><Relationship Id="rId18248" Type="http://schemas.openxmlformats.org/officeDocument/2006/relationships/hyperlink" Target="mailto:gabriela68@morgan.com" TargetMode="External"/><Relationship Id="rId8307" Type="http://schemas.openxmlformats.org/officeDocument/2006/relationships/hyperlink" Target="http://leach.info/" TargetMode="External"/><Relationship Id="rId11635" Type="http://schemas.openxmlformats.org/officeDocument/2006/relationships/hyperlink" Target="http://leblanc-cox.com/" TargetMode="External"/><Relationship Id="rId14858" Type="http://schemas.openxmlformats.org/officeDocument/2006/relationships/hyperlink" Target="mailto:lawrenceashlee@pham.com" TargetMode="External"/><Relationship Id="rId4917" Type="http://schemas.openxmlformats.org/officeDocument/2006/relationships/hyperlink" Target="https://www.arellano.info/" TargetMode="External"/><Relationship Id="rId17331" Type="http://schemas.openxmlformats.org/officeDocument/2006/relationships/hyperlink" Target="http://www.stuart.com/" TargetMode="External"/><Relationship Id="rId787" Type="http://schemas.openxmlformats.org/officeDocument/2006/relationships/hyperlink" Target="http://gamble.info/" TargetMode="External"/><Relationship Id="rId2468" Type="http://schemas.openxmlformats.org/officeDocument/2006/relationships/hyperlink" Target="mailto:paigecalderon@berger-black.com" TargetMode="External"/><Relationship Id="rId13941" Type="http://schemas.openxmlformats.org/officeDocument/2006/relationships/hyperlink" Target="https://www.good.com/" TargetMode="External"/><Relationship Id="rId11492" Type="http://schemas.openxmlformats.org/officeDocument/2006/relationships/hyperlink" Target="mailto:johnmartin@calderon.org" TargetMode="External"/><Relationship Id="rId1551" Type="http://schemas.openxmlformats.org/officeDocument/2006/relationships/hyperlink" Target="https://www.stephenson.com/" TargetMode="External"/><Relationship Id="rId8164" Type="http://schemas.openxmlformats.org/officeDocument/2006/relationships/hyperlink" Target="mailto:jill58@gallagher.com" TargetMode="External"/><Relationship Id="rId11145" Type="http://schemas.openxmlformats.org/officeDocument/2006/relationships/hyperlink" Target="http://www.vincent.net/" TargetMode="External"/><Relationship Id="rId1204" Type="http://schemas.openxmlformats.org/officeDocument/2006/relationships/hyperlink" Target="mailto:ekidd@lopez.com" TargetMode="External"/><Relationship Id="rId4774" Type="http://schemas.openxmlformats.org/officeDocument/2006/relationships/hyperlink" Target="mailto:wwalton@long-skinner.com" TargetMode="External"/><Relationship Id="rId14368" Type="http://schemas.openxmlformats.org/officeDocument/2006/relationships/hyperlink" Target="mailto:swansonpeter@luna.com" TargetMode="External"/><Relationship Id="rId16817" Type="http://schemas.openxmlformats.org/officeDocument/2006/relationships/hyperlink" Target="http://burns.com/" TargetMode="External"/><Relationship Id="rId4427" Type="http://schemas.openxmlformats.org/officeDocument/2006/relationships/hyperlink" Target="http://www.cordova.com/" TargetMode="External"/><Relationship Id="rId297" Type="http://schemas.openxmlformats.org/officeDocument/2006/relationships/hyperlink" Target="https://howard-crawford.com/" TargetMode="External"/><Relationship Id="rId7997" Type="http://schemas.openxmlformats.org/officeDocument/2006/relationships/hyperlink" Target="https://www.gay.com/" TargetMode="External"/><Relationship Id="rId10978" Type="http://schemas.openxmlformats.org/officeDocument/2006/relationships/hyperlink" Target="mailto:trogers@murray.org" TargetMode="External"/><Relationship Id="rId15900" Type="http://schemas.openxmlformats.org/officeDocument/2006/relationships/hyperlink" Target="mailto:vmurphy@reed.com" TargetMode="External"/><Relationship Id="rId13451" Type="http://schemas.openxmlformats.org/officeDocument/2006/relationships/hyperlink" Target="https://www.hatfield.com/" TargetMode="External"/><Relationship Id="rId3510" Type="http://schemas.openxmlformats.org/officeDocument/2006/relationships/hyperlink" Target="mailto:andrew95@lopez-arias.com" TargetMode="External"/><Relationship Id="rId13104" Type="http://schemas.openxmlformats.org/officeDocument/2006/relationships/hyperlink" Target="mailto:zachary01@anderson-forbes.com" TargetMode="External"/><Relationship Id="rId16674" Type="http://schemas.openxmlformats.org/officeDocument/2006/relationships/hyperlink" Target="mailto:samuel47@eaton-odom.com" TargetMode="External"/><Relationship Id="rId1061" Type="http://schemas.openxmlformats.org/officeDocument/2006/relationships/hyperlink" Target="https://caldwell-estrada.com/" TargetMode="External"/><Relationship Id="rId6733" Type="http://schemas.openxmlformats.org/officeDocument/2006/relationships/hyperlink" Target="http://www.branch.biz/" TargetMode="External"/><Relationship Id="rId16327" Type="http://schemas.openxmlformats.org/officeDocument/2006/relationships/hyperlink" Target="http://www.roman.org/" TargetMode="External"/><Relationship Id="rId4284" Type="http://schemas.openxmlformats.org/officeDocument/2006/relationships/hyperlink" Target="mailto:dgilbert@stanton.biz" TargetMode="External"/><Relationship Id="rId9956" Type="http://schemas.openxmlformats.org/officeDocument/2006/relationships/hyperlink" Target="mailto:castrocheyenne@hudson-ortega.net" TargetMode="External"/><Relationship Id="rId19897" Type="http://schemas.openxmlformats.org/officeDocument/2006/relationships/hyperlink" Target="https://www.coffey-robles.biz/" TargetMode="External"/><Relationship Id="rId9609" Type="http://schemas.openxmlformats.org/officeDocument/2006/relationships/hyperlink" Target="http://www.vincent.com/" TargetMode="External"/><Relationship Id="rId12937" Type="http://schemas.openxmlformats.org/officeDocument/2006/relationships/hyperlink" Target="http://reed.info/" TargetMode="External"/><Relationship Id="rId10488" Type="http://schemas.openxmlformats.org/officeDocument/2006/relationships/hyperlink" Target="mailto:kaitlyn22@wheeler.net" TargetMode="External"/><Relationship Id="rId15410" Type="http://schemas.openxmlformats.org/officeDocument/2006/relationships/hyperlink" Target="mailto:moodybrent@todd-blair.net" TargetMode="External"/><Relationship Id="rId18980" Type="http://schemas.openxmlformats.org/officeDocument/2006/relationships/hyperlink" Target="mailto:fkane@harper-le.com" TargetMode="External"/><Relationship Id="rId3020" Type="http://schemas.openxmlformats.org/officeDocument/2006/relationships/hyperlink" Target="mailto:isaiahlara@khan-garrett.com" TargetMode="External"/><Relationship Id="rId18633" Type="http://schemas.openxmlformats.org/officeDocument/2006/relationships/hyperlink" Target="https://bradshaw.biz/" TargetMode="External"/><Relationship Id="rId6590" Type="http://schemas.openxmlformats.org/officeDocument/2006/relationships/hyperlink" Target="mailto:kelly04@bradley.org" TargetMode="External"/><Relationship Id="rId16184" Type="http://schemas.openxmlformats.org/officeDocument/2006/relationships/hyperlink" Target="mailto:wkirby@nash.com" TargetMode="External"/><Relationship Id="rId6243" Type="http://schemas.openxmlformats.org/officeDocument/2006/relationships/hyperlink" Target="https://www.rice.biz/" TargetMode="External"/><Relationship Id="rId12794" Type="http://schemas.openxmlformats.org/officeDocument/2006/relationships/hyperlink" Target="mailto:normariddle@case.com" TargetMode="External"/><Relationship Id="rId2853" Type="http://schemas.openxmlformats.org/officeDocument/2006/relationships/hyperlink" Target="https://www.terrell.com/" TargetMode="External"/><Relationship Id="rId9466" Type="http://schemas.openxmlformats.org/officeDocument/2006/relationships/hyperlink" Target="mailto:slin@bartlett-anthony.com" TargetMode="External"/><Relationship Id="rId12447" Type="http://schemas.openxmlformats.org/officeDocument/2006/relationships/hyperlink" Target="http://mendoza.biz/" TargetMode="External"/><Relationship Id="rId825" Type="http://schemas.openxmlformats.org/officeDocument/2006/relationships/hyperlink" Target="http://schroeder-schmitt.com/" TargetMode="External"/><Relationship Id="rId2506" Type="http://schemas.openxmlformats.org/officeDocument/2006/relationships/hyperlink" Target="mailto:cherylpalmer@weber-gates.com" TargetMode="External"/><Relationship Id="rId9119" Type="http://schemas.openxmlformats.org/officeDocument/2006/relationships/hyperlink" Target="http://gutierrez.biz/" TargetMode="External"/><Relationship Id="rId18490" Type="http://schemas.openxmlformats.org/officeDocument/2006/relationships/hyperlink" Target="mailto:dennisstefanie@ortiz.com" TargetMode="External"/><Relationship Id="rId5729" Type="http://schemas.openxmlformats.org/officeDocument/2006/relationships/hyperlink" Target="http://www.crosby.net/" TargetMode="External"/><Relationship Id="rId8202" Type="http://schemas.openxmlformats.org/officeDocument/2006/relationships/hyperlink" Target="mailto:guerrerowanda@marks-campbell.org" TargetMode="External"/><Relationship Id="rId11530" Type="http://schemas.openxmlformats.org/officeDocument/2006/relationships/hyperlink" Target="mailto:montgomerycolin@cox.com" TargetMode="External"/><Relationship Id="rId18143" Type="http://schemas.openxmlformats.org/officeDocument/2006/relationships/hyperlink" Target="http://yoder.net/" TargetMode="External"/><Relationship Id="rId14753" Type="http://schemas.openxmlformats.org/officeDocument/2006/relationships/hyperlink" Target="https://www.greene.com/" TargetMode="External"/><Relationship Id="rId4812" Type="http://schemas.openxmlformats.org/officeDocument/2006/relationships/hyperlink" Target="mailto:frank25@bray-beltran.com" TargetMode="External"/><Relationship Id="rId14406" Type="http://schemas.openxmlformats.org/officeDocument/2006/relationships/hyperlink" Target="mailto:lydiachoi@fitzpatrick.biz" TargetMode="External"/><Relationship Id="rId682" Type="http://schemas.openxmlformats.org/officeDocument/2006/relationships/hyperlink" Target="mailto:isabelburnett@kaufman-stevenson.com" TargetMode="External"/><Relationship Id="rId2363" Type="http://schemas.openxmlformats.org/officeDocument/2006/relationships/hyperlink" Target="http://rubio.com/" TargetMode="External"/><Relationship Id="rId17976" Type="http://schemas.openxmlformats.org/officeDocument/2006/relationships/hyperlink" Target="mailto:mjohnson@kemp.com" TargetMode="External"/><Relationship Id="rId335" Type="http://schemas.openxmlformats.org/officeDocument/2006/relationships/hyperlink" Target="http://palmer-chan.org/" TargetMode="External"/><Relationship Id="rId2016" Type="http://schemas.openxmlformats.org/officeDocument/2006/relationships/hyperlink" Target="mailto:bairdtanner@wilkins-levine.com" TargetMode="External"/><Relationship Id="rId5586" Type="http://schemas.openxmlformats.org/officeDocument/2006/relationships/hyperlink" Target="mailto:ekerr@burch.net" TargetMode="External"/><Relationship Id="rId17629" Type="http://schemas.openxmlformats.org/officeDocument/2006/relationships/hyperlink" Target="https://greene.com/" TargetMode="External"/><Relationship Id="rId5239" Type="http://schemas.openxmlformats.org/officeDocument/2006/relationships/hyperlink" Target="http://www.ochoa-finley.com/" TargetMode="External"/><Relationship Id="rId11040" Type="http://schemas.openxmlformats.org/officeDocument/2006/relationships/hyperlink" Target="mailto:sergio51@stewart.org" TargetMode="External"/><Relationship Id="rId16712" Type="http://schemas.openxmlformats.org/officeDocument/2006/relationships/hyperlink" Target="mailto:whitakerpatrick@esparza-nielsen.org" TargetMode="External"/><Relationship Id="rId1849" Type="http://schemas.openxmlformats.org/officeDocument/2006/relationships/hyperlink" Target="https://www.keller.com/" TargetMode="External"/><Relationship Id="rId14263" Type="http://schemas.openxmlformats.org/officeDocument/2006/relationships/hyperlink" Target="http://huber.biz/" TargetMode="External"/><Relationship Id="rId19935" Type="http://schemas.openxmlformats.org/officeDocument/2006/relationships/hyperlink" Target="http://www.bates.com/" TargetMode="External"/><Relationship Id="rId192" Type="http://schemas.openxmlformats.org/officeDocument/2006/relationships/hyperlink" Target="http://moran.com/" TargetMode="External"/><Relationship Id="rId4322" Type="http://schemas.openxmlformats.org/officeDocument/2006/relationships/hyperlink" Target="mailto:vhammond@carrillo.com" TargetMode="External"/><Relationship Id="rId7892" Type="http://schemas.openxmlformats.org/officeDocument/2006/relationships/hyperlink" Target="mailto:chris52@garcia.com" TargetMode="External"/><Relationship Id="rId10873" Type="http://schemas.openxmlformats.org/officeDocument/2006/relationships/hyperlink" Target="https://www.trujillo-pittman.com/" TargetMode="External"/><Relationship Id="rId17486" Type="http://schemas.openxmlformats.org/officeDocument/2006/relationships/hyperlink" Target="mailto:nortongeoffrey@shepherd.org" TargetMode="External"/><Relationship Id="rId7545" Type="http://schemas.openxmlformats.org/officeDocument/2006/relationships/hyperlink" Target="http://www.blair.net/" TargetMode="External"/><Relationship Id="rId10526" Type="http://schemas.openxmlformats.org/officeDocument/2006/relationships/hyperlink" Target="mailto:qwarner@gill.info" TargetMode="External"/><Relationship Id="rId17139" Type="http://schemas.openxmlformats.org/officeDocument/2006/relationships/hyperlink" Target="https://browning.com/" TargetMode="External"/><Relationship Id="rId5096" Type="http://schemas.openxmlformats.org/officeDocument/2006/relationships/hyperlink" Target="mailto:billjuarez@hardin.com" TargetMode="External"/><Relationship Id="rId13749" Type="http://schemas.openxmlformats.org/officeDocument/2006/relationships/hyperlink" Target="http://www.caldwell.org/" TargetMode="External"/><Relationship Id="rId1359" Type="http://schemas.openxmlformats.org/officeDocument/2006/relationships/hyperlink" Target="http://www.harvey.com/" TargetMode="External"/><Relationship Id="rId3808" Type="http://schemas.openxmlformats.org/officeDocument/2006/relationships/hyperlink" Target="mailto:javierconner@saunders.com" TargetMode="External"/><Relationship Id="rId16222" Type="http://schemas.openxmlformats.org/officeDocument/2006/relationships/hyperlink" Target="mailto:jwelch@ibarra.info" TargetMode="External"/><Relationship Id="rId19792" Type="http://schemas.openxmlformats.org/officeDocument/2006/relationships/hyperlink" Target="mailto:kirkharding@ortega.com" TargetMode="External"/><Relationship Id="rId9851" Type="http://schemas.openxmlformats.org/officeDocument/2006/relationships/hyperlink" Target="http://www.beard.biz/" TargetMode="External"/><Relationship Id="rId12832" Type="http://schemas.openxmlformats.org/officeDocument/2006/relationships/hyperlink" Target="mailto:shane41@hooper.biz" TargetMode="External"/><Relationship Id="rId19445" Type="http://schemas.openxmlformats.org/officeDocument/2006/relationships/hyperlink" Target="http://houston.info/" TargetMode="External"/><Relationship Id="rId65" Type="http://schemas.openxmlformats.org/officeDocument/2006/relationships/hyperlink" Target="https://www.bray.com/" TargetMode="External"/><Relationship Id="rId9504" Type="http://schemas.openxmlformats.org/officeDocument/2006/relationships/hyperlink" Target="mailto:marshallbrett@miles.com" TargetMode="External"/><Relationship Id="rId10383" Type="http://schemas.openxmlformats.org/officeDocument/2006/relationships/hyperlink" Target="http://www.tanner.net/" TargetMode="External"/><Relationship Id="rId7055" Type="http://schemas.openxmlformats.org/officeDocument/2006/relationships/hyperlink" Target="http://hendrix-pearson.net/" TargetMode="External"/><Relationship Id="rId10036" Type="http://schemas.openxmlformats.org/officeDocument/2006/relationships/hyperlink" Target="mailto:duane82@moody.biz" TargetMode="External"/><Relationship Id="rId3665" Type="http://schemas.openxmlformats.org/officeDocument/2006/relationships/hyperlink" Target="http://www.orozco.com/" TargetMode="External"/><Relationship Id="rId13259" Type="http://schemas.openxmlformats.org/officeDocument/2006/relationships/hyperlink" Target="http://fischer-patton.com/" TargetMode="External"/><Relationship Id="rId15708" Type="http://schemas.openxmlformats.org/officeDocument/2006/relationships/hyperlink" Target="mailto:hrogers@washington.com" TargetMode="External"/><Relationship Id="rId3318" Type="http://schemas.openxmlformats.org/officeDocument/2006/relationships/hyperlink" Target="mailto:jorgenewman@bullock-welch.com" TargetMode="External"/><Relationship Id="rId6888" Type="http://schemas.openxmlformats.org/officeDocument/2006/relationships/hyperlink" Target="mailto:joshua48@mcclure.com" TargetMode="External"/><Relationship Id="rId9361" Type="http://schemas.openxmlformats.org/officeDocument/2006/relationships/hyperlink" Target="https://blackwell-delacruz.com/" TargetMode="External"/><Relationship Id="rId9014" Type="http://schemas.openxmlformats.org/officeDocument/2006/relationships/hyperlink" Target="mailto:ashlee09@knight.com" TargetMode="External"/><Relationship Id="rId12342" Type="http://schemas.openxmlformats.org/officeDocument/2006/relationships/hyperlink" Target="mailto:cheath@bowers.biz" TargetMode="External"/><Relationship Id="rId720" Type="http://schemas.openxmlformats.org/officeDocument/2006/relationships/hyperlink" Target="mailto:zhubbard@reilly-mccall.net" TargetMode="External"/><Relationship Id="rId2401" Type="http://schemas.openxmlformats.org/officeDocument/2006/relationships/hyperlink" Target="http://barry.com/" TargetMode="External"/><Relationship Id="rId5971" Type="http://schemas.openxmlformats.org/officeDocument/2006/relationships/hyperlink" Target="https://www.zuniga.com/" TargetMode="External"/><Relationship Id="rId15565" Type="http://schemas.openxmlformats.org/officeDocument/2006/relationships/hyperlink" Target="https://www.whitehead.net/" TargetMode="External"/><Relationship Id="rId5624" Type="http://schemas.openxmlformats.org/officeDocument/2006/relationships/hyperlink" Target="mailto:danharding@baldwin.org" TargetMode="External"/><Relationship Id="rId15218" Type="http://schemas.openxmlformats.org/officeDocument/2006/relationships/hyperlink" Target="mailto:brockjoanne@merritt-gamble.biz" TargetMode="External"/><Relationship Id="rId18788" Type="http://schemas.openxmlformats.org/officeDocument/2006/relationships/hyperlink" Target="mailto:annegilbert@jimenez.com" TargetMode="External"/><Relationship Id="rId3175" Type="http://schemas.openxmlformats.org/officeDocument/2006/relationships/hyperlink" Target="https://patel.com/" TargetMode="External"/><Relationship Id="rId8847" Type="http://schemas.openxmlformats.org/officeDocument/2006/relationships/hyperlink" Target="https://www.hooper-barron.info/" TargetMode="External"/><Relationship Id="rId6398" Type="http://schemas.openxmlformats.org/officeDocument/2006/relationships/hyperlink" Target="mailto:horncollin@downs.com" TargetMode="External"/><Relationship Id="rId11828" Type="http://schemas.openxmlformats.org/officeDocument/2006/relationships/hyperlink" Target="mailto:christensenmackenzie@gay-zhang.com" TargetMode="External"/><Relationship Id="rId14301" Type="http://schemas.openxmlformats.org/officeDocument/2006/relationships/hyperlink" Target="https://www.jackson.com/" TargetMode="External"/><Relationship Id="rId17871" Type="http://schemas.openxmlformats.org/officeDocument/2006/relationships/hyperlink" Target="https://durham-obrien.info/" TargetMode="External"/><Relationship Id="rId230" Type="http://schemas.openxmlformats.org/officeDocument/2006/relationships/hyperlink" Target="mailto:joe34@salazar.com" TargetMode="External"/><Relationship Id="rId7930" Type="http://schemas.openxmlformats.org/officeDocument/2006/relationships/hyperlink" Target="mailto:audreycraig@riggs.com" TargetMode="External"/><Relationship Id="rId10911" Type="http://schemas.openxmlformats.org/officeDocument/2006/relationships/hyperlink" Target="http://peck.biz/" TargetMode="External"/><Relationship Id="rId17524" Type="http://schemas.openxmlformats.org/officeDocument/2006/relationships/hyperlink" Target="mailto:sydney29@jensen.biz" TargetMode="External"/><Relationship Id="rId5481" Type="http://schemas.openxmlformats.org/officeDocument/2006/relationships/hyperlink" Target="http://www.holloway-bailey.com/" TargetMode="External"/><Relationship Id="rId15075" Type="http://schemas.openxmlformats.org/officeDocument/2006/relationships/hyperlink" Target="http://www.pena.com/" TargetMode="External"/><Relationship Id="rId5134" Type="http://schemas.openxmlformats.org/officeDocument/2006/relationships/hyperlink" Target="mailto:miacampos@weeks.com" TargetMode="External"/><Relationship Id="rId11685" Type="http://schemas.openxmlformats.org/officeDocument/2006/relationships/hyperlink" Target="https://reed.biz/" TargetMode="External"/><Relationship Id="rId18298" Type="http://schemas.openxmlformats.org/officeDocument/2006/relationships/hyperlink" Target="mailto:ostout@pineda.com" TargetMode="External"/><Relationship Id="rId1744" Type="http://schemas.openxmlformats.org/officeDocument/2006/relationships/hyperlink" Target="mailto:hannajustin@jacobs.com" TargetMode="External"/><Relationship Id="rId8357" Type="http://schemas.openxmlformats.org/officeDocument/2006/relationships/hyperlink" Target="http://www.conley.org/" TargetMode="External"/><Relationship Id="rId11338" Type="http://schemas.openxmlformats.org/officeDocument/2006/relationships/hyperlink" Target="mailto:zhanggordon@holmes-briggs.biz" TargetMode="External"/><Relationship Id="rId4967" Type="http://schemas.openxmlformats.org/officeDocument/2006/relationships/hyperlink" Target="https://www.franco-watson.com/" TargetMode="External"/><Relationship Id="rId17381" Type="http://schemas.openxmlformats.org/officeDocument/2006/relationships/hyperlink" Target="http://booth-lynn.info/" TargetMode="External"/><Relationship Id="rId19830" Type="http://schemas.openxmlformats.org/officeDocument/2006/relationships/hyperlink" Target="mailto:rickcardenas@booth.biz" TargetMode="External"/><Relationship Id="rId7440" Type="http://schemas.openxmlformats.org/officeDocument/2006/relationships/hyperlink" Target="mailto:carolbryan@horne-cunningham.com" TargetMode="External"/><Relationship Id="rId17034" Type="http://schemas.openxmlformats.org/officeDocument/2006/relationships/hyperlink" Target="mailto:hdavid@guerra-fischer.net" TargetMode="External"/><Relationship Id="rId10421" Type="http://schemas.openxmlformats.org/officeDocument/2006/relationships/hyperlink" Target="http://www.scott.info/" TargetMode="External"/><Relationship Id="rId13991" Type="http://schemas.openxmlformats.org/officeDocument/2006/relationships/hyperlink" Target="http://www.johnston.com/" TargetMode="External"/><Relationship Id="rId13644" Type="http://schemas.openxmlformats.org/officeDocument/2006/relationships/hyperlink" Target="mailto:warejeff@salas.com" TargetMode="External"/><Relationship Id="rId3703" Type="http://schemas.openxmlformats.org/officeDocument/2006/relationships/hyperlink" Target="http://www.sims.com/" TargetMode="External"/><Relationship Id="rId11195" Type="http://schemas.openxmlformats.org/officeDocument/2006/relationships/hyperlink" Target="https://www.carpenter-russo.biz/" TargetMode="External"/><Relationship Id="rId16867" Type="http://schemas.openxmlformats.org/officeDocument/2006/relationships/hyperlink" Target="https://www.mcclain.net/" TargetMode="External"/><Relationship Id="rId1254" Type="http://schemas.openxmlformats.org/officeDocument/2006/relationships/hyperlink" Target="mailto:robinhopkins@farmer.org" TargetMode="External"/><Relationship Id="rId6926" Type="http://schemas.openxmlformats.org/officeDocument/2006/relationships/hyperlink" Target="mailto:latasha16@goodman.com" TargetMode="External"/><Relationship Id="rId19340" Type="http://schemas.openxmlformats.org/officeDocument/2006/relationships/hyperlink" Target="mailto:briannaconrad@smith.org" TargetMode="External"/><Relationship Id="rId4477" Type="http://schemas.openxmlformats.org/officeDocument/2006/relationships/hyperlink" Target="http://www.mosley-oconnor.biz/" TargetMode="External"/><Relationship Id="rId15950" Type="http://schemas.openxmlformats.org/officeDocument/2006/relationships/hyperlink" Target="mailto:bnoble@miller.com" TargetMode="External"/><Relationship Id="rId15603" Type="http://schemas.openxmlformats.org/officeDocument/2006/relationships/hyperlink" Target="https://www.watts.org/" TargetMode="External"/><Relationship Id="rId3560" Type="http://schemas.openxmlformats.org/officeDocument/2006/relationships/hyperlink" Target="mailto:jermainesherman@weeks.com" TargetMode="External"/><Relationship Id="rId13154" Type="http://schemas.openxmlformats.org/officeDocument/2006/relationships/hyperlink" Target="mailto:mccormickstephen@pugh.com" TargetMode="External"/><Relationship Id="rId18826" Type="http://schemas.openxmlformats.org/officeDocument/2006/relationships/hyperlink" Target="mailto:stacie72@salinas-tucker.com" TargetMode="External"/><Relationship Id="rId3213" Type="http://schemas.openxmlformats.org/officeDocument/2006/relationships/hyperlink" Target="http://leon-flores.com/" TargetMode="External"/><Relationship Id="rId6783" Type="http://schemas.openxmlformats.org/officeDocument/2006/relationships/hyperlink" Target="https://calhoun.com/" TargetMode="External"/><Relationship Id="rId16377" Type="http://schemas.openxmlformats.org/officeDocument/2006/relationships/hyperlink" Target="http://turner.biz/" TargetMode="External"/><Relationship Id="rId6436" Type="http://schemas.openxmlformats.org/officeDocument/2006/relationships/hyperlink" Target="mailto:jphelps@roach.com" TargetMode="External"/><Relationship Id="rId9659" Type="http://schemas.openxmlformats.org/officeDocument/2006/relationships/hyperlink" Target="http://callahan-vega.com/" TargetMode="External"/><Relationship Id="rId12987" Type="http://schemas.openxmlformats.org/officeDocument/2006/relationships/hyperlink" Target="https://cox.com/" TargetMode="External"/><Relationship Id="rId15460" Type="http://schemas.openxmlformats.org/officeDocument/2006/relationships/hyperlink" Target="mailto:hmoyer@holland.biz" TargetMode="External"/><Relationship Id="rId15113" Type="http://schemas.openxmlformats.org/officeDocument/2006/relationships/hyperlink" Target="http://conley.biz/" TargetMode="External"/><Relationship Id="rId3070" Type="http://schemas.openxmlformats.org/officeDocument/2006/relationships/hyperlink" Target="mailto:rchaney@stout.com" TargetMode="External"/><Relationship Id="rId18683" Type="http://schemas.openxmlformats.org/officeDocument/2006/relationships/hyperlink" Target="https://barajas-richard.com/" TargetMode="External"/><Relationship Id="rId6293" Type="http://schemas.openxmlformats.org/officeDocument/2006/relationships/hyperlink" Target="https://murray-robertson.com/" TargetMode="External"/><Relationship Id="rId8742" Type="http://schemas.openxmlformats.org/officeDocument/2006/relationships/hyperlink" Target="mailto:gabrielacowan@dudley.biz" TargetMode="External"/><Relationship Id="rId11723" Type="http://schemas.openxmlformats.org/officeDocument/2006/relationships/hyperlink" Target="http://sawyer-cervantes.org/" TargetMode="External"/><Relationship Id="rId18336" Type="http://schemas.openxmlformats.org/officeDocument/2006/relationships/hyperlink" Target="mailto:barrycolton@zuniga.biz" TargetMode="External"/><Relationship Id="rId14946" Type="http://schemas.openxmlformats.org/officeDocument/2006/relationships/hyperlink" Target="mailto:krichard@maldonado.com" TargetMode="External"/><Relationship Id="rId12497" Type="http://schemas.openxmlformats.org/officeDocument/2006/relationships/hyperlink" Target="http://fox.com/" TargetMode="External"/><Relationship Id="rId875" Type="http://schemas.openxmlformats.org/officeDocument/2006/relationships/hyperlink" Target="http://www.flores.com/" TargetMode="External"/><Relationship Id="rId2556" Type="http://schemas.openxmlformats.org/officeDocument/2006/relationships/hyperlink" Target="mailto:pconrad@hendricks-frye.com" TargetMode="External"/><Relationship Id="rId9169" Type="http://schemas.openxmlformats.org/officeDocument/2006/relationships/hyperlink" Target="http://www.lucero.com/" TargetMode="External"/><Relationship Id="rId528" Type="http://schemas.openxmlformats.org/officeDocument/2006/relationships/hyperlink" Target="mailto:shopkins@murphy-fleming.com" TargetMode="External"/><Relationship Id="rId2209" Type="http://schemas.openxmlformats.org/officeDocument/2006/relationships/hyperlink" Target="https://www.lawrence.com/" TargetMode="External"/><Relationship Id="rId5779" Type="http://schemas.openxmlformats.org/officeDocument/2006/relationships/hyperlink" Target="https://www.collins.com/" TargetMode="External"/><Relationship Id="rId18193" Type="http://schemas.openxmlformats.org/officeDocument/2006/relationships/hyperlink" Target="http://www.arnold-hughes.com/" TargetMode="External"/><Relationship Id="rId8252" Type="http://schemas.openxmlformats.org/officeDocument/2006/relationships/hyperlink" Target="mailto:matthewhughes@dalton.com" TargetMode="External"/><Relationship Id="rId11580" Type="http://schemas.openxmlformats.org/officeDocument/2006/relationships/hyperlink" Target="mailto:ekeller@manning.info" TargetMode="External"/><Relationship Id="rId11233" Type="http://schemas.openxmlformats.org/officeDocument/2006/relationships/hyperlink" Target="https://miranda.com/" TargetMode="External"/><Relationship Id="rId16905" Type="http://schemas.openxmlformats.org/officeDocument/2006/relationships/hyperlink" Target="http://www.cisneros.com/" TargetMode="External"/><Relationship Id="rId4862" Type="http://schemas.openxmlformats.org/officeDocument/2006/relationships/hyperlink" Target="mailto:dsaunders@nicholson-park.info" TargetMode="External"/><Relationship Id="rId14456" Type="http://schemas.openxmlformats.org/officeDocument/2006/relationships/hyperlink" Target="mailto:franklin19@ross.com" TargetMode="External"/><Relationship Id="rId4515" Type="http://schemas.openxmlformats.org/officeDocument/2006/relationships/hyperlink" Target="https://buckley.com/" TargetMode="External"/><Relationship Id="rId14109" Type="http://schemas.openxmlformats.org/officeDocument/2006/relationships/hyperlink" Target="https://www.kane.com/" TargetMode="External"/><Relationship Id="rId17679" Type="http://schemas.openxmlformats.org/officeDocument/2006/relationships/hyperlink" Target="https://www.jenkins.com/" TargetMode="External"/><Relationship Id="rId385" Type="http://schemas.openxmlformats.org/officeDocument/2006/relationships/hyperlink" Target="https://www.lambert-smith.biz/" TargetMode="External"/><Relationship Id="rId2066" Type="http://schemas.openxmlformats.org/officeDocument/2006/relationships/hyperlink" Target="mailto:tyrone10@spears.com" TargetMode="External"/><Relationship Id="rId7738" Type="http://schemas.openxmlformats.org/officeDocument/2006/relationships/hyperlink" Target="mailto:stuart65@briggs.net" TargetMode="External"/><Relationship Id="rId5289" Type="http://schemas.openxmlformats.org/officeDocument/2006/relationships/hyperlink" Target="http://www.kline-lozano.com/" TargetMode="External"/><Relationship Id="rId10719" Type="http://schemas.openxmlformats.org/officeDocument/2006/relationships/hyperlink" Target="http://www.paul-dickerson.com/" TargetMode="External"/><Relationship Id="rId11090" Type="http://schemas.openxmlformats.org/officeDocument/2006/relationships/hyperlink" Target="mailto:zmaxwell@cruz.com" TargetMode="External"/><Relationship Id="rId16762" Type="http://schemas.openxmlformats.org/officeDocument/2006/relationships/hyperlink" Target="mailto:pollardhelen@moran.com" TargetMode="External"/><Relationship Id="rId1899" Type="http://schemas.openxmlformats.org/officeDocument/2006/relationships/hyperlink" Target="https://kaiser.com/" TargetMode="External"/><Relationship Id="rId4372" Type="http://schemas.openxmlformats.org/officeDocument/2006/relationships/hyperlink" Target="mailto:tristanschultz@ruiz.info" TargetMode="External"/><Relationship Id="rId6821" Type="http://schemas.openxmlformats.org/officeDocument/2006/relationships/hyperlink" Target="https://www.avery.com/" TargetMode="External"/><Relationship Id="rId16415" Type="http://schemas.openxmlformats.org/officeDocument/2006/relationships/hyperlink" Target="http://www.velez.com/" TargetMode="External"/><Relationship Id="rId19985" Type="http://schemas.openxmlformats.org/officeDocument/2006/relationships/hyperlink" Target="https://www.campbell.com/" TargetMode="External"/><Relationship Id="rId4025" Type="http://schemas.openxmlformats.org/officeDocument/2006/relationships/hyperlink" Target="http://www.alvarez.com/" TargetMode="External"/><Relationship Id="rId19638" Type="http://schemas.openxmlformats.org/officeDocument/2006/relationships/hyperlink" Target="mailto:chloehiggins@montes.org" TargetMode="External"/><Relationship Id="rId7595" Type="http://schemas.openxmlformats.org/officeDocument/2006/relationships/hyperlink" Target="https://ewing.biz/" TargetMode="External"/><Relationship Id="rId10576" Type="http://schemas.openxmlformats.org/officeDocument/2006/relationships/hyperlink" Target="mailto:gnixon@clark.com" TargetMode="External"/><Relationship Id="rId17189" Type="http://schemas.openxmlformats.org/officeDocument/2006/relationships/hyperlink" Target="https://www.mcdowell.com/" TargetMode="External"/><Relationship Id="rId7248" Type="http://schemas.openxmlformats.org/officeDocument/2006/relationships/hyperlink" Target="mailto:holdencurtis@hernandez.org" TargetMode="External"/><Relationship Id="rId10229" Type="http://schemas.openxmlformats.org/officeDocument/2006/relationships/hyperlink" Target="https://harrell-snyder.com/" TargetMode="External"/><Relationship Id="rId13799" Type="http://schemas.openxmlformats.org/officeDocument/2006/relationships/hyperlink" Target="http://www.fowler.com/" TargetMode="External"/><Relationship Id="rId3858" Type="http://schemas.openxmlformats.org/officeDocument/2006/relationships/hyperlink" Target="mailto:cookemarie@morse-romero.net" TargetMode="External"/><Relationship Id="rId16272" Type="http://schemas.openxmlformats.org/officeDocument/2006/relationships/hyperlink" Target="mailto:kyle04@mcknight.biz" TargetMode="External"/><Relationship Id="rId18721" Type="http://schemas.openxmlformats.org/officeDocument/2006/relationships/hyperlink" Target="http://olson.com/" TargetMode="External"/><Relationship Id="rId6331" Type="http://schemas.openxmlformats.org/officeDocument/2006/relationships/hyperlink" Target="http://patterson.com/" TargetMode="External"/><Relationship Id="rId12882" Type="http://schemas.openxmlformats.org/officeDocument/2006/relationships/hyperlink" Target="mailto:claudiawoodard@warner.com" TargetMode="External"/><Relationship Id="rId19495" Type="http://schemas.openxmlformats.org/officeDocument/2006/relationships/hyperlink" Target="http://www.montes.info/" TargetMode="External"/><Relationship Id="rId2941" Type="http://schemas.openxmlformats.org/officeDocument/2006/relationships/hyperlink" Target="https://le-bray.org/" TargetMode="External"/><Relationship Id="rId9207" Type="http://schemas.openxmlformats.org/officeDocument/2006/relationships/hyperlink" Target="https://whitney.com/" TargetMode="External"/><Relationship Id="rId9554" Type="http://schemas.openxmlformats.org/officeDocument/2006/relationships/hyperlink" Target="mailto:latasha02@williamson.com" TargetMode="External"/><Relationship Id="rId12535" Type="http://schemas.openxmlformats.org/officeDocument/2006/relationships/hyperlink" Target="https://hansen.com/" TargetMode="External"/><Relationship Id="rId19148" Type="http://schemas.openxmlformats.org/officeDocument/2006/relationships/hyperlink" Target="mailto:cummingsrose@kim-orr.com" TargetMode="External"/><Relationship Id="rId913" Type="http://schemas.openxmlformats.org/officeDocument/2006/relationships/hyperlink" Target="http://hill.net/" TargetMode="External"/><Relationship Id="rId10086" Type="http://schemas.openxmlformats.org/officeDocument/2006/relationships/hyperlink" Target="mailto:brad72@johns-mitchell.com" TargetMode="External"/><Relationship Id="rId15758" Type="http://schemas.openxmlformats.org/officeDocument/2006/relationships/hyperlink" Target="mailto:bcisneros@snyder.com" TargetMode="External"/><Relationship Id="rId5817" Type="http://schemas.openxmlformats.org/officeDocument/2006/relationships/hyperlink" Target="http://www.kaiser.org/" TargetMode="External"/><Relationship Id="rId18231" Type="http://schemas.openxmlformats.org/officeDocument/2006/relationships/hyperlink" Target="http://gould.com/" TargetMode="External"/><Relationship Id="rId3368" Type="http://schemas.openxmlformats.org/officeDocument/2006/relationships/hyperlink" Target="mailto:darin22@decker.com" TargetMode="External"/><Relationship Id="rId12392" Type="http://schemas.openxmlformats.org/officeDocument/2006/relationships/hyperlink" Target="mailto:troywall@bonilla.com" TargetMode="External"/><Relationship Id="rId14841" Type="http://schemas.openxmlformats.org/officeDocument/2006/relationships/hyperlink" Target="http://haas.info/" TargetMode="External"/><Relationship Id="rId770" Type="http://schemas.openxmlformats.org/officeDocument/2006/relationships/hyperlink" Target="mailto:thall@soto.com" TargetMode="External"/><Relationship Id="rId2451" Type="http://schemas.openxmlformats.org/officeDocument/2006/relationships/hyperlink" Target="https://www.whitehead.com/" TargetMode="External"/><Relationship Id="rId4900" Type="http://schemas.openxmlformats.org/officeDocument/2006/relationships/hyperlink" Target="mailto:holly18@bautista.com" TargetMode="External"/><Relationship Id="rId9064" Type="http://schemas.openxmlformats.org/officeDocument/2006/relationships/hyperlink" Target="mailto:cproctor@watts-frey.com" TargetMode="External"/><Relationship Id="rId12045" Type="http://schemas.openxmlformats.org/officeDocument/2006/relationships/hyperlink" Target="https://mckay-cooke.com/" TargetMode="External"/><Relationship Id="rId423" Type="http://schemas.openxmlformats.org/officeDocument/2006/relationships/hyperlink" Target="http://www.butler.biz/" TargetMode="External"/><Relationship Id="rId2104" Type="http://schemas.openxmlformats.org/officeDocument/2006/relationships/hyperlink" Target="mailto:arielhuynh@townsend.com" TargetMode="External"/><Relationship Id="rId17717" Type="http://schemas.openxmlformats.org/officeDocument/2006/relationships/hyperlink" Target="http://www.simpson-horn.biz/" TargetMode="External"/><Relationship Id="rId5674" Type="http://schemas.openxmlformats.org/officeDocument/2006/relationships/hyperlink" Target="mailto:leon90@quinn.net" TargetMode="External"/><Relationship Id="rId15268" Type="http://schemas.openxmlformats.org/officeDocument/2006/relationships/hyperlink" Target="mailto:sparksmarcia@rodgers.com" TargetMode="External"/><Relationship Id="rId5327" Type="http://schemas.openxmlformats.org/officeDocument/2006/relationships/hyperlink" Target="http://www.flynn-ellis.com/" TargetMode="External"/><Relationship Id="rId8897" Type="http://schemas.openxmlformats.org/officeDocument/2006/relationships/hyperlink" Target="http://www.stephenson-rogers.org/" TargetMode="External"/><Relationship Id="rId11878" Type="http://schemas.openxmlformats.org/officeDocument/2006/relationships/hyperlink" Target="mailto:btownsend@hall.net" TargetMode="External"/><Relationship Id="rId1937" Type="http://schemas.openxmlformats.org/officeDocument/2006/relationships/hyperlink" Target="https://charles-moreno.info/" TargetMode="External"/><Relationship Id="rId14351" Type="http://schemas.openxmlformats.org/officeDocument/2006/relationships/hyperlink" Target="http://www.bailey-holloway.com/" TargetMode="External"/><Relationship Id="rId16800" Type="http://schemas.openxmlformats.org/officeDocument/2006/relationships/hyperlink" Target="mailto:wellsadrian@hatfield-hardy.biz" TargetMode="External"/><Relationship Id="rId4410" Type="http://schemas.openxmlformats.org/officeDocument/2006/relationships/hyperlink" Target="mailto:lynnpacheco@lloyd.com" TargetMode="External"/><Relationship Id="rId14004" Type="http://schemas.openxmlformats.org/officeDocument/2006/relationships/hyperlink" Target="mailto:xmorales@munoz.com" TargetMode="External"/><Relationship Id="rId280" Type="http://schemas.openxmlformats.org/officeDocument/2006/relationships/hyperlink" Target="mailto:daltonrangel@prince.biz" TargetMode="External"/><Relationship Id="rId7980" Type="http://schemas.openxmlformats.org/officeDocument/2006/relationships/hyperlink" Target="mailto:marquezeileen@robbins-douglas.com" TargetMode="External"/><Relationship Id="rId10961" Type="http://schemas.openxmlformats.org/officeDocument/2006/relationships/hyperlink" Target="https://www.gay.com/" TargetMode="External"/><Relationship Id="rId17574" Type="http://schemas.openxmlformats.org/officeDocument/2006/relationships/hyperlink" Target="mailto:bradshawdanny@collins.net" TargetMode="External"/><Relationship Id="rId5184" Type="http://schemas.openxmlformats.org/officeDocument/2006/relationships/hyperlink" Target="mailto:barbara43@lee.org" TargetMode="External"/><Relationship Id="rId7633" Type="http://schemas.openxmlformats.org/officeDocument/2006/relationships/hyperlink" Target="https://www.frank-fischer.com/" TargetMode="External"/><Relationship Id="rId10614" Type="http://schemas.openxmlformats.org/officeDocument/2006/relationships/hyperlink" Target="mailto:bernardlynn@manning-perez.net" TargetMode="External"/><Relationship Id="rId17227" Type="http://schemas.openxmlformats.org/officeDocument/2006/relationships/hyperlink" Target="http://www.barber-roberts.com/" TargetMode="External"/><Relationship Id="rId13837" Type="http://schemas.openxmlformats.org/officeDocument/2006/relationships/hyperlink" Target="https://bates-simmons.com/" TargetMode="External"/><Relationship Id="rId1794" Type="http://schemas.openxmlformats.org/officeDocument/2006/relationships/hyperlink" Target="mailto:candice02@mccall.com" TargetMode="External"/><Relationship Id="rId11388" Type="http://schemas.openxmlformats.org/officeDocument/2006/relationships/hyperlink" Target="mailto:linda51@chaney-holmes.com" TargetMode="External"/><Relationship Id="rId16310" Type="http://schemas.openxmlformats.org/officeDocument/2006/relationships/hyperlink" Target="mailto:larsenherbert@navarro.com" TargetMode="External"/><Relationship Id="rId19880" Type="http://schemas.openxmlformats.org/officeDocument/2006/relationships/hyperlink" Target="mailto:fsnyder@rhodes.net" TargetMode="External"/><Relationship Id="rId1447" Type="http://schemas.openxmlformats.org/officeDocument/2006/relationships/hyperlink" Target="https://www.vazquez.com/" TargetMode="External"/><Relationship Id="rId19533" Type="http://schemas.openxmlformats.org/officeDocument/2006/relationships/hyperlink" Target="http://www.hebert-parrish.com/" TargetMode="External"/><Relationship Id="rId7490" Type="http://schemas.openxmlformats.org/officeDocument/2006/relationships/hyperlink" Target="mailto:ariel39@mccoy.info" TargetMode="External"/><Relationship Id="rId12920" Type="http://schemas.openxmlformats.org/officeDocument/2006/relationships/hyperlink" Target="mailto:charles18@turner-rubio.com" TargetMode="External"/><Relationship Id="rId17084" Type="http://schemas.openxmlformats.org/officeDocument/2006/relationships/hyperlink" Target="mailto:cowankatrina@webster-jensen.com" TargetMode="External"/><Relationship Id="rId7143" Type="http://schemas.openxmlformats.org/officeDocument/2006/relationships/hyperlink" Target="https://hutchinson.com/" TargetMode="External"/><Relationship Id="rId10124" Type="http://schemas.openxmlformats.org/officeDocument/2006/relationships/hyperlink" Target="mailto:mercerjeff@zavala-cooke.info" TargetMode="External"/><Relationship Id="rId10471" Type="http://schemas.openxmlformats.org/officeDocument/2006/relationships/hyperlink" Target="http://mooney-west.com/" TargetMode="External"/><Relationship Id="rId13694" Type="http://schemas.openxmlformats.org/officeDocument/2006/relationships/hyperlink" Target="mailto:dramsey@ramos.com" TargetMode="External"/><Relationship Id="rId3753" Type="http://schemas.openxmlformats.org/officeDocument/2006/relationships/hyperlink" Target="https://www.tate.com/" TargetMode="External"/><Relationship Id="rId13347" Type="http://schemas.openxmlformats.org/officeDocument/2006/relationships/hyperlink" Target="http://bennett-edwards.biz/" TargetMode="External"/><Relationship Id="rId3406" Type="http://schemas.openxmlformats.org/officeDocument/2006/relationships/hyperlink" Target="mailto:schaeferchristie@davila.com" TargetMode="External"/><Relationship Id="rId6976" Type="http://schemas.openxmlformats.org/officeDocument/2006/relationships/hyperlink" Target="mailto:ninamcdowell@solomon.com" TargetMode="External"/><Relationship Id="rId19390" Type="http://schemas.openxmlformats.org/officeDocument/2006/relationships/hyperlink" Target="mailto:jacksonruiz@barnett.com" TargetMode="External"/><Relationship Id="rId6629" Type="http://schemas.openxmlformats.org/officeDocument/2006/relationships/hyperlink" Target="http://sweeney.org/" TargetMode="External"/><Relationship Id="rId12430" Type="http://schemas.openxmlformats.org/officeDocument/2006/relationships/hyperlink" Target="mailto:bushkatrina@cordova.com" TargetMode="External"/><Relationship Id="rId19043" Type="http://schemas.openxmlformats.org/officeDocument/2006/relationships/hyperlink" Target="https://www.dillon.info/" TargetMode="External"/><Relationship Id="rId9102" Type="http://schemas.openxmlformats.org/officeDocument/2006/relationships/hyperlink" Target="mailto:lutzfrank@harrison-kaiser.org" TargetMode="External"/><Relationship Id="rId15653" Type="http://schemas.openxmlformats.org/officeDocument/2006/relationships/hyperlink" Target="http://www.duarte-rich.com/" TargetMode="External"/><Relationship Id="rId3263" Type="http://schemas.openxmlformats.org/officeDocument/2006/relationships/hyperlink" Target="http://www.wolfe.com/" TargetMode="External"/><Relationship Id="rId5712" Type="http://schemas.openxmlformats.org/officeDocument/2006/relationships/hyperlink" Target="mailto:carol53@mcpherson-welch.com" TargetMode="External"/><Relationship Id="rId15306" Type="http://schemas.openxmlformats.org/officeDocument/2006/relationships/hyperlink" Target="mailto:alec90@potter.com" TargetMode="External"/><Relationship Id="rId18876" Type="http://schemas.openxmlformats.org/officeDocument/2006/relationships/hyperlink" Target="mailto:cdelgado@peck.com" TargetMode="External"/><Relationship Id="rId8935" Type="http://schemas.openxmlformats.org/officeDocument/2006/relationships/hyperlink" Target="https://lindsey.com/" TargetMode="External"/><Relationship Id="rId11916" Type="http://schemas.openxmlformats.org/officeDocument/2006/relationships/hyperlink" Target="mailto:qspears@best.net" TargetMode="External"/><Relationship Id="rId18529" Type="http://schemas.openxmlformats.org/officeDocument/2006/relationships/hyperlink" Target="http://cooper.net/" TargetMode="External"/><Relationship Id="rId6139" Type="http://schemas.openxmlformats.org/officeDocument/2006/relationships/hyperlink" Target="http://www.benjamin.com/" TargetMode="External"/><Relationship Id="rId6486" Type="http://schemas.openxmlformats.org/officeDocument/2006/relationships/hyperlink" Target="mailto:alyssaperkins@moss.com" TargetMode="External"/><Relationship Id="rId17612" Type="http://schemas.openxmlformats.org/officeDocument/2006/relationships/hyperlink" Target="mailto:karimeyer@goodman-spears.com" TargetMode="External"/><Relationship Id="rId2749" Type="http://schemas.openxmlformats.org/officeDocument/2006/relationships/hyperlink" Target="https://www.andrade.com/" TargetMode="External"/><Relationship Id="rId15163" Type="http://schemas.openxmlformats.org/officeDocument/2006/relationships/hyperlink" Target="https://www.briggs.com/" TargetMode="External"/><Relationship Id="rId5222" Type="http://schemas.openxmlformats.org/officeDocument/2006/relationships/hyperlink" Target="mailto:debbiefaulkner@ferguson.net" TargetMode="External"/><Relationship Id="rId8792" Type="http://schemas.openxmlformats.org/officeDocument/2006/relationships/hyperlink" Target="mailto:bairdpeggy@barajas-cook.biz" TargetMode="External"/><Relationship Id="rId18386" Type="http://schemas.openxmlformats.org/officeDocument/2006/relationships/hyperlink" Target="mailto:eyork@key.com" TargetMode="External"/><Relationship Id="rId8445" Type="http://schemas.openxmlformats.org/officeDocument/2006/relationships/hyperlink" Target="https://ferguson-marks.com/" TargetMode="External"/><Relationship Id="rId11773" Type="http://schemas.openxmlformats.org/officeDocument/2006/relationships/hyperlink" Target="https://www.khan-parrish.com/" TargetMode="External"/><Relationship Id="rId18039" Type="http://schemas.openxmlformats.org/officeDocument/2006/relationships/hyperlink" Target="http://horne.com/" TargetMode="External"/><Relationship Id="rId1832" Type="http://schemas.openxmlformats.org/officeDocument/2006/relationships/hyperlink" Target="mailto:mercedes31@clayton-everett.com" TargetMode="External"/><Relationship Id="rId11426" Type="http://schemas.openxmlformats.org/officeDocument/2006/relationships/hyperlink" Target="mailto:kristie36@nielsen.info" TargetMode="External"/><Relationship Id="rId14996" Type="http://schemas.openxmlformats.org/officeDocument/2006/relationships/hyperlink" Target="mailto:zcaldwell@reeves-sheppard.com" TargetMode="External"/><Relationship Id="rId14649" Type="http://schemas.openxmlformats.org/officeDocument/2006/relationships/hyperlink" Target="http://nash.com/" TargetMode="External"/><Relationship Id="rId4708" Type="http://schemas.openxmlformats.org/officeDocument/2006/relationships/hyperlink" Target="mailto:abernard@perkins.org" TargetMode="External"/><Relationship Id="rId17122" Type="http://schemas.openxmlformats.org/officeDocument/2006/relationships/hyperlink" Target="mailto:tchambers@garcia.biz" TargetMode="External"/><Relationship Id="rId578" Type="http://schemas.openxmlformats.org/officeDocument/2006/relationships/hyperlink" Target="mailto:regina78@sampson.net" TargetMode="External"/><Relationship Id="rId2259" Type="http://schemas.openxmlformats.org/officeDocument/2006/relationships/hyperlink" Target="https://www.contreras-elliott.com/" TargetMode="External"/><Relationship Id="rId11283" Type="http://schemas.openxmlformats.org/officeDocument/2006/relationships/hyperlink" Target="https://www.leblanc.com/" TargetMode="External"/><Relationship Id="rId13732" Type="http://schemas.openxmlformats.org/officeDocument/2006/relationships/hyperlink" Target="mailto:ischwartz@blackwell.net" TargetMode="External"/><Relationship Id="rId1342" Type="http://schemas.openxmlformats.org/officeDocument/2006/relationships/hyperlink" Target="mailto:fryconnie@andersen.com" TargetMode="External"/><Relationship Id="rId16955" Type="http://schemas.openxmlformats.org/officeDocument/2006/relationships/hyperlink" Target="https://www.shepherd.com/" TargetMode="External"/><Relationship Id="rId16608" Type="http://schemas.openxmlformats.org/officeDocument/2006/relationships/hyperlink" Target="mailto:juan31@rojas-daniels.com" TargetMode="External"/><Relationship Id="rId4565" Type="http://schemas.openxmlformats.org/officeDocument/2006/relationships/hyperlink" Target="http://curry.info/" TargetMode="External"/><Relationship Id="rId14159" Type="http://schemas.openxmlformats.org/officeDocument/2006/relationships/hyperlink" Target="http://avila.com/" TargetMode="External"/><Relationship Id="rId4218" Type="http://schemas.openxmlformats.org/officeDocument/2006/relationships/hyperlink" Target="mailto:meghan14@flynn.com" TargetMode="External"/><Relationship Id="rId7788" Type="http://schemas.openxmlformats.org/officeDocument/2006/relationships/hyperlink" Target="mailto:kelsey90@bryant-olson.com" TargetMode="External"/><Relationship Id="rId10769" Type="http://schemas.openxmlformats.org/officeDocument/2006/relationships/hyperlink" Target="https://www.bennett.com/" TargetMode="External"/><Relationship Id="rId13242" Type="http://schemas.openxmlformats.org/officeDocument/2006/relationships/hyperlink" Target="mailto:craigwebster@patrick.com" TargetMode="External"/><Relationship Id="rId3301" Type="http://schemas.openxmlformats.org/officeDocument/2006/relationships/hyperlink" Target="http://www.rollins-mayo.com/" TargetMode="External"/><Relationship Id="rId6871" Type="http://schemas.openxmlformats.org/officeDocument/2006/relationships/hyperlink" Target="http://www.montoya.com/" TargetMode="External"/><Relationship Id="rId16465" Type="http://schemas.openxmlformats.org/officeDocument/2006/relationships/hyperlink" Target="https://carroll-salazar.com/" TargetMode="External"/><Relationship Id="rId18914" Type="http://schemas.openxmlformats.org/officeDocument/2006/relationships/hyperlink" Target="mailto:nwang@velez-montgomery.biz" TargetMode="External"/><Relationship Id="rId6524" Type="http://schemas.openxmlformats.org/officeDocument/2006/relationships/hyperlink" Target="mailto:madison11@horton-holmes.info" TargetMode="External"/><Relationship Id="rId16118" Type="http://schemas.openxmlformats.org/officeDocument/2006/relationships/hyperlink" Target="mailto:pbass@li.com" TargetMode="External"/><Relationship Id="rId4075" Type="http://schemas.openxmlformats.org/officeDocument/2006/relationships/hyperlink" Target="http://mcfarland.com/" TargetMode="External"/><Relationship Id="rId19688" Type="http://schemas.openxmlformats.org/officeDocument/2006/relationships/hyperlink" Target="mailto:samanthawatson@deleon.com" TargetMode="External"/><Relationship Id="rId7298" Type="http://schemas.openxmlformats.org/officeDocument/2006/relationships/hyperlink" Target="mailto:collinsdon@huynh-duarte.com" TargetMode="External"/><Relationship Id="rId9747" Type="http://schemas.openxmlformats.org/officeDocument/2006/relationships/hyperlink" Target="https://johnson.biz/" TargetMode="External"/><Relationship Id="rId12728" Type="http://schemas.openxmlformats.org/officeDocument/2006/relationships/hyperlink" Target="mailto:alvaradojenny@stein.com" TargetMode="External"/><Relationship Id="rId10279" Type="http://schemas.openxmlformats.org/officeDocument/2006/relationships/hyperlink" Target="http://www.chambers.com/" TargetMode="External"/><Relationship Id="rId15201" Type="http://schemas.openxmlformats.org/officeDocument/2006/relationships/hyperlink" Target="http://gonzalez-cox.com/" TargetMode="External"/><Relationship Id="rId18771" Type="http://schemas.openxmlformats.org/officeDocument/2006/relationships/hyperlink" Target="https://www.shea-li.biz/" TargetMode="External"/><Relationship Id="rId8830" Type="http://schemas.openxmlformats.org/officeDocument/2006/relationships/hyperlink" Target="mailto:anthony47@mcclain.com" TargetMode="External"/><Relationship Id="rId18424" Type="http://schemas.openxmlformats.org/officeDocument/2006/relationships/hyperlink" Target="mailto:huffdaisy@crane-barber.com" TargetMode="External"/><Relationship Id="rId6381" Type="http://schemas.openxmlformats.org/officeDocument/2006/relationships/hyperlink" Target="https://ortiz.info/" TargetMode="External"/><Relationship Id="rId11811" Type="http://schemas.openxmlformats.org/officeDocument/2006/relationships/hyperlink" Target="http://daniels-salas.com/" TargetMode="External"/><Relationship Id="rId6034" Type="http://schemas.openxmlformats.org/officeDocument/2006/relationships/hyperlink" Target="mailto:santiagoalexa@casey-hawkins.net" TargetMode="External"/><Relationship Id="rId19198" Type="http://schemas.openxmlformats.org/officeDocument/2006/relationships/hyperlink" Target="mailto:brooke24@frey.com" TargetMode="External"/><Relationship Id="rId2991" Type="http://schemas.openxmlformats.org/officeDocument/2006/relationships/hyperlink" Target="https://wall.com/" TargetMode="External"/><Relationship Id="rId9257" Type="http://schemas.openxmlformats.org/officeDocument/2006/relationships/hyperlink" Target="https://www.lane.net/" TargetMode="External"/><Relationship Id="rId12585" Type="http://schemas.openxmlformats.org/officeDocument/2006/relationships/hyperlink" Target="http://arellano.com/" TargetMode="External"/><Relationship Id="rId963" Type="http://schemas.openxmlformats.org/officeDocument/2006/relationships/hyperlink" Target="http://www.conrad-wallace.org/" TargetMode="External"/><Relationship Id="rId2644" Type="http://schemas.openxmlformats.org/officeDocument/2006/relationships/hyperlink" Target="mailto:kendra51@pratt-gibbs.com" TargetMode="External"/><Relationship Id="rId12238" Type="http://schemas.openxmlformats.org/officeDocument/2006/relationships/hyperlink" Target="mailto:danielle96@leach.com" TargetMode="External"/><Relationship Id="rId616" Type="http://schemas.openxmlformats.org/officeDocument/2006/relationships/hyperlink" Target="mailto:joy10@johnston-oneal.info" TargetMode="External"/><Relationship Id="rId5867" Type="http://schemas.openxmlformats.org/officeDocument/2006/relationships/hyperlink" Target="https://cordova.info/" TargetMode="External"/><Relationship Id="rId18281" Type="http://schemas.openxmlformats.org/officeDocument/2006/relationships/hyperlink" Target="https://price.net/" TargetMode="External"/><Relationship Id="rId8340" Type="http://schemas.openxmlformats.org/officeDocument/2006/relationships/hyperlink" Target="mailto:jessicarivas@rasmussen-flynn.com" TargetMode="External"/><Relationship Id="rId11321" Type="http://schemas.openxmlformats.org/officeDocument/2006/relationships/hyperlink" Target="https://chase-copeland.biz/" TargetMode="External"/><Relationship Id="rId14891" Type="http://schemas.openxmlformats.org/officeDocument/2006/relationships/hyperlink" Target="https://www.english-moreno.info/" TargetMode="External"/><Relationship Id="rId4950" Type="http://schemas.openxmlformats.org/officeDocument/2006/relationships/hyperlink" Target="mailto:manningmackenzie@foster-hahn.com" TargetMode="External"/><Relationship Id="rId14544" Type="http://schemas.openxmlformats.org/officeDocument/2006/relationships/hyperlink" Target="mailto:rangelclaudia@lawrence.com" TargetMode="External"/><Relationship Id="rId4603" Type="http://schemas.openxmlformats.org/officeDocument/2006/relationships/hyperlink" Target="http://www.stevens.com/" TargetMode="External"/><Relationship Id="rId12095" Type="http://schemas.openxmlformats.org/officeDocument/2006/relationships/hyperlink" Target="https://duncan.com/" TargetMode="External"/><Relationship Id="rId473" Type="http://schemas.openxmlformats.org/officeDocument/2006/relationships/hyperlink" Target="https://www.roth-haney.com/" TargetMode="External"/><Relationship Id="rId2154" Type="http://schemas.openxmlformats.org/officeDocument/2006/relationships/hyperlink" Target="mailto:crosbycaitlyn@sharp.biz" TargetMode="External"/><Relationship Id="rId17767" Type="http://schemas.openxmlformats.org/officeDocument/2006/relationships/hyperlink" Target="https://www.leach-cain.com/" TargetMode="External"/><Relationship Id="rId126" Type="http://schemas.openxmlformats.org/officeDocument/2006/relationships/hyperlink" Target="http://carrillo.com/" TargetMode="External"/><Relationship Id="rId5377" Type="http://schemas.openxmlformats.org/officeDocument/2006/relationships/hyperlink" Target="https://www.mclaughlin.info/" TargetMode="External"/><Relationship Id="rId7826" Type="http://schemas.openxmlformats.org/officeDocument/2006/relationships/hyperlink" Target="mailto:sherribush@sampson-hensley.org" TargetMode="External"/><Relationship Id="rId10807" Type="http://schemas.openxmlformats.org/officeDocument/2006/relationships/hyperlink" Target="https://www.kirk-durham.com/" TargetMode="External"/><Relationship Id="rId16850" Type="http://schemas.openxmlformats.org/officeDocument/2006/relationships/hyperlink" Target="mailto:dennismitchell@williamson.com" TargetMode="External"/><Relationship Id="rId1987" Type="http://schemas.openxmlformats.org/officeDocument/2006/relationships/hyperlink" Target="http://www.fox.biz/" TargetMode="External"/><Relationship Id="rId16503" Type="http://schemas.openxmlformats.org/officeDocument/2006/relationships/hyperlink" Target="https://www.brennan.com/" TargetMode="External"/><Relationship Id="rId4460" Type="http://schemas.openxmlformats.org/officeDocument/2006/relationships/hyperlink" Target="mailto:gmorales@bauer.com" TargetMode="External"/><Relationship Id="rId14054" Type="http://schemas.openxmlformats.org/officeDocument/2006/relationships/hyperlink" Target="mailto:masonchapman@richard-miller.com" TargetMode="External"/><Relationship Id="rId4113" Type="http://schemas.openxmlformats.org/officeDocument/2006/relationships/hyperlink" Target="http://www.boyle.net/" TargetMode="External"/><Relationship Id="rId7683" Type="http://schemas.openxmlformats.org/officeDocument/2006/relationships/hyperlink" Target="http://www.franklin-durham.net/" TargetMode="External"/><Relationship Id="rId17277" Type="http://schemas.openxmlformats.org/officeDocument/2006/relationships/hyperlink" Target="https://www.powers.biz/" TargetMode="External"/><Relationship Id="rId19726" Type="http://schemas.openxmlformats.org/officeDocument/2006/relationships/hyperlink" Target="mailto:roweyvonne@shepard-carpenter.biz" TargetMode="External"/><Relationship Id="rId7336" Type="http://schemas.openxmlformats.org/officeDocument/2006/relationships/hyperlink" Target="mailto:crystal88@dickson.info" TargetMode="External"/><Relationship Id="rId10664" Type="http://schemas.openxmlformats.org/officeDocument/2006/relationships/hyperlink" Target="mailto:uboyd@burton.com" TargetMode="External"/><Relationship Id="rId10317" Type="http://schemas.openxmlformats.org/officeDocument/2006/relationships/hyperlink" Target="https://www.dominguez.com/" TargetMode="External"/><Relationship Id="rId13887" Type="http://schemas.openxmlformats.org/officeDocument/2006/relationships/hyperlink" Target="http://www.clarke.com/" TargetMode="External"/><Relationship Id="rId3946" Type="http://schemas.openxmlformats.org/officeDocument/2006/relationships/hyperlink" Target="mailto:desireelam@bradshaw-melton.biz" TargetMode="External"/><Relationship Id="rId16360" Type="http://schemas.openxmlformats.org/officeDocument/2006/relationships/hyperlink" Target="mailto:sherri62@everett-sellers.com" TargetMode="External"/><Relationship Id="rId1497" Type="http://schemas.openxmlformats.org/officeDocument/2006/relationships/hyperlink" Target="https://www.ayala.org/" TargetMode="External"/><Relationship Id="rId16013" Type="http://schemas.openxmlformats.org/officeDocument/2006/relationships/hyperlink" Target="http://marshall-collier.biz/" TargetMode="External"/><Relationship Id="rId19583" Type="http://schemas.openxmlformats.org/officeDocument/2006/relationships/hyperlink" Target="http://pennington-beltran.net/" TargetMode="External"/><Relationship Id="rId9642" Type="http://schemas.openxmlformats.org/officeDocument/2006/relationships/hyperlink" Target="mailto:cnunez@johns.com" TargetMode="External"/><Relationship Id="rId12623" Type="http://schemas.openxmlformats.org/officeDocument/2006/relationships/hyperlink" Target="https://lucero-moran.org/" TargetMode="External"/><Relationship Id="rId12970" Type="http://schemas.openxmlformats.org/officeDocument/2006/relationships/hyperlink" Target="mailto:wflowers@king.com" TargetMode="External"/><Relationship Id="rId19236" Type="http://schemas.openxmlformats.org/officeDocument/2006/relationships/hyperlink" Target="mailto:fred86@dickson.com" TargetMode="External"/><Relationship Id="rId7193" Type="http://schemas.openxmlformats.org/officeDocument/2006/relationships/hyperlink" Target="http://www.mccann-murillo.com/" TargetMode="External"/><Relationship Id="rId10174" Type="http://schemas.openxmlformats.org/officeDocument/2006/relationships/hyperlink" Target="mailto:barrettkrista@waters.com" TargetMode="External"/><Relationship Id="rId13397" Type="http://schemas.openxmlformats.org/officeDocument/2006/relationships/hyperlink" Target="http://shaw-jennings.com/" TargetMode="External"/><Relationship Id="rId15846" Type="http://schemas.openxmlformats.org/officeDocument/2006/relationships/hyperlink" Target="mailto:kristiortiz@yoder-wilkerson.com" TargetMode="External"/><Relationship Id="rId3456" Type="http://schemas.openxmlformats.org/officeDocument/2006/relationships/hyperlink" Target="mailto:brewerannette@costa-winters.com" TargetMode="External"/><Relationship Id="rId5905" Type="http://schemas.openxmlformats.org/officeDocument/2006/relationships/hyperlink" Target="https://www.king.com/" TargetMode="External"/><Relationship Id="rId3109" Type="http://schemas.openxmlformats.org/officeDocument/2006/relationships/hyperlink" Target="https://www.mays-bass.com/" TargetMode="External"/><Relationship Id="rId6679" Type="http://schemas.openxmlformats.org/officeDocument/2006/relationships/hyperlink" Target="https://www.finley.biz/" TargetMode="External"/><Relationship Id="rId12480" Type="http://schemas.openxmlformats.org/officeDocument/2006/relationships/hyperlink" Target="mailto:davidblake@delgado.com" TargetMode="External"/><Relationship Id="rId19093" Type="http://schemas.openxmlformats.org/officeDocument/2006/relationships/hyperlink" Target="https://mcintyre.biz/" TargetMode="External"/><Relationship Id="rId9152" Type="http://schemas.openxmlformats.org/officeDocument/2006/relationships/hyperlink" Target="mailto:uwerner@roy-kaiser.com" TargetMode="External"/><Relationship Id="rId12133" Type="http://schemas.openxmlformats.org/officeDocument/2006/relationships/hyperlink" Target="http://www.hensley.org/" TargetMode="External"/><Relationship Id="rId511" Type="http://schemas.openxmlformats.org/officeDocument/2006/relationships/hyperlink" Target="https://melton.com/" TargetMode="External"/><Relationship Id="rId5762" Type="http://schemas.openxmlformats.org/officeDocument/2006/relationships/hyperlink" Target="mailto:mindybullock@huffman.biz" TargetMode="External"/><Relationship Id="rId15356" Type="http://schemas.openxmlformats.org/officeDocument/2006/relationships/hyperlink" Target="mailto:salasclaire@moses-shaw.net" TargetMode="External"/><Relationship Id="rId17805" Type="http://schemas.openxmlformats.org/officeDocument/2006/relationships/hyperlink" Target="http://ashley.com/" TargetMode="External"/><Relationship Id="rId5415" Type="http://schemas.openxmlformats.org/officeDocument/2006/relationships/hyperlink" Target="https://garza.net/" TargetMode="External"/><Relationship Id="rId15009" Type="http://schemas.openxmlformats.org/officeDocument/2006/relationships/hyperlink" Target="http://hoffman-stanley.com/" TargetMode="External"/><Relationship Id="rId8638" Type="http://schemas.openxmlformats.org/officeDocument/2006/relationships/hyperlink" Target="mailto:pwhitney@sharp-powell.net" TargetMode="External"/><Relationship Id="rId8985" Type="http://schemas.openxmlformats.org/officeDocument/2006/relationships/hyperlink" Target="https://www.pope.com/" TargetMode="External"/><Relationship Id="rId11966" Type="http://schemas.openxmlformats.org/officeDocument/2006/relationships/hyperlink" Target="mailto:leonardbrady@hawkins-hill.com" TargetMode="External"/><Relationship Id="rId18579" Type="http://schemas.openxmlformats.org/officeDocument/2006/relationships/hyperlink" Target="https://bowen.net/" TargetMode="External"/><Relationship Id="rId6189" Type="http://schemas.openxmlformats.org/officeDocument/2006/relationships/hyperlink" Target="https://pitts.org/" TargetMode="External"/><Relationship Id="rId11619" Type="http://schemas.openxmlformats.org/officeDocument/2006/relationships/hyperlink" Target="http://osborn.info/" TargetMode="External"/><Relationship Id="rId17662" Type="http://schemas.openxmlformats.org/officeDocument/2006/relationships/hyperlink" Target="mailto:glenda88@lara-nunez.com" TargetMode="External"/><Relationship Id="rId2799" Type="http://schemas.openxmlformats.org/officeDocument/2006/relationships/hyperlink" Target="http://morse.com/" TargetMode="External"/><Relationship Id="rId7721" Type="http://schemas.openxmlformats.org/officeDocument/2006/relationships/hyperlink" Target="https://henry.com/" TargetMode="External"/><Relationship Id="rId10702" Type="http://schemas.openxmlformats.org/officeDocument/2006/relationships/hyperlink" Target="mailto:jack19@davidson.com" TargetMode="External"/><Relationship Id="rId17315" Type="http://schemas.openxmlformats.org/officeDocument/2006/relationships/hyperlink" Target="https://bond.net/" TargetMode="External"/><Relationship Id="rId5272" Type="http://schemas.openxmlformats.org/officeDocument/2006/relationships/hyperlink" Target="mailto:kirkchristensen@andrews.info" TargetMode="External"/><Relationship Id="rId1882" Type="http://schemas.openxmlformats.org/officeDocument/2006/relationships/hyperlink" Target="mailto:zgordon@jarvis.org" TargetMode="External"/><Relationship Id="rId8495" Type="http://schemas.openxmlformats.org/officeDocument/2006/relationships/hyperlink" Target="https://www.robles.com/" TargetMode="External"/><Relationship Id="rId11476" Type="http://schemas.openxmlformats.org/officeDocument/2006/relationships/hyperlink" Target="mailto:reneecampos@nielsen-reese.com" TargetMode="External"/><Relationship Id="rId13925" Type="http://schemas.openxmlformats.org/officeDocument/2006/relationships/hyperlink" Target="https://blair-trevino.org/" TargetMode="External"/><Relationship Id="rId18089" Type="http://schemas.openxmlformats.org/officeDocument/2006/relationships/hyperlink" Target="https://avila.com/" TargetMode="External"/><Relationship Id="rId1535" Type="http://schemas.openxmlformats.org/officeDocument/2006/relationships/hyperlink" Target="https://www.ramirez.com/" TargetMode="External"/><Relationship Id="rId8148" Type="http://schemas.openxmlformats.org/officeDocument/2006/relationships/hyperlink" Target="mailto:gavinriggs@maxwell.com" TargetMode="External"/><Relationship Id="rId11129" Type="http://schemas.openxmlformats.org/officeDocument/2006/relationships/hyperlink" Target="https://www.ford.com/" TargetMode="External"/><Relationship Id="rId14699" Type="http://schemas.openxmlformats.org/officeDocument/2006/relationships/hyperlink" Target="http://www.evans.com/" TargetMode="External"/><Relationship Id="rId19621" Type="http://schemas.openxmlformats.org/officeDocument/2006/relationships/hyperlink" Target="http://escobar.com/" TargetMode="External"/><Relationship Id="rId4758" Type="http://schemas.openxmlformats.org/officeDocument/2006/relationships/hyperlink" Target="mailto:alejandro04@riggs.org" TargetMode="External"/><Relationship Id="rId17172" Type="http://schemas.openxmlformats.org/officeDocument/2006/relationships/hyperlink" Target="mailto:pottsralph@gregory.info" TargetMode="External"/><Relationship Id="rId7231" Type="http://schemas.openxmlformats.org/officeDocument/2006/relationships/hyperlink" Target="http://www.macias.com/" TargetMode="External"/><Relationship Id="rId10212" Type="http://schemas.openxmlformats.org/officeDocument/2006/relationships/hyperlink" Target="mailto:tricia06@bridges-riley.info" TargetMode="External"/><Relationship Id="rId13782" Type="http://schemas.openxmlformats.org/officeDocument/2006/relationships/hyperlink" Target="mailto:summer50@shaffer.org" TargetMode="External"/><Relationship Id="rId3841" Type="http://schemas.openxmlformats.org/officeDocument/2006/relationships/hyperlink" Target="http://www.berg.biz/" TargetMode="External"/><Relationship Id="rId13435" Type="http://schemas.openxmlformats.org/officeDocument/2006/relationships/hyperlink" Target="https://greer.info/" TargetMode="External"/><Relationship Id="rId1392" Type="http://schemas.openxmlformats.org/officeDocument/2006/relationships/hyperlink" Target="mailto:aimee57@dunlap.org" TargetMode="External"/><Relationship Id="rId1045" Type="http://schemas.openxmlformats.org/officeDocument/2006/relationships/hyperlink" Target="https://www.robertson.com/" TargetMode="External"/><Relationship Id="rId16658" Type="http://schemas.openxmlformats.org/officeDocument/2006/relationships/hyperlink" Target="mailto:hbridges@hayes-watkins.com" TargetMode="External"/><Relationship Id="rId19131" Type="http://schemas.openxmlformats.org/officeDocument/2006/relationships/hyperlink" Target="https://walton.com/" TargetMode="External"/><Relationship Id="rId4268" Type="http://schemas.openxmlformats.org/officeDocument/2006/relationships/hyperlink" Target="mailto:wwilliams@khan.com" TargetMode="External"/><Relationship Id="rId6717" Type="http://schemas.openxmlformats.org/officeDocument/2006/relationships/hyperlink" Target="http://www.evans-barron.com/" TargetMode="External"/><Relationship Id="rId15741" Type="http://schemas.openxmlformats.org/officeDocument/2006/relationships/hyperlink" Target="https://santos-garrett.com/" TargetMode="External"/><Relationship Id="rId5800" Type="http://schemas.openxmlformats.org/officeDocument/2006/relationships/hyperlink" Target="mailto:bonniemoody@rodgers.com" TargetMode="External"/><Relationship Id="rId13292" Type="http://schemas.openxmlformats.org/officeDocument/2006/relationships/hyperlink" Target="mailto:tbarajas@sparks-mullen.com" TargetMode="External"/><Relationship Id="rId18964" Type="http://schemas.openxmlformats.org/officeDocument/2006/relationships/hyperlink" Target="mailto:adam20@prince-choi.net" TargetMode="External"/><Relationship Id="rId3351" Type="http://schemas.openxmlformats.org/officeDocument/2006/relationships/hyperlink" Target="https://www.huang.com/" TargetMode="External"/><Relationship Id="rId18617" Type="http://schemas.openxmlformats.org/officeDocument/2006/relationships/hyperlink" Target="http://hanson.com/" TargetMode="External"/><Relationship Id="rId3004" Type="http://schemas.openxmlformats.org/officeDocument/2006/relationships/hyperlink" Target="mailto:ghodges@morris-hayden.org" TargetMode="External"/><Relationship Id="rId6574" Type="http://schemas.openxmlformats.org/officeDocument/2006/relationships/hyperlink" Target="mailto:ronnie13@mcneil-chapman.com" TargetMode="External"/><Relationship Id="rId16168" Type="http://schemas.openxmlformats.org/officeDocument/2006/relationships/hyperlink" Target="mailto:levygary@johnston.com" TargetMode="External"/><Relationship Id="rId6227" Type="http://schemas.openxmlformats.org/officeDocument/2006/relationships/hyperlink" Target="http://www.klein.com/" TargetMode="External"/><Relationship Id="rId9797" Type="http://schemas.openxmlformats.org/officeDocument/2006/relationships/hyperlink" Target="http://curtis.net/" TargetMode="External"/><Relationship Id="rId12778" Type="http://schemas.openxmlformats.org/officeDocument/2006/relationships/hyperlink" Target="mailto:cynthiablack@walter.com" TargetMode="External"/><Relationship Id="rId17700" Type="http://schemas.openxmlformats.org/officeDocument/2006/relationships/hyperlink" Target="mailto:garyskinner@gentry.com" TargetMode="External"/><Relationship Id="rId2837" Type="http://schemas.openxmlformats.org/officeDocument/2006/relationships/hyperlink" Target="http://www.stokes-arias.info/" TargetMode="External"/><Relationship Id="rId15251" Type="http://schemas.openxmlformats.org/officeDocument/2006/relationships/hyperlink" Target="http://www.calhoun.com/" TargetMode="External"/><Relationship Id="rId809" Type="http://schemas.openxmlformats.org/officeDocument/2006/relationships/hyperlink" Target="http://www.frank.com/" TargetMode="External"/><Relationship Id="rId5310" Type="http://schemas.openxmlformats.org/officeDocument/2006/relationships/hyperlink" Target="mailto:kelseymedina@ellison.net" TargetMode="External"/><Relationship Id="rId8880" Type="http://schemas.openxmlformats.org/officeDocument/2006/relationships/hyperlink" Target="mailto:soniaflores@owen-logan.com" TargetMode="External"/><Relationship Id="rId11861" Type="http://schemas.openxmlformats.org/officeDocument/2006/relationships/hyperlink" Target="http://www.graves.com/" TargetMode="External"/><Relationship Id="rId18474" Type="http://schemas.openxmlformats.org/officeDocument/2006/relationships/hyperlink" Target="mailto:dylan38@russell-ross.com" TargetMode="External"/><Relationship Id="rId1920" Type="http://schemas.openxmlformats.org/officeDocument/2006/relationships/hyperlink" Target="mailto:qperry@carey-figueroa.com" TargetMode="External"/><Relationship Id="rId8533" Type="http://schemas.openxmlformats.org/officeDocument/2006/relationships/hyperlink" Target="http://ochoa.com/" TargetMode="External"/><Relationship Id="rId11514" Type="http://schemas.openxmlformats.org/officeDocument/2006/relationships/hyperlink" Target="mailto:zcarter@meyer-mckinney.net" TargetMode="External"/><Relationship Id="rId18127" Type="http://schemas.openxmlformats.org/officeDocument/2006/relationships/hyperlink" Target="http://nicholson-archer.com/" TargetMode="External"/><Relationship Id="rId6084" Type="http://schemas.openxmlformats.org/officeDocument/2006/relationships/hyperlink" Target="mailto:penatiffany@stout.com" TargetMode="External"/><Relationship Id="rId2694" Type="http://schemas.openxmlformats.org/officeDocument/2006/relationships/hyperlink" Target="mailto:lmaddox@delacruz.com" TargetMode="External"/><Relationship Id="rId12288" Type="http://schemas.openxmlformats.org/officeDocument/2006/relationships/hyperlink" Target="mailto:bautistamatthew@moreno.com" TargetMode="External"/><Relationship Id="rId14737" Type="http://schemas.openxmlformats.org/officeDocument/2006/relationships/hyperlink" Target="http://www.patton-wilkins.com/" TargetMode="External"/><Relationship Id="rId17210" Type="http://schemas.openxmlformats.org/officeDocument/2006/relationships/hyperlink" Target="mailto:drush@wilkinson-cuevas.com" TargetMode="External"/><Relationship Id="rId666" Type="http://schemas.openxmlformats.org/officeDocument/2006/relationships/hyperlink" Target="mailto:marilynandrews@cobb-watkins.com" TargetMode="External"/><Relationship Id="rId2347" Type="http://schemas.openxmlformats.org/officeDocument/2006/relationships/hyperlink" Target="https://roth-odonnell.info/" TargetMode="External"/><Relationship Id="rId319" Type="http://schemas.openxmlformats.org/officeDocument/2006/relationships/hyperlink" Target="https://www.bridges.biz/" TargetMode="External"/><Relationship Id="rId8390" Type="http://schemas.openxmlformats.org/officeDocument/2006/relationships/hyperlink" Target="mailto:tony63@murillo-bass.com" TargetMode="External"/><Relationship Id="rId13820" Type="http://schemas.openxmlformats.org/officeDocument/2006/relationships/hyperlink" Target="mailto:jenniferleon@santos-atkinson.biz" TargetMode="External"/><Relationship Id="rId8043" Type="http://schemas.openxmlformats.org/officeDocument/2006/relationships/hyperlink" Target="https://www.taylor-finley.com/" TargetMode="External"/><Relationship Id="rId11371" Type="http://schemas.openxmlformats.org/officeDocument/2006/relationships/hyperlink" Target="https://www.tanner-meyers.com/" TargetMode="External"/><Relationship Id="rId1430" Type="http://schemas.openxmlformats.org/officeDocument/2006/relationships/hyperlink" Target="mailto:elijahhuerta@fletcher.com" TargetMode="External"/><Relationship Id="rId11024" Type="http://schemas.openxmlformats.org/officeDocument/2006/relationships/hyperlink" Target="mailto:epage@rowland.net" TargetMode="External"/><Relationship Id="rId14594" Type="http://schemas.openxmlformats.org/officeDocument/2006/relationships/hyperlink" Target="mailto:strongjamie@rodgers.biz" TargetMode="External"/><Relationship Id="rId4653" Type="http://schemas.openxmlformats.org/officeDocument/2006/relationships/hyperlink" Target="http://booth.org/" TargetMode="External"/><Relationship Id="rId14247" Type="http://schemas.openxmlformats.org/officeDocument/2006/relationships/hyperlink" Target="https://braun-ward.com/" TargetMode="External"/><Relationship Id="rId4306" Type="http://schemas.openxmlformats.org/officeDocument/2006/relationships/hyperlink" Target="mailto:stevensonalexis@eaton-flynn.com" TargetMode="External"/><Relationship Id="rId7876" Type="http://schemas.openxmlformats.org/officeDocument/2006/relationships/hyperlink" Target="mailto:mitchellkara@pollard.com" TargetMode="External"/><Relationship Id="rId19919" Type="http://schemas.openxmlformats.org/officeDocument/2006/relationships/hyperlink" Target="https://www.oneal.info/" TargetMode="External"/><Relationship Id="rId176" Type="http://schemas.openxmlformats.org/officeDocument/2006/relationships/hyperlink" Target="http://www.atkinson-may.com/" TargetMode="External"/><Relationship Id="rId7529" Type="http://schemas.openxmlformats.org/officeDocument/2006/relationships/hyperlink" Target="https://www.wolf.com/" TargetMode="External"/><Relationship Id="rId10857" Type="http://schemas.openxmlformats.org/officeDocument/2006/relationships/hyperlink" Target="http://www.higgins.com/" TargetMode="External"/><Relationship Id="rId13330" Type="http://schemas.openxmlformats.org/officeDocument/2006/relationships/hyperlink" Target="mailto:travisayers@rojas.com" TargetMode="External"/><Relationship Id="rId16553" Type="http://schemas.openxmlformats.org/officeDocument/2006/relationships/hyperlink" Target="http://www.cantrell.net/" TargetMode="External"/><Relationship Id="rId6612" Type="http://schemas.openxmlformats.org/officeDocument/2006/relationships/hyperlink" Target="mailto:stanleydanielle@reid.com" TargetMode="External"/><Relationship Id="rId16206" Type="http://schemas.openxmlformats.org/officeDocument/2006/relationships/hyperlink" Target="mailto:mackenziesparks@jimenez-terrell.biz" TargetMode="External"/><Relationship Id="rId19776" Type="http://schemas.openxmlformats.org/officeDocument/2006/relationships/hyperlink" Target="mailto:kristie49@solomon-cox.com" TargetMode="External"/><Relationship Id="rId4163" Type="http://schemas.openxmlformats.org/officeDocument/2006/relationships/hyperlink" Target="https://turner.com/" TargetMode="External"/><Relationship Id="rId9835" Type="http://schemas.openxmlformats.org/officeDocument/2006/relationships/hyperlink" Target="http://www.davis-cox.com/" TargetMode="External"/><Relationship Id="rId19429" Type="http://schemas.openxmlformats.org/officeDocument/2006/relationships/hyperlink" Target="http://davidson.com/" TargetMode="External"/><Relationship Id="rId49" Type="http://schemas.openxmlformats.org/officeDocument/2006/relationships/hyperlink" Target="http://www.allison-clements.com/" TargetMode="External"/><Relationship Id="rId7386" Type="http://schemas.openxmlformats.org/officeDocument/2006/relationships/hyperlink" Target="mailto:watersgabriella@abbott-collins.info" TargetMode="External"/><Relationship Id="rId10367" Type="http://schemas.openxmlformats.org/officeDocument/2006/relationships/hyperlink" Target="https://armstrong.com/" TargetMode="External"/><Relationship Id="rId12816" Type="http://schemas.openxmlformats.org/officeDocument/2006/relationships/hyperlink" Target="mailto:uarcher@pugh.info" TargetMode="External"/><Relationship Id="rId7039" Type="http://schemas.openxmlformats.org/officeDocument/2006/relationships/hyperlink" Target="https://www.byrd.info/" TargetMode="External"/><Relationship Id="rId3996" Type="http://schemas.openxmlformats.org/officeDocument/2006/relationships/hyperlink" Target="mailto:dshaw@baker-morris.com" TargetMode="External"/><Relationship Id="rId16063" Type="http://schemas.openxmlformats.org/officeDocument/2006/relationships/hyperlink" Target="https://padilla-marks.com/" TargetMode="External"/><Relationship Id="rId18512" Type="http://schemas.openxmlformats.org/officeDocument/2006/relationships/hyperlink" Target="mailto:paynetroy@carson.com" TargetMode="External"/><Relationship Id="rId3649" Type="http://schemas.openxmlformats.org/officeDocument/2006/relationships/hyperlink" Target="https://www.saunders.org/" TargetMode="External"/><Relationship Id="rId6122" Type="http://schemas.openxmlformats.org/officeDocument/2006/relationships/hyperlink" Target="mailto:linda14@flynn.com" TargetMode="External"/><Relationship Id="rId9692" Type="http://schemas.openxmlformats.org/officeDocument/2006/relationships/hyperlink" Target="mailto:vmeyers@flowers.com" TargetMode="External"/><Relationship Id="rId12673" Type="http://schemas.openxmlformats.org/officeDocument/2006/relationships/hyperlink" Target="http://www.vincent.com/" TargetMode="External"/><Relationship Id="rId19286" Type="http://schemas.openxmlformats.org/officeDocument/2006/relationships/hyperlink" Target="mailto:audrey30@herman-howard.com" TargetMode="External"/><Relationship Id="rId2732" Type="http://schemas.openxmlformats.org/officeDocument/2006/relationships/hyperlink" Target="mailto:renee98@harrell.com" TargetMode="External"/><Relationship Id="rId9345" Type="http://schemas.openxmlformats.org/officeDocument/2006/relationships/hyperlink" Target="https://hahn.com/" TargetMode="External"/><Relationship Id="rId12326" Type="http://schemas.openxmlformats.org/officeDocument/2006/relationships/hyperlink" Target="mailto:terryzhang@duncan.com" TargetMode="External"/><Relationship Id="rId15896" Type="http://schemas.openxmlformats.org/officeDocument/2006/relationships/hyperlink" Target="mailto:terrence23@carr.com" TargetMode="External"/><Relationship Id="rId704" Type="http://schemas.openxmlformats.org/officeDocument/2006/relationships/hyperlink" Target="mailto:emorgan@kelly.net" TargetMode="External"/><Relationship Id="rId5955" Type="http://schemas.openxmlformats.org/officeDocument/2006/relationships/hyperlink" Target="https://www.lyons-holmes.biz/" TargetMode="External"/><Relationship Id="rId15549" Type="http://schemas.openxmlformats.org/officeDocument/2006/relationships/hyperlink" Target="https://james.com/" TargetMode="External"/><Relationship Id="rId5608" Type="http://schemas.openxmlformats.org/officeDocument/2006/relationships/hyperlink" Target="mailto:derrickaustin@mcintyre.com" TargetMode="External"/><Relationship Id="rId18022" Type="http://schemas.openxmlformats.org/officeDocument/2006/relationships/hyperlink" Target="mailto:andrew61@duncan.com" TargetMode="External"/><Relationship Id="rId3159" Type="http://schemas.openxmlformats.org/officeDocument/2006/relationships/hyperlink" Target="https://everett-sloan.org/" TargetMode="External"/><Relationship Id="rId14632" Type="http://schemas.openxmlformats.org/officeDocument/2006/relationships/hyperlink" Target="mailto:diamondpatterson@hardy-terrell.com" TargetMode="External"/><Relationship Id="rId12183" Type="http://schemas.openxmlformats.org/officeDocument/2006/relationships/hyperlink" Target="https://www.downs.com/" TargetMode="External"/><Relationship Id="rId17855" Type="http://schemas.openxmlformats.org/officeDocument/2006/relationships/hyperlink" Target="https://www.vasquez-bishop.com/" TargetMode="External"/><Relationship Id="rId561" Type="http://schemas.openxmlformats.org/officeDocument/2006/relationships/hyperlink" Target="http://www.scott-lutz.com/" TargetMode="External"/><Relationship Id="rId2242" Type="http://schemas.openxmlformats.org/officeDocument/2006/relationships/hyperlink" Target="mailto:hallsusan@nelson-joseph.com" TargetMode="External"/><Relationship Id="rId7914" Type="http://schemas.openxmlformats.org/officeDocument/2006/relationships/hyperlink" Target="mailto:cochranbetty@wilkins.com" TargetMode="External"/><Relationship Id="rId17508" Type="http://schemas.openxmlformats.org/officeDocument/2006/relationships/hyperlink" Target="mailto:vincentwendy@prince.com" TargetMode="External"/><Relationship Id="rId214" Type="http://schemas.openxmlformats.org/officeDocument/2006/relationships/hyperlink" Target="https://silva.com/" TargetMode="External"/><Relationship Id="rId5465" Type="http://schemas.openxmlformats.org/officeDocument/2006/relationships/hyperlink" Target="https://lozano.net/" TargetMode="External"/><Relationship Id="rId15059" Type="http://schemas.openxmlformats.org/officeDocument/2006/relationships/hyperlink" Target="http://www.choi.com/" TargetMode="External"/><Relationship Id="rId5118" Type="http://schemas.openxmlformats.org/officeDocument/2006/relationships/hyperlink" Target="mailto:marshearl@santiago-sosa.com" TargetMode="External"/><Relationship Id="rId8688" Type="http://schemas.openxmlformats.org/officeDocument/2006/relationships/hyperlink" Target="mailto:tracey12@pratt.com" TargetMode="External"/><Relationship Id="rId11669" Type="http://schemas.openxmlformats.org/officeDocument/2006/relationships/hyperlink" Target="http://khan.com/" TargetMode="External"/><Relationship Id="rId1728" Type="http://schemas.openxmlformats.org/officeDocument/2006/relationships/hyperlink" Target="mailto:kenneth03@mitchell-burns.com" TargetMode="External"/><Relationship Id="rId4201" Type="http://schemas.openxmlformats.org/officeDocument/2006/relationships/hyperlink" Target="http://www.pace.org/" TargetMode="External"/><Relationship Id="rId14142" Type="http://schemas.openxmlformats.org/officeDocument/2006/relationships/hyperlink" Target="mailto:carpenterpenny@schmitt-skinner.com" TargetMode="External"/><Relationship Id="rId19814" Type="http://schemas.openxmlformats.org/officeDocument/2006/relationships/hyperlink" Target="mailto:gilbertodom@riggs.com" TargetMode="External"/><Relationship Id="rId7771" Type="http://schemas.openxmlformats.org/officeDocument/2006/relationships/hyperlink" Target="https://www.skinner.org/" TargetMode="External"/><Relationship Id="rId10752" Type="http://schemas.openxmlformats.org/officeDocument/2006/relationships/hyperlink" Target="mailto:wendy99@boone.com" TargetMode="External"/><Relationship Id="rId17365" Type="http://schemas.openxmlformats.org/officeDocument/2006/relationships/hyperlink" Target="https://beasley.net/" TargetMode="External"/><Relationship Id="rId7424" Type="http://schemas.openxmlformats.org/officeDocument/2006/relationships/hyperlink" Target="mailto:harold62@duffy-mejia.com" TargetMode="External"/><Relationship Id="rId10405" Type="http://schemas.openxmlformats.org/officeDocument/2006/relationships/hyperlink" Target="https://lozano.com/" TargetMode="External"/><Relationship Id="rId13975" Type="http://schemas.openxmlformats.org/officeDocument/2006/relationships/hyperlink" Target="https://roach.com/" TargetMode="External"/><Relationship Id="rId17018" Type="http://schemas.openxmlformats.org/officeDocument/2006/relationships/hyperlink" Target="mailto:ariel07@howell-velasquez.info" TargetMode="External"/><Relationship Id="rId13628" Type="http://schemas.openxmlformats.org/officeDocument/2006/relationships/hyperlink" Target="mailto:terrence99@rush-goodman.com" TargetMode="External"/><Relationship Id="rId1585" Type="http://schemas.openxmlformats.org/officeDocument/2006/relationships/hyperlink" Target="https://nelson-valencia.info/" TargetMode="External"/><Relationship Id="rId8198" Type="http://schemas.openxmlformats.org/officeDocument/2006/relationships/hyperlink" Target="mailto:xroberson@beltran-buck.com" TargetMode="External"/><Relationship Id="rId11179" Type="http://schemas.openxmlformats.org/officeDocument/2006/relationships/hyperlink" Target="http://www.barrett.info/" TargetMode="External"/><Relationship Id="rId16101" Type="http://schemas.openxmlformats.org/officeDocument/2006/relationships/hyperlink" Target="https://www.guzman.biz/" TargetMode="External"/><Relationship Id="rId1238" Type="http://schemas.openxmlformats.org/officeDocument/2006/relationships/hyperlink" Target="mailto:dillon73@frey-sawyer.com" TargetMode="External"/><Relationship Id="rId19671" Type="http://schemas.openxmlformats.org/officeDocument/2006/relationships/hyperlink" Target="http://hamilton.com/" TargetMode="External"/><Relationship Id="rId7281" Type="http://schemas.openxmlformats.org/officeDocument/2006/relationships/hyperlink" Target="https://joseph-maynard.biz/" TargetMode="External"/><Relationship Id="rId9730" Type="http://schemas.openxmlformats.org/officeDocument/2006/relationships/hyperlink" Target="mailto:glenkirk@jefferson-maddox.net" TargetMode="External"/><Relationship Id="rId12711" Type="http://schemas.openxmlformats.org/officeDocument/2006/relationships/hyperlink" Target="http://www.lam-bright.com/" TargetMode="External"/><Relationship Id="rId19324" Type="http://schemas.openxmlformats.org/officeDocument/2006/relationships/hyperlink" Target="mailto:hensonmckenzie@wood-espinoza.com" TargetMode="External"/><Relationship Id="rId10262" Type="http://schemas.openxmlformats.org/officeDocument/2006/relationships/hyperlink" Target="mailto:uchung@burnett-collier.biz" TargetMode="External"/><Relationship Id="rId15934" Type="http://schemas.openxmlformats.org/officeDocument/2006/relationships/hyperlink" Target="mailto:nmeza@beltran.info" TargetMode="External"/><Relationship Id="rId3891" Type="http://schemas.openxmlformats.org/officeDocument/2006/relationships/hyperlink" Target="https://campbell-benson.com/" TargetMode="External"/><Relationship Id="rId13485" Type="http://schemas.openxmlformats.org/officeDocument/2006/relationships/hyperlink" Target="http://www.moore-prince.biz/" TargetMode="External"/><Relationship Id="rId3544" Type="http://schemas.openxmlformats.org/officeDocument/2006/relationships/hyperlink" Target="mailto:wesley97@keller-walters.com" TargetMode="External"/><Relationship Id="rId13138" Type="http://schemas.openxmlformats.org/officeDocument/2006/relationships/hyperlink" Target="mailto:mathew31@steele.com" TargetMode="External"/><Relationship Id="rId1095" Type="http://schemas.openxmlformats.org/officeDocument/2006/relationships/hyperlink" Target="https://www.burnett.com/" TargetMode="External"/><Relationship Id="rId6767" Type="http://schemas.openxmlformats.org/officeDocument/2006/relationships/hyperlink" Target="https://www.brady.com/" TargetMode="External"/><Relationship Id="rId19181" Type="http://schemas.openxmlformats.org/officeDocument/2006/relationships/hyperlink" Target="https://hoover-mcguire.net/" TargetMode="External"/><Relationship Id="rId9240" Type="http://schemas.openxmlformats.org/officeDocument/2006/relationships/hyperlink" Target="mailto:ashley15@booker.com" TargetMode="External"/><Relationship Id="rId12221" Type="http://schemas.openxmlformats.org/officeDocument/2006/relationships/hyperlink" Target="http://www.gibson-riley.com/" TargetMode="External"/><Relationship Id="rId15791" Type="http://schemas.openxmlformats.org/officeDocument/2006/relationships/hyperlink" Target="http://www.howell.net/" TargetMode="External"/><Relationship Id="rId5850" Type="http://schemas.openxmlformats.org/officeDocument/2006/relationships/hyperlink" Target="mailto:dhenry@bass.biz" TargetMode="External"/><Relationship Id="rId15444" Type="http://schemas.openxmlformats.org/officeDocument/2006/relationships/hyperlink" Target="mailto:jdurham@short.com" TargetMode="External"/><Relationship Id="rId3054" Type="http://schemas.openxmlformats.org/officeDocument/2006/relationships/hyperlink" Target="mailto:xfrey@stanton.com" TargetMode="External"/><Relationship Id="rId5503" Type="http://schemas.openxmlformats.org/officeDocument/2006/relationships/hyperlink" Target="http://bell.com/" TargetMode="External"/><Relationship Id="rId18667" Type="http://schemas.openxmlformats.org/officeDocument/2006/relationships/hyperlink" Target="https://long-stark.com/" TargetMode="External"/><Relationship Id="rId8726" Type="http://schemas.openxmlformats.org/officeDocument/2006/relationships/hyperlink" Target="mailto:lacey91@bradford-stanton.net" TargetMode="External"/><Relationship Id="rId11707" Type="http://schemas.openxmlformats.org/officeDocument/2006/relationships/hyperlink" Target="http://www.gibson.com/" TargetMode="External"/><Relationship Id="rId6277" Type="http://schemas.openxmlformats.org/officeDocument/2006/relationships/hyperlink" Target="https://www.richards.info/" TargetMode="External"/><Relationship Id="rId2887" Type="http://schemas.openxmlformats.org/officeDocument/2006/relationships/hyperlink" Target="http://www.barnes-gill.net/" TargetMode="External"/><Relationship Id="rId17750" Type="http://schemas.openxmlformats.org/officeDocument/2006/relationships/hyperlink" Target="mailto:katherineshields@ryan-dickerson.com" TargetMode="External"/><Relationship Id="rId859" Type="http://schemas.openxmlformats.org/officeDocument/2006/relationships/hyperlink" Target="https://wiggins.com/" TargetMode="External"/><Relationship Id="rId5360" Type="http://schemas.openxmlformats.org/officeDocument/2006/relationships/hyperlink" Target="mailto:guzmanmonique@henderson-davila.net" TargetMode="External"/><Relationship Id="rId17403" Type="http://schemas.openxmlformats.org/officeDocument/2006/relationships/hyperlink" Target="https://www.harrison.com/" TargetMode="External"/><Relationship Id="rId5013" Type="http://schemas.openxmlformats.org/officeDocument/2006/relationships/hyperlink" Target="https://woodward-reeves.com/" TargetMode="External"/><Relationship Id="rId1970" Type="http://schemas.openxmlformats.org/officeDocument/2006/relationships/hyperlink" Target="mailto:eroach@sloan.com" TargetMode="External"/><Relationship Id="rId8583" Type="http://schemas.openxmlformats.org/officeDocument/2006/relationships/hyperlink" Target="http://www.lutz.com/" TargetMode="External"/><Relationship Id="rId11564" Type="http://schemas.openxmlformats.org/officeDocument/2006/relationships/hyperlink" Target="mailto:toneal@brennan.org" TargetMode="External"/><Relationship Id="rId18177" Type="http://schemas.openxmlformats.org/officeDocument/2006/relationships/hyperlink" Target="https://www.duffy-oconnor.org/" TargetMode="External"/><Relationship Id="rId1623" Type="http://schemas.openxmlformats.org/officeDocument/2006/relationships/hyperlink" Target="http://www.eaton.com/" TargetMode="External"/><Relationship Id="rId8236" Type="http://schemas.openxmlformats.org/officeDocument/2006/relationships/hyperlink" Target="mailto:wsteele@olsen.net" TargetMode="External"/><Relationship Id="rId11217" Type="http://schemas.openxmlformats.org/officeDocument/2006/relationships/hyperlink" Target="https://roberts.org/" TargetMode="External"/><Relationship Id="rId14787" Type="http://schemas.openxmlformats.org/officeDocument/2006/relationships/hyperlink" Target="http://gallegos.com/" TargetMode="External"/><Relationship Id="rId4846" Type="http://schemas.openxmlformats.org/officeDocument/2006/relationships/hyperlink" Target="mailto:dmclaughlin@gentry.net" TargetMode="External"/><Relationship Id="rId17260" Type="http://schemas.openxmlformats.org/officeDocument/2006/relationships/hyperlink" Target="mailto:davilashannon@mata-hickman.biz" TargetMode="External"/><Relationship Id="rId2397" Type="http://schemas.openxmlformats.org/officeDocument/2006/relationships/hyperlink" Target="https://www.henry.com/" TargetMode="External"/><Relationship Id="rId369" Type="http://schemas.openxmlformats.org/officeDocument/2006/relationships/hyperlink" Target="https://franklin.com/" TargetMode="External"/><Relationship Id="rId10300" Type="http://schemas.openxmlformats.org/officeDocument/2006/relationships/hyperlink" Target="mailto:josecobb@lowe.com" TargetMode="External"/><Relationship Id="rId13870" Type="http://schemas.openxmlformats.org/officeDocument/2006/relationships/hyperlink" Target="mailto:arthur41@mckay.org" TargetMode="External"/><Relationship Id="rId1480" Type="http://schemas.openxmlformats.org/officeDocument/2006/relationships/hyperlink" Target="mailto:sydneyzavala@armstrong-bush.com" TargetMode="External"/><Relationship Id="rId8093" Type="http://schemas.openxmlformats.org/officeDocument/2006/relationships/hyperlink" Target="https://www.logan.com/" TargetMode="External"/><Relationship Id="rId13523" Type="http://schemas.openxmlformats.org/officeDocument/2006/relationships/hyperlink" Target="https://atkins.biz/" TargetMode="External"/><Relationship Id="rId1133" Type="http://schemas.openxmlformats.org/officeDocument/2006/relationships/hyperlink" Target="https://www.henson.com/" TargetMode="External"/><Relationship Id="rId11074" Type="http://schemas.openxmlformats.org/officeDocument/2006/relationships/hyperlink" Target="mailto:kaylee52@sloan-huang.info" TargetMode="External"/><Relationship Id="rId16746" Type="http://schemas.openxmlformats.org/officeDocument/2006/relationships/hyperlink" Target="mailto:edeleon@velez-steele.org" TargetMode="External"/><Relationship Id="rId6805" Type="http://schemas.openxmlformats.org/officeDocument/2006/relationships/hyperlink" Target="http://www.mcclure-franco.biz/" TargetMode="External"/><Relationship Id="rId14297" Type="http://schemas.openxmlformats.org/officeDocument/2006/relationships/hyperlink" Target="http://mays.com/" TargetMode="External"/><Relationship Id="rId19969" Type="http://schemas.openxmlformats.org/officeDocument/2006/relationships/hyperlink" Target="https://www.rosario.com/" TargetMode="External"/><Relationship Id="rId4356" Type="http://schemas.openxmlformats.org/officeDocument/2006/relationships/hyperlink" Target="mailto:samuel71@summers-ford.com" TargetMode="External"/><Relationship Id="rId4009" Type="http://schemas.openxmlformats.org/officeDocument/2006/relationships/hyperlink" Target="http://www.giles.com/" TargetMode="External"/><Relationship Id="rId7579" Type="http://schemas.openxmlformats.org/officeDocument/2006/relationships/hyperlink" Target="https://www.mays.org/" TargetMode="External"/><Relationship Id="rId13380" Type="http://schemas.openxmlformats.org/officeDocument/2006/relationships/hyperlink" Target="mailto:george99@lynch.com" TargetMode="External"/><Relationship Id="rId13033" Type="http://schemas.openxmlformats.org/officeDocument/2006/relationships/hyperlink" Target="http://www.pennington.org/" TargetMode="External"/><Relationship Id="rId18705" Type="http://schemas.openxmlformats.org/officeDocument/2006/relationships/hyperlink" Target="https://huerta.com/" TargetMode="External"/><Relationship Id="rId6662" Type="http://schemas.openxmlformats.org/officeDocument/2006/relationships/hyperlink" Target="mailto:howardjody@hartman.com" TargetMode="External"/><Relationship Id="rId16256" Type="http://schemas.openxmlformats.org/officeDocument/2006/relationships/hyperlink" Target="mailto:edwindawson@blanchard.com" TargetMode="External"/><Relationship Id="rId6315" Type="http://schemas.openxmlformats.org/officeDocument/2006/relationships/hyperlink" Target="https://ewing.com/" TargetMode="External"/><Relationship Id="rId9885" Type="http://schemas.openxmlformats.org/officeDocument/2006/relationships/hyperlink" Target="https://preston.com/" TargetMode="External"/><Relationship Id="rId12866" Type="http://schemas.openxmlformats.org/officeDocument/2006/relationships/hyperlink" Target="mailto:dmolina@daniel-galloway.info" TargetMode="External"/><Relationship Id="rId19479" Type="http://schemas.openxmlformats.org/officeDocument/2006/relationships/hyperlink" Target="https://www.mayer-meadows.com/" TargetMode="External"/><Relationship Id="rId99" Type="http://schemas.openxmlformats.org/officeDocument/2006/relationships/hyperlink" Target="mailto:mbonilla@hampton.com" TargetMode="External"/><Relationship Id="rId2925" Type="http://schemas.openxmlformats.org/officeDocument/2006/relationships/hyperlink" Target="https://www.bautista.info/" TargetMode="External"/><Relationship Id="rId9538" Type="http://schemas.openxmlformats.org/officeDocument/2006/relationships/hyperlink" Target="mailto:marcus31@mejia.net" TargetMode="External"/><Relationship Id="rId12519" Type="http://schemas.openxmlformats.org/officeDocument/2006/relationships/hyperlink" Target="https://mcknight-casey.com/" TargetMode="External"/><Relationship Id="rId7089" Type="http://schemas.openxmlformats.org/officeDocument/2006/relationships/hyperlink" Target="http://turner-curry.net/" TargetMode="External"/><Relationship Id="rId18562" Type="http://schemas.openxmlformats.org/officeDocument/2006/relationships/hyperlink" Target="mailto:frank64@santiago.com" TargetMode="External"/><Relationship Id="rId3699" Type="http://schemas.openxmlformats.org/officeDocument/2006/relationships/hyperlink" Target="https://www.sweeney.org/" TargetMode="External"/><Relationship Id="rId8621" Type="http://schemas.openxmlformats.org/officeDocument/2006/relationships/hyperlink" Target="https://sutton.org/" TargetMode="External"/><Relationship Id="rId18215" Type="http://schemas.openxmlformats.org/officeDocument/2006/relationships/hyperlink" Target="http://eaton.info/" TargetMode="External"/><Relationship Id="rId6172" Type="http://schemas.openxmlformats.org/officeDocument/2006/relationships/hyperlink" Target="mailto:spencer94@hull-french.com" TargetMode="External"/><Relationship Id="rId11602" Type="http://schemas.openxmlformats.org/officeDocument/2006/relationships/hyperlink" Target="mailto:bkerr@barry-bender.org" TargetMode="External"/><Relationship Id="rId9395" Type="http://schemas.openxmlformats.org/officeDocument/2006/relationships/hyperlink" Target="http://banks.com/" TargetMode="External"/><Relationship Id="rId14825" Type="http://schemas.openxmlformats.org/officeDocument/2006/relationships/hyperlink" Target="http://www.eaton.com/" TargetMode="External"/><Relationship Id="rId2782" Type="http://schemas.openxmlformats.org/officeDocument/2006/relationships/hyperlink" Target="mailto:valenciabrandon@lucero-stevens.org" TargetMode="External"/><Relationship Id="rId9048" Type="http://schemas.openxmlformats.org/officeDocument/2006/relationships/hyperlink" Target="mailto:shari79@peterson.com" TargetMode="External"/><Relationship Id="rId12376" Type="http://schemas.openxmlformats.org/officeDocument/2006/relationships/hyperlink" Target="mailto:wgreer@mckenzie.info" TargetMode="External"/><Relationship Id="rId754" Type="http://schemas.openxmlformats.org/officeDocument/2006/relationships/hyperlink" Target="mailto:cindymclaughlin@jackson.com" TargetMode="External"/><Relationship Id="rId2435" Type="http://schemas.openxmlformats.org/officeDocument/2006/relationships/hyperlink" Target="https://www.lowery-mclaughlin.biz/" TargetMode="External"/><Relationship Id="rId12029" Type="http://schemas.openxmlformats.org/officeDocument/2006/relationships/hyperlink" Target="http://www.austin.info/" TargetMode="External"/><Relationship Id="rId15599" Type="http://schemas.openxmlformats.org/officeDocument/2006/relationships/hyperlink" Target="https://www.sweeney-kaufman.info/" TargetMode="External"/><Relationship Id="rId407" Type="http://schemas.openxmlformats.org/officeDocument/2006/relationships/hyperlink" Target="http://www.miranda.info/" TargetMode="External"/><Relationship Id="rId5658" Type="http://schemas.openxmlformats.org/officeDocument/2006/relationships/hyperlink" Target="mailto:noah57@blackburn.com" TargetMode="External"/><Relationship Id="rId18072" Type="http://schemas.openxmlformats.org/officeDocument/2006/relationships/hyperlink" Target="mailto:eddiepotts@ayala-austin.com" TargetMode="External"/><Relationship Id="rId8131" Type="http://schemas.openxmlformats.org/officeDocument/2006/relationships/hyperlink" Target="http://www.ellison.org/" TargetMode="External"/><Relationship Id="rId11112" Type="http://schemas.openxmlformats.org/officeDocument/2006/relationships/hyperlink" Target="mailto:iavery@myers-flynn.com" TargetMode="External"/><Relationship Id="rId14682" Type="http://schemas.openxmlformats.org/officeDocument/2006/relationships/hyperlink" Target="mailto:wmorton@wells.com" TargetMode="External"/><Relationship Id="rId2292" Type="http://schemas.openxmlformats.org/officeDocument/2006/relationships/hyperlink" Target="mailto:obright@shah.org" TargetMode="External"/><Relationship Id="rId4741" Type="http://schemas.openxmlformats.org/officeDocument/2006/relationships/hyperlink" Target="http://ayers.info/" TargetMode="External"/><Relationship Id="rId14335" Type="http://schemas.openxmlformats.org/officeDocument/2006/relationships/hyperlink" Target="http://mendez.com/" TargetMode="External"/><Relationship Id="rId264" Type="http://schemas.openxmlformats.org/officeDocument/2006/relationships/hyperlink" Target="mailto:oneilldamon@spencer.com" TargetMode="External"/><Relationship Id="rId7964" Type="http://schemas.openxmlformats.org/officeDocument/2006/relationships/hyperlink" Target="mailto:enunez@garrett.com" TargetMode="External"/><Relationship Id="rId10945" Type="http://schemas.openxmlformats.org/officeDocument/2006/relationships/hyperlink" Target="http://mclaughlin-meyers.com/" TargetMode="External"/><Relationship Id="rId17558" Type="http://schemas.openxmlformats.org/officeDocument/2006/relationships/hyperlink" Target="mailto:benjamin26@lopez-krause.com" TargetMode="External"/><Relationship Id="rId7617" Type="http://schemas.openxmlformats.org/officeDocument/2006/relationships/hyperlink" Target="https://www.grimes.net/" TargetMode="External"/><Relationship Id="rId5168" Type="http://schemas.openxmlformats.org/officeDocument/2006/relationships/hyperlink" Target="mailto:sampsontodd@rose-mooney.org" TargetMode="External"/><Relationship Id="rId16641" Type="http://schemas.openxmlformats.org/officeDocument/2006/relationships/hyperlink" Target="http://www.fox-moore.com/" TargetMode="External"/><Relationship Id="rId1778" Type="http://schemas.openxmlformats.org/officeDocument/2006/relationships/hyperlink" Target="mailto:xpetersen@mcgrath.com" TargetMode="External"/><Relationship Id="rId6700" Type="http://schemas.openxmlformats.org/officeDocument/2006/relationships/hyperlink" Target="mailto:grant17@lopez.com" TargetMode="External"/><Relationship Id="rId14192" Type="http://schemas.openxmlformats.org/officeDocument/2006/relationships/hyperlink" Target="mailto:tmckee@hobbs.net" TargetMode="External"/><Relationship Id="rId4251" Type="http://schemas.openxmlformats.org/officeDocument/2006/relationships/hyperlink" Target="https://david-aguilar.net/" TargetMode="External"/><Relationship Id="rId19864" Type="http://schemas.openxmlformats.org/officeDocument/2006/relationships/hyperlink" Target="mailto:rsmith@donovan-jackson.com" TargetMode="External"/><Relationship Id="rId7474" Type="http://schemas.openxmlformats.org/officeDocument/2006/relationships/hyperlink" Target="mailto:allenmckenzie@giles.org" TargetMode="External"/><Relationship Id="rId9923" Type="http://schemas.openxmlformats.org/officeDocument/2006/relationships/hyperlink" Target="http://www.livingston.com/" TargetMode="External"/><Relationship Id="rId12904" Type="http://schemas.openxmlformats.org/officeDocument/2006/relationships/hyperlink" Target="mailto:whiteheadtaylor@grant-olsen.com" TargetMode="External"/><Relationship Id="rId17068" Type="http://schemas.openxmlformats.org/officeDocument/2006/relationships/hyperlink" Target="mailto:emccann@walton.biz" TargetMode="External"/><Relationship Id="rId19517" Type="http://schemas.openxmlformats.org/officeDocument/2006/relationships/hyperlink" Target="http://www.humphrey.com/" TargetMode="External"/><Relationship Id="rId7127" Type="http://schemas.openxmlformats.org/officeDocument/2006/relationships/hyperlink" Target="https://www.herring.com/" TargetMode="External"/><Relationship Id="rId10455" Type="http://schemas.openxmlformats.org/officeDocument/2006/relationships/hyperlink" Target="https://estrada-santiago.com/" TargetMode="External"/><Relationship Id="rId10108" Type="http://schemas.openxmlformats.org/officeDocument/2006/relationships/hyperlink" Target="mailto:garrett10@washington.info" TargetMode="External"/><Relationship Id="rId13678" Type="http://schemas.openxmlformats.org/officeDocument/2006/relationships/hyperlink" Target="mailto:mistyritter@cross.info" TargetMode="External"/><Relationship Id="rId18600" Type="http://schemas.openxmlformats.org/officeDocument/2006/relationships/hyperlink" Target="mailto:pingram@faulkner.biz" TargetMode="External"/><Relationship Id="rId3737" Type="http://schemas.openxmlformats.org/officeDocument/2006/relationships/hyperlink" Target="http://harvey.com/" TargetMode="External"/><Relationship Id="rId16151" Type="http://schemas.openxmlformats.org/officeDocument/2006/relationships/hyperlink" Target="http://fields.biz/" TargetMode="External"/><Relationship Id="rId1288" Type="http://schemas.openxmlformats.org/officeDocument/2006/relationships/hyperlink" Target="mailto:austinrobin@hodges.com" TargetMode="External"/><Relationship Id="rId6210" Type="http://schemas.openxmlformats.org/officeDocument/2006/relationships/hyperlink" Target="mailto:xmcintyre@mckenzie.com" TargetMode="External"/><Relationship Id="rId9780" Type="http://schemas.openxmlformats.org/officeDocument/2006/relationships/hyperlink" Target="mailto:doughertynicholas@martin.com" TargetMode="External"/><Relationship Id="rId19374" Type="http://schemas.openxmlformats.org/officeDocument/2006/relationships/hyperlink" Target="mailto:hlloyd@saunders.com" TargetMode="External"/><Relationship Id="rId9433" Type="http://schemas.openxmlformats.org/officeDocument/2006/relationships/hyperlink" Target="https://west-bowers.net/" TargetMode="External"/><Relationship Id="rId12761" Type="http://schemas.openxmlformats.org/officeDocument/2006/relationships/hyperlink" Target="http://www.johnson.com/" TargetMode="External"/><Relationship Id="rId19027" Type="http://schemas.openxmlformats.org/officeDocument/2006/relationships/hyperlink" Target="https://www.travis-wang.biz/" TargetMode="External"/><Relationship Id="rId2820" Type="http://schemas.openxmlformats.org/officeDocument/2006/relationships/hyperlink" Target="mailto:ladkins@parrish.com" TargetMode="External"/><Relationship Id="rId12414" Type="http://schemas.openxmlformats.org/officeDocument/2006/relationships/hyperlink" Target="mailto:priscillarogers@wagner.com" TargetMode="External"/><Relationship Id="rId15984" Type="http://schemas.openxmlformats.org/officeDocument/2006/relationships/hyperlink" Target="mailto:nwhitaker@carney.com" TargetMode="External"/><Relationship Id="rId15637" Type="http://schemas.openxmlformats.org/officeDocument/2006/relationships/hyperlink" Target="http://www.kelley.info/" TargetMode="External"/><Relationship Id="rId3594" Type="http://schemas.openxmlformats.org/officeDocument/2006/relationships/hyperlink" Target="mailto:ablankenship@mccall.com" TargetMode="External"/><Relationship Id="rId13188" Type="http://schemas.openxmlformats.org/officeDocument/2006/relationships/hyperlink" Target="mailto:brittanygray@kidd.biz" TargetMode="External"/><Relationship Id="rId18110" Type="http://schemas.openxmlformats.org/officeDocument/2006/relationships/hyperlink" Target="mailto:bcurtis@sanford-mcfarland.net" TargetMode="External"/><Relationship Id="rId3247" Type="http://schemas.openxmlformats.org/officeDocument/2006/relationships/hyperlink" Target="http://www.dodson.org/" TargetMode="External"/><Relationship Id="rId8919" Type="http://schemas.openxmlformats.org/officeDocument/2006/relationships/hyperlink" Target="https://www.rowe-valenzuela.com/" TargetMode="External"/><Relationship Id="rId9290" Type="http://schemas.openxmlformats.org/officeDocument/2006/relationships/hyperlink" Target="mailto:lberg@bell.biz" TargetMode="External"/><Relationship Id="rId12271" Type="http://schemas.openxmlformats.org/officeDocument/2006/relationships/hyperlink" Target="https://richards.com/" TargetMode="External"/><Relationship Id="rId14720" Type="http://schemas.openxmlformats.org/officeDocument/2006/relationships/hyperlink" Target="mailto:hdouglas@hull.com" TargetMode="External"/><Relationship Id="rId2330" Type="http://schemas.openxmlformats.org/officeDocument/2006/relationships/hyperlink" Target="mailto:terri64@mcclain.com" TargetMode="External"/><Relationship Id="rId17943" Type="http://schemas.openxmlformats.org/officeDocument/2006/relationships/hyperlink" Target="https://www.garcia.net/" TargetMode="External"/><Relationship Id="rId302" Type="http://schemas.openxmlformats.org/officeDocument/2006/relationships/hyperlink" Target="mailto:jerry26@hudson-acevedo.net" TargetMode="External"/><Relationship Id="rId5553" Type="http://schemas.openxmlformats.org/officeDocument/2006/relationships/hyperlink" Target="http://hogan.biz/" TargetMode="External"/><Relationship Id="rId15147" Type="http://schemas.openxmlformats.org/officeDocument/2006/relationships/hyperlink" Target="http://www.lucas.com/" TargetMode="External"/><Relationship Id="rId15494" Type="http://schemas.openxmlformats.org/officeDocument/2006/relationships/hyperlink" Target="mailto:megan67@vargas-macias.com" TargetMode="External"/><Relationship Id="rId5206" Type="http://schemas.openxmlformats.org/officeDocument/2006/relationships/hyperlink" Target="mailto:warren05@valencia.biz" TargetMode="External"/><Relationship Id="rId8776" Type="http://schemas.openxmlformats.org/officeDocument/2006/relationships/hyperlink" Target="mailto:tdixon@ingram-benjamin.com" TargetMode="External"/><Relationship Id="rId11757" Type="http://schemas.openxmlformats.org/officeDocument/2006/relationships/hyperlink" Target="http://petersen.com/" TargetMode="External"/><Relationship Id="rId1816" Type="http://schemas.openxmlformats.org/officeDocument/2006/relationships/hyperlink" Target="mailto:kpotts@williams.com" TargetMode="External"/><Relationship Id="rId8429" Type="http://schemas.openxmlformats.org/officeDocument/2006/relationships/hyperlink" Target="https://benjamin.com/" TargetMode="External"/><Relationship Id="rId14230" Type="http://schemas.openxmlformats.org/officeDocument/2006/relationships/hyperlink" Target="mailto:omardelacruz@clayton.com" TargetMode="External"/><Relationship Id="rId17453" Type="http://schemas.openxmlformats.org/officeDocument/2006/relationships/hyperlink" Target="http://www.bernard-ramsey.com/" TargetMode="External"/><Relationship Id="rId19902" Type="http://schemas.openxmlformats.org/officeDocument/2006/relationships/hyperlink" Target="mailto:andresperez@clayton.com" TargetMode="External"/><Relationship Id="rId7512" Type="http://schemas.openxmlformats.org/officeDocument/2006/relationships/hyperlink" Target="mailto:dustinhuynh@kaiser.com" TargetMode="External"/><Relationship Id="rId10840" Type="http://schemas.openxmlformats.org/officeDocument/2006/relationships/hyperlink" Target="mailto:fhammond@huynh.com" TargetMode="External"/><Relationship Id="rId17106" Type="http://schemas.openxmlformats.org/officeDocument/2006/relationships/hyperlink" Target="mailto:estrickland@foster.com" TargetMode="External"/><Relationship Id="rId5063" Type="http://schemas.openxmlformats.org/officeDocument/2006/relationships/hyperlink" Target="https://herman.net/" TargetMode="External"/><Relationship Id="rId8286" Type="http://schemas.openxmlformats.org/officeDocument/2006/relationships/hyperlink" Target="mailto:ellisclinton@conley-cisneros.org" TargetMode="External"/><Relationship Id="rId13716" Type="http://schemas.openxmlformats.org/officeDocument/2006/relationships/hyperlink" Target="mailto:kylie90@berger.info" TargetMode="External"/><Relationship Id="rId1673" Type="http://schemas.openxmlformats.org/officeDocument/2006/relationships/hyperlink" Target="http://petty-mcclure.com/" TargetMode="External"/><Relationship Id="rId11267" Type="http://schemas.openxmlformats.org/officeDocument/2006/relationships/hyperlink" Target="https://caldwell.net/" TargetMode="External"/><Relationship Id="rId16939" Type="http://schemas.openxmlformats.org/officeDocument/2006/relationships/hyperlink" Target="http://www.sweeney-floyd.com/" TargetMode="External"/><Relationship Id="rId1326" Type="http://schemas.openxmlformats.org/officeDocument/2006/relationships/hyperlink" Target="mailto:ricky92@harvey.com" TargetMode="External"/><Relationship Id="rId4896" Type="http://schemas.openxmlformats.org/officeDocument/2006/relationships/hyperlink" Target="mailto:fhoward@crawford-herring.com" TargetMode="External"/><Relationship Id="rId19412" Type="http://schemas.openxmlformats.org/officeDocument/2006/relationships/hyperlink" Target="mailto:claire16@ball.com" TargetMode="External"/><Relationship Id="rId32" Type="http://schemas.openxmlformats.org/officeDocument/2006/relationships/hyperlink" Target="mailto:harold11@mullen.org" TargetMode="External"/><Relationship Id="rId4549" Type="http://schemas.openxmlformats.org/officeDocument/2006/relationships/hyperlink" Target="http://downs-glenn.biz/" TargetMode="External"/><Relationship Id="rId10350" Type="http://schemas.openxmlformats.org/officeDocument/2006/relationships/hyperlink" Target="mailto:molly00@paul-holt.com" TargetMode="External"/><Relationship Id="rId7022" Type="http://schemas.openxmlformats.org/officeDocument/2006/relationships/hyperlink" Target="mailto:haydencole@james-fox.com" TargetMode="External"/><Relationship Id="rId10003" Type="http://schemas.openxmlformats.org/officeDocument/2006/relationships/hyperlink" Target="http://www.combs.org/" TargetMode="External"/><Relationship Id="rId3632" Type="http://schemas.openxmlformats.org/officeDocument/2006/relationships/hyperlink" Target="mailto:jakestanley@hughes-williamson.info" TargetMode="External"/><Relationship Id="rId13226" Type="http://schemas.openxmlformats.org/officeDocument/2006/relationships/hyperlink" Target="mailto:michael64@goodman.com" TargetMode="External"/><Relationship Id="rId13573" Type="http://schemas.openxmlformats.org/officeDocument/2006/relationships/hyperlink" Target="http://petersen.com/" TargetMode="External"/><Relationship Id="rId1183" Type="http://schemas.openxmlformats.org/officeDocument/2006/relationships/hyperlink" Target="http://www.wood-willis.info/" TargetMode="External"/><Relationship Id="rId16796" Type="http://schemas.openxmlformats.org/officeDocument/2006/relationships/hyperlink" Target="mailto:farcher@horton-thompson.com" TargetMode="External"/><Relationship Id="rId6855" Type="http://schemas.openxmlformats.org/officeDocument/2006/relationships/hyperlink" Target="http://rhodes.biz/" TargetMode="External"/><Relationship Id="rId16449" Type="http://schemas.openxmlformats.org/officeDocument/2006/relationships/hyperlink" Target="https://booker.info/" TargetMode="External"/><Relationship Id="rId4059" Type="http://schemas.openxmlformats.org/officeDocument/2006/relationships/hyperlink" Target="http://ware.info/" TargetMode="External"/><Relationship Id="rId6508" Type="http://schemas.openxmlformats.org/officeDocument/2006/relationships/hyperlink" Target="mailto:robin07@wallace.info" TargetMode="External"/><Relationship Id="rId15532" Type="http://schemas.openxmlformats.org/officeDocument/2006/relationships/hyperlink" Target="mailto:bruce15@pena.com" TargetMode="External"/><Relationship Id="rId13083" Type="http://schemas.openxmlformats.org/officeDocument/2006/relationships/hyperlink" Target="http://www.wilkinson.com/" TargetMode="External"/><Relationship Id="rId3142" Type="http://schemas.openxmlformats.org/officeDocument/2006/relationships/hyperlink" Target="mailto:paulaperez@hahn.com" TargetMode="External"/><Relationship Id="rId18755" Type="http://schemas.openxmlformats.org/officeDocument/2006/relationships/hyperlink" Target="https://lin.biz/" TargetMode="External"/><Relationship Id="rId6365" Type="http://schemas.openxmlformats.org/officeDocument/2006/relationships/hyperlink" Target="http://www.gill-bullock.com/" TargetMode="External"/><Relationship Id="rId8814" Type="http://schemas.openxmlformats.org/officeDocument/2006/relationships/hyperlink" Target="mailto:rhondaholder@mccormick-carter.com" TargetMode="External"/><Relationship Id="rId18408" Type="http://schemas.openxmlformats.org/officeDocument/2006/relationships/hyperlink" Target="mailto:mariamoreno@flores-thompson.com" TargetMode="External"/><Relationship Id="rId6018" Type="http://schemas.openxmlformats.org/officeDocument/2006/relationships/hyperlink" Target="mailto:shirley24@mack.info" TargetMode="External"/><Relationship Id="rId2975" Type="http://schemas.openxmlformats.org/officeDocument/2006/relationships/hyperlink" Target="http://www.jensen.com/" TargetMode="External"/><Relationship Id="rId9588" Type="http://schemas.openxmlformats.org/officeDocument/2006/relationships/hyperlink" Target="mailto:roger82@manning.net" TargetMode="External"/><Relationship Id="rId12569" Type="http://schemas.openxmlformats.org/officeDocument/2006/relationships/hyperlink" Target="http://www.duran-hickman.com/" TargetMode="External"/><Relationship Id="rId947" Type="http://schemas.openxmlformats.org/officeDocument/2006/relationships/hyperlink" Target="http://garner-conway.com/" TargetMode="External"/><Relationship Id="rId2628" Type="http://schemas.openxmlformats.org/officeDocument/2006/relationships/hyperlink" Target="mailto:mortonjermaine@hogan.com" TargetMode="External"/><Relationship Id="rId15042" Type="http://schemas.openxmlformats.org/officeDocument/2006/relationships/hyperlink" Target="mailto:danhaney@dudley.com" TargetMode="External"/><Relationship Id="rId5101" Type="http://schemas.openxmlformats.org/officeDocument/2006/relationships/hyperlink" Target="https://matthews-suarez.com/" TargetMode="External"/><Relationship Id="rId8671" Type="http://schemas.openxmlformats.org/officeDocument/2006/relationships/hyperlink" Target="http://owens.com/" TargetMode="External"/><Relationship Id="rId18265" Type="http://schemas.openxmlformats.org/officeDocument/2006/relationships/hyperlink" Target="https://www.combs-warren.com/" TargetMode="External"/><Relationship Id="rId1711" Type="http://schemas.openxmlformats.org/officeDocument/2006/relationships/hyperlink" Target="http://www.wise.biz/" TargetMode="External"/><Relationship Id="rId8324" Type="http://schemas.openxmlformats.org/officeDocument/2006/relationships/hyperlink" Target="mailto:kristenmurillo@serrano.com" TargetMode="External"/><Relationship Id="rId11652" Type="http://schemas.openxmlformats.org/officeDocument/2006/relationships/hyperlink" Target="mailto:alisonholder@jacobson-copeland.com" TargetMode="External"/><Relationship Id="rId11305" Type="http://schemas.openxmlformats.org/officeDocument/2006/relationships/hyperlink" Target="https://www.higgins.org/" TargetMode="External"/><Relationship Id="rId14875" Type="http://schemas.openxmlformats.org/officeDocument/2006/relationships/hyperlink" Target="https://www.nunez.net/" TargetMode="External"/><Relationship Id="rId2485" Type="http://schemas.openxmlformats.org/officeDocument/2006/relationships/hyperlink" Target="http://farmer.com/" TargetMode="External"/><Relationship Id="rId4934" Type="http://schemas.openxmlformats.org/officeDocument/2006/relationships/hyperlink" Target="mailto:churchbarbara@lara.com" TargetMode="External"/><Relationship Id="rId9098" Type="http://schemas.openxmlformats.org/officeDocument/2006/relationships/hyperlink" Target="mailto:frederick37@bean.com" TargetMode="External"/><Relationship Id="rId14528" Type="http://schemas.openxmlformats.org/officeDocument/2006/relationships/hyperlink" Target="mailto:curtisrowland@lambert.net" TargetMode="External"/><Relationship Id="rId457" Type="http://schemas.openxmlformats.org/officeDocument/2006/relationships/hyperlink" Target="http://gordon.org/" TargetMode="External"/><Relationship Id="rId2138" Type="http://schemas.openxmlformats.org/officeDocument/2006/relationships/hyperlink" Target="mailto:leemitchell@nichols.com" TargetMode="External"/><Relationship Id="rId12079" Type="http://schemas.openxmlformats.org/officeDocument/2006/relationships/hyperlink" Target="https://www.werner.info/" TargetMode="External"/><Relationship Id="rId17001" Type="http://schemas.openxmlformats.org/officeDocument/2006/relationships/hyperlink" Target="https://www.reese.com/" TargetMode="External"/><Relationship Id="rId13611" Type="http://schemas.openxmlformats.org/officeDocument/2006/relationships/hyperlink" Target="http://www.george.com/" TargetMode="External"/><Relationship Id="rId8181" Type="http://schemas.openxmlformats.org/officeDocument/2006/relationships/hyperlink" Target="http://hardin.com/" TargetMode="External"/><Relationship Id="rId11162" Type="http://schemas.openxmlformats.org/officeDocument/2006/relationships/hyperlink" Target="mailto:isabella56@shepherd-wade.com" TargetMode="External"/><Relationship Id="rId1221" Type="http://schemas.openxmlformats.org/officeDocument/2006/relationships/hyperlink" Target="http://www.valenzuela-kelley.com/" TargetMode="External"/><Relationship Id="rId4791" Type="http://schemas.openxmlformats.org/officeDocument/2006/relationships/hyperlink" Target="http://www.haynes.com/" TargetMode="External"/><Relationship Id="rId14385" Type="http://schemas.openxmlformats.org/officeDocument/2006/relationships/hyperlink" Target="https://green.com/" TargetMode="External"/><Relationship Id="rId16834" Type="http://schemas.openxmlformats.org/officeDocument/2006/relationships/hyperlink" Target="mailto:dpark@lin.com" TargetMode="External"/><Relationship Id="rId4444" Type="http://schemas.openxmlformats.org/officeDocument/2006/relationships/hyperlink" Target="mailto:sylviafernandez@murillo.org" TargetMode="External"/><Relationship Id="rId14038" Type="http://schemas.openxmlformats.org/officeDocument/2006/relationships/hyperlink" Target="mailto:apriltran@sexton-herrera.org" TargetMode="External"/><Relationship Id="rId10995" Type="http://schemas.openxmlformats.org/officeDocument/2006/relationships/hyperlink" Target="http://khan-weber.com/" TargetMode="External"/><Relationship Id="rId7667" Type="http://schemas.openxmlformats.org/officeDocument/2006/relationships/hyperlink" Target="http://www.olson.com/" TargetMode="External"/><Relationship Id="rId10648" Type="http://schemas.openxmlformats.org/officeDocument/2006/relationships/hyperlink" Target="mailto:calhounpam@mcfarland-blankenship.com" TargetMode="External"/><Relationship Id="rId13121" Type="http://schemas.openxmlformats.org/officeDocument/2006/relationships/hyperlink" Target="http://www.webster.com/" TargetMode="External"/><Relationship Id="rId16691" Type="http://schemas.openxmlformats.org/officeDocument/2006/relationships/hyperlink" Target="https://warner.com/" TargetMode="External"/><Relationship Id="rId6750" Type="http://schemas.openxmlformats.org/officeDocument/2006/relationships/hyperlink" Target="mailto:pfaulkner@orozco.com" TargetMode="External"/><Relationship Id="rId16344" Type="http://schemas.openxmlformats.org/officeDocument/2006/relationships/hyperlink" Target="mailto:madisonmadden@holloway.com" TargetMode="External"/><Relationship Id="rId6403" Type="http://schemas.openxmlformats.org/officeDocument/2006/relationships/hyperlink" Target="https://www.moyer.biz/" TargetMode="External"/><Relationship Id="rId9973" Type="http://schemas.openxmlformats.org/officeDocument/2006/relationships/hyperlink" Target="http://www.rose.info/" TargetMode="External"/><Relationship Id="rId19567" Type="http://schemas.openxmlformats.org/officeDocument/2006/relationships/hyperlink" Target="http://ruiz.com/" TargetMode="External"/><Relationship Id="rId9626" Type="http://schemas.openxmlformats.org/officeDocument/2006/relationships/hyperlink" Target="mailto:pmanning@farmer.net" TargetMode="External"/><Relationship Id="rId12954" Type="http://schemas.openxmlformats.org/officeDocument/2006/relationships/hyperlink" Target="mailto:breannasaunders@hull.biz" TargetMode="External"/><Relationship Id="rId7177" Type="http://schemas.openxmlformats.org/officeDocument/2006/relationships/hyperlink" Target="https://www.cannon-callahan.org/" TargetMode="External"/><Relationship Id="rId12607" Type="http://schemas.openxmlformats.org/officeDocument/2006/relationships/hyperlink" Target="https://lindsey.net/" TargetMode="External"/><Relationship Id="rId10158" Type="http://schemas.openxmlformats.org/officeDocument/2006/relationships/hyperlink" Target="mailto:rhonda21@herrera-glover.com" TargetMode="External"/><Relationship Id="rId18650" Type="http://schemas.openxmlformats.org/officeDocument/2006/relationships/hyperlink" Target="mailto:tgilbert@valencia.org" TargetMode="External"/><Relationship Id="rId3787" Type="http://schemas.openxmlformats.org/officeDocument/2006/relationships/hyperlink" Target="http://www.robinson.com/" TargetMode="External"/><Relationship Id="rId18303" Type="http://schemas.openxmlformats.org/officeDocument/2006/relationships/hyperlink" Target="http://sutton.net/" TargetMode="External"/><Relationship Id="rId6260" Type="http://schemas.openxmlformats.org/officeDocument/2006/relationships/hyperlink" Target="mailto:isaiahvillarreal@bishop.com" TargetMode="External"/><Relationship Id="rId2870" Type="http://schemas.openxmlformats.org/officeDocument/2006/relationships/hyperlink" Target="mailto:zkrueger@sandoval.com" TargetMode="External"/><Relationship Id="rId9483" Type="http://schemas.openxmlformats.org/officeDocument/2006/relationships/hyperlink" Target="https://franco-stein.net/" TargetMode="External"/><Relationship Id="rId12464" Type="http://schemas.openxmlformats.org/officeDocument/2006/relationships/hyperlink" Target="mailto:ohuff@bryan-spencer.com" TargetMode="External"/><Relationship Id="rId14913" Type="http://schemas.openxmlformats.org/officeDocument/2006/relationships/hyperlink" Target="https://miller-cole.biz/" TargetMode="External"/><Relationship Id="rId19077" Type="http://schemas.openxmlformats.org/officeDocument/2006/relationships/hyperlink" Target="https://www.sosa.com/" TargetMode="External"/><Relationship Id="rId842" Type="http://schemas.openxmlformats.org/officeDocument/2006/relationships/hyperlink" Target="mailto:erinlittle@carroll-duncan.com" TargetMode="External"/><Relationship Id="rId2523" Type="http://schemas.openxmlformats.org/officeDocument/2006/relationships/hyperlink" Target="http://oconnell-yang.com/" TargetMode="External"/><Relationship Id="rId9136" Type="http://schemas.openxmlformats.org/officeDocument/2006/relationships/hyperlink" Target="mailto:fmcmillan@hobbs-roman.com" TargetMode="External"/><Relationship Id="rId12117" Type="http://schemas.openxmlformats.org/officeDocument/2006/relationships/hyperlink" Target="http://howe.info/" TargetMode="External"/><Relationship Id="rId15687" Type="http://schemas.openxmlformats.org/officeDocument/2006/relationships/hyperlink" Target="http://barry.net/" TargetMode="External"/><Relationship Id="rId3297" Type="http://schemas.openxmlformats.org/officeDocument/2006/relationships/hyperlink" Target="http://greene.biz/" TargetMode="External"/><Relationship Id="rId5746" Type="http://schemas.openxmlformats.org/officeDocument/2006/relationships/hyperlink" Target="mailto:dbeltran@barker.com" TargetMode="External"/><Relationship Id="rId18160" Type="http://schemas.openxmlformats.org/officeDocument/2006/relationships/hyperlink" Target="mailto:brandylawson@pearson.com" TargetMode="External"/><Relationship Id="rId8969" Type="http://schemas.openxmlformats.org/officeDocument/2006/relationships/hyperlink" Target="http://snow-patrick.com/" TargetMode="External"/><Relationship Id="rId11200" Type="http://schemas.openxmlformats.org/officeDocument/2006/relationships/hyperlink" Target="mailto:amber71@trevino-atkins.net" TargetMode="External"/><Relationship Id="rId14770" Type="http://schemas.openxmlformats.org/officeDocument/2006/relationships/hyperlink" Target="mailto:drasmussen@hamilton.net" TargetMode="External"/><Relationship Id="rId14423" Type="http://schemas.openxmlformats.org/officeDocument/2006/relationships/hyperlink" Target="https://houston.com/" TargetMode="External"/><Relationship Id="rId2380" Type="http://schemas.openxmlformats.org/officeDocument/2006/relationships/hyperlink" Target="mailto:heathshirley@porter.org" TargetMode="External"/><Relationship Id="rId17646" Type="http://schemas.openxmlformats.org/officeDocument/2006/relationships/hyperlink" Target="mailto:tamarakline@lewis.biz" TargetMode="External"/><Relationship Id="rId17993" Type="http://schemas.openxmlformats.org/officeDocument/2006/relationships/hyperlink" Target="http://www.warren.biz/" TargetMode="External"/><Relationship Id="rId352" Type="http://schemas.openxmlformats.org/officeDocument/2006/relationships/hyperlink" Target="mailto:jasmin18@juarez-richmond.com" TargetMode="External"/><Relationship Id="rId2033" Type="http://schemas.openxmlformats.org/officeDocument/2006/relationships/hyperlink" Target="https://horton-rubio.com/" TargetMode="External"/><Relationship Id="rId7705" Type="http://schemas.openxmlformats.org/officeDocument/2006/relationships/hyperlink" Target="http://www.roy.com/" TargetMode="External"/><Relationship Id="rId15197" Type="http://schemas.openxmlformats.org/officeDocument/2006/relationships/hyperlink" Target="https://www.baxter-morse.com/" TargetMode="External"/><Relationship Id="rId5256" Type="http://schemas.openxmlformats.org/officeDocument/2006/relationships/hyperlink" Target="mailto:mmccarthy@liu.info" TargetMode="External"/><Relationship Id="rId8479" Type="http://schemas.openxmlformats.org/officeDocument/2006/relationships/hyperlink" Target="http://www.strong.net/" TargetMode="External"/><Relationship Id="rId13909" Type="http://schemas.openxmlformats.org/officeDocument/2006/relationships/hyperlink" Target="http://www.ward.biz/" TargetMode="External"/><Relationship Id="rId1866" Type="http://schemas.openxmlformats.org/officeDocument/2006/relationships/hyperlink" Target="mailto:sgraves@horton.com" TargetMode="External"/><Relationship Id="rId14280" Type="http://schemas.openxmlformats.org/officeDocument/2006/relationships/hyperlink" Target="mailto:gerald94@cline-juarez.com" TargetMode="External"/><Relationship Id="rId19952" Type="http://schemas.openxmlformats.org/officeDocument/2006/relationships/hyperlink" Target="mailto:debbie13@greer.com" TargetMode="External"/><Relationship Id="rId1519" Type="http://schemas.openxmlformats.org/officeDocument/2006/relationships/hyperlink" Target="https://www.frye.org/" TargetMode="External"/><Relationship Id="rId10890" Type="http://schemas.openxmlformats.org/officeDocument/2006/relationships/hyperlink" Target="mailto:dtrevino@hogan.com" TargetMode="External"/><Relationship Id="rId19605" Type="http://schemas.openxmlformats.org/officeDocument/2006/relationships/hyperlink" Target="http://conrad.info/" TargetMode="External"/><Relationship Id="rId7562" Type="http://schemas.openxmlformats.org/officeDocument/2006/relationships/hyperlink" Target="mailto:hectorandersen@hurley.com" TargetMode="External"/><Relationship Id="rId10543" Type="http://schemas.openxmlformats.org/officeDocument/2006/relationships/hyperlink" Target="http://eaton.info/" TargetMode="External"/><Relationship Id="rId17156" Type="http://schemas.openxmlformats.org/officeDocument/2006/relationships/hyperlink" Target="mailto:ann36@odonnell.biz" TargetMode="External"/><Relationship Id="rId7215" Type="http://schemas.openxmlformats.org/officeDocument/2006/relationships/hyperlink" Target="https://www.hull.com/" TargetMode="External"/><Relationship Id="rId13766" Type="http://schemas.openxmlformats.org/officeDocument/2006/relationships/hyperlink" Target="mailto:aherman@cline.com" TargetMode="External"/><Relationship Id="rId1376" Type="http://schemas.openxmlformats.org/officeDocument/2006/relationships/hyperlink" Target="mailto:pbullock@mcmillan.com" TargetMode="External"/><Relationship Id="rId3825" Type="http://schemas.openxmlformats.org/officeDocument/2006/relationships/hyperlink" Target="http://bass.net/" TargetMode="External"/><Relationship Id="rId13419" Type="http://schemas.openxmlformats.org/officeDocument/2006/relationships/hyperlink" Target="https://beck.info/" TargetMode="External"/><Relationship Id="rId16989" Type="http://schemas.openxmlformats.org/officeDocument/2006/relationships/hyperlink" Target="http://clarke.net/" TargetMode="External"/><Relationship Id="rId1029" Type="http://schemas.openxmlformats.org/officeDocument/2006/relationships/hyperlink" Target="http://myers-alexander.net/" TargetMode="External"/><Relationship Id="rId19462" Type="http://schemas.openxmlformats.org/officeDocument/2006/relationships/hyperlink" Target="mailto:sloanhayley@huffman.org" TargetMode="External"/><Relationship Id="rId82" Type="http://schemas.openxmlformats.org/officeDocument/2006/relationships/hyperlink" Target="http://www.zhang.com/" TargetMode="External"/><Relationship Id="rId4599" Type="http://schemas.openxmlformats.org/officeDocument/2006/relationships/hyperlink" Target="http://www.york.com/" TargetMode="External"/><Relationship Id="rId7072" Type="http://schemas.openxmlformats.org/officeDocument/2006/relationships/hyperlink" Target="mailto:nbentley@mack.com" TargetMode="External"/><Relationship Id="rId9521" Type="http://schemas.openxmlformats.org/officeDocument/2006/relationships/hyperlink" Target="http://www.cantrell.com/" TargetMode="External"/><Relationship Id="rId12502" Type="http://schemas.openxmlformats.org/officeDocument/2006/relationships/hyperlink" Target="mailto:wigginskerry@lucero.com" TargetMode="External"/><Relationship Id="rId19115" Type="http://schemas.openxmlformats.org/officeDocument/2006/relationships/hyperlink" Target="https://www.pacheco.net/" TargetMode="External"/><Relationship Id="rId10053" Type="http://schemas.openxmlformats.org/officeDocument/2006/relationships/hyperlink" Target="http://www.torres.org/" TargetMode="External"/><Relationship Id="rId15725" Type="http://schemas.openxmlformats.org/officeDocument/2006/relationships/hyperlink" Target="https://clements-paul.info/" TargetMode="External"/><Relationship Id="rId3682" Type="http://schemas.openxmlformats.org/officeDocument/2006/relationships/hyperlink" Target="mailto:tracie52@ortiz.info" TargetMode="External"/><Relationship Id="rId13276" Type="http://schemas.openxmlformats.org/officeDocument/2006/relationships/hyperlink" Target="mailto:audreybird@davis.com" TargetMode="External"/><Relationship Id="rId3335" Type="http://schemas.openxmlformats.org/officeDocument/2006/relationships/hyperlink" Target="http://sawyer-booth.com/" TargetMode="External"/><Relationship Id="rId16499" Type="http://schemas.openxmlformats.org/officeDocument/2006/relationships/hyperlink" Target="http://www.kelley.com/" TargetMode="External"/><Relationship Id="rId18948" Type="http://schemas.openxmlformats.org/officeDocument/2006/relationships/hyperlink" Target="mailto:dixonjonathon@bernard.com" TargetMode="External"/><Relationship Id="rId6558" Type="http://schemas.openxmlformats.org/officeDocument/2006/relationships/hyperlink" Target="mailto:grantmayer@davidson.com" TargetMode="External"/><Relationship Id="rId9031" Type="http://schemas.openxmlformats.org/officeDocument/2006/relationships/hyperlink" Target="https://www.frank.com/" TargetMode="External"/><Relationship Id="rId12012" Type="http://schemas.openxmlformats.org/officeDocument/2006/relationships/hyperlink" Target="mailto:carlybryant@hendrix.com" TargetMode="External"/><Relationship Id="rId15582" Type="http://schemas.openxmlformats.org/officeDocument/2006/relationships/hyperlink" Target="mailto:chelsealyons@edwards.com" TargetMode="External"/><Relationship Id="rId5641" Type="http://schemas.openxmlformats.org/officeDocument/2006/relationships/hyperlink" Target="https://house-vincent.biz/" TargetMode="External"/><Relationship Id="rId15235" Type="http://schemas.openxmlformats.org/officeDocument/2006/relationships/hyperlink" Target="https://www.kaufman.com/" TargetMode="External"/><Relationship Id="rId3192" Type="http://schemas.openxmlformats.org/officeDocument/2006/relationships/hyperlink" Target="mailto:grossbecky@horne-hunter.com" TargetMode="External"/><Relationship Id="rId8864" Type="http://schemas.openxmlformats.org/officeDocument/2006/relationships/hyperlink" Target="mailto:smalone@greer.net" TargetMode="External"/><Relationship Id="rId18458" Type="http://schemas.openxmlformats.org/officeDocument/2006/relationships/hyperlink" Target="mailto:frojas@cline.com" TargetMode="External"/><Relationship Id="rId8517" Type="http://schemas.openxmlformats.org/officeDocument/2006/relationships/hyperlink" Target="https://parrish-cunningham.com/" TargetMode="External"/><Relationship Id="rId11845" Type="http://schemas.openxmlformats.org/officeDocument/2006/relationships/hyperlink" Target="https://www.foley.com/" TargetMode="External"/><Relationship Id="rId1904" Type="http://schemas.openxmlformats.org/officeDocument/2006/relationships/hyperlink" Target="mailto:richard43@higgins-harrington.com" TargetMode="External"/><Relationship Id="rId6068" Type="http://schemas.openxmlformats.org/officeDocument/2006/relationships/hyperlink" Target="mailto:nathaniellyons@acevedo.com" TargetMode="External"/><Relationship Id="rId17541" Type="http://schemas.openxmlformats.org/officeDocument/2006/relationships/hyperlink" Target="https://jordan.com/" TargetMode="External"/><Relationship Id="rId997" Type="http://schemas.openxmlformats.org/officeDocument/2006/relationships/hyperlink" Target="https://www.fuller.org/" TargetMode="External"/><Relationship Id="rId2678" Type="http://schemas.openxmlformats.org/officeDocument/2006/relationships/hyperlink" Target="mailto:dorothyburke@norris.biz" TargetMode="External"/><Relationship Id="rId5151" Type="http://schemas.openxmlformats.org/officeDocument/2006/relationships/hyperlink" Target="https://orozco.com/" TargetMode="External"/><Relationship Id="rId7600" Type="http://schemas.openxmlformats.org/officeDocument/2006/relationships/hyperlink" Target="mailto:annafriedman@jones.org" TargetMode="External"/><Relationship Id="rId15092" Type="http://schemas.openxmlformats.org/officeDocument/2006/relationships/hyperlink" Target="mailto:spenceryvonne@levy.com" TargetMode="External"/><Relationship Id="rId13804" Type="http://schemas.openxmlformats.org/officeDocument/2006/relationships/hyperlink" Target="mailto:garciaparker@nolan-stevens.net" TargetMode="External"/><Relationship Id="rId1761" Type="http://schemas.openxmlformats.org/officeDocument/2006/relationships/hyperlink" Target="http://greer.com/" TargetMode="External"/><Relationship Id="rId8374" Type="http://schemas.openxmlformats.org/officeDocument/2006/relationships/hyperlink" Target="mailto:jeffrice@mcmillan.com" TargetMode="External"/><Relationship Id="rId11355" Type="http://schemas.openxmlformats.org/officeDocument/2006/relationships/hyperlink" Target="https://www.cervantes.info/" TargetMode="External"/><Relationship Id="rId1414" Type="http://schemas.openxmlformats.org/officeDocument/2006/relationships/hyperlink" Target="mailto:albertshields@walters.info" TargetMode="External"/><Relationship Id="rId4984" Type="http://schemas.openxmlformats.org/officeDocument/2006/relationships/hyperlink" Target="mailto:hendrixshelby@gallagher-villanueva.com" TargetMode="External"/><Relationship Id="rId8027" Type="http://schemas.openxmlformats.org/officeDocument/2006/relationships/hyperlink" Target="http://www.hardin.biz/" TargetMode="External"/><Relationship Id="rId11008" Type="http://schemas.openxmlformats.org/officeDocument/2006/relationships/hyperlink" Target="mailto:xharding@baxter.com" TargetMode="External"/><Relationship Id="rId14578" Type="http://schemas.openxmlformats.org/officeDocument/2006/relationships/hyperlink" Target="mailto:shannon72@mahoney-stark.com" TargetMode="External"/><Relationship Id="rId4637" Type="http://schemas.openxmlformats.org/officeDocument/2006/relationships/hyperlink" Target="http://roach-collier.net/" TargetMode="External"/><Relationship Id="rId17051" Type="http://schemas.openxmlformats.org/officeDocument/2006/relationships/hyperlink" Target="https://harrell-savage.com/" TargetMode="External"/><Relationship Id="rId19500" Type="http://schemas.openxmlformats.org/officeDocument/2006/relationships/hyperlink" Target="mailto:thomas31@trujillo-bowers.info" TargetMode="External"/><Relationship Id="rId2188" Type="http://schemas.openxmlformats.org/officeDocument/2006/relationships/hyperlink" Target="mailto:oconnorivan@robertson.org" TargetMode="External"/><Relationship Id="rId7110" Type="http://schemas.openxmlformats.org/officeDocument/2006/relationships/hyperlink" Target="mailto:earl28@mosley.biz" TargetMode="External"/><Relationship Id="rId13661" Type="http://schemas.openxmlformats.org/officeDocument/2006/relationships/hyperlink" Target="http://www.castro.com/" TargetMode="External"/><Relationship Id="rId3720" Type="http://schemas.openxmlformats.org/officeDocument/2006/relationships/hyperlink" Target="mailto:tomterry@gilbert-livingston.biz" TargetMode="External"/><Relationship Id="rId13314" Type="http://schemas.openxmlformats.org/officeDocument/2006/relationships/hyperlink" Target="mailto:bford@terrell.com" TargetMode="External"/><Relationship Id="rId16884" Type="http://schemas.openxmlformats.org/officeDocument/2006/relationships/hyperlink" Target="mailto:hmcknight@bruce.info" TargetMode="External"/><Relationship Id="rId1271" Type="http://schemas.openxmlformats.org/officeDocument/2006/relationships/hyperlink" Target="http://yates.com/" TargetMode="External"/><Relationship Id="rId6943" Type="http://schemas.openxmlformats.org/officeDocument/2006/relationships/hyperlink" Target="https://ashley-hahn.com/" TargetMode="External"/><Relationship Id="rId16537" Type="http://schemas.openxmlformats.org/officeDocument/2006/relationships/hyperlink" Target="https://www.hartman.com/" TargetMode="External"/><Relationship Id="rId4494" Type="http://schemas.openxmlformats.org/officeDocument/2006/relationships/hyperlink" Target="mailto:villegasjerome@cisneros.com" TargetMode="External"/><Relationship Id="rId14088" Type="http://schemas.openxmlformats.org/officeDocument/2006/relationships/hyperlink" Target="mailto:kimgolden@porter.com" TargetMode="External"/><Relationship Id="rId19010" Type="http://schemas.openxmlformats.org/officeDocument/2006/relationships/hyperlink" Target="mailto:zrocha@friedman.biz" TargetMode="External"/><Relationship Id="rId4147" Type="http://schemas.openxmlformats.org/officeDocument/2006/relationships/hyperlink" Target="http://www.bernard-cantu.net/" TargetMode="External"/><Relationship Id="rId9819" Type="http://schemas.openxmlformats.org/officeDocument/2006/relationships/hyperlink" Target="https://www.archer.com/" TargetMode="External"/><Relationship Id="rId10698" Type="http://schemas.openxmlformats.org/officeDocument/2006/relationships/hyperlink" Target="mailto:tamiunderwood@rios.com" TargetMode="External"/><Relationship Id="rId15620" Type="http://schemas.openxmlformats.org/officeDocument/2006/relationships/hyperlink" Target="mailto:valenzuelacassidy@combs.com" TargetMode="External"/><Relationship Id="rId13171" Type="http://schemas.openxmlformats.org/officeDocument/2006/relationships/hyperlink" Target="http://www.compton.com/" TargetMode="External"/><Relationship Id="rId18843" Type="http://schemas.openxmlformats.org/officeDocument/2006/relationships/hyperlink" Target="https://www.ray.org/" TargetMode="External"/><Relationship Id="rId3230" Type="http://schemas.openxmlformats.org/officeDocument/2006/relationships/hyperlink" Target="mailto:ejuarez@cline-oneill.com" TargetMode="External"/><Relationship Id="rId8902" Type="http://schemas.openxmlformats.org/officeDocument/2006/relationships/hyperlink" Target="mailto:aandrews@cowan.com" TargetMode="External"/><Relationship Id="rId16394" Type="http://schemas.openxmlformats.org/officeDocument/2006/relationships/hyperlink" Target="mailto:clarenceoconnell@schaefer.com" TargetMode="External"/><Relationship Id="rId6453" Type="http://schemas.openxmlformats.org/officeDocument/2006/relationships/hyperlink" Target="https://www.ellis.com/" TargetMode="External"/><Relationship Id="rId16047" Type="http://schemas.openxmlformats.org/officeDocument/2006/relationships/hyperlink" Target="https://www.grant-orr.net/" TargetMode="External"/><Relationship Id="rId6106" Type="http://schemas.openxmlformats.org/officeDocument/2006/relationships/hyperlink" Target="mailto:hessbrady@fleming-stein.com" TargetMode="External"/><Relationship Id="rId9676" Type="http://schemas.openxmlformats.org/officeDocument/2006/relationships/hyperlink" Target="mailto:sullivanglen@cummings.com" TargetMode="External"/><Relationship Id="rId2716" Type="http://schemas.openxmlformats.org/officeDocument/2006/relationships/hyperlink" Target="mailto:garycline@sexton.com" TargetMode="External"/><Relationship Id="rId9329" Type="http://schemas.openxmlformats.org/officeDocument/2006/relationships/hyperlink" Target="http://www.cardenas-garrison.org/" TargetMode="External"/><Relationship Id="rId12657" Type="http://schemas.openxmlformats.org/officeDocument/2006/relationships/hyperlink" Target="https://compton-pittman.net/" TargetMode="External"/><Relationship Id="rId15130" Type="http://schemas.openxmlformats.org/officeDocument/2006/relationships/hyperlink" Target="mailto:nnavarro@sawyer.com" TargetMode="External"/><Relationship Id="rId5939" Type="http://schemas.openxmlformats.org/officeDocument/2006/relationships/hyperlink" Target="http://www.bolton.com/" TargetMode="External"/><Relationship Id="rId11740" Type="http://schemas.openxmlformats.org/officeDocument/2006/relationships/hyperlink" Target="mailto:angela24@sawyer.com" TargetMode="External"/><Relationship Id="rId18353" Type="http://schemas.openxmlformats.org/officeDocument/2006/relationships/hyperlink" Target="http://www.reynolds.com/" TargetMode="External"/><Relationship Id="rId8412" Type="http://schemas.openxmlformats.org/officeDocument/2006/relationships/hyperlink" Target="mailto:alishawoodward@osborn.biz" TargetMode="External"/><Relationship Id="rId14963" Type="http://schemas.openxmlformats.org/officeDocument/2006/relationships/hyperlink" Target="http://www.newton.com/" TargetMode="External"/><Relationship Id="rId18006" Type="http://schemas.openxmlformats.org/officeDocument/2006/relationships/hyperlink" Target="mailto:mario23@wright.info" TargetMode="External"/><Relationship Id="rId14616" Type="http://schemas.openxmlformats.org/officeDocument/2006/relationships/hyperlink" Target="mailto:justinmccormick@spence.info" TargetMode="External"/><Relationship Id="rId892" Type="http://schemas.openxmlformats.org/officeDocument/2006/relationships/hyperlink" Target="mailto:goodwinpenny@rojas-warner.org" TargetMode="External"/><Relationship Id="rId2573" Type="http://schemas.openxmlformats.org/officeDocument/2006/relationships/hyperlink" Target="http://www.ball-lynch.info/" TargetMode="External"/><Relationship Id="rId9186" Type="http://schemas.openxmlformats.org/officeDocument/2006/relationships/hyperlink" Target="mailto:dominicsimon@villanueva.org" TargetMode="External"/><Relationship Id="rId12167" Type="http://schemas.openxmlformats.org/officeDocument/2006/relationships/hyperlink" Target="https://sawyer-gordon.net/" TargetMode="External"/><Relationship Id="rId545" Type="http://schemas.openxmlformats.org/officeDocument/2006/relationships/hyperlink" Target="http://www.zimmerman-michael.org/" TargetMode="External"/><Relationship Id="rId2226" Type="http://schemas.openxmlformats.org/officeDocument/2006/relationships/hyperlink" Target="mailto:diane27@donaldson.com" TargetMode="External"/><Relationship Id="rId5796" Type="http://schemas.openxmlformats.org/officeDocument/2006/relationships/hyperlink" Target="mailto:bryanayers@hudson-crosby.biz" TargetMode="External"/><Relationship Id="rId17839" Type="http://schemas.openxmlformats.org/officeDocument/2006/relationships/hyperlink" Target="https://caldwell.com/" TargetMode="External"/><Relationship Id="rId5449" Type="http://schemas.openxmlformats.org/officeDocument/2006/relationships/hyperlink" Target="http://www.watson.info/" TargetMode="External"/><Relationship Id="rId11250" Type="http://schemas.openxmlformats.org/officeDocument/2006/relationships/hyperlink" Target="mailto:wburke@greene-curtis.com" TargetMode="External"/><Relationship Id="rId16922" Type="http://schemas.openxmlformats.org/officeDocument/2006/relationships/hyperlink" Target="mailto:gordonjade@gilmore-dougherty.org" TargetMode="External"/><Relationship Id="rId14473" Type="http://schemas.openxmlformats.org/officeDocument/2006/relationships/hyperlink" Target="https://www.may-rivers.org/" TargetMode="External"/><Relationship Id="rId4532" Type="http://schemas.openxmlformats.org/officeDocument/2006/relationships/hyperlink" Target="mailto:selena52@richard.info" TargetMode="External"/><Relationship Id="rId14126" Type="http://schemas.openxmlformats.org/officeDocument/2006/relationships/hyperlink" Target="mailto:alisonbrady@carson.com" TargetMode="External"/><Relationship Id="rId17696" Type="http://schemas.openxmlformats.org/officeDocument/2006/relationships/hyperlink" Target="mailto:jessicamooney@wang.com" TargetMode="External"/><Relationship Id="rId2083" Type="http://schemas.openxmlformats.org/officeDocument/2006/relationships/hyperlink" Target="https://www.carson.com/" TargetMode="External"/><Relationship Id="rId7755" Type="http://schemas.openxmlformats.org/officeDocument/2006/relationships/hyperlink" Target="https://www.peterson.com/" TargetMode="External"/><Relationship Id="rId17349" Type="http://schemas.openxmlformats.org/officeDocument/2006/relationships/hyperlink" Target="https://schmidt-perkins.com/" TargetMode="External"/><Relationship Id="rId7408" Type="http://schemas.openxmlformats.org/officeDocument/2006/relationships/hyperlink" Target="mailto:whansen@mckee.com" TargetMode="External"/><Relationship Id="rId10736" Type="http://schemas.openxmlformats.org/officeDocument/2006/relationships/hyperlink" Target="mailto:tonya48@johns-valentine.com" TargetMode="External"/><Relationship Id="rId13959" Type="http://schemas.openxmlformats.org/officeDocument/2006/relationships/hyperlink" Target="https://aguirre.info/" TargetMode="External"/><Relationship Id="rId1569" Type="http://schemas.openxmlformats.org/officeDocument/2006/relationships/hyperlink" Target="http://whitehead.org/" TargetMode="External"/><Relationship Id="rId16432" Type="http://schemas.openxmlformats.org/officeDocument/2006/relationships/hyperlink" Target="mailto:amorton@bell-lane.org" TargetMode="External"/><Relationship Id="rId4042" Type="http://schemas.openxmlformats.org/officeDocument/2006/relationships/hyperlink" Target="mailto:nprince@small-mckenzie.com" TargetMode="External"/><Relationship Id="rId19655" Type="http://schemas.openxmlformats.org/officeDocument/2006/relationships/hyperlink" Target="http://www.spencer-jimenez.com/" TargetMode="External"/><Relationship Id="rId9714" Type="http://schemas.openxmlformats.org/officeDocument/2006/relationships/hyperlink" Target="mailto:oscarwall@dalton-cohen.biz" TargetMode="External"/><Relationship Id="rId10593" Type="http://schemas.openxmlformats.org/officeDocument/2006/relationships/hyperlink" Target="https://www.cummings-stevenson.org/" TargetMode="External"/><Relationship Id="rId19308" Type="http://schemas.openxmlformats.org/officeDocument/2006/relationships/hyperlink" Target="mailto:rdennis@huff.com" TargetMode="External"/><Relationship Id="rId7265" Type="http://schemas.openxmlformats.org/officeDocument/2006/relationships/hyperlink" Target="https://www.potts.biz/" TargetMode="External"/><Relationship Id="rId10246" Type="http://schemas.openxmlformats.org/officeDocument/2006/relationships/hyperlink" Target="mailto:samanthajohns@barton-james.com" TargetMode="External"/><Relationship Id="rId3875" Type="http://schemas.openxmlformats.org/officeDocument/2006/relationships/hyperlink" Target="https://www.oneill.com/" TargetMode="External"/><Relationship Id="rId13469" Type="http://schemas.openxmlformats.org/officeDocument/2006/relationships/hyperlink" Target="http://www.solomon-gentry.info/" TargetMode="External"/><Relationship Id="rId15918" Type="http://schemas.openxmlformats.org/officeDocument/2006/relationships/hyperlink" Target="mailto:caroline92@morrison-duke.com" TargetMode="External"/><Relationship Id="rId3528" Type="http://schemas.openxmlformats.org/officeDocument/2006/relationships/hyperlink" Target="mailto:fordantonio@adkins-krueger.info" TargetMode="External"/><Relationship Id="rId1079" Type="http://schemas.openxmlformats.org/officeDocument/2006/relationships/hyperlink" Target="http://www.doyle-conner.net/" TargetMode="External"/><Relationship Id="rId6001" Type="http://schemas.openxmlformats.org/officeDocument/2006/relationships/hyperlink" Target="http://murray-ford.com/" TargetMode="External"/><Relationship Id="rId9571" Type="http://schemas.openxmlformats.org/officeDocument/2006/relationships/hyperlink" Target="http://www.medina-rodriguez.com/" TargetMode="External"/><Relationship Id="rId9224" Type="http://schemas.openxmlformats.org/officeDocument/2006/relationships/hyperlink" Target="mailto:whitney01@kirk-kline.com" TargetMode="External"/><Relationship Id="rId12552" Type="http://schemas.openxmlformats.org/officeDocument/2006/relationships/hyperlink" Target="mailto:blogan@blair.com" TargetMode="External"/><Relationship Id="rId19165" Type="http://schemas.openxmlformats.org/officeDocument/2006/relationships/hyperlink" Target="https://michael.net/" TargetMode="External"/><Relationship Id="rId930" Type="http://schemas.openxmlformats.org/officeDocument/2006/relationships/hyperlink" Target="mailto:haleymeadows@coffey.com" TargetMode="External"/><Relationship Id="rId2611" Type="http://schemas.openxmlformats.org/officeDocument/2006/relationships/hyperlink" Target="http://www.owen.com/" TargetMode="External"/><Relationship Id="rId12205" Type="http://schemas.openxmlformats.org/officeDocument/2006/relationships/hyperlink" Target="https://thomas-gallagher.org/" TargetMode="External"/><Relationship Id="rId15775" Type="http://schemas.openxmlformats.org/officeDocument/2006/relationships/hyperlink" Target="https://www.frazier-floyd.com/" TargetMode="External"/><Relationship Id="rId5834" Type="http://schemas.openxmlformats.org/officeDocument/2006/relationships/hyperlink" Target="mailto:jeanne63@bird-aguirre.info" TargetMode="External"/><Relationship Id="rId15428" Type="http://schemas.openxmlformats.org/officeDocument/2006/relationships/hyperlink" Target="mailto:juanmorales@berry-patterson.org" TargetMode="External"/><Relationship Id="rId18998" Type="http://schemas.openxmlformats.org/officeDocument/2006/relationships/hyperlink" Target="mailto:porterwalter@poole-mata.com" TargetMode="External"/><Relationship Id="rId3385" Type="http://schemas.openxmlformats.org/officeDocument/2006/relationships/hyperlink" Target="https://logan.net/" TargetMode="External"/><Relationship Id="rId3038" Type="http://schemas.openxmlformats.org/officeDocument/2006/relationships/hyperlink" Target="mailto:floydhayley@salazar-wyatt.com" TargetMode="External"/><Relationship Id="rId9081" Type="http://schemas.openxmlformats.org/officeDocument/2006/relationships/hyperlink" Target="http://www.douglas.info/" TargetMode="External"/><Relationship Id="rId12062" Type="http://schemas.openxmlformats.org/officeDocument/2006/relationships/hyperlink" Target="mailto:lindsayholt@durham-turner.com" TargetMode="External"/><Relationship Id="rId14511" Type="http://schemas.openxmlformats.org/officeDocument/2006/relationships/hyperlink" Target="https://cannon.com/" TargetMode="External"/><Relationship Id="rId440" Type="http://schemas.openxmlformats.org/officeDocument/2006/relationships/hyperlink" Target="mailto:yolanda53@thomas.info" TargetMode="External"/><Relationship Id="rId2121" Type="http://schemas.openxmlformats.org/officeDocument/2006/relationships/hyperlink" Target="https://daugherty.com/" TargetMode="External"/><Relationship Id="rId17734" Type="http://schemas.openxmlformats.org/officeDocument/2006/relationships/hyperlink" Target="mailto:jeffperez@vance.com" TargetMode="External"/><Relationship Id="rId5691" Type="http://schemas.openxmlformats.org/officeDocument/2006/relationships/hyperlink" Target="https://dawson.net/" TargetMode="External"/><Relationship Id="rId15285" Type="http://schemas.openxmlformats.org/officeDocument/2006/relationships/hyperlink" Target="http://www.french.biz/" TargetMode="External"/><Relationship Id="rId5344" Type="http://schemas.openxmlformats.org/officeDocument/2006/relationships/hyperlink" Target="mailto:horndevon@fletcher.com" TargetMode="External"/><Relationship Id="rId11895" Type="http://schemas.openxmlformats.org/officeDocument/2006/relationships/hyperlink" Target="http://cruz.biz/" TargetMode="External"/><Relationship Id="rId1954" Type="http://schemas.openxmlformats.org/officeDocument/2006/relationships/hyperlink" Target="mailto:walter95@murray.com" TargetMode="External"/><Relationship Id="rId8567" Type="http://schemas.openxmlformats.org/officeDocument/2006/relationships/hyperlink" Target="http://www.oliver.org/" TargetMode="External"/><Relationship Id="rId11548" Type="http://schemas.openxmlformats.org/officeDocument/2006/relationships/hyperlink" Target="mailto:ana02@tanner.org" TargetMode="External"/><Relationship Id="rId1607" Type="http://schemas.openxmlformats.org/officeDocument/2006/relationships/hyperlink" Target="https://www.orozco.com/" TargetMode="External"/><Relationship Id="rId14021" Type="http://schemas.openxmlformats.org/officeDocument/2006/relationships/hyperlink" Target="https://www.barker.biz/" TargetMode="External"/><Relationship Id="rId7650" Type="http://schemas.openxmlformats.org/officeDocument/2006/relationships/hyperlink" Target="mailto:cameron60@bowen.com" TargetMode="External"/><Relationship Id="rId17591" Type="http://schemas.openxmlformats.org/officeDocument/2006/relationships/hyperlink" Target="https://vang-henry.com/" TargetMode="External"/><Relationship Id="rId7303" Type="http://schemas.openxmlformats.org/officeDocument/2006/relationships/hyperlink" Target="http://www.cobb.com/" TargetMode="External"/><Relationship Id="rId10631" Type="http://schemas.openxmlformats.org/officeDocument/2006/relationships/hyperlink" Target="https://ortiz.net/" TargetMode="External"/><Relationship Id="rId17244" Type="http://schemas.openxmlformats.org/officeDocument/2006/relationships/hyperlink" Target="mailto:kmarks@pittman-fischer.info" TargetMode="External"/><Relationship Id="rId13854" Type="http://schemas.openxmlformats.org/officeDocument/2006/relationships/hyperlink" Target="mailto:kingerik@yang.info" TargetMode="External"/><Relationship Id="rId3913" Type="http://schemas.openxmlformats.org/officeDocument/2006/relationships/hyperlink" Target="http://small.com/" TargetMode="External"/><Relationship Id="rId8077" Type="http://schemas.openxmlformats.org/officeDocument/2006/relationships/hyperlink" Target="https://www.stephens-powell.info/" TargetMode="External"/><Relationship Id="rId13507" Type="http://schemas.openxmlformats.org/officeDocument/2006/relationships/hyperlink" Target="http://www.hill-odonnell.com/" TargetMode="External"/><Relationship Id="rId1464" Type="http://schemas.openxmlformats.org/officeDocument/2006/relationships/hyperlink" Target="mailto:noahbeasley@barker-bradshaw.com" TargetMode="External"/><Relationship Id="rId11058" Type="http://schemas.openxmlformats.org/officeDocument/2006/relationships/hyperlink" Target="mailto:cynthiahouse@mata-parsons.com" TargetMode="External"/><Relationship Id="rId19550" Type="http://schemas.openxmlformats.org/officeDocument/2006/relationships/hyperlink" Target="mailto:xstein@parrish-hunter.org" TargetMode="External"/><Relationship Id="rId1117" Type="http://schemas.openxmlformats.org/officeDocument/2006/relationships/hyperlink" Target="https://www.montes.com/" TargetMode="External"/><Relationship Id="rId4687" Type="http://schemas.openxmlformats.org/officeDocument/2006/relationships/hyperlink" Target="https://www.avila.com/" TargetMode="External"/><Relationship Id="rId19203" Type="http://schemas.openxmlformats.org/officeDocument/2006/relationships/hyperlink" Target="http://dillon.com/" TargetMode="External"/><Relationship Id="rId7160" Type="http://schemas.openxmlformats.org/officeDocument/2006/relationships/hyperlink" Target="mailto:ramseykent@valdez.biz" TargetMode="External"/><Relationship Id="rId10141" Type="http://schemas.openxmlformats.org/officeDocument/2006/relationships/hyperlink" Target="http://trevino-leach.com/" TargetMode="External"/><Relationship Id="rId15813" Type="http://schemas.openxmlformats.org/officeDocument/2006/relationships/hyperlink" Target="http://www.benitez.net/" TargetMode="External"/><Relationship Id="rId3770" Type="http://schemas.openxmlformats.org/officeDocument/2006/relationships/hyperlink" Target="mailto:jimbailey@hays.org" TargetMode="External"/><Relationship Id="rId13364" Type="http://schemas.openxmlformats.org/officeDocument/2006/relationships/hyperlink" Target="mailto:mario69@crawford-whitaker.com" TargetMode="External"/><Relationship Id="rId3423" Type="http://schemas.openxmlformats.org/officeDocument/2006/relationships/hyperlink" Target="http://gross.com/" TargetMode="External"/><Relationship Id="rId6993" Type="http://schemas.openxmlformats.org/officeDocument/2006/relationships/hyperlink" Target="https://sims-oliver.com/" TargetMode="External"/><Relationship Id="rId13017" Type="http://schemas.openxmlformats.org/officeDocument/2006/relationships/hyperlink" Target="http://nelson.com/" TargetMode="External"/><Relationship Id="rId16587" Type="http://schemas.openxmlformats.org/officeDocument/2006/relationships/hyperlink" Target="http://weaver-day.com/" TargetMode="External"/><Relationship Id="rId6646" Type="http://schemas.openxmlformats.org/officeDocument/2006/relationships/hyperlink" Target="mailto:padillaralph@holloway-morton.com" TargetMode="External"/><Relationship Id="rId19060" Type="http://schemas.openxmlformats.org/officeDocument/2006/relationships/hyperlink" Target="mailto:esparzaleroy@andersen.com" TargetMode="External"/><Relationship Id="rId4197" Type="http://schemas.openxmlformats.org/officeDocument/2006/relationships/hyperlink" Target="http://fisher-buckley.com/" TargetMode="External"/><Relationship Id="rId9869" Type="http://schemas.openxmlformats.org/officeDocument/2006/relationships/hyperlink" Target="https://www.byrd-bryan.com/" TargetMode="External"/><Relationship Id="rId12100" Type="http://schemas.openxmlformats.org/officeDocument/2006/relationships/hyperlink" Target="mailto:xbarr@shelton.com" TargetMode="External"/><Relationship Id="rId15670" Type="http://schemas.openxmlformats.org/officeDocument/2006/relationships/hyperlink" Target="mailto:yeseniawhitney@villanueva.org" TargetMode="External"/><Relationship Id="rId2909" Type="http://schemas.openxmlformats.org/officeDocument/2006/relationships/hyperlink" Target="http://roy.com/" TargetMode="External"/><Relationship Id="rId3280" Type="http://schemas.openxmlformats.org/officeDocument/2006/relationships/hyperlink" Target="mailto:eclements@gordon-combs.com" TargetMode="External"/><Relationship Id="rId15323" Type="http://schemas.openxmlformats.org/officeDocument/2006/relationships/hyperlink" Target="http://www.farley.com/" TargetMode="External"/><Relationship Id="rId18893" Type="http://schemas.openxmlformats.org/officeDocument/2006/relationships/hyperlink" Target="https://www.landry.info/" TargetMode="External"/><Relationship Id="rId8952" Type="http://schemas.openxmlformats.org/officeDocument/2006/relationships/hyperlink" Target="mailto:treed@donovan-knox.com" TargetMode="External"/><Relationship Id="rId11933" Type="http://schemas.openxmlformats.org/officeDocument/2006/relationships/hyperlink" Target="https://cline-salinas.org/" TargetMode="External"/><Relationship Id="rId18546" Type="http://schemas.openxmlformats.org/officeDocument/2006/relationships/hyperlink" Target="mailto:qarroyo@carroll-nicholson.net" TargetMode="External"/><Relationship Id="rId6156" Type="http://schemas.openxmlformats.org/officeDocument/2006/relationships/hyperlink" Target="mailto:jconrad@conner.com" TargetMode="External"/><Relationship Id="rId8605" Type="http://schemas.openxmlformats.org/officeDocument/2006/relationships/hyperlink" Target="https://www.mcclain.info/" TargetMode="External"/><Relationship Id="rId16097" Type="http://schemas.openxmlformats.org/officeDocument/2006/relationships/hyperlink" Target="http://www.mcneil.com/" TargetMode="External"/><Relationship Id="rId14809" Type="http://schemas.openxmlformats.org/officeDocument/2006/relationships/hyperlink" Target="http://www.davidson.biz/" TargetMode="External"/><Relationship Id="rId2766" Type="http://schemas.openxmlformats.org/officeDocument/2006/relationships/hyperlink" Target="mailto:agentry@rosales-james.com" TargetMode="External"/><Relationship Id="rId9379" Type="http://schemas.openxmlformats.org/officeDocument/2006/relationships/hyperlink" Target="https://www.andersen.org/" TargetMode="External"/><Relationship Id="rId15180" Type="http://schemas.openxmlformats.org/officeDocument/2006/relationships/hyperlink" Target="mailto:vramirez@rush.com" TargetMode="External"/><Relationship Id="rId738" Type="http://schemas.openxmlformats.org/officeDocument/2006/relationships/hyperlink" Target="mailto:ayerschris@gilbert-landry.org" TargetMode="External"/><Relationship Id="rId2419" Type="http://schemas.openxmlformats.org/officeDocument/2006/relationships/hyperlink" Target="https://www.lewis-peterson.net/" TargetMode="External"/><Relationship Id="rId5989" Type="http://schemas.openxmlformats.org/officeDocument/2006/relationships/hyperlink" Target="http://www.shannon.com/" TargetMode="External"/><Relationship Id="rId8462" Type="http://schemas.openxmlformats.org/officeDocument/2006/relationships/hyperlink" Target="mailto:pittsstacy@gillespie-holt.org" TargetMode="External"/><Relationship Id="rId11790" Type="http://schemas.openxmlformats.org/officeDocument/2006/relationships/hyperlink" Target="mailto:lisabarber@webster.com" TargetMode="External"/><Relationship Id="rId18056" Type="http://schemas.openxmlformats.org/officeDocument/2006/relationships/hyperlink" Target="mailto:francisco01@osborn-hays.com" TargetMode="External"/><Relationship Id="rId8115" Type="http://schemas.openxmlformats.org/officeDocument/2006/relationships/hyperlink" Target="http://logan-lindsey.com/" TargetMode="External"/><Relationship Id="rId11443" Type="http://schemas.openxmlformats.org/officeDocument/2006/relationships/hyperlink" Target="http://www.hamilton-arias.com/" TargetMode="External"/><Relationship Id="rId1502" Type="http://schemas.openxmlformats.org/officeDocument/2006/relationships/hyperlink" Target="mailto:brandi34@barry.com" TargetMode="External"/><Relationship Id="rId14666" Type="http://schemas.openxmlformats.org/officeDocument/2006/relationships/hyperlink" Target="mailto:dchavez@mckay.org" TargetMode="External"/><Relationship Id="rId4725" Type="http://schemas.openxmlformats.org/officeDocument/2006/relationships/hyperlink" Target="https://www.mills.com/" TargetMode="External"/><Relationship Id="rId14319" Type="http://schemas.openxmlformats.org/officeDocument/2006/relationships/hyperlink" Target="http://norman.com/" TargetMode="External"/><Relationship Id="rId17889" Type="http://schemas.openxmlformats.org/officeDocument/2006/relationships/hyperlink" Target="https://www.wyatt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73B18-BCD1-0644-AB32-BD98F142D112}">
  <dimension ref="A1:L10001"/>
  <sheetViews>
    <sheetView tabSelected="1" topLeftCell="A9968" workbookViewId="0">
      <selection activeCell="J10001" sqref="J10001"/>
    </sheetView>
  </sheetViews>
  <sheetFormatPr baseColWidth="10" defaultRowHeight="16" x14ac:dyDescent="0.2"/>
  <cols>
    <col min="1" max="1" width="6.1640625" bestFit="1" customWidth="1"/>
    <col min="2" max="2" width="17.6640625" bestFit="1" customWidth="1"/>
    <col min="3" max="3" width="10" bestFit="1" customWidth="1"/>
    <col min="4" max="4" width="11" bestFit="1" customWidth="1"/>
    <col min="5" max="5" width="31.33203125" bestFit="1" customWidth="1"/>
    <col min="6" max="6" width="20.33203125" bestFit="1" customWidth="1"/>
    <col min="7" max="7" width="40.1640625" bestFit="1" customWidth="1"/>
    <col min="8" max="9" width="22.33203125" bestFit="1" customWidth="1"/>
    <col min="10" max="10" width="37.83203125" bestFit="1" customWidth="1"/>
    <col min="11" max="11" width="15.6640625" bestFit="1" customWidth="1"/>
    <col min="12" max="12" width="35.3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>
        <v>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3" t="s">
        <v>20</v>
      </c>
      <c r="K2" s="4">
        <v>44069</v>
      </c>
      <c r="L2" s="3" t="s">
        <v>21</v>
      </c>
    </row>
    <row r="3" spans="1:12" x14ac:dyDescent="0.2">
      <c r="A3" s="1">
        <v>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29</v>
      </c>
      <c r="J3" s="3" t="s">
        <v>30</v>
      </c>
      <c r="K3" s="4">
        <v>43948</v>
      </c>
      <c r="L3" s="3" t="s">
        <v>31</v>
      </c>
    </row>
    <row r="4" spans="1:12" x14ac:dyDescent="0.2">
      <c r="A4" s="1">
        <v>3</v>
      </c>
      <c r="B4" s="2" t="s">
        <v>65701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>
        <v>8352752061</v>
      </c>
      <c r="I4" s="2" t="s">
        <v>37</v>
      </c>
      <c r="J4" s="3" t="s">
        <v>38</v>
      </c>
      <c r="K4" s="4">
        <v>44642</v>
      </c>
      <c r="L4" s="3" t="s">
        <v>39</v>
      </c>
    </row>
    <row r="5" spans="1:12" x14ac:dyDescent="0.2">
      <c r="A5" s="1">
        <v>4</v>
      </c>
      <c r="B5" s="2" t="s">
        <v>22</v>
      </c>
      <c r="C5" s="2" t="s">
        <v>40</v>
      </c>
      <c r="D5" s="2" t="s">
        <v>41</v>
      </c>
      <c r="E5" s="2" t="s">
        <v>42</v>
      </c>
      <c r="F5" s="2" t="s">
        <v>43</v>
      </c>
      <c r="G5" s="2" t="s">
        <v>44</v>
      </c>
      <c r="H5" s="2" t="s">
        <v>45</v>
      </c>
      <c r="I5" s="2" t="s">
        <v>46</v>
      </c>
      <c r="J5" s="3" t="s">
        <v>47</v>
      </c>
      <c r="K5" s="4">
        <v>44014</v>
      </c>
      <c r="L5" s="3" t="s">
        <v>48</v>
      </c>
    </row>
    <row r="6" spans="1:12" x14ac:dyDescent="0.2">
      <c r="A6" s="1">
        <v>5</v>
      </c>
      <c r="B6" s="2" t="s">
        <v>49</v>
      </c>
      <c r="C6" s="2" t="s">
        <v>50</v>
      </c>
      <c r="D6" s="2" t="s">
        <v>51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56</v>
      </c>
      <c r="J6" s="3" t="s">
        <v>57</v>
      </c>
      <c r="K6" s="4">
        <v>44213</v>
      </c>
      <c r="L6" s="3" t="s">
        <v>58</v>
      </c>
    </row>
    <row r="7" spans="1:12" x14ac:dyDescent="0.2">
      <c r="A7" s="1">
        <v>6</v>
      </c>
      <c r="B7" s="2" t="s">
        <v>59</v>
      </c>
      <c r="C7" s="2" t="s">
        <v>60</v>
      </c>
      <c r="D7" s="2" t="s">
        <v>61</v>
      </c>
      <c r="E7" s="2" t="s">
        <v>62</v>
      </c>
      <c r="F7" s="2" t="s">
        <v>63</v>
      </c>
      <c r="G7" s="2" t="s">
        <v>64</v>
      </c>
      <c r="H7" s="2" t="s">
        <v>65</v>
      </c>
      <c r="I7" s="2">
        <f>1-313-882-4167</f>
        <v>-5361</v>
      </c>
      <c r="J7" s="3" t="s">
        <v>66</v>
      </c>
      <c r="K7" s="4">
        <v>44421</v>
      </c>
      <c r="L7" s="3" t="s">
        <v>67</v>
      </c>
    </row>
    <row r="8" spans="1:12" x14ac:dyDescent="0.2">
      <c r="A8" s="1">
        <v>7</v>
      </c>
      <c r="B8" s="2" t="s">
        <v>22</v>
      </c>
      <c r="C8" s="2" t="s">
        <v>68</v>
      </c>
      <c r="D8" s="2" t="s">
        <v>69</v>
      </c>
      <c r="E8" s="2" t="s">
        <v>70</v>
      </c>
      <c r="F8" s="2" t="s">
        <v>71</v>
      </c>
      <c r="G8" s="2" t="s">
        <v>72</v>
      </c>
      <c r="H8" s="2" t="s">
        <v>73</v>
      </c>
      <c r="I8" s="2" t="s">
        <v>74</v>
      </c>
      <c r="J8" s="3" t="s">
        <v>75</v>
      </c>
      <c r="K8" s="4">
        <v>43930</v>
      </c>
      <c r="L8" s="3" t="s">
        <v>76</v>
      </c>
    </row>
    <row r="9" spans="1:12" x14ac:dyDescent="0.2">
      <c r="A9" s="1">
        <v>8</v>
      </c>
      <c r="B9" s="2" t="s">
        <v>77</v>
      </c>
      <c r="C9" s="2" t="s">
        <v>78</v>
      </c>
      <c r="D9" s="2" t="s">
        <v>79</v>
      </c>
      <c r="E9" s="2" t="s">
        <v>80</v>
      </c>
      <c r="F9" s="2" t="s">
        <v>81</v>
      </c>
      <c r="G9" s="2" t="s">
        <v>82</v>
      </c>
      <c r="H9" s="2" t="s">
        <v>65478</v>
      </c>
      <c r="I9" s="2" t="s">
        <v>65479</v>
      </c>
      <c r="J9" s="3" t="s">
        <v>83</v>
      </c>
      <c r="K9" s="4">
        <v>44288</v>
      </c>
      <c r="L9" s="3" t="s">
        <v>84</v>
      </c>
    </row>
    <row r="10" spans="1:12" x14ac:dyDescent="0.2">
      <c r="A10" s="1">
        <v>9</v>
      </c>
      <c r="B10" s="2" t="s">
        <v>65701</v>
      </c>
      <c r="C10" s="2" t="s">
        <v>85</v>
      </c>
      <c r="D10" s="2" t="s">
        <v>86</v>
      </c>
      <c r="E10" s="2" t="s">
        <v>87</v>
      </c>
      <c r="F10" s="2" t="s">
        <v>88</v>
      </c>
      <c r="G10" s="2" t="s">
        <v>89</v>
      </c>
      <c r="H10" s="2" t="s">
        <v>90</v>
      </c>
      <c r="I10" s="2" t="s">
        <v>91</v>
      </c>
      <c r="J10" s="3" t="s">
        <v>92</v>
      </c>
      <c r="K10" s="4">
        <v>44161</v>
      </c>
      <c r="L10" s="3" t="s">
        <v>93</v>
      </c>
    </row>
    <row r="11" spans="1:12" x14ac:dyDescent="0.2">
      <c r="A11" s="1">
        <v>10</v>
      </c>
      <c r="B11" s="2" t="s">
        <v>65701</v>
      </c>
      <c r="C11" s="2" t="s">
        <v>94</v>
      </c>
      <c r="D11" s="2" t="s">
        <v>95</v>
      </c>
      <c r="E11" s="2" t="s">
        <v>96</v>
      </c>
      <c r="F11" s="2" t="s">
        <v>97</v>
      </c>
      <c r="G11" s="2" t="s">
        <v>98</v>
      </c>
      <c r="H11" s="2" t="s">
        <v>99</v>
      </c>
      <c r="I11" s="2" t="s">
        <v>100</v>
      </c>
      <c r="J11" s="3" t="s">
        <v>101</v>
      </c>
      <c r="K11" s="4">
        <v>44376</v>
      </c>
      <c r="L11" s="3" t="s">
        <v>102</v>
      </c>
    </row>
    <row r="12" spans="1:12" x14ac:dyDescent="0.2">
      <c r="A12" s="1">
        <v>11</v>
      </c>
      <c r="B12" s="2" t="s">
        <v>103</v>
      </c>
      <c r="C12" s="2" t="s">
        <v>104</v>
      </c>
      <c r="D12" s="2" t="s">
        <v>105</v>
      </c>
      <c r="E12" s="2" t="s">
        <v>106</v>
      </c>
      <c r="F12" s="2" t="s">
        <v>107</v>
      </c>
      <c r="G12" s="2" t="s">
        <v>108</v>
      </c>
      <c r="H12" s="2" t="s">
        <v>109</v>
      </c>
      <c r="I12" s="2" t="s">
        <v>110</v>
      </c>
      <c r="J12" s="3" t="s">
        <v>111</v>
      </c>
      <c r="K12" s="4">
        <v>44318</v>
      </c>
      <c r="L12" s="3" t="s">
        <v>112</v>
      </c>
    </row>
    <row r="13" spans="1:12" x14ac:dyDescent="0.2">
      <c r="A13" s="1">
        <v>12</v>
      </c>
      <c r="B13" s="2" t="s">
        <v>22</v>
      </c>
      <c r="C13" s="2" t="s">
        <v>113</v>
      </c>
      <c r="D13" s="2" t="s">
        <v>114</v>
      </c>
      <c r="E13" s="2" t="s">
        <v>115</v>
      </c>
      <c r="F13" s="2" t="s">
        <v>116</v>
      </c>
      <c r="G13" s="2" t="s">
        <v>117</v>
      </c>
      <c r="H13" s="2">
        <v>4229986278</v>
      </c>
      <c r="I13" s="2" t="s">
        <v>118</v>
      </c>
      <c r="J13" s="3" t="s">
        <v>267</v>
      </c>
      <c r="K13" s="4">
        <v>44293</v>
      </c>
      <c r="L13" s="3" t="s">
        <v>119</v>
      </c>
    </row>
    <row r="14" spans="1:12" x14ac:dyDescent="0.2">
      <c r="A14" s="1">
        <v>13</v>
      </c>
      <c r="B14" s="2" t="s">
        <v>120</v>
      </c>
      <c r="C14" s="2" t="s">
        <v>121</v>
      </c>
      <c r="D14" s="2" t="s">
        <v>122</v>
      </c>
      <c r="E14" s="2" t="s">
        <v>123</v>
      </c>
      <c r="F14" s="2" t="s">
        <v>124</v>
      </c>
      <c r="G14" s="2" t="s">
        <v>125</v>
      </c>
      <c r="H14" s="2" t="s">
        <v>126</v>
      </c>
      <c r="I14" s="2" t="s">
        <v>127</v>
      </c>
      <c r="J14" s="3" t="s">
        <v>277</v>
      </c>
      <c r="K14" s="4">
        <v>43889</v>
      </c>
      <c r="L14" s="3" t="s">
        <v>128</v>
      </c>
    </row>
    <row r="15" spans="1:12" x14ac:dyDescent="0.2">
      <c r="A15" s="1">
        <v>14</v>
      </c>
      <c r="B15" s="2" t="s">
        <v>129</v>
      </c>
      <c r="C15" s="2" t="s">
        <v>130</v>
      </c>
      <c r="D15" s="2" t="s">
        <v>131</v>
      </c>
      <c r="E15" s="2" t="s">
        <v>132</v>
      </c>
      <c r="F15" s="2" t="s">
        <v>133</v>
      </c>
      <c r="G15" s="2" t="s">
        <v>134</v>
      </c>
      <c r="H15" s="2" t="s">
        <v>135</v>
      </c>
      <c r="I15" s="2" t="s">
        <v>136</v>
      </c>
      <c r="J15" s="3" t="s">
        <v>286</v>
      </c>
      <c r="K15" s="4">
        <v>44623</v>
      </c>
      <c r="L15" s="3" t="s">
        <v>137</v>
      </c>
    </row>
    <row r="16" spans="1:12" x14ac:dyDescent="0.2">
      <c r="A16" s="1">
        <v>15</v>
      </c>
      <c r="B16" s="2" t="s">
        <v>138</v>
      </c>
      <c r="C16" s="2" t="s">
        <v>139</v>
      </c>
      <c r="D16" s="2" t="s">
        <v>140</v>
      </c>
      <c r="E16" s="2" t="s">
        <v>141</v>
      </c>
      <c r="F16" s="2" t="s">
        <v>142</v>
      </c>
      <c r="G16" s="2" t="s">
        <v>143</v>
      </c>
      <c r="H16" s="2" t="s">
        <v>144</v>
      </c>
      <c r="I16" s="2" t="s">
        <v>145</v>
      </c>
      <c r="J16" s="3" t="s">
        <v>146</v>
      </c>
      <c r="K16" s="4">
        <v>44285</v>
      </c>
      <c r="L16" s="3" t="s">
        <v>147</v>
      </c>
    </row>
    <row r="17" spans="1:12" x14ac:dyDescent="0.2">
      <c r="A17" s="1">
        <v>16</v>
      </c>
      <c r="B17" s="2" t="s">
        <v>148</v>
      </c>
      <c r="C17" s="2" t="s">
        <v>149</v>
      </c>
      <c r="D17" s="2" t="s">
        <v>150</v>
      </c>
      <c r="E17" s="2" t="s">
        <v>151</v>
      </c>
      <c r="F17" s="2" t="s">
        <v>152</v>
      </c>
      <c r="G17" s="2" t="s">
        <v>153</v>
      </c>
      <c r="H17" s="2" t="s">
        <v>154</v>
      </c>
      <c r="I17" s="2" t="s">
        <v>155</v>
      </c>
      <c r="J17" s="3" t="s">
        <v>156</v>
      </c>
      <c r="K17" s="4">
        <v>44052</v>
      </c>
      <c r="L17" s="3" t="s">
        <v>157</v>
      </c>
    </row>
    <row r="18" spans="1:12" x14ac:dyDescent="0.2">
      <c r="A18" s="1">
        <v>17</v>
      </c>
      <c r="B18" s="2" t="s">
        <v>22</v>
      </c>
      <c r="C18" s="2" t="s">
        <v>158</v>
      </c>
      <c r="D18" s="2" t="s">
        <v>159</v>
      </c>
      <c r="E18" s="2" t="s">
        <v>160</v>
      </c>
      <c r="F18" s="2" t="s">
        <v>161</v>
      </c>
      <c r="G18" s="2" t="s">
        <v>162</v>
      </c>
      <c r="H18" s="2">
        <v>8416559700</v>
      </c>
      <c r="I18" s="2" t="s">
        <v>163</v>
      </c>
      <c r="J18" s="3" t="s">
        <v>164</v>
      </c>
      <c r="K18" s="4">
        <v>44337</v>
      </c>
      <c r="L18" s="3" t="s">
        <v>165</v>
      </c>
    </row>
    <row r="19" spans="1:12" x14ac:dyDescent="0.2">
      <c r="A19" s="1">
        <v>18</v>
      </c>
      <c r="B19" s="2" t="s">
        <v>166</v>
      </c>
      <c r="C19" s="2" t="s">
        <v>167</v>
      </c>
      <c r="D19" s="2" t="s">
        <v>168</v>
      </c>
      <c r="E19" s="2" t="s">
        <v>169</v>
      </c>
      <c r="F19" s="2" t="s">
        <v>170</v>
      </c>
      <c r="G19" s="2" t="s">
        <v>171</v>
      </c>
      <c r="H19" s="2" t="s">
        <v>172</v>
      </c>
      <c r="I19" s="2" t="s">
        <v>173</v>
      </c>
      <c r="J19" s="3" t="s">
        <v>174</v>
      </c>
      <c r="K19" s="4">
        <v>44349</v>
      </c>
      <c r="L19" s="3" t="s">
        <v>175</v>
      </c>
    </row>
    <row r="20" spans="1:12" x14ac:dyDescent="0.2">
      <c r="A20" s="1">
        <v>19</v>
      </c>
      <c r="B20" s="2" t="s">
        <v>176</v>
      </c>
      <c r="C20" s="2" t="s">
        <v>177</v>
      </c>
      <c r="D20" s="2" t="s">
        <v>178</v>
      </c>
      <c r="E20" s="2" t="s">
        <v>179</v>
      </c>
      <c r="F20" s="2" t="s">
        <v>180</v>
      </c>
      <c r="G20" s="2" t="s">
        <v>181</v>
      </c>
      <c r="H20" s="2" t="s">
        <v>182</v>
      </c>
      <c r="I20" s="2">
        <v>6244311825</v>
      </c>
      <c r="J20" s="3" t="s">
        <v>183</v>
      </c>
      <c r="K20" s="4">
        <v>44303</v>
      </c>
      <c r="L20" s="3" t="s">
        <v>184</v>
      </c>
    </row>
    <row r="21" spans="1:12" x14ac:dyDescent="0.2">
      <c r="A21" s="1">
        <v>20</v>
      </c>
      <c r="B21" s="2" t="s">
        <v>185</v>
      </c>
      <c r="C21" s="2" t="s">
        <v>186</v>
      </c>
      <c r="D21" s="2" t="s">
        <v>187</v>
      </c>
      <c r="E21" s="2" t="s">
        <v>188</v>
      </c>
      <c r="F21" s="2" t="s">
        <v>189</v>
      </c>
      <c r="G21" s="2" t="s">
        <v>190</v>
      </c>
      <c r="H21" s="2" t="s">
        <v>191</v>
      </c>
      <c r="I21" s="2" t="s">
        <v>192</v>
      </c>
      <c r="J21" s="3" t="s">
        <v>193</v>
      </c>
      <c r="K21" s="4">
        <v>44195</v>
      </c>
      <c r="L21" s="3" t="s">
        <v>194</v>
      </c>
    </row>
    <row r="22" spans="1:12" x14ac:dyDescent="0.2">
      <c r="A22" s="1">
        <v>21</v>
      </c>
      <c r="B22" s="2" t="s">
        <v>195</v>
      </c>
      <c r="C22" s="2" t="s">
        <v>196</v>
      </c>
      <c r="D22" s="2" t="s">
        <v>197</v>
      </c>
      <c r="E22" s="2" t="s">
        <v>198</v>
      </c>
      <c r="F22" s="2" t="s">
        <v>199</v>
      </c>
      <c r="G22" s="2" t="s">
        <v>200</v>
      </c>
      <c r="H22" s="2" t="s">
        <v>201</v>
      </c>
      <c r="I22" s="2" t="s">
        <v>202</v>
      </c>
      <c r="J22" s="3" t="s">
        <v>203</v>
      </c>
      <c r="K22" s="4">
        <v>43831</v>
      </c>
      <c r="L22" s="3" t="s">
        <v>204</v>
      </c>
    </row>
    <row r="23" spans="1:12" x14ac:dyDescent="0.2">
      <c r="A23" s="1">
        <v>22</v>
      </c>
      <c r="B23" s="2" t="s">
        <v>205</v>
      </c>
      <c r="C23" s="2" t="s">
        <v>206</v>
      </c>
      <c r="D23" s="2" t="s">
        <v>207</v>
      </c>
      <c r="E23" s="2" t="s">
        <v>208</v>
      </c>
      <c r="F23" s="2" t="s">
        <v>209</v>
      </c>
      <c r="G23" s="2" t="s">
        <v>89</v>
      </c>
      <c r="H23" s="2" t="s">
        <v>144</v>
      </c>
      <c r="I23" s="2" t="s">
        <v>145</v>
      </c>
      <c r="J23" s="3" t="s">
        <v>210</v>
      </c>
      <c r="K23" s="4">
        <v>44374</v>
      </c>
      <c r="L23" s="3" t="s">
        <v>211</v>
      </c>
    </row>
    <row r="24" spans="1:12" x14ac:dyDescent="0.2">
      <c r="A24" s="1">
        <v>23</v>
      </c>
      <c r="B24" s="2" t="s">
        <v>212</v>
      </c>
      <c r="C24" s="2" t="s">
        <v>213</v>
      </c>
      <c r="D24" s="2" t="s">
        <v>214</v>
      </c>
      <c r="E24" s="2" t="s">
        <v>215</v>
      </c>
      <c r="F24" s="2" t="s">
        <v>216</v>
      </c>
      <c r="G24" s="2" t="s">
        <v>217</v>
      </c>
      <c r="H24" s="2" t="s">
        <v>218</v>
      </c>
      <c r="I24" s="2" t="s">
        <v>219</v>
      </c>
      <c r="J24" s="3" t="s">
        <v>220</v>
      </c>
      <c r="K24" s="4">
        <v>43970</v>
      </c>
      <c r="L24" s="3" t="s">
        <v>221</v>
      </c>
    </row>
    <row r="25" spans="1:12" x14ac:dyDescent="0.2">
      <c r="A25" s="1">
        <v>24</v>
      </c>
      <c r="B25" s="2" t="s">
        <v>222</v>
      </c>
      <c r="C25" s="2" t="s">
        <v>223</v>
      </c>
      <c r="D25" s="2" t="s">
        <v>224</v>
      </c>
      <c r="E25" s="2" t="s">
        <v>225</v>
      </c>
      <c r="F25" s="2" t="s">
        <v>226</v>
      </c>
      <c r="G25" s="2" t="s">
        <v>227</v>
      </c>
      <c r="H25" s="2" t="s">
        <v>228</v>
      </c>
      <c r="I25" s="2" t="s">
        <v>229</v>
      </c>
      <c r="J25" s="3" t="s">
        <v>230</v>
      </c>
      <c r="K25" s="4">
        <v>43853</v>
      </c>
      <c r="L25" s="3" t="s">
        <v>231</v>
      </c>
    </row>
    <row r="26" spans="1:12" x14ac:dyDescent="0.2">
      <c r="A26" s="1">
        <v>25</v>
      </c>
      <c r="B26" s="2" t="s">
        <v>232</v>
      </c>
      <c r="C26" s="2" t="s">
        <v>233</v>
      </c>
      <c r="D26" s="2" t="s">
        <v>234</v>
      </c>
      <c r="E26" s="2" t="s">
        <v>235</v>
      </c>
      <c r="F26" s="2" t="s">
        <v>236</v>
      </c>
      <c r="G26" s="2" t="s">
        <v>237</v>
      </c>
      <c r="H26" s="2" t="s">
        <v>238</v>
      </c>
      <c r="I26" s="2" t="s">
        <v>239</v>
      </c>
      <c r="J26" s="3" t="s">
        <v>240</v>
      </c>
      <c r="K26" s="4">
        <v>44079</v>
      </c>
      <c r="L26" s="3" t="s">
        <v>241</v>
      </c>
    </row>
    <row r="27" spans="1:12" x14ac:dyDescent="0.2">
      <c r="A27" s="1">
        <v>26</v>
      </c>
      <c r="B27" s="2" t="s">
        <v>242</v>
      </c>
      <c r="C27" s="2" t="s">
        <v>243</v>
      </c>
      <c r="D27" s="2" t="s">
        <v>244</v>
      </c>
      <c r="E27" s="2" t="s">
        <v>245</v>
      </c>
      <c r="F27" s="2" t="s">
        <v>246</v>
      </c>
      <c r="G27" s="2" t="s">
        <v>247</v>
      </c>
      <c r="H27" s="2" t="s">
        <v>248</v>
      </c>
      <c r="I27" s="2" t="s">
        <v>249</v>
      </c>
      <c r="J27" s="3" t="s">
        <v>250</v>
      </c>
      <c r="K27" s="4">
        <v>43896</v>
      </c>
      <c r="L27" s="3" t="s">
        <v>251</v>
      </c>
    </row>
    <row r="28" spans="1:12" x14ac:dyDescent="0.2">
      <c r="A28" s="1">
        <v>27</v>
      </c>
      <c r="B28" s="2" t="s">
        <v>252</v>
      </c>
      <c r="C28" s="2" t="s">
        <v>253</v>
      </c>
      <c r="D28" s="2" t="s">
        <v>254</v>
      </c>
      <c r="E28" s="2" t="s">
        <v>255</v>
      </c>
      <c r="F28" s="2" t="s">
        <v>256</v>
      </c>
      <c r="G28" s="2" t="s">
        <v>257</v>
      </c>
      <c r="H28" s="2" t="s">
        <v>258</v>
      </c>
      <c r="I28" s="2" t="s">
        <v>259</v>
      </c>
      <c r="J28" s="3" t="s">
        <v>260</v>
      </c>
      <c r="K28" s="4">
        <v>44364</v>
      </c>
      <c r="L28" s="3" t="s">
        <v>261</v>
      </c>
    </row>
    <row r="29" spans="1:12" x14ac:dyDescent="0.2">
      <c r="A29" s="1">
        <v>28</v>
      </c>
      <c r="B29" s="2" t="s">
        <v>262</v>
      </c>
      <c r="C29" s="2" t="s">
        <v>263</v>
      </c>
      <c r="D29" s="2" t="s">
        <v>264</v>
      </c>
      <c r="E29" s="2" t="s">
        <v>265</v>
      </c>
      <c r="F29" s="2" t="s">
        <v>266</v>
      </c>
      <c r="G29" s="2" t="s">
        <v>217</v>
      </c>
      <c r="H29" s="2" t="s">
        <v>144</v>
      </c>
      <c r="I29" s="2" t="s">
        <v>145</v>
      </c>
      <c r="J29" s="3" t="s">
        <v>267</v>
      </c>
      <c r="K29" s="4">
        <v>44150</v>
      </c>
      <c r="L29" s="3" t="s">
        <v>268</v>
      </c>
    </row>
    <row r="30" spans="1:12" x14ac:dyDescent="0.2">
      <c r="A30" s="1">
        <v>29</v>
      </c>
      <c r="B30" s="2" t="s">
        <v>269</v>
      </c>
      <c r="C30" s="2" t="s">
        <v>316</v>
      </c>
      <c r="D30" s="2" t="s">
        <v>317</v>
      </c>
      <c r="E30" s="2" t="s">
        <v>272</v>
      </c>
      <c r="F30" s="2" t="s">
        <v>273</v>
      </c>
      <c r="G30" s="2" t="s">
        <v>274</v>
      </c>
      <c r="H30" s="2" t="s">
        <v>275</v>
      </c>
      <c r="I30" s="2" t="s">
        <v>276</v>
      </c>
      <c r="J30" s="3" t="s">
        <v>277</v>
      </c>
      <c r="K30" s="4">
        <v>44256</v>
      </c>
      <c r="L30" s="3" t="s">
        <v>278</v>
      </c>
    </row>
    <row r="31" spans="1:12" x14ac:dyDescent="0.2">
      <c r="A31" s="1">
        <v>30</v>
      </c>
      <c r="B31" s="2" t="s">
        <v>176</v>
      </c>
      <c r="C31" s="2" t="s">
        <v>279</v>
      </c>
      <c r="D31" s="2" t="s">
        <v>280</v>
      </c>
      <c r="E31" s="2" t="s">
        <v>281</v>
      </c>
      <c r="F31" s="2" t="s">
        <v>282</v>
      </c>
      <c r="G31" s="2" t="s">
        <v>283</v>
      </c>
      <c r="H31" s="2" t="s">
        <v>284</v>
      </c>
      <c r="I31" s="2" t="s">
        <v>285</v>
      </c>
      <c r="J31" s="3" t="s">
        <v>286</v>
      </c>
      <c r="K31" s="4">
        <v>44441</v>
      </c>
      <c r="L31" s="3" t="s">
        <v>287</v>
      </c>
    </row>
    <row r="32" spans="1:12" x14ac:dyDescent="0.2">
      <c r="A32" s="1">
        <v>31</v>
      </c>
      <c r="B32" s="2" t="s">
        <v>288</v>
      </c>
      <c r="C32" s="2" t="s">
        <v>289</v>
      </c>
      <c r="D32" s="2" t="s">
        <v>290</v>
      </c>
      <c r="E32" s="2" t="s">
        <v>291</v>
      </c>
      <c r="F32" s="2" t="s">
        <v>292</v>
      </c>
      <c r="G32" s="2" t="s">
        <v>293</v>
      </c>
      <c r="H32" s="2">
        <v>4779933630</v>
      </c>
      <c r="I32" s="2" t="s">
        <v>294</v>
      </c>
      <c r="J32" s="3" t="s">
        <v>295</v>
      </c>
      <c r="K32" s="4">
        <v>44018</v>
      </c>
      <c r="L32" s="3" t="s">
        <v>296</v>
      </c>
    </row>
    <row r="33" spans="1:12" x14ac:dyDescent="0.2">
      <c r="A33" s="1">
        <v>32</v>
      </c>
      <c r="B33" s="2" t="s">
        <v>297</v>
      </c>
      <c r="C33" s="2" t="s">
        <v>158</v>
      </c>
      <c r="D33" s="2" t="s">
        <v>298</v>
      </c>
      <c r="E33" s="2" t="s">
        <v>299</v>
      </c>
      <c r="F33" s="2" t="s">
        <v>300</v>
      </c>
      <c r="G33" s="2" t="s">
        <v>301</v>
      </c>
      <c r="H33" s="2" t="s">
        <v>302</v>
      </c>
      <c r="I33" s="2" t="s">
        <v>303</v>
      </c>
      <c r="J33" s="3" t="s">
        <v>304</v>
      </c>
      <c r="K33" s="4">
        <v>44027</v>
      </c>
      <c r="L33" s="3" t="s">
        <v>305</v>
      </c>
    </row>
    <row r="34" spans="1:12" x14ac:dyDescent="0.2">
      <c r="A34" s="1">
        <v>33</v>
      </c>
      <c r="B34" s="2" t="s">
        <v>306</v>
      </c>
      <c r="C34" s="2" t="s">
        <v>307</v>
      </c>
      <c r="D34" s="2" t="s">
        <v>308</v>
      </c>
      <c r="E34" s="2" t="s">
        <v>309</v>
      </c>
      <c r="F34" s="2" t="s">
        <v>310</v>
      </c>
      <c r="G34" s="2" t="s">
        <v>311</v>
      </c>
      <c r="H34" s="2" t="s">
        <v>312</v>
      </c>
      <c r="I34" s="2">
        <v>5024074926</v>
      </c>
      <c r="J34" s="3" t="s">
        <v>313</v>
      </c>
      <c r="K34" s="4">
        <v>44563</v>
      </c>
      <c r="L34" s="3" t="s">
        <v>314</v>
      </c>
    </row>
    <row r="35" spans="1:12" x14ac:dyDescent="0.2">
      <c r="A35" s="1">
        <v>34</v>
      </c>
      <c r="B35" s="2" t="s">
        <v>315</v>
      </c>
      <c r="C35" s="2" t="s">
        <v>316</v>
      </c>
      <c r="D35" s="2" t="s">
        <v>317</v>
      </c>
      <c r="E35" s="2" t="s">
        <v>318</v>
      </c>
      <c r="F35" s="2" t="s">
        <v>319</v>
      </c>
      <c r="G35" s="2" t="s">
        <v>320</v>
      </c>
      <c r="H35" s="2" t="s">
        <v>321</v>
      </c>
      <c r="I35" s="2" t="s">
        <v>322</v>
      </c>
      <c r="J35" s="3" t="s">
        <v>323</v>
      </c>
      <c r="K35" s="4">
        <v>44264</v>
      </c>
      <c r="L35" s="3" t="s">
        <v>324</v>
      </c>
    </row>
    <row r="36" spans="1:12" x14ac:dyDescent="0.2">
      <c r="A36" s="1">
        <v>35</v>
      </c>
      <c r="B36" s="2" t="s">
        <v>325</v>
      </c>
      <c r="C36" s="2" t="s">
        <v>326</v>
      </c>
      <c r="D36" s="2" t="s">
        <v>327</v>
      </c>
      <c r="E36" s="2" t="s">
        <v>328</v>
      </c>
      <c r="F36" s="2" t="s">
        <v>329</v>
      </c>
      <c r="G36" s="2" t="s">
        <v>330</v>
      </c>
      <c r="H36" s="2" t="s">
        <v>331</v>
      </c>
      <c r="I36" s="2" t="s">
        <v>332</v>
      </c>
      <c r="J36" s="3" t="s">
        <v>333</v>
      </c>
      <c r="K36" s="4">
        <v>44684</v>
      </c>
      <c r="L36" s="3" t="s">
        <v>334</v>
      </c>
    </row>
    <row r="37" spans="1:12" x14ac:dyDescent="0.2">
      <c r="A37" s="1">
        <v>36</v>
      </c>
      <c r="B37" s="2" t="s">
        <v>335</v>
      </c>
      <c r="C37" s="2" t="s">
        <v>336</v>
      </c>
      <c r="D37" s="2" t="s">
        <v>337</v>
      </c>
      <c r="E37" s="2" t="s">
        <v>338</v>
      </c>
      <c r="F37" s="2" t="s">
        <v>339</v>
      </c>
      <c r="G37" s="2" t="s">
        <v>340</v>
      </c>
      <c r="H37" s="2" t="s">
        <v>341</v>
      </c>
      <c r="I37" s="2" t="s">
        <v>342</v>
      </c>
      <c r="J37" s="3" t="s">
        <v>343</v>
      </c>
      <c r="K37" s="4">
        <v>44272</v>
      </c>
      <c r="L37" s="3" t="s">
        <v>344</v>
      </c>
    </row>
    <row r="38" spans="1:12" x14ac:dyDescent="0.2">
      <c r="A38" s="1">
        <v>37</v>
      </c>
      <c r="B38" s="2" t="s">
        <v>345</v>
      </c>
      <c r="C38" s="2" t="s">
        <v>346</v>
      </c>
      <c r="D38" s="2" t="s">
        <v>347</v>
      </c>
      <c r="E38" s="2" t="s">
        <v>348</v>
      </c>
      <c r="F38" s="2" t="s">
        <v>349</v>
      </c>
      <c r="G38" s="2" t="s">
        <v>350</v>
      </c>
      <c r="H38" s="2" t="s">
        <v>351</v>
      </c>
      <c r="I38" s="2" t="s">
        <v>352</v>
      </c>
      <c r="J38" s="3" t="s">
        <v>353</v>
      </c>
      <c r="K38" s="4">
        <v>44208</v>
      </c>
      <c r="L38" s="3" t="s">
        <v>354</v>
      </c>
    </row>
    <row r="39" spans="1:12" x14ac:dyDescent="0.2">
      <c r="A39" s="1">
        <v>38</v>
      </c>
      <c r="B39" s="2" t="s">
        <v>355</v>
      </c>
      <c r="C39" s="2" t="s">
        <v>356</v>
      </c>
      <c r="D39" s="2" t="s">
        <v>357</v>
      </c>
      <c r="E39" s="2" t="s">
        <v>358</v>
      </c>
      <c r="F39" s="2" t="s">
        <v>359</v>
      </c>
      <c r="G39" s="2" t="s">
        <v>134</v>
      </c>
      <c r="H39" s="2" t="s">
        <v>360</v>
      </c>
      <c r="I39" s="2" t="s">
        <v>361</v>
      </c>
      <c r="J39" s="3" t="s">
        <v>362</v>
      </c>
      <c r="K39" s="4">
        <v>43844</v>
      </c>
      <c r="L39" s="3" t="s">
        <v>363</v>
      </c>
    </row>
    <row r="40" spans="1:12" x14ac:dyDescent="0.2">
      <c r="A40" s="1">
        <v>39</v>
      </c>
      <c r="B40" s="2" t="s">
        <v>364</v>
      </c>
      <c r="C40" s="2" t="s">
        <v>365</v>
      </c>
      <c r="D40" s="2" t="s">
        <v>366</v>
      </c>
      <c r="E40" s="2" t="s">
        <v>367</v>
      </c>
      <c r="F40" s="2" t="s">
        <v>368</v>
      </c>
      <c r="G40" s="2" t="s">
        <v>369</v>
      </c>
      <c r="H40" s="2" t="s">
        <v>370</v>
      </c>
      <c r="I40" s="2">
        <f>1-966-669-6464</f>
        <v>-8098</v>
      </c>
      <c r="J40" s="3" t="s">
        <v>371</v>
      </c>
      <c r="K40" s="4">
        <v>44133</v>
      </c>
      <c r="L40" s="3" t="s">
        <v>372</v>
      </c>
    </row>
    <row r="41" spans="1:12" x14ac:dyDescent="0.2">
      <c r="A41" s="1">
        <v>40</v>
      </c>
      <c r="B41" s="2" t="s">
        <v>373</v>
      </c>
      <c r="C41" s="2" t="s">
        <v>316</v>
      </c>
      <c r="D41" s="2" t="s">
        <v>317</v>
      </c>
      <c r="E41" s="2" t="s">
        <v>376</v>
      </c>
      <c r="F41" s="2" t="s">
        <v>377</v>
      </c>
      <c r="G41" s="2" t="s">
        <v>378</v>
      </c>
      <c r="H41" s="2">
        <v>1874666215</v>
      </c>
      <c r="I41" s="2" t="s">
        <v>379</v>
      </c>
      <c r="J41" s="3" t="s">
        <v>380</v>
      </c>
      <c r="K41" s="4">
        <v>43892</v>
      </c>
      <c r="L41" s="3" t="s">
        <v>381</v>
      </c>
    </row>
    <row r="42" spans="1:12" x14ac:dyDescent="0.2">
      <c r="A42" s="1">
        <v>41</v>
      </c>
      <c r="B42" s="2" t="s">
        <v>382</v>
      </c>
      <c r="C42" s="2" t="s">
        <v>383</v>
      </c>
      <c r="D42" s="2" t="s">
        <v>384</v>
      </c>
      <c r="E42" s="2" t="s">
        <v>385</v>
      </c>
      <c r="F42" s="2" t="s">
        <v>386</v>
      </c>
      <c r="G42" s="2" t="s">
        <v>181</v>
      </c>
      <c r="H42" s="2" t="s">
        <v>387</v>
      </c>
      <c r="I42" s="2" t="s">
        <v>388</v>
      </c>
      <c r="J42" s="3" t="s">
        <v>389</v>
      </c>
      <c r="K42" s="4">
        <v>44358</v>
      </c>
      <c r="L42" s="3" t="s">
        <v>390</v>
      </c>
    </row>
    <row r="43" spans="1:12" x14ac:dyDescent="0.2">
      <c r="A43" s="1">
        <v>42</v>
      </c>
      <c r="B43" s="2" t="s">
        <v>391</v>
      </c>
      <c r="C43" s="2" t="s">
        <v>392</v>
      </c>
      <c r="D43" s="2" t="s">
        <v>393</v>
      </c>
      <c r="E43" s="2" t="s">
        <v>394</v>
      </c>
      <c r="F43" s="2" t="s">
        <v>395</v>
      </c>
      <c r="G43" s="2" t="s">
        <v>396</v>
      </c>
      <c r="H43" s="2" t="s">
        <v>397</v>
      </c>
      <c r="I43" s="2" t="s">
        <v>398</v>
      </c>
      <c r="J43" s="3" t="s">
        <v>399</v>
      </c>
      <c r="K43" s="4">
        <v>44604</v>
      </c>
      <c r="L43" s="3" t="s">
        <v>400</v>
      </c>
    </row>
    <row r="44" spans="1:12" x14ac:dyDescent="0.2">
      <c r="A44" s="1">
        <v>43</v>
      </c>
      <c r="B44" s="2" t="s">
        <v>401</v>
      </c>
      <c r="C44" s="2" t="s">
        <v>289</v>
      </c>
      <c r="D44" s="2" t="s">
        <v>402</v>
      </c>
      <c r="E44" s="2" t="s">
        <v>403</v>
      </c>
      <c r="F44" s="2" t="s">
        <v>404</v>
      </c>
      <c r="G44" s="2" t="s">
        <v>320</v>
      </c>
      <c r="H44" s="2" t="s">
        <v>405</v>
      </c>
      <c r="I44" s="2" t="s">
        <v>406</v>
      </c>
      <c r="J44" s="3" t="s">
        <v>267</v>
      </c>
      <c r="K44" s="4">
        <v>43874</v>
      </c>
      <c r="L44" s="3" t="s">
        <v>407</v>
      </c>
    </row>
    <row r="45" spans="1:12" x14ac:dyDescent="0.2">
      <c r="A45" s="1">
        <v>44</v>
      </c>
      <c r="B45" s="2" t="s">
        <v>176</v>
      </c>
      <c r="C45" s="2" t="s">
        <v>356</v>
      </c>
      <c r="D45" s="2" t="s">
        <v>408</v>
      </c>
      <c r="E45" s="2" t="s">
        <v>409</v>
      </c>
      <c r="F45" s="2" t="s">
        <v>410</v>
      </c>
      <c r="G45" s="2" t="s">
        <v>283</v>
      </c>
      <c r="H45" s="2" t="s">
        <v>411</v>
      </c>
      <c r="I45" s="2" t="s">
        <v>412</v>
      </c>
      <c r="J45" s="3" t="s">
        <v>277</v>
      </c>
      <c r="K45" s="4">
        <v>43961</v>
      </c>
      <c r="L45" s="3" t="s">
        <v>413</v>
      </c>
    </row>
    <row r="46" spans="1:12" x14ac:dyDescent="0.2">
      <c r="A46" s="1">
        <v>45</v>
      </c>
      <c r="B46" s="2" t="s">
        <v>414</v>
      </c>
      <c r="C46" s="2" t="s">
        <v>415</v>
      </c>
      <c r="D46" s="2" t="s">
        <v>416</v>
      </c>
      <c r="E46" s="2" t="s">
        <v>417</v>
      </c>
      <c r="F46" s="2" t="s">
        <v>418</v>
      </c>
      <c r="G46" s="2" t="s">
        <v>419</v>
      </c>
      <c r="H46" s="2" t="s">
        <v>420</v>
      </c>
      <c r="I46" s="2" t="s">
        <v>421</v>
      </c>
      <c r="J46" s="3" t="s">
        <v>286</v>
      </c>
      <c r="K46" s="4">
        <v>44200</v>
      </c>
      <c r="L46" s="3" t="s">
        <v>422</v>
      </c>
    </row>
    <row r="47" spans="1:12" x14ac:dyDescent="0.2">
      <c r="A47" s="1">
        <v>46</v>
      </c>
      <c r="B47" s="2" t="s">
        <v>423</v>
      </c>
      <c r="C47" s="2" t="s">
        <v>424</v>
      </c>
      <c r="D47" s="2" t="s">
        <v>425</v>
      </c>
      <c r="E47" s="2" t="s">
        <v>426</v>
      </c>
      <c r="F47" s="2" t="s">
        <v>427</v>
      </c>
      <c r="G47" s="2" t="s">
        <v>428</v>
      </c>
      <c r="H47" s="2" t="s">
        <v>429</v>
      </c>
      <c r="I47" s="2" t="s">
        <v>430</v>
      </c>
      <c r="J47" s="3" t="s">
        <v>431</v>
      </c>
      <c r="K47" s="4">
        <v>44098</v>
      </c>
      <c r="L47" s="3" t="s">
        <v>432</v>
      </c>
    </row>
    <row r="48" spans="1:12" x14ac:dyDescent="0.2">
      <c r="A48" s="1">
        <v>47</v>
      </c>
      <c r="B48" s="2" t="s">
        <v>433</v>
      </c>
      <c r="C48" s="2" t="s">
        <v>434</v>
      </c>
      <c r="D48" s="2" t="s">
        <v>346</v>
      </c>
      <c r="E48" s="2" t="s">
        <v>435</v>
      </c>
      <c r="F48" s="2" t="s">
        <v>436</v>
      </c>
      <c r="G48" s="2" t="s">
        <v>437</v>
      </c>
      <c r="H48" s="2" t="s">
        <v>438</v>
      </c>
      <c r="I48" s="2" t="s">
        <v>439</v>
      </c>
      <c r="J48" s="3" t="s">
        <v>440</v>
      </c>
      <c r="K48" s="4">
        <v>44668</v>
      </c>
      <c r="L48" s="3" t="s">
        <v>441</v>
      </c>
    </row>
    <row r="49" spans="1:12" x14ac:dyDescent="0.2">
      <c r="A49" s="1">
        <v>48</v>
      </c>
      <c r="B49" s="2" t="s">
        <v>442</v>
      </c>
      <c r="C49" s="2" t="s">
        <v>443</v>
      </c>
      <c r="D49" s="2" t="s">
        <v>444</v>
      </c>
      <c r="E49" s="2" t="s">
        <v>445</v>
      </c>
      <c r="F49" s="2" t="s">
        <v>446</v>
      </c>
      <c r="G49" s="2" t="s">
        <v>447</v>
      </c>
      <c r="H49" s="2" t="s">
        <v>448</v>
      </c>
      <c r="I49" s="2" t="s">
        <v>449</v>
      </c>
      <c r="J49" s="3" t="s">
        <v>450</v>
      </c>
      <c r="K49" s="4">
        <v>44555</v>
      </c>
      <c r="L49" s="3" t="s">
        <v>451</v>
      </c>
    </row>
    <row r="50" spans="1:12" x14ac:dyDescent="0.2">
      <c r="A50" s="1">
        <v>49</v>
      </c>
      <c r="B50" s="2" t="s">
        <v>452</v>
      </c>
      <c r="C50" s="2" t="s">
        <v>453</v>
      </c>
      <c r="D50" s="2" t="s">
        <v>454</v>
      </c>
      <c r="E50" s="2" t="s">
        <v>455</v>
      </c>
      <c r="F50" s="2" t="s">
        <v>456</v>
      </c>
      <c r="G50" s="2" t="s">
        <v>457</v>
      </c>
      <c r="H50" s="2" t="s">
        <v>458</v>
      </c>
      <c r="I50" s="2" t="s">
        <v>459</v>
      </c>
      <c r="J50" s="3" t="s">
        <v>460</v>
      </c>
      <c r="K50" s="4">
        <v>44005</v>
      </c>
      <c r="L50" s="3" t="s">
        <v>461</v>
      </c>
    </row>
    <row r="51" spans="1:12" x14ac:dyDescent="0.2">
      <c r="A51" s="1">
        <v>50</v>
      </c>
      <c r="B51" s="2" t="s">
        <v>462</v>
      </c>
      <c r="C51" s="2" t="s">
        <v>463</v>
      </c>
      <c r="D51" s="2" t="s">
        <v>464</v>
      </c>
      <c r="E51" s="2" t="s">
        <v>465</v>
      </c>
      <c r="F51" s="2" t="s">
        <v>466</v>
      </c>
      <c r="G51" s="2" t="s">
        <v>467</v>
      </c>
      <c r="H51" s="2" t="s">
        <v>468</v>
      </c>
      <c r="I51" s="2">
        <v>6934137441</v>
      </c>
      <c r="J51" s="3" t="s">
        <v>469</v>
      </c>
      <c r="K51" s="4">
        <v>44475</v>
      </c>
      <c r="L51" s="3" t="s">
        <v>470</v>
      </c>
    </row>
    <row r="52" spans="1:12" x14ac:dyDescent="0.2">
      <c r="A52" s="1">
        <v>51</v>
      </c>
      <c r="B52" s="2" t="s">
        <v>471</v>
      </c>
      <c r="C52" s="2" t="s">
        <v>472</v>
      </c>
      <c r="D52" s="2" t="s">
        <v>473</v>
      </c>
      <c r="E52" s="2" t="s">
        <v>474</v>
      </c>
      <c r="F52" s="2" t="s">
        <v>475</v>
      </c>
      <c r="G52" s="2" t="s">
        <v>476</v>
      </c>
      <c r="H52" s="2" t="s">
        <v>477</v>
      </c>
      <c r="I52" s="2">
        <v>7104971640</v>
      </c>
      <c r="J52" s="3" t="s">
        <v>478</v>
      </c>
      <c r="K52" s="4">
        <v>44490</v>
      </c>
      <c r="L52" s="3" t="s">
        <v>479</v>
      </c>
    </row>
    <row r="53" spans="1:12" x14ac:dyDescent="0.2">
      <c r="A53" s="1">
        <v>52</v>
      </c>
      <c r="B53" s="2" t="s">
        <v>480</v>
      </c>
      <c r="C53" s="2" t="s">
        <v>481</v>
      </c>
      <c r="D53" s="2" t="s">
        <v>482</v>
      </c>
      <c r="E53" s="2" t="s">
        <v>483</v>
      </c>
      <c r="F53" s="2" t="s">
        <v>484</v>
      </c>
      <c r="G53" s="2" t="s">
        <v>419</v>
      </c>
      <c r="H53" s="2">
        <v>6570280667</v>
      </c>
      <c r="I53" s="2" t="s">
        <v>485</v>
      </c>
      <c r="J53" s="3" t="s">
        <v>486</v>
      </c>
      <c r="K53" s="4">
        <v>43856</v>
      </c>
      <c r="L53" s="3" t="s">
        <v>487</v>
      </c>
    </row>
    <row r="54" spans="1:12" x14ac:dyDescent="0.2">
      <c r="A54" s="1">
        <v>53</v>
      </c>
      <c r="B54" s="2" t="s">
        <v>488</v>
      </c>
      <c r="C54" s="2" t="s">
        <v>206</v>
      </c>
      <c r="D54" s="2" t="s">
        <v>489</v>
      </c>
      <c r="E54" s="2" t="s">
        <v>490</v>
      </c>
      <c r="F54" s="2" t="s">
        <v>491</v>
      </c>
      <c r="G54" s="2" t="s">
        <v>293</v>
      </c>
      <c r="H54" s="2" t="s">
        <v>492</v>
      </c>
      <c r="I54" s="2" t="s">
        <v>493</v>
      </c>
      <c r="J54" s="3" t="s">
        <v>494</v>
      </c>
      <c r="K54" s="4">
        <v>43852</v>
      </c>
      <c r="L54" s="3" t="s">
        <v>495</v>
      </c>
    </row>
    <row r="55" spans="1:12" x14ac:dyDescent="0.2">
      <c r="A55" s="1">
        <v>54</v>
      </c>
      <c r="B55" s="2" t="s">
        <v>496</v>
      </c>
      <c r="C55" s="2" t="s">
        <v>497</v>
      </c>
      <c r="D55" s="2" t="s">
        <v>498</v>
      </c>
      <c r="E55" s="2" t="s">
        <v>499</v>
      </c>
      <c r="F55" s="2" t="s">
        <v>500</v>
      </c>
      <c r="G55" s="2" t="s">
        <v>501</v>
      </c>
      <c r="H55" s="2" t="s">
        <v>502</v>
      </c>
      <c r="I55" s="2" t="s">
        <v>503</v>
      </c>
      <c r="J55" s="3" t="s">
        <v>504</v>
      </c>
      <c r="K55" s="4">
        <v>44427</v>
      </c>
      <c r="L55" s="3" t="s">
        <v>505</v>
      </c>
    </row>
    <row r="56" spans="1:12" x14ac:dyDescent="0.2">
      <c r="A56" s="1">
        <v>55</v>
      </c>
      <c r="B56" s="2" t="s">
        <v>506</v>
      </c>
      <c r="C56" s="2" t="s">
        <v>507</v>
      </c>
      <c r="D56" s="2" t="s">
        <v>508</v>
      </c>
      <c r="E56" s="2" t="s">
        <v>509</v>
      </c>
      <c r="F56" s="2" t="s">
        <v>510</v>
      </c>
      <c r="G56" s="2" t="s">
        <v>511</v>
      </c>
      <c r="H56" s="2" t="s">
        <v>512</v>
      </c>
      <c r="I56" s="2" t="s">
        <v>513</v>
      </c>
      <c r="J56" s="3" t="s">
        <v>514</v>
      </c>
      <c r="K56" s="4">
        <v>44693</v>
      </c>
      <c r="L56" s="3" t="s">
        <v>515</v>
      </c>
    </row>
    <row r="57" spans="1:12" x14ac:dyDescent="0.2">
      <c r="A57" s="1">
        <v>56</v>
      </c>
      <c r="B57" s="2" t="s">
        <v>176</v>
      </c>
      <c r="C57" s="2" t="s">
        <v>316</v>
      </c>
      <c r="D57" s="2" t="s">
        <v>317</v>
      </c>
      <c r="E57" s="2" t="s">
        <v>518</v>
      </c>
      <c r="F57" s="2" t="s">
        <v>519</v>
      </c>
      <c r="G57" s="2" t="s">
        <v>520</v>
      </c>
      <c r="H57" s="2" t="s">
        <v>521</v>
      </c>
      <c r="I57" s="2" t="s">
        <v>522</v>
      </c>
      <c r="J57" s="3" t="s">
        <v>523</v>
      </c>
      <c r="K57" s="4">
        <v>44672</v>
      </c>
      <c r="L57" s="3" t="s">
        <v>524</v>
      </c>
    </row>
    <row r="58" spans="1:12" x14ac:dyDescent="0.2">
      <c r="A58" s="1">
        <v>57</v>
      </c>
      <c r="B58" s="2" t="s">
        <v>525</v>
      </c>
      <c r="C58" s="2" t="s">
        <v>526</v>
      </c>
      <c r="D58" s="2" t="s">
        <v>527</v>
      </c>
      <c r="E58" s="2" t="s">
        <v>528</v>
      </c>
      <c r="F58" s="2" t="s">
        <v>529</v>
      </c>
      <c r="G58" s="2" t="s">
        <v>530</v>
      </c>
      <c r="H58" s="2" t="s">
        <v>531</v>
      </c>
      <c r="I58" s="2" t="s">
        <v>532</v>
      </c>
      <c r="J58" s="3" t="s">
        <v>533</v>
      </c>
      <c r="K58" s="4">
        <v>44147</v>
      </c>
      <c r="L58" s="3" t="s">
        <v>534</v>
      </c>
    </row>
    <row r="59" spans="1:12" x14ac:dyDescent="0.2">
      <c r="A59" s="1">
        <v>58</v>
      </c>
      <c r="B59" s="2" t="s">
        <v>535</v>
      </c>
      <c r="C59" s="2" t="s">
        <v>536</v>
      </c>
      <c r="D59" s="2" t="s">
        <v>537</v>
      </c>
      <c r="E59" s="2" t="s">
        <v>538</v>
      </c>
      <c r="F59" s="2" t="s">
        <v>539</v>
      </c>
      <c r="G59" s="2" t="s">
        <v>540</v>
      </c>
      <c r="H59" s="2" t="s">
        <v>541</v>
      </c>
      <c r="I59" s="2" t="s">
        <v>542</v>
      </c>
      <c r="J59" s="3" t="s">
        <v>543</v>
      </c>
      <c r="K59" s="4">
        <v>44115</v>
      </c>
      <c r="L59" s="3" t="s">
        <v>544</v>
      </c>
    </row>
    <row r="60" spans="1:12" x14ac:dyDescent="0.2">
      <c r="A60" s="1">
        <v>59</v>
      </c>
      <c r="B60" s="2" t="s">
        <v>545</v>
      </c>
      <c r="C60" s="2" t="s">
        <v>546</v>
      </c>
      <c r="D60" s="2" t="s">
        <v>547</v>
      </c>
      <c r="E60" s="2" t="s">
        <v>548</v>
      </c>
      <c r="F60" s="2" t="s">
        <v>549</v>
      </c>
      <c r="G60" s="2" t="s">
        <v>550</v>
      </c>
      <c r="H60" s="2" t="s">
        <v>551</v>
      </c>
      <c r="I60" s="2" t="s">
        <v>552</v>
      </c>
      <c r="J60" s="3" t="s">
        <v>553</v>
      </c>
      <c r="K60" s="4">
        <v>44469</v>
      </c>
      <c r="L60" s="3" t="s">
        <v>554</v>
      </c>
    </row>
    <row r="61" spans="1:12" x14ac:dyDescent="0.2">
      <c r="A61" s="1">
        <v>60</v>
      </c>
      <c r="B61" s="2" t="s">
        <v>555</v>
      </c>
      <c r="C61" s="2" t="s">
        <v>556</v>
      </c>
      <c r="D61" s="2" t="s">
        <v>557</v>
      </c>
      <c r="E61" s="2" t="s">
        <v>558</v>
      </c>
      <c r="F61" s="2" t="s">
        <v>559</v>
      </c>
      <c r="G61" s="2" t="s">
        <v>560</v>
      </c>
      <c r="H61" s="2" t="s">
        <v>561</v>
      </c>
      <c r="I61" s="2" t="s">
        <v>562</v>
      </c>
      <c r="J61" s="3" t="s">
        <v>563</v>
      </c>
      <c r="K61" s="4">
        <v>44373</v>
      </c>
      <c r="L61" s="3" t="s">
        <v>564</v>
      </c>
    </row>
    <row r="62" spans="1:12" x14ac:dyDescent="0.2">
      <c r="A62" s="1">
        <v>61</v>
      </c>
      <c r="B62" s="2" t="s">
        <v>565</v>
      </c>
      <c r="C62" s="2" t="s">
        <v>566</v>
      </c>
      <c r="D62" s="2" t="s">
        <v>567</v>
      </c>
      <c r="E62" s="2" t="s">
        <v>568</v>
      </c>
      <c r="F62" s="2" t="s">
        <v>569</v>
      </c>
      <c r="G62" s="2" t="s">
        <v>570</v>
      </c>
      <c r="H62" s="2" t="s">
        <v>571</v>
      </c>
      <c r="I62" s="2" t="s">
        <v>572</v>
      </c>
      <c r="J62" s="3" t="s">
        <v>573</v>
      </c>
      <c r="K62" s="4">
        <v>44491</v>
      </c>
      <c r="L62" s="3" t="s">
        <v>574</v>
      </c>
    </row>
    <row r="63" spans="1:12" x14ac:dyDescent="0.2">
      <c r="A63" s="1">
        <v>62</v>
      </c>
      <c r="B63" s="2" t="s">
        <v>575</v>
      </c>
      <c r="C63" s="2" t="s">
        <v>576</v>
      </c>
      <c r="D63" s="2" t="s">
        <v>577</v>
      </c>
      <c r="E63" s="2" t="s">
        <v>578</v>
      </c>
      <c r="F63" s="2" t="s">
        <v>579</v>
      </c>
      <c r="G63" s="2" t="s">
        <v>428</v>
      </c>
      <c r="H63" s="2" t="s">
        <v>580</v>
      </c>
      <c r="I63" s="2" t="s">
        <v>581</v>
      </c>
      <c r="J63" s="3" t="s">
        <v>582</v>
      </c>
      <c r="K63" s="4">
        <v>44623</v>
      </c>
      <c r="L63" s="3" t="s">
        <v>583</v>
      </c>
    </row>
    <row r="64" spans="1:12" x14ac:dyDescent="0.2">
      <c r="A64" s="1">
        <v>63</v>
      </c>
      <c r="B64" s="2" t="s">
        <v>584</v>
      </c>
      <c r="C64" s="2" t="s">
        <v>585</v>
      </c>
      <c r="D64" s="2" t="s">
        <v>586</v>
      </c>
      <c r="E64" s="2" t="s">
        <v>587</v>
      </c>
      <c r="F64" s="2" t="s">
        <v>588</v>
      </c>
      <c r="G64" s="2" t="s">
        <v>589</v>
      </c>
      <c r="H64" s="2" t="s">
        <v>590</v>
      </c>
      <c r="I64" s="2" t="s">
        <v>591</v>
      </c>
      <c r="J64" s="3" t="s">
        <v>592</v>
      </c>
      <c r="K64" s="4">
        <v>44076</v>
      </c>
      <c r="L64" s="3" t="s">
        <v>593</v>
      </c>
    </row>
    <row r="65" spans="1:12" x14ac:dyDescent="0.2">
      <c r="A65" s="1">
        <v>64</v>
      </c>
      <c r="B65" s="2" t="s">
        <v>594</v>
      </c>
      <c r="C65" s="2" t="s">
        <v>595</v>
      </c>
      <c r="D65" s="2" t="s">
        <v>596</v>
      </c>
      <c r="E65" s="2" t="s">
        <v>597</v>
      </c>
      <c r="F65" s="2" t="s">
        <v>598</v>
      </c>
      <c r="G65" s="2" t="s">
        <v>599</v>
      </c>
      <c r="H65" s="2" t="s">
        <v>600</v>
      </c>
      <c r="I65" s="2">
        <v>812968881</v>
      </c>
      <c r="J65" s="3" t="s">
        <v>601</v>
      </c>
      <c r="K65" s="4">
        <v>43900</v>
      </c>
      <c r="L65" s="3" t="s">
        <v>602</v>
      </c>
    </row>
    <row r="66" spans="1:12" x14ac:dyDescent="0.2">
      <c r="A66" s="1">
        <v>65</v>
      </c>
      <c r="B66" s="2" t="s">
        <v>603</v>
      </c>
      <c r="C66" s="2" t="s">
        <v>604</v>
      </c>
      <c r="D66" s="2" t="s">
        <v>605</v>
      </c>
      <c r="E66" s="2" t="s">
        <v>606</v>
      </c>
      <c r="F66" s="2" t="s">
        <v>607</v>
      </c>
      <c r="G66" s="2" t="s">
        <v>36</v>
      </c>
      <c r="H66" s="2" t="s">
        <v>608</v>
      </c>
      <c r="I66" s="2" t="s">
        <v>609</v>
      </c>
      <c r="J66" s="3" t="s">
        <v>610</v>
      </c>
      <c r="K66" s="4">
        <v>44270</v>
      </c>
      <c r="L66" s="3" t="s">
        <v>611</v>
      </c>
    </row>
    <row r="67" spans="1:12" x14ac:dyDescent="0.2">
      <c r="A67" s="1">
        <v>66</v>
      </c>
      <c r="B67" s="2" t="s">
        <v>612</v>
      </c>
      <c r="C67" s="2" t="s">
        <v>613</v>
      </c>
      <c r="D67" s="2" t="s">
        <v>614</v>
      </c>
      <c r="E67" s="2" t="s">
        <v>615</v>
      </c>
      <c r="F67" s="2" t="s">
        <v>616</v>
      </c>
      <c r="G67" s="2" t="s">
        <v>560</v>
      </c>
      <c r="H67" s="2" t="s">
        <v>617</v>
      </c>
      <c r="I67" s="2" t="s">
        <v>618</v>
      </c>
      <c r="J67" s="3" t="s">
        <v>619</v>
      </c>
      <c r="K67" s="4">
        <v>44474</v>
      </c>
      <c r="L67" s="3" t="s">
        <v>620</v>
      </c>
    </row>
    <row r="68" spans="1:12" x14ac:dyDescent="0.2">
      <c r="A68" s="1">
        <v>67</v>
      </c>
      <c r="B68" s="2" t="s">
        <v>621</v>
      </c>
      <c r="C68" s="2" t="s">
        <v>622</v>
      </c>
      <c r="D68" s="2" t="s">
        <v>623</v>
      </c>
      <c r="E68" s="2" t="s">
        <v>624</v>
      </c>
      <c r="F68" s="2" t="s">
        <v>625</v>
      </c>
      <c r="G68" s="2" t="s">
        <v>626</v>
      </c>
      <c r="H68" s="2">
        <v>5657167326</v>
      </c>
      <c r="I68" s="2" t="s">
        <v>627</v>
      </c>
      <c r="J68" s="3" t="s">
        <v>628</v>
      </c>
      <c r="K68" s="4">
        <v>44535</v>
      </c>
      <c r="L68" s="3" t="s">
        <v>629</v>
      </c>
    </row>
    <row r="69" spans="1:12" x14ac:dyDescent="0.2">
      <c r="A69" s="1">
        <v>68</v>
      </c>
      <c r="B69" s="2" t="s">
        <v>630</v>
      </c>
      <c r="C69" s="2" t="s">
        <v>631</v>
      </c>
      <c r="D69" s="2" t="s">
        <v>632</v>
      </c>
      <c r="E69" s="2" t="s">
        <v>633</v>
      </c>
      <c r="F69" s="2" t="s">
        <v>634</v>
      </c>
      <c r="G69" s="2" t="s">
        <v>635</v>
      </c>
      <c r="H69" s="2">
        <v>3412967650</v>
      </c>
      <c r="I69" s="2">
        <v>9330266446</v>
      </c>
      <c r="J69" s="3" t="s">
        <v>636</v>
      </c>
      <c r="K69" s="4">
        <v>44465</v>
      </c>
      <c r="L69" s="3" t="s">
        <v>637</v>
      </c>
    </row>
    <row r="70" spans="1:12" x14ac:dyDescent="0.2">
      <c r="A70" s="1">
        <v>69</v>
      </c>
      <c r="B70" s="2" t="s">
        <v>638</v>
      </c>
      <c r="C70" s="2" t="s">
        <v>639</v>
      </c>
      <c r="D70" s="2" t="s">
        <v>640</v>
      </c>
      <c r="E70" s="2" t="s">
        <v>641</v>
      </c>
      <c r="F70" s="2" t="s">
        <v>642</v>
      </c>
      <c r="G70" s="2" t="s">
        <v>643</v>
      </c>
      <c r="H70" s="2" t="s">
        <v>644</v>
      </c>
      <c r="I70" s="2" t="s">
        <v>645</v>
      </c>
      <c r="J70" s="3" t="s">
        <v>504</v>
      </c>
      <c r="K70" s="4">
        <v>44170</v>
      </c>
      <c r="L70" s="3" t="s">
        <v>646</v>
      </c>
    </row>
    <row r="71" spans="1:12" x14ac:dyDescent="0.2">
      <c r="A71" s="1">
        <v>70</v>
      </c>
      <c r="B71" s="2" t="s">
        <v>647</v>
      </c>
      <c r="C71" s="2" t="s">
        <v>648</v>
      </c>
      <c r="D71" s="2" t="s">
        <v>649</v>
      </c>
      <c r="E71" s="2" t="s">
        <v>650</v>
      </c>
      <c r="F71" s="2" t="s">
        <v>651</v>
      </c>
      <c r="G71" s="2" t="s">
        <v>652</v>
      </c>
      <c r="H71" s="2" t="s">
        <v>653</v>
      </c>
      <c r="I71" s="2" t="s">
        <v>654</v>
      </c>
      <c r="J71" s="3" t="s">
        <v>655</v>
      </c>
      <c r="K71" s="4">
        <v>43905</v>
      </c>
      <c r="L71" s="3" t="s">
        <v>656</v>
      </c>
    </row>
    <row r="72" spans="1:12" x14ac:dyDescent="0.2">
      <c r="A72" s="1">
        <v>71</v>
      </c>
      <c r="B72" s="2" t="s">
        <v>657</v>
      </c>
      <c r="C72" s="2" t="s">
        <v>658</v>
      </c>
      <c r="D72" s="2" t="s">
        <v>659</v>
      </c>
      <c r="E72" s="2" t="s">
        <v>660</v>
      </c>
      <c r="F72" s="2" t="s">
        <v>661</v>
      </c>
      <c r="G72" s="2" t="s">
        <v>134</v>
      </c>
      <c r="H72" s="2" t="s">
        <v>662</v>
      </c>
      <c r="I72" s="2" t="s">
        <v>663</v>
      </c>
      <c r="J72" s="3" t="s">
        <v>664</v>
      </c>
      <c r="K72" s="4">
        <v>44185</v>
      </c>
      <c r="L72" s="3" t="s">
        <v>665</v>
      </c>
    </row>
    <row r="73" spans="1:12" x14ac:dyDescent="0.2">
      <c r="A73" s="1">
        <v>72</v>
      </c>
      <c r="B73" s="2" t="s">
        <v>666</v>
      </c>
      <c r="C73" s="2" t="s">
        <v>667</v>
      </c>
      <c r="D73" s="2" t="s">
        <v>668</v>
      </c>
      <c r="E73" s="2" t="s">
        <v>669</v>
      </c>
      <c r="F73" s="2" t="s">
        <v>670</v>
      </c>
      <c r="G73" s="2" t="s">
        <v>200</v>
      </c>
      <c r="H73" s="2" t="s">
        <v>671</v>
      </c>
      <c r="I73" s="2">
        <v>6577055396</v>
      </c>
      <c r="J73" s="3" t="s">
        <v>672</v>
      </c>
      <c r="K73" s="4">
        <v>44369</v>
      </c>
      <c r="L73" s="3" t="s">
        <v>673</v>
      </c>
    </row>
    <row r="74" spans="1:12" x14ac:dyDescent="0.2">
      <c r="A74" s="1">
        <v>73</v>
      </c>
      <c r="B74" s="2" t="s">
        <v>674</v>
      </c>
      <c r="C74" s="2" t="s">
        <v>585</v>
      </c>
      <c r="D74" s="2" t="s">
        <v>586</v>
      </c>
      <c r="E74" s="2" t="s">
        <v>677</v>
      </c>
      <c r="F74" s="2" t="s">
        <v>678</v>
      </c>
      <c r="G74" s="2" t="s">
        <v>369</v>
      </c>
      <c r="H74" s="2" t="s">
        <v>679</v>
      </c>
      <c r="I74" s="2">
        <v>2291250365</v>
      </c>
      <c r="J74" s="3" t="s">
        <v>680</v>
      </c>
      <c r="K74" s="4">
        <v>43842</v>
      </c>
      <c r="L74" s="3" t="s">
        <v>681</v>
      </c>
    </row>
    <row r="75" spans="1:12" x14ac:dyDescent="0.2">
      <c r="A75" s="1">
        <v>74</v>
      </c>
      <c r="B75" s="2" t="s">
        <v>682</v>
      </c>
      <c r="C75" s="2" t="s">
        <v>683</v>
      </c>
      <c r="D75" s="2" t="s">
        <v>684</v>
      </c>
      <c r="E75" s="2" t="s">
        <v>685</v>
      </c>
      <c r="F75" s="2" t="s">
        <v>686</v>
      </c>
      <c r="G75" s="2" t="s">
        <v>350</v>
      </c>
      <c r="H75" s="2" t="s">
        <v>687</v>
      </c>
      <c r="I75" s="2" t="s">
        <v>688</v>
      </c>
      <c r="J75" s="3" t="s">
        <v>689</v>
      </c>
      <c r="K75" s="4">
        <v>44570</v>
      </c>
      <c r="L75" s="3" t="s">
        <v>690</v>
      </c>
    </row>
    <row r="76" spans="1:12" x14ac:dyDescent="0.2">
      <c r="A76" s="1">
        <v>75</v>
      </c>
      <c r="B76" s="5" t="s">
        <v>691</v>
      </c>
      <c r="C76" s="2" t="s">
        <v>692</v>
      </c>
      <c r="D76" s="2" t="s">
        <v>693</v>
      </c>
      <c r="E76" s="2" t="s">
        <v>694</v>
      </c>
      <c r="F76" s="2" t="s">
        <v>695</v>
      </c>
      <c r="G76" s="2" t="s">
        <v>696</v>
      </c>
      <c r="H76" s="2" t="s">
        <v>697</v>
      </c>
      <c r="I76" s="2" t="s">
        <v>698</v>
      </c>
      <c r="J76" s="3" t="s">
        <v>699</v>
      </c>
      <c r="K76" s="4">
        <v>44033</v>
      </c>
      <c r="L76" s="3" t="s">
        <v>700</v>
      </c>
    </row>
    <row r="77" spans="1:12" x14ac:dyDescent="0.2">
      <c r="A77" s="1">
        <v>76</v>
      </c>
      <c r="B77" s="2" t="s">
        <v>701</v>
      </c>
      <c r="C77" s="2" t="s">
        <v>270</v>
      </c>
      <c r="D77" s="2" t="s">
        <v>702</v>
      </c>
      <c r="E77" s="2" t="s">
        <v>703</v>
      </c>
      <c r="F77" s="2" t="s">
        <v>704</v>
      </c>
      <c r="G77" s="2" t="s">
        <v>705</v>
      </c>
      <c r="H77" s="2" t="s">
        <v>706</v>
      </c>
      <c r="I77" s="2">
        <v>9954083334</v>
      </c>
      <c r="J77" s="3" t="s">
        <v>707</v>
      </c>
      <c r="K77" s="4">
        <v>43887</v>
      </c>
      <c r="L77" s="3" t="s">
        <v>708</v>
      </c>
    </row>
    <row r="78" spans="1:12" x14ac:dyDescent="0.2">
      <c r="A78" s="1">
        <v>77</v>
      </c>
      <c r="B78" s="2" t="s">
        <v>709</v>
      </c>
      <c r="C78" s="2" t="s">
        <v>710</v>
      </c>
      <c r="D78" s="2" t="s">
        <v>711</v>
      </c>
      <c r="E78" s="2" t="s">
        <v>712</v>
      </c>
      <c r="F78" s="2" t="s">
        <v>713</v>
      </c>
      <c r="G78" s="2" t="s">
        <v>714</v>
      </c>
      <c r="H78" s="2" t="s">
        <v>715</v>
      </c>
      <c r="I78" s="2">
        <v>8792516311</v>
      </c>
      <c r="J78" s="3" t="s">
        <v>716</v>
      </c>
      <c r="K78" s="4">
        <v>44452</v>
      </c>
      <c r="L78" s="3" t="s">
        <v>717</v>
      </c>
    </row>
    <row r="79" spans="1:12" x14ac:dyDescent="0.2">
      <c r="A79" s="1">
        <v>78</v>
      </c>
      <c r="B79" s="2" t="s">
        <v>718</v>
      </c>
      <c r="C79" s="2" t="s">
        <v>719</v>
      </c>
      <c r="D79" s="2" t="s">
        <v>720</v>
      </c>
      <c r="E79" s="2" t="s">
        <v>721</v>
      </c>
      <c r="F79" s="2" t="s">
        <v>722</v>
      </c>
      <c r="G79" s="2" t="s">
        <v>723</v>
      </c>
      <c r="H79" s="2">
        <f>1-696-155-3546</f>
        <v>-4396</v>
      </c>
      <c r="I79" s="2" t="s">
        <v>724</v>
      </c>
      <c r="J79" s="3" t="s">
        <v>725</v>
      </c>
      <c r="K79" s="4">
        <v>43972</v>
      </c>
      <c r="L79" s="3" t="s">
        <v>726</v>
      </c>
    </row>
    <row r="80" spans="1:12" x14ac:dyDescent="0.2">
      <c r="A80" s="1">
        <v>79</v>
      </c>
      <c r="B80" s="2" t="s">
        <v>727</v>
      </c>
      <c r="C80" s="2" t="s">
        <v>728</v>
      </c>
      <c r="D80" s="2" t="s">
        <v>729</v>
      </c>
      <c r="E80" s="2" t="s">
        <v>730</v>
      </c>
      <c r="F80" s="2" t="s">
        <v>731</v>
      </c>
      <c r="G80" s="2" t="s">
        <v>72</v>
      </c>
      <c r="H80" s="2" t="s">
        <v>732</v>
      </c>
      <c r="I80" s="2" t="s">
        <v>733</v>
      </c>
      <c r="J80" s="3" t="s">
        <v>734</v>
      </c>
      <c r="K80" s="4">
        <v>44468</v>
      </c>
      <c r="L80" s="3" t="s">
        <v>735</v>
      </c>
    </row>
    <row r="81" spans="1:12" x14ac:dyDescent="0.2">
      <c r="A81" s="1">
        <v>80</v>
      </c>
      <c r="B81" s="2" t="s">
        <v>736</v>
      </c>
      <c r="C81" s="2" t="s">
        <v>737</v>
      </c>
      <c r="D81" s="2" t="s">
        <v>738</v>
      </c>
      <c r="E81" s="2" t="s">
        <v>739</v>
      </c>
      <c r="F81" s="2" t="s">
        <v>740</v>
      </c>
      <c r="G81" s="2" t="s">
        <v>741</v>
      </c>
      <c r="H81" s="2" t="s">
        <v>742</v>
      </c>
      <c r="I81" s="2">
        <v>3058537703</v>
      </c>
      <c r="J81" s="3" t="s">
        <v>743</v>
      </c>
      <c r="K81" s="4">
        <v>44137</v>
      </c>
      <c r="L81" s="3" t="s">
        <v>744</v>
      </c>
    </row>
    <row r="82" spans="1:12" x14ac:dyDescent="0.2">
      <c r="A82" s="1">
        <v>81</v>
      </c>
      <c r="B82" s="2" t="s">
        <v>745</v>
      </c>
      <c r="C82" s="2" t="s">
        <v>746</v>
      </c>
      <c r="D82" s="2" t="s">
        <v>747</v>
      </c>
      <c r="E82" s="2" t="s">
        <v>748</v>
      </c>
      <c r="F82" s="2" t="s">
        <v>749</v>
      </c>
      <c r="G82" s="2" t="s">
        <v>750</v>
      </c>
      <c r="H82" s="2" t="s">
        <v>751</v>
      </c>
      <c r="I82" s="2" t="s">
        <v>752</v>
      </c>
      <c r="J82" s="3" t="s">
        <v>753</v>
      </c>
      <c r="K82" s="4">
        <v>44079</v>
      </c>
      <c r="L82" s="3" t="s">
        <v>754</v>
      </c>
    </row>
    <row r="83" spans="1:12" x14ac:dyDescent="0.2">
      <c r="A83" s="1">
        <v>82</v>
      </c>
      <c r="B83" s="2" t="s">
        <v>755</v>
      </c>
      <c r="C83" s="2" t="s">
        <v>756</v>
      </c>
      <c r="D83" s="2" t="s">
        <v>757</v>
      </c>
      <c r="E83" s="2" t="s">
        <v>758</v>
      </c>
      <c r="F83" s="2" t="s">
        <v>759</v>
      </c>
      <c r="G83" s="2" t="s">
        <v>760</v>
      </c>
      <c r="H83" s="2" t="s">
        <v>761</v>
      </c>
      <c r="I83" s="2" t="s">
        <v>762</v>
      </c>
      <c r="J83" s="3" t="s">
        <v>763</v>
      </c>
      <c r="K83" s="4">
        <v>44463</v>
      </c>
      <c r="L83" s="3" t="s">
        <v>764</v>
      </c>
    </row>
    <row r="84" spans="1:12" x14ac:dyDescent="0.2">
      <c r="A84" s="1">
        <v>83</v>
      </c>
      <c r="B84" s="2" t="s">
        <v>765</v>
      </c>
      <c r="C84" s="2" t="s">
        <v>766</v>
      </c>
      <c r="D84" s="2" t="s">
        <v>767</v>
      </c>
      <c r="E84" s="2" t="s">
        <v>768</v>
      </c>
      <c r="F84" s="2" t="s">
        <v>769</v>
      </c>
      <c r="G84" s="2" t="s">
        <v>770</v>
      </c>
      <c r="H84" s="2" t="s">
        <v>771</v>
      </c>
      <c r="I84" s="2">
        <v>1822755459</v>
      </c>
      <c r="J84" s="3" t="s">
        <v>772</v>
      </c>
      <c r="K84" s="4">
        <v>43951</v>
      </c>
      <c r="L84" s="3" t="s">
        <v>773</v>
      </c>
    </row>
    <row r="85" spans="1:12" x14ac:dyDescent="0.2">
      <c r="A85" s="1">
        <v>84</v>
      </c>
      <c r="B85" s="2" t="s">
        <v>774</v>
      </c>
      <c r="C85" s="2" t="s">
        <v>775</v>
      </c>
      <c r="D85" s="2" t="s">
        <v>776</v>
      </c>
      <c r="E85" s="2" t="s">
        <v>777</v>
      </c>
      <c r="F85" s="2" t="s">
        <v>778</v>
      </c>
      <c r="G85" s="2" t="s">
        <v>779</v>
      </c>
      <c r="H85" s="2" t="s">
        <v>780</v>
      </c>
      <c r="I85" s="2" t="s">
        <v>781</v>
      </c>
      <c r="J85" s="3" t="s">
        <v>504</v>
      </c>
      <c r="K85" s="4">
        <v>44177</v>
      </c>
      <c r="L85" s="3" t="s">
        <v>782</v>
      </c>
    </row>
    <row r="86" spans="1:12" x14ac:dyDescent="0.2">
      <c r="A86" s="1">
        <v>85</v>
      </c>
      <c r="B86" s="2" t="s">
        <v>783</v>
      </c>
      <c r="C86" s="2" t="s">
        <v>784</v>
      </c>
      <c r="D86" s="2" t="s">
        <v>785</v>
      </c>
      <c r="E86" s="2" t="s">
        <v>786</v>
      </c>
      <c r="F86" s="2" t="s">
        <v>787</v>
      </c>
      <c r="G86" s="2" t="s">
        <v>54</v>
      </c>
      <c r="H86" s="2" t="s">
        <v>788</v>
      </c>
      <c r="I86" s="2" t="s">
        <v>789</v>
      </c>
      <c r="J86" s="3" t="s">
        <v>790</v>
      </c>
      <c r="K86" s="4">
        <v>44117</v>
      </c>
      <c r="L86" s="3" t="s">
        <v>791</v>
      </c>
    </row>
    <row r="87" spans="1:12" x14ac:dyDescent="0.2">
      <c r="A87" s="1">
        <v>86</v>
      </c>
      <c r="B87" s="2" t="s">
        <v>792</v>
      </c>
      <c r="C87" s="2" t="s">
        <v>497</v>
      </c>
      <c r="D87" s="2" t="s">
        <v>793</v>
      </c>
      <c r="E87" s="2" t="s">
        <v>794</v>
      </c>
      <c r="F87" s="2" t="s">
        <v>795</v>
      </c>
      <c r="G87" s="2" t="s">
        <v>796</v>
      </c>
      <c r="H87" s="2" t="s">
        <v>797</v>
      </c>
      <c r="I87" s="2" t="s">
        <v>798</v>
      </c>
      <c r="J87" s="3" t="s">
        <v>799</v>
      </c>
      <c r="K87" s="4">
        <v>44425</v>
      </c>
      <c r="L87" s="3" t="s">
        <v>800</v>
      </c>
    </row>
    <row r="88" spans="1:12" x14ac:dyDescent="0.2">
      <c r="A88" s="1">
        <v>87</v>
      </c>
      <c r="B88" s="2" t="s">
        <v>801</v>
      </c>
      <c r="C88" s="2" t="s">
        <v>802</v>
      </c>
      <c r="D88" s="2" t="s">
        <v>803</v>
      </c>
      <c r="E88" s="2" t="s">
        <v>804</v>
      </c>
      <c r="F88" s="2" t="s">
        <v>805</v>
      </c>
      <c r="G88" s="2" t="s">
        <v>806</v>
      </c>
      <c r="H88" s="2" t="s">
        <v>807</v>
      </c>
      <c r="I88" s="2" t="s">
        <v>808</v>
      </c>
      <c r="J88" s="3" t="s">
        <v>809</v>
      </c>
      <c r="K88" s="4">
        <v>44126</v>
      </c>
      <c r="L88" s="3" t="s">
        <v>810</v>
      </c>
    </row>
    <row r="89" spans="1:12" x14ac:dyDescent="0.2">
      <c r="A89" s="1">
        <v>88</v>
      </c>
      <c r="B89" s="2" t="s">
        <v>811</v>
      </c>
      <c r="C89" s="2" t="s">
        <v>812</v>
      </c>
      <c r="D89" s="2" t="s">
        <v>813</v>
      </c>
      <c r="E89" s="2" t="s">
        <v>814</v>
      </c>
      <c r="F89" s="2" t="s">
        <v>815</v>
      </c>
      <c r="G89" s="2" t="s">
        <v>816</v>
      </c>
      <c r="H89" s="2" t="s">
        <v>817</v>
      </c>
      <c r="I89" s="2" t="s">
        <v>818</v>
      </c>
      <c r="J89" s="3" t="s">
        <v>819</v>
      </c>
      <c r="K89" s="4">
        <v>43978</v>
      </c>
      <c r="L89" s="3" t="s">
        <v>820</v>
      </c>
    </row>
    <row r="90" spans="1:12" x14ac:dyDescent="0.2">
      <c r="A90" s="1">
        <v>89</v>
      </c>
      <c r="B90" s="2" t="s">
        <v>821</v>
      </c>
      <c r="C90" s="2" t="s">
        <v>822</v>
      </c>
      <c r="D90" s="2" t="s">
        <v>823</v>
      </c>
      <c r="E90" s="2" t="s">
        <v>824</v>
      </c>
      <c r="F90" s="2" t="s">
        <v>825</v>
      </c>
      <c r="G90" s="2" t="s">
        <v>816</v>
      </c>
      <c r="H90" s="2" t="s">
        <v>826</v>
      </c>
      <c r="I90" s="2" t="s">
        <v>827</v>
      </c>
      <c r="J90" s="3" t="s">
        <v>828</v>
      </c>
      <c r="K90" s="4">
        <v>44005</v>
      </c>
      <c r="L90" s="3" t="s">
        <v>829</v>
      </c>
    </row>
    <row r="91" spans="1:12" x14ac:dyDescent="0.2">
      <c r="A91" s="1">
        <v>90</v>
      </c>
      <c r="B91" s="2" t="s">
        <v>830</v>
      </c>
      <c r="C91" s="2" t="s">
        <v>831</v>
      </c>
      <c r="D91" s="2" t="s">
        <v>832</v>
      </c>
      <c r="E91" s="2" t="s">
        <v>833</v>
      </c>
      <c r="F91" s="2" t="s">
        <v>834</v>
      </c>
      <c r="G91" s="2" t="s">
        <v>835</v>
      </c>
      <c r="H91" s="2" t="s">
        <v>836</v>
      </c>
      <c r="I91" s="2" t="s">
        <v>837</v>
      </c>
      <c r="J91" s="3" t="s">
        <v>838</v>
      </c>
      <c r="K91" s="4">
        <v>44311</v>
      </c>
      <c r="L91" s="3" t="s">
        <v>839</v>
      </c>
    </row>
    <row r="92" spans="1:12" x14ac:dyDescent="0.2">
      <c r="A92" s="1">
        <v>91</v>
      </c>
      <c r="B92" s="2" t="s">
        <v>840</v>
      </c>
      <c r="C92" s="2" t="s">
        <v>841</v>
      </c>
      <c r="D92" s="2" t="s">
        <v>842</v>
      </c>
      <c r="E92" s="2" t="s">
        <v>843</v>
      </c>
      <c r="F92" s="2" t="s">
        <v>844</v>
      </c>
      <c r="G92" s="2" t="s">
        <v>369</v>
      </c>
      <c r="H92" s="2" t="s">
        <v>845</v>
      </c>
      <c r="I92" s="2" t="s">
        <v>846</v>
      </c>
      <c r="J92" s="3" t="s">
        <v>847</v>
      </c>
      <c r="K92" s="4">
        <v>44697</v>
      </c>
      <c r="L92" s="3" t="s">
        <v>848</v>
      </c>
    </row>
    <row r="93" spans="1:12" x14ac:dyDescent="0.2">
      <c r="A93" s="1">
        <v>92</v>
      </c>
      <c r="B93" s="2" t="s">
        <v>849</v>
      </c>
      <c r="C93" s="2" t="s">
        <v>850</v>
      </c>
      <c r="D93" s="2" t="s">
        <v>851</v>
      </c>
      <c r="E93" s="2" t="s">
        <v>852</v>
      </c>
      <c r="F93" s="2" t="s">
        <v>853</v>
      </c>
      <c r="G93" s="2" t="s">
        <v>854</v>
      </c>
      <c r="H93" s="2" t="s">
        <v>855</v>
      </c>
      <c r="I93" s="2" t="s">
        <v>856</v>
      </c>
      <c r="J93" s="3" t="s">
        <v>857</v>
      </c>
      <c r="K93" s="4">
        <v>44094</v>
      </c>
      <c r="L93" s="3" t="s">
        <v>858</v>
      </c>
    </row>
    <row r="94" spans="1:12" x14ac:dyDescent="0.2">
      <c r="A94" s="1">
        <v>93</v>
      </c>
      <c r="B94" s="2" t="s">
        <v>859</v>
      </c>
      <c r="C94" s="2" t="s">
        <v>860</v>
      </c>
      <c r="D94" s="2" t="s">
        <v>861</v>
      </c>
      <c r="E94" s="2" t="s">
        <v>862</v>
      </c>
      <c r="F94" s="2" t="s">
        <v>863</v>
      </c>
      <c r="G94" s="2" t="s">
        <v>864</v>
      </c>
      <c r="H94" s="2" t="s">
        <v>865</v>
      </c>
      <c r="I94" s="2" t="s">
        <v>866</v>
      </c>
      <c r="J94" s="3" t="s">
        <v>867</v>
      </c>
      <c r="K94" s="4">
        <v>44238</v>
      </c>
      <c r="L94" s="3" t="s">
        <v>868</v>
      </c>
    </row>
    <row r="95" spans="1:12" x14ac:dyDescent="0.2">
      <c r="A95" s="1">
        <v>94</v>
      </c>
      <c r="B95" s="2" t="s">
        <v>869</v>
      </c>
      <c r="C95" s="2" t="s">
        <v>416</v>
      </c>
      <c r="D95" s="2" t="s">
        <v>870</v>
      </c>
      <c r="E95" s="2" t="s">
        <v>871</v>
      </c>
      <c r="F95" s="2" t="s">
        <v>872</v>
      </c>
      <c r="G95" s="2" t="s">
        <v>816</v>
      </c>
      <c r="H95" s="2" t="s">
        <v>873</v>
      </c>
      <c r="I95" s="2" t="s">
        <v>874</v>
      </c>
      <c r="J95" s="3" t="s">
        <v>875</v>
      </c>
      <c r="K95" s="4">
        <v>44665</v>
      </c>
      <c r="L95" s="3" t="s">
        <v>876</v>
      </c>
    </row>
    <row r="96" spans="1:12" x14ac:dyDescent="0.2">
      <c r="A96" s="1">
        <v>95</v>
      </c>
      <c r="B96" s="2" t="s">
        <v>877</v>
      </c>
      <c r="C96" s="2" t="s">
        <v>878</v>
      </c>
      <c r="D96" s="2" t="s">
        <v>879</v>
      </c>
      <c r="E96" s="2" t="s">
        <v>880</v>
      </c>
      <c r="F96" s="2" t="s">
        <v>881</v>
      </c>
      <c r="G96" s="2" t="s">
        <v>882</v>
      </c>
      <c r="H96" s="2" t="s">
        <v>883</v>
      </c>
      <c r="I96" s="2" t="s">
        <v>884</v>
      </c>
      <c r="J96" s="3" t="s">
        <v>885</v>
      </c>
      <c r="K96" s="4">
        <v>44275</v>
      </c>
      <c r="L96" s="3" t="s">
        <v>886</v>
      </c>
    </row>
    <row r="97" spans="1:12" x14ac:dyDescent="0.2">
      <c r="A97" s="1">
        <v>96</v>
      </c>
      <c r="B97" s="2" t="s">
        <v>887</v>
      </c>
      <c r="C97" s="2" t="s">
        <v>888</v>
      </c>
      <c r="D97" s="2" t="s">
        <v>889</v>
      </c>
      <c r="E97" s="2" t="s">
        <v>890</v>
      </c>
      <c r="F97" s="2" t="s">
        <v>891</v>
      </c>
      <c r="G97" s="2" t="s">
        <v>892</v>
      </c>
      <c r="H97" s="2">
        <v>3010334267</v>
      </c>
      <c r="I97" s="2" t="s">
        <v>893</v>
      </c>
      <c r="J97" s="3" t="s">
        <v>894</v>
      </c>
      <c r="K97" s="4">
        <v>44189</v>
      </c>
      <c r="L97" s="3" t="s">
        <v>895</v>
      </c>
    </row>
    <row r="98" spans="1:12" x14ac:dyDescent="0.2">
      <c r="A98" s="1">
        <v>97</v>
      </c>
      <c r="B98" s="2" t="s">
        <v>896</v>
      </c>
      <c r="C98" s="2" t="s">
        <v>897</v>
      </c>
      <c r="D98" s="2" t="s">
        <v>898</v>
      </c>
      <c r="E98" s="2" t="s">
        <v>899</v>
      </c>
      <c r="F98" s="2" t="s">
        <v>900</v>
      </c>
      <c r="G98" s="2" t="s">
        <v>901</v>
      </c>
      <c r="H98" s="2" t="s">
        <v>902</v>
      </c>
      <c r="I98" s="2" t="s">
        <v>903</v>
      </c>
      <c r="J98" s="3" t="s">
        <v>904</v>
      </c>
      <c r="K98" s="4">
        <v>43943</v>
      </c>
      <c r="L98" s="3" t="s">
        <v>905</v>
      </c>
    </row>
    <row r="99" spans="1:12" x14ac:dyDescent="0.2">
      <c r="A99" s="1">
        <v>98</v>
      </c>
      <c r="B99" s="2" t="s">
        <v>906</v>
      </c>
      <c r="C99" s="2" t="s">
        <v>907</v>
      </c>
      <c r="D99" s="2" t="s">
        <v>444</v>
      </c>
      <c r="E99" s="2" t="s">
        <v>908</v>
      </c>
      <c r="F99" s="2" t="s">
        <v>909</v>
      </c>
      <c r="G99" s="2" t="s">
        <v>910</v>
      </c>
      <c r="H99" s="2" t="s">
        <v>911</v>
      </c>
      <c r="I99" s="2" t="s">
        <v>912</v>
      </c>
      <c r="J99" s="3" t="s">
        <v>913</v>
      </c>
      <c r="K99" s="4">
        <v>44540</v>
      </c>
      <c r="L99" s="3" t="s">
        <v>914</v>
      </c>
    </row>
    <row r="100" spans="1:12" x14ac:dyDescent="0.2">
      <c r="A100" s="1">
        <v>99</v>
      </c>
      <c r="B100" s="2" t="s">
        <v>915</v>
      </c>
      <c r="C100" s="2" t="s">
        <v>916</v>
      </c>
      <c r="D100" s="2" t="s">
        <v>917</v>
      </c>
      <c r="E100" s="2" t="s">
        <v>918</v>
      </c>
      <c r="F100" s="2" t="s">
        <v>919</v>
      </c>
      <c r="G100" s="2" t="s">
        <v>920</v>
      </c>
      <c r="H100" s="2" t="s">
        <v>921</v>
      </c>
      <c r="I100" s="2" t="s">
        <v>922</v>
      </c>
      <c r="J100" s="3" t="s">
        <v>923</v>
      </c>
      <c r="K100" s="4">
        <v>44696</v>
      </c>
      <c r="L100" s="3" t="s">
        <v>924</v>
      </c>
    </row>
    <row r="101" spans="1:12" x14ac:dyDescent="0.2">
      <c r="A101" s="1">
        <v>100</v>
      </c>
      <c r="B101" s="2" t="s">
        <v>925</v>
      </c>
      <c r="C101" s="2" t="s">
        <v>566</v>
      </c>
      <c r="D101" s="2" t="s">
        <v>926</v>
      </c>
      <c r="E101" s="2" t="s">
        <v>927</v>
      </c>
      <c r="F101" s="2" t="s">
        <v>928</v>
      </c>
      <c r="G101" s="2" t="s">
        <v>635</v>
      </c>
      <c r="H101" s="2" t="s">
        <v>929</v>
      </c>
      <c r="I101" s="2" t="s">
        <v>930</v>
      </c>
      <c r="J101" s="3" t="s">
        <v>931</v>
      </c>
      <c r="K101" s="4">
        <v>44404</v>
      </c>
      <c r="L101" s="3" t="s">
        <v>932</v>
      </c>
    </row>
    <row r="102" spans="1:12" x14ac:dyDescent="0.2">
      <c r="A102" s="1">
        <v>101</v>
      </c>
      <c r="B102" s="2" t="s">
        <v>933</v>
      </c>
      <c r="C102" s="2" t="s">
        <v>934</v>
      </c>
      <c r="D102" s="2" t="s">
        <v>935</v>
      </c>
      <c r="E102" s="2" t="s">
        <v>936</v>
      </c>
      <c r="F102" s="2" t="s">
        <v>937</v>
      </c>
      <c r="G102" s="2" t="s">
        <v>938</v>
      </c>
      <c r="H102" s="2" t="s">
        <v>939</v>
      </c>
      <c r="I102" s="2" t="s">
        <v>940</v>
      </c>
      <c r="J102" s="3" t="s">
        <v>941</v>
      </c>
      <c r="K102" s="4">
        <v>44491</v>
      </c>
      <c r="L102" s="3" t="s">
        <v>942</v>
      </c>
    </row>
    <row r="103" spans="1:12" x14ac:dyDescent="0.2">
      <c r="A103" s="1">
        <v>102</v>
      </c>
      <c r="B103" s="2" t="s">
        <v>943</v>
      </c>
      <c r="C103" s="2" t="s">
        <v>944</v>
      </c>
      <c r="D103" s="2" t="s">
        <v>945</v>
      </c>
      <c r="E103" s="2" t="s">
        <v>946</v>
      </c>
      <c r="F103" s="2" t="s">
        <v>947</v>
      </c>
      <c r="G103" s="2" t="s">
        <v>948</v>
      </c>
      <c r="H103" s="2" t="s">
        <v>949</v>
      </c>
      <c r="I103" s="2">
        <v>1190458640</v>
      </c>
      <c r="J103" s="3" t="s">
        <v>950</v>
      </c>
      <c r="K103" s="4">
        <v>44401</v>
      </c>
      <c r="L103" s="3" t="s">
        <v>951</v>
      </c>
    </row>
    <row r="104" spans="1:12" x14ac:dyDescent="0.2">
      <c r="A104" s="1">
        <v>103</v>
      </c>
      <c r="B104" s="2" t="s">
        <v>952</v>
      </c>
      <c r="C104" s="2" t="s">
        <v>953</v>
      </c>
      <c r="D104" s="2" t="s">
        <v>954</v>
      </c>
      <c r="E104" s="2" t="s">
        <v>955</v>
      </c>
      <c r="F104" s="2" t="s">
        <v>956</v>
      </c>
      <c r="G104" s="2" t="s">
        <v>957</v>
      </c>
      <c r="H104" s="2">
        <f>1-107-591-7965</f>
        <v>-8662</v>
      </c>
      <c r="I104" s="2" t="s">
        <v>958</v>
      </c>
      <c r="J104" s="3" t="s">
        <v>959</v>
      </c>
      <c r="K104" s="4">
        <v>44542</v>
      </c>
      <c r="L104" s="3" t="s">
        <v>960</v>
      </c>
    </row>
    <row r="105" spans="1:12" x14ac:dyDescent="0.2">
      <c r="A105" s="1">
        <v>104</v>
      </c>
      <c r="B105" s="2" t="s">
        <v>961</v>
      </c>
      <c r="C105" s="2" t="s">
        <v>962</v>
      </c>
      <c r="D105" s="2" t="s">
        <v>963</v>
      </c>
      <c r="E105" s="2" t="s">
        <v>964</v>
      </c>
      <c r="F105" s="2" t="s">
        <v>965</v>
      </c>
      <c r="G105" s="2" t="s">
        <v>966</v>
      </c>
      <c r="H105" s="2" t="s">
        <v>967</v>
      </c>
      <c r="I105" s="2" t="s">
        <v>968</v>
      </c>
      <c r="J105" s="3" t="s">
        <v>969</v>
      </c>
      <c r="K105" s="4">
        <v>44012</v>
      </c>
      <c r="L105" s="3" t="s">
        <v>970</v>
      </c>
    </row>
    <row r="106" spans="1:12" x14ac:dyDescent="0.2">
      <c r="A106" s="1">
        <v>105</v>
      </c>
      <c r="B106" s="2" t="s">
        <v>971</v>
      </c>
      <c r="C106" s="2" t="s">
        <v>972</v>
      </c>
      <c r="D106" s="2" t="s">
        <v>973</v>
      </c>
      <c r="E106" s="2" t="s">
        <v>974</v>
      </c>
      <c r="F106" s="2" t="s">
        <v>975</v>
      </c>
      <c r="G106" s="2" t="s">
        <v>976</v>
      </c>
      <c r="H106" s="2" t="s">
        <v>977</v>
      </c>
      <c r="I106" s="2" t="s">
        <v>978</v>
      </c>
      <c r="J106" s="3" t="s">
        <v>979</v>
      </c>
      <c r="K106" s="4">
        <v>43932</v>
      </c>
      <c r="L106" s="3" t="s">
        <v>980</v>
      </c>
    </row>
    <row r="107" spans="1:12" x14ac:dyDescent="0.2">
      <c r="A107" s="1">
        <v>106</v>
      </c>
      <c r="B107" s="2" t="s">
        <v>981</v>
      </c>
      <c r="C107" s="2" t="s">
        <v>982</v>
      </c>
      <c r="D107" s="2" t="s">
        <v>983</v>
      </c>
      <c r="E107" s="2" t="s">
        <v>984</v>
      </c>
      <c r="F107" s="2" t="s">
        <v>985</v>
      </c>
      <c r="G107" s="2" t="s">
        <v>986</v>
      </c>
      <c r="H107" s="2" t="s">
        <v>987</v>
      </c>
      <c r="I107" s="2" t="s">
        <v>988</v>
      </c>
      <c r="J107" s="3" t="s">
        <v>989</v>
      </c>
      <c r="K107" s="4">
        <v>44386</v>
      </c>
      <c r="L107" s="3" t="s">
        <v>990</v>
      </c>
    </row>
    <row r="108" spans="1:12" x14ac:dyDescent="0.2">
      <c r="A108" s="1">
        <v>107</v>
      </c>
      <c r="B108" s="2" t="s">
        <v>991</v>
      </c>
      <c r="C108" s="2" t="s">
        <v>992</v>
      </c>
      <c r="D108" s="2" t="s">
        <v>993</v>
      </c>
      <c r="E108" s="2" t="s">
        <v>994</v>
      </c>
      <c r="F108" s="2" t="s">
        <v>995</v>
      </c>
      <c r="G108" s="2" t="s">
        <v>996</v>
      </c>
      <c r="H108" s="2" t="s">
        <v>997</v>
      </c>
      <c r="I108" s="2">
        <v>410407343</v>
      </c>
      <c r="J108" s="3" t="s">
        <v>998</v>
      </c>
      <c r="K108" s="4">
        <v>44220</v>
      </c>
      <c r="L108" s="3" t="s">
        <v>999</v>
      </c>
    </row>
    <row r="109" spans="1:12" x14ac:dyDescent="0.2">
      <c r="A109" s="1">
        <v>108</v>
      </c>
      <c r="B109" s="2" t="s">
        <v>1000</v>
      </c>
      <c r="C109" s="2" t="s">
        <v>1001</v>
      </c>
      <c r="D109" s="2" t="s">
        <v>1002</v>
      </c>
      <c r="E109" s="2" t="s">
        <v>1003</v>
      </c>
      <c r="F109" s="2" t="s">
        <v>1004</v>
      </c>
      <c r="G109" s="2" t="s">
        <v>1005</v>
      </c>
      <c r="H109" s="2" t="s">
        <v>1006</v>
      </c>
      <c r="I109" s="2" t="s">
        <v>1007</v>
      </c>
      <c r="J109" s="3" t="s">
        <v>1008</v>
      </c>
      <c r="K109" s="4">
        <v>43892</v>
      </c>
      <c r="L109" s="3" t="s">
        <v>1009</v>
      </c>
    </row>
    <row r="110" spans="1:12" x14ac:dyDescent="0.2">
      <c r="A110" s="1">
        <v>109</v>
      </c>
      <c r="B110" s="2" t="s">
        <v>1010</v>
      </c>
      <c r="C110" s="2" t="s">
        <v>307</v>
      </c>
      <c r="D110" s="2" t="s">
        <v>463</v>
      </c>
      <c r="E110" s="2" t="s">
        <v>1011</v>
      </c>
      <c r="F110" s="2" t="s">
        <v>1012</v>
      </c>
      <c r="G110" s="2" t="s">
        <v>1013</v>
      </c>
      <c r="H110" s="2" t="s">
        <v>1014</v>
      </c>
      <c r="I110" s="2" t="s">
        <v>1015</v>
      </c>
      <c r="J110" s="3" t="s">
        <v>1016</v>
      </c>
      <c r="K110" s="4">
        <v>44006</v>
      </c>
      <c r="L110" s="3" t="s">
        <v>1017</v>
      </c>
    </row>
    <row r="111" spans="1:12" x14ac:dyDescent="0.2">
      <c r="A111" s="1">
        <v>110</v>
      </c>
      <c r="B111" s="2" t="s">
        <v>1018</v>
      </c>
      <c r="C111" s="2" t="s">
        <v>1019</v>
      </c>
      <c r="D111" s="2" t="s">
        <v>1020</v>
      </c>
      <c r="E111" s="2" t="s">
        <v>1021</v>
      </c>
      <c r="F111" s="2" t="s">
        <v>1022</v>
      </c>
      <c r="G111" s="2" t="s">
        <v>1023</v>
      </c>
      <c r="H111" s="2" t="s">
        <v>1024</v>
      </c>
      <c r="I111" s="2" t="s">
        <v>1025</v>
      </c>
      <c r="J111" s="3" t="s">
        <v>1026</v>
      </c>
      <c r="K111" s="4">
        <v>43833</v>
      </c>
      <c r="L111" s="3" t="s">
        <v>1027</v>
      </c>
    </row>
    <row r="112" spans="1:12" x14ac:dyDescent="0.2">
      <c r="A112" s="1">
        <v>111</v>
      </c>
      <c r="B112" s="2" t="s">
        <v>1028</v>
      </c>
      <c r="C112" s="2" t="s">
        <v>920</v>
      </c>
      <c r="D112" s="2" t="s">
        <v>1029</v>
      </c>
      <c r="E112" s="2" t="s">
        <v>1030</v>
      </c>
      <c r="F112" s="2" t="s">
        <v>1031</v>
      </c>
      <c r="G112" s="2" t="s">
        <v>1032</v>
      </c>
      <c r="H112" s="2" t="s">
        <v>1033</v>
      </c>
      <c r="I112" s="2" t="s">
        <v>1034</v>
      </c>
      <c r="J112" s="3" t="s">
        <v>1035</v>
      </c>
      <c r="K112" s="4">
        <v>44017</v>
      </c>
      <c r="L112" s="3" t="s">
        <v>1036</v>
      </c>
    </row>
    <row r="113" spans="1:12" x14ac:dyDescent="0.2">
      <c r="A113" s="1">
        <v>112</v>
      </c>
      <c r="B113" s="2" t="s">
        <v>1037</v>
      </c>
      <c r="C113" s="2" t="s">
        <v>1038</v>
      </c>
      <c r="D113" s="2" t="s">
        <v>489</v>
      </c>
      <c r="E113" s="2" t="s">
        <v>1039</v>
      </c>
      <c r="F113" s="2" t="s">
        <v>1040</v>
      </c>
      <c r="G113" s="2" t="s">
        <v>1041</v>
      </c>
      <c r="H113" s="2" t="s">
        <v>1042</v>
      </c>
      <c r="I113" s="2" t="s">
        <v>1043</v>
      </c>
      <c r="J113" s="3" t="s">
        <v>913</v>
      </c>
      <c r="K113" s="4">
        <v>44194</v>
      </c>
      <c r="L113" s="3" t="s">
        <v>1044</v>
      </c>
    </row>
    <row r="114" spans="1:12" x14ac:dyDescent="0.2">
      <c r="A114" s="1">
        <v>113</v>
      </c>
      <c r="B114" s="2" t="s">
        <v>1045</v>
      </c>
      <c r="C114" s="2" t="s">
        <v>1046</v>
      </c>
      <c r="D114" s="2" t="s">
        <v>1047</v>
      </c>
      <c r="E114" s="2" t="s">
        <v>1048</v>
      </c>
      <c r="F114" s="2" t="s">
        <v>1049</v>
      </c>
      <c r="G114" s="2" t="s">
        <v>1050</v>
      </c>
      <c r="H114" s="2" t="s">
        <v>1051</v>
      </c>
      <c r="I114" s="2">
        <v>7795040584</v>
      </c>
      <c r="J114" s="3" t="s">
        <v>1052</v>
      </c>
      <c r="K114" s="4">
        <v>44233</v>
      </c>
      <c r="L114" s="3" t="s">
        <v>1053</v>
      </c>
    </row>
    <row r="115" spans="1:12" x14ac:dyDescent="0.2">
      <c r="A115" s="1">
        <v>114</v>
      </c>
      <c r="B115" s="2" t="s">
        <v>1054</v>
      </c>
      <c r="C115" s="2" t="s">
        <v>683</v>
      </c>
      <c r="D115" s="2" t="s">
        <v>1055</v>
      </c>
      <c r="E115" s="2" t="s">
        <v>1056</v>
      </c>
      <c r="F115" s="2" t="s">
        <v>1057</v>
      </c>
      <c r="G115" s="2" t="s">
        <v>1058</v>
      </c>
      <c r="H115" s="2" t="s">
        <v>1059</v>
      </c>
      <c r="I115" s="2" t="s">
        <v>1060</v>
      </c>
      <c r="J115" s="3" t="s">
        <v>1061</v>
      </c>
      <c r="K115" s="4">
        <v>44050</v>
      </c>
      <c r="L115" s="3" t="s">
        <v>1062</v>
      </c>
    </row>
    <row r="116" spans="1:12" x14ac:dyDescent="0.2">
      <c r="A116" s="1">
        <v>115</v>
      </c>
      <c r="B116" s="2" t="s">
        <v>1063</v>
      </c>
      <c r="C116" s="2" t="s">
        <v>1064</v>
      </c>
      <c r="D116" s="2" t="s">
        <v>1065</v>
      </c>
      <c r="E116" s="2" t="s">
        <v>1066</v>
      </c>
      <c r="F116" s="2" t="s">
        <v>1067</v>
      </c>
      <c r="G116" s="2" t="s">
        <v>1068</v>
      </c>
      <c r="H116" s="2" t="s">
        <v>1069</v>
      </c>
      <c r="I116" s="2" t="s">
        <v>1070</v>
      </c>
      <c r="J116" s="3" t="s">
        <v>1071</v>
      </c>
      <c r="K116" s="4">
        <v>44296</v>
      </c>
      <c r="L116" s="3" t="s">
        <v>1072</v>
      </c>
    </row>
    <row r="117" spans="1:12" x14ac:dyDescent="0.2">
      <c r="A117" s="1">
        <v>116</v>
      </c>
      <c r="B117" s="2" t="s">
        <v>1073</v>
      </c>
      <c r="C117" s="2" t="s">
        <v>1074</v>
      </c>
      <c r="D117" s="2" t="s">
        <v>1075</v>
      </c>
      <c r="E117" s="2" t="s">
        <v>1076</v>
      </c>
      <c r="F117" s="2" t="s">
        <v>1077</v>
      </c>
      <c r="G117" s="2" t="s">
        <v>1078</v>
      </c>
      <c r="H117" s="2" t="s">
        <v>1079</v>
      </c>
      <c r="I117" s="2" t="s">
        <v>1080</v>
      </c>
      <c r="J117" s="3" t="s">
        <v>1081</v>
      </c>
      <c r="K117" s="4">
        <v>44400</v>
      </c>
      <c r="L117" s="3" t="s">
        <v>1082</v>
      </c>
    </row>
    <row r="118" spans="1:12" x14ac:dyDescent="0.2">
      <c r="A118" s="1">
        <v>117</v>
      </c>
      <c r="B118" s="2" t="s">
        <v>1083</v>
      </c>
      <c r="C118" s="2" t="s">
        <v>1084</v>
      </c>
      <c r="D118" s="2" t="s">
        <v>1085</v>
      </c>
      <c r="E118" s="2" t="s">
        <v>1086</v>
      </c>
      <c r="F118" s="2" t="s">
        <v>1087</v>
      </c>
      <c r="G118" s="2" t="s">
        <v>530</v>
      </c>
      <c r="H118" s="2" t="s">
        <v>1088</v>
      </c>
      <c r="I118" s="2" t="s">
        <v>1089</v>
      </c>
      <c r="J118" s="3" t="s">
        <v>1090</v>
      </c>
      <c r="K118" s="4">
        <v>44073</v>
      </c>
      <c r="L118" s="3" t="s">
        <v>1091</v>
      </c>
    </row>
    <row r="119" spans="1:12" x14ac:dyDescent="0.2">
      <c r="A119" s="1">
        <v>118</v>
      </c>
      <c r="B119" s="2" t="s">
        <v>1092</v>
      </c>
      <c r="C119" s="2" t="s">
        <v>1093</v>
      </c>
      <c r="D119" s="2" t="s">
        <v>1094</v>
      </c>
      <c r="E119" s="2" t="s">
        <v>1095</v>
      </c>
      <c r="F119" s="2" t="s">
        <v>1096</v>
      </c>
      <c r="G119" s="2" t="s">
        <v>696</v>
      </c>
      <c r="H119" s="2">
        <v>1023787585</v>
      </c>
      <c r="I119" s="2" t="s">
        <v>1097</v>
      </c>
      <c r="J119" s="3" t="s">
        <v>1098</v>
      </c>
      <c r="K119" s="4">
        <v>43974</v>
      </c>
      <c r="L119" s="3" t="s">
        <v>1099</v>
      </c>
    </row>
    <row r="120" spans="1:12" x14ac:dyDescent="0.2">
      <c r="A120" s="1">
        <v>119</v>
      </c>
      <c r="B120" s="2" t="s">
        <v>1100</v>
      </c>
      <c r="C120" s="2" t="s">
        <v>1101</v>
      </c>
      <c r="D120" s="2" t="s">
        <v>289</v>
      </c>
      <c r="E120" s="2" t="s">
        <v>1102</v>
      </c>
      <c r="F120" s="2" t="s">
        <v>1103</v>
      </c>
      <c r="G120" s="2" t="s">
        <v>1104</v>
      </c>
      <c r="H120" s="2">
        <v>5777723656</v>
      </c>
      <c r="I120" s="2" t="s">
        <v>1105</v>
      </c>
      <c r="J120" s="3" t="s">
        <v>1106</v>
      </c>
      <c r="K120" s="4">
        <v>43915</v>
      </c>
      <c r="L120" s="3" t="s">
        <v>1107</v>
      </c>
    </row>
    <row r="121" spans="1:12" x14ac:dyDescent="0.2">
      <c r="A121" s="1">
        <v>120</v>
      </c>
      <c r="B121" s="2" t="s">
        <v>1108</v>
      </c>
      <c r="C121" s="2" t="s">
        <v>1109</v>
      </c>
      <c r="D121" s="2" t="s">
        <v>1110</v>
      </c>
      <c r="E121" s="2" t="s">
        <v>1111</v>
      </c>
      <c r="F121" s="2" t="s">
        <v>1112</v>
      </c>
      <c r="G121" s="2" t="s">
        <v>217</v>
      </c>
      <c r="H121" s="2" t="s">
        <v>1113</v>
      </c>
      <c r="I121" s="2" t="s">
        <v>1114</v>
      </c>
      <c r="J121" s="3" t="s">
        <v>1115</v>
      </c>
      <c r="K121" s="4">
        <v>44694</v>
      </c>
      <c r="L121" s="3" t="s">
        <v>1116</v>
      </c>
    </row>
    <row r="122" spans="1:12" x14ac:dyDescent="0.2">
      <c r="A122" s="1">
        <v>121</v>
      </c>
      <c r="B122" s="2" t="s">
        <v>1117</v>
      </c>
      <c r="C122" s="2" t="s">
        <v>1118</v>
      </c>
      <c r="D122" s="2" t="s">
        <v>1119</v>
      </c>
      <c r="E122" s="2" t="s">
        <v>1120</v>
      </c>
      <c r="F122" s="2" t="s">
        <v>1121</v>
      </c>
      <c r="G122" s="2" t="s">
        <v>966</v>
      </c>
      <c r="H122" s="2" t="s">
        <v>1122</v>
      </c>
      <c r="I122" s="2" t="s">
        <v>1123</v>
      </c>
      <c r="J122" s="3" t="s">
        <v>1124</v>
      </c>
      <c r="K122" s="4">
        <v>44375</v>
      </c>
      <c r="L122" s="3" t="s">
        <v>1125</v>
      </c>
    </row>
    <row r="123" spans="1:12" x14ac:dyDescent="0.2">
      <c r="A123" s="1">
        <v>122</v>
      </c>
      <c r="B123" s="2" t="s">
        <v>1126</v>
      </c>
      <c r="C123" s="2" t="s">
        <v>1127</v>
      </c>
      <c r="D123" s="2" t="s">
        <v>1128</v>
      </c>
      <c r="E123" s="2" t="s">
        <v>1129</v>
      </c>
      <c r="F123" s="2" t="s">
        <v>1130</v>
      </c>
      <c r="G123" s="2" t="s">
        <v>467</v>
      </c>
      <c r="H123" s="2" t="s">
        <v>1131</v>
      </c>
      <c r="I123" s="2" t="s">
        <v>1132</v>
      </c>
      <c r="J123" s="3" t="s">
        <v>1133</v>
      </c>
      <c r="K123" s="4">
        <v>44272</v>
      </c>
      <c r="L123" s="3" t="s">
        <v>1134</v>
      </c>
    </row>
    <row r="124" spans="1:12" x14ac:dyDescent="0.2">
      <c r="A124" s="1">
        <v>123</v>
      </c>
      <c r="B124" s="2" t="s">
        <v>1135</v>
      </c>
      <c r="C124" s="2" t="s">
        <v>1136</v>
      </c>
      <c r="D124" s="2" t="s">
        <v>1137</v>
      </c>
      <c r="E124" s="2" t="s">
        <v>1138</v>
      </c>
      <c r="F124" s="2" t="s">
        <v>1139</v>
      </c>
      <c r="G124" s="2" t="s">
        <v>1140</v>
      </c>
      <c r="H124" s="2" t="s">
        <v>1141</v>
      </c>
      <c r="I124" s="2">
        <v>1546751933</v>
      </c>
      <c r="J124" s="3" t="s">
        <v>1142</v>
      </c>
      <c r="K124" s="4">
        <v>44468</v>
      </c>
      <c r="L124" s="3" t="s">
        <v>1143</v>
      </c>
    </row>
    <row r="125" spans="1:12" x14ac:dyDescent="0.2">
      <c r="A125" s="1">
        <v>124</v>
      </c>
      <c r="B125" s="2" t="s">
        <v>1144</v>
      </c>
      <c r="C125" s="2" t="s">
        <v>1145</v>
      </c>
      <c r="D125" s="2" t="s">
        <v>207</v>
      </c>
      <c r="E125" s="2" t="s">
        <v>1146</v>
      </c>
      <c r="F125" s="2" t="s">
        <v>1147</v>
      </c>
      <c r="G125" s="2" t="s">
        <v>1148</v>
      </c>
      <c r="H125" s="2" t="s">
        <v>1149</v>
      </c>
      <c r="I125" s="2" t="s">
        <v>1150</v>
      </c>
      <c r="J125" s="3" t="s">
        <v>1151</v>
      </c>
      <c r="K125" s="4">
        <v>43958</v>
      </c>
      <c r="L125" s="3" t="s">
        <v>1152</v>
      </c>
    </row>
    <row r="126" spans="1:12" x14ac:dyDescent="0.2">
      <c r="A126" s="1">
        <v>125</v>
      </c>
      <c r="B126" s="2" t="s">
        <v>1153</v>
      </c>
      <c r="C126" s="2" t="s">
        <v>1154</v>
      </c>
      <c r="D126" s="2" t="s">
        <v>1155</v>
      </c>
      <c r="E126" s="2" t="s">
        <v>1156</v>
      </c>
      <c r="F126" s="2" t="s">
        <v>1157</v>
      </c>
      <c r="G126" s="2" t="s">
        <v>1158</v>
      </c>
      <c r="H126" s="2" t="s">
        <v>1159</v>
      </c>
      <c r="I126" s="2" t="s">
        <v>1160</v>
      </c>
      <c r="J126" s="3" t="s">
        <v>1161</v>
      </c>
      <c r="K126" s="4">
        <v>44451</v>
      </c>
      <c r="L126" s="3" t="s">
        <v>1162</v>
      </c>
    </row>
    <row r="127" spans="1:12" x14ac:dyDescent="0.2">
      <c r="A127" s="1">
        <v>126</v>
      </c>
      <c r="B127" s="2" t="s">
        <v>1163</v>
      </c>
      <c r="C127" s="2" t="s">
        <v>1164</v>
      </c>
      <c r="D127" s="2" t="s">
        <v>1165</v>
      </c>
      <c r="E127" s="2" t="s">
        <v>1166</v>
      </c>
      <c r="F127" s="2" t="s">
        <v>1167</v>
      </c>
      <c r="G127" s="2" t="s">
        <v>1168</v>
      </c>
      <c r="H127" s="2" t="s">
        <v>1169</v>
      </c>
      <c r="I127" s="2" t="s">
        <v>1170</v>
      </c>
      <c r="J127" s="3" t="s">
        <v>1171</v>
      </c>
      <c r="K127" s="4">
        <v>44108</v>
      </c>
      <c r="L127" s="3" t="s">
        <v>1172</v>
      </c>
    </row>
    <row r="128" spans="1:12" x14ac:dyDescent="0.2">
      <c r="A128" s="1">
        <v>127</v>
      </c>
      <c r="B128" s="2" t="s">
        <v>1173</v>
      </c>
      <c r="C128" s="2" t="s">
        <v>1174</v>
      </c>
      <c r="D128" s="2" t="s">
        <v>1175</v>
      </c>
      <c r="E128" s="2" t="s">
        <v>1176</v>
      </c>
      <c r="F128" s="2" t="s">
        <v>1177</v>
      </c>
      <c r="G128" s="2" t="s">
        <v>1178</v>
      </c>
      <c r="H128" s="2" t="s">
        <v>1179</v>
      </c>
      <c r="I128" s="2" t="s">
        <v>1180</v>
      </c>
      <c r="J128" s="3" t="s">
        <v>1181</v>
      </c>
      <c r="K128" s="4">
        <v>43874</v>
      </c>
      <c r="L128" s="3" t="s">
        <v>1182</v>
      </c>
    </row>
    <row r="129" spans="1:12" x14ac:dyDescent="0.2">
      <c r="A129" s="1">
        <v>128</v>
      </c>
      <c r="B129" s="2" t="s">
        <v>1183</v>
      </c>
      <c r="C129" s="2" t="s">
        <v>78</v>
      </c>
      <c r="D129" s="2" t="s">
        <v>1184</v>
      </c>
      <c r="E129" s="2" t="s">
        <v>1185</v>
      </c>
      <c r="F129" s="2" t="s">
        <v>1186</v>
      </c>
      <c r="G129" s="2" t="s">
        <v>599</v>
      </c>
      <c r="H129" s="2" t="s">
        <v>1187</v>
      </c>
      <c r="I129" s="2" t="s">
        <v>1188</v>
      </c>
      <c r="J129" s="3" t="s">
        <v>1189</v>
      </c>
      <c r="K129" s="4">
        <v>44550</v>
      </c>
      <c r="L129" s="3" t="s">
        <v>1190</v>
      </c>
    </row>
    <row r="130" spans="1:12" x14ac:dyDescent="0.2">
      <c r="A130" s="1">
        <v>129</v>
      </c>
      <c r="B130" s="2" t="s">
        <v>1191</v>
      </c>
      <c r="C130" s="2" t="s">
        <v>1192</v>
      </c>
      <c r="D130" s="2" t="s">
        <v>1193</v>
      </c>
      <c r="E130" s="2" t="s">
        <v>1156</v>
      </c>
      <c r="F130" s="2" t="s">
        <v>1194</v>
      </c>
      <c r="G130" s="2" t="s">
        <v>1195</v>
      </c>
      <c r="H130" s="2" t="s">
        <v>1196</v>
      </c>
      <c r="I130" s="2">
        <v>8496840302</v>
      </c>
      <c r="J130" s="3" t="s">
        <v>1197</v>
      </c>
      <c r="K130" s="4">
        <v>43999</v>
      </c>
      <c r="L130" s="3" t="s">
        <v>1198</v>
      </c>
    </row>
    <row r="131" spans="1:12" x14ac:dyDescent="0.2">
      <c r="A131" s="1">
        <v>130</v>
      </c>
      <c r="B131" s="2" t="s">
        <v>1199</v>
      </c>
      <c r="C131" s="2" t="s">
        <v>1200</v>
      </c>
      <c r="D131" s="2" t="s">
        <v>1201</v>
      </c>
      <c r="E131" s="2" t="s">
        <v>1202</v>
      </c>
      <c r="F131" s="2" t="s">
        <v>1203</v>
      </c>
      <c r="G131" s="2" t="s">
        <v>190</v>
      </c>
      <c r="H131" s="2" t="s">
        <v>1204</v>
      </c>
      <c r="I131" s="2" t="s">
        <v>1205</v>
      </c>
      <c r="J131" s="3" t="s">
        <v>1206</v>
      </c>
      <c r="K131" s="4">
        <v>44497</v>
      </c>
      <c r="L131" s="3" t="s">
        <v>1207</v>
      </c>
    </row>
    <row r="132" spans="1:12" x14ac:dyDescent="0.2">
      <c r="A132" s="1">
        <v>131</v>
      </c>
      <c r="B132" s="2" t="s">
        <v>1208</v>
      </c>
      <c r="C132" s="2" t="s">
        <v>1209</v>
      </c>
      <c r="D132" s="2" t="s">
        <v>1210</v>
      </c>
      <c r="E132" s="2" t="s">
        <v>1211</v>
      </c>
      <c r="F132" s="2" t="s">
        <v>1212</v>
      </c>
      <c r="G132" s="2" t="s">
        <v>1213</v>
      </c>
      <c r="H132" s="2">
        <v>1934272027</v>
      </c>
      <c r="I132" s="2" t="s">
        <v>1214</v>
      </c>
      <c r="J132" s="3" t="s">
        <v>1215</v>
      </c>
      <c r="K132" s="4">
        <v>44341</v>
      </c>
      <c r="L132" s="3" t="s">
        <v>1216</v>
      </c>
    </row>
    <row r="133" spans="1:12" x14ac:dyDescent="0.2">
      <c r="A133" s="1">
        <v>132</v>
      </c>
      <c r="B133" s="2" t="s">
        <v>1217</v>
      </c>
      <c r="C133" s="2" t="s">
        <v>1218</v>
      </c>
      <c r="D133" s="2" t="s">
        <v>1219</v>
      </c>
      <c r="E133" s="2" t="s">
        <v>1220</v>
      </c>
      <c r="F133" s="2" t="s">
        <v>1221</v>
      </c>
      <c r="G133" s="2" t="s">
        <v>1222</v>
      </c>
      <c r="H133" s="2">
        <v>6513845571</v>
      </c>
      <c r="I133" s="2" t="s">
        <v>1223</v>
      </c>
      <c r="J133" s="3" t="s">
        <v>1224</v>
      </c>
      <c r="K133" s="4">
        <v>44576</v>
      </c>
      <c r="L133" s="3" t="s">
        <v>1225</v>
      </c>
    </row>
    <row r="134" spans="1:12" x14ac:dyDescent="0.2">
      <c r="A134" s="1">
        <v>133</v>
      </c>
      <c r="B134" s="2" t="s">
        <v>1226</v>
      </c>
      <c r="C134" s="2" t="s">
        <v>1227</v>
      </c>
      <c r="D134" s="2" t="s">
        <v>1228</v>
      </c>
      <c r="E134" s="2" t="s">
        <v>1229</v>
      </c>
      <c r="F134" s="2" t="s">
        <v>1230</v>
      </c>
      <c r="G134" s="2" t="s">
        <v>1231</v>
      </c>
      <c r="H134" s="2" t="s">
        <v>1232</v>
      </c>
      <c r="I134" s="2">
        <f>1-760-12-4288</f>
        <v>-5059</v>
      </c>
      <c r="J134" s="3" t="s">
        <v>1233</v>
      </c>
      <c r="K134" s="4">
        <v>43947</v>
      </c>
      <c r="L134" s="3" t="s">
        <v>1234</v>
      </c>
    </row>
    <row r="135" spans="1:12" x14ac:dyDescent="0.2">
      <c r="A135" s="1">
        <v>134</v>
      </c>
      <c r="B135" s="2" t="s">
        <v>1235</v>
      </c>
      <c r="C135" s="2" t="s">
        <v>595</v>
      </c>
      <c r="D135" s="2" t="s">
        <v>1236</v>
      </c>
      <c r="E135" s="2" t="s">
        <v>1237</v>
      </c>
      <c r="F135" s="2" t="s">
        <v>1238</v>
      </c>
      <c r="G135" s="2" t="s">
        <v>1239</v>
      </c>
      <c r="H135" s="2" t="s">
        <v>1240</v>
      </c>
      <c r="I135" s="2" t="s">
        <v>1241</v>
      </c>
      <c r="J135" s="3" t="s">
        <v>1242</v>
      </c>
      <c r="K135" s="4">
        <v>44576</v>
      </c>
      <c r="L135" s="3" t="s">
        <v>1243</v>
      </c>
    </row>
    <row r="136" spans="1:12" x14ac:dyDescent="0.2">
      <c r="A136" s="1">
        <v>135</v>
      </c>
      <c r="B136" s="2" t="s">
        <v>1244</v>
      </c>
      <c r="C136" s="2" t="s">
        <v>1245</v>
      </c>
      <c r="D136" s="2" t="s">
        <v>1246</v>
      </c>
      <c r="E136" s="2" t="s">
        <v>1247</v>
      </c>
      <c r="F136" s="2" t="s">
        <v>1248</v>
      </c>
      <c r="G136" s="2" t="s">
        <v>330</v>
      </c>
      <c r="H136" s="2" t="s">
        <v>1249</v>
      </c>
      <c r="I136" s="2" t="s">
        <v>1250</v>
      </c>
      <c r="J136" s="3" t="s">
        <v>1251</v>
      </c>
      <c r="K136" s="4">
        <v>44392</v>
      </c>
      <c r="L136" s="3" t="s">
        <v>1252</v>
      </c>
    </row>
    <row r="137" spans="1:12" x14ac:dyDescent="0.2">
      <c r="A137" s="1">
        <v>136</v>
      </c>
      <c r="B137" s="2" t="s">
        <v>1253</v>
      </c>
      <c r="C137" s="2" t="s">
        <v>1254</v>
      </c>
      <c r="D137" s="2" t="s">
        <v>907</v>
      </c>
      <c r="E137" s="2" t="s">
        <v>1255</v>
      </c>
      <c r="F137" s="2" t="s">
        <v>1256</v>
      </c>
      <c r="G137" s="2" t="s">
        <v>892</v>
      </c>
      <c r="H137" s="2">
        <f>1-541-619-587</f>
        <v>-1746</v>
      </c>
      <c r="I137" s="2" t="s">
        <v>1257</v>
      </c>
      <c r="J137" s="3" t="s">
        <v>1258</v>
      </c>
      <c r="K137" s="4">
        <v>44527</v>
      </c>
      <c r="L137" s="3" t="s">
        <v>1259</v>
      </c>
    </row>
    <row r="138" spans="1:12" x14ac:dyDescent="0.2">
      <c r="A138" s="1">
        <v>137</v>
      </c>
      <c r="B138" s="2" t="s">
        <v>1260</v>
      </c>
      <c r="C138" s="2" t="s">
        <v>1261</v>
      </c>
      <c r="D138" s="2" t="s">
        <v>1262</v>
      </c>
      <c r="E138" s="2" t="s">
        <v>1263</v>
      </c>
      <c r="F138" s="2" t="s">
        <v>1264</v>
      </c>
      <c r="G138" s="2" t="s">
        <v>635</v>
      </c>
      <c r="H138" s="2" t="s">
        <v>1265</v>
      </c>
      <c r="I138" s="2" t="s">
        <v>1266</v>
      </c>
      <c r="J138" s="3" t="s">
        <v>1267</v>
      </c>
      <c r="K138" s="4">
        <v>44465</v>
      </c>
      <c r="L138" s="3" t="s">
        <v>1268</v>
      </c>
    </row>
    <row r="139" spans="1:12" x14ac:dyDescent="0.2">
      <c r="A139" s="1">
        <v>138</v>
      </c>
      <c r="B139" s="2" t="s">
        <v>1269</v>
      </c>
      <c r="C139" s="2" t="s">
        <v>1270</v>
      </c>
      <c r="D139" s="2" t="s">
        <v>1271</v>
      </c>
      <c r="E139" s="2" t="s">
        <v>1272</v>
      </c>
      <c r="F139" s="2" t="s">
        <v>1273</v>
      </c>
      <c r="G139" s="2" t="s">
        <v>1213</v>
      </c>
      <c r="H139" s="2" t="s">
        <v>1274</v>
      </c>
      <c r="I139" s="2" t="s">
        <v>1275</v>
      </c>
      <c r="J139" s="3" t="s">
        <v>1276</v>
      </c>
      <c r="K139" s="4">
        <v>44555</v>
      </c>
      <c r="L139" s="3" t="s">
        <v>1277</v>
      </c>
    </row>
    <row r="140" spans="1:12" x14ac:dyDescent="0.2">
      <c r="A140" s="1">
        <v>139</v>
      </c>
      <c r="B140" s="2" t="s">
        <v>1278</v>
      </c>
      <c r="C140" s="2" t="s">
        <v>1279</v>
      </c>
      <c r="D140" s="2" t="s">
        <v>823</v>
      </c>
      <c r="E140" s="2" t="s">
        <v>1280</v>
      </c>
      <c r="F140" s="2" t="s">
        <v>1281</v>
      </c>
      <c r="G140" s="2" t="s">
        <v>1282</v>
      </c>
      <c r="H140" s="2" t="s">
        <v>1283</v>
      </c>
      <c r="I140" s="2" t="s">
        <v>1284</v>
      </c>
      <c r="J140" s="3" t="s">
        <v>1285</v>
      </c>
      <c r="K140" s="4">
        <v>44676</v>
      </c>
      <c r="L140" s="3" t="s">
        <v>1286</v>
      </c>
    </row>
    <row r="141" spans="1:12" x14ac:dyDescent="0.2">
      <c r="A141" s="1">
        <v>140</v>
      </c>
      <c r="B141" s="2" t="s">
        <v>1287</v>
      </c>
      <c r="C141" s="2" t="s">
        <v>1288</v>
      </c>
      <c r="D141" s="2" t="s">
        <v>1289</v>
      </c>
      <c r="E141" s="2" t="s">
        <v>1290</v>
      </c>
      <c r="F141" s="2" t="s">
        <v>1291</v>
      </c>
      <c r="G141" s="2" t="s">
        <v>1292</v>
      </c>
      <c r="H141" s="2" t="s">
        <v>1293</v>
      </c>
      <c r="I141" s="2" t="s">
        <v>1294</v>
      </c>
      <c r="J141" s="3" t="s">
        <v>1295</v>
      </c>
      <c r="K141" s="4">
        <v>44518</v>
      </c>
      <c r="L141" s="3" t="s">
        <v>1296</v>
      </c>
    </row>
    <row r="142" spans="1:12" x14ac:dyDescent="0.2">
      <c r="A142" s="1">
        <v>141</v>
      </c>
      <c r="B142" s="2" t="s">
        <v>1297</v>
      </c>
      <c r="C142" s="2" t="s">
        <v>289</v>
      </c>
      <c r="D142" s="2" t="s">
        <v>1298</v>
      </c>
      <c r="E142" s="2" t="s">
        <v>1299</v>
      </c>
      <c r="F142" s="2" t="s">
        <v>1300</v>
      </c>
      <c r="G142" s="2" t="s">
        <v>89</v>
      </c>
      <c r="H142" s="2" t="s">
        <v>1301</v>
      </c>
      <c r="I142" s="2">
        <v>1521975198</v>
      </c>
      <c r="J142" s="3" t="s">
        <v>1302</v>
      </c>
      <c r="K142" s="4">
        <v>44668</v>
      </c>
      <c r="L142" s="3" t="s">
        <v>1303</v>
      </c>
    </row>
    <row r="143" spans="1:12" x14ac:dyDescent="0.2">
      <c r="A143" s="1">
        <v>142</v>
      </c>
      <c r="B143" s="2" t="s">
        <v>1304</v>
      </c>
      <c r="C143" s="2" t="s">
        <v>463</v>
      </c>
      <c r="D143" s="2" t="s">
        <v>1305</v>
      </c>
      <c r="E143" s="2" t="s">
        <v>1306</v>
      </c>
      <c r="F143" s="2" t="s">
        <v>1307</v>
      </c>
      <c r="G143" s="2" t="s">
        <v>378</v>
      </c>
      <c r="H143" s="2" t="s">
        <v>1308</v>
      </c>
      <c r="I143" s="2" t="s">
        <v>1309</v>
      </c>
      <c r="J143" s="3" t="s">
        <v>1310</v>
      </c>
      <c r="K143" s="4">
        <v>44334</v>
      </c>
      <c r="L143" s="3" t="s">
        <v>1311</v>
      </c>
    </row>
    <row r="144" spans="1:12" x14ac:dyDescent="0.2">
      <c r="A144" s="1">
        <v>143</v>
      </c>
      <c r="B144" s="2" t="s">
        <v>1312</v>
      </c>
      <c r="C144" s="2" t="s">
        <v>1313</v>
      </c>
      <c r="D144" s="2" t="s">
        <v>1314</v>
      </c>
      <c r="E144" s="2" t="s">
        <v>1315</v>
      </c>
      <c r="F144" s="2" t="s">
        <v>1316</v>
      </c>
      <c r="G144" s="2" t="s">
        <v>1317</v>
      </c>
      <c r="H144" s="2" t="s">
        <v>1318</v>
      </c>
      <c r="I144" s="2" t="s">
        <v>1319</v>
      </c>
      <c r="J144" s="3" t="s">
        <v>1320</v>
      </c>
      <c r="K144" s="4">
        <v>44498</v>
      </c>
      <c r="L144" s="3" t="s">
        <v>1321</v>
      </c>
    </row>
    <row r="145" spans="1:12" x14ac:dyDescent="0.2">
      <c r="A145" s="1">
        <v>144</v>
      </c>
      <c r="B145" s="2" t="s">
        <v>1322</v>
      </c>
      <c r="C145" s="2" t="s">
        <v>1200</v>
      </c>
      <c r="D145" s="2" t="s">
        <v>1323</v>
      </c>
      <c r="E145" s="2" t="s">
        <v>1324</v>
      </c>
      <c r="F145" s="2" t="s">
        <v>1325</v>
      </c>
      <c r="G145" s="2" t="s">
        <v>1326</v>
      </c>
      <c r="H145" s="2" t="s">
        <v>1327</v>
      </c>
      <c r="I145" s="2" t="s">
        <v>1328</v>
      </c>
      <c r="J145" s="3" t="s">
        <v>1329</v>
      </c>
      <c r="K145" s="4">
        <v>44458</v>
      </c>
      <c r="L145" s="3" t="s">
        <v>1330</v>
      </c>
    </row>
    <row r="146" spans="1:12" x14ac:dyDescent="0.2">
      <c r="A146" s="1">
        <v>145</v>
      </c>
      <c r="B146" s="2" t="s">
        <v>1331</v>
      </c>
      <c r="C146" s="2" t="s">
        <v>1332</v>
      </c>
      <c r="D146" s="2" t="s">
        <v>1333</v>
      </c>
      <c r="E146" s="2" t="s">
        <v>1334</v>
      </c>
      <c r="F146" s="2" t="s">
        <v>1335</v>
      </c>
      <c r="G146" s="2" t="s">
        <v>1336</v>
      </c>
      <c r="H146" s="2" t="s">
        <v>1337</v>
      </c>
      <c r="I146" s="2" t="s">
        <v>1338</v>
      </c>
      <c r="J146" s="3" t="s">
        <v>1339</v>
      </c>
      <c r="K146" s="4">
        <v>44313</v>
      </c>
      <c r="L146" s="3" t="s">
        <v>1340</v>
      </c>
    </row>
    <row r="147" spans="1:12" x14ac:dyDescent="0.2">
      <c r="A147" s="1">
        <v>146</v>
      </c>
      <c r="B147" s="2" t="s">
        <v>1341</v>
      </c>
      <c r="C147" s="2" t="s">
        <v>1342</v>
      </c>
      <c r="D147" s="2" t="s">
        <v>1343</v>
      </c>
      <c r="E147" s="2" t="s">
        <v>1344</v>
      </c>
      <c r="F147" s="2" t="s">
        <v>1345</v>
      </c>
      <c r="G147" s="2" t="s">
        <v>1346</v>
      </c>
      <c r="H147" s="2" t="s">
        <v>1347</v>
      </c>
      <c r="I147" s="2" t="s">
        <v>1348</v>
      </c>
      <c r="J147" s="3" t="s">
        <v>1349</v>
      </c>
      <c r="K147" s="4">
        <v>44409</v>
      </c>
      <c r="L147" s="3" t="s">
        <v>1350</v>
      </c>
    </row>
    <row r="148" spans="1:12" x14ac:dyDescent="0.2">
      <c r="A148" s="1">
        <v>147</v>
      </c>
      <c r="B148" s="2" t="s">
        <v>1351</v>
      </c>
      <c r="C148" s="2" t="s">
        <v>1352</v>
      </c>
      <c r="D148" s="2" t="s">
        <v>1353</v>
      </c>
      <c r="E148" s="2" t="s">
        <v>1354</v>
      </c>
      <c r="F148" s="2" t="s">
        <v>1355</v>
      </c>
      <c r="G148" s="2" t="s">
        <v>72</v>
      </c>
      <c r="H148" s="2">
        <v>3816437019</v>
      </c>
      <c r="I148" s="2" t="s">
        <v>1356</v>
      </c>
      <c r="J148" s="3" t="s">
        <v>1357</v>
      </c>
      <c r="K148" s="4">
        <v>43892</v>
      </c>
      <c r="L148" s="3" t="s">
        <v>1358</v>
      </c>
    </row>
    <row r="149" spans="1:12" x14ac:dyDescent="0.2">
      <c r="A149" s="1">
        <v>148</v>
      </c>
      <c r="B149" s="2" t="s">
        <v>1359</v>
      </c>
      <c r="C149" s="2" t="s">
        <v>1360</v>
      </c>
      <c r="D149" s="2" t="s">
        <v>1361</v>
      </c>
      <c r="E149" s="2" t="s">
        <v>1362</v>
      </c>
      <c r="F149" s="2" t="s">
        <v>1363</v>
      </c>
      <c r="G149" s="2" t="s">
        <v>227</v>
      </c>
      <c r="H149" s="2" t="s">
        <v>1364</v>
      </c>
      <c r="I149" s="2" t="s">
        <v>1365</v>
      </c>
      <c r="J149" s="3" t="s">
        <v>1366</v>
      </c>
      <c r="K149" s="4">
        <v>43912</v>
      </c>
      <c r="L149" s="3" t="s">
        <v>1367</v>
      </c>
    </row>
    <row r="150" spans="1:12" x14ac:dyDescent="0.2">
      <c r="A150" s="1">
        <v>149</v>
      </c>
      <c r="B150" s="2" t="s">
        <v>1368</v>
      </c>
      <c r="C150" s="2" t="s">
        <v>1369</v>
      </c>
      <c r="D150" s="2" t="s">
        <v>1370</v>
      </c>
      <c r="E150" s="2" t="s">
        <v>1371</v>
      </c>
      <c r="F150" s="2" t="s">
        <v>1372</v>
      </c>
      <c r="G150" s="2" t="s">
        <v>779</v>
      </c>
      <c r="H150" s="2" t="s">
        <v>1373</v>
      </c>
      <c r="I150" s="2">
        <v>8480138604</v>
      </c>
      <c r="J150" s="3" t="s">
        <v>1374</v>
      </c>
      <c r="K150" s="4">
        <v>44456</v>
      </c>
      <c r="L150" s="3" t="s">
        <v>1375</v>
      </c>
    </row>
    <row r="151" spans="1:12" x14ac:dyDescent="0.2">
      <c r="A151" s="1">
        <v>150</v>
      </c>
      <c r="B151" s="2" t="s">
        <v>1376</v>
      </c>
      <c r="C151" s="2" t="s">
        <v>1377</v>
      </c>
      <c r="D151" s="2" t="s">
        <v>1378</v>
      </c>
      <c r="E151" s="2" t="s">
        <v>1379</v>
      </c>
      <c r="F151" s="2" t="s">
        <v>1380</v>
      </c>
      <c r="G151" s="2" t="s">
        <v>1336</v>
      </c>
      <c r="H151" s="2" t="s">
        <v>1381</v>
      </c>
      <c r="I151" s="2" t="s">
        <v>1382</v>
      </c>
      <c r="J151" s="3" t="s">
        <v>1383</v>
      </c>
      <c r="K151" s="4">
        <v>44447</v>
      </c>
      <c r="L151" s="3" t="s">
        <v>1384</v>
      </c>
    </row>
    <row r="152" spans="1:12" x14ac:dyDescent="0.2">
      <c r="A152" s="1">
        <v>151</v>
      </c>
      <c r="B152" s="2" t="s">
        <v>1385</v>
      </c>
      <c r="C152" s="2" t="s">
        <v>167</v>
      </c>
      <c r="D152" s="2" t="s">
        <v>1386</v>
      </c>
      <c r="E152" s="2" t="s">
        <v>1387</v>
      </c>
      <c r="F152" s="2" t="s">
        <v>1388</v>
      </c>
      <c r="G152" s="2" t="s">
        <v>1389</v>
      </c>
      <c r="H152" s="2">
        <f>1-39-464-6405</f>
        <v>-6907</v>
      </c>
      <c r="I152" s="2" t="s">
        <v>1390</v>
      </c>
      <c r="J152" s="3" t="s">
        <v>1391</v>
      </c>
      <c r="K152" s="4">
        <v>44219</v>
      </c>
      <c r="L152" s="3" t="s">
        <v>1392</v>
      </c>
    </row>
    <row r="153" spans="1:12" x14ac:dyDescent="0.2">
      <c r="A153" s="1">
        <v>152</v>
      </c>
      <c r="B153" s="2" t="s">
        <v>1393</v>
      </c>
      <c r="C153" s="2" t="s">
        <v>1084</v>
      </c>
      <c r="D153" s="2" t="s">
        <v>1394</v>
      </c>
      <c r="E153" s="2" t="s">
        <v>1395</v>
      </c>
      <c r="F153" s="2" t="s">
        <v>1396</v>
      </c>
      <c r="G153" s="2" t="s">
        <v>1231</v>
      </c>
      <c r="H153" s="2">
        <f>1-891-697-1901</f>
        <v>-3488</v>
      </c>
      <c r="I153" s="2" t="s">
        <v>1397</v>
      </c>
      <c r="J153" s="3" t="s">
        <v>1398</v>
      </c>
      <c r="K153" s="4">
        <v>44447</v>
      </c>
      <c r="L153" s="3" t="s">
        <v>1399</v>
      </c>
    </row>
    <row r="154" spans="1:12" x14ac:dyDescent="0.2">
      <c r="A154" s="1">
        <v>153</v>
      </c>
      <c r="B154" s="2" t="s">
        <v>1400</v>
      </c>
      <c r="C154" s="2" t="s">
        <v>434</v>
      </c>
      <c r="D154" s="2" t="s">
        <v>1262</v>
      </c>
      <c r="E154" s="2" t="s">
        <v>1401</v>
      </c>
      <c r="F154" s="2" t="s">
        <v>1402</v>
      </c>
      <c r="G154" s="2" t="s">
        <v>428</v>
      </c>
      <c r="H154" s="2" t="s">
        <v>1403</v>
      </c>
      <c r="I154" s="2" t="s">
        <v>1404</v>
      </c>
      <c r="J154" s="3" t="s">
        <v>1405</v>
      </c>
      <c r="K154" s="4">
        <v>43997</v>
      </c>
      <c r="L154" s="3" t="s">
        <v>1406</v>
      </c>
    </row>
    <row r="155" spans="1:12" x14ac:dyDescent="0.2">
      <c r="A155" s="1">
        <v>154</v>
      </c>
      <c r="B155" s="2" t="s">
        <v>1407</v>
      </c>
      <c r="C155" s="2" t="s">
        <v>1408</v>
      </c>
      <c r="D155" s="2" t="s">
        <v>1409</v>
      </c>
      <c r="E155" s="2" t="s">
        <v>1410</v>
      </c>
      <c r="F155" s="2" t="s">
        <v>1411</v>
      </c>
      <c r="G155" s="2" t="s">
        <v>986</v>
      </c>
      <c r="H155" s="2" t="s">
        <v>1412</v>
      </c>
      <c r="I155" s="2" t="s">
        <v>1413</v>
      </c>
      <c r="J155" s="3" t="s">
        <v>1414</v>
      </c>
      <c r="K155" s="4">
        <v>43951</v>
      </c>
      <c r="L155" s="3" t="s">
        <v>1415</v>
      </c>
    </row>
    <row r="156" spans="1:12" x14ac:dyDescent="0.2">
      <c r="A156" s="1">
        <v>155</v>
      </c>
      <c r="B156" s="2" t="s">
        <v>1416</v>
      </c>
      <c r="C156" s="2" t="s">
        <v>1417</v>
      </c>
      <c r="D156" s="2" t="s">
        <v>1418</v>
      </c>
      <c r="E156" s="2" t="s">
        <v>1419</v>
      </c>
      <c r="F156" s="2" t="s">
        <v>1420</v>
      </c>
      <c r="G156" s="2" t="s">
        <v>1168</v>
      </c>
      <c r="H156" s="2" t="s">
        <v>1421</v>
      </c>
      <c r="I156" s="2" t="s">
        <v>1422</v>
      </c>
      <c r="J156" s="3" t="s">
        <v>1423</v>
      </c>
      <c r="K156" s="4">
        <v>44116</v>
      </c>
      <c r="L156" s="3" t="s">
        <v>1424</v>
      </c>
    </row>
    <row r="157" spans="1:12" x14ac:dyDescent="0.2">
      <c r="A157" s="1">
        <v>156</v>
      </c>
      <c r="B157" s="2" t="s">
        <v>1425</v>
      </c>
      <c r="C157" s="2" t="s">
        <v>243</v>
      </c>
      <c r="D157" s="2" t="s">
        <v>1426</v>
      </c>
      <c r="E157" s="2" t="s">
        <v>1427</v>
      </c>
      <c r="F157" s="2" t="s">
        <v>1428</v>
      </c>
      <c r="G157" s="2" t="s">
        <v>1429</v>
      </c>
      <c r="H157" s="2" t="s">
        <v>1430</v>
      </c>
      <c r="I157" s="2">
        <v>8565658735</v>
      </c>
      <c r="J157" s="3" t="s">
        <v>1431</v>
      </c>
      <c r="K157" s="4">
        <v>44135</v>
      </c>
      <c r="L157" s="3" t="s">
        <v>1432</v>
      </c>
    </row>
    <row r="158" spans="1:12" x14ac:dyDescent="0.2">
      <c r="A158" s="1">
        <v>157</v>
      </c>
      <c r="B158" s="2" t="s">
        <v>1433</v>
      </c>
      <c r="C158" s="2" t="s">
        <v>822</v>
      </c>
      <c r="D158" s="2" t="s">
        <v>1434</v>
      </c>
      <c r="E158" s="2" t="s">
        <v>1435</v>
      </c>
      <c r="F158" s="2" t="s">
        <v>1436</v>
      </c>
      <c r="G158" s="2" t="s">
        <v>1437</v>
      </c>
      <c r="H158" s="2">
        <v>2405097513</v>
      </c>
      <c r="I158" s="2" t="s">
        <v>1438</v>
      </c>
      <c r="J158" s="3" t="s">
        <v>1439</v>
      </c>
      <c r="K158" s="4">
        <v>44070</v>
      </c>
      <c r="L158" s="3" t="s">
        <v>1440</v>
      </c>
    </row>
    <row r="159" spans="1:12" x14ac:dyDescent="0.2">
      <c r="A159" s="1">
        <v>158</v>
      </c>
      <c r="B159" s="2" t="s">
        <v>1441</v>
      </c>
      <c r="C159" s="2" t="s">
        <v>1442</v>
      </c>
      <c r="D159" s="2" t="s">
        <v>1443</v>
      </c>
      <c r="E159" s="2" t="s">
        <v>1444</v>
      </c>
      <c r="F159" s="2" t="s">
        <v>1445</v>
      </c>
      <c r="G159" s="2" t="s">
        <v>82</v>
      </c>
      <c r="H159" s="2" t="s">
        <v>1446</v>
      </c>
      <c r="I159" s="2" t="s">
        <v>1447</v>
      </c>
      <c r="J159" s="3" t="s">
        <v>1448</v>
      </c>
      <c r="K159" s="4">
        <v>43921</v>
      </c>
      <c r="L159" s="3" t="s">
        <v>1449</v>
      </c>
    </row>
    <row r="160" spans="1:12" x14ac:dyDescent="0.2">
      <c r="A160" s="1">
        <v>159</v>
      </c>
      <c r="B160" s="2" t="s">
        <v>1450</v>
      </c>
      <c r="C160" s="2" t="s">
        <v>917</v>
      </c>
      <c r="D160" s="2" t="s">
        <v>1451</v>
      </c>
      <c r="E160" s="2" t="s">
        <v>1452</v>
      </c>
      <c r="F160" s="2" t="s">
        <v>1453</v>
      </c>
      <c r="G160" s="2" t="s">
        <v>283</v>
      </c>
      <c r="H160" s="2" t="s">
        <v>1454</v>
      </c>
      <c r="I160" s="2" t="s">
        <v>1455</v>
      </c>
      <c r="J160" s="3" t="s">
        <v>1456</v>
      </c>
      <c r="K160" s="4">
        <v>44135</v>
      </c>
      <c r="L160" s="3" t="s">
        <v>1457</v>
      </c>
    </row>
    <row r="161" spans="1:12" x14ac:dyDescent="0.2">
      <c r="A161" s="1">
        <v>160</v>
      </c>
      <c r="B161" s="2" t="s">
        <v>1458</v>
      </c>
      <c r="C161" s="2" t="s">
        <v>1459</v>
      </c>
      <c r="D161" s="2" t="s">
        <v>803</v>
      </c>
      <c r="E161" s="2" t="s">
        <v>1460</v>
      </c>
      <c r="F161" s="2" t="s">
        <v>1461</v>
      </c>
      <c r="G161" s="2" t="s">
        <v>330</v>
      </c>
      <c r="H161" s="2" t="s">
        <v>1462</v>
      </c>
      <c r="I161" s="2">
        <v>841167321</v>
      </c>
      <c r="J161" s="3" t="s">
        <v>1463</v>
      </c>
      <c r="K161" s="4">
        <v>44227</v>
      </c>
      <c r="L161" s="3" t="s">
        <v>1464</v>
      </c>
    </row>
    <row r="162" spans="1:12" x14ac:dyDescent="0.2">
      <c r="A162" s="1">
        <v>161</v>
      </c>
      <c r="B162" s="2" t="s">
        <v>1465</v>
      </c>
      <c r="C162" s="2" t="s">
        <v>1466</v>
      </c>
      <c r="D162" s="2" t="s">
        <v>1467</v>
      </c>
      <c r="E162" s="2" t="s">
        <v>1468</v>
      </c>
      <c r="F162" s="2" t="s">
        <v>1469</v>
      </c>
      <c r="G162" s="2" t="s">
        <v>560</v>
      </c>
      <c r="H162" s="2" t="s">
        <v>1470</v>
      </c>
      <c r="I162" s="2" t="s">
        <v>1471</v>
      </c>
      <c r="J162" s="3" t="s">
        <v>1472</v>
      </c>
      <c r="K162" s="4">
        <v>44343</v>
      </c>
      <c r="L162" s="3" t="s">
        <v>1473</v>
      </c>
    </row>
    <row r="163" spans="1:12" x14ac:dyDescent="0.2">
      <c r="A163" s="1">
        <v>162</v>
      </c>
      <c r="B163" s="5" t="s">
        <v>1474</v>
      </c>
      <c r="C163" s="2" t="s">
        <v>1475</v>
      </c>
      <c r="D163" s="2" t="s">
        <v>1476</v>
      </c>
      <c r="E163" s="2" t="s">
        <v>1477</v>
      </c>
      <c r="F163" s="2" t="s">
        <v>1478</v>
      </c>
      <c r="G163" s="2" t="s">
        <v>1479</v>
      </c>
      <c r="H163" s="2" t="s">
        <v>1480</v>
      </c>
      <c r="I163" s="2" t="s">
        <v>1481</v>
      </c>
      <c r="J163" s="3" t="s">
        <v>1482</v>
      </c>
      <c r="K163" s="4">
        <v>44574</v>
      </c>
      <c r="L163" s="3" t="s">
        <v>1483</v>
      </c>
    </row>
    <row r="164" spans="1:12" x14ac:dyDescent="0.2">
      <c r="A164" s="1">
        <v>163</v>
      </c>
      <c r="B164" s="2" t="s">
        <v>1484</v>
      </c>
      <c r="C164" s="2" t="s">
        <v>1485</v>
      </c>
      <c r="D164" s="2" t="s">
        <v>1486</v>
      </c>
      <c r="E164" s="2" t="s">
        <v>1487</v>
      </c>
      <c r="F164" s="2" t="s">
        <v>1488</v>
      </c>
      <c r="G164" s="2" t="s">
        <v>1489</v>
      </c>
      <c r="H164" s="2" t="s">
        <v>1490</v>
      </c>
      <c r="I164" s="2" t="s">
        <v>1491</v>
      </c>
      <c r="J164" s="3" t="s">
        <v>1492</v>
      </c>
      <c r="K164" s="4">
        <v>44006</v>
      </c>
      <c r="L164" s="3" t="s">
        <v>1493</v>
      </c>
    </row>
    <row r="165" spans="1:12" x14ac:dyDescent="0.2">
      <c r="A165" s="1">
        <v>164</v>
      </c>
      <c r="B165" s="2" t="s">
        <v>1494</v>
      </c>
      <c r="C165" s="2" t="s">
        <v>1495</v>
      </c>
      <c r="D165" s="2" t="s">
        <v>1496</v>
      </c>
      <c r="E165" s="2" t="s">
        <v>1497</v>
      </c>
      <c r="F165" s="2" t="s">
        <v>1498</v>
      </c>
      <c r="G165" s="2" t="s">
        <v>750</v>
      </c>
      <c r="H165" s="2" t="s">
        <v>1499</v>
      </c>
      <c r="I165" s="2" t="s">
        <v>1500</v>
      </c>
      <c r="J165" s="3" t="s">
        <v>1501</v>
      </c>
      <c r="K165" s="4">
        <v>44092</v>
      </c>
      <c r="L165" s="3" t="s">
        <v>1502</v>
      </c>
    </row>
    <row r="166" spans="1:12" x14ac:dyDescent="0.2">
      <c r="A166" s="1">
        <v>165</v>
      </c>
      <c r="B166" s="2" t="s">
        <v>1503</v>
      </c>
      <c r="C166" s="2" t="s">
        <v>233</v>
      </c>
      <c r="D166" s="2" t="s">
        <v>1417</v>
      </c>
      <c r="E166" s="2" t="s">
        <v>1504</v>
      </c>
      <c r="F166" s="2" t="s">
        <v>1505</v>
      </c>
      <c r="G166" s="2" t="s">
        <v>1506</v>
      </c>
      <c r="H166" s="2" t="s">
        <v>1507</v>
      </c>
      <c r="I166" s="2" t="s">
        <v>1508</v>
      </c>
      <c r="J166" s="3" t="s">
        <v>1509</v>
      </c>
      <c r="K166" s="4">
        <v>44123</v>
      </c>
      <c r="L166" s="3" t="s">
        <v>1510</v>
      </c>
    </row>
    <row r="167" spans="1:12" x14ac:dyDescent="0.2">
      <c r="A167" s="1">
        <v>166</v>
      </c>
      <c r="B167" s="2" t="s">
        <v>1511</v>
      </c>
      <c r="C167" s="2" t="s">
        <v>40</v>
      </c>
      <c r="D167" s="2" t="s">
        <v>1512</v>
      </c>
      <c r="E167" s="2" t="s">
        <v>1513</v>
      </c>
      <c r="F167" s="2" t="s">
        <v>1514</v>
      </c>
      <c r="G167" s="2" t="s">
        <v>1158</v>
      </c>
      <c r="H167" s="2" t="s">
        <v>1515</v>
      </c>
      <c r="I167" s="2" t="s">
        <v>1516</v>
      </c>
      <c r="J167" s="3" t="s">
        <v>1517</v>
      </c>
      <c r="K167" s="4">
        <v>44235</v>
      </c>
      <c r="L167" s="3" t="s">
        <v>1518</v>
      </c>
    </row>
    <row r="168" spans="1:12" x14ac:dyDescent="0.2">
      <c r="A168" s="1">
        <v>167</v>
      </c>
      <c r="B168" s="2" t="s">
        <v>1519</v>
      </c>
      <c r="C168" s="2" t="s">
        <v>1520</v>
      </c>
      <c r="D168" s="2" t="s">
        <v>1521</v>
      </c>
      <c r="E168" s="2" t="s">
        <v>1522</v>
      </c>
      <c r="F168" s="2" t="s">
        <v>1523</v>
      </c>
      <c r="G168" s="2" t="s">
        <v>1524</v>
      </c>
      <c r="H168" s="2" t="s">
        <v>1525</v>
      </c>
      <c r="I168" s="2" t="s">
        <v>1526</v>
      </c>
      <c r="J168" s="3" t="s">
        <v>1527</v>
      </c>
      <c r="K168" s="4">
        <v>44382</v>
      </c>
      <c r="L168" s="3" t="s">
        <v>1528</v>
      </c>
    </row>
    <row r="169" spans="1:12" x14ac:dyDescent="0.2">
      <c r="A169" s="1">
        <v>168</v>
      </c>
      <c r="B169" s="2" t="s">
        <v>1529</v>
      </c>
      <c r="C169" s="2" t="s">
        <v>1530</v>
      </c>
      <c r="D169" s="2" t="s">
        <v>1531</v>
      </c>
      <c r="E169" s="2" t="s">
        <v>1532</v>
      </c>
      <c r="F169" s="2" t="s">
        <v>1533</v>
      </c>
      <c r="G169" s="2" t="s">
        <v>1534</v>
      </c>
      <c r="H169" s="2" t="s">
        <v>1535</v>
      </c>
      <c r="I169" s="2" t="s">
        <v>1536</v>
      </c>
      <c r="J169" s="3" t="s">
        <v>1537</v>
      </c>
      <c r="K169" s="4">
        <v>44380</v>
      </c>
      <c r="L169" s="3" t="s">
        <v>1538</v>
      </c>
    </row>
    <row r="170" spans="1:12" x14ac:dyDescent="0.2">
      <c r="A170" s="1">
        <v>169</v>
      </c>
      <c r="B170" s="2" t="s">
        <v>1539</v>
      </c>
      <c r="C170" s="2" t="s">
        <v>1540</v>
      </c>
      <c r="D170" s="2" t="s">
        <v>1541</v>
      </c>
      <c r="E170" s="2" t="s">
        <v>1542</v>
      </c>
      <c r="F170" s="2" t="s">
        <v>1543</v>
      </c>
      <c r="G170" s="2" t="s">
        <v>1544</v>
      </c>
      <c r="H170" s="2" t="s">
        <v>1545</v>
      </c>
      <c r="I170" s="2">
        <v>2053040352</v>
      </c>
      <c r="J170" s="3" t="s">
        <v>1546</v>
      </c>
      <c r="K170" s="4">
        <v>44091</v>
      </c>
      <c r="L170" s="3" t="s">
        <v>1547</v>
      </c>
    </row>
    <row r="171" spans="1:12" x14ac:dyDescent="0.2">
      <c r="A171" s="1">
        <v>170</v>
      </c>
      <c r="B171" s="2" t="s">
        <v>1548</v>
      </c>
      <c r="C171" s="2" t="s">
        <v>326</v>
      </c>
      <c r="D171" s="2" t="s">
        <v>1549</v>
      </c>
      <c r="E171" s="2" t="s">
        <v>1550</v>
      </c>
      <c r="F171" s="2" t="s">
        <v>1551</v>
      </c>
      <c r="G171" s="2" t="s">
        <v>1552</v>
      </c>
      <c r="H171" s="2">
        <f>1-518-361-88</f>
        <v>-966</v>
      </c>
      <c r="I171" s="2" t="s">
        <v>1553</v>
      </c>
      <c r="J171" s="3" t="s">
        <v>1554</v>
      </c>
      <c r="K171" s="4">
        <v>44048</v>
      </c>
      <c r="L171" s="3" t="s">
        <v>1555</v>
      </c>
    </row>
    <row r="172" spans="1:12" x14ac:dyDescent="0.2">
      <c r="A172" s="1">
        <v>171</v>
      </c>
      <c r="B172" s="2" t="s">
        <v>1556</v>
      </c>
      <c r="C172" s="2" t="s">
        <v>270</v>
      </c>
      <c r="D172" s="2" t="s">
        <v>1557</v>
      </c>
      <c r="E172" s="2" t="s">
        <v>1558</v>
      </c>
      <c r="F172" s="2" t="s">
        <v>1559</v>
      </c>
      <c r="G172" s="2" t="s">
        <v>247</v>
      </c>
      <c r="H172" s="2" t="s">
        <v>1560</v>
      </c>
      <c r="I172" s="2" t="s">
        <v>1561</v>
      </c>
      <c r="J172" s="3" t="s">
        <v>1562</v>
      </c>
      <c r="K172" s="4">
        <v>44481</v>
      </c>
      <c r="L172" s="3" t="s">
        <v>1563</v>
      </c>
    </row>
    <row r="173" spans="1:12" x14ac:dyDescent="0.2">
      <c r="A173" s="1">
        <v>172</v>
      </c>
      <c r="B173" s="2" t="s">
        <v>1564</v>
      </c>
      <c r="C173" s="2" t="s">
        <v>1459</v>
      </c>
      <c r="D173" s="2" t="s">
        <v>508</v>
      </c>
      <c r="E173" s="2" t="s">
        <v>1565</v>
      </c>
      <c r="F173" s="2" t="s">
        <v>1566</v>
      </c>
      <c r="G173" s="2" t="s">
        <v>1041</v>
      </c>
      <c r="H173" s="2">
        <v>7457637395</v>
      </c>
      <c r="I173" s="2" t="s">
        <v>1567</v>
      </c>
      <c r="J173" s="3" t="s">
        <v>1568</v>
      </c>
      <c r="K173" s="4">
        <v>44221</v>
      </c>
      <c r="L173" s="3" t="s">
        <v>1569</v>
      </c>
    </row>
    <row r="174" spans="1:12" x14ac:dyDescent="0.2">
      <c r="A174" s="1">
        <v>173</v>
      </c>
      <c r="B174" s="2" t="s">
        <v>1570</v>
      </c>
      <c r="C174" s="2" t="s">
        <v>1571</v>
      </c>
      <c r="D174" s="2" t="s">
        <v>1572</v>
      </c>
      <c r="E174" s="2" t="s">
        <v>1573</v>
      </c>
      <c r="F174" s="2" t="s">
        <v>1574</v>
      </c>
      <c r="G174" s="2" t="s">
        <v>901</v>
      </c>
      <c r="H174" s="2">
        <f>1-669-709-8218</f>
        <v>-9595</v>
      </c>
      <c r="I174" s="2" t="s">
        <v>1575</v>
      </c>
      <c r="J174" s="3" t="s">
        <v>1576</v>
      </c>
      <c r="K174" s="4">
        <v>44334</v>
      </c>
      <c r="L174" s="3" t="s">
        <v>1577</v>
      </c>
    </row>
    <row r="175" spans="1:12" x14ac:dyDescent="0.2">
      <c r="A175" s="1">
        <v>174</v>
      </c>
      <c r="B175" s="2" t="s">
        <v>1578</v>
      </c>
      <c r="C175" s="2" t="s">
        <v>443</v>
      </c>
      <c r="D175" s="2" t="s">
        <v>1579</v>
      </c>
      <c r="E175" s="2" t="s">
        <v>1580</v>
      </c>
      <c r="F175" s="2" t="s">
        <v>1581</v>
      </c>
      <c r="G175" s="2" t="s">
        <v>476</v>
      </c>
      <c r="H175" s="2" t="s">
        <v>1582</v>
      </c>
      <c r="I175" s="2" t="s">
        <v>1583</v>
      </c>
      <c r="J175" s="3" t="s">
        <v>1584</v>
      </c>
      <c r="K175" s="4">
        <v>44271</v>
      </c>
      <c r="L175" s="3" t="s">
        <v>1585</v>
      </c>
    </row>
    <row r="176" spans="1:12" x14ac:dyDescent="0.2">
      <c r="A176" s="1">
        <v>175</v>
      </c>
      <c r="B176" s="2" t="s">
        <v>1586</v>
      </c>
      <c r="C176" s="2" t="s">
        <v>1587</v>
      </c>
      <c r="D176" s="2" t="s">
        <v>1588</v>
      </c>
      <c r="E176" s="2" t="s">
        <v>1589</v>
      </c>
      <c r="F176" s="2" t="s">
        <v>1590</v>
      </c>
      <c r="G176" s="2" t="s">
        <v>1591</v>
      </c>
      <c r="H176" s="2" t="s">
        <v>1592</v>
      </c>
      <c r="I176" s="2" t="s">
        <v>1593</v>
      </c>
      <c r="J176" s="3" t="s">
        <v>1594</v>
      </c>
      <c r="K176" s="4">
        <v>44546</v>
      </c>
      <c r="L176" s="3" t="s">
        <v>1595</v>
      </c>
    </row>
    <row r="177" spans="1:12" x14ac:dyDescent="0.2">
      <c r="A177" s="1">
        <v>176</v>
      </c>
      <c r="B177" s="2" t="s">
        <v>1596</v>
      </c>
      <c r="C177" s="2" t="s">
        <v>1597</v>
      </c>
      <c r="D177" s="2" t="s">
        <v>1598</v>
      </c>
      <c r="E177" s="2" t="s">
        <v>1599</v>
      </c>
      <c r="F177" s="2" t="s">
        <v>1600</v>
      </c>
      <c r="G177" s="2" t="s">
        <v>854</v>
      </c>
      <c r="H177" s="2" t="s">
        <v>1601</v>
      </c>
      <c r="I177" s="2" t="s">
        <v>1602</v>
      </c>
      <c r="J177" s="3" t="s">
        <v>1603</v>
      </c>
      <c r="K177" s="4">
        <v>43956</v>
      </c>
      <c r="L177" s="3" t="s">
        <v>1604</v>
      </c>
    </row>
    <row r="178" spans="1:12" x14ac:dyDescent="0.2">
      <c r="A178" s="1">
        <v>177</v>
      </c>
      <c r="B178" s="2" t="s">
        <v>1605</v>
      </c>
      <c r="C178" s="2" t="s">
        <v>658</v>
      </c>
      <c r="D178" s="2" t="s">
        <v>1606</v>
      </c>
      <c r="E178" s="2" t="s">
        <v>1607</v>
      </c>
      <c r="F178" s="2" t="s">
        <v>1608</v>
      </c>
      <c r="G178" s="2" t="s">
        <v>589</v>
      </c>
      <c r="H178" s="2" t="s">
        <v>1609</v>
      </c>
      <c r="I178" s="2" t="s">
        <v>1610</v>
      </c>
      <c r="J178" s="3" t="s">
        <v>1611</v>
      </c>
      <c r="K178" s="4">
        <v>44303</v>
      </c>
      <c r="L178" s="3" t="s">
        <v>1612</v>
      </c>
    </row>
    <row r="179" spans="1:12" x14ac:dyDescent="0.2">
      <c r="A179" s="1">
        <v>178</v>
      </c>
      <c r="B179" s="2" t="s">
        <v>1613</v>
      </c>
      <c r="C179" s="2" t="s">
        <v>1614</v>
      </c>
      <c r="D179" s="2" t="s">
        <v>1615</v>
      </c>
      <c r="E179" s="2" t="s">
        <v>1616</v>
      </c>
      <c r="F179" s="2" t="s">
        <v>1617</v>
      </c>
      <c r="G179" s="2" t="s">
        <v>1618</v>
      </c>
      <c r="H179" s="2" t="s">
        <v>1619</v>
      </c>
      <c r="I179" s="2" t="s">
        <v>1620</v>
      </c>
      <c r="J179" s="3" t="s">
        <v>1621</v>
      </c>
      <c r="K179" s="4">
        <v>44121</v>
      </c>
      <c r="L179" s="3" t="s">
        <v>1622</v>
      </c>
    </row>
    <row r="180" spans="1:12" x14ac:dyDescent="0.2">
      <c r="A180" s="1">
        <v>179</v>
      </c>
      <c r="B180" s="2" t="s">
        <v>1623</v>
      </c>
      <c r="C180" s="2" t="s">
        <v>917</v>
      </c>
      <c r="D180" s="2" t="s">
        <v>1624</v>
      </c>
      <c r="E180" s="2" t="s">
        <v>1625</v>
      </c>
      <c r="F180" s="2" t="s">
        <v>1626</v>
      </c>
      <c r="G180" s="2" t="s">
        <v>1627</v>
      </c>
      <c r="H180" s="2" t="s">
        <v>1628</v>
      </c>
      <c r="I180" s="2" t="s">
        <v>1629</v>
      </c>
      <c r="J180" s="3" t="s">
        <v>1630</v>
      </c>
      <c r="K180" s="4">
        <v>44159</v>
      </c>
      <c r="L180" s="3" t="s">
        <v>1631</v>
      </c>
    </row>
    <row r="181" spans="1:12" x14ac:dyDescent="0.2">
      <c r="A181" s="1">
        <v>180</v>
      </c>
      <c r="B181" s="2" t="s">
        <v>1632</v>
      </c>
      <c r="C181" s="2" t="s">
        <v>1633</v>
      </c>
      <c r="D181" s="2" t="s">
        <v>1634</v>
      </c>
      <c r="E181" s="2" t="s">
        <v>1635</v>
      </c>
      <c r="F181" s="2" t="s">
        <v>1636</v>
      </c>
      <c r="G181" s="2" t="s">
        <v>1637</v>
      </c>
      <c r="H181" s="2" t="s">
        <v>1638</v>
      </c>
      <c r="I181" s="2" t="s">
        <v>1639</v>
      </c>
      <c r="J181" s="3" t="s">
        <v>1640</v>
      </c>
      <c r="K181" s="4">
        <v>44213</v>
      </c>
      <c r="L181" s="3" t="s">
        <v>1641</v>
      </c>
    </row>
    <row r="182" spans="1:12" x14ac:dyDescent="0.2">
      <c r="A182" s="1">
        <v>181</v>
      </c>
      <c r="B182" s="2" t="s">
        <v>1642</v>
      </c>
      <c r="C182" s="2" t="s">
        <v>1643</v>
      </c>
      <c r="D182" s="2" t="s">
        <v>1644</v>
      </c>
      <c r="E182" s="2" t="s">
        <v>1645</v>
      </c>
      <c r="F182" s="2" t="s">
        <v>1646</v>
      </c>
      <c r="G182" s="2" t="s">
        <v>476</v>
      </c>
      <c r="H182" s="2" t="s">
        <v>1647</v>
      </c>
      <c r="I182" s="2" t="s">
        <v>1648</v>
      </c>
      <c r="J182" s="3" t="s">
        <v>1649</v>
      </c>
      <c r="K182" s="4">
        <v>44311</v>
      </c>
      <c r="L182" s="3" t="s">
        <v>1650</v>
      </c>
    </row>
    <row r="183" spans="1:12" x14ac:dyDescent="0.2">
      <c r="A183" s="1">
        <v>182</v>
      </c>
      <c r="B183" s="2" t="s">
        <v>1651</v>
      </c>
      <c r="C183" s="2" t="s">
        <v>1652</v>
      </c>
      <c r="D183" s="2" t="s">
        <v>1653</v>
      </c>
      <c r="E183" s="2" t="s">
        <v>1654</v>
      </c>
      <c r="F183" s="2" t="s">
        <v>1655</v>
      </c>
      <c r="G183" s="2" t="s">
        <v>696</v>
      </c>
      <c r="H183" s="2" t="s">
        <v>1656</v>
      </c>
      <c r="I183" s="2" t="s">
        <v>1657</v>
      </c>
      <c r="J183" s="3" t="s">
        <v>1658</v>
      </c>
      <c r="K183" s="4">
        <v>44148</v>
      </c>
      <c r="L183" s="3" t="s">
        <v>1659</v>
      </c>
    </row>
    <row r="184" spans="1:12" x14ac:dyDescent="0.2">
      <c r="A184" s="1">
        <v>183</v>
      </c>
      <c r="B184" s="2" t="s">
        <v>1660</v>
      </c>
      <c r="C184" s="2" t="s">
        <v>1661</v>
      </c>
      <c r="D184" s="2" t="s">
        <v>1662</v>
      </c>
      <c r="E184" s="2" t="s">
        <v>1663</v>
      </c>
      <c r="F184" s="2" t="s">
        <v>1664</v>
      </c>
      <c r="G184" s="2" t="s">
        <v>1665</v>
      </c>
      <c r="H184" s="2" t="s">
        <v>1666</v>
      </c>
      <c r="I184" s="2" t="s">
        <v>1667</v>
      </c>
      <c r="J184" s="3" t="s">
        <v>1668</v>
      </c>
      <c r="K184" s="4">
        <v>44524</v>
      </c>
      <c r="L184" s="3" t="s">
        <v>1669</v>
      </c>
    </row>
    <row r="185" spans="1:12" x14ac:dyDescent="0.2">
      <c r="A185" s="1">
        <v>184</v>
      </c>
      <c r="B185" s="2" t="s">
        <v>1670</v>
      </c>
      <c r="C185" s="2" t="s">
        <v>130</v>
      </c>
      <c r="D185" s="2" t="s">
        <v>1671</v>
      </c>
      <c r="E185" s="2" t="s">
        <v>1672</v>
      </c>
      <c r="F185" s="2" t="s">
        <v>1673</v>
      </c>
      <c r="G185" s="2" t="s">
        <v>1674</v>
      </c>
      <c r="H185" s="2" t="s">
        <v>1675</v>
      </c>
      <c r="I185" s="2" t="s">
        <v>1676</v>
      </c>
      <c r="J185" s="3" t="s">
        <v>1677</v>
      </c>
      <c r="K185" s="4">
        <v>43913</v>
      </c>
      <c r="L185" s="3" t="s">
        <v>1678</v>
      </c>
    </row>
    <row r="186" spans="1:12" x14ac:dyDescent="0.2">
      <c r="A186" s="1">
        <v>185</v>
      </c>
      <c r="B186" s="2" t="s">
        <v>1679</v>
      </c>
      <c r="C186" s="2" t="s">
        <v>1680</v>
      </c>
      <c r="D186" s="2" t="s">
        <v>1681</v>
      </c>
      <c r="E186" s="2" t="s">
        <v>1682</v>
      </c>
      <c r="F186" s="2" t="s">
        <v>1683</v>
      </c>
      <c r="G186" s="2" t="s">
        <v>237</v>
      </c>
      <c r="H186" s="2" t="s">
        <v>1684</v>
      </c>
      <c r="I186" s="2" t="s">
        <v>1685</v>
      </c>
      <c r="J186" s="3" t="s">
        <v>1686</v>
      </c>
      <c r="K186" s="4">
        <v>44123</v>
      </c>
      <c r="L186" s="3" t="s">
        <v>1687</v>
      </c>
    </row>
    <row r="187" spans="1:12" x14ac:dyDescent="0.2">
      <c r="A187" s="1">
        <v>186</v>
      </c>
      <c r="B187" s="2" t="s">
        <v>1688</v>
      </c>
      <c r="C187" s="2" t="s">
        <v>1689</v>
      </c>
      <c r="D187" s="2" t="s">
        <v>1690</v>
      </c>
      <c r="E187" s="2" t="s">
        <v>1691</v>
      </c>
      <c r="F187" s="2" t="s">
        <v>1692</v>
      </c>
      <c r="G187" s="2" t="s">
        <v>437</v>
      </c>
      <c r="H187" s="2" t="s">
        <v>1693</v>
      </c>
      <c r="I187" s="2" t="s">
        <v>1694</v>
      </c>
      <c r="J187" s="3" t="s">
        <v>1695</v>
      </c>
      <c r="K187" s="4">
        <v>43996</v>
      </c>
      <c r="L187" s="3" t="s">
        <v>1696</v>
      </c>
    </row>
    <row r="188" spans="1:12" x14ac:dyDescent="0.2">
      <c r="A188" s="1">
        <v>187</v>
      </c>
      <c r="B188" s="2" t="s">
        <v>1697</v>
      </c>
      <c r="C188" s="2" t="s">
        <v>1698</v>
      </c>
      <c r="D188" s="2" t="s">
        <v>1699</v>
      </c>
      <c r="E188" s="2" t="s">
        <v>1700</v>
      </c>
      <c r="F188" s="2" t="s">
        <v>1701</v>
      </c>
      <c r="G188" s="2" t="s">
        <v>1702</v>
      </c>
      <c r="H188" s="2" t="s">
        <v>1703</v>
      </c>
      <c r="I188" s="2" t="s">
        <v>1704</v>
      </c>
      <c r="J188" s="3" t="s">
        <v>1705</v>
      </c>
      <c r="K188" s="4">
        <v>44101</v>
      </c>
      <c r="L188" s="3" t="s">
        <v>1706</v>
      </c>
    </row>
    <row r="189" spans="1:12" x14ac:dyDescent="0.2">
      <c r="A189" s="1">
        <v>188</v>
      </c>
      <c r="B189" s="2" t="s">
        <v>1707</v>
      </c>
      <c r="C189" s="2" t="s">
        <v>1708</v>
      </c>
      <c r="D189" s="2" t="s">
        <v>1709</v>
      </c>
      <c r="E189" s="2" t="s">
        <v>1710</v>
      </c>
      <c r="F189" s="2" t="s">
        <v>1711</v>
      </c>
      <c r="G189" s="2" t="s">
        <v>1712</v>
      </c>
      <c r="H189" s="2" t="s">
        <v>1713</v>
      </c>
      <c r="I189" s="2" t="s">
        <v>1714</v>
      </c>
      <c r="J189" s="3" t="s">
        <v>1715</v>
      </c>
      <c r="K189" s="4">
        <v>43859</v>
      </c>
      <c r="L189" s="3" t="s">
        <v>1716</v>
      </c>
    </row>
    <row r="190" spans="1:12" x14ac:dyDescent="0.2">
      <c r="A190" s="1">
        <v>189</v>
      </c>
      <c r="B190" s="2" t="s">
        <v>1717</v>
      </c>
      <c r="C190" s="2" t="s">
        <v>710</v>
      </c>
      <c r="D190" s="2" t="s">
        <v>1718</v>
      </c>
      <c r="E190" s="2" t="s">
        <v>1719</v>
      </c>
      <c r="F190" s="2" t="s">
        <v>1720</v>
      </c>
      <c r="G190" s="2" t="s">
        <v>227</v>
      </c>
      <c r="H190" s="2" t="s">
        <v>1721</v>
      </c>
      <c r="I190" s="2" t="s">
        <v>1722</v>
      </c>
      <c r="J190" s="3" t="s">
        <v>1723</v>
      </c>
      <c r="K190" s="4">
        <v>44195</v>
      </c>
      <c r="L190" s="3" t="s">
        <v>1724</v>
      </c>
    </row>
    <row r="191" spans="1:12" x14ac:dyDescent="0.2">
      <c r="A191" s="1">
        <v>190</v>
      </c>
      <c r="B191" s="2" t="s">
        <v>1725</v>
      </c>
      <c r="C191" s="2" t="s">
        <v>1726</v>
      </c>
      <c r="D191" s="2" t="s">
        <v>1727</v>
      </c>
      <c r="E191" s="2" t="s">
        <v>1728</v>
      </c>
      <c r="F191" s="2" t="s">
        <v>1729</v>
      </c>
      <c r="G191" s="2" t="s">
        <v>1730</v>
      </c>
      <c r="H191" s="2">
        <f>1-325-723-9278</f>
        <v>-10325</v>
      </c>
      <c r="I191" s="2" t="s">
        <v>1731</v>
      </c>
      <c r="J191" s="3" t="s">
        <v>1732</v>
      </c>
      <c r="K191" s="4">
        <v>43931</v>
      </c>
      <c r="L191" s="3" t="s">
        <v>1733</v>
      </c>
    </row>
    <row r="192" spans="1:12" x14ac:dyDescent="0.2">
      <c r="A192" s="1">
        <v>191</v>
      </c>
      <c r="B192" s="2" t="s">
        <v>1734</v>
      </c>
      <c r="C192" s="2" t="s">
        <v>1735</v>
      </c>
      <c r="D192" s="2" t="s">
        <v>1671</v>
      </c>
      <c r="E192" s="2" t="s">
        <v>1736</v>
      </c>
      <c r="F192" s="2" t="s">
        <v>1737</v>
      </c>
      <c r="G192" s="2" t="s">
        <v>1738</v>
      </c>
      <c r="H192" s="2" t="s">
        <v>1739</v>
      </c>
      <c r="I192" s="2" t="s">
        <v>1740</v>
      </c>
      <c r="J192" s="3" t="s">
        <v>1741</v>
      </c>
      <c r="K192" s="4">
        <v>44469</v>
      </c>
      <c r="L192" s="3" t="s">
        <v>1742</v>
      </c>
    </row>
    <row r="193" spans="1:12" x14ac:dyDescent="0.2">
      <c r="A193" s="1">
        <v>192</v>
      </c>
      <c r="B193" s="2" t="s">
        <v>1743</v>
      </c>
      <c r="C193" s="2" t="s">
        <v>1744</v>
      </c>
      <c r="D193" s="2" t="s">
        <v>907</v>
      </c>
      <c r="E193" s="2" t="s">
        <v>1745</v>
      </c>
      <c r="F193" s="2" t="s">
        <v>1746</v>
      </c>
      <c r="G193" s="2" t="s">
        <v>227</v>
      </c>
      <c r="H193" s="2" t="s">
        <v>1747</v>
      </c>
      <c r="I193" s="2" t="s">
        <v>1748</v>
      </c>
      <c r="J193" s="3" t="s">
        <v>1749</v>
      </c>
      <c r="K193" s="4">
        <v>43931</v>
      </c>
      <c r="L193" s="3" t="s">
        <v>1750</v>
      </c>
    </row>
    <row r="194" spans="1:12" x14ac:dyDescent="0.2">
      <c r="A194" s="1">
        <v>193</v>
      </c>
      <c r="B194" s="2" t="s">
        <v>1751</v>
      </c>
      <c r="C194" s="2" t="s">
        <v>1752</v>
      </c>
      <c r="D194" s="2" t="s">
        <v>1753</v>
      </c>
      <c r="E194" s="2" t="s">
        <v>1754</v>
      </c>
      <c r="F194" s="2" t="s">
        <v>1755</v>
      </c>
      <c r="G194" s="2" t="s">
        <v>696</v>
      </c>
      <c r="H194" s="2" t="s">
        <v>1756</v>
      </c>
      <c r="I194" s="2" t="s">
        <v>1757</v>
      </c>
      <c r="J194" s="3" t="s">
        <v>1758</v>
      </c>
      <c r="K194" s="4">
        <v>44265</v>
      </c>
      <c r="L194" s="3" t="s">
        <v>1759</v>
      </c>
    </row>
    <row r="195" spans="1:12" x14ac:dyDescent="0.2">
      <c r="A195" s="1">
        <v>194</v>
      </c>
      <c r="B195" s="2" t="s">
        <v>1760</v>
      </c>
      <c r="C195" s="2" t="s">
        <v>1761</v>
      </c>
      <c r="D195" s="2" t="s">
        <v>1762</v>
      </c>
      <c r="E195" s="2" t="s">
        <v>1763</v>
      </c>
      <c r="F195" s="2" t="s">
        <v>1764</v>
      </c>
      <c r="G195" s="2" t="s">
        <v>1765</v>
      </c>
      <c r="H195" s="2" t="s">
        <v>1766</v>
      </c>
      <c r="I195" s="2" t="s">
        <v>1767</v>
      </c>
      <c r="J195" s="3" t="s">
        <v>1768</v>
      </c>
      <c r="K195" s="4">
        <v>44303</v>
      </c>
      <c r="L195" s="3" t="s">
        <v>1769</v>
      </c>
    </row>
    <row r="196" spans="1:12" x14ac:dyDescent="0.2">
      <c r="A196" s="1">
        <v>195</v>
      </c>
      <c r="B196" s="2" t="s">
        <v>1770</v>
      </c>
      <c r="C196" s="2" t="s">
        <v>1771</v>
      </c>
      <c r="D196" s="2" t="s">
        <v>1772</v>
      </c>
      <c r="E196" s="2" t="s">
        <v>1773</v>
      </c>
      <c r="F196" s="2" t="s">
        <v>1774</v>
      </c>
      <c r="G196" s="2" t="s">
        <v>1627</v>
      </c>
      <c r="H196" s="2" t="s">
        <v>1775</v>
      </c>
      <c r="I196" s="2" t="s">
        <v>1776</v>
      </c>
      <c r="J196" s="3" t="s">
        <v>1777</v>
      </c>
      <c r="K196" s="4">
        <v>44141</v>
      </c>
      <c r="L196" s="3" t="s">
        <v>1778</v>
      </c>
    </row>
    <row r="197" spans="1:12" x14ac:dyDescent="0.2">
      <c r="A197" s="1">
        <v>196</v>
      </c>
      <c r="B197" s="2" t="s">
        <v>1779</v>
      </c>
      <c r="C197" s="2" t="s">
        <v>1780</v>
      </c>
      <c r="D197" s="2" t="s">
        <v>290</v>
      </c>
      <c r="E197" s="2" t="s">
        <v>1781</v>
      </c>
      <c r="F197" s="2" t="s">
        <v>1782</v>
      </c>
      <c r="G197" s="2" t="s">
        <v>920</v>
      </c>
      <c r="H197" s="2" t="s">
        <v>1783</v>
      </c>
      <c r="I197" s="2" t="s">
        <v>1784</v>
      </c>
      <c r="J197" s="3" t="s">
        <v>1785</v>
      </c>
      <c r="K197" s="4">
        <v>43912</v>
      </c>
      <c r="L197" s="3" t="s">
        <v>1786</v>
      </c>
    </row>
    <row r="198" spans="1:12" x14ac:dyDescent="0.2">
      <c r="A198" s="1">
        <v>197</v>
      </c>
      <c r="B198" s="2" t="s">
        <v>1787</v>
      </c>
      <c r="C198" s="2" t="s">
        <v>1788</v>
      </c>
      <c r="D198" s="2" t="s">
        <v>1789</v>
      </c>
      <c r="E198" s="2" t="s">
        <v>1790</v>
      </c>
      <c r="F198" s="2" t="s">
        <v>1791</v>
      </c>
      <c r="G198" s="2" t="s">
        <v>1792</v>
      </c>
      <c r="H198" s="2" t="s">
        <v>1793</v>
      </c>
      <c r="I198" s="2" t="s">
        <v>1794</v>
      </c>
      <c r="J198" s="3" t="s">
        <v>1795</v>
      </c>
      <c r="K198" s="4">
        <v>44637</v>
      </c>
      <c r="L198" s="3" t="s">
        <v>1796</v>
      </c>
    </row>
    <row r="199" spans="1:12" x14ac:dyDescent="0.2">
      <c r="A199" s="1">
        <v>198</v>
      </c>
      <c r="B199" s="2" t="s">
        <v>1797</v>
      </c>
      <c r="C199" s="2" t="s">
        <v>1798</v>
      </c>
      <c r="D199" s="2" t="s">
        <v>659</v>
      </c>
      <c r="E199" s="2" t="s">
        <v>1799</v>
      </c>
      <c r="F199" s="2" t="s">
        <v>1800</v>
      </c>
      <c r="G199" s="2" t="s">
        <v>1801</v>
      </c>
      <c r="H199" s="2" t="s">
        <v>1802</v>
      </c>
      <c r="I199" s="2" t="s">
        <v>1803</v>
      </c>
      <c r="J199" s="3" t="s">
        <v>1804</v>
      </c>
      <c r="K199" s="4">
        <v>44644</v>
      </c>
      <c r="L199" s="3" t="s">
        <v>1805</v>
      </c>
    </row>
    <row r="200" spans="1:12" x14ac:dyDescent="0.2">
      <c r="A200" s="1">
        <v>199</v>
      </c>
      <c r="B200" s="2" t="s">
        <v>1806</v>
      </c>
      <c r="C200" s="2" t="s">
        <v>1807</v>
      </c>
      <c r="D200" s="2" t="s">
        <v>1808</v>
      </c>
      <c r="E200" s="2" t="s">
        <v>1809</v>
      </c>
      <c r="F200" s="2" t="s">
        <v>1810</v>
      </c>
      <c r="G200" s="2" t="s">
        <v>1811</v>
      </c>
      <c r="H200" s="2" t="s">
        <v>1812</v>
      </c>
      <c r="I200" s="2" t="s">
        <v>1813</v>
      </c>
      <c r="J200" s="3" t="s">
        <v>1814</v>
      </c>
      <c r="K200" s="4">
        <v>44196</v>
      </c>
      <c r="L200" s="3" t="s">
        <v>1815</v>
      </c>
    </row>
    <row r="201" spans="1:12" x14ac:dyDescent="0.2">
      <c r="A201" s="1">
        <v>200</v>
      </c>
      <c r="B201" s="2" t="s">
        <v>1816</v>
      </c>
      <c r="C201" s="2" t="s">
        <v>1817</v>
      </c>
      <c r="D201" s="2" t="s">
        <v>1818</v>
      </c>
      <c r="E201" s="2" t="s">
        <v>1819</v>
      </c>
      <c r="F201" s="2" t="s">
        <v>1820</v>
      </c>
      <c r="G201" s="2" t="s">
        <v>1041</v>
      </c>
      <c r="H201" s="2" t="s">
        <v>1821</v>
      </c>
      <c r="I201" s="2" t="s">
        <v>1822</v>
      </c>
      <c r="J201" s="3" t="s">
        <v>1823</v>
      </c>
      <c r="K201" s="4">
        <v>44443</v>
      </c>
      <c r="L201" s="3" t="s">
        <v>1824</v>
      </c>
    </row>
    <row r="202" spans="1:12" x14ac:dyDescent="0.2">
      <c r="A202" s="1">
        <v>201</v>
      </c>
      <c r="B202" s="2" t="s">
        <v>1825</v>
      </c>
      <c r="C202" s="2" t="s">
        <v>1826</v>
      </c>
      <c r="D202" s="2" t="s">
        <v>632</v>
      </c>
      <c r="E202" s="2" t="s">
        <v>1827</v>
      </c>
      <c r="F202" s="2" t="s">
        <v>1828</v>
      </c>
      <c r="G202" s="2" t="s">
        <v>89</v>
      </c>
      <c r="H202" s="2" t="s">
        <v>1829</v>
      </c>
      <c r="I202" s="2" t="s">
        <v>1830</v>
      </c>
      <c r="J202" s="3" t="s">
        <v>1831</v>
      </c>
      <c r="K202" s="4">
        <v>44256</v>
      </c>
      <c r="L202" s="3" t="s">
        <v>1832</v>
      </c>
    </row>
    <row r="203" spans="1:12" x14ac:dyDescent="0.2">
      <c r="A203" s="1">
        <v>202</v>
      </c>
      <c r="B203" s="2" t="s">
        <v>1833</v>
      </c>
      <c r="C203" s="2" t="s">
        <v>897</v>
      </c>
      <c r="D203" s="2" t="s">
        <v>1834</v>
      </c>
      <c r="E203" s="2" t="s">
        <v>1835</v>
      </c>
      <c r="F203" s="2" t="s">
        <v>1836</v>
      </c>
      <c r="G203" s="2" t="s">
        <v>1837</v>
      </c>
      <c r="H203" s="2" t="s">
        <v>1838</v>
      </c>
      <c r="I203" s="2" t="s">
        <v>1839</v>
      </c>
      <c r="J203" s="3" t="s">
        <v>1840</v>
      </c>
      <c r="K203" s="4">
        <v>44577</v>
      </c>
      <c r="L203" s="3" t="s">
        <v>1841</v>
      </c>
    </row>
    <row r="204" spans="1:12" x14ac:dyDescent="0.2">
      <c r="A204" s="1">
        <v>203</v>
      </c>
      <c r="B204" s="2" t="s">
        <v>1842</v>
      </c>
      <c r="C204" s="2" t="s">
        <v>1843</v>
      </c>
      <c r="D204" s="2" t="s">
        <v>632</v>
      </c>
      <c r="E204" s="2" t="s">
        <v>1844</v>
      </c>
      <c r="F204" s="2" t="s">
        <v>1845</v>
      </c>
      <c r="G204" s="2" t="s">
        <v>1846</v>
      </c>
      <c r="H204" s="2" t="s">
        <v>1847</v>
      </c>
      <c r="I204" s="2" t="s">
        <v>1848</v>
      </c>
      <c r="J204" s="3" t="s">
        <v>1849</v>
      </c>
      <c r="K204" s="4">
        <v>44206</v>
      </c>
      <c r="L204" s="3" t="s">
        <v>1850</v>
      </c>
    </row>
    <row r="205" spans="1:12" x14ac:dyDescent="0.2">
      <c r="A205" s="1">
        <v>204</v>
      </c>
      <c r="B205" s="2" t="s">
        <v>1851</v>
      </c>
      <c r="C205" s="2" t="s">
        <v>1852</v>
      </c>
      <c r="D205" s="2" t="s">
        <v>1853</v>
      </c>
      <c r="E205" s="2" t="s">
        <v>1854</v>
      </c>
      <c r="F205" s="2" t="s">
        <v>1855</v>
      </c>
      <c r="G205" s="2" t="s">
        <v>796</v>
      </c>
      <c r="H205" s="2" t="s">
        <v>1856</v>
      </c>
      <c r="I205" s="2" t="s">
        <v>1857</v>
      </c>
      <c r="J205" s="3" t="s">
        <v>1858</v>
      </c>
      <c r="K205" s="4">
        <v>44106</v>
      </c>
      <c r="L205" s="3" t="s">
        <v>1859</v>
      </c>
    </row>
    <row r="206" spans="1:12" x14ac:dyDescent="0.2">
      <c r="A206" s="1">
        <v>205</v>
      </c>
      <c r="B206" s="2" t="s">
        <v>1860</v>
      </c>
      <c r="C206" s="2" t="s">
        <v>1861</v>
      </c>
      <c r="D206" s="2" t="s">
        <v>1128</v>
      </c>
      <c r="E206" s="2" t="s">
        <v>1862</v>
      </c>
      <c r="F206" s="2" t="s">
        <v>1863</v>
      </c>
      <c r="G206" s="2" t="s">
        <v>1864</v>
      </c>
      <c r="H206" s="2" t="s">
        <v>1865</v>
      </c>
      <c r="I206" s="2" t="s">
        <v>1866</v>
      </c>
      <c r="J206" s="3" t="s">
        <v>1867</v>
      </c>
      <c r="K206" s="4">
        <v>44430</v>
      </c>
      <c r="L206" s="3" t="s">
        <v>1868</v>
      </c>
    </row>
    <row r="207" spans="1:12" x14ac:dyDescent="0.2">
      <c r="A207" s="1">
        <v>206</v>
      </c>
      <c r="B207" s="2" t="s">
        <v>1869</v>
      </c>
      <c r="C207" s="2" t="s">
        <v>1870</v>
      </c>
      <c r="D207" s="2" t="s">
        <v>1871</v>
      </c>
      <c r="E207" s="2" t="s">
        <v>1872</v>
      </c>
      <c r="F207" s="2" t="s">
        <v>1873</v>
      </c>
      <c r="G207" s="2" t="s">
        <v>920</v>
      </c>
      <c r="H207" s="2" t="s">
        <v>1874</v>
      </c>
      <c r="I207" s="2" t="s">
        <v>1875</v>
      </c>
      <c r="J207" s="3" t="s">
        <v>1876</v>
      </c>
      <c r="K207" s="4">
        <v>43968</v>
      </c>
      <c r="L207" s="3" t="s">
        <v>1877</v>
      </c>
    </row>
    <row r="208" spans="1:12" x14ac:dyDescent="0.2">
      <c r="A208" s="1">
        <v>207</v>
      </c>
      <c r="B208" s="2" t="s">
        <v>1878</v>
      </c>
      <c r="C208" s="2" t="s">
        <v>1879</v>
      </c>
      <c r="D208" s="2" t="s">
        <v>793</v>
      </c>
      <c r="E208" s="2" t="s">
        <v>1880</v>
      </c>
      <c r="F208" s="2" t="s">
        <v>1881</v>
      </c>
      <c r="G208" s="2" t="s">
        <v>1882</v>
      </c>
      <c r="H208" s="2" t="s">
        <v>1883</v>
      </c>
      <c r="I208" s="2" t="s">
        <v>1884</v>
      </c>
      <c r="J208" s="3" t="s">
        <v>1885</v>
      </c>
      <c r="K208" s="4">
        <v>44125</v>
      </c>
      <c r="L208" s="3" t="s">
        <v>1886</v>
      </c>
    </row>
    <row r="209" spans="1:12" x14ac:dyDescent="0.2">
      <c r="A209" s="1">
        <v>208</v>
      </c>
      <c r="B209" s="2" t="s">
        <v>1887</v>
      </c>
      <c r="C209" s="2" t="s">
        <v>1888</v>
      </c>
      <c r="D209" s="2" t="s">
        <v>1889</v>
      </c>
      <c r="E209" s="2" t="s">
        <v>1890</v>
      </c>
      <c r="F209" s="2" t="s">
        <v>1891</v>
      </c>
      <c r="G209" s="2" t="s">
        <v>854</v>
      </c>
      <c r="H209" s="2" t="s">
        <v>1892</v>
      </c>
      <c r="I209" s="2" t="s">
        <v>1893</v>
      </c>
      <c r="J209" s="3" t="s">
        <v>1894</v>
      </c>
      <c r="K209" s="4">
        <v>44412</v>
      </c>
      <c r="L209" s="3" t="s">
        <v>1895</v>
      </c>
    </row>
    <row r="210" spans="1:12" x14ac:dyDescent="0.2">
      <c r="A210" s="1">
        <v>209</v>
      </c>
      <c r="B210" s="2" t="s">
        <v>1896</v>
      </c>
      <c r="C210" s="2" t="s">
        <v>472</v>
      </c>
      <c r="D210" s="2" t="s">
        <v>1897</v>
      </c>
      <c r="E210" s="2" t="s">
        <v>1898</v>
      </c>
      <c r="F210" s="2" t="s">
        <v>1899</v>
      </c>
      <c r="G210" s="2" t="s">
        <v>966</v>
      </c>
      <c r="H210" s="2" t="s">
        <v>1900</v>
      </c>
      <c r="I210" s="2" t="s">
        <v>1901</v>
      </c>
      <c r="J210" s="3" t="s">
        <v>1902</v>
      </c>
      <c r="K210" s="4">
        <v>44574</v>
      </c>
      <c r="L210" s="3" t="s">
        <v>1903</v>
      </c>
    </row>
    <row r="211" spans="1:12" x14ac:dyDescent="0.2">
      <c r="A211" s="1">
        <v>210</v>
      </c>
      <c r="B211" s="2" t="s">
        <v>1904</v>
      </c>
      <c r="C211" s="2" t="s">
        <v>1905</v>
      </c>
      <c r="D211" s="2" t="s">
        <v>197</v>
      </c>
      <c r="E211" s="2" t="s">
        <v>1906</v>
      </c>
      <c r="F211" s="2" t="s">
        <v>1907</v>
      </c>
      <c r="G211" s="2" t="s">
        <v>938</v>
      </c>
      <c r="H211" s="2" t="s">
        <v>1908</v>
      </c>
      <c r="I211" s="2" t="s">
        <v>1909</v>
      </c>
      <c r="J211" s="3" t="s">
        <v>1910</v>
      </c>
      <c r="K211" s="4">
        <v>44448</v>
      </c>
      <c r="L211" s="3" t="s">
        <v>1911</v>
      </c>
    </row>
    <row r="212" spans="1:12" x14ac:dyDescent="0.2">
      <c r="A212" s="1">
        <v>211</v>
      </c>
      <c r="B212" s="2" t="s">
        <v>1912</v>
      </c>
      <c r="C212" s="2" t="s">
        <v>1614</v>
      </c>
      <c r="D212" s="2" t="s">
        <v>1913</v>
      </c>
      <c r="E212" s="2" t="s">
        <v>1914</v>
      </c>
      <c r="F212" s="2" t="s">
        <v>1915</v>
      </c>
      <c r="G212" s="2" t="s">
        <v>1738</v>
      </c>
      <c r="H212" s="2" t="s">
        <v>1916</v>
      </c>
      <c r="I212" s="2" t="s">
        <v>1917</v>
      </c>
      <c r="J212" s="3" t="s">
        <v>1918</v>
      </c>
      <c r="K212" s="4">
        <v>44060</v>
      </c>
      <c r="L212" s="3" t="s">
        <v>1919</v>
      </c>
    </row>
    <row r="213" spans="1:12" x14ac:dyDescent="0.2">
      <c r="A213" s="1">
        <v>212</v>
      </c>
      <c r="B213" s="2" t="s">
        <v>1920</v>
      </c>
      <c r="C213" s="2" t="s">
        <v>1921</v>
      </c>
      <c r="D213" s="2" t="s">
        <v>1922</v>
      </c>
      <c r="E213" s="2" t="s">
        <v>1923</v>
      </c>
      <c r="F213" s="2" t="s">
        <v>1924</v>
      </c>
      <c r="G213" s="2" t="s">
        <v>1925</v>
      </c>
      <c r="H213" s="2">
        <v>3026474695</v>
      </c>
      <c r="I213" s="2" t="s">
        <v>1926</v>
      </c>
      <c r="J213" s="3" t="s">
        <v>1927</v>
      </c>
      <c r="K213" s="4">
        <v>44228</v>
      </c>
      <c r="L213" s="3" t="s">
        <v>1928</v>
      </c>
    </row>
    <row r="214" spans="1:12" x14ac:dyDescent="0.2">
      <c r="A214" s="1">
        <v>213</v>
      </c>
      <c r="B214" s="2" t="s">
        <v>1929</v>
      </c>
      <c r="C214" s="2" t="s">
        <v>1930</v>
      </c>
      <c r="D214" s="2" t="s">
        <v>1931</v>
      </c>
      <c r="E214" s="2" t="s">
        <v>1932</v>
      </c>
      <c r="F214" s="2" t="s">
        <v>1933</v>
      </c>
      <c r="G214" s="2" t="s">
        <v>501</v>
      </c>
      <c r="H214" s="2">
        <v>1462753989</v>
      </c>
      <c r="I214" s="2" t="s">
        <v>1934</v>
      </c>
      <c r="J214" s="3" t="s">
        <v>1935</v>
      </c>
      <c r="K214" s="4">
        <v>44224</v>
      </c>
      <c r="L214" s="3" t="s">
        <v>1936</v>
      </c>
    </row>
    <row r="215" spans="1:12" x14ac:dyDescent="0.2">
      <c r="A215" s="1">
        <v>214</v>
      </c>
      <c r="B215" s="2" t="s">
        <v>1937</v>
      </c>
      <c r="C215" s="2" t="s">
        <v>1938</v>
      </c>
      <c r="D215" s="2" t="s">
        <v>1262</v>
      </c>
      <c r="E215" s="2" t="s">
        <v>1939</v>
      </c>
      <c r="F215" s="2" t="s">
        <v>1940</v>
      </c>
      <c r="G215" s="2" t="s">
        <v>501</v>
      </c>
      <c r="H215" s="2" t="s">
        <v>1941</v>
      </c>
      <c r="I215" s="2" t="s">
        <v>1942</v>
      </c>
      <c r="J215" s="3" t="s">
        <v>1943</v>
      </c>
      <c r="K215" s="4">
        <v>44623</v>
      </c>
      <c r="L215" s="3" t="s">
        <v>1944</v>
      </c>
    </row>
    <row r="216" spans="1:12" x14ac:dyDescent="0.2">
      <c r="A216" s="1">
        <v>215</v>
      </c>
      <c r="B216" s="2" t="s">
        <v>1945</v>
      </c>
      <c r="C216" s="2" t="s">
        <v>992</v>
      </c>
      <c r="D216" s="2" t="s">
        <v>1946</v>
      </c>
      <c r="E216" s="2" t="s">
        <v>1947</v>
      </c>
      <c r="F216" s="2" t="s">
        <v>1948</v>
      </c>
      <c r="G216" s="2" t="s">
        <v>750</v>
      </c>
      <c r="H216" s="2">
        <f>1-908-911-5594</f>
        <v>-7412</v>
      </c>
      <c r="I216" s="2" t="s">
        <v>1949</v>
      </c>
      <c r="J216" s="3" t="s">
        <v>1950</v>
      </c>
      <c r="K216" s="4">
        <v>44211</v>
      </c>
      <c r="L216" s="3" t="s">
        <v>1951</v>
      </c>
    </row>
    <row r="217" spans="1:12" x14ac:dyDescent="0.2">
      <c r="A217" s="1">
        <v>216</v>
      </c>
      <c r="B217" s="2" t="s">
        <v>1952</v>
      </c>
      <c r="C217" s="2" t="s">
        <v>1953</v>
      </c>
      <c r="D217" s="2" t="s">
        <v>1954</v>
      </c>
      <c r="E217" s="2" t="s">
        <v>1955</v>
      </c>
      <c r="F217" s="2" t="s">
        <v>1956</v>
      </c>
      <c r="G217" s="2" t="s">
        <v>1292</v>
      </c>
      <c r="H217" s="2" t="s">
        <v>1957</v>
      </c>
      <c r="I217" s="2" t="s">
        <v>1958</v>
      </c>
      <c r="J217" s="3" t="s">
        <v>1959</v>
      </c>
      <c r="K217" s="4">
        <v>44017</v>
      </c>
      <c r="L217" s="3" t="s">
        <v>1960</v>
      </c>
    </row>
    <row r="218" spans="1:12" x14ac:dyDescent="0.2">
      <c r="A218" s="1">
        <v>217</v>
      </c>
      <c r="B218" s="2" t="s">
        <v>1961</v>
      </c>
      <c r="C218" s="2" t="s">
        <v>746</v>
      </c>
      <c r="D218" s="2" t="s">
        <v>1962</v>
      </c>
      <c r="E218" s="2" t="s">
        <v>1963</v>
      </c>
      <c r="F218" s="2" t="s">
        <v>1964</v>
      </c>
      <c r="G218" s="2" t="s">
        <v>948</v>
      </c>
      <c r="H218" s="2" t="s">
        <v>1965</v>
      </c>
      <c r="I218" s="2" t="s">
        <v>1966</v>
      </c>
      <c r="J218" s="3" t="s">
        <v>1967</v>
      </c>
      <c r="K218" s="4">
        <v>44170</v>
      </c>
      <c r="L218" s="3" t="s">
        <v>1968</v>
      </c>
    </row>
    <row r="219" spans="1:12" x14ac:dyDescent="0.2">
      <c r="A219" s="1">
        <v>218</v>
      </c>
      <c r="B219" s="2" t="s">
        <v>1969</v>
      </c>
      <c r="C219" s="2" t="s">
        <v>1417</v>
      </c>
      <c r="D219" s="2" t="s">
        <v>1970</v>
      </c>
      <c r="E219" s="2" t="s">
        <v>1971</v>
      </c>
      <c r="F219" s="2" t="s">
        <v>1972</v>
      </c>
      <c r="G219" s="2" t="s">
        <v>1973</v>
      </c>
      <c r="H219" s="2">
        <v>1964998902</v>
      </c>
      <c r="I219" s="2" t="s">
        <v>1974</v>
      </c>
      <c r="J219" s="3" t="s">
        <v>1975</v>
      </c>
      <c r="K219" s="4">
        <v>44327</v>
      </c>
      <c r="L219" s="3" t="s">
        <v>1976</v>
      </c>
    </row>
    <row r="220" spans="1:12" x14ac:dyDescent="0.2">
      <c r="A220" s="1">
        <v>219</v>
      </c>
      <c r="B220" s="2" t="s">
        <v>1977</v>
      </c>
      <c r="C220" s="2" t="s">
        <v>1978</v>
      </c>
      <c r="D220" s="2" t="s">
        <v>1979</v>
      </c>
      <c r="E220" s="2" t="s">
        <v>1980</v>
      </c>
      <c r="F220" s="2" t="s">
        <v>1981</v>
      </c>
      <c r="G220" s="2" t="s">
        <v>1140</v>
      </c>
      <c r="H220" s="2" t="s">
        <v>1982</v>
      </c>
      <c r="I220" s="2" t="s">
        <v>1983</v>
      </c>
      <c r="J220" s="3" t="s">
        <v>1984</v>
      </c>
      <c r="K220" s="4">
        <v>43891</v>
      </c>
      <c r="L220" s="3" t="s">
        <v>1985</v>
      </c>
    </row>
    <row r="221" spans="1:12" x14ac:dyDescent="0.2">
      <c r="A221" s="1">
        <v>220</v>
      </c>
      <c r="B221" s="2" t="s">
        <v>1986</v>
      </c>
      <c r="C221" s="2" t="s">
        <v>1987</v>
      </c>
      <c r="D221" s="2" t="s">
        <v>1988</v>
      </c>
      <c r="E221" s="2" t="s">
        <v>1989</v>
      </c>
      <c r="F221" s="2" t="s">
        <v>1990</v>
      </c>
      <c r="G221" s="2" t="s">
        <v>1991</v>
      </c>
      <c r="H221" s="2" t="s">
        <v>1992</v>
      </c>
      <c r="I221" s="2" t="s">
        <v>1993</v>
      </c>
      <c r="J221" s="3" t="s">
        <v>1994</v>
      </c>
      <c r="K221" s="4">
        <v>43954</v>
      </c>
      <c r="L221" s="3" t="s">
        <v>1995</v>
      </c>
    </row>
    <row r="222" spans="1:12" x14ac:dyDescent="0.2">
      <c r="A222" s="1">
        <v>221</v>
      </c>
      <c r="B222" s="2" t="s">
        <v>1996</v>
      </c>
      <c r="C222" s="2" t="s">
        <v>1643</v>
      </c>
      <c r="D222" s="2" t="s">
        <v>69</v>
      </c>
      <c r="E222" s="2" t="s">
        <v>1997</v>
      </c>
      <c r="F222" s="2" t="s">
        <v>1998</v>
      </c>
      <c r="G222" s="2" t="s">
        <v>892</v>
      </c>
      <c r="H222" s="2" t="s">
        <v>1999</v>
      </c>
      <c r="I222" s="2" t="s">
        <v>2000</v>
      </c>
      <c r="J222" s="3" t="s">
        <v>2001</v>
      </c>
      <c r="K222" s="4">
        <v>44547</v>
      </c>
      <c r="L222" s="3" t="s">
        <v>2002</v>
      </c>
    </row>
    <row r="223" spans="1:12" x14ac:dyDescent="0.2">
      <c r="A223" s="1">
        <v>222</v>
      </c>
      <c r="B223" s="2" t="s">
        <v>2003</v>
      </c>
      <c r="C223" s="2" t="s">
        <v>2004</v>
      </c>
      <c r="D223" s="2" t="s">
        <v>434</v>
      </c>
      <c r="E223" s="2" t="s">
        <v>2005</v>
      </c>
      <c r="F223" s="2" t="s">
        <v>2006</v>
      </c>
      <c r="G223" s="2" t="s">
        <v>1317</v>
      </c>
      <c r="H223" s="2" t="s">
        <v>2007</v>
      </c>
      <c r="I223" s="2" t="s">
        <v>2008</v>
      </c>
      <c r="J223" s="3" t="s">
        <v>2009</v>
      </c>
      <c r="K223" s="4">
        <v>44130</v>
      </c>
      <c r="L223" s="3" t="s">
        <v>2010</v>
      </c>
    </row>
    <row r="224" spans="1:12" x14ac:dyDescent="0.2">
      <c r="A224" s="1">
        <v>223</v>
      </c>
      <c r="B224" s="2" t="s">
        <v>2011</v>
      </c>
      <c r="C224" s="2" t="s">
        <v>1127</v>
      </c>
      <c r="D224" s="2" t="s">
        <v>2012</v>
      </c>
      <c r="E224" s="2" t="s">
        <v>2013</v>
      </c>
      <c r="F224" s="2" t="s">
        <v>2014</v>
      </c>
      <c r="G224" s="2" t="s">
        <v>2015</v>
      </c>
      <c r="H224" s="2" t="s">
        <v>2016</v>
      </c>
      <c r="I224" s="2" t="s">
        <v>2017</v>
      </c>
      <c r="J224" s="3" t="s">
        <v>2018</v>
      </c>
      <c r="K224" s="4">
        <v>44084</v>
      </c>
      <c r="L224" s="3" t="s">
        <v>2019</v>
      </c>
    </row>
    <row r="225" spans="1:12" x14ac:dyDescent="0.2">
      <c r="A225" s="1">
        <v>224</v>
      </c>
      <c r="B225" s="2" t="s">
        <v>2020</v>
      </c>
      <c r="C225" s="2" t="s">
        <v>2021</v>
      </c>
      <c r="D225" s="2" t="s">
        <v>2022</v>
      </c>
      <c r="E225" s="2" t="s">
        <v>2023</v>
      </c>
      <c r="F225" s="2" t="s">
        <v>2024</v>
      </c>
      <c r="G225" s="2" t="s">
        <v>293</v>
      </c>
      <c r="H225" s="2" t="s">
        <v>2025</v>
      </c>
      <c r="I225" s="2">
        <v>4420602669</v>
      </c>
      <c r="J225" s="3" t="s">
        <v>2026</v>
      </c>
      <c r="K225" s="4">
        <v>43872</v>
      </c>
      <c r="L225" s="3" t="s">
        <v>2027</v>
      </c>
    </row>
    <row r="226" spans="1:12" x14ac:dyDescent="0.2">
      <c r="A226" s="1">
        <v>225</v>
      </c>
      <c r="B226" s="2" t="s">
        <v>2028</v>
      </c>
      <c r="C226" s="2" t="s">
        <v>2029</v>
      </c>
      <c r="D226" s="2" t="s">
        <v>2030</v>
      </c>
      <c r="E226" s="2" t="s">
        <v>2031</v>
      </c>
      <c r="F226" s="2" t="s">
        <v>2032</v>
      </c>
      <c r="G226" s="2" t="s">
        <v>2033</v>
      </c>
      <c r="H226" s="2" t="s">
        <v>2034</v>
      </c>
      <c r="I226" s="2" t="s">
        <v>2035</v>
      </c>
      <c r="J226" s="3" t="s">
        <v>2036</v>
      </c>
      <c r="K226" s="4">
        <v>44587</v>
      </c>
      <c r="L226" s="3" t="s">
        <v>2037</v>
      </c>
    </row>
    <row r="227" spans="1:12" x14ac:dyDescent="0.2">
      <c r="A227" s="1">
        <v>226</v>
      </c>
      <c r="B227" s="2" t="s">
        <v>2038</v>
      </c>
      <c r="C227" s="2" t="s">
        <v>1154</v>
      </c>
      <c r="D227" s="2" t="s">
        <v>2039</v>
      </c>
      <c r="E227" s="2" t="s">
        <v>2040</v>
      </c>
      <c r="F227" s="2" t="s">
        <v>2041</v>
      </c>
      <c r="G227" s="2" t="s">
        <v>1479</v>
      </c>
      <c r="H227" s="2" t="s">
        <v>2042</v>
      </c>
      <c r="I227" s="2" t="s">
        <v>2043</v>
      </c>
      <c r="J227" s="3" t="s">
        <v>2044</v>
      </c>
      <c r="K227" s="4">
        <v>44243</v>
      </c>
      <c r="L227" s="3" t="s">
        <v>2045</v>
      </c>
    </row>
    <row r="228" spans="1:12" x14ac:dyDescent="0.2">
      <c r="A228" s="1">
        <v>227</v>
      </c>
      <c r="B228" s="2" t="s">
        <v>2046</v>
      </c>
      <c r="C228" s="2" t="s">
        <v>2047</v>
      </c>
      <c r="D228" s="2" t="s">
        <v>2048</v>
      </c>
      <c r="E228" s="2" t="s">
        <v>2049</v>
      </c>
      <c r="F228" s="2" t="s">
        <v>2050</v>
      </c>
      <c r="G228" s="2" t="s">
        <v>2051</v>
      </c>
      <c r="H228" s="2" t="s">
        <v>2052</v>
      </c>
      <c r="I228" s="2" t="s">
        <v>2053</v>
      </c>
      <c r="J228" s="3" t="s">
        <v>2054</v>
      </c>
      <c r="K228" s="4">
        <v>44270</v>
      </c>
      <c r="L228" s="3" t="s">
        <v>2055</v>
      </c>
    </row>
    <row r="229" spans="1:12" x14ac:dyDescent="0.2">
      <c r="A229" s="1">
        <v>228</v>
      </c>
      <c r="B229" s="2" t="s">
        <v>2056</v>
      </c>
      <c r="C229" s="2" t="s">
        <v>2057</v>
      </c>
      <c r="D229" s="2" t="s">
        <v>2058</v>
      </c>
      <c r="E229" s="2" t="s">
        <v>2059</v>
      </c>
      <c r="F229" s="2" t="s">
        <v>2060</v>
      </c>
      <c r="G229" s="2" t="s">
        <v>2061</v>
      </c>
      <c r="H229" s="2" t="s">
        <v>2062</v>
      </c>
      <c r="I229" s="2" t="s">
        <v>2063</v>
      </c>
      <c r="J229" s="3" t="s">
        <v>2064</v>
      </c>
      <c r="K229" s="4">
        <v>43917</v>
      </c>
      <c r="L229" s="3" t="s">
        <v>2065</v>
      </c>
    </row>
    <row r="230" spans="1:12" x14ac:dyDescent="0.2">
      <c r="A230" s="1">
        <v>229</v>
      </c>
      <c r="B230" s="2" t="s">
        <v>2066</v>
      </c>
      <c r="C230" s="2" t="s">
        <v>2067</v>
      </c>
      <c r="D230" s="2" t="s">
        <v>2068</v>
      </c>
      <c r="E230" s="2" t="s">
        <v>2069</v>
      </c>
      <c r="F230" s="2" t="s">
        <v>2070</v>
      </c>
      <c r="G230" s="2" t="s">
        <v>369</v>
      </c>
      <c r="H230" s="2" t="s">
        <v>2071</v>
      </c>
      <c r="I230" s="2" t="s">
        <v>2072</v>
      </c>
      <c r="J230" s="3" t="s">
        <v>2073</v>
      </c>
      <c r="K230" s="4">
        <v>44285</v>
      </c>
      <c r="L230" s="3" t="s">
        <v>2074</v>
      </c>
    </row>
    <row r="231" spans="1:12" x14ac:dyDescent="0.2">
      <c r="A231" s="1">
        <v>230</v>
      </c>
      <c r="B231" s="2" t="s">
        <v>2075</v>
      </c>
      <c r="C231" s="2" t="s">
        <v>2076</v>
      </c>
      <c r="D231" s="2" t="s">
        <v>2077</v>
      </c>
      <c r="E231" s="2" t="s">
        <v>2078</v>
      </c>
      <c r="F231" s="2" t="s">
        <v>2079</v>
      </c>
      <c r="G231" s="2" t="s">
        <v>2080</v>
      </c>
      <c r="H231" s="2" t="s">
        <v>2081</v>
      </c>
      <c r="I231" s="2" t="s">
        <v>2082</v>
      </c>
      <c r="J231" s="3" t="s">
        <v>2083</v>
      </c>
      <c r="K231" s="4">
        <v>44559</v>
      </c>
      <c r="L231" s="3" t="s">
        <v>2084</v>
      </c>
    </row>
    <row r="232" spans="1:12" x14ac:dyDescent="0.2">
      <c r="A232" s="1">
        <v>231</v>
      </c>
      <c r="B232" s="2" t="s">
        <v>2085</v>
      </c>
      <c r="C232" s="2" t="s">
        <v>2086</v>
      </c>
      <c r="D232" s="2" t="s">
        <v>1671</v>
      </c>
      <c r="E232" s="2" t="s">
        <v>2087</v>
      </c>
      <c r="F232" s="2" t="s">
        <v>2088</v>
      </c>
      <c r="G232" s="2" t="s">
        <v>2089</v>
      </c>
      <c r="H232" s="2" t="s">
        <v>2090</v>
      </c>
      <c r="I232" s="2">
        <v>3993787031</v>
      </c>
      <c r="J232" s="3" t="s">
        <v>2091</v>
      </c>
      <c r="K232" s="4">
        <v>44390</v>
      </c>
      <c r="L232" s="3" t="s">
        <v>2092</v>
      </c>
    </row>
    <row r="233" spans="1:12" x14ac:dyDescent="0.2">
      <c r="A233" s="1">
        <v>232</v>
      </c>
      <c r="B233" s="2" t="s">
        <v>2093</v>
      </c>
      <c r="C233" s="2" t="s">
        <v>243</v>
      </c>
      <c r="D233" s="2" t="s">
        <v>2094</v>
      </c>
      <c r="E233" s="2" t="s">
        <v>2095</v>
      </c>
      <c r="F233" s="2" t="s">
        <v>2096</v>
      </c>
      <c r="G233" s="2" t="s">
        <v>976</v>
      </c>
      <c r="H233" s="2" t="s">
        <v>2097</v>
      </c>
      <c r="I233" s="2" t="s">
        <v>2098</v>
      </c>
      <c r="J233" s="3" t="s">
        <v>2099</v>
      </c>
      <c r="K233" s="4">
        <v>44105</v>
      </c>
      <c r="L233" s="3" t="s">
        <v>2100</v>
      </c>
    </row>
    <row r="234" spans="1:12" x14ac:dyDescent="0.2">
      <c r="A234" s="1">
        <v>233</v>
      </c>
      <c r="B234" s="2" t="s">
        <v>2101</v>
      </c>
      <c r="C234" s="2" t="s">
        <v>1571</v>
      </c>
      <c r="D234" s="2" t="s">
        <v>2102</v>
      </c>
      <c r="E234" s="2" t="s">
        <v>2103</v>
      </c>
      <c r="F234" s="2" t="s">
        <v>2104</v>
      </c>
      <c r="G234" s="2" t="s">
        <v>1104</v>
      </c>
      <c r="H234" s="2" t="s">
        <v>2105</v>
      </c>
      <c r="I234" s="2">
        <f>1-571-875-5898</f>
        <v>-7343</v>
      </c>
      <c r="J234" s="3" t="s">
        <v>2106</v>
      </c>
      <c r="K234" s="4">
        <v>44257</v>
      </c>
      <c r="L234" s="3" t="s">
        <v>2107</v>
      </c>
    </row>
    <row r="235" spans="1:12" x14ac:dyDescent="0.2">
      <c r="A235" s="1">
        <v>234</v>
      </c>
      <c r="B235" s="2" t="s">
        <v>2108</v>
      </c>
      <c r="C235" s="2" t="s">
        <v>710</v>
      </c>
      <c r="D235" s="2" t="s">
        <v>842</v>
      </c>
      <c r="E235" s="2" t="s">
        <v>2109</v>
      </c>
      <c r="F235" s="2" t="s">
        <v>2110</v>
      </c>
      <c r="G235" s="2" t="s">
        <v>17</v>
      </c>
      <c r="H235" s="2">
        <v>4899460466</v>
      </c>
      <c r="I235" s="2" t="s">
        <v>2111</v>
      </c>
      <c r="J235" s="3" t="s">
        <v>2112</v>
      </c>
      <c r="K235" s="4">
        <v>44113</v>
      </c>
      <c r="L235" s="3" t="s">
        <v>2113</v>
      </c>
    </row>
    <row r="236" spans="1:12" x14ac:dyDescent="0.2">
      <c r="A236" s="1">
        <v>235</v>
      </c>
      <c r="B236" s="2" t="s">
        <v>2114</v>
      </c>
      <c r="C236" s="2" t="s">
        <v>907</v>
      </c>
      <c r="D236" s="2" t="s">
        <v>2115</v>
      </c>
      <c r="E236" s="2" t="s">
        <v>2116</v>
      </c>
      <c r="F236" s="2" t="s">
        <v>2117</v>
      </c>
      <c r="G236" s="2" t="s">
        <v>1168</v>
      </c>
      <c r="H236" s="2" t="s">
        <v>2118</v>
      </c>
      <c r="I236" s="2" t="s">
        <v>2119</v>
      </c>
      <c r="J236" s="3" t="s">
        <v>2120</v>
      </c>
      <c r="K236" s="4">
        <v>44691</v>
      </c>
      <c r="L236" s="3" t="s">
        <v>2121</v>
      </c>
    </row>
    <row r="237" spans="1:12" x14ac:dyDescent="0.2">
      <c r="A237" s="1">
        <v>236</v>
      </c>
      <c r="B237" s="2" t="s">
        <v>2122</v>
      </c>
      <c r="C237" s="2" t="s">
        <v>2123</v>
      </c>
      <c r="D237" s="2" t="s">
        <v>2124</v>
      </c>
      <c r="E237" s="2" t="s">
        <v>2125</v>
      </c>
      <c r="F237" s="2" t="s">
        <v>2126</v>
      </c>
      <c r="G237" s="2" t="s">
        <v>2127</v>
      </c>
      <c r="H237" s="2">
        <f>1-4-914-818</f>
        <v>-1735</v>
      </c>
      <c r="I237" s="2" t="s">
        <v>2128</v>
      </c>
      <c r="J237" s="3" t="s">
        <v>2129</v>
      </c>
      <c r="K237" s="4">
        <v>44643</v>
      </c>
      <c r="L237" s="3" t="s">
        <v>2130</v>
      </c>
    </row>
    <row r="238" spans="1:12" x14ac:dyDescent="0.2">
      <c r="A238" s="1">
        <v>237</v>
      </c>
      <c r="B238" s="2" t="s">
        <v>2131</v>
      </c>
      <c r="C238" s="2" t="s">
        <v>2132</v>
      </c>
      <c r="D238" s="2" t="s">
        <v>2133</v>
      </c>
      <c r="E238" s="2" t="s">
        <v>2134</v>
      </c>
      <c r="F238" s="2" t="s">
        <v>2135</v>
      </c>
      <c r="G238" s="2" t="s">
        <v>1552</v>
      </c>
      <c r="H238" s="2">
        <f>1-548-779-6484</f>
        <v>-7810</v>
      </c>
      <c r="I238" s="2">
        <f>1-651-481-8871</f>
        <v>-10002</v>
      </c>
      <c r="J238" s="3" t="s">
        <v>2136</v>
      </c>
      <c r="K238" s="4">
        <v>44183</v>
      </c>
      <c r="L238" s="3" t="s">
        <v>2137</v>
      </c>
    </row>
    <row r="239" spans="1:12" x14ac:dyDescent="0.2">
      <c r="A239" s="1">
        <v>238</v>
      </c>
      <c r="B239" s="2" t="s">
        <v>2138</v>
      </c>
      <c r="C239" s="2" t="s">
        <v>917</v>
      </c>
      <c r="D239" s="2" t="s">
        <v>2139</v>
      </c>
      <c r="E239" s="2" t="s">
        <v>2140</v>
      </c>
      <c r="F239" s="2" t="s">
        <v>2141</v>
      </c>
      <c r="G239" s="2" t="s">
        <v>153</v>
      </c>
      <c r="H239" s="2" t="s">
        <v>2142</v>
      </c>
      <c r="I239" s="2" t="s">
        <v>2143</v>
      </c>
      <c r="J239" s="3" t="s">
        <v>2144</v>
      </c>
      <c r="K239" s="4">
        <v>44143</v>
      </c>
      <c r="L239" s="3" t="s">
        <v>2145</v>
      </c>
    </row>
    <row r="240" spans="1:12" x14ac:dyDescent="0.2">
      <c r="A240" s="1">
        <v>239</v>
      </c>
      <c r="B240" s="2" t="s">
        <v>2146</v>
      </c>
      <c r="C240" s="2" t="s">
        <v>2147</v>
      </c>
      <c r="D240" s="2" t="s">
        <v>2148</v>
      </c>
      <c r="E240" s="2" t="s">
        <v>2149</v>
      </c>
      <c r="F240" s="2" t="s">
        <v>2150</v>
      </c>
      <c r="G240" s="2" t="s">
        <v>1801</v>
      </c>
      <c r="H240" s="2" t="s">
        <v>2151</v>
      </c>
      <c r="I240" s="2" t="s">
        <v>2152</v>
      </c>
      <c r="J240" s="3" t="s">
        <v>2153</v>
      </c>
      <c r="K240" s="4">
        <v>43933</v>
      </c>
      <c r="L240" s="3" t="s">
        <v>2154</v>
      </c>
    </row>
    <row r="241" spans="1:12" x14ac:dyDescent="0.2">
      <c r="A241" s="1">
        <v>240</v>
      </c>
      <c r="B241" s="2" t="s">
        <v>2155</v>
      </c>
      <c r="C241" s="2" t="s">
        <v>1361</v>
      </c>
      <c r="D241" s="2" t="s">
        <v>1579</v>
      </c>
      <c r="E241" s="2" t="s">
        <v>2156</v>
      </c>
      <c r="F241" s="2" t="s">
        <v>2157</v>
      </c>
      <c r="G241" s="2" t="s">
        <v>89</v>
      </c>
      <c r="H241" s="2">
        <v>3886133852</v>
      </c>
      <c r="I241" s="2" t="s">
        <v>2158</v>
      </c>
      <c r="J241" s="3" t="s">
        <v>2159</v>
      </c>
      <c r="K241" s="4">
        <v>44060</v>
      </c>
      <c r="L241" s="3" t="s">
        <v>2160</v>
      </c>
    </row>
    <row r="242" spans="1:12" x14ac:dyDescent="0.2">
      <c r="A242" s="1">
        <v>241</v>
      </c>
      <c r="B242" s="2" t="s">
        <v>2161</v>
      </c>
      <c r="C242" s="2" t="s">
        <v>2162</v>
      </c>
      <c r="D242" s="2" t="s">
        <v>122</v>
      </c>
      <c r="E242" s="2" t="s">
        <v>2163</v>
      </c>
      <c r="F242" s="2" t="s">
        <v>2164</v>
      </c>
      <c r="G242" s="2" t="s">
        <v>696</v>
      </c>
      <c r="H242" s="2" t="s">
        <v>2165</v>
      </c>
      <c r="I242" s="2" t="s">
        <v>2166</v>
      </c>
      <c r="J242" s="3" t="s">
        <v>2167</v>
      </c>
      <c r="K242" s="4">
        <v>44487</v>
      </c>
      <c r="L242" s="3" t="s">
        <v>2168</v>
      </c>
    </row>
    <row r="243" spans="1:12" x14ac:dyDescent="0.2">
      <c r="A243" s="1">
        <v>242</v>
      </c>
      <c r="B243" s="2" t="s">
        <v>2169</v>
      </c>
      <c r="C243" s="2" t="s">
        <v>2170</v>
      </c>
      <c r="D243" s="2" t="s">
        <v>2171</v>
      </c>
      <c r="E243" s="2" t="s">
        <v>2172</v>
      </c>
      <c r="F243" s="2" t="s">
        <v>2173</v>
      </c>
      <c r="G243" s="2" t="s">
        <v>948</v>
      </c>
      <c r="H243" s="2" t="s">
        <v>2174</v>
      </c>
      <c r="I243" s="2" t="s">
        <v>2175</v>
      </c>
      <c r="J243" s="3" t="s">
        <v>2176</v>
      </c>
      <c r="K243" s="4">
        <v>44684</v>
      </c>
      <c r="L243" s="3" t="s">
        <v>1903</v>
      </c>
    </row>
    <row r="244" spans="1:12" x14ac:dyDescent="0.2">
      <c r="A244" s="1">
        <v>243</v>
      </c>
      <c r="B244" s="2" t="s">
        <v>2177</v>
      </c>
      <c r="C244" s="2" t="s">
        <v>2178</v>
      </c>
      <c r="D244" s="2" t="s">
        <v>2179</v>
      </c>
      <c r="E244" s="2" t="s">
        <v>2180</v>
      </c>
      <c r="F244" s="2" t="s">
        <v>2181</v>
      </c>
      <c r="G244" s="2" t="s">
        <v>2182</v>
      </c>
      <c r="H244" s="2" t="s">
        <v>2183</v>
      </c>
      <c r="I244" s="2" t="s">
        <v>2184</v>
      </c>
      <c r="J244" s="3" t="s">
        <v>2185</v>
      </c>
      <c r="K244" s="4">
        <v>44222</v>
      </c>
      <c r="L244" s="3" t="s">
        <v>2186</v>
      </c>
    </row>
    <row r="245" spans="1:12" x14ac:dyDescent="0.2">
      <c r="A245" s="1">
        <v>244</v>
      </c>
      <c r="B245" s="2" t="s">
        <v>2187</v>
      </c>
      <c r="C245" s="2" t="s">
        <v>2188</v>
      </c>
      <c r="D245" s="2" t="s">
        <v>61</v>
      </c>
      <c r="E245" s="2" t="s">
        <v>2189</v>
      </c>
      <c r="F245" s="2" t="s">
        <v>2190</v>
      </c>
      <c r="G245" s="2" t="s">
        <v>2191</v>
      </c>
      <c r="H245" s="2" t="s">
        <v>2192</v>
      </c>
      <c r="I245" s="2" t="s">
        <v>2193</v>
      </c>
      <c r="J245" s="3" t="s">
        <v>2194</v>
      </c>
      <c r="K245" s="4">
        <v>44539</v>
      </c>
      <c r="L245" s="3" t="s">
        <v>2195</v>
      </c>
    </row>
    <row r="246" spans="1:12" x14ac:dyDescent="0.2">
      <c r="A246" s="1">
        <v>245</v>
      </c>
      <c r="B246" s="2" t="s">
        <v>2196</v>
      </c>
      <c r="C246" s="2" t="s">
        <v>443</v>
      </c>
      <c r="D246" s="2" t="s">
        <v>2197</v>
      </c>
      <c r="E246" s="2" t="s">
        <v>2198</v>
      </c>
      <c r="F246" s="2" t="s">
        <v>2199</v>
      </c>
      <c r="G246" s="2" t="s">
        <v>2080</v>
      </c>
      <c r="H246" s="2" t="s">
        <v>2200</v>
      </c>
      <c r="I246" s="2" t="s">
        <v>2201</v>
      </c>
      <c r="J246" s="3" t="s">
        <v>2202</v>
      </c>
      <c r="K246" s="4">
        <v>44315</v>
      </c>
      <c r="L246" s="3" t="s">
        <v>2203</v>
      </c>
    </row>
    <row r="247" spans="1:12" x14ac:dyDescent="0.2">
      <c r="A247" s="1">
        <v>246</v>
      </c>
      <c r="B247" s="2" t="s">
        <v>2204</v>
      </c>
      <c r="C247" s="2" t="s">
        <v>648</v>
      </c>
      <c r="D247" s="2" t="s">
        <v>2205</v>
      </c>
      <c r="E247" s="2" t="s">
        <v>2206</v>
      </c>
      <c r="F247" s="2" t="s">
        <v>2207</v>
      </c>
      <c r="G247" s="2" t="s">
        <v>1158</v>
      </c>
      <c r="H247" s="2" t="s">
        <v>2208</v>
      </c>
      <c r="I247" s="2" t="s">
        <v>2209</v>
      </c>
      <c r="J247" s="3" t="s">
        <v>2210</v>
      </c>
      <c r="K247" s="4">
        <v>44517</v>
      </c>
      <c r="L247" s="3" t="s">
        <v>2211</v>
      </c>
    </row>
    <row r="248" spans="1:12" x14ac:dyDescent="0.2">
      <c r="A248" s="1">
        <v>247</v>
      </c>
      <c r="B248" s="2" t="s">
        <v>2212</v>
      </c>
      <c r="C248" s="2" t="s">
        <v>2213</v>
      </c>
      <c r="D248" s="2" t="s">
        <v>1789</v>
      </c>
      <c r="E248" s="2" t="s">
        <v>2214</v>
      </c>
      <c r="F248" s="2" t="s">
        <v>2215</v>
      </c>
      <c r="G248" s="2" t="s">
        <v>2216</v>
      </c>
      <c r="H248" s="2" t="s">
        <v>2217</v>
      </c>
      <c r="I248" s="2" t="s">
        <v>2218</v>
      </c>
      <c r="J248" s="3" t="s">
        <v>2219</v>
      </c>
      <c r="K248" s="4">
        <v>43918</v>
      </c>
      <c r="L248" s="3" t="s">
        <v>2220</v>
      </c>
    </row>
    <row r="249" spans="1:12" x14ac:dyDescent="0.2">
      <c r="A249" s="1">
        <v>248</v>
      </c>
      <c r="B249" s="2" t="s">
        <v>2221</v>
      </c>
      <c r="C249" s="2" t="s">
        <v>1261</v>
      </c>
      <c r="D249" s="2" t="s">
        <v>2222</v>
      </c>
      <c r="E249" s="2" t="s">
        <v>2223</v>
      </c>
      <c r="F249" s="2" t="s">
        <v>2224</v>
      </c>
      <c r="G249" s="2" t="s">
        <v>948</v>
      </c>
      <c r="H249" s="2">
        <v>6427544692</v>
      </c>
      <c r="I249" s="2" t="s">
        <v>2225</v>
      </c>
      <c r="J249" s="3" t="s">
        <v>2226</v>
      </c>
      <c r="K249" s="4">
        <v>43958</v>
      </c>
      <c r="L249" s="3" t="s">
        <v>2227</v>
      </c>
    </row>
    <row r="250" spans="1:12" x14ac:dyDescent="0.2">
      <c r="A250" s="1">
        <v>249</v>
      </c>
      <c r="B250" s="2" t="s">
        <v>2228</v>
      </c>
      <c r="C250" s="2" t="s">
        <v>1930</v>
      </c>
      <c r="D250" s="2" t="s">
        <v>1653</v>
      </c>
      <c r="E250" s="2" t="s">
        <v>2229</v>
      </c>
      <c r="F250" s="2" t="s">
        <v>2230</v>
      </c>
      <c r="G250" s="2" t="s">
        <v>117</v>
      </c>
      <c r="H250" s="2" t="s">
        <v>2231</v>
      </c>
      <c r="I250" s="2" t="s">
        <v>2232</v>
      </c>
      <c r="J250" s="3" t="s">
        <v>2233</v>
      </c>
      <c r="K250" s="4">
        <v>44317</v>
      </c>
      <c r="L250" s="3" t="s">
        <v>2234</v>
      </c>
    </row>
    <row r="251" spans="1:12" x14ac:dyDescent="0.2">
      <c r="A251" s="1">
        <v>250</v>
      </c>
      <c r="B251" s="2" t="s">
        <v>2235</v>
      </c>
      <c r="C251" s="2" t="s">
        <v>2236</v>
      </c>
      <c r="D251" s="2" t="s">
        <v>2237</v>
      </c>
      <c r="E251" s="2" t="s">
        <v>2238</v>
      </c>
      <c r="F251" s="2" t="s">
        <v>2239</v>
      </c>
      <c r="G251" s="2" t="s">
        <v>1674</v>
      </c>
      <c r="H251" s="2" t="s">
        <v>2240</v>
      </c>
      <c r="I251" s="2" t="s">
        <v>2241</v>
      </c>
      <c r="J251" s="3" t="s">
        <v>2242</v>
      </c>
      <c r="K251" s="4">
        <v>44228</v>
      </c>
      <c r="L251" s="3" t="s">
        <v>2243</v>
      </c>
    </row>
    <row r="252" spans="1:12" x14ac:dyDescent="0.2">
      <c r="A252" s="1">
        <v>251</v>
      </c>
      <c r="B252" s="2" t="s">
        <v>2244</v>
      </c>
      <c r="C252" s="2" t="s">
        <v>1360</v>
      </c>
      <c r="D252" s="2" t="s">
        <v>2245</v>
      </c>
      <c r="E252" s="2" t="s">
        <v>2246</v>
      </c>
      <c r="F252" s="2" t="s">
        <v>2247</v>
      </c>
      <c r="G252" s="2" t="s">
        <v>2182</v>
      </c>
      <c r="H252" s="2" t="s">
        <v>2248</v>
      </c>
      <c r="I252" s="2" t="s">
        <v>2249</v>
      </c>
      <c r="J252" s="3" t="s">
        <v>2250</v>
      </c>
      <c r="K252" s="4">
        <v>44173</v>
      </c>
      <c r="L252" s="3" t="s">
        <v>2251</v>
      </c>
    </row>
    <row r="253" spans="1:12" x14ac:dyDescent="0.2">
      <c r="A253" s="1">
        <v>252</v>
      </c>
      <c r="B253" s="2" t="s">
        <v>2252</v>
      </c>
      <c r="C253" s="2" t="s">
        <v>1771</v>
      </c>
      <c r="D253" s="2" t="s">
        <v>702</v>
      </c>
      <c r="E253" s="2" t="s">
        <v>2253</v>
      </c>
      <c r="F253" s="2" t="s">
        <v>2254</v>
      </c>
      <c r="G253" s="2" t="s">
        <v>2255</v>
      </c>
      <c r="H253" s="2" t="s">
        <v>2256</v>
      </c>
      <c r="I253" s="2" t="s">
        <v>2257</v>
      </c>
      <c r="J253" s="3" t="s">
        <v>2258</v>
      </c>
      <c r="K253" s="4">
        <v>44275</v>
      </c>
      <c r="L253" s="3" t="s">
        <v>2259</v>
      </c>
    </row>
    <row r="254" spans="1:12" x14ac:dyDescent="0.2">
      <c r="A254" s="1">
        <v>253</v>
      </c>
      <c r="B254" s="2" t="s">
        <v>2260</v>
      </c>
      <c r="C254" s="2" t="s">
        <v>2261</v>
      </c>
      <c r="D254" s="2" t="s">
        <v>879</v>
      </c>
      <c r="E254" s="2" t="s">
        <v>2262</v>
      </c>
      <c r="F254" s="2" t="s">
        <v>2263</v>
      </c>
      <c r="G254" s="2" t="s">
        <v>2048</v>
      </c>
      <c r="H254" s="2" t="s">
        <v>2264</v>
      </c>
      <c r="I254" s="2" t="s">
        <v>2265</v>
      </c>
      <c r="J254" s="3" t="s">
        <v>2266</v>
      </c>
      <c r="K254" s="4">
        <v>44097</v>
      </c>
      <c r="L254" s="3" t="s">
        <v>2267</v>
      </c>
    </row>
    <row r="255" spans="1:12" x14ac:dyDescent="0.2">
      <c r="A255" s="1">
        <v>254</v>
      </c>
      <c r="B255" s="2" t="s">
        <v>2268</v>
      </c>
      <c r="C255" s="2" t="s">
        <v>2269</v>
      </c>
      <c r="D255" s="2" t="s">
        <v>2270</v>
      </c>
      <c r="E255" s="2" t="s">
        <v>2271</v>
      </c>
      <c r="F255" s="2" t="s">
        <v>2272</v>
      </c>
      <c r="G255" s="2" t="s">
        <v>760</v>
      </c>
      <c r="H255" s="2" t="s">
        <v>2273</v>
      </c>
      <c r="I255" s="2" t="s">
        <v>2274</v>
      </c>
      <c r="J255" s="3" t="s">
        <v>2275</v>
      </c>
      <c r="K255" s="4">
        <v>44619</v>
      </c>
      <c r="L255" s="3" t="s">
        <v>67</v>
      </c>
    </row>
    <row r="256" spans="1:12" x14ac:dyDescent="0.2">
      <c r="A256" s="1">
        <v>255</v>
      </c>
      <c r="B256" s="2" t="s">
        <v>2276</v>
      </c>
      <c r="C256" s="2" t="s">
        <v>2277</v>
      </c>
      <c r="D256" s="2" t="s">
        <v>2278</v>
      </c>
      <c r="E256" s="2" t="s">
        <v>2279</v>
      </c>
      <c r="F256" s="2" t="s">
        <v>2280</v>
      </c>
      <c r="G256" s="2" t="s">
        <v>643</v>
      </c>
      <c r="H256" s="2" t="s">
        <v>2281</v>
      </c>
      <c r="I256" s="2" t="s">
        <v>2282</v>
      </c>
      <c r="J256" s="3" t="s">
        <v>2283</v>
      </c>
      <c r="K256" s="4">
        <v>44249</v>
      </c>
      <c r="L256" s="3" t="s">
        <v>2284</v>
      </c>
    </row>
    <row r="257" spans="1:12" x14ac:dyDescent="0.2">
      <c r="A257" s="1">
        <v>256</v>
      </c>
      <c r="B257" s="2" t="s">
        <v>2285</v>
      </c>
      <c r="C257" s="2" t="s">
        <v>2123</v>
      </c>
      <c r="D257" s="2" t="s">
        <v>2286</v>
      </c>
      <c r="E257" s="2" t="s">
        <v>2287</v>
      </c>
      <c r="F257" s="2" t="s">
        <v>2288</v>
      </c>
      <c r="G257" s="2" t="s">
        <v>200</v>
      </c>
      <c r="H257" s="2">
        <v>4246157054</v>
      </c>
      <c r="I257" s="2" t="s">
        <v>2289</v>
      </c>
      <c r="J257" s="3" t="s">
        <v>2290</v>
      </c>
      <c r="K257" s="4">
        <v>44015</v>
      </c>
      <c r="L257" s="3" t="s">
        <v>2291</v>
      </c>
    </row>
    <row r="258" spans="1:12" x14ac:dyDescent="0.2">
      <c r="A258" s="1">
        <v>257</v>
      </c>
      <c r="B258" s="2" t="s">
        <v>2292</v>
      </c>
      <c r="C258" s="2" t="s">
        <v>2293</v>
      </c>
      <c r="D258" s="2" t="s">
        <v>2294</v>
      </c>
      <c r="E258" s="2" t="s">
        <v>2295</v>
      </c>
      <c r="F258" s="2" t="s">
        <v>2296</v>
      </c>
      <c r="G258" s="2" t="s">
        <v>2297</v>
      </c>
      <c r="H258" s="2" t="s">
        <v>2298</v>
      </c>
      <c r="I258" s="2" t="s">
        <v>2299</v>
      </c>
      <c r="J258" s="3" t="s">
        <v>2300</v>
      </c>
      <c r="K258" s="4">
        <v>44099</v>
      </c>
      <c r="L258" s="3" t="s">
        <v>2301</v>
      </c>
    </row>
    <row r="259" spans="1:12" x14ac:dyDescent="0.2">
      <c r="A259" s="1">
        <v>258</v>
      </c>
      <c r="B259" s="2" t="s">
        <v>2302</v>
      </c>
      <c r="C259" s="2" t="s">
        <v>2303</v>
      </c>
      <c r="D259" s="2" t="s">
        <v>2304</v>
      </c>
      <c r="E259" s="2" t="s">
        <v>2305</v>
      </c>
      <c r="F259" s="2" t="s">
        <v>2306</v>
      </c>
      <c r="G259" s="2" t="s">
        <v>2307</v>
      </c>
      <c r="H259" s="2" t="s">
        <v>2308</v>
      </c>
      <c r="I259" s="2" t="s">
        <v>2309</v>
      </c>
      <c r="J259" s="3" t="s">
        <v>2310</v>
      </c>
      <c r="K259" s="4">
        <v>44141</v>
      </c>
      <c r="L259" s="3" t="s">
        <v>2311</v>
      </c>
    </row>
    <row r="260" spans="1:12" x14ac:dyDescent="0.2">
      <c r="A260" s="1">
        <v>259</v>
      </c>
      <c r="B260" s="2" t="s">
        <v>2312</v>
      </c>
      <c r="C260" s="2" t="s">
        <v>2313</v>
      </c>
      <c r="D260" s="2" t="s">
        <v>2314</v>
      </c>
      <c r="E260" s="2" t="s">
        <v>2315</v>
      </c>
      <c r="F260" s="2" t="s">
        <v>2316</v>
      </c>
      <c r="G260" s="2" t="s">
        <v>2317</v>
      </c>
      <c r="H260" s="2" t="s">
        <v>2318</v>
      </c>
      <c r="I260" s="2" t="s">
        <v>2319</v>
      </c>
      <c r="J260" s="3" t="s">
        <v>2320</v>
      </c>
      <c r="K260" s="4">
        <v>44160</v>
      </c>
      <c r="L260" s="3" t="s">
        <v>2321</v>
      </c>
    </row>
    <row r="261" spans="1:12" x14ac:dyDescent="0.2">
      <c r="A261" s="1">
        <v>260</v>
      </c>
      <c r="B261" s="2" t="s">
        <v>2322</v>
      </c>
      <c r="C261" s="2" t="s">
        <v>2323</v>
      </c>
      <c r="D261" s="2" t="s">
        <v>2324</v>
      </c>
      <c r="E261" s="2" t="s">
        <v>2325</v>
      </c>
      <c r="F261" s="2" t="s">
        <v>2326</v>
      </c>
      <c r="G261" s="2" t="s">
        <v>2327</v>
      </c>
      <c r="H261" s="2" t="s">
        <v>2328</v>
      </c>
      <c r="I261" s="2" t="s">
        <v>2329</v>
      </c>
      <c r="J261" s="3" t="s">
        <v>2330</v>
      </c>
      <c r="K261" s="4">
        <v>44420</v>
      </c>
      <c r="L261" s="3" t="s">
        <v>2331</v>
      </c>
    </row>
    <row r="262" spans="1:12" x14ac:dyDescent="0.2">
      <c r="A262" s="1">
        <v>261</v>
      </c>
      <c r="B262" s="2" t="s">
        <v>2332</v>
      </c>
      <c r="C262" s="2" t="s">
        <v>2333</v>
      </c>
      <c r="D262" s="2" t="s">
        <v>767</v>
      </c>
      <c r="E262" s="2" t="s">
        <v>2334</v>
      </c>
      <c r="F262" s="2" t="s">
        <v>2335</v>
      </c>
      <c r="G262" s="2" t="s">
        <v>378</v>
      </c>
      <c r="H262" s="2" t="s">
        <v>2336</v>
      </c>
      <c r="I262" s="2" t="s">
        <v>2337</v>
      </c>
      <c r="J262" s="3" t="s">
        <v>2338</v>
      </c>
      <c r="K262" s="4">
        <v>44002</v>
      </c>
      <c r="L262" s="3" t="s">
        <v>2339</v>
      </c>
    </row>
    <row r="263" spans="1:12" x14ac:dyDescent="0.2">
      <c r="A263" s="1">
        <v>262</v>
      </c>
      <c r="B263" s="2" t="s">
        <v>2340</v>
      </c>
      <c r="C263" s="2" t="s">
        <v>2341</v>
      </c>
      <c r="D263" s="2" t="s">
        <v>832</v>
      </c>
      <c r="E263" s="2" t="s">
        <v>2342</v>
      </c>
      <c r="F263" s="2" t="s">
        <v>2343</v>
      </c>
      <c r="G263" s="2" t="s">
        <v>237</v>
      </c>
      <c r="H263" s="2" t="s">
        <v>2344</v>
      </c>
      <c r="I263" s="2" t="s">
        <v>2345</v>
      </c>
      <c r="J263" s="3" t="s">
        <v>2346</v>
      </c>
      <c r="K263" s="4">
        <v>44311</v>
      </c>
      <c r="L263" s="3" t="s">
        <v>2347</v>
      </c>
    </row>
    <row r="264" spans="1:12" x14ac:dyDescent="0.2">
      <c r="A264" s="1">
        <v>263</v>
      </c>
      <c r="B264" s="2" t="s">
        <v>2348</v>
      </c>
      <c r="C264" s="2" t="s">
        <v>2349</v>
      </c>
      <c r="D264" s="2" t="s">
        <v>2350</v>
      </c>
      <c r="E264" s="2" t="s">
        <v>2351</v>
      </c>
      <c r="F264" s="2" t="s">
        <v>2352</v>
      </c>
      <c r="G264" s="2" t="s">
        <v>560</v>
      </c>
      <c r="H264" s="2" t="s">
        <v>2353</v>
      </c>
      <c r="I264" s="2" t="s">
        <v>2354</v>
      </c>
      <c r="J264" s="3" t="s">
        <v>2355</v>
      </c>
      <c r="K264" s="4">
        <v>44201</v>
      </c>
      <c r="L264" s="3" t="s">
        <v>2356</v>
      </c>
    </row>
    <row r="265" spans="1:12" x14ac:dyDescent="0.2">
      <c r="A265" s="1">
        <v>264</v>
      </c>
      <c r="B265" s="2" t="s">
        <v>2357</v>
      </c>
      <c r="C265" s="2" t="s">
        <v>2358</v>
      </c>
      <c r="D265" s="2" t="s">
        <v>489</v>
      </c>
      <c r="E265" s="2" t="s">
        <v>2359</v>
      </c>
      <c r="F265" s="2" t="s">
        <v>2360</v>
      </c>
      <c r="G265" s="2" t="s">
        <v>1837</v>
      </c>
      <c r="H265" s="2" t="s">
        <v>2361</v>
      </c>
      <c r="I265" s="2">
        <v>8454267774</v>
      </c>
      <c r="J265" s="3" t="s">
        <v>2362</v>
      </c>
      <c r="K265" s="4">
        <v>44375</v>
      </c>
      <c r="L265" s="3" t="s">
        <v>2363</v>
      </c>
    </row>
    <row r="266" spans="1:12" x14ac:dyDescent="0.2">
      <c r="A266" s="1">
        <v>265</v>
      </c>
      <c r="B266" s="2" t="s">
        <v>2364</v>
      </c>
      <c r="C266" s="2" t="s">
        <v>2365</v>
      </c>
      <c r="D266" s="2" t="s">
        <v>2366</v>
      </c>
      <c r="E266" s="2" t="s">
        <v>2367</v>
      </c>
      <c r="F266" s="2" t="s">
        <v>2368</v>
      </c>
      <c r="G266" s="2" t="s">
        <v>1317</v>
      </c>
      <c r="H266" s="2" t="s">
        <v>2369</v>
      </c>
      <c r="I266" s="2" t="s">
        <v>2370</v>
      </c>
      <c r="J266" s="3" t="s">
        <v>2371</v>
      </c>
      <c r="K266" s="4">
        <v>44401</v>
      </c>
      <c r="L266" s="3" t="s">
        <v>2372</v>
      </c>
    </row>
    <row r="267" spans="1:12" x14ac:dyDescent="0.2">
      <c r="A267" s="1">
        <v>266</v>
      </c>
      <c r="B267" s="5" t="s">
        <v>2373</v>
      </c>
      <c r="C267" s="2" t="s">
        <v>2374</v>
      </c>
      <c r="D267" s="2" t="s">
        <v>2375</v>
      </c>
      <c r="E267" s="2" t="s">
        <v>2376</v>
      </c>
      <c r="F267" s="2" t="s">
        <v>2377</v>
      </c>
      <c r="G267" s="2" t="s">
        <v>2378</v>
      </c>
      <c r="H267" s="2" t="s">
        <v>2379</v>
      </c>
      <c r="I267" s="2">
        <v>3368534602</v>
      </c>
      <c r="J267" s="3" t="s">
        <v>2380</v>
      </c>
      <c r="K267" s="4">
        <v>44265</v>
      </c>
      <c r="L267" s="3" t="s">
        <v>2381</v>
      </c>
    </row>
    <row r="268" spans="1:12" x14ac:dyDescent="0.2">
      <c r="A268" s="1">
        <v>267</v>
      </c>
      <c r="B268" s="2" t="s">
        <v>2382</v>
      </c>
      <c r="C268" s="2" t="s">
        <v>2383</v>
      </c>
      <c r="D268" s="2" t="s">
        <v>983</v>
      </c>
      <c r="E268" s="2" t="s">
        <v>2384</v>
      </c>
      <c r="F268" s="2" t="s">
        <v>2385</v>
      </c>
      <c r="G268" s="2" t="s">
        <v>1213</v>
      </c>
      <c r="H268" s="2" t="s">
        <v>2386</v>
      </c>
      <c r="I268" s="2" t="s">
        <v>2387</v>
      </c>
      <c r="J268" s="3" t="s">
        <v>2388</v>
      </c>
      <c r="K268" s="4">
        <v>44409</v>
      </c>
      <c r="L268" s="3" t="s">
        <v>2389</v>
      </c>
    </row>
    <row r="269" spans="1:12" x14ac:dyDescent="0.2">
      <c r="A269" s="1">
        <v>268</v>
      </c>
      <c r="B269" s="2" t="s">
        <v>2390</v>
      </c>
      <c r="C269" s="2" t="s">
        <v>497</v>
      </c>
      <c r="D269" s="2" t="s">
        <v>2391</v>
      </c>
      <c r="E269" s="2" t="s">
        <v>2392</v>
      </c>
      <c r="F269" s="2" t="s">
        <v>2393</v>
      </c>
      <c r="G269" s="2" t="s">
        <v>237</v>
      </c>
      <c r="H269" s="2" t="s">
        <v>2394</v>
      </c>
      <c r="I269" s="2" t="s">
        <v>2395</v>
      </c>
      <c r="J269" s="3" t="s">
        <v>2396</v>
      </c>
      <c r="K269" s="4">
        <v>43902</v>
      </c>
      <c r="L269" s="3" t="s">
        <v>2397</v>
      </c>
    </row>
    <row r="270" spans="1:12" x14ac:dyDescent="0.2">
      <c r="A270" s="1">
        <v>269</v>
      </c>
      <c r="B270" s="2" t="s">
        <v>2398</v>
      </c>
      <c r="C270" s="2" t="s">
        <v>2399</v>
      </c>
      <c r="D270" s="2" t="s">
        <v>2400</v>
      </c>
      <c r="E270" s="2" t="s">
        <v>2401</v>
      </c>
      <c r="F270" s="2" t="s">
        <v>2402</v>
      </c>
      <c r="G270" s="2" t="s">
        <v>2403</v>
      </c>
      <c r="H270" s="2" t="s">
        <v>2404</v>
      </c>
      <c r="I270" s="2" t="s">
        <v>2405</v>
      </c>
      <c r="J270" s="3" t="s">
        <v>2406</v>
      </c>
      <c r="K270" s="4">
        <v>44117</v>
      </c>
      <c r="L270" s="3" t="s">
        <v>2407</v>
      </c>
    </row>
    <row r="271" spans="1:12" x14ac:dyDescent="0.2">
      <c r="A271" s="1">
        <v>270</v>
      </c>
      <c r="B271" s="2" t="s">
        <v>2408</v>
      </c>
      <c r="C271" s="2" t="s">
        <v>1633</v>
      </c>
      <c r="D271" s="2" t="s">
        <v>1496</v>
      </c>
      <c r="E271" s="2" t="s">
        <v>2409</v>
      </c>
      <c r="F271" s="2" t="s">
        <v>2410</v>
      </c>
      <c r="G271" s="2" t="s">
        <v>892</v>
      </c>
      <c r="H271" s="2" t="s">
        <v>2411</v>
      </c>
      <c r="I271" s="2" t="s">
        <v>2412</v>
      </c>
      <c r="J271" s="3" t="s">
        <v>2413</v>
      </c>
      <c r="K271" s="4">
        <v>44415</v>
      </c>
      <c r="L271" s="3" t="s">
        <v>2414</v>
      </c>
    </row>
    <row r="272" spans="1:12" x14ac:dyDescent="0.2">
      <c r="A272" s="1">
        <v>271</v>
      </c>
      <c r="B272" s="2" t="s">
        <v>2415</v>
      </c>
      <c r="C272" s="2" t="s">
        <v>2416</v>
      </c>
      <c r="D272" s="2" t="s">
        <v>2417</v>
      </c>
      <c r="E272" s="2" t="s">
        <v>2418</v>
      </c>
      <c r="F272" s="2" t="s">
        <v>2419</v>
      </c>
      <c r="G272" s="2" t="s">
        <v>966</v>
      </c>
      <c r="H272" s="2" t="s">
        <v>2420</v>
      </c>
      <c r="I272" s="2" t="s">
        <v>2421</v>
      </c>
      <c r="J272" s="3" t="s">
        <v>2422</v>
      </c>
      <c r="K272" s="4">
        <v>44022</v>
      </c>
      <c r="L272" s="3" t="s">
        <v>2423</v>
      </c>
    </row>
    <row r="273" spans="1:12" x14ac:dyDescent="0.2">
      <c r="A273" s="1">
        <v>272</v>
      </c>
      <c r="B273" s="2" t="s">
        <v>2424</v>
      </c>
      <c r="C273" s="2" t="s">
        <v>2425</v>
      </c>
      <c r="D273" s="2" t="s">
        <v>2426</v>
      </c>
      <c r="E273" s="2" t="s">
        <v>2427</v>
      </c>
      <c r="F273" s="2" t="s">
        <v>2428</v>
      </c>
      <c r="G273" s="2" t="s">
        <v>1023</v>
      </c>
      <c r="H273" s="2" t="s">
        <v>2429</v>
      </c>
      <c r="I273" s="2" t="s">
        <v>2430</v>
      </c>
      <c r="J273" s="3" t="s">
        <v>2431</v>
      </c>
      <c r="K273" s="4">
        <v>44513</v>
      </c>
      <c r="L273" s="3" t="s">
        <v>2432</v>
      </c>
    </row>
    <row r="274" spans="1:12" x14ac:dyDescent="0.2">
      <c r="A274" s="1">
        <v>273</v>
      </c>
      <c r="B274" s="2" t="s">
        <v>2433</v>
      </c>
      <c r="C274" s="2" t="s">
        <v>2434</v>
      </c>
      <c r="D274" s="2" t="s">
        <v>2435</v>
      </c>
      <c r="E274" s="2" t="s">
        <v>2436</v>
      </c>
      <c r="F274" s="2" t="s">
        <v>1737</v>
      </c>
      <c r="G274" s="2" t="s">
        <v>1158</v>
      </c>
      <c r="H274" s="2" t="s">
        <v>2437</v>
      </c>
      <c r="I274" s="2" t="s">
        <v>2438</v>
      </c>
      <c r="J274" s="3" t="s">
        <v>2439</v>
      </c>
      <c r="K274" s="4">
        <v>44710</v>
      </c>
      <c r="L274" s="3" t="s">
        <v>2440</v>
      </c>
    </row>
    <row r="275" spans="1:12" x14ac:dyDescent="0.2">
      <c r="A275" s="1">
        <v>274</v>
      </c>
      <c r="B275" s="2" t="s">
        <v>2441</v>
      </c>
      <c r="C275" s="2" t="s">
        <v>23</v>
      </c>
      <c r="D275" s="2" t="s">
        <v>2442</v>
      </c>
      <c r="E275" s="2" t="s">
        <v>2443</v>
      </c>
      <c r="F275" s="2" t="s">
        <v>2444</v>
      </c>
      <c r="G275" s="2" t="s">
        <v>643</v>
      </c>
      <c r="H275" s="2" t="s">
        <v>2445</v>
      </c>
      <c r="I275" s="2" t="s">
        <v>2446</v>
      </c>
      <c r="J275" s="3" t="s">
        <v>2447</v>
      </c>
      <c r="K275" s="4">
        <v>44205</v>
      </c>
      <c r="L275" s="3" t="s">
        <v>2448</v>
      </c>
    </row>
    <row r="276" spans="1:12" x14ac:dyDescent="0.2">
      <c r="A276" s="1">
        <v>275</v>
      </c>
      <c r="B276" s="2" t="s">
        <v>2449</v>
      </c>
      <c r="C276" s="2" t="s">
        <v>2450</v>
      </c>
      <c r="D276" s="2" t="s">
        <v>2451</v>
      </c>
      <c r="E276" s="2" t="s">
        <v>2452</v>
      </c>
      <c r="F276" s="2" t="s">
        <v>2453</v>
      </c>
      <c r="G276" s="2" t="s">
        <v>1544</v>
      </c>
      <c r="H276" s="2" t="s">
        <v>2454</v>
      </c>
      <c r="I276" s="2" t="s">
        <v>2455</v>
      </c>
      <c r="J276" s="3" t="s">
        <v>2456</v>
      </c>
      <c r="K276" s="4">
        <v>44283</v>
      </c>
      <c r="L276" s="3" t="s">
        <v>2457</v>
      </c>
    </row>
    <row r="277" spans="1:12" x14ac:dyDescent="0.2">
      <c r="A277" s="1">
        <v>276</v>
      </c>
      <c r="B277" s="2" t="s">
        <v>2458</v>
      </c>
      <c r="C277" s="2" t="s">
        <v>2459</v>
      </c>
      <c r="D277" s="2" t="s">
        <v>289</v>
      </c>
      <c r="E277" s="2" t="s">
        <v>2460</v>
      </c>
      <c r="F277" s="2" t="s">
        <v>2461</v>
      </c>
      <c r="G277" s="2" t="s">
        <v>1765</v>
      </c>
      <c r="H277" s="2" t="s">
        <v>2462</v>
      </c>
      <c r="I277" s="2" t="s">
        <v>2463</v>
      </c>
      <c r="J277" s="3" t="s">
        <v>2464</v>
      </c>
      <c r="K277" s="4">
        <v>44258</v>
      </c>
      <c r="L277" s="3" t="s">
        <v>2465</v>
      </c>
    </row>
    <row r="278" spans="1:12" x14ac:dyDescent="0.2">
      <c r="A278" s="1">
        <v>277</v>
      </c>
      <c r="B278" s="2" t="s">
        <v>2466</v>
      </c>
      <c r="C278" s="2" t="s">
        <v>1761</v>
      </c>
      <c r="D278" s="2" t="s">
        <v>2467</v>
      </c>
      <c r="E278" s="2" t="s">
        <v>2468</v>
      </c>
      <c r="F278" s="2" t="s">
        <v>2469</v>
      </c>
      <c r="G278" s="2" t="s">
        <v>760</v>
      </c>
      <c r="H278" s="2" t="s">
        <v>2470</v>
      </c>
      <c r="I278" s="2" t="s">
        <v>2471</v>
      </c>
      <c r="J278" s="3" t="s">
        <v>2472</v>
      </c>
      <c r="K278" s="4">
        <v>44404</v>
      </c>
      <c r="L278" s="3" t="s">
        <v>2473</v>
      </c>
    </row>
    <row r="279" spans="1:12" x14ac:dyDescent="0.2">
      <c r="A279" s="1">
        <v>278</v>
      </c>
      <c r="B279" s="2" t="s">
        <v>2474</v>
      </c>
      <c r="C279" s="2" t="s">
        <v>2475</v>
      </c>
      <c r="D279" s="2" t="s">
        <v>2476</v>
      </c>
      <c r="E279" s="2" t="s">
        <v>2477</v>
      </c>
      <c r="F279" s="2" t="s">
        <v>2478</v>
      </c>
      <c r="G279" s="2" t="s">
        <v>1178</v>
      </c>
      <c r="H279" s="2" t="s">
        <v>2479</v>
      </c>
      <c r="I279" s="2" t="s">
        <v>2480</v>
      </c>
      <c r="J279" s="3" t="s">
        <v>2481</v>
      </c>
      <c r="K279" s="4">
        <v>44158</v>
      </c>
      <c r="L279" s="3" t="s">
        <v>2482</v>
      </c>
    </row>
    <row r="280" spans="1:12" x14ac:dyDescent="0.2">
      <c r="A280" s="1">
        <v>279</v>
      </c>
      <c r="B280" s="2" t="s">
        <v>2483</v>
      </c>
      <c r="C280" s="2" t="s">
        <v>2484</v>
      </c>
      <c r="D280" s="2" t="s">
        <v>85</v>
      </c>
      <c r="E280" s="2" t="s">
        <v>2485</v>
      </c>
      <c r="F280" s="2" t="s">
        <v>2486</v>
      </c>
      <c r="G280" s="2" t="s">
        <v>2487</v>
      </c>
      <c r="H280" s="2" t="s">
        <v>2488</v>
      </c>
      <c r="I280" s="2" t="s">
        <v>2489</v>
      </c>
      <c r="J280" s="3" t="s">
        <v>2490</v>
      </c>
      <c r="K280" s="4">
        <v>44493</v>
      </c>
      <c r="L280" s="3" t="s">
        <v>2491</v>
      </c>
    </row>
    <row r="281" spans="1:12" x14ac:dyDescent="0.2">
      <c r="A281" s="1">
        <v>280</v>
      </c>
      <c r="B281" s="2" t="s">
        <v>2492</v>
      </c>
      <c r="C281" s="2" t="s">
        <v>2493</v>
      </c>
      <c r="D281" s="2" t="s">
        <v>2494</v>
      </c>
      <c r="E281" s="2" t="s">
        <v>2495</v>
      </c>
      <c r="F281" s="2" t="s">
        <v>2496</v>
      </c>
      <c r="G281" s="2" t="s">
        <v>162</v>
      </c>
      <c r="H281" s="2" t="s">
        <v>2497</v>
      </c>
      <c r="I281" s="2" t="s">
        <v>2498</v>
      </c>
      <c r="J281" s="3" t="s">
        <v>2499</v>
      </c>
      <c r="K281" s="4">
        <v>44003</v>
      </c>
      <c r="L281" s="3" t="s">
        <v>2500</v>
      </c>
    </row>
    <row r="282" spans="1:12" x14ac:dyDescent="0.2">
      <c r="A282" s="1">
        <v>281</v>
      </c>
      <c r="B282" s="2" t="s">
        <v>2501</v>
      </c>
      <c r="C282" s="2" t="s">
        <v>2502</v>
      </c>
      <c r="D282" s="2" t="s">
        <v>2503</v>
      </c>
      <c r="E282" s="2" t="s">
        <v>2504</v>
      </c>
      <c r="F282" s="2" t="s">
        <v>2505</v>
      </c>
      <c r="G282" s="2" t="s">
        <v>247</v>
      </c>
      <c r="H282" s="2" t="s">
        <v>2506</v>
      </c>
      <c r="I282" s="2" t="s">
        <v>2507</v>
      </c>
      <c r="J282" s="3" t="s">
        <v>2508</v>
      </c>
      <c r="K282" s="4">
        <v>44643</v>
      </c>
      <c r="L282" s="3" t="s">
        <v>2509</v>
      </c>
    </row>
    <row r="283" spans="1:12" x14ac:dyDescent="0.2">
      <c r="A283" s="1">
        <v>282</v>
      </c>
      <c r="B283" s="2" t="s">
        <v>2510</v>
      </c>
      <c r="C283" s="2" t="s">
        <v>2511</v>
      </c>
      <c r="D283" s="2" t="s">
        <v>2512</v>
      </c>
      <c r="E283" s="2" t="s">
        <v>2513</v>
      </c>
      <c r="F283" s="2" t="s">
        <v>2514</v>
      </c>
      <c r="G283" s="2" t="s">
        <v>2515</v>
      </c>
      <c r="H283" s="2" t="s">
        <v>2516</v>
      </c>
      <c r="I283" s="2" t="s">
        <v>2517</v>
      </c>
      <c r="J283" s="3" t="s">
        <v>2518</v>
      </c>
      <c r="K283" s="4">
        <v>43978</v>
      </c>
      <c r="L283" s="3" t="s">
        <v>2519</v>
      </c>
    </row>
    <row r="284" spans="1:12" x14ac:dyDescent="0.2">
      <c r="A284" s="1">
        <v>283</v>
      </c>
      <c r="B284" s="2" t="s">
        <v>2520</v>
      </c>
      <c r="C284" s="2" t="s">
        <v>2521</v>
      </c>
      <c r="D284" s="2" t="s">
        <v>2522</v>
      </c>
      <c r="E284" s="2" t="s">
        <v>2523</v>
      </c>
      <c r="F284" s="2" t="s">
        <v>2524</v>
      </c>
      <c r="G284" s="2" t="s">
        <v>2033</v>
      </c>
      <c r="H284" s="2" t="s">
        <v>2525</v>
      </c>
      <c r="I284" s="2" t="s">
        <v>2526</v>
      </c>
      <c r="J284" s="3" t="s">
        <v>2527</v>
      </c>
      <c r="K284" s="4">
        <v>44646</v>
      </c>
      <c r="L284" s="3" t="s">
        <v>2528</v>
      </c>
    </row>
    <row r="285" spans="1:12" x14ac:dyDescent="0.2">
      <c r="A285" s="1">
        <v>284</v>
      </c>
      <c r="B285" s="2" t="s">
        <v>2529</v>
      </c>
      <c r="C285" s="2" t="s">
        <v>1879</v>
      </c>
      <c r="D285" s="2" t="s">
        <v>2530</v>
      </c>
      <c r="E285" s="2" t="s">
        <v>2531</v>
      </c>
      <c r="F285" s="2" t="s">
        <v>2532</v>
      </c>
      <c r="G285" s="2" t="s">
        <v>1864</v>
      </c>
      <c r="H285" s="2" t="s">
        <v>2533</v>
      </c>
      <c r="I285" s="2" t="s">
        <v>2534</v>
      </c>
      <c r="J285" s="3" t="s">
        <v>2535</v>
      </c>
      <c r="K285" s="4">
        <v>44093</v>
      </c>
      <c r="L285" s="3" t="s">
        <v>2536</v>
      </c>
    </row>
    <row r="286" spans="1:12" x14ac:dyDescent="0.2">
      <c r="A286" s="1">
        <v>285</v>
      </c>
      <c r="B286" s="2" t="s">
        <v>2537</v>
      </c>
      <c r="C286" s="2" t="s">
        <v>2538</v>
      </c>
      <c r="D286" s="2" t="s">
        <v>2539</v>
      </c>
      <c r="E286" s="2" t="s">
        <v>2540</v>
      </c>
      <c r="F286" s="2" t="s">
        <v>2541</v>
      </c>
      <c r="G286" s="2" t="s">
        <v>910</v>
      </c>
      <c r="H286" s="2">
        <f>1-711-991-7360</f>
        <v>-9061</v>
      </c>
      <c r="I286" s="2" t="s">
        <v>2542</v>
      </c>
      <c r="J286" s="3" t="s">
        <v>2543</v>
      </c>
      <c r="K286" s="4">
        <v>44298</v>
      </c>
      <c r="L286" s="3" t="s">
        <v>2544</v>
      </c>
    </row>
    <row r="287" spans="1:12" x14ac:dyDescent="0.2">
      <c r="A287" s="1">
        <v>286</v>
      </c>
      <c r="B287" s="2" t="s">
        <v>2545</v>
      </c>
      <c r="C287" s="2" t="s">
        <v>2546</v>
      </c>
      <c r="D287" s="2" t="s">
        <v>498</v>
      </c>
      <c r="E287" s="2" t="s">
        <v>2547</v>
      </c>
      <c r="F287" s="2" t="s">
        <v>2548</v>
      </c>
      <c r="G287" s="2" t="s">
        <v>2378</v>
      </c>
      <c r="H287" s="2" t="s">
        <v>2549</v>
      </c>
      <c r="I287" s="2" t="s">
        <v>2550</v>
      </c>
      <c r="J287" s="3" t="s">
        <v>2551</v>
      </c>
      <c r="K287" s="4">
        <v>44009</v>
      </c>
      <c r="L287" s="3" t="s">
        <v>2552</v>
      </c>
    </row>
    <row r="288" spans="1:12" x14ac:dyDescent="0.2">
      <c r="A288" s="1">
        <v>287</v>
      </c>
      <c r="B288" s="2" t="s">
        <v>2553</v>
      </c>
      <c r="C288" s="2" t="s">
        <v>2554</v>
      </c>
      <c r="D288" s="2" t="s">
        <v>2555</v>
      </c>
      <c r="E288" s="2" t="s">
        <v>2556</v>
      </c>
      <c r="F288" s="2" t="s">
        <v>2557</v>
      </c>
      <c r="G288" s="2" t="s">
        <v>2378</v>
      </c>
      <c r="H288" s="2" t="s">
        <v>2558</v>
      </c>
      <c r="I288" s="2" t="s">
        <v>2559</v>
      </c>
      <c r="J288" s="3" t="s">
        <v>2560</v>
      </c>
      <c r="K288" s="4">
        <v>44058</v>
      </c>
      <c r="L288" s="3" t="s">
        <v>2561</v>
      </c>
    </row>
    <row r="289" spans="1:12" x14ac:dyDescent="0.2">
      <c r="A289" s="1">
        <v>288</v>
      </c>
      <c r="B289" s="2" t="s">
        <v>2562</v>
      </c>
      <c r="C289" s="2" t="s">
        <v>2563</v>
      </c>
      <c r="D289" s="2" t="s">
        <v>2564</v>
      </c>
      <c r="E289" s="2" t="s">
        <v>2565</v>
      </c>
      <c r="F289" s="2" t="s">
        <v>2566</v>
      </c>
      <c r="G289" s="2" t="s">
        <v>2567</v>
      </c>
      <c r="H289" s="2" t="s">
        <v>2568</v>
      </c>
      <c r="I289" s="2" t="s">
        <v>2569</v>
      </c>
      <c r="J289" s="3" t="s">
        <v>2570</v>
      </c>
      <c r="K289" s="4">
        <v>44442</v>
      </c>
      <c r="L289" s="3" t="s">
        <v>2571</v>
      </c>
    </row>
    <row r="290" spans="1:12" x14ac:dyDescent="0.2">
      <c r="A290" s="1">
        <v>289</v>
      </c>
      <c r="B290" s="2" t="s">
        <v>2572</v>
      </c>
      <c r="C290" s="2" t="s">
        <v>2573</v>
      </c>
      <c r="D290" s="2" t="s">
        <v>2574</v>
      </c>
      <c r="E290" s="2" t="s">
        <v>2575</v>
      </c>
      <c r="F290" s="2" t="s">
        <v>2576</v>
      </c>
      <c r="G290" s="2" t="s">
        <v>2577</v>
      </c>
      <c r="H290" s="2">
        <v>5471798652</v>
      </c>
      <c r="I290" s="2" t="s">
        <v>2578</v>
      </c>
      <c r="J290" s="3" t="s">
        <v>2579</v>
      </c>
      <c r="K290" s="4">
        <v>44287</v>
      </c>
      <c r="L290" s="3" t="s">
        <v>2580</v>
      </c>
    </row>
    <row r="291" spans="1:12" x14ac:dyDescent="0.2">
      <c r="A291" s="1">
        <v>290</v>
      </c>
      <c r="B291" s="2" t="s">
        <v>2581</v>
      </c>
      <c r="C291" s="2" t="s">
        <v>2582</v>
      </c>
      <c r="D291" s="2" t="s">
        <v>224</v>
      </c>
      <c r="E291" s="2" t="s">
        <v>2583</v>
      </c>
      <c r="F291" s="2" t="s">
        <v>2584</v>
      </c>
      <c r="G291" s="2" t="s">
        <v>1925</v>
      </c>
      <c r="H291" s="2" t="s">
        <v>2585</v>
      </c>
      <c r="I291" s="2" t="s">
        <v>2586</v>
      </c>
      <c r="J291" s="3" t="s">
        <v>2587</v>
      </c>
      <c r="K291" s="4">
        <v>44626</v>
      </c>
      <c r="L291" s="3" t="s">
        <v>2588</v>
      </c>
    </row>
    <row r="292" spans="1:12" x14ac:dyDescent="0.2">
      <c r="A292" s="1">
        <v>291</v>
      </c>
      <c r="B292" s="2" t="s">
        <v>2589</v>
      </c>
      <c r="C292" s="2" t="s">
        <v>2590</v>
      </c>
      <c r="D292" s="2" t="s">
        <v>2591</v>
      </c>
      <c r="E292" s="2" t="s">
        <v>2592</v>
      </c>
      <c r="F292" s="2" t="s">
        <v>2593</v>
      </c>
      <c r="G292" s="2" t="s">
        <v>511</v>
      </c>
      <c r="H292" s="2" t="s">
        <v>2594</v>
      </c>
      <c r="I292" s="2" t="s">
        <v>2595</v>
      </c>
      <c r="J292" s="3" t="s">
        <v>2596</v>
      </c>
      <c r="K292" s="4">
        <v>44022</v>
      </c>
      <c r="L292" s="3" t="s">
        <v>2597</v>
      </c>
    </row>
    <row r="293" spans="1:12" x14ac:dyDescent="0.2">
      <c r="A293" s="1">
        <v>292</v>
      </c>
      <c r="B293" s="2" t="s">
        <v>2598</v>
      </c>
      <c r="C293" s="2" t="s">
        <v>2599</v>
      </c>
      <c r="D293" s="2" t="s">
        <v>1988</v>
      </c>
      <c r="E293" s="2" t="s">
        <v>2600</v>
      </c>
      <c r="F293" s="2" t="s">
        <v>2601</v>
      </c>
      <c r="G293" s="2" t="s">
        <v>2378</v>
      </c>
      <c r="H293" s="2" t="s">
        <v>2602</v>
      </c>
      <c r="I293" s="2" t="s">
        <v>2603</v>
      </c>
      <c r="J293" s="3" t="s">
        <v>2604</v>
      </c>
      <c r="K293" s="4">
        <v>44071</v>
      </c>
      <c r="L293" s="3" t="s">
        <v>2605</v>
      </c>
    </row>
    <row r="294" spans="1:12" x14ac:dyDescent="0.2">
      <c r="A294" s="1">
        <v>293</v>
      </c>
      <c r="B294" s="2" t="s">
        <v>2606</v>
      </c>
      <c r="C294" s="2" t="s">
        <v>2607</v>
      </c>
      <c r="D294" s="2" t="s">
        <v>2608</v>
      </c>
      <c r="E294" s="2" t="s">
        <v>2609</v>
      </c>
      <c r="F294" s="2" t="s">
        <v>2610</v>
      </c>
      <c r="G294" s="2" t="s">
        <v>996</v>
      </c>
      <c r="H294" s="2" t="s">
        <v>2611</v>
      </c>
      <c r="I294" s="2" t="s">
        <v>2612</v>
      </c>
      <c r="J294" s="3" t="s">
        <v>2613</v>
      </c>
      <c r="K294" s="4">
        <v>44485</v>
      </c>
      <c r="L294" s="3" t="s">
        <v>2614</v>
      </c>
    </row>
    <row r="295" spans="1:12" x14ac:dyDescent="0.2">
      <c r="A295" s="1">
        <v>294</v>
      </c>
      <c r="B295" s="2" t="s">
        <v>2615</v>
      </c>
      <c r="C295" s="2" t="s">
        <v>158</v>
      </c>
      <c r="D295" s="2" t="s">
        <v>2616</v>
      </c>
      <c r="E295" s="2" t="s">
        <v>2617</v>
      </c>
      <c r="F295" s="2" t="s">
        <v>2618</v>
      </c>
      <c r="G295" s="2" t="s">
        <v>17</v>
      </c>
      <c r="H295" s="2" t="s">
        <v>2619</v>
      </c>
      <c r="I295" s="2" t="s">
        <v>2620</v>
      </c>
      <c r="J295" s="3" t="s">
        <v>2621</v>
      </c>
      <c r="K295" s="4">
        <v>44513</v>
      </c>
      <c r="L295" s="3" t="s">
        <v>2622</v>
      </c>
    </row>
    <row r="296" spans="1:12" x14ac:dyDescent="0.2">
      <c r="A296" s="1">
        <v>295</v>
      </c>
      <c r="B296" s="2" t="s">
        <v>2623</v>
      </c>
      <c r="C296" s="2" t="s">
        <v>2624</v>
      </c>
      <c r="D296" s="2" t="s">
        <v>907</v>
      </c>
      <c r="E296" s="2" t="s">
        <v>2625</v>
      </c>
      <c r="F296" s="2" t="s">
        <v>2626</v>
      </c>
      <c r="G296" s="2" t="s">
        <v>396</v>
      </c>
      <c r="H296" s="2" t="s">
        <v>2627</v>
      </c>
      <c r="I296" s="2" t="s">
        <v>2628</v>
      </c>
      <c r="J296" s="3" t="s">
        <v>2629</v>
      </c>
      <c r="K296" s="4">
        <v>43878</v>
      </c>
      <c r="L296" s="3" t="s">
        <v>2630</v>
      </c>
    </row>
    <row r="297" spans="1:12" x14ac:dyDescent="0.2">
      <c r="A297" s="1">
        <v>296</v>
      </c>
      <c r="B297" s="2" t="s">
        <v>2631</v>
      </c>
      <c r="C297" s="2" t="s">
        <v>2632</v>
      </c>
      <c r="D297" s="2" t="s">
        <v>2633</v>
      </c>
      <c r="E297" s="2" t="s">
        <v>2634</v>
      </c>
      <c r="F297" s="2" t="s">
        <v>2635</v>
      </c>
      <c r="G297" s="2" t="s">
        <v>2636</v>
      </c>
      <c r="H297" s="2">
        <f>1-969-804-4669</f>
        <v>-6441</v>
      </c>
      <c r="I297" s="2">
        <v>4522340902</v>
      </c>
      <c r="J297" s="3" t="s">
        <v>2637</v>
      </c>
      <c r="K297" s="4">
        <v>44574</v>
      </c>
      <c r="L297" s="3" t="s">
        <v>2638</v>
      </c>
    </row>
    <row r="298" spans="1:12" x14ac:dyDescent="0.2">
      <c r="A298" s="1">
        <v>297</v>
      </c>
      <c r="B298" s="2" t="s">
        <v>2639</v>
      </c>
      <c r="C298" s="2" t="s">
        <v>2640</v>
      </c>
      <c r="D298" s="2" t="s">
        <v>2641</v>
      </c>
      <c r="E298" s="2" t="s">
        <v>2642</v>
      </c>
      <c r="F298" s="2" t="s">
        <v>2643</v>
      </c>
      <c r="G298" s="2" t="s">
        <v>274</v>
      </c>
      <c r="H298" s="2" t="s">
        <v>2644</v>
      </c>
      <c r="I298" s="2" t="s">
        <v>2645</v>
      </c>
      <c r="J298" s="3" t="s">
        <v>2646</v>
      </c>
      <c r="K298" s="4">
        <v>44477</v>
      </c>
      <c r="L298" s="3" t="s">
        <v>2647</v>
      </c>
    </row>
    <row r="299" spans="1:12" x14ac:dyDescent="0.2">
      <c r="A299" s="1">
        <v>298</v>
      </c>
      <c r="B299" s="2" t="s">
        <v>2648</v>
      </c>
      <c r="C299" s="2" t="s">
        <v>2649</v>
      </c>
      <c r="D299" s="2" t="s">
        <v>2650</v>
      </c>
      <c r="E299" s="2" t="s">
        <v>2651</v>
      </c>
      <c r="F299" s="2" t="s">
        <v>2652</v>
      </c>
      <c r="G299" s="2" t="s">
        <v>2653</v>
      </c>
      <c r="H299" s="2" t="s">
        <v>2654</v>
      </c>
      <c r="I299" s="2" t="s">
        <v>2655</v>
      </c>
      <c r="J299" s="3" t="s">
        <v>2656</v>
      </c>
      <c r="K299" s="4">
        <v>43991</v>
      </c>
      <c r="L299" s="3" t="s">
        <v>2657</v>
      </c>
    </row>
    <row r="300" spans="1:12" x14ac:dyDescent="0.2">
      <c r="A300" s="1">
        <v>299</v>
      </c>
      <c r="B300" s="2" t="s">
        <v>2658</v>
      </c>
      <c r="C300" s="2" t="s">
        <v>861</v>
      </c>
      <c r="D300" s="2" t="s">
        <v>2659</v>
      </c>
      <c r="E300" s="2" t="s">
        <v>2660</v>
      </c>
      <c r="F300" s="2" t="s">
        <v>2661</v>
      </c>
      <c r="G300" s="2" t="s">
        <v>948</v>
      </c>
      <c r="H300" s="2" t="s">
        <v>2662</v>
      </c>
      <c r="I300" s="2" t="s">
        <v>2663</v>
      </c>
      <c r="J300" s="3" t="s">
        <v>2664</v>
      </c>
      <c r="K300" s="4">
        <v>44685</v>
      </c>
      <c r="L300" s="3" t="s">
        <v>2665</v>
      </c>
    </row>
    <row r="301" spans="1:12" x14ac:dyDescent="0.2">
      <c r="A301" s="1">
        <v>300</v>
      </c>
      <c r="B301" s="2" t="s">
        <v>2666</v>
      </c>
      <c r="C301" s="2" t="s">
        <v>2667</v>
      </c>
      <c r="D301" s="2" t="s">
        <v>2668</v>
      </c>
      <c r="E301" s="2" t="s">
        <v>2669</v>
      </c>
      <c r="F301" s="2" t="s">
        <v>2670</v>
      </c>
      <c r="G301" s="2" t="s">
        <v>1437</v>
      </c>
      <c r="H301" s="2" t="s">
        <v>2671</v>
      </c>
      <c r="I301" s="2" t="s">
        <v>2672</v>
      </c>
      <c r="J301" s="3" t="s">
        <v>2673</v>
      </c>
      <c r="K301" s="4">
        <v>44322</v>
      </c>
      <c r="L301" s="3" t="s">
        <v>2674</v>
      </c>
    </row>
    <row r="302" spans="1:12" x14ac:dyDescent="0.2">
      <c r="A302" s="1">
        <v>301</v>
      </c>
      <c r="B302" s="2" t="s">
        <v>2675</v>
      </c>
      <c r="C302" s="2" t="s">
        <v>2676</v>
      </c>
      <c r="D302" s="2" t="s">
        <v>2677</v>
      </c>
      <c r="E302" s="2" t="s">
        <v>2678</v>
      </c>
      <c r="F302" s="2" t="s">
        <v>2679</v>
      </c>
      <c r="G302" s="2" t="s">
        <v>2680</v>
      </c>
      <c r="H302" s="2" t="s">
        <v>2681</v>
      </c>
      <c r="I302" s="2" t="s">
        <v>2682</v>
      </c>
      <c r="J302" s="3" t="s">
        <v>2683</v>
      </c>
      <c r="K302" s="4">
        <v>43909</v>
      </c>
      <c r="L302" s="3" t="s">
        <v>2684</v>
      </c>
    </row>
    <row r="303" spans="1:12" x14ac:dyDescent="0.2">
      <c r="A303" s="1">
        <v>302</v>
      </c>
      <c r="B303" s="2" t="s">
        <v>2685</v>
      </c>
      <c r="C303" s="2" t="s">
        <v>1953</v>
      </c>
      <c r="D303" s="2" t="s">
        <v>131</v>
      </c>
      <c r="E303" s="2" t="s">
        <v>2686</v>
      </c>
      <c r="F303" s="2" t="s">
        <v>2687</v>
      </c>
      <c r="G303" s="2" t="s">
        <v>986</v>
      </c>
      <c r="H303" s="2">
        <v>8589013055</v>
      </c>
      <c r="I303" s="2" t="s">
        <v>2688</v>
      </c>
      <c r="J303" s="3" t="s">
        <v>2689</v>
      </c>
      <c r="K303" s="4">
        <v>44331</v>
      </c>
      <c r="L303" s="3" t="s">
        <v>2690</v>
      </c>
    </row>
    <row r="304" spans="1:12" x14ac:dyDescent="0.2">
      <c r="A304" s="1">
        <v>303</v>
      </c>
      <c r="B304" s="2" t="s">
        <v>2691</v>
      </c>
      <c r="C304" s="2" t="s">
        <v>2692</v>
      </c>
      <c r="D304" s="2" t="s">
        <v>595</v>
      </c>
      <c r="E304" s="2" t="s">
        <v>2693</v>
      </c>
      <c r="F304" s="2" t="s">
        <v>2694</v>
      </c>
      <c r="G304" s="2" t="s">
        <v>976</v>
      </c>
      <c r="H304" s="2" t="s">
        <v>2695</v>
      </c>
      <c r="I304" s="2">
        <v>5880973986</v>
      </c>
      <c r="J304" s="3" t="s">
        <v>2696</v>
      </c>
      <c r="K304" s="4">
        <v>44289</v>
      </c>
      <c r="L304" s="3" t="s">
        <v>2697</v>
      </c>
    </row>
    <row r="305" spans="1:12" x14ac:dyDescent="0.2">
      <c r="A305" s="1">
        <v>304</v>
      </c>
      <c r="B305" s="2" t="s">
        <v>2698</v>
      </c>
      <c r="C305" s="2" t="s">
        <v>1708</v>
      </c>
      <c r="D305" s="2" t="s">
        <v>2699</v>
      </c>
      <c r="E305" s="2" t="s">
        <v>2700</v>
      </c>
      <c r="F305" s="2" t="s">
        <v>2701</v>
      </c>
      <c r="G305" s="2" t="s">
        <v>476</v>
      </c>
      <c r="H305" s="2" t="s">
        <v>2702</v>
      </c>
      <c r="I305" s="2" t="s">
        <v>2703</v>
      </c>
      <c r="J305" s="3" t="s">
        <v>2704</v>
      </c>
      <c r="K305" s="4">
        <v>44520</v>
      </c>
      <c r="L305" s="3" t="s">
        <v>2705</v>
      </c>
    </row>
    <row r="306" spans="1:12" x14ac:dyDescent="0.2">
      <c r="A306" s="1">
        <v>305</v>
      </c>
      <c r="B306" s="2" t="s">
        <v>2706</v>
      </c>
      <c r="C306" s="2" t="s">
        <v>756</v>
      </c>
      <c r="D306" s="2" t="s">
        <v>2707</v>
      </c>
      <c r="E306" s="2" t="s">
        <v>2708</v>
      </c>
      <c r="F306" s="2" t="s">
        <v>2709</v>
      </c>
      <c r="G306" s="2" t="s">
        <v>2061</v>
      </c>
      <c r="H306" s="2" t="s">
        <v>2710</v>
      </c>
      <c r="I306" s="2" t="s">
        <v>2711</v>
      </c>
      <c r="J306" s="3" t="s">
        <v>2712</v>
      </c>
      <c r="K306" s="4">
        <v>44172</v>
      </c>
      <c r="L306" s="3" t="s">
        <v>2713</v>
      </c>
    </row>
    <row r="307" spans="1:12" x14ac:dyDescent="0.2">
      <c r="A307" s="1">
        <v>306</v>
      </c>
      <c r="B307" s="2" t="s">
        <v>2714</v>
      </c>
      <c r="C307" s="2" t="s">
        <v>2715</v>
      </c>
      <c r="D307" s="2" t="s">
        <v>2716</v>
      </c>
      <c r="E307" s="2" t="s">
        <v>2717</v>
      </c>
      <c r="F307" s="2" t="s">
        <v>2718</v>
      </c>
      <c r="G307" s="2" t="s">
        <v>1489</v>
      </c>
      <c r="H307" s="2" t="s">
        <v>2719</v>
      </c>
      <c r="I307" s="2" t="s">
        <v>2720</v>
      </c>
      <c r="J307" s="3" t="s">
        <v>2721</v>
      </c>
      <c r="K307" s="4">
        <v>44105</v>
      </c>
      <c r="L307" s="3" t="s">
        <v>2722</v>
      </c>
    </row>
    <row r="308" spans="1:12" x14ac:dyDescent="0.2">
      <c r="A308" s="1">
        <v>307</v>
      </c>
      <c r="B308" s="2" t="s">
        <v>2723</v>
      </c>
      <c r="C308" s="2" t="s">
        <v>2724</v>
      </c>
      <c r="D308" s="2" t="s">
        <v>2725</v>
      </c>
      <c r="E308" s="2" t="s">
        <v>2726</v>
      </c>
      <c r="F308" s="2" t="s">
        <v>2727</v>
      </c>
      <c r="G308" s="2" t="s">
        <v>2728</v>
      </c>
      <c r="H308" s="2" t="s">
        <v>2729</v>
      </c>
      <c r="I308" s="2" t="s">
        <v>2730</v>
      </c>
      <c r="J308" s="3" t="s">
        <v>2731</v>
      </c>
      <c r="K308" s="4">
        <v>43987</v>
      </c>
      <c r="L308" s="3" t="s">
        <v>2732</v>
      </c>
    </row>
    <row r="309" spans="1:12" x14ac:dyDescent="0.2">
      <c r="A309" s="1">
        <v>308</v>
      </c>
      <c r="B309" s="2" t="s">
        <v>2733</v>
      </c>
      <c r="C309" s="2" t="s">
        <v>2734</v>
      </c>
      <c r="D309" s="2" t="s">
        <v>2735</v>
      </c>
      <c r="E309" s="2" t="s">
        <v>2736</v>
      </c>
      <c r="F309" s="2" t="s">
        <v>2737</v>
      </c>
      <c r="G309" s="2" t="s">
        <v>1811</v>
      </c>
      <c r="H309" s="2" t="s">
        <v>2738</v>
      </c>
      <c r="I309" s="2" t="s">
        <v>2739</v>
      </c>
      <c r="J309" s="3" t="s">
        <v>2740</v>
      </c>
      <c r="K309" s="4">
        <v>44353</v>
      </c>
      <c r="L309" s="3" t="s">
        <v>2741</v>
      </c>
    </row>
    <row r="310" spans="1:12" x14ac:dyDescent="0.2">
      <c r="A310" s="1">
        <v>309</v>
      </c>
      <c r="B310" s="2" t="s">
        <v>2742</v>
      </c>
      <c r="C310" s="2" t="s">
        <v>2743</v>
      </c>
      <c r="D310" s="2" t="s">
        <v>317</v>
      </c>
      <c r="E310" s="2" t="s">
        <v>2744</v>
      </c>
      <c r="F310" s="2" t="s">
        <v>2745</v>
      </c>
      <c r="G310" s="2" t="s">
        <v>1973</v>
      </c>
      <c r="H310" s="2" t="s">
        <v>2746</v>
      </c>
      <c r="I310" s="2" t="s">
        <v>2747</v>
      </c>
      <c r="J310" s="3" t="s">
        <v>2748</v>
      </c>
      <c r="K310" s="4">
        <v>43863</v>
      </c>
      <c r="L310" s="3" t="s">
        <v>2749</v>
      </c>
    </row>
    <row r="311" spans="1:12" x14ac:dyDescent="0.2">
      <c r="A311" s="1">
        <v>310</v>
      </c>
      <c r="B311" s="2" t="s">
        <v>2750</v>
      </c>
      <c r="C311" s="2" t="s">
        <v>2751</v>
      </c>
      <c r="D311" s="2" t="s">
        <v>2752</v>
      </c>
      <c r="E311" s="2" t="s">
        <v>2753</v>
      </c>
      <c r="F311" s="2" t="s">
        <v>2754</v>
      </c>
      <c r="G311" s="2" t="s">
        <v>1023</v>
      </c>
      <c r="H311" s="2">
        <v>1861519660</v>
      </c>
      <c r="I311" s="2" t="s">
        <v>2755</v>
      </c>
      <c r="J311" s="3" t="s">
        <v>2756</v>
      </c>
      <c r="K311" s="4">
        <v>44484</v>
      </c>
      <c r="L311" s="3" t="s">
        <v>2757</v>
      </c>
    </row>
    <row r="312" spans="1:12" x14ac:dyDescent="0.2">
      <c r="A312" s="1">
        <v>311</v>
      </c>
      <c r="B312" s="2" t="s">
        <v>2758</v>
      </c>
      <c r="C312" s="2" t="s">
        <v>2759</v>
      </c>
      <c r="D312" s="2" t="s">
        <v>2760</v>
      </c>
      <c r="E312" s="2" t="s">
        <v>2761</v>
      </c>
      <c r="F312" s="2" t="s">
        <v>2762</v>
      </c>
      <c r="G312" s="2" t="s">
        <v>920</v>
      </c>
      <c r="H312" s="2" t="s">
        <v>2763</v>
      </c>
      <c r="I312" s="2">
        <v>4551727374</v>
      </c>
      <c r="J312" s="3" t="s">
        <v>2764</v>
      </c>
      <c r="K312" s="4">
        <v>44311</v>
      </c>
      <c r="L312" s="3" t="s">
        <v>2765</v>
      </c>
    </row>
    <row r="313" spans="1:12" x14ac:dyDescent="0.2">
      <c r="A313" s="1">
        <v>312</v>
      </c>
      <c r="B313" s="2" t="s">
        <v>2766</v>
      </c>
      <c r="C313" s="2" t="s">
        <v>2767</v>
      </c>
      <c r="D313" s="2" t="s">
        <v>2768</v>
      </c>
      <c r="E313" s="2" t="s">
        <v>2769</v>
      </c>
      <c r="F313" s="2" t="s">
        <v>2770</v>
      </c>
      <c r="G313" s="2" t="s">
        <v>696</v>
      </c>
      <c r="H313" s="2">
        <v>6382645124</v>
      </c>
      <c r="I313" s="2" t="s">
        <v>2771</v>
      </c>
      <c r="J313" s="3" t="s">
        <v>2772</v>
      </c>
      <c r="K313" s="4">
        <v>44570</v>
      </c>
      <c r="L313" s="3" t="s">
        <v>2773</v>
      </c>
    </row>
    <row r="314" spans="1:12" x14ac:dyDescent="0.2">
      <c r="A314" s="1">
        <v>313</v>
      </c>
      <c r="B314" s="2" t="s">
        <v>2774</v>
      </c>
      <c r="C314" s="2" t="s">
        <v>481</v>
      </c>
      <c r="D314" s="2" t="s">
        <v>2775</v>
      </c>
      <c r="E314" s="2" t="s">
        <v>2776</v>
      </c>
      <c r="F314" s="2" t="s">
        <v>2777</v>
      </c>
      <c r="G314" s="2" t="s">
        <v>419</v>
      </c>
      <c r="H314" s="2" t="s">
        <v>2778</v>
      </c>
      <c r="I314" s="2" t="s">
        <v>2779</v>
      </c>
      <c r="J314" s="3" t="s">
        <v>2780</v>
      </c>
      <c r="K314" s="4">
        <v>44197</v>
      </c>
      <c r="L314" s="3" t="s">
        <v>2781</v>
      </c>
    </row>
    <row r="315" spans="1:12" x14ac:dyDescent="0.2">
      <c r="A315" s="1">
        <v>314</v>
      </c>
      <c r="B315" s="2" t="s">
        <v>2782</v>
      </c>
      <c r="C315" s="2" t="s">
        <v>2783</v>
      </c>
      <c r="D315" s="2" t="s">
        <v>2784</v>
      </c>
      <c r="E315" s="2" t="s">
        <v>2785</v>
      </c>
      <c r="F315" s="2" t="s">
        <v>2786</v>
      </c>
      <c r="G315" s="2" t="s">
        <v>17</v>
      </c>
      <c r="H315" s="2" t="s">
        <v>2787</v>
      </c>
      <c r="I315" s="2">
        <v>7821216654</v>
      </c>
      <c r="J315" s="3" t="s">
        <v>2788</v>
      </c>
      <c r="K315" s="4">
        <v>44515</v>
      </c>
      <c r="L315" s="3" t="s">
        <v>2789</v>
      </c>
    </row>
    <row r="316" spans="1:12" x14ac:dyDescent="0.2">
      <c r="A316" s="1">
        <v>315</v>
      </c>
      <c r="B316" s="2" t="s">
        <v>2790</v>
      </c>
      <c r="C316" s="2" t="s">
        <v>850</v>
      </c>
      <c r="D316" s="2" t="s">
        <v>482</v>
      </c>
      <c r="E316" s="2" t="s">
        <v>2791</v>
      </c>
      <c r="F316" s="2" t="s">
        <v>2792</v>
      </c>
      <c r="G316" s="2" t="s">
        <v>938</v>
      </c>
      <c r="H316" s="2" t="s">
        <v>2793</v>
      </c>
      <c r="I316" s="2" t="s">
        <v>2794</v>
      </c>
      <c r="J316" s="3" t="s">
        <v>2795</v>
      </c>
      <c r="K316" s="4">
        <v>43969</v>
      </c>
      <c r="L316" s="3" t="s">
        <v>2796</v>
      </c>
    </row>
    <row r="317" spans="1:12" x14ac:dyDescent="0.2">
      <c r="A317" s="1">
        <v>316</v>
      </c>
      <c r="B317" s="2" t="s">
        <v>2797</v>
      </c>
      <c r="C317" s="2" t="s">
        <v>2798</v>
      </c>
      <c r="D317" s="2" t="s">
        <v>2799</v>
      </c>
      <c r="E317" s="2" t="s">
        <v>2800</v>
      </c>
      <c r="F317" s="2" t="s">
        <v>2801</v>
      </c>
      <c r="G317" s="2" t="s">
        <v>892</v>
      </c>
      <c r="H317" s="2">
        <v>8236429869</v>
      </c>
      <c r="I317" s="2">
        <v>6652007353</v>
      </c>
      <c r="J317" s="3" t="s">
        <v>2802</v>
      </c>
      <c r="K317" s="4">
        <v>44066</v>
      </c>
      <c r="L317" s="3" t="s">
        <v>2803</v>
      </c>
    </row>
    <row r="318" spans="1:12" x14ac:dyDescent="0.2">
      <c r="A318" s="1">
        <v>317</v>
      </c>
      <c r="B318" s="2" t="s">
        <v>2804</v>
      </c>
      <c r="C318" s="2" t="s">
        <v>2805</v>
      </c>
      <c r="D318" s="2" t="s">
        <v>2806</v>
      </c>
      <c r="E318" s="2" t="s">
        <v>2807</v>
      </c>
      <c r="F318" s="2" t="s">
        <v>2808</v>
      </c>
      <c r="G318" s="2" t="s">
        <v>1168</v>
      </c>
      <c r="H318" s="2" t="s">
        <v>2809</v>
      </c>
      <c r="I318" s="2" t="s">
        <v>2810</v>
      </c>
      <c r="J318" s="3" t="s">
        <v>2811</v>
      </c>
      <c r="K318" s="4">
        <v>44521</v>
      </c>
      <c r="L318" s="3" t="s">
        <v>2812</v>
      </c>
    </row>
    <row r="319" spans="1:12" x14ac:dyDescent="0.2">
      <c r="A319" s="1">
        <v>318</v>
      </c>
      <c r="B319" s="2" t="s">
        <v>2813</v>
      </c>
      <c r="C319" s="2" t="s">
        <v>2814</v>
      </c>
      <c r="D319" s="2" t="s">
        <v>2815</v>
      </c>
      <c r="E319" s="2" t="s">
        <v>2816</v>
      </c>
      <c r="F319" s="2" t="s">
        <v>2817</v>
      </c>
      <c r="G319" s="2" t="s">
        <v>643</v>
      </c>
      <c r="H319" s="2" t="s">
        <v>2818</v>
      </c>
      <c r="I319" s="2" t="s">
        <v>2819</v>
      </c>
      <c r="J319" s="3" t="s">
        <v>2820</v>
      </c>
      <c r="K319" s="4">
        <v>44267</v>
      </c>
      <c r="L319" s="3" t="s">
        <v>2821</v>
      </c>
    </row>
    <row r="320" spans="1:12" x14ac:dyDescent="0.2">
      <c r="A320" s="1">
        <v>319</v>
      </c>
      <c r="B320" s="2" t="s">
        <v>2822</v>
      </c>
      <c r="C320" s="2" t="s">
        <v>2823</v>
      </c>
      <c r="D320" s="2" t="s">
        <v>1394</v>
      </c>
      <c r="E320" s="2" t="s">
        <v>2824</v>
      </c>
      <c r="F320" s="2" t="s">
        <v>2825</v>
      </c>
      <c r="G320" s="2" t="s">
        <v>2826</v>
      </c>
      <c r="H320" s="2" t="s">
        <v>2827</v>
      </c>
      <c r="I320" s="2" t="s">
        <v>2828</v>
      </c>
      <c r="J320" s="3" t="s">
        <v>2829</v>
      </c>
      <c r="K320" s="4">
        <v>44249</v>
      </c>
      <c r="L320" s="3" t="s">
        <v>2830</v>
      </c>
    </row>
    <row r="321" spans="1:12" x14ac:dyDescent="0.2">
      <c r="A321" s="1">
        <v>320</v>
      </c>
      <c r="B321" s="2" t="s">
        <v>2831</v>
      </c>
      <c r="C321" s="2" t="s">
        <v>2832</v>
      </c>
      <c r="D321" s="2" t="s">
        <v>2833</v>
      </c>
      <c r="E321" s="2" t="s">
        <v>2834</v>
      </c>
      <c r="F321" s="2" t="s">
        <v>2835</v>
      </c>
      <c r="G321" s="2" t="s">
        <v>1389</v>
      </c>
      <c r="H321" s="2" t="s">
        <v>2836</v>
      </c>
      <c r="I321" s="2" t="s">
        <v>2837</v>
      </c>
      <c r="J321" s="3" t="s">
        <v>2838</v>
      </c>
      <c r="K321" s="4">
        <v>44697</v>
      </c>
      <c r="L321" s="3" t="s">
        <v>2839</v>
      </c>
    </row>
    <row r="322" spans="1:12" x14ac:dyDescent="0.2">
      <c r="A322" s="1">
        <v>321</v>
      </c>
      <c r="B322" s="2" t="s">
        <v>2840</v>
      </c>
      <c r="C322" s="2" t="s">
        <v>1953</v>
      </c>
      <c r="D322" s="2" t="s">
        <v>2841</v>
      </c>
      <c r="E322" s="2" t="s">
        <v>2842</v>
      </c>
      <c r="F322" s="2" t="s">
        <v>2843</v>
      </c>
      <c r="G322" s="2" t="s">
        <v>396</v>
      </c>
      <c r="H322" s="2" t="s">
        <v>2844</v>
      </c>
      <c r="I322" s="2" t="s">
        <v>2845</v>
      </c>
      <c r="J322" s="3" t="s">
        <v>2846</v>
      </c>
      <c r="K322" s="4">
        <v>44363</v>
      </c>
      <c r="L322" s="3" t="s">
        <v>2847</v>
      </c>
    </row>
    <row r="323" spans="1:12" x14ac:dyDescent="0.2">
      <c r="A323" s="1">
        <v>322</v>
      </c>
      <c r="B323" s="2" t="s">
        <v>2848</v>
      </c>
      <c r="C323" s="2" t="s">
        <v>841</v>
      </c>
      <c r="D323" s="2" t="s">
        <v>889</v>
      </c>
      <c r="E323" s="2" t="s">
        <v>2849</v>
      </c>
      <c r="F323" s="2" t="s">
        <v>2850</v>
      </c>
      <c r="G323" s="2" t="s">
        <v>227</v>
      </c>
      <c r="H323" s="2" t="s">
        <v>2851</v>
      </c>
      <c r="I323" s="2" t="s">
        <v>2852</v>
      </c>
      <c r="J323" s="3" t="s">
        <v>2853</v>
      </c>
      <c r="K323" s="4">
        <v>43891</v>
      </c>
      <c r="L323" s="3" t="s">
        <v>2854</v>
      </c>
    </row>
    <row r="324" spans="1:12" x14ac:dyDescent="0.2">
      <c r="A324" s="1">
        <v>323</v>
      </c>
      <c r="B324" s="2" t="s">
        <v>2855</v>
      </c>
      <c r="C324" s="2" t="s">
        <v>1118</v>
      </c>
      <c r="D324" s="2" t="s">
        <v>2856</v>
      </c>
      <c r="E324" s="2" t="s">
        <v>2857</v>
      </c>
      <c r="F324" s="2" t="s">
        <v>2858</v>
      </c>
      <c r="G324" s="2" t="s">
        <v>2859</v>
      </c>
      <c r="H324" s="2" t="s">
        <v>2860</v>
      </c>
      <c r="I324" s="2" t="s">
        <v>2861</v>
      </c>
      <c r="J324" s="3" t="s">
        <v>2862</v>
      </c>
      <c r="K324" s="4">
        <v>43899</v>
      </c>
      <c r="L324" s="3" t="s">
        <v>2863</v>
      </c>
    </row>
    <row r="325" spans="1:12" x14ac:dyDescent="0.2">
      <c r="A325" s="1">
        <v>324</v>
      </c>
      <c r="B325" s="2" t="s">
        <v>2864</v>
      </c>
      <c r="C325" s="2" t="s">
        <v>2865</v>
      </c>
      <c r="D325" s="2" t="s">
        <v>2304</v>
      </c>
      <c r="E325" s="2" t="s">
        <v>2866</v>
      </c>
      <c r="F325" s="2" t="s">
        <v>2867</v>
      </c>
      <c r="G325" s="2" t="s">
        <v>162</v>
      </c>
      <c r="H325" s="2" t="s">
        <v>2868</v>
      </c>
      <c r="I325" s="2">
        <v>2512772210</v>
      </c>
      <c r="J325" s="3" t="s">
        <v>2869</v>
      </c>
      <c r="K325" s="4">
        <v>44668</v>
      </c>
      <c r="L325" s="3" t="s">
        <v>2870</v>
      </c>
    </row>
    <row r="326" spans="1:12" x14ac:dyDescent="0.2">
      <c r="A326" s="1">
        <v>325</v>
      </c>
      <c r="B326" s="2" t="s">
        <v>2871</v>
      </c>
      <c r="C326" s="2" t="s">
        <v>2872</v>
      </c>
      <c r="D326" s="2" t="s">
        <v>632</v>
      </c>
      <c r="E326" s="2" t="s">
        <v>2873</v>
      </c>
      <c r="F326" s="2" t="s">
        <v>2874</v>
      </c>
      <c r="G326" s="2" t="s">
        <v>2403</v>
      </c>
      <c r="H326" s="2" t="s">
        <v>2875</v>
      </c>
      <c r="I326" s="2" t="s">
        <v>2876</v>
      </c>
      <c r="J326" s="3" t="s">
        <v>2877</v>
      </c>
      <c r="K326" s="4">
        <v>43983</v>
      </c>
      <c r="L326" s="3" t="s">
        <v>2878</v>
      </c>
    </row>
    <row r="327" spans="1:12" x14ac:dyDescent="0.2">
      <c r="A327" s="1">
        <v>326</v>
      </c>
      <c r="B327" s="2" t="s">
        <v>2879</v>
      </c>
      <c r="C327" s="2" t="s">
        <v>2880</v>
      </c>
      <c r="D327" s="2" t="s">
        <v>2881</v>
      </c>
      <c r="E327" s="2" t="s">
        <v>2882</v>
      </c>
      <c r="F327" s="2" t="s">
        <v>2883</v>
      </c>
      <c r="G327" s="2" t="s">
        <v>2884</v>
      </c>
      <c r="H327" s="2" t="s">
        <v>2885</v>
      </c>
      <c r="I327" s="2" t="s">
        <v>2886</v>
      </c>
      <c r="J327" s="3" t="s">
        <v>2887</v>
      </c>
      <c r="K327" s="4">
        <v>44037</v>
      </c>
      <c r="L327" s="3" t="s">
        <v>2888</v>
      </c>
    </row>
    <row r="328" spans="1:12" x14ac:dyDescent="0.2">
      <c r="A328" s="1">
        <v>327</v>
      </c>
      <c r="B328" s="2" t="s">
        <v>2889</v>
      </c>
      <c r="C328" s="2" t="s">
        <v>2890</v>
      </c>
      <c r="D328" s="2" t="s">
        <v>2891</v>
      </c>
      <c r="E328" s="2" t="s">
        <v>2892</v>
      </c>
      <c r="F328" s="2" t="s">
        <v>2893</v>
      </c>
      <c r="G328" s="2" t="s">
        <v>1738</v>
      </c>
      <c r="H328" s="2" t="s">
        <v>2894</v>
      </c>
      <c r="I328" s="2" t="s">
        <v>2895</v>
      </c>
      <c r="J328" s="3" t="s">
        <v>2896</v>
      </c>
      <c r="K328" s="4">
        <v>44049</v>
      </c>
      <c r="L328" s="3" t="s">
        <v>2897</v>
      </c>
    </row>
    <row r="329" spans="1:12" x14ac:dyDescent="0.2">
      <c r="A329" s="1">
        <v>328</v>
      </c>
      <c r="B329" s="2" t="s">
        <v>2898</v>
      </c>
      <c r="C329" s="2" t="s">
        <v>2899</v>
      </c>
      <c r="D329" s="2" t="s">
        <v>178</v>
      </c>
      <c r="E329" s="2" t="s">
        <v>2900</v>
      </c>
      <c r="F329" s="2" t="s">
        <v>2901</v>
      </c>
      <c r="G329" s="2" t="s">
        <v>1864</v>
      </c>
      <c r="H329" s="2" t="s">
        <v>2902</v>
      </c>
      <c r="I329" s="2" t="s">
        <v>2903</v>
      </c>
      <c r="J329" s="3" t="s">
        <v>2904</v>
      </c>
      <c r="K329" s="4">
        <v>44064</v>
      </c>
      <c r="L329" s="3" t="s">
        <v>2905</v>
      </c>
    </row>
    <row r="330" spans="1:12" x14ac:dyDescent="0.2">
      <c r="A330" s="1">
        <v>329</v>
      </c>
      <c r="B330" s="2" t="s">
        <v>2906</v>
      </c>
      <c r="C330" s="2" t="s">
        <v>812</v>
      </c>
      <c r="D330" s="2" t="s">
        <v>2907</v>
      </c>
      <c r="E330" s="2" t="s">
        <v>2908</v>
      </c>
      <c r="F330" s="2" t="s">
        <v>2909</v>
      </c>
      <c r="G330" s="2" t="s">
        <v>948</v>
      </c>
      <c r="H330" s="2" t="s">
        <v>2910</v>
      </c>
      <c r="I330" s="2" t="s">
        <v>2911</v>
      </c>
      <c r="J330" s="3" t="s">
        <v>2912</v>
      </c>
      <c r="K330" s="4">
        <v>44211</v>
      </c>
      <c r="L330" s="3" t="s">
        <v>2913</v>
      </c>
    </row>
    <row r="331" spans="1:12" x14ac:dyDescent="0.2">
      <c r="A331" s="1">
        <v>330</v>
      </c>
      <c r="B331" s="2" t="s">
        <v>2914</v>
      </c>
      <c r="C331" s="2" t="s">
        <v>307</v>
      </c>
      <c r="D331" s="2" t="s">
        <v>2915</v>
      </c>
      <c r="E331" s="2" t="s">
        <v>2916</v>
      </c>
      <c r="F331" s="2" t="s">
        <v>2917</v>
      </c>
      <c r="G331" s="2" t="s">
        <v>2918</v>
      </c>
      <c r="H331" s="2" t="s">
        <v>2919</v>
      </c>
      <c r="I331" s="2" t="s">
        <v>2920</v>
      </c>
      <c r="J331" s="3" t="s">
        <v>2921</v>
      </c>
      <c r="K331" s="4">
        <v>44340</v>
      </c>
      <c r="L331" s="3" t="s">
        <v>2922</v>
      </c>
    </row>
    <row r="332" spans="1:12" x14ac:dyDescent="0.2">
      <c r="A332" s="1">
        <v>331</v>
      </c>
      <c r="B332" s="2" t="s">
        <v>2923</v>
      </c>
      <c r="C332" s="2" t="s">
        <v>2924</v>
      </c>
      <c r="D332" s="2" t="s">
        <v>2925</v>
      </c>
      <c r="E332" s="2" t="s">
        <v>2926</v>
      </c>
      <c r="F332" s="2" t="s">
        <v>2927</v>
      </c>
      <c r="G332" s="2" t="s">
        <v>2928</v>
      </c>
      <c r="H332" s="2" t="s">
        <v>2929</v>
      </c>
      <c r="I332" s="2" t="s">
        <v>2930</v>
      </c>
      <c r="J332" s="3" t="s">
        <v>2931</v>
      </c>
      <c r="K332" s="4">
        <v>44047</v>
      </c>
      <c r="L332" s="3" t="s">
        <v>2932</v>
      </c>
    </row>
    <row r="333" spans="1:12" x14ac:dyDescent="0.2">
      <c r="A333" s="1">
        <v>332</v>
      </c>
      <c r="B333" s="2" t="s">
        <v>2933</v>
      </c>
      <c r="C333" s="2" t="s">
        <v>1652</v>
      </c>
      <c r="D333" s="2" t="s">
        <v>2934</v>
      </c>
      <c r="E333" s="2" t="s">
        <v>2935</v>
      </c>
      <c r="F333" s="2" t="s">
        <v>2936</v>
      </c>
      <c r="G333" s="2" t="s">
        <v>714</v>
      </c>
      <c r="H333" s="2">
        <f>1-251-376-4175</f>
        <v>-4801</v>
      </c>
      <c r="I333" s="2" t="s">
        <v>2937</v>
      </c>
      <c r="J333" s="3" t="s">
        <v>2938</v>
      </c>
      <c r="K333" s="4">
        <v>44443</v>
      </c>
      <c r="L333" s="3" t="s">
        <v>2939</v>
      </c>
    </row>
    <row r="334" spans="1:12" x14ac:dyDescent="0.2">
      <c r="A334" s="1">
        <v>333</v>
      </c>
      <c r="B334" s="2" t="s">
        <v>2940</v>
      </c>
      <c r="C334" s="2" t="s">
        <v>2941</v>
      </c>
      <c r="D334" s="2" t="s">
        <v>2942</v>
      </c>
      <c r="E334" s="2" t="s">
        <v>2943</v>
      </c>
      <c r="F334" s="2" t="s">
        <v>2944</v>
      </c>
      <c r="G334" s="2" t="s">
        <v>2945</v>
      </c>
      <c r="H334" s="2" t="s">
        <v>2946</v>
      </c>
      <c r="I334" s="2" t="s">
        <v>2947</v>
      </c>
      <c r="J334" s="3" t="s">
        <v>2948</v>
      </c>
      <c r="K334" s="4">
        <v>44558</v>
      </c>
      <c r="L334" s="3" t="s">
        <v>2949</v>
      </c>
    </row>
    <row r="335" spans="1:12" x14ac:dyDescent="0.2">
      <c r="A335" s="1">
        <v>334</v>
      </c>
      <c r="B335" s="2" t="s">
        <v>2950</v>
      </c>
      <c r="C335" s="2" t="s">
        <v>2554</v>
      </c>
      <c r="D335" s="2" t="s">
        <v>2951</v>
      </c>
      <c r="E335" s="2" t="s">
        <v>2952</v>
      </c>
      <c r="F335" s="2" t="s">
        <v>2953</v>
      </c>
      <c r="G335" s="2" t="s">
        <v>2567</v>
      </c>
      <c r="H335" s="2" t="s">
        <v>2954</v>
      </c>
      <c r="I335" s="2" t="s">
        <v>2955</v>
      </c>
      <c r="J335" s="3" t="s">
        <v>2956</v>
      </c>
      <c r="K335" s="4">
        <v>44657</v>
      </c>
      <c r="L335" s="3" t="s">
        <v>2957</v>
      </c>
    </row>
    <row r="336" spans="1:12" x14ac:dyDescent="0.2">
      <c r="A336" s="1">
        <v>335</v>
      </c>
      <c r="B336" s="2" t="s">
        <v>2958</v>
      </c>
      <c r="C336" s="2" t="s">
        <v>2959</v>
      </c>
      <c r="D336" s="2" t="s">
        <v>2960</v>
      </c>
      <c r="E336" s="2" t="s">
        <v>2961</v>
      </c>
      <c r="F336" s="2" t="s">
        <v>2962</v>
      </c>
      <c r="G336" s="2" t="s">
        <v>2963</v>
      </c>
      <c r="H336" s="2" t="s">
        <v>2964</v>
      </c>
      <c r="I336" s="2" t="s">
        <v>2965</v>
      </c>
      <c r="J336" s="3" t="s">
        <v>2966</v>
      </c>
      <c r="K336" s="4">
        <v>43854</v>
      </c>
      <c r="L336" s="3" t="s">
        <v>2967</v>
      </c>
    </row>
    <row r="337" spans="1:12" x14ac:dyDescent="0.2">
      <c r="A337" s="1">
        <v>336</v>
      </c>
      <c r="B337" s="2" t="s">
        <v>2968</v>
      </c>
      <c r="C337" s="2" t="s">
        <v>2416</v>
      </c>
      <c r="D337" s="2" t="s">
        <v>2969</v>
      </c>
      <c r="E337" s="2" t="s">
        <v>2970</v>
      </c>
      <c r="F337" s="2" t="s">
        <v>2971</v>
      </c>
      <c r="G337" s="2" t="s">
        <v>1148</v>
      </c>
      <c r="H337" s="2" t="s">
        <v>2972</v>
      </c>
      <c r="I337" s="2" t="s">
        <v>2973</v>
      </c>
      <c r="J337" s="3" t="s">
        <v>2974</v>
      </c>
      <c r="K337" s="4">
        <v>43942</v>
      </c>
      <c r="L337" s="3" t="s">
        <v>2975</v>
      </c>
    </row>
    <row r="338" spans="1:12" x14ac:dyDescent="0.2">
      <c r="A338" s="1">
        <v>337</v>
      </c>
      <c r="B338" s="2" t="s">
        <v>2976</v>
      </c>
      <c r="C338" s="2" t="s">
        <v>2977</v>
      </c>
      <c r="D338" s="2" t="s">
        <v>2978</v>
      </c>
      <c r="E338" s="2" t="s">
        <v>2979</v>
      </c>
      <c r="F338" s="2" t="s">
        <v>2980</v>
      </c>
      <c r="G338" s="2" t="s">
        <v>2981</v>
      </c>
      <c r="H338" s="2" t="s">
        <v>2982</v>
      </c>
      <c r="I338" s="2" t="s">
        <v>2983</v>
      </c>
      <c r="J338" s="3" t="s">
        <v>2984</v>
      </c>
      <c r="K338" s="4">
        <v>44368</v>
      </c>
      <c r="L338" s="3" t="s">
        <v>2985</v>
      </c>
    </row>
    <row r="339" spans="1:12" x14ac:dyDescent="0.2">
      <c r="A339" s="1">
        <v>338</v>
      </c>
      <c r="B339" s="2" t="s">
        <v>2986</v>
      </c>
      <c r="C339" s="2" t="s">
        <v>2987</v>
      </c>
      <c r="D339" s="2" t="s">
        <v>2988</v>
      </c>
      <c r="E339" s="2" t="s">
        <v>2989</v>
      </c>
      <c r="F339" s="2" t="s">
        <v>2990</v>
      </c>
      <c r="G339" s="2" t="s">
        <v>1618</v>
      </c>
      <c r="H339" s="2" t="s">
        <v>2991</v>
      </c>
      <c r="I339" s="2" t="s">
        <v>2992</v>
      </c>
      <c r="J339" s="3" t="s">
        <v>2993</v>
      </c>
      <c r="K339" s="4">
        <v>44201</v>
      </c>
      <c r="L339" s="3" t="s">
        <v>2994</v>
      </c>
    </row>
    <row r="340" spans="1:12" x14ac:dyDescent="0.2">
      <c r="A340" s="1">
        <v>339</v>
      </c>
      <c r="B340" s="2" t="s">
        <v>2995</v>
      </c>
      <c r="C340" s="2" t="s">
        <v>2004</v>
      </c>
      <c r="D340" s="2" t="s">
        <v>2996</v>
      </c>
      <c r="E340" s="2" t="s">
        <v>2997</v>
      </c>
      <c r="F340" s="2" t="s">
        <v>2998</v>
      </c>
      <c r="G340" s="2" t="s">
        <v>1078</v>
      </c>
      <c r="H340" s="2" t="s">
        <v>2999</v>
      </c>
      <c r="I340" s="2" t="s">
        <v>3000</v>
      </c>
      <c r="J340" s="3" t="s">
        <v>3001</v>
      </c>
      <c r="K340" s="4">
        <v>43962</v>
      </c>
      <c r="L340" s="3" t="s">
        <v>3002</v>
      </c>
    </row>
    <row r="341" spans="1:12" x14ac:dyDescent="0.2">
      <c r="A341" s="1">
        <v>340</v>
      </c>
      <c r="B341" s="2" t="s">
        <v>3003</v>
      </c>
      <c r="C341" s="2" t="s">
        <v>3004</v>
      </c>
      <c r="D341" s="2" t="s">
        <v>289</v>
      </c>
      <c r="E341" s="2" t="s">
        <v>3005</v>
      </c>
      <c r="F341" s="2" t="s">
        <v>3006</v>
      </c>
      <c r="G341" s="2" t="s">
        <v>2653</v>
      </c>
      <c r="H341" s="2" t="s">
        <v>3007</v>
      </c>
      <c r="I341" s="2">
        <f>1-33-650-2789</f>
        <v>-3471</v>
      </c>
      <c r="J341" s="3" t="s">
        <v>3008</v>
      </c>
      <c r="K341" s="4">
        <v>44012</v>
      </c>
      <c r="L341" s="3" t="s">
        <v>3009</v>
      </c>
    </row>
    <row r="342" spans="1:12" x14ac:dyDescent="0.2">
      <c r="A342" s="1">
        <v>341</v>
      </c>
      <c r="B342" s="2" t="s">
        <v>3010</v>
      </c>
      <c r="C342" s="2" t="s">
        <v>3011</v>
      </c>
      <c r="D342" s="2" t="s">
        <v>3012</v>
      </c>
      <c r="E342" s="2" t="s">
        <v>3013</v>
      </c>
      <c r="F342" s="2" t="s">
        <v>3014</v>
      </c>
      <c r="G342" s="2" t="s">
        <v>3015</v>
      </c>
      <c r="H342" s="2">
        <v>4775965171</v>
      </c>
      <c r="I342" s="2" t="s">
        <v>3016</v>
      </c>
      <c r="J342" s="3" t="s">
        <v>3017</v>
      </c>
      <c r="K342" s="4">
        <v>44290</v>
      </c>
      <c r="L342" s="3" t="s">
        <v>3018</v>
      </c>
    </row>
    <row r="343" spans="1:12" x14ac:dyDescent="0.2">
      <c r="A343" s="1">
        <v>342</v>
      </c>
      <c r="B343" s="2" t="s">
        <v>3019</v>
      </c>
      <c r="C343" s="2" t="s">
        <v>3020</v>
      </c>
      <c r="D343" s="2" t="s">
        <v>3021</v>
      </c>
      <c r="E343" s="2" t="s">
        <v>3022</v>
      </c>
      <c r="F343" s="2" t="s">
        <v>3023</v>
      </c>
      <c r="G343" s="2" t="s">
        <v>1702</v>
      </c>
      <c r="H343" s="2" t="s">
        <v>3024</v>
      </c>
      <c r="I343" s="2" t="s">
        <v>3025</v>
      </c>
      <c r="J343" s="3" t="s">
        <v>3026</v>
      </c>
      <c r="K343" s="4">
        <v>43863</v>
      </c>
      <c r="L343" s="3" t="s">
        <v>3027</v>
      </c>
    </row>
    <row r="344" spans="1:12" x14ac:dyDescent="0.2">
      <c r="A344" s="1">
        <v>343</v>
      </c>
      <c r="B344" s="2" t="s">
        <v>3028</v>
      </c>
      <c r="C344" s="2" t="s">
        <v>3029</v>
      </c>
      <c r="D344" s="2" t="s">
        <v>2699</v>
      </c>
      <c r="E344" s="2" t="s">
        <v>3030</v>
      </c>
      <c r="F344" s="2" t="s">
        <v>3031</v>
      </c>
      <c r="G344" s="2" t="s">
        <v>996</v>
      </c>
      <c r="H344" s="2" t="s">
        <v>3032</v>
      </c>
      <c r="I344" s="2" t="s">
        <v>3033</v>
      </c>
      <c r="J344" s="3" t="s">
        <v>3034</v>
      </c>
      <c r="K344" s="4">
        <v>44602</v>
      </c>
      <c r="L344" s="3" t="s">
        <v>3035</v>
      </c>
    </row>
    <row r="345" spans="1:12" x14ac:dyDescent="0.2">
      <c r="A345" s="1">
        <v>344</v>
      </c>
      <c r="B345" s="2" t="s">
        <v>3036</v>
      </c>
      <c r="C345" s="2" t="s">
        <v>823</v>
      </c>
      <c r="D345" s="2" t="s">
        <v>3037</v>
      </c>
      <c r="E345" s="2" t="s">
        <v>3038</v>
      </c>
      <c r="F345" s="2" t="s">
        <v>3039</v>
      </c>
      <c r="G345" s="2" t="s">
        <v>311</v>
      </c>
      <c r="H345" s="2" t="s">
        <v>3040</v>
      </c>
      <c r="I345" s="2" t="s">
        <v>3041</v>
      </c>
      <c r="J345" s="3" t="s">
        <v>3042</v>
      </c>
      <c r="K345" s="4">
        <v>44191</v>
      </c>
      <c r="L345" s="3" t="s">
        <v>3043</v>
      </c>
    </row>
    <row r="346" spans="1:12" x14ac:dyDescent="0.2">
      <c r="A346" s="1">
        <v>345</v>
      </c>
      <c r="B346" s="2" t="s">
        <v>3044</v>
      </c>
      <c r="C346" s="2" t="s">
        <v>1209</v>
      </c>
      <c r="D346" s="2" t="s">
        <v>366</v>
      </c>
      <c r="E346" s="2" t="s">
        <v>3045</v>
      </c>
      <c r="F346" s="2" t="s">
        <v>3046</v>
      </c>
      <c r="G346" s="2" t="s">
        <v>920</v>
      </c>
      <c r="H346" s="2" t="s">
        <v>3047</v>
      </c>
      <c r="I346" s="2" t="s">
        <v>3048</v>
      </c>
      <c r="J346" s="3" t="s">
        <v>3049</v>
      </c>
      <c r="K346" s="4">
        <v>44327</v>
      </c>
      <c r="L346" s="3" t="s">
        <v>3050</v>
      </c>
    </row>
    <row r="347" spans="1:12" x14ac:dyDescent="0.2">
      <c r="A347" s="1">
        <v>346</v>
      </c>
      <c r="B347" s="2" t="s">
        <v>3051</v>
      </c>
      <c r="C347" s="2" t="s">
        <v>3052</v>
      </c>
      <c r="D347" s="2" t="s">
        <v>1271</v>
      </c>
      <c r="E347" s="2" t="s">
        <v>3053</v>
      </c>
      <c r="F347" s="2" t="s">
        <v>3054</v>
      </c>
      <c r="G347" s="2" t="s">
        <v>3055</v>
      </c>
      <c r="H347" s="2" t="s">
        <v>3056</v>
      </c>
      <c r="I347" s="2" t="s">
        <v>3057</v>
      </c>
      <c r="J347" s="3" t="s">
        <v>3058</v>
      </c>
      <c r="K347" s="4">
        <v>44651</v>
      </c>
      <c r="L347" s="3" t="s">
        <v>3059</v>
      </c>
    </row>
    <row r="348" spans="1:12" x14ac:dyDescent="0.2">
      <c r="A348" s="1">
        <v>347</v>
      </c>
      <c r="B348" s="2" t="s">
        <v>3060</v>
      </c>
      <c r="C348" s="2" t="s">
        <v>1459</v>
      </c>
      <c r="D348" s="2" t="s">
        <v>3061</v>
      </c>
      <c r="E348" s="2" t="s">
        <v>3062</v>
      </c>
      <c r="F348" s="2" t="s">
        <v>1574</v>
      </c>
      <c r="G348" s="2" t="s">
        <v>2981</v>
      </c>
      <c r="H348" s="2" t="s">
        <v>3063</v>
      </c>
      <c r="I348" s="2" t="s">
        <v>3064</v>
      </c>
      <c r="J348" s="3" t="s">
        <v>3065</v>
      </c>
      <c r="K348" s="4">
        <v>43896</v>
      </c>
      <c r="L348" s="3" t="s">
        <v>3066</v>
      </c>
    </row>
    <row r="349" spans="1:12" x14ac:dyDescent="0.2">
      <c r="A349" s="1">
        <v>348</v>
      </c>
      <c r="B349" s="2" t="s">
        <v>3067</v>
      </c>
      <c r="C349" s="2" t="s">
        <v>3068</v>
      </c>
      <c r="D349" s="2" t="s">
        <v>1065</v>
      </c>
      <c r="E349" s="2" t="s">
        <v>3069</v>
      </c>
      <c r="F349" s="2" t="s">
        <v>3070</v>
      </c>
      <c r="G349" s="2" t="s">
        <v>1292</v>
      </c>
      <c r="H349" s="2" t="s">
        <v>3071</v>
      </c>
      <c r="I349" s="2" t="s">
        <v>3072</v>
      </c>
      <c r="J349" s="3" t="s">
        <v>3073</v>
      </c>
      <c r="K349" s="4">
        <v>44680</v>
      </c>
      <c r="L349" s="3" t="s">
        <v>3074</v>
      </c>
    </row>
    <row r="350" spans="1:12" x14ac:dyDescent="0.2">
      <c r="A350" s="1">
        <v>349</v>
      </c>
      <c r="B350" s="2" t="s">
        <v>3075</v>
      </c>
      <c r="C350" s="2" t="s">
        <v>32</v>
      </c>
      <c r="D350" s="2" t="s">
        <v>2324</v>
      </c>
      <c r="E350" s="2" t="s">
        <v>3076</v>
      </c>
      <c r="F350" s="2" t="s">
        <v>3077</v>
      </c>
      <c r="G350" s="2" t="s">
        <v>723</v>
      </c>
      <c r="H350" s="2" t="s">
        <v>3078</v>
      </c>
      <c r="I350" s="2" t="s">
        <v>3079</v>
      </c>
      <c r="J350" s="3" t="s">
        <v>3080</v>
      </c>
      <c r="K350" s="4">
        <v>44175</v>
      </c>
      <c r="L350" s="3" t="s">
        <v>3081</v>
      </c>
    </row>
    <row r="351" spans="1:12" x14ac:dyDescent="0.2">
      <c r="A351" s="1">
        <v>350</v>
      </c>
      <c r="B351" s="2" t="s">
        <v>3082</v>
      </c>
      <c r="C351" s="2" t="s">
        <v>916</v>
      </c>
      <c r="D351" s="2" t="s">
        <v>3083</v>
      </c>
      <c r="E351" s="2" t="s">
        <v>3084</v>
      </c>
      <c r="F351" s="2" t="s">
        <v>3085</v>
      </c>
      <c r="G351" s="2" t="s">
        <v>2487</v>
      </c>
      <c r="H351" s="2" t="s">
        <v>3086</v>
      </c>
      <c r="I351" s="2">
        <v>8544456772</v>
      </c>
      <c r="J351" s="3" t="s">
        <v>3087</v>
      </c>
      <c r="K351" s="4">
        <v>44332</v>
      </c>
      <c r="L351" s="3" t="s">
        <v>3088</v>
      </c>
    </row>
    <row r="352" spans="1:12" x14ac:dyDescent="0.2">
      <c r="A352" s="1">
        <v>351</v>
      </c>
      <c r="B352" s="2" t="s">
        <v>3089</v>
      </c>
      <c r="C352" s="2" t="s">
        <v>3090</v>
      </c>
      <c r="D352" s="2" t="s">
        <v>150</v>
      </c>
      <c r="E352" s="2" t="s">
        <v>3091</v>
      </c>
      <c r="F352" s="2" t="s">
        <v>3092</v>
      </c>
      <c r="G352" s="2" t="s">
        <v>283</v>
      </c>
      <c r="H352" s="2">
        <f>1-55-389-4528</f>
        <v>-4971</v>
      </c>
      <c r="I352" s="2" t="s">
        <v>3093</v>
      </c>
      <c r="J352" s="3" t="s">
        <v>3094</v>
      </c>
      <c r="K352" s="4">
        <v>44346</v>
      </c>
      <c r="L352" s="3" t="s">
        <v>3095</v>
      </c>
    </row>
    <row r="353" spans="1:12" x14ac:dyDescent="0.2">
      <c r="A353" s="1">
        <v>352</v>
      </c>
      <c r="B353" s="2" t="s">
        <v>3096</v>
      </c>
      <c r="C353" s="2" t="s">
        <v>3097</v>
      </c>
      <c r="D353" s="2" t="s">
        <v>3098</v>
      </c>
      <c r="E353" s="2" t="s">
        <v>3099</v>
      </c>
      <c r="F353" s="2" t="s">
        <v>3100</v>
      </c>
      <c r="G353" s="2" t="s">
        <v>938</v>
      </c>
      <c r="H353" s="2" t="s">
        <v>3101</v>
      </c>
      <c r="I353" s="2">
        <f>1-415-226-5597</f>
        <v>-6237</v>
      </c>
      <c r="J353" s="3" t="s">
        <v>3102</v>
      </c>
      <c r="K353" s="4">
        <v>43957</v>
      </c>
      <c r="L353" s="3" t="s">
        <v>3103</v>
      </c>
    </row>
    <row r="354" spans="1:12" x14ac:dyDescent="0.2">
      <c r="A354" s="1">
        <v>353</v>
      </c>
      <c r="B354" s="2" t="s">
        <v>3104</v>
      </c>
      <c r="C354" s="2" t="s">
        <v>639</v>
      </c>
      <c r="D354" s="2" t="s">
        <v>3105</v>
      </c>
      <c r="E354" s="2" t="s">
        <v>3106</v>
      </c>
      <c r="F354" s="2" t="s">
        <v>3107</v>
      </c>
      <c r="G354" s="2" t="s">
        <v>1213</v>
      </c>
      <c r="H354" s="2" t="s">
        <v>3108</v>
      </c>
      <c r="I354" s="2" t="s">
        <v>3109</v>
      </c>
      <c r="J354" s="3" t="s">
        <v>3110</v>
      </c>
      <c r="K354" s="4">
        <v>44365</v>
      </c>
      <c r="L354" s="3" t="s">
        <v>3111</v>
      </c>
    </row>
    <row r="355" spans="1:12" x14ac:dyDescent="0.2">
      <c r="A355" s="1">
        <v>354</v>
      </c>
      <c r="B355" s="2" t="s">
        <v>3112</v>
      </c>
      <c r="C355" s="2" t="s">
        <v>3113</v>
      </c>
      <c r="D355" s="2" t="s">
        <v>1512</v>
      </c>
      <c r="E355" s="2" t="s">
        <v>3114</v>
      </c>
      <c r="F355" s="2" t="s">
        <v>3115</v>
      </c>
      <c r="G355" s="2" t="s">
        <v>3116</v>
      </c>
      <c r="H355" s="2" t="s">
        <v>3117</v>
      </c>
      <c r="I355" s="2" t="s">
        <v>3118</v>
      </c>
      <c r="J355" s="3" t="s">
        <v>3119</v>
      </c>
      <c r="K355" s="4">
        <v>44355</v>
      </c>
      <c r="L355" s="3" t="s">
        <v>3120</v>
      </c>
    </row>
    <row r="356" spans="1:12" x14ac:dyDescent="0.2">
      <c r="A356" s="1">
        <v>355</v>
      </c>
      <c r="B356" s="2" t="s">
        <v>3121</v>
      </c>
      <c r="C356" s="2" t="s">
        <v>3122</v>
      </c>
      <c r="D356" s="2" t="s">
        <v>1201</v>
      </c>
      <c r="E356" s="2" t="s">
        <v>3123</v>
      </c>
      <c r="F356" s="2" t="s">
        <v>3124</v>
      </c>
      <c r="G356" s="2" t="s">
        <v>369</v>
      </c>
      <c r="H356" s="2" t="s">
        <v>3125</v>
      </c>
      <c r="I356" s="2" t="s">
        <v>3126</v>
      </c>
      <c r="J356" s="3" t="s">
        <v>3127</v>
      </c>
      <c r="K356" s="4">
        <v>44136</v>
      </c>
      <c r="L356" s="3" t="s">
        <v>3128</v>
      </c>
    </row>
    <row r="357" spans="1:12" x14ac:dyDescent="0.2">
      <c r="A357" s="1">
        <v>356</v>
      </c>
      <c r="B357" s="2" t="s">
        <v>3129</v>
      </c>
      <c r="C357" s="2" t="s">
        <v>497</v>
      </c>
      <c r="D357" s="2" t="s">
        <v>3130</v>
      </c>
      <c r="E357" s="2" t="s">
        <v>3131</v>
      </c>
      <c r="F357" s="2" t="s">
        <v>3132</v>
      </c>
      <c r="G357" s="2" t="s">
        <v>3133</v>
      </c>
      <c r="H357" s="2" t="s">
        <v>3134</v>
      </c>
      <c r="I357" s="2" t="s">
        <v>3135</v>
      </c>
      <c r="J357" s="3" t="s">
        <v>3136</v>
      </c>
      <c r="K357" s="4">
        <v>44244</v>
      </c>
      <c r="L357" s="3" t="s">
        <v>3137</v>
      </c>
    </row>
    <row r="358" spans="1:12" x14ac:dyDescent="0.2">
      <c r="A358" s="1">
        <v>357</v>
      </c>
      <c r="B358" s="2" t="s">
        <v>3138</v>
      </c>
      <c r="C358" s="2" t="s">
        <v>3139</v>
      </c>
      <c r="D358" s="2" t="s">
        <v>3140</v>
      </c>
      <c r="E358" s="2" t="s">
        <v>3141</v>
      </c>
      <c r="F358" s="2" t="s">
        <v>3142</v>
      </c>
      <c r="G358" s="2" t="s">
        <v>976</v>
      </c>
      <c r="H358" s="2" t="s">
        <v>3143</v>
      </c>
      <c r="I358" s="2">
        <f>1-619-876-6877</f>
        <v>-8371</v>
      </c>
      <c r="J358" s="3" t="s">
        <v>3144</v>
      </c>
      <c r="K358" s="4">
        <v>44083</v>
      </c>
      <c r="L358" s="3" t="s">
        <v>3145</v>
      </c>
    </row>
    <row r="359" spans="1:12" x14ac:dyDescent="0.2">
      <c r="A359" s="1">
        <v>358</v>
      </c>
      <c r="B359" s="2" t="s">
        <v>3146</v>
      </c>
      <c r="C359" s="2" t="s">
        <v>3147</v>
      </c>
      <c r="D359" s="2" t="s">
        <v>3148</v>
      </c>
      <c r="E359" s="2" t="s">
        <v>3149</v>
      </c>
      <c r="F359" s="2" t="s">
        <v>3150</v>
      </c>
      <c r="G359" s="2" t="s">
        <v>3151</v>
      </c>
      <c r="H359" s="2" t="s">
        <v>3152</v>
      </c>
      <c r="I359" s="2" t="s">
        <v>3153</v>
      </c>
      <c r="J359" s="3" t="s">
        <v>3154</v>
      </c>
      <c r="K359" s="4">
        <v>44406</v>
      </c>
      <c r="L359" s="3" t="s">
        <v>3155</v>
      </c>
    </row>
    <row r="360" spans="1:12" x14ac:dyDescent="0.2">
      <c r="A360" s="1">
        <v>359</v>
      </c>
      <c r="B360" s="2" t="s">
        <v>3156</v>
      </c>
      <c r="C360" s="2" t="s">
        <v>424</v>
      </c>
      <c r="D360" s="2" t="s">
        <v>3157</v>
      </c>
      <c r="E360" s="2" t="s">
        <v>3158</v>
      </c>
      <c r="F360" s="2" t="s">
        <v>3159</v>
      </c>
      <c r="G360" s="2" t="s">
        <v>162</v>
      </c>
      <c r="H360" s="2" t="s">
        <v>3160</v>
      </c>
      <c r="I360" s="2" t="s">
        <v>3161</v>
      </c>
      <c r="J360" s="3" t="s">
        <v>3162</v>
      </c>
      <c r="K360" s="4">
        <v>44628</v>
      </c>
      <c r="L360" s="3" t="s">
        <v>3163</v>
      </c>
    </row>
    <row r="361" spans="1:12" x14ac:dyDescent="0.2">
      <c r="A361" s="1">
        <v>360</v>
      </c>
      <c r="B361" s="2" t="s">
        <v>3164</v>
      </c>
      <c r="C361" s="2" t="s">
        <v>3165</v>
      </c>
      <c r="D361" s="2" t="s">
        <v>3166</v>
      </c>
      <c r="E361" s="2" t="s">
        <v>3167</v>
      </c>
      <c r="F361" s="2" t="s">
        <v>3168</v>
      </c>
      <c r="G361" s="2" t="s">
        <v>200</v>
      </c>
      <c r="H361" s="2" t="s">
        <v>3169</v>
      </c>
      <c r="I361" s="2" t="s">
        <v>3170</v>
      </c>
      <c r="J361" s="3" t="s">
        <v>3171</v>
      </c>
      <c r="K361" s="4">
        <v>43855</v>
      </c>
      <c r="L361" s="3" t="s">
        <v>3172</v>
      </c>
    </row>
    <row r="362" spans="1:12" x14ac:dyDescent="0.2">
      <c r="A362" s="1">
        <v>361</v>
      </c>
      <c r="B362" s="2" t="s">
        <v>3173</v>
      </c>
      <c r="C362" s="2" t="s">
        <v>1735</v>
      </c>
      <c r="D362" s="2" t="s">
        <v>3174</v>
      </c>
      <c r="E362" s="2" t="s">
        <v>3175</v>
      </c>
      <c r="F362" s="2" t="s">
        <v>3176</v>
      </c>
      <c r="G362" s="2" t="s">
        <v>311</v>
      </c>
      <c r="H362" s="2" t="s">
        <v>3177</v>
      </c>
      <c r="I362" s="2" t="s">
        <v>3178</v>
      </c>
      <c r="J362" s="3" t="s">
        <v>3179</v>
      </c>
      <c r="K362" s="4">
        <v>44498</v>
      </c>
      <c r="L362" s="3" t="s">
        <v>3180</v>
      </c>
    </row>
    <row r="363" spans="1:12" x14ac:dyDescent="0.2">
      <c r="A363" s="1">
        <v>362</v>
      </c>
      <c r="B363" s="2" t="s">
        <v>3181</v>
      </c>
      <c r="C363" s="2" t="s">
        <v>3182</v>
      </c>
      <c r="D363" s="2" t="s">
        <v>3183</v>
      </c>
      <c r="E363" s="2" t="s">
        <v>3184</v>
      </c>
      <c r="F363" s="2" t="s">
        <v>3185</v>
      </c>
      <c r="G363" s="2" t="s">
        <v>2577</v>
      </c>
      <c r="H363" s="2" t="s">
        <v>3186</v>
      </c>
      <c r="I363" s="2">
        <f>1-519-628-1271</f>
        <v>-2417</v>
      </c>
      <c r="J363" s="3" t="s">
        <v>3187</v>
      </c>
      <c r="K363" s="4">
        <v>43837</v>
      </c>
      <c r="L363" s="3" t="s">
        <v>3188</v>
      </c>
    </row>
    <row r="364" spans="1:12" x14ac:dyDescent="0.2">
      <c r="A364" s="1">
        <v>363</v>
      </c>
      <c r="B364" s="2" t="s">
        <v>3189</v>
      </c>
      <c r="C364" s="2" t="s">
        <v>622</v>
      </c>
      <c r="D364" s="2" t="s">
        <v>3190</v>
      </c>
      <c r="E364" s="2" t="s">
        <v>3191</v>
      </c>
      <c r="F364" s="2" t="s">
        <v>3192</v>
      </c>
      <c r="G364" s="2" t="s">
        <v>227</v>
      </c>
      <c r="H364" s="2">
        <v>5232340972</v>
      </c>
      <c r="I364" s="2" t="s">
        <v>3193</v>
      </c>
      <c r="J364" s="3" t="s">
        <v>3194</v>
      </c>
      <c r="K364" s="4">
        <v>43902</v>
      </c>
      <c r="L364" s="3" t="s">
        <v>3195</v>
      </c>
    </row>
    <row r="365" spans="1:12" x14ac:dyDescent="0.2">
      <c r="A365" s="1">
        <v>364</v>
      </c>
      <c r="B365" s="2" t="s">
        <v>3196</v>
      </c>
      <c r="C365" s="2" t="s">
        <v>1735</v>
      </c>
      <c r="D365" s="2" t="s">
        <v>3197</v>
      </c>
      <c r="E365" s="2" t="s">
        <v>3198</v>
      </c>
      <c r="F365" s="2" t="s">
        <v>3199</v>
      </c>
      <c r="G365" s="2" t="s">
        <v>996</v>
      </c>
      <c r="H365" s="2">
        <v>2214610235</v>
      </c>
      <c r="I365" s="2" t="s">
        <v>3200</v>
      </c>
      <c r="J365" s="3" t="s">
        <v>3201</v>
      </c>
      <c r="K365" s="4">
        <v>44187</v>
      </c>
      <c r="L365" s="3" t="s">
        <v>3202</v>
      </c>
    </row>
    <row r="366" spans="1:12" x14ac:dyDescent="0.2">
      <c r="A366" s="1">
        <v>365</v>
      </c>
      <c r="B366" s="2" t="s">
        <v>3203</v>
      </c>
      <c r="C366" s="2" t="s">
        <v>3204</v>
      </c>
      <c r="D366" s="2" t="s">
        <v>1254</v>
      </c>
      <c r="E366" s="2" t="s">
        <v>3205</v>
      </c>
      <c r="F366" s="2" t="s">
        <v>3206</v>
      </c>
      <c r="G366" s="2" t="s">
        <v>1925</v>
      </c>
      <c r="H366" s="2" t="s">
        <v>3207</v>
      </c>
      <c r="I366" s="2" t="s">
        <v>3208</v>
      </c>
      <c r="J366" s="3" t="s">
        <v>3209</v>
      </c>
      <c r="K366" s="4">
        <v>43956</v>
      </c>
      <c r="L366" s="3" t="s">
        <v>3210</v>
      </c>
    </row>
    <row r="367" spans="1:12" x14ac:dyDescent="0.2">
      <c r="A367" s="1">
        <v>366</v>
      </c>
      <c r="B367" s="2" t="s">
        <v>3211</v>
      </c>
      <c r="C367" s="2" t="s">
        <v>3212</v>
      </c>
      <c r="D367" s="2" t="s">
        <v>3157</v>
      </c>
      <c r="E367" s="2" t="s">
        <v>3213</v>
      </c>
      <c r="F367" s="2" t="s">
        <v>3214</v>
      </c>
      <c r="G367" s="2" t="s">
        <v>1168</v>
      </c>
      <c r="H367" s="2" t="s">
        <v>3215</v>
      </c>
      <c r="I367" s="2" t="s">
        <v>3216</v>
      </c>
      <c r="J367" s="3" t="s">
        <v>3217</v>
      </c>
      <c r="K367" s="4">
        <v>44036</v>
      </c>
      <c r="L367" s="3" t="s">
        <v>3218</v>
      </c>
    </row>
    <row r="368" spans="1:12" x14ac:dyDescent="0.2">
      <c r="A368" s="1">
        <v>367</v>
      </c>
      <c r="B368" s="2" t="s">
        <v>3219</v>
      </c>
      <c r="C368" s="2" t="s">
        <v>3220</v>
      </c>
      <c r="D368" s="2" t="s">
        <v>3221</v>
      </c>
      <c r="E368" s="2" t="s">
        <v>3222</v>
      </c>
      <c r="F368" s="2" t="s">
        <v>3223</v>
      </c>
      <c r="G368" s="2" t="s">
        <v>1317</v>
      </c>
      <c r="H368" s="2" t="s">
        <v>3224</v>
      </c>
      <c r="I368" s="2" t="s">
        <v>3225</v>
      </c>
      <c r="J368" s="3" t="s">
        <v>3226</v>
      </c>
      <c r="K368" s="4">
        <v>44660</v>
      </c>
      <c r="L368" s="3" t="s">
        <v>3227</v>
      </c>
    </row>
    <row r="369" spans="1:12" x14ac:dyDescent="0.2">
      <c r="A369" s="1">
        <v>368</v>
      </c>
      <c r="B369" s="2" t="s">
        <v>3228</v>
      </c>
      <c r="C369" s="2" t="s">
        <v>3229</v>
      </c>
      <c r="D369" s="2" t="s">
        <v>2476</v>
      </c>
      <c r="E369" s="2" t="s">
        <v>3230</v>
      </c>
      <c r="F369" s="2" t="s">
        <v>3231</v>
      </c>
      <c r="G369" s="2" t="s">
        <v>200</v>
      </c>
      <c r="H369" s="2" t="s">
        <v>3232</v>
      </c>
      <c r="I369" s="2" t="s">
        <v>3233</v>
      </c>
      <c r="J369" s="3" t="s">
        <v>3234</v>
      </c>
      <c r="K369" s="4">
        <v>43887</v>
      </c>
      <c r="L369" s="3" t="s">
        <v>3235</v>
      </c>
    </row>
    <row r="370" spans="1:12" x14ac:dyDescent="0.2">
      <c r="A370" s="1">
        <v>369</v>
      </c>
      <c r="B370" s="2" t="s">
        <v>3236</v>
      </c>
      <c r="C370" s="2" t="s">
        <v>3237</v>
      </c>
      <c r="D370" s="2" t="s">
        <v>2799</v>
      </c>
      <c r="E370" s="2" t="s">
        <v>3238</v>
      </c>
      <c r="F370" s="2" t="s">
        <v>3239</v>
      </c>
      <c r="G370" s="2" t="s">
        <v>892</v>
      </c>
      <c r="H370" s="2" t="s">
        <v>3240</v>
      </c>
      <c r="I370" s="2" t="s">
        <v>3241</v>
      </c>
      <c r="J370" s="3" t="s">
        <v>3242</v>
      </c>
      <c r="K370" s="4">
        <v>44519</v>
      </c>
      <c r="L370" s="3" t="s">
        <v>3243</v>
      </c>
    </row>
    <row r="371" spans="1:12" x14ac:dyDescent="0.2">
      <c r="A371" s="1">
        <v>370</v>
      </c>
      <c r="B371" s="2" t="s">
        <v>3244</v>
      </c>
      <c r="C371" s="2" t="s">
        <v>3245</v>
      </c>
      <c r="D371" s="2" t="s">
        <v>2915</v>
      </c>
      <c r="E371" s="2" t="s">
        <v>3246</v>
      </c>
      <c r="F371" s="2" t="s">
        <v>3247</v>
      </c>
      <c r="G371" s="2" t="s">
        <v>2981</v>
      </c>
      <c r="H371" s="2" t="s">
        <v>3248</v>
      </c>
      <c r="I371" s="2" t="s">
        <v>3249</v>
      </c>
      <c r="J371" s="3" t="s">
        <v>3250</v>
      </c>
      <c r="K371" s="4">
        <v>44017</v>
      </c>
      <c r="L371" s="3" t="s">
        <v>3251</v>
      </c>
    </row>
    <row r="372" spans="1:12" x14ac:dyDescent="0.2">
      <c r="A372" s="1">
        <v>371</v>
      </c>
      <c r="B372" s="2" t="s">
        <v>3252</v>
      </c>
      <c r="C372" s="2" t="s">
        <v>822</v>
      </c>
      <c r="D372" s="2" t="s">
        <v>425</v>
      </c>
      <c r="E372" s="2" t="s">
        <v>3253</v>
      </c>
      <c r="F372" s="2" t="s">
        <v>3254</v>
      </c>
      <c r="G372" s="2" t="s">
        <v>1239</v>
      </c>
      <c r="H372" s="2" t="s">
        <v>3255</v>
      </c>
      <c r="I372" s="2" t="s">
        <v>3256</v>
      </c>
      <c r="J372" s="3" t="s">
        <v>3257</v>
      </c>
      <c r="K372" s="4">
        <v>44346</v>
      </c>
      <c r="L372" s="3" t="s">
        <v>3258</v>
      </c>
    </row>
    <row r="373" spans="1:12" x14ac:dyDescent="0.2">
      <c r="A373" s="1">
        <v>372</v>
      </c>
      <c r="B373" s="2" t="s">
        <v>3259</v>
      </c>
      <c r="C373" s="2" t="s">
        <v>841</v>
      </c>
      <c r="D373" s="2" t="s">
        <v>3260</v>
      </c>
      <c r="E373" s="2" t="s">
        <v>3261</v>
      </c>
      <c r="F373" s="2" t="s">
        <v>3262</v>
      </c>
      <c r="G373" s="2" t="s">
        <v>467</v>
      </c>
      <c r="H373" s="2" t="s">
        <v>3263</v>
      </c>
      <c r="I373" s="2" t="s">
        <v>3264</v>
      </c>
      <c r="J373" s="3" t="s">
        <v>3265</v>
      </c>
      <c r="K373" s="4">
        <v>44646</v>
      </c>
      <c r="L373" s="3" t="s">
        <v>3266</v>
      </c>
    </row>
    <row r="374" spans="1:12" x14ac:dyDescent="0.2">
      <c r="A374" s="1">
        <v>373</v>
      </c>
      <c r="B374" s="2" t="s">
        <v>3267</v>
      </c>
      <c r="C374" s="2" t="s">
        <v>3268</v>
      </c>
      <c r="D374" s="2" t="s">
        <v>1443</v>
      </c>
      <c r="E374" s="2" t="s">
        <v>3269</v>
      </c>
      <c r="F374" s="2" t="s">
        <v>3270</v>
      </c>
      <c r="G374" s="2" t="s">
        <v>3271</v>
      </c>
      <c r="H374" s="2" t="s">
        <v>3272</v>
      </c>
      <c r="I374" s="2" t="s">
        <v>3273</v>
      </c>
      <c r="J374" s="3" t="s">
        <v>3274</v>
      </c>
      <c r="K374" s="4">
        <v>43942</v>
      </c>
      <c r="L374" s="3" t="s">
        <v>3275</v>
      </c>
    </row>
    <row r="375" spans="1:12" x14ac:dyDescent="0.2">
      <c r="A375" s="1">
        <v>374</v>
      </c>
      <c r="B375" s="2" t="s">
        <v>3276</v>
      </c>
      <c r="C375" s="2" t="s">
        <v>1136</v>
      </c>
      <c r="D375" s="2" t="s">
        <v>3277</v>
      </c>
      <c r="E375" s="2" t="s">
        <v>3278</v>
      </c>
      <c r="F375" s="2" t="s">
        <v>3279</v>
      </c>
      <c r="G375" s="2" t="s">
        <v>1665</v>
      </c>
      <c r="H375" s="2" t="s">
        <v>3280</v>
      </c>
      <c r="I375" s="2" t="s">
        <v>3281</v>
      </c>
      <c r="J375" s="3" t="s">
        <v>3282</v>
      </c>
      <c r="K375" s="4">
        <v>44272</v>
      </c>
      <c r="L375" s="3" t="s">
        <v>3283</v>
      </c>
    </row>
    <row r="376" spans="1:12" x14ac:dyDescent="0.2">
      <c r="A376" s="1">
        <v>375</v>
      </c>
      <c r="B376" s="2" t="s">
        <v>3284</v>
      </c>
      <c r="C376" s="2" t="s">
        <v>3285</v>
      </c>
      <c r="D376" s="2" t="s">
        <v>3286</v>
      </c>
      <c r="E376" s="2" t="s">
        <v>3287</v>
      </c>
      <c r="F376" s="2" t="s">
        <v>3288</v>
      </c>
      <c r="G376" s="2" t="s">
        <v>1222</v>
      </c>
      <c r="H376" s="2" t="s">
        <v>3289</v>
      </c>
      <c r="I376" s="2" t="s">
        <v>3290</v>
      </c>
      <c r="J376" s="3" t="s">
        <v>3291</v>
      </c>
      <c r="K376" s="4">
        <v>44208</v>
      </c>
      <c r="L376" s="3" t="s">
        <v>3292</v>
      </c>
    </row>
    <row r="377" spans="1:12" x14ac:dyDescent="0.2">
      <c r="A377" s="1">
        <v>376</v>
      </c>
      <c r="B377" s="2" t="s">
        <v>3293</v>
      </c>
      <c r="C377" s="2" t="s">
        <v>2798</v>
      </c>
      <c r="D377" s="2" t="s">
        <v>889</v>
      </c>
      <c r="E377" s="2" t="s">
        <v>3294</v>
      </c>
      <c r="F377" s="2" t="s">
        <v>3295</v>
      </c>
      <c r="G377" s="2" t="s">
        <v>1013</v>
      </c>
      <c r="H377" s="2" t="s">
        <v>3296</v>
      </c>
      <c r="I377" s="2" t="s">
        <v>3297</v>
      </c>
      <c r="J377" s="3" t="s">
        <v>3298</v>
      </c>
      <c r="K377" s="4">
        <v>44123</v>
      </c>
      <c r="L377" s="3" t="s">
        <v>3299</v>
      </c>
    </row>
    <row r="378" spans="1:12" x14ac:dyDescent="0.2">
      <c r="A378" s="1">
        <v>377</v>
      </c>
      <c r="B378" s="2" t="s">
        <v>3300</v>
      </c>
      <c r="C378" s="2" t="s">
        <v>3113</v>
      </c>
      <c r="D378" s="2" t="s">
        <v>234</v>
      </c>
      <c r="E378" s="2" t="s">
        <v>1955</v>
      </c>
      <c r="F378" s="2" t="s">
        <v>3301</v>
      </c>
      <c r="G378" s="2" t="s">
        <v>3302</v>
      </c>
      <c r="H378" s="2" t="s">
        <v>3303</v>
      </c>
      <c r="I378" s="2" t="s">
        <v>3304</v>
      </c>
      <c r="J378" s="3" t="s">
        <v>3305</v>
      </c>
      <c r="K378" s="4">
        <v>43854</v>
      </c>
      <c r="L378" s="3" t="s">
        <v>3306</v>
      </c>
    </row>
    <row r="379" spans="1:12" x14ac:dyDescent="0.2">
      <c r="A379" s="1">
        <v>378</v>
      </c>
      <c r="B379" s="2" t="s">
        <v>3307</v>
      </c>
      <c r="C379" s="2" t="s">
        <v>3308</v>
      </c>
      <c r="D379" s="2" t="s">
        <v>3309</v>
      </c>
      <c r="E379" s="2" t="s">
        <v>3310</v>
      </c>
      <c r="F379" s="2" t="s">
        <v>3311</v>
      </c>
      <c r="G379" s="2" t="s">
        <v>1973</v>
      </c>
      <c r="H379" s="2" t="s">
        <v>3312</v>
      </c>
      <c r="I379" s="2" t="s">
        <v>3313</v>
      </c>
      <c r="J379" s="3" t="s">
        <v>3314</v>
      </c>
      <c r="K379" s="4">
        <v>43924</v>
      </c>
      <c r="L379" s="3" t="s">
        <v>3315</v>
      </c>
    </row>
    <row r="380" spans="1:12" x14ac:dyDescent="0.2">
      <c r="A380" s="1">
        <v>379</v>
      </c>
      <c r="B380" s="2" t="s">
        <v>3316</v>
      </c>
      <c r="C380" s="2" t="s">
        <v>3317</v>
      </c>
      <c r="D380" s="2" t="s">
        <v>3318</v>
      </c>
      <c r="E380" s="2" t="s">
        <v>3319</v>
      </c>
      <c r="F380" s="2" t="s">
        <v>3320</v>
      </c>
      <c r="G380" s="2" t="s">
        <v>796</v>
      </c>
      <c r="H380" s="2" t="s">
        <v>3321</v>
      </c>
      <c r="I380" s="2">
        <v>2353584783</v>
      </c>
      <c r="J380" s="3" t="s">
        <v>3322</v>
      </c>
      <c r="K380" s="4">
        <v>44566</v>
      </c>
      <c r="L380" s="3" t="s">
        <v>3323</v>
      </c>
    </row>
    <row r="381" spans="1:12" x14ac:dyDescent="0.2">
      <c r="A381" s="1">
        <v>380</v>
      </c>
      <c r="B381" s="2" t="s">
        <v>3324</v>
      </c>
      <c r="C381" s="2" t="s">
        <v>3325</v>
      </c>
      <c r="D381" s="2" t="s">
        <v>187</v>
      </c>
      <c r="E381" s="2" t="s">
        <v>3326</v>
      </c>
      <c r="F381" s="2" t="s">
        <v>3327</v>
      </c>
      <c r="G381" s="2" t="s">
        <v>2307</v>
      </c>
      <c r="H381" s="2" t="s">
        <v>3328</v>
      </c>
      <c r="I381" s="2" t="s">
        <v>3329</v>
      </c>
      <c r="J381" s="3" t="s">
        <v>3330</v>
      </c>
      <c r="K381" s="4">
        <v>44274</v>
      </c>
      <c r="L381" s="3" t="s">
        <v>3331</v>
      </c>
    </row>
    <row r="382" spans="1:12" x14ac:dyDescent="0.2">
      <c r="A382" s="1">
        <v>381</v>
      </c>
      <c r="B382" s="2" t="s">
        <v>3332</v>
      </c>
      <c r="C382" s="2" t="s">
        <v>3333</v>
      </c>
      <c r="D382" s="2" t="s">
        <v>3334</v>
      </c>
      <c r="E382" s="2" t="s">
        <v>3335</v>
      </c>
      <c r="F382" s="2" t="s">
        <v>3336</v>
      </c>
      <c r="G382" s="2" t="s">
        <v>2981</v>
      </c>
      <c r="H382" s="2" t="s">
        <v>3337</v>
      </c>
      <c r="I382" s="2" t="s">
        <v>3338</v>
      </c>
      <c r="J382" s="3" t="s">
        <v>3339</v>
      </c>
      <c r="K382" s="4">
        <v>43905</v>
      </c>
      <c r="L382" s="3" t="s">
        <v>3340</v>
      </c>
    </row>
    <row r="383" spans="1:12" x14ac:dyDescent="0.2">
      <c r="A383" s="1">
        <v>382</v>
      </c>
      <c r="B383" s="2" t="s">
        <v>3341</v>
      </c>
      <c r="C383" s="2" t="s">
        <v>812</v>
      </c>
      <c r="D383" s="2" t="s">
        <v>3342</v>
      </c>
      <c r="E383" s="2" t="s">
        <v>3343</v>
      </c>
      <c r="F383" s="2" t="s">
        <v>3344</v>
      </c>
      <c r="G383" s="2" t="s">
        <v>892</v>
      </c>
      <c r="H383" s="2" t="s">
        <v>3345</v>
      </c>
      <c r="I383" s="2" t="s">
        <v>3346</v>
      </c>
      <c r="J383" s="3" t="s">
        <v>3347</v>
      </c>
      <c r="K383" s="4">
        <v>44681</v>
      </c>
      <c r="L383" s="3" t="s">
        <v>3348</v>
      </c>
    </row>
    <row r="384" spans="1:12" x14ac:dyDescent="0.2">
      <c r="A384" s="1">
        <v>383</v>
      </c>
      <c r="B384" s="2" t="s">
        <v>3349</v>
      </c>
      <c r="C384" s="2" t="s">
        <v>1633</v>
      </c>
      <c r="D384" s="2" t="s">
        <v>1219</v>
      </c>
      <c r="E384" s="2" t="s">
        <v>3350</v>
      </c>
      <c r="F384" s="2" t="s">
        <v>3351</v>
      </c>
      <c r="G384" s="2" t="s">
        <v>2680</v>
      </c>
      <c r="H384" s="2" t="s">
        <v>3352</v>
      </c>
      <c r="I384" s="2" t="s">
        <v>3353</v>
      </c>
      <c r="J384" s="3" t="s">
        <v>3354</v>
      </c>
      <c r="K384" s="4">
        <v>44505</v>
      </c>
      <c r="L384" s="3" t="s">
        <v>3355</v>
      </c>
    </row>
    <row r="385" spans="1:12" x14ac:dyDescent="0.2">
      <c r="A385" s="1">
        <v>384</v>
      </c>
      <c r="B385" s="2" t="s">
        <v>3356</v>
      </c>
      <c r="C385" s="2" t="s">
        <v>2333</v>
      </c>
      <c r="D385" s="2" t="s">
        <v>879</v>
      </c>
      <c r="E385" s="2" t="s">
        <v>3357</v>
      </c>
      <c r="F385" s="2" t="s">
        <v>3358</v>
      </c>
      <c r="G385" s="2" t="s">
        <v>17</v>
      </c>
      <c r="H385" s="2">
        <f>1-700-943-8756</f>
        <v>-10398</v>
      </c>
      <c r="I385" s="2" t="s">
        <v>3359</v>
      </c>
      <c r="J385" s="3" t="s">
        <v>3360</v>
      </c>
      <c r="K385" s="4">
        <v>44645</v>
      </c>
      <c r="L385" s="3" t="s">
        <v>3361</v>
      </c>
    </row>
    <row r="386" spans="1:12" x14ac:dyDescent="0.2">
      <c r="A386" s="1">
        <v>385</v>
      </c>
      <c r="B386" s="2" t="s">
        <v>3362</v>
      </c>
      <c r="C386" s="2" t="s">
        <v>2582</v>
      </c>
      <c r="D386" s="2" t="s">
        <v>3363</v>
      </c>
      <c r="E386" s="2" t="s">
        <v>3364</v>
      </c>
      <c r="F386" s="2" t="s">
        <v>3365</v>
      </c>
      <c r="G386" s="2" t="s">
        <v>54</v>
      </c>
      <c r="H386" s="2">
        <v>3153985378</v>
      </c>
      <c r="I386" s="2">
        <v>2970579866</v>
      </c>
      <c r="J386" s="3" t="s">
        <v>3366</v>
      </c>
      <c r="K386" s="4">
        <v>44435</v>
      </c>
      <c r="L386" s="3" t="s">
        <v>3367</v>
      </c>
    </row>
    <row r="387" spans="1:12" x14ac:dyDescent="0.2">
      <c r="A387" s="1">
        <v>386</v>
      </c>
      <c r="B387" s="2" t="s">
        <v>3368</v>
      </c>
      <c r="C387" s="2" t="s">
        <v>1495</v>
      </c>
      <c r="D387" s="2" t="s">
        <v>3369</v>
      </c>
      <c r="E387" s="2" t="s">
        <v>3370</v>
      </c>
      <c r="F387" s="2" t="s">
        <v>3371</v>
      </c>
      <c r="G387" s="2" t="s">
        <v>3116</v>
      </c>
      <c r="H387" s="2" t="s">
        <v>3372</v>
      </c>
      <c r="I387" s="2" t="s">
        <v>3373</v>
      </c>
      <c r="J387" s="3" t="s">
        <v>3374</v>
      </c>
      <c r="K387" s="4">
        <v>43923</v>
      </c>
      <c r="L387" s="3" t="s">
        <v>3375</v>
      </c>
    </row>
    <row r="388" spans="1:12" x14ac:dyDescent="0.2">
      <c r="A388" s="1">
        <v>387</v>
      </c>
      <c r="B388" s="2" t="s">
        <v>3376</v>
      </c>
      <c r="C388" s="2" t="s">
        <v>497</v>
      </c>
      <c r="D388" s="2" t="s">
        <v>178</v>
      </c>
      <c r="E388" s="2" t="s">
        <v>3377</v>
      </c>
      <c r="F388" s="2" t="s">
        <v>3378</v>
      </c>
      <c r="G388" s="2" t="s">
        <v>1231</v>
      </c>
      <c r="H388" s="2" t="s">
        <v>3379</v>
      </c>
      <c r="I388" s="2" t="s">
        <v>3380</v>
      </c>
      <c r="J388" s="3" t="s">
        <v>3381</v>
      </c>
      <c r="K388" s="4">
        <v>44171</v>
      </c>
      <c r="L388" s="3" t="s">
        <v>3382</v>
      </c>
    </row>
    <row r="389" spans="1:12" x14ac:dyDescent="0.2">
      <c r="A389" s="1">
        <v>388</v>
      </c>
      <c r="B389" s="2" t="s">
        <v>3383</v>
      </c>
      <c r="C389" s="2" t="s">
        <v>3384</v>
      </c>
      <c r="D389" s="2" t="s">
        <v>3385</v>
      </c>
      <c r="E389" s="2" t="s">
        <v>3386</v>
      </c>
      <c r="F389" s="2" t="s">
        <v>3387</v>
      </c>
      <c r="G389" s="2" t="s">
        <v>1032</v>
      </c>
      <c r="H389" s="2">
        <v>2598721399</v>
      </c>
      <c r="I389" s="2" t="s">
        <v>3388</v>
      </c>
      <c r="J389" s="3" t="s">
        <v>3389</v>
      </c>
      <c r="K389" s="4">
        <v>44530</v>
      </c>
      <c r="L389" s="3" t="s">
        <v>3390</v>
      </c>
    </row>
    <row r="390" spans="1:12" x14ac:dyDescent="0.2">
      <c r="A390" s="1">
        <v>389</v>
      </c>
      <c r="B390" s="2" t="s">
        <v>3391</v>
      </c>
      <c r="C390" s="2" t="s">
        <v>3392</v>
      </c>
      <c r="D390" s="2" t="s">
        <v>3393</v>
      </c>
      <c r="E390" s="2" t="s">
        <v>3394</v>
      </c>
      <c r="F390" s="2" t="s">
        <v>3395</v>
      </c>
      <c r="G390" s="2" t="s">
        <v>3396</v>
      </c>
      <c r="H390" s="2">
        <v>1946419219</v>
      </c>
      <c r="I390" s="2" t="s">
        <v>3397</v>
      </c>
      <c r="J390" s="3" t="s">
        <v>3398</v>
      </c>
      <c r="K390" s="4">
        <v>44421</v>
      </c>
      <c r="L390" s="3" t="s">
        <v>3399</v>
      </c>
    </row>
    <row r="391" spans="1:12" x14ac:dyDescent="0.2">
      <c r="A391" s="1">
        <v>390</v>
      </c>
      <c r="B391" s="2" t="s">
        <v>3400</v>
      </c>
      <c r="C391" s="2" t="s">
        <v>3401</v>
      </c>
      <c r="D391" s="2" t="s">
        <v>3012</v>
      </c>
      <c r="E391" s="2" t="s">
        <v>3402</v>
      </c>
      <c r="F391" s="2" t="s">
        <v>3403</v>
      </c>
      <c r="G391" s="2" t="s">
        <v>3404</v>
      </c>
      <c r="H391" s="2" t="s">
        <v>3405</v>
      </c>
      <c r="I391" s="2" t="s">
        <v>3406</v>
      </c>
      <c r="J391" s="3" t="s">
        <v>3407</v>
      </c>
      <c r="K391" s="4">
        <v>44276</v>
      </c>
      <c r="L391" s="3" t="s">
        <v>3408</v>
      </c>
    </row>
    <row r="392" spans="1:12" x14ac:dyDescent="0.2">
      <c r="A392" s="1">
        <v>391</v>
      </c>
      <c r="B392" s="2" t="s">
        <v>3409</v>
      </c>
      <c r="C392" s="2" t="s">
        <v>3410</v>
      </c>
      <c r="D392" s="2" t="s">
        <v>1624</v>
      </c>
      <c r="E392" s="2" t="s">
        <v>3411</v>
      </c>
      <c r="F392" s="2" t="s">
        <v>3412</v>
      </c>
      <c r="G392" s="2" t="s">
        <v>2653</v>
      </c>
      <c r="H392" s="2" t="s">
        <v>3413</v>
      </c>
      <c r="I392" s="2" t="s">
        <v>3414</v>
      </c>
      <c r="J392" s="3" t="s">
        <v>3415</v>
      </c>
      <c r="K392" s="4">
        <v>44495</v>
      </c>
      <c r="L392" s="3" t="s">
        <v>3416</v>
      </c>
    </row>
    <row r="393" spans="1:12" x14ac:dyDescent="0.2">
      <c r="A393" s="1">
        <v>392</v>
      </c>
      <c r="B393" s="2" t="s">
        <v>3417</v>
      </c>
      <c r="C393" s="2" t="s">
        <v>1843</v>
      </c>
      <c r="D393" s="2" t="s">
        <v>3418</v>
      </c>
      <c r="E393" s="2" t="s">
        <v>3419</v>
      </c>
      <c r="F393" s="2" t="s">
        <v>3420</v>
      </c>
      <c r="G393" s="2" t="s">
        <v>3116</v>
      </c>
      <c r="H393" s="2" t="s">
        <v>3421</v>
      </c>
      <c r="I393" s="2" t="s">
        <v>3422</v>
      </c>
      <c r="J393" s="3" t="s">
        <v>3423</v>
      </c>
      <c r="K393" s="4">
        <v>44318</v>
      </c>
      <c r="L393" s="3" t="s">
        <v>3424</v>
      </c>
    </row>
    <row r="394" spans="1:12" x14ac:dyDescent="0.2">
      <c r="A394" s="1">
        <v>393</v>
      </c>
      <c r="B394" s="2" t="s">
        <v>3425</v>
      </c>
      <c r="C394" s="2" t="s">
        <v>3426</v>
      </c>
      <c r="D394" s="2" t="s">
        <v>595</v>
      </c>
      <c r="E394" s="2" t="s">
        <v>3427</v>
      </c>
      <c r="F394" s="2" t="s">
        <v>3428</v>
      </c>
      <c r="G394" s="2" t="s">
        <v>1195</v>
      </c>
      <c r="H394" s="2" t="s">
        <v>3429</v>
      </c>
      <c r="I394" s="2" t="s">
        <v>3430</v>
      </c>
      <c r="J394" s="3" t="s">
        <v>3431</v>
      </c>
      <c r="K394" s="4">
        <v>44340</v>
      </c>
      <c r="L394" s="3" t="s">
        <v>3432</v>
      </c>
    </row>
    <row r="395" spans="1:12" x14ac:dyDescent="0.2">
      <c r="A395" s="1">
        <v>394</v>
      </c>
      <c r="B395" s="2" t="s">
        <v>3433</v>
      </c>
      <c r="C395" s="2" t="s">
        <v>3434</v>
      </c>
      <c r="D395" s="2" t="s">
        <v>1164</v>
      </c>
      <c r="E395" s="2" t="s">
        <v>3435</v>
      </c>
      <c r="F395" s="2" t="s">
        <v>3436</v>
      </c>
      <c r="G395" s="2" t="s">
        <v>98</v>
      </c>
      <c r="H395" s="2" t="s">
        <v>3437</v>
      </c>
      <c r="I395" s="2" t="s">
        <v>3438</v>
      </c>
      <c r="J395" s="3" t="s">
        <v>3439</v>
      </c>
      <c r="K395" s="4">
        <v>44111</v>
      </c>
      <c r="L395" s="3" t="s">
        <v>3440</v>
      </c>
    </row>
    <row r="396" spans="1:12" x14ac:dyDescent="0.2">
      <c r="A396" s="1">
        <v>395</v>
      </c>
      <c r="B396" s="2" t="s">
        <v>3441</v>
      </c>
      <c r="C396" s="2" t="s">
        <v>3442</v>
      </c>
      <c r="D396" s="2" t="s">
        <v>3443</v>
      </c>
      <c r="E396" s="2" t="s">
        <v>3444</v>
      </c>
      <c r="F396" s="2" t="s">
        <v>3445</v>
      </c>
      <c r="G396" s="2" t="s">
        <v>283</v>
      </c>
      <c r="H396" s="2" t="s">
        <v>3446</v>
      </c>
      <c r="I396" s="2">
        <f>1-951-944-860</f>
        <v>-2754</v>
      </c>
      <c r="J396" s="3" t="s">
        <v>3447</v>
      </c>
      <c r="K396" s="4">
        <v>44475</v>
      </c>
      <c r="L396" s="3" t="s">
        <v>3448</v>
      </c>
    </row>
    <row r="397" spans="1:12" x14ac:dyDescent="0.2">
      <c r="A397" s="1">
        <v>396</v>
      </c>
      <c r="B397" s="2" t="s">
        <v>3449</v>
      </c>
      <c r="C397" s="2" t="s">
        <v>3450</v>
      </c>
      <c r="D397" s="2" t="s">
        <v>3197</v>
      </c>
      <c r="E397" s="2" t="s">
        <v>3451</v>
      </c>
      <c r="F397" s="2" t="s">
        <v>3452</v>
      </c>
      <c r="G397" s="2" t="s">
        <v>816</v>
      </c>
      <c r="H397" s="2" t="s">
        <v>3453</v>
      </c>
      <c r="I397" s="2" t="s">
        <v>3454</v>
      </c>
      <c r="J397" s="3" t="s">
        <v>3455</v>
      </c>
      <c r="K397" s="4">
        <v>43906</v>
      </c>
      <c r="L397" s="3" t="s">
        <v>3456</v>
      </c>
    </row>
    <row r="398" spans="1:12" x14ac:dyDescent="0.2">
      <c r="A398" s="1">
        <v>397</v>
      </c>
      <c r="B398" s="2" t="s">
        <v>3457</v>
      </c>
      <c r="C398" s="2" t="s">
        <v>3458</v>
      </c>
      <c r="D398" s="2" t="s">
        <v>3459</v>
      </c>
      <c r="E398" s="2" t="s">
        <v>3460</v>
      </c>
      <c r="F398" s="2" t="s">
        <v>3461</v>
      </c>
      <c r="G398" s="2" t="s">
        <v>1489</v>
      </c>
      <c r="H398" s="2" t="s">
        <v>3462</v>
      </c>
      <c r="I398" s="2" t="s">
        <v>3463</v>
      </c>
      <c r="J398" s="3" t="s">
        <v>3464</v>
      </c>
      <c r="K398" s="4">
        <v>44336</v>
      </c>
      <c r="L398" s="3" t="s">
        <v>3465</v>
      </c>
    </row>
    <row r="399" spans="1:12" x14ac:dyDescent="0.2">
      <c r="A399" s="1">
        <v>398</v>
      </c>
      <c r="B399" s="2" t="s">
        <v>3466</v>
      </c>
      <c r="C399" s="2" t="s">
        <v>917</v>
      </c>
      <c r="D399" s="2" t="s">
        <v>3467</v>
      </c>
      <c r="E399" s="2" t="s">
        <v>3468</v>
      </c>
      <c r="F399" s="2" t="s">
        <v>3469</v>
      </c>
      <c r="G399" s="2" t="s">
        <v>599</v>
      </c>
      <c r="H399" s="2" t="s">
        <v>3470</v>
      </c>
      <c r="I399" s="2" t="s">
        <v>3471</v>
      </c>
      <c r="J399" s="3" t="s">
        <v>3472</v>
      </c>
      <c r="K399" s="4">
        <v>43945</v>
      </c>
      <c r="L399" s="3" t="s">
        <v>3473</v>
      </c>
    </row>
    <row r="400" spans="1:12" x14ac:dyDescent="0.2">
      <c r="A400" s="1">
        <v>399</v>
      </c>
      <c r="B400" s="2" t="s">
        <v>3474</v>
      </c>
      <c r="C400" s="2" t="s">
        <v>3475</v>
      </c>
      <c r="D400" s="2" t="s">
        <v>1753</v>
      </c>
      <c r="E400" s="2" t="s">
        <v>3476</v>
      </c>
      <c r="F400" s="2" t="s">
        <v>3477</v>
      </c>
      <c r="G400" s="2" t="s">
        <v>3478</v>
      </c>
      <c r="H400" s="2" t="s">
        <v>3479</v>
      </c>
      <c r="I400" s="2" t="s">
        <v>3480</v>
      </c>
      <c r="J400" s="3" t="s">
        <v>3481</v>
      </c>
      <c r="K400" s="4">
        <v>43921</v>
      </c>
      <c r="L400" s="3" t="s">
        <v>3482</v>
      </c>
    </row>
    <row r="401" spans="1:12" x14ac:dyDescent="0.2">
      <c r="A401" s="1">
        <v>400</v>
      </c>
      <c r="B401" s="2" t="s">
        <v>3483</v>
      </c>
      <c r="C401" s="2" t="s">
        <v>3484</v>
      </c>
      <c r="D401" s="2" t="s">
        <v>1988</v>
      </c>
      <c r="E401" s="2" t="s">
        <v>3485</v>
      </c>
      <c r="F401" s="2" t="s">
        <v>3486</v>
      </c>
      <c r="G401" s="2" t="s">
        <v>2080</v>
      </c>
      <c r="H401" s="2" t="s">
        <v>3487</v>
      </c>
      <c r="I401" s="2" t="s">
        <v>3488</v>
      </c>
      <c r="J401" s="3" t="s">
        <v>3489</v>
      </c>
      <c r="K401" s="4">
        <v>44033</v>
      </c>
      <c r="L401" s="3" t="s">
        <v>3490</v>
      </c>
    </row>
    <row r="402" spans="1:12" x14ac:dyDescent="0.2">
      <c r="A402" s="1">
        <v>401</v>
      </c>
      <c r="B402" s="2" t="s">
        <v>3491</v>
      </c>
      <c r="C402" s="2" t="s">
        <v>3492</v>
      </c>
      <c r="D402" s="2" t="s">
        <v>1305</v>
      </c>
      <c r="E402" s="2" t="s">
        <v>3493</v>
      </c>
      <c r="F402" s="2" t="s">
        <v>3494</v>
      </c>
      <c r="G402" s="2" t="s">
        <v>1524</v>
      </c>
      <c r="H402" s="2" t="s">
        <v>3495</v>
      </c>
      <c r="I402" s="2">
        <v>7432518490</v>
      </c>
      <c r="J402" s="3" t="s">
        <v>3496</v>
      </c>
      <c r="K402" s="4">
        <v>44516</v>
      </c>
      <c r="L402" s="3" t="s">
        <v>3497</v>
      </c>
    </row>
    <row r="403" spans="1:12" x14ac:dyDescent="0.2">
      <c r="A403" s="1">
        <v>402</v>
      </c>
      <c r="B403" s="2" t="s">
        <v>3498</v>
      </c>
      <c r="C403" s="2" t="s">
        <v>3458</v>
      </c>
      <c r="D403" s="2" t="s">
        <v>3499</v>
      </c>
      <c r="E403" s="2" t="s">
        <v>3500</v>
      </c>
      <c r="F403" s="2" t="s">
        <v>3501</v>
      </c>
      <c r="G403" s="2" t="s">
        <v>560</v>
      </c>
      <c r="H403" s="2">
        <v>1890761570</v>
      </c>
      <c r="I403" s="2">
        <v>4091801620</v>
      </c>
      <c r="J403" s="3" t="s">
        <v>3502</v>
      </c>
      <c r="K403" s="4">
        <v>44577</v>
      </c>
      <c r="L403" s="3" t="s">
        <v>3503</v>
      </c>
    </row>
    <row r="404" spans="1:12" x14ac:dyDescent="0.2">
      <c r="A404" s="1">
        <v>403</v>
      </c>
      <c r="B404" s="2" t="s">
        <v>3504</v>
      </c>
      <c r="C404" s="2" t="s">
        <v>3505</v>
      </c>
      <c r="D404" s="2" t="s">
        <v>3506</v>
      </c>
      <c r="E404" s="2" t="s">
        <v>3507</v>
      </c>
      <c r="F404" s="2" t="s">
        <v>3508</v>
      </c>
      <c r="G404" s="2" t="s">
        <v>2080</v>
      </c>
      <c r="H404" s="2" t="s">
        <v>3509</v>
      </c>
      <c r="I404" s="2">
        <v>8980732697</v>
      </c>
      <c r="J404" s="3" t="s">
        <v>3510</v>
      </c>
      <c r="K404" s="4">
        <v>43938</v>
      </c>
      <c r="L404" s="3" t="s">
        <v>3511</v>
      </c>
    </row>
    <row r="405" spans="1:12" x14ac:dyDescent="0.2">
      <c r="A405" s="1">
        <v>404</v>
      </c>
      <c r="B405" s="2" t="s">
        <v>3512</v>
      </c>
      <c r="C405" s="2" t="s">
        <v>3513</v>
      </c>
      <c r="D405" s="2" t="s">
        <v>3514</v>
      </c>
      <c r="E405" s="2" t="s">
        <v>3515</v>
      </c>
      <c r="F405" s="2" t="s">
        <v>3516</v>
      </c>
      <c r="G405" s="2" t="s">
        <v>501</v>
      </c>
      <c r="H405" s="2">
        <f>1-224-818-9716</f>
        <v>-10757</v>
      </c>
      <c r="I405" s="2" t="s">
        <v>3517</v>
      </c>
      <c r="J405" s="3" t="s">
        <v>3518</v>
      </c>
      <c r="K405" s="4">
        <v>44571</v>
      </c>
      <c r="L405" s="3" t="s">
        <v>3519</v>
      </c>
    </row>
    <row r="406" spans="1:12" x14ac:dyDescent="0.2">
      <c r="A406" s="1">
        <v>405</v>
      </c>
      <c r="B406" s="2" t="s">
        <v>3520</v>
      </c>
      <c r="C406" s="2" t="s">
        <v>3521</v>
      </c>
      <c r="D406" s="2" t="s">
        <v>114</v>
      </c>
      <c r="E406" s="2" t="s">
        <v>3522</v>
      </c>
      <c r="F406" s="2" t="s">
        <v>3523</v>
      </c>
      <c r="G406" s="2" t="s">
        <v>3524</v>
      </c>
      <c r="H406" s="2" t="s">
        <v>3525</v>
      </c>
      <c r="I406" s="2" t="s">
        <v>3526</v>
      </c>
      <c r="J406" s="3" t="s">
        <v>3527</v>
      </c>
      <c r="K406" s="4">
        <v>44591</v>
      </c>
      <c r="L406" s="3" t="s">
        <v>3528</v>
      </c>
    </row>
    <row r="407" spans="1:12" x14ac:dyDescent="0.2">
      <c r="A407" s="1">
        <v>406</v>
      </c>
      <c r="B407" s="2" t="s">
        <v>3529</v>
      </c>
      <c r="C407" s="2" t="s">
        <v>3530</v>
      </c>
      <c r="D407" s="2" t="s">
        <v>3531</v>
      </c>
      <c r="E407" s="2" t="s">
        <v>3532</v>
      </c>
      <c r="F407" s="2" t="s">
        <v>3533</v>
      </c>
      <c r="G407" s="2" t="s">
        <v>3534</v>
      </c>
      <c r="H407" s="2" t="s">
        <v>3535</v>
      </c>
      <c r="I407" s="2" t="s">
        <v>3536</v>
      </c>
      <c r="J407" s="3" t="s">
        <v>3537</v>
      </c>
      <c r="K407" s="4">
        <v>44611</v>
      </c>
      <c r="L407" s="3" t="s">
        <v>3538</v>
      </c>
    </row>
    <row r="408" spans="1:12" x14ac:dyDescent="0.2">
      <c r="A408" s="1">
        <v>407</v>
      </c>
      <c r="B408" s="2" t="s">
        <v>3539</v>
      </c>
      <c r="C408" s="2" t="s">
        <v>3540</v>
      </c>
      <c r="D408" s="2" t="s">
        <v>3541</v>
      </c>
      <c r="E408" s="2" t="s">
        <v>3542</v>
      </c>
      <c r="F408" s="2" t="s">
        <v>3543</v>
      </c>
      <c r="G408" s="2" t="s">
        <v>293</v>
      </c>
      <c r="H408" s="2" t="s">
        <v>3544</v>
      </c>
      <c r="I408" s="2" t="s">
        <v>3545</v>
      </c>
      <c r="J408" s="3" t="s">
        <v>3546</v>
      </c>
      <c r="K408" s="4">
        <v>44123</v>
      </c>
      <c r="L408" s="3" t="s">
        <v>3547</v>
      </c>
    </row>
    <row r="409" spans="1:12" x14ac:dyDescent="0.2">
      <c r="A409" s="1">
        <v>408</v>
      </c>
      <c r="B409" s="2" t="s">
        <v>3548</v>
      </c>
      <c r="C409" s="2" t="s">
        <v>336</v>
      </c>
      <c r="D409" s="2" t="s">
        <v>3549</v>
      </c>
      <c r="E409" s="2" t="s">
        <v>3550</v>
      </c>
      <c r="F409" s="2" t="s">
        <v>3551</v>
      </c>
      <c r="G409" s="2" t="s">
        <v>457</v>
      </c>
      <c r="H409" s="2" t="s">
        <v>3552</v>
      </c>
      <c r="I409" s="2" t="s">
        <v>3553</v>
      </c>
      <c r="J409" s="3" t="s">
        <v>3554</v>
      </c>
      <c r="K409" s="4">
        <v>44572</v>
      </c>
      <c r="L409" s="3" t="s">
        <v>3555</v>
      </c>
    </row>
    <row r="410" spans="1:12" x14ac:dyDescent="0.2">
      <c r="A410" s="1">
        <v>409</v>
      </c>
      <c r="B410" s="2" t="s">
        <v>3556</v>
      </c>
      <c r="C410" s="2" t="s">
        <v>3557</v>
      </c>
      <c r="D410" s="2" t="s">
        <v>3558</v>
      </c>
      <c r="E410" s="2" t="s">
        <v>3559</v>
      </c>
      <c r="F410" s="2" t="s">
        <v>3560</v>
      </c>
      <c r="G410" s="2" t="s">
        <v>3561</v>
      </c>
      <c r="H410" s="2" t="s">
        <v>3562</v>
      </c>
      <c r="I410" s="2">
        <v>1974058669</v>
      </c>
      <c r="J410" s="3" t="s">
        <v>3563</v>
      </c>
      <c r="K410" s="4">
        <v>44681</v>
      </c>
      <c r="L410" s="3" t="s">
        <v>3564</v>
      </c>
    </row>
    <row r="411" spans="1:12" x14ac:dyDescent="0.2">
      <c r="A411" s="1">
        <v>410</v>
      </c>
      <c r="B411" s="2" t="s">
        <v>3565</v>
      </c>
      <c r="C411" s="2" t="s">
        <v>878</v>
      </c>
      <c r="D411" s="2" t="s">
        <v>79</v>
      </c>
      <c r="E411" s="2" t="s">
        <v>3566</v>
      </c>
      <c r="F411" s="2" t="s">
        <v>3567</v>
      </c>
      <c r="G411" s="2" t="s">
        <v>3568</v>
      </c>
      <c r="H411" s="2" t="s">
        <v>3569</v>
      </c>
      <c r="I411" s="2" t="s">
        <v>3570</v>
      </c>
      <c r="J411" s="3" t="s">
        <v>3571</v>
      </c>
      <c r="K411" s="4">
        <v>43914</v>
      </c>
      <c r="L411" s="3" t="s">
        <v>3572</v>
      </c>
    </row>
    <row r="412" spans="1:12" x14ac:dyDescent="0.2">
      <c r="A412" s="1">
        <v>411</v>
      </c>
      <c r="B412" s="2" t="s">
        <v>3573</v>
      </c>
      <c r="C412" s="2" t="s">
        <v>130</v>
      </c>
      <c r="D412" s="2" t="s">
        <v>2925</v>
      </c>
      <c r="E412" s="2" t="s">
        <v>3574</v>
      </c>
      <c r="F412" s="2" t="s">
        <v>3575</v>
      </c>
      <c r="G412" s="2" t="s">
        <v>741</v>
      </c>
      <c r="H412" s="2" t="s">
        <v>3576</v>
      </c>
      <c r="I412" s="2" t="s">
        <v>3577</v>
      </c>
      <c r="J412" s="3" t="s">
        <v>3578</v>
      </c>
      <c r="K412" s="4">
        <v>44395</v>
      </c>
      <c r="L412" s="3" t="s">
        <v>3579</v>
      </c>
    </row>
    <row r="413" spans="1:12" x14ac:dyDescent="0.2">
      <c r="A413" s="1">
        <v>412</v>
      </c>
      <c r="B413" s="2" t="s">
        <v>3580</v>
      </c>
      <c r="C413" s="2" t="s">
        <v>822</v>
      </c>
      <c r="D413" s="2" t="s">
        <v>3581</v>
      </c>
      <c r="E413" s="2" t="s">
        <v>3582</v>
      </c>
      <c r="F413" s="2" t="s">
        <v>3583</v>
      </c>
      <c r="G413" s="2" t="s">
        <v>340</v>
      </c>
      <c r="H413" s="2" t="s">
        <v>3584</v>
      </c>
      <c r="I413" s="2" t="s">
        <v>3585</v>
      </c>
      <c r="J413" s="3" t="s">
        <v>3586</v>
      </c>
      <c r="K413" s="4">
        <v>44240</v>
      </c>
      <c r="L413" s="3" t="s">
        <v>3587</v>
      </c>
    </row>
    <row r="414" spans="1:12" x14ac:dyDescent="0.2">
      <c r="A414" s="1">
        <v>413</v>
      </c>
      <c r="B414" s="2" t="s">
        <v>3588</v>
      </c>
      <c r="C414" s="2" t="s">
        <v>307</v>
      </c>
      <c r="D414" s="2" t="s">
        <v>3098</v>
      </c>
      <c r="E414" s="2" t="s">
        <v>3589</v>
      </c>
      <c r="F414" s="2" t="s">
        <v>3590</v>
      </c>
      <c r="G414" s="2" t="s">
        <v>3591</v>
      </c>
      <c r="H414" s="2" t="s">
        <v>3592</v>
      </c>
      <c r="I414" s="2" t="s">
        <v>3593</v>
      </c>
      <c r="J414" s="3" t="s">
        <v>3594</v>
      </c>
      <c r="K414" s="4">
        <v>44392</v>
      </c>
      <c r="L414" s="3" t="s">
        <v>3595</v>
      </c>
    </row>
    <row r="415" spans="1:12" x14ac:dyDescent="0.2">
      <c r="A415" s="1">
        <v>414</v>
      </c>
      <c r="B415" s="2" t="s">
        <v>3596</v>
      </c>
      <c r="C415" s="2" t="s">
        <v>3597</v>
      </c>
      <c r="D415" s="2" t="s">
        <v>3598</v>
      </c>
      <c r="E415" s="2" t="s">
        <v>3599</v>
      </c>
      <c r="F415" s="2" t="s">
        <v>3600</v>
      </c>
      <c r="G415" s="2" t="s">
        <v>835</v>
      </c>
      <c r="H415" s="2" t="s">
        <v>3601</v>
      </c>
      <c r="I415" s="2" t="s">
        <v>3602</v>
      </c>
      <c r="J415" s="3" t="s">
        <v>3603</v>
      </c>
      <c r="K415" s="4">
        <v>44383</v>
      </c>
      <c r="L415" s="3" t="s">
        <v>3604</v>
      </c>
    </row>
    <row r="416" spans="1:12" x14ac:dyDescent="0.2">
      <c r="A416" s="1">
        <v>415</v>
      </c>
      <c r="B416" s="2" t="s">
        <v>3605</v>
      </c>
      <c r="C416" s="2" t="s">
        <v>3606</v>
      </c>
      <c r="D416" s="2" t="s">
        <v>2494</v>
      </c>
      <c r="E416" s="2" t="s">
        <v>3607</v>
      </c>
      <c r="F416" s="2" t="s">
        <v>3608</v>
      </c>
      <c r="G416" s="2" t="s">
        <v>1140</v>
      </c>
      <c r="H416" s="2">
        <v>7209726342</v>
      </c>
      <c r="I416" s="2" t="s">
        <v>3609</v>
      </c>
      <c r="J416" s="3" t="s">
        <v>3610</v>
      </c>
      <c r="K416" s="4">
        <v>44433</v>
      </c>
      <c r="L416" s="3" t="s">
        <v>3611</v>
      </c>
    </row>
    <row r="417" spans="1:12" x14ac:dyDescent="0.2">
      <c r="A417" s="1">
        <v>416</v>
      </c>
      <c r="B417" s="2" t="s">
        <v>3612</v>
      </c>
      <c r="C417" s="2" t="s">
        <v>3237</v>
      </c>
      <c r="D417" s="2" t="s">
        <v>2022</v>
      </c>
      <c r="E417" s="2" t="s">
        <v>3613</v>
      </c>
      <c r="F417" s="2" t="s">
        <v>3614</v>
      </c>
      <c r="G417" s="2" t="s">
        <v>162</v>
      </c>
      <c r="H417" s="2">
        <v>3137910453</v>
      </c>
      <c r="I417" s="2" t="s">
        <v>3615</v>
      </c>
      <c r="J417" s="3" t="s">
        <v>3616</v>
      </c>
      <c r="K417" s="4">
        <v>43907</v>
      </c>
      <c r="L417" s="3" t="s">
        <v>3617</v>
      </c>
    </row>
    <row r="418" spans="1:12" x14ac:dyDescent="0.2">
      <c r="A418" s="1">
        <v>417</v>
      </c>
      <c r="B418" s="2" t="s">
        <v>3618</v>
      </c>
      <c r="C418" s="2" t="s">
        <v>3619</v>
      </c>
      <c r="D418" s="2" t="s">
        <v>3620</v>
      </c>
      <c r="E418" s="2" t="s">
        <v>3621</v>
      </c>
      <c r="F418" s="2" t="s">
        <v>3622</v>
      </c>
      <c r="G418" s="2" t="s">
        <v>3623</v>
      </c>
      <c r="H418" s="2">
        <f>1-437-602-5300</f>
        <v>-6338</v>
      </c>
      <c r="I418" s="2" t="s">
        <v>3624</v>
      </c>
      <c r="J418" s="3" t="s">
        <v>3625</v>
      </c>
      <c r="K418" s="4">
        <v>44603</v>
      </c>
      <c r="L418" s="3" t="s">
        <v>3626</v>
      </c>
    </row>
    <row r="419" spans="1:12" x14ac:dyDescent="0.2">
      <c r="A419" s="1">
        <v>418</v>
      </c>
      <c r="B419" s="2" t="s">
        <v>3627</v>
      </c>
      <c r="C419" s="2" t="s">
        <v>3628</v>
      </c>
      <c r="D419" s="2" t="s">
        <v>3629</v>
      </c>
      <c r="E419" s="2" t="s">
        <v>3630</v>
      </c>
      <c r="F419" s="2" t="s">
        <v>3631</v>
      </c>
      <c r="G419" s="2" t="s">
        <v>1041</v>
      </c>
      <c r="H419" s="2" t="s">
        <v>3632</v>
      </c>
      <c r="I419" s="2" t="s">
        <v>3633</v>
      </c>
      <c r="J419" s="3" t="s">
        <v>3634</v>
      </c>
      <c r="K419" s="4">
        <v>44439</v>
      </c>
      <c r="L419" s="3" t="s">
        <v>3635</v>
      </c>
    </row>
    <row r="420" spans="1:12" x14ac:dyDescent="0.2">
      <c r="A420" s="1">
        <v>419</v>
      </c>
      <c r="B420" s="2" t="s">
        <v>3636</v>
      </c>
      <c r="C420" s="2" t="s">
        <v>3637</v>
      </c>
      <c r="D420" s="2" t="s">
        <v>1119</v>
      </c>
      <c r="E420" s="2" t="s">
        <v>3638</v>
      </c>
      <c r="F420" s="2" t="s">
        <v>3639</v>
      </c>
      <c r="G420" s="2" t="s">
        <v>3640</v>
      </c>
      <c r="H420" s="2" t="s">
        <v>3641</v>
      </c>
      <c r="I420" s="2" t="s">
        <v>3642</v>
      </c>
      <c r="J420" s="3" t="s">
        <v>3643</v>
      </c>
      <c r="K420" s="4">
        <v>44275</v>
      </c>
      <c r="L420" s="3" t="s">
        <v>3644</v>
      </c>
    </row>
    <row r="421" spans="1:12" x14ac:dyDescent="0.2">
      <c r="A421" s="1">
        <v>420</v>
      </c>
      <c r="B421" s="2" t="s">
        <v>3645</v>
      </c>
      <c r="C421" s="2" t="s">
        <v>595</v>
      </c>
      <c r="D421" s="2" t="s">
        <v>3646</v>
      </c>
      <c r="E421" s="2" t="s">
        <v>3647</v>
      </c>
      <c r="F421" s="2" t="s">
        <v>3648</v>
      </c>
      <c r="G421" s="2" t="s">
        <v>3649</v>
      </c>
      <c r="H421" s="2">
        <v>9154881770</v>
      </c>
      <c r="I421" s="2" t="s">
        <v>3650</v>
      </c>
      <c r="J421" s="3" t="s">
        <v>3651</v>
      </c>
      <c r="K421" s="4">
        <v>44538</v>
      </c>
      <c r="L421" s="3" t="s">
        <v>3652</v>
      </c>
    </row>
    <row r="422" spans="1:12" x14ac:dyDescent="0.2">
      <c r="A422" s="1">
        <v>421</v>
      </c>
      <c r="B422" s="2" t="s">
        <v>3653</v>
      </c>
      <c r="C422" s="2" t="s">
        <v>3628</v>
      </c>
      <c r="D422" s="2" t="s">
        <v>659</v>
      </c>
      <c r="E422" s="2" t="s">
        <v>3654</v>
      </c>
      <c r="F422" s="2" t="s">
        <v>3655</v>
      </c>
      <c r="G422" s="2" t="s">
        <v>17</v>
      </c>
      <c r="H422" s="2" t="s">
        <v>3656</v>
      </c>
      <c r="I422" s="2" t="s">
        <v>3657</v>
      </c>
      <c r="J422" s="3" t="s">
        <v>3658</v>
      </c>
      <c r="K422" s="4">
        <v>44167</v>
      </c>
      <c r="L422" s="3" t="s">
        <v>3659</v>
      </c>
    </row>
    <row r="423" spans="1:12" x14ac:dyDescent="0.2">
      <c r="A423" s="1">
        <v>422</v>
      </c>
      <c r="B423" s="2" t="s">
        <v>3660</v>
      </c>
      <c r="C423" s="2" t="s">
        <v>3661</v>
      </c>
      <c r="D423" s="2" t="s">
        <v>140</v>
      </c>
      <c r="E423" s="2" t="s">
        <v>3662</v>
      </c>
      <c r="F423" s="2" t="s">
        <v>3663</v>
      </c>
      <c r="G423" s="2" t="s">
        <v>2577</v>
      </c>
      <c r="H423" s="2" t="s">
        <v>3664</v>
      </c>
      <c r="I423" s="2" t="s">
        <v>3665</v>
      </c>
      <c r="J423" s="3" t="s">
        <v>3666</v>
      </c>
      <c r="K423" s="4">
        <v>43951</v>
      </c>
      <c r="L423" s="3" t="s">
        <v>3667</v>
      </c>
    </row>
    <row r="424" spans="1:12" x14ac:dyDescent="0.2">
      <c r="A424" s="1">
        <v>423</v>
      </c>
      <c r="B424" s="2" t="s">
        <v>3668</v>
      </c>
      <c r="C424" s="2" t="s">
        <v>3669</v>
      </c>
      <c r="D424" s="2" t="s">
        <v>1228</v>
      </c>
      <c r="E424" s="2" t="s">
        <v>3670</v>
      </c>
      <c r="F424" s="2" t="s">
        <v>3671</v>
      </c>
      <c r="G424" s="2" t="s">
        <v>570</v>
      </c>
      <c r="H424" s="2" t="s">
        <v>3672</v>
      </c>
      <c r="I424" s="2" t="s">
        <v>3673</v>
      </c>
      <c r="J424" s="3" t="s">
        <v>3674</v>
      </c>
      <c r="K424" s="4">
        <v>43862</v>
      </c>
      <c r="L424" s="3" t="s">
        <v>3675</v>
      </c>
    </row>
    <row r="425" spans="1:12" x14ac:dyDescent="0.2">
      <c r="A425" s="1">
        <v>424</v>
      </c>
      <c r="B425" s="2" t="s">
        <v>3676</v>
      </c>
      <c r="C425" s="2" t="s">
        <v>585</v>
      </c>
      <c r="D425" s="2" t="s">
        <v>2725</v>
      </c>
      <c r="E425" s="2" t="s">
        <v>3677</v>
      </c>
      <c r="F425" s="2" t="s">
        <v>3678</v>
      </c>
      <c r="G425" s="2" t="s">
        <v>3679</v>
      </c>
      <c r="H425" s="2" t="s">
        <v>3680</v>
      </c>
      <c r="I425" s="2" t="s">
        <v>3681</v>
      </c>
      <c r="J425" s="3" t="s">
        <v>3682</v>
      </c>
      <c r="K425" s="4">
        <v>43893</v>
      </c>
      <c r="L425" s="3" t="s">
        <v>3683</v>
      </c>
    </row>
    <row r="426" spans="1:12" x14ac:dyDescent="0.2">
      <c r="A426" s="1">
        <v>425</v>
      </c>
      <c r="B426" s="2" t="s">
        <v>3684</v>
      </c>
      <c r="C426" s="2" t="s">
        <v>1571</v>
      </c>
      <c r="D426" s="2" t="s">
        <v>3685</v>
      </c>
      <c r="E426" s="2" t="s">
        <v>3686</v>
      </c>
      <c r="F426" s="2" t="s">
        <v>3687</v>
      </c>
      <c r="G426" s="2" t="s">
        <v>3055</v>
      </c>
      <c r="H426" s="2" t="s">
        <v>3688</v>
      </c>
      <c r="I426" s="2">
        <v>9888960958</v>
      </c>
      <c r="J426" s="3" t="s">
        <v>3689</v>
      </c>
      <c r="K426" s="4">
        <v>44314</v>
      </c>
      <c r="L426" s="3" t="s">
        <v>3690</v>
      </c>
    </row>
    <row r="427" spans="1:12" x14ac:dyDescent="0.2">
      <c r="A427" s="1">
        <v>426</v>
      </c>
      <c r="B427" s="2" t="s">
        <v>3691</v>
      </c>
      <c r="C427" s="2" t="s">
        <v>1962</v>
      </c>
      <c r="D427" s="2" t="s">
        <v>3692</v>
      </c>
      <c r="E427" s="2" t="s">
        <v>3693</v>
      </c>
      <c r="F427" s="2" t="s">
        <v>3694</v>
      </c>
      <c r="G427" s="2" t="s">
        <v>320</v>
      </c>
      <c r="H427" s="2" t="s">
        <v>3695</v>
      </c>
      <c r="I427" s="2" t="s">
        <v>3696</v>
      </c>
      <c r="J427" s="3" t="s">
        <v>3697</v>
      </c>
      <c r="K427" s="4">
        <v>44377</v>
      </c>
      <c r="L427" s="3" t="s">
        <v>3698</v>
      </c>
    </row>
    <row r="428" spans="1:12" x14ac:dyDescent="0.2">
      <c r="A428" s="1">
        <v>427</v>
      </c>
      <c r="B428" s="2" t="s">
        <v>3699</v>
      </c>
      <c r="C428" s="2" t="s">
        <v>3097</v>
      </c>
      <c r="D428" s="2" t="s">
        <v>3700</v>
      </c>
      <c r="E428" s="2" t="s">
        <v>3701</v>
      </c>
      <c r="F428" s="2" t="s">
        <v>3702</v>
      </c>
      <c r="G428" s="2" t="s">
        <v>171</v>
      </c>
      <c r="H428" s="2" t="s">
        <v>3703</v>
      </c>
      <c r="I428" s="2" t="s">
        <v>3704</v>
      </c>
      <c r="J428" s="3" t="s">
        <v>3705</v>
      </c>
      <c r="K428" s="4">
        <v>43877</v>
      </c>
      <c r="L428" s="3" t="s">
        <v>3706</v>
      </c>
    </row>
    <row r="429" spans="1:12" x14ac:dyDescent="0.2">
      <c r="A429" s="1">
        <v>428</v>
      </c>
      <c r="B429" s="2" t="s">
        <v>3707</v>
      </c>
      <c r="C429" s="2" t="s">
        <v>3708</v>
      </c>
      <c r="D429" s="2" t="s">
        <v>3709</v>
      </c>
      <c r="E429" s="2" t="s">
        <v>3710</v>
      </c>
      <c r="F429" s="2" t="s">
        <v>3711</v>
      </c>
      <c r="G429" s="2" t="s">
        <v>996</v>
      </c>
      <c r="H429" s="2" t="s">
        <v>3712</v>
      </c>
      <c r="I429" s="2" t="s">
        <v>3713</v>
      </c>
      <c r="J429" s="3" t="s">
        <v>3714</v>
      </c>
      <c r="K429" s="4">
        <v>44514</v>
      </c>
      <c r="L429" s="3" t="s">
        <v>3715</v>
      </c>
    </row>
    <row r="430" spans="1:12" x14ac:dyDescent="0.2">
      <c r="A430" s="1">
        <v>429</v>
      </c>
      <c r="B430" s="2" t="s">
        <v>3716</v>
      </c>
      <c r="C430" s="2" t="s">
        <v>1726</v>
      </c>
      <c r="D430" s="2" t="s">
        <v>3717</v>
      </c>
      <c r="E430" s="2" t="s">
        <v>3718</v>
      </c>
      <c r="F430" s="2" t="s">
        <v>3719</v>
      </c>
      <c r="G430" s="2" t="s">
        <v>274</v>
      </c>
      <c r="H430" s="2" t="s">
        <v>3720</v>
      </c>
      <c r="I430" s="2" t="s">
        <v>3721</v>
      </c>
      <c r="J430" s="3" t="s">
        <v>3722</v>
      </c>
      <c r="K430" s="4">
        <v>44406</v>
      </c>
      <c r="L430" s="3" t="s">
        <v>3723</v>
      </c>
    </row>
    <row r="431" spans="1:12" x14ac:dyDescent="0.2">
      <c r="A431" s="1">
        <v>430</v>
      </c>
      <c r="B431" s="2" t="s">
        <v>3724</v>
      </c>
      <c r="C431" s="2" t="s">
        <v>3725</v>
      </c>
      <c r="D431" s="2" t="s">
        <v>3726</v>
      </c>
      <c r="E431" s="2" t="s">
        <v>3727</v>
      </c>
      <c r="F431" s="2" t="s">
        <v>3728</v>
      </c>
      <c r="G431" s="2" t="s">
        <v>3729</v>
      </c>
      <c r="H431" s="2" t="s">
        <v>3730</v>
      </c>
      <c r="I431" s="2" t="s">
        <v>3731</v>
      </c>
      <c r="J431" s="3" t="s">
        <v>3732</v>
      </c>
      <c r="K431" s="4">
        <v>44353</v>
      </c>
      <c r="L431" s="3" t="s">
        <v>3733</v>
      </c>
    </row>
    <row r="432" spans="1:12" x14ac:dyDescent="0.2">
      <c r="A432" s="1">
        <v>431</v>
      </c>
      <c r="B432" s="2" t="s">
        <v>3734</v>
      </c>
      <c r="C432" s="2" t="s">
        <v>3735</v>
      </c>
      <c r="D432" s="2" t="s">
        <v>586</v>
      </c>
      <c r="E432" s="2" t="s">
        <v>3736</v>
      </c>
      <c r="F432" s="2" t="s">
        <v>3737</v>
      </c>
      <c r="G432" s="2" t="s">
        <v>1479</v>
      </c>
      <c r="H432" s="2" t="s">
        <v>3738</v>
      </c>
      <c r="I432" s="2" t="s">
        <v>3739</v>
      </c>
      <c r="J432" s="3" t="s">
        <v>3740</v>
      </c>
      <c r="K432" s="4">
        <v>44157</v>
      </c>
      <c r="L432" s="3" t="s">
        <v>3741</v>
      </c>
    </row>
    <row r="433" spans="1:12" x14ac:dyDescent="0.2">
      <c r="A433" s="1">
        <v>432</v>
      </c>
      <c r="B433" s="2" t="s">
        <v>3742</v>
      </c>
      <c r="C433" s="2" t="s">
        <v>3743</v>
      </c>
      <c r="D433" s="2" t="s">
        <v>3744</v>
      </c>
      <c r="E433" s="2" t="s">
        <v>3745</v>
      </c>
      <c r="F433" s="2" t="s">
        <v>3746</v>
      </c>
      <c r="G433" s="2" t="s">
        <v>854</v>
      </c>
      <c r="H433" s="2" t="s">
        <v>3747</v>
      </c>
      <c r="I433" s="2">
        <f>1-980-846-5317</f>
        <v>-7142</v>
      </c>
      <c r="J433" s="3" t="s">
        <v>3748</v>
      </c>
      <c r="K433" s="4">
        <v>43965</v>
      </c>
      <c r="L433" s="3" t="s">
        <v>3749</v>
      </c>
    </row>
    <row r="434" spans="1:12" x14ac:dyDescent="0.2">
      <c r="A434" s="1">
        <v>433</v>
      </c>
      <c r="B434" s="2" t="s">
        <v>3750</v>
      </c>
      <c r="C434" s="2" t="s">
        <v>3751</v>
      </c>
      <c r="D434" s="2" t="s">
        <v>3752</v>
      </c>
      <c r="E434" s="2" t="s">
        <v>3753</v>
      </c>
      <c r="F434" s="2" t="s">
        <v>3754</v>
      </c>
      <c r="G434" s="2" t="s">
        <v>3640</v>
      </c>
      <c r="H434" s="2" t="s">
        <v>3755</v>
      </c>
      <c r="I434" s="2" t="s">
        <v>3756</v>
      </c>
      <c r="J434" s="3" t="s">
        <v>3757</v>
      </c>
      <c r="K434" s="4">
        <v>44434</v>
      </c>
      <c r="L434" s="3" t="s">
        <v>3758</v>
      </c>
    </row>
    <row r="435" spans="1:12" x14ac:dyDescent="0.2">
      <c r="A435" s="1">
        <v>434</v>
      </c>
      <c r="B435" s="2" t="s">
        <v>3759</v>
      </c>
      <c r="C435" s="2" t="s">
        <v>2333</v>
      </c>
      <c r="D435" s="2" t="s">
        <v>3760</v>
      </c>
      <c r="E435" s="2" t="s">
        <v>3761</v>
      </c>
      <c r="F435" s="2" t="s">
        <v>3762</v>
      </c>
      <c r="G435" s="2" t="s">
        <v>1712</v>
      </c>
      <c r="H435" s="2" t="s">
        <v>3763</v>
      </c>
      <c r="I435" s="2" t="s">
        <v>3764</v>
      </c>
      <c r="J435" s="3" t="s">
        <v>3765</v>
      </c>
      <c r="K435" s="4">
        <v>44534</v>
      </c>
      <c r="L435" s="3" t="s">
        <v>3766</v>
      </c>
    </row>
    <row r="436" spans="1:12" x14ac:dyDescent="0.2">
      <c r="A436" s="1">
        <v>435</v>
      </c>
      <c r="B436" s="2" t="s">
        <v>3767</v>
      </c>
      <c r="C436" s="2" t="s">
        <v>3768</v>
      </c>
      <c r="D436" s="2" t="s">
        <v>2323</v>
      </c>
      <c r="E436" s="2" t="s">
        <v>3769</v>
      </c>
      <c r="F436" s="2" t="s">
        <v>3770</v>
      </c>
      <c r="G436" s="2" t="s">
        <v>1158</v>
      </c>
      <c r="H436" s="2">
        <v>6703662095</v>
      </c>
      <c r="I436" s="2" t="s">
        <v>3771</v>
      </c>
      <c r="J436" s="3" t="s">
        <v>3772</v>
      </c>
      <c r="K436" s="4">
        <v>44545</v>
      </c>
      <c r="L436" s="3" t="s">
        <v>3773</v>
      </c>
    </row>
    <row r="437" spans="1:12" x14ac:dyDescent="0.2">
      <c r="A437" s="1">
        <v>436</v>
      </c>
      <c r="B437" s="2" t="s">
        <v>3774</v>
      </c>
      <c r="C437" s="2" t="s">
        <v>2076</v>
      </c>
      <c r="D437" s="2" t="s">
        <v>1128</v>
      </c>
      <c r="E437" s="2" t="s">
        <v>3775</v>
      </c>
      <c r="F437" s="2" t="s">
        <v>3776</v>
      </c>
      <c r="G437" s="2" t="s">
        <v>1837</v>
      </c>
      <c r="H437" s="2" t="s">
        <v>3777</v>
      </c>
      <c r="I437" s="2">
        <v>1024127095</v>
      </c>
      <c r="J437" s="3" t="s">
        <v>3778</v>
      </c>
      <c r="K437" s="4">
        <v>44008</v>
      </c>
      <c r="L437" s="3" t="s">
        <v>3779</v>
      </c>
    </row>
    <row r="438" spans="1:12" x14ac:dyDescent="0.2">
      <c r="A438" s="1">
        <v>437</v>
      </c>
      <c r="B438" s="2" t="s">
        <v>3780</v>
      </c>
      <c r="C438" s="2" t="s">
        <v>289</v>
      </c>
      <c r="D438" s="2" t="s">
        <v>3781</v>
      </c>
      <c r="E438" s="2" t="s">
        <v>3782</v>
      </c>
      <c r="F438" s="2" t="s">
        <v>3783</v>
      </c>
      <c r="G438" s="2" t="s">
        <v>3784</v>
      </c>
      <c r="H438" s="2">
        <v>6907120293</v>
      </c>
      <c r="I438" s="2" t="s">
        <v>3785</v>
      </c>
      <c r="J438" s="3" t="s">
        <v>3786</v>
      </c>
      <c r="K438" s="4">
        <v>44533</v>
      </c>
      <c r="L438" s="3" t="s">
        <v>3787</v>
      </c>
    </row>
    <row r="439" spans="1:12" x14ac:dyDescent="0.2">
      <c r="A439" s="1">
        <v>438</v>
      </c>
      <c r="B439" s="2" t="s">
        <v>3788</v>
      </c>
      <c r="C439" s="2" t="s">
        <v>3789</v>
      </c>
      <c r="D439" s="2" t="s">
        <v>1209</v>
      </c>
      <c r="E439" s="2" t="s">
        <v>3790</v>
      </c>
      <c r="F439" s="2" t="s">
        <v>3791</v>
      </c>
      <c r="G439" s="2" t="s">
        <v>190</v>
      </c>
      <c r="H439" s="2" t="s">
        <v>3792</v>
      </c>
      <c r="I439" s="2" t="s">
        <v>3793</v>
      </c>
      <c r="J439" s="3" t="s">
        <v>3794</v>
      </c>
      <c r="K439" s="4">
        <v>44387</v>
      </c>
      <c r="L439" s="3" t="s">
        <v>3795</v>
      </c>
    </row>
    <row r="440" spans="1:12" x14ac:dyDescent="0.2">
      <c r="A440" s="1">
        <v>439</v>
      </c>
      <c r="B440" s="2" t="s">
        <v>3796</v>
      </c>
      <c r="C440" s="2" t="s">
        <v>631</v>
      </c>
      <c r="D440" s="2" t="s">
        <v>3797</v>
      </c>
      <c r="E440" s="2" t="s">
        <v>3798</v>
      </c>
      <c r="F440" s="2" t="s">
        <v>3799</v>
      </c>
      <c r="G440" s="2" t="s">
        <v>1178</v>
      </c>
      <c r="H440" s="2" t="s">
        <v>3800</v>
      </c>
      <c r="I440" s="2" t="s">
        <v>3801</v>
      </c>
      <c r="J440" s="3" t="s">
        <v>3802</v>
      </c>
      <c r="K440" s="4">
        <v>44253</v>
      </c>
      <c r="L440" s="3" t="s">
        <v>3803</v>
      </c>
    </row>
    <row r="441" spans="1:12" x14ac:dyDescent="0.2">
      <c r="A441" s="1">
        <v>440</v>
      </c>
      <c r="B441" s="2" t="s">
        <v>3804</v>
      </c>
      <c r="C441" s="2" t="s">
        <v>3805</v>
      </c>
      <c r="D441" s="2" t="s">
        <v>3629</v>
      </c>
      <c r="E441" s="2" t="s">
        <v>3806</v>
      </c>
      <c r="F441" s="2" t="s">
        <v>3807</v>
      </c>
      <c r="G441" s="2" t="s">
        <v>3808</v>
      </c>
      <c r="H441" s="2" t="s">
        <v>3809</v>
      </c>
      <c r="I441" s="2" t="s">
        <v>3810</v>
      </c>
      <c r="J441" s="3" t="s">
        <v>3811</v>
      </c>
      <c r="K441" s="4">
        <v>44371</v>
      </c>
      <c r="L441" s="3" t="s">
        <v>3812</v>
      </c>
    </row>
    <row r="442" spans="1:12" x14ac:dyDescent="0.2">
      <c r="A442" s="1">
        <v>441</v>
      </c>
      <c r="B442" s="2" t="s">
        <v>3813</v>
      </c>
      <c r="C442" s="2" t="s">
        <v>3814</v>
      </c>
      <c r="D442" s="2" t="s">
        <v>537</v>
      </c>
      <c r="E442" s="2" t="s">
        <v>3815</v>
      </c>
      <c r="F442" s="2" t="s">
        <v>3816</v>
      </c>
      <c r="G442" s="2" t="s">
        <v>3729</v>
      </c>
      <c r="H442" s="2" t="s">
        <v>3817</v>
      </c>
      <c r="I442" s="2">
        <v>4282991256</v>
      </c>
      <c r="J442" s="3" t="s">
        <v>3818</v>
      </c>
      <c r="K442" s="4">
        <v>43968</v>
      </c>
      <c r="L442" s="3" t="s">
        <v>3819</v>
      </c>
    </row>
    <row r="443" spans="1:12" x14ac:dyDescent="0.2">
      <c r="A443" s="1">
        <v>442</v>
      </c>
      <c r="B443" s="2" t="s">
        <v>3820</v>
      </c>
      <c r="C443" s="2" t="s">
        <v>2399</v>
      </c>
      <c r="D443" s="2" t="s">
        <v>3821</v>
      </c>
      <c r="E443" s="2" t="s">
        <v>3822</v>
      </c>
      <c r="F443" s="2" t="s">
        <v>3823</v>
      </c>
      <c r="G443" s="2" t="s">
        <v>1765</v>
      </c>
      <c r="H443" s="2" t="s">
        <v>3824</v>
      </c>
      <c r="I443" s="2" t="s">
        <v>3825</v>
      </c>
      <c r="J443" s="3" t="s">
        <v>3826</v>
      </c>
      <c r="K443" s="4">
        <v>43844</v>
      </c>
      <c r="L443" s="3" t="s">
        <v>3827</v>
      </c>
    </row>
    <row r="444" spans="1:12" x14ac:dyDescent="0.2">
      <c r="A444" s="1">
        <v>443</v>
      </c>
      <c r="B444" s="2" t="s">
        <v>3828</v>
      </c>
      <c r="C444" s="2" t="s">
        <v>121</v>
      </c>
      <c r="D444" s="2" t="s">
        <v>3829</v>
      </c>
      <c r="E444" s="2" t="s">
        <v>3830</v>
      </c>
      <c r="F444" s="2" t="s">
        <v>3831</v>
      </c>
      <c r="G444" s="2" t="s">
        <v>3832</v>
      </c>
      <c r="H444" s="2" t="s">
        <v>3833</v>
      </c>
      <c r="I444" s="2" t="s">
        <v>3834</v>
      </c>
      <c r="J444" s="3" t="s">
        <v>3835</v>
      </c>
      <c r="K444" s="4">
        <v>44131</v>
      </c>
      <c r="L444" s="3" t="s">
        <v>3836</v>
      </c>
    </row>
    <row r="445" spans="1:12" x14ac:dyDescent="0.2">
      <c r="A445" s="1">
        <v>444</v>
      </c>
      <c r="B445" s="2" t="s">
        <v>3837</v>
      </c>
      <c r="C445" s="2" t="s">
        <v>3838</v>
      </c>
      <c r="D445" s="2" t="s">
        <v>131</v>
      </c>
      <c r="E445" s="2" t="s">
        <v>1923</v>
      </c>
      <c r="F445" s="2" t="s">
        <v>3839</v>
      </c>
      <c r="G445" s="2" t="s">
        <v>64</v>
      </c>
      <c r="H445" s="2" t="s">
        <v>3840</v>
      </c>
      <c r="I445" s="2" t="s">
        <v>3841</v>
      </c>
      <c r="J445" s="3" t="s">
        <v>3842</v>
      </c>
      <c r="K445" s="4">
        <v>44101</v>
      </c>
      <c r="L445" s="3" t="s">
        <v>3843</v>
      </c>
    </row>
    <row r="446" spans="1:12" x14ac:dyDescent="0.2">
      <c r="A446" s="1">
        <v>445</v>
      </c>
      <c r="B446" s="2" t="s">
        <v>3844</v>
      </c>
      <c r="C446" s="2" t="s">
        <v>1261</v>
      </c>
      <c r="D446" s="2" t="s">
        <v>3845</v>
      </c>
      <c r="E446" s="2" t="s">
        <v>3846</v>
      </c>
      <c r="F446" s="2" t="s">
        <v>3847</v>
      </c>
      <c r="G446" s="2" t="s">
        <v>3848</v>
      </c>
      <c r="H446" s="2" t="s">
        <v>3849</v>
      </c>
      <c r="I446" s="2" t="s">
        <v>3850</v>
      </c>
      <c r="J446" s="3" t="s">
        <v>3851</v>
      </c>
      <c r="K446" s="4">
        <v>44649</v>
      </c>
      <c r="L446" s="3" t="s">
        <v>3852</v>
      </c>
    </row>
    <row r="447" spans="1:12" x14ac:dyDescent="0.2">
      <c r="A447" s="1">
        <v>446</v>
      </c>
      <c r="B447" s="2" t="s">
        <v>3853</v>
      </c>
      <c r="C447" s="2" t="s">
        <v>3854</v>
      </c>
      <c r="D447" s="2" t="s">
        <v>3855</v>
      </c>
      <c r="E447" s="2" t="s">
        <v>3856</v>
      </c>
      <c r="F447" s="2" t="s">
        <v>3857</v>
      </c>
      <c r="G447" s="2" t="s">
        <v>520</v>
      </c>
      <c r="H447" s="2" t="s">
        <v>3858</v>
      </c>
      <c r="I447" s="2" t="s">
        <v>3859</v>
      </c>
      <c r="J447" s="3" t="s">
        <v>3860</v>
      </c>
      <c r="K447" s="4">
        <v>43961</v>
      </c>
      <c r="L447" s="3" t="s">
        <v>3861</v>
      </c>
    </row>
    <row r="448" spans="1:12" x14ac:dyDescent="0.2">
      <c r="A448" s="1">
        <v>447</v>
      </c>
      <c r="B448" s="2" t="s">
        <v>3862</v>
      </c>
      <c r="C448" s="2" t="s">
        <v>3308</v>
      </c>
      <c r="D448" s="2" t="s">
        <v>3863</v>
      </c>
      <c r="E448" s="2" t="s">
        <v>3864</v>
      </c>
      <c r="F448" s="2" t="s">
        <v>3865</v>
      </c>
      <c r="G448" s="2" t="s">
        <v>1534</v>
      </c>
      <c r="H448" s="2" t="s">
        <v>3866</v>
      </c>
      <c r="I448" s="2" t="s">
        <v>3867</v>
      </c>
      <c r="J448" s="3" t="s">
        <v>3868</v>
      </c>
      <c r="K448" s="4">
        <v>44592</v>
      </c>
      <c r="L448" s="3" t="s">
        <v>3869</v>
      </c>
    </row>
    <row r="449" spans="1:12" x14ac:dyDescent="0.2">
      <c r="A449" s="1">
        <v>448</v>
      </c>
      <c r="B449" s="2" t="s">
        <v>3870</v>
      </c>
      <c r="C449" s="2" t="s">
        <v>737</v>
      </c>
      <c r="D449" s="2" t="s">
        <v>2942</v>
      </c>
      <c r="E449" s="2" t="s">
        <v>3871</v>
      </c>
      <c r="F449" s="2" t="s">
        <v>3872</v>
      </c>
      <c r="G449" s="2" t="s">
        <v>511</v>
      </c>
      <c r="H449" s="2" t="s">
        <v>3873</v>
      </c>
      <c r="I449" s="2">
        <v>3707135701</v>
      </c>
      <c r="J449" s="3" t="s">
        <v>3874</v>
      </c>
      <c r="K449" s="4">
        <v>44106</v>
      </c>
      <c r="L449" s="3" t="s">
        <v>3875</v>
      </c>
    </row>
    <row r="450" spans="1:12" x14ac:dyDescent="0.2">
      <c r="A450" s="1">
        <v>449</v>
      </c>
      <c r="B450" s="2" t="s">
        <v>3876</v>
      </c>
      <c r="C450" s="2" t="s">
        <v>3877</v>
      </c>
      <c r="D450" s="2" t="s">
        <v>3878</v>
      </c>
      <c r="E450" s="2" t="s">
        <v>3879</v>
      </c>
      <c r="F450" s="2" t="s">
        <v>3880</v>
      </c>
      <c r="G450" s="2" t="s">
        <v>2327</v>
      </c>
      <c r="H450" s="2">
        <v>5639394528</v>
      </c>
      <c r="I450" s="2" t="s">
        <v>3881</v>
      </c>
      <c r="J450" s="3" t="s">
        <v>3882</v>
      </c>
      <c r="K450" s="4">
        <v>44429</v>
      </c>
      <c r="L450" s="3" t="s">
        <v>3883</v>
      </c>
    </row>
    <row r="451" spans="1:12" x14ac:dyDescent="0.2">
      <c r="A451" s="1">
        <v>450</v>
      </c>
      <c r="B451" s="2" t="s">
        <v>3884</v>
      </c>
      <c r="C451" s="2" t="s">
        <v>3885</v>
      </c>
      <c r="D451" s="2" t="s">
        <v>290</v>
      </c>
      <c r="E451" s="2" t="s">
        <v>3886</v>
      </c>
      <c r="F451" s="2" t="s">
        <v>3887</v>
      </c>
      <c r="G451" s="2" t="s">
        <v>3832</v>
      </c>
      <c r="H451" s="2" t="s">
        <v>3888</v>
      </c>
      <c r="I451" s="2" t="s">
        <v>3889</v>
      </c>
      <c r="J451" s="3" t="s">
        <v>3890</v>
      </c>
      <c r="K451" s="4">
        <v>44289</v>
      </c>
      <c r="L451" s="3" t="s">
        <v>3891</v>
      </c>
    </row>
    <row r="452" spans="1:12" x14ac:dyDescent="0.2">
      <c r="A452" s="1">
        <v>451</v>
      </c>
      <c r="B452" s="2" t="s">
        <v>3892</v>
      </c>
      <c r="C452" s="2" t="s">
        <v>812</v>
      </c>
      <c r="D452" s="2" t="s">
        <v>3893</v>
      </c>
      <c r="E452" s="2" t="s">
        <v>3894</v>
      </c>
      <c r="F452" s="2" t="s">
        <v>3895</v>
      </c>
      <c r="G452" s="2" t="s">
        <v>3896</v>
      </c>
      <c r="H452" s="2" t="s">
        <v>3897</v>
      </c>
      <c r="I452" s="2" t="s">
        <v>3898</v>
      </c>
      <c r="J452" s="3" t="s">
        <v>3899</v>
      </c>
      <c r="K452" s="4">
        <v>44586</v>
      </c>
      <c r="L452" s="3" t="s">
        <v>3900</v>
      </c>
    </row>
    <row r="453" spans="1:12" x14ac:dyDescent="0.2">
      <c r="A453" s="1">
        <v>452</v>
      </c>
      <c r="B453" s="2" t="s">
        <v>3901</v>
      </c>
      <c r="C453" s="2" t="s">
        <v>3902</v>
      </c>
      <c r="D453" s="2" t="s">
        <v>1699</v>
      </c>
      <c r="E453" s="2" t="s">
        <v>3903</v>
      </c>
      <c r="F453" s="2" t="s">
        <v>3904</v>
      </c>
      <c r="G453" s="2" t="s">
        <v>3905</v>
      </c>
      <c r="H453" s="2" t="s">
        <v>3906</v>
      </c>
      <c r="I453" s="2" t="s">
        <v>3907</v>
      </c>
      <c r="J453" s="3" t="s">
        <v>3908</v>
      </c>
      <c r="K453" s="4">
        <v>43911</v>
      </c>
      <c r="L453" s="3" t="s">
        <v>3909</v>
      </c>
    </row>
    <row r="454" spans="1:12" x14ac:dyDescent="0.2">
      <c r="A454" s="1">
        <v>453</v>
      </c>
      <c r="B454" s="2" t="s">
        <v>3910</v>
      </c>
      <c r="C454" s="2" t="s">
        <v>3911</v>
      </c>
      <c r="D454" s="2" t="s">
        <v>3912</v>
      </c>
      <c r="E454" s="2" t="s">
        <v>3913</v>
      </c>
      <c r="F454" s="2" t="s">
        <v>3914</v>
      </c>
      <c r="G454" s="2" t="s">
        <v>3055</v>
      </c>
      <c r="H454" s="2" t="s">
        <v>3915</v>
      </c>
      <c r="I454" s="2" t="s">
        <v>3916</v>
      </c>
      <c r="J454" s="3" t="s">
        <v>3917</v>
      </c>
      <c r="K454" s="4">
        <v>44122</v>
      </c>
      <c r="L454" s="3" t="s">
        <v>3918</v>
      </c>
    </row>
    <row r="455" spans="1:12" x14ac:dyDescent="0.2">
      <c r="A455" s="1">
        <v>454</v>
      </c>
      <c r="B455" s="2" t="s">
        <v>3919</v>
      </c>
      <c r="C455" s="2" t="s">
        <v>3920</v>
      </c>
      <c r="D455" s="2" t="s">
        <v>1753</v>
      </c>
      <c r="E455" s="2" t="s">
        <v>3921</v>
      </c>
      <c r="F455" s="2" t="s">
        <v>3922</v>
      </c>
      <c r="G455" s="2" t="s">
        <v>3396</v>
      </c>
      <c r="H455" s="2" t="s">
        <v>3923</v>
      </c>
      <c r="I455" s="2" t="s">
        <v>3924</v>
      </c>
      <c r="J455" s="3" t="s">
        <v>3925</v>
      </c>
      <c r="K455" s="4">
        <v>44644</v>
      </c>
      <c r="L455" s="3" t="s">
        <v>1457</v>
      </c>
    </row>
    <row r="456" spans="1:12" x14ac:dyDescent="0.2">
      <c r="A456" s="1">
        <v>455</v>
      </c>
      <c r="B456" s="2" t="s">
        <v>3926</v>
      </c>
      <c r="C456" s="2" t="s">
        <v>1084</v>
      </c>
      <c r="D456" s="2" t="s">
        <v>2205</v>
      </c>
      <c r="E456" s="2" t="s">
        <v>3927</v>
      </c>
      <c r="F456" s="2" t="s">
        <v>3928</v>
      </c>
      <c r="G456" s="2" t="s">
        <v>3640</v>
      </c>
      <c r="H456" s="2" t="s">
        <v>3929</v>
      </c>
      <c r="I456" s="2" t="s">
        <v>3930</v>
      </c>
      <c r="J456" s="3" t="s">
        <v>3931</v>
      </c>
      <c r="K456" s="4">
        <v>44557</v>
      </c>
      <c r="L456" s="3" t="s">
        <v>3932</v>
      </c>
    </row>
    <row r="457" spans="1:12" x14ac:dyDescent="0.2">
      <c r="A457" s="1">
        <v>456</v>
      </c>
      <c r="B457" s="2" t="s">
        <v>3933</v>
      </c>
      <c r="C457" s="2" t="s">
        <v>3506</v>
      </c>
      <c r="D457" s="2" t="s">
        <v>3934</v>
      </c>
      <c r="E457" s="2" t="s">
        <v>3935</v>
      </c>
      <c r="F457" s="2" t="s">
        <v>3936</v>
      </c>
      <c r="G457" s="2" t="s">
        <v>816</v>
      </c>
      <c r="H457" s="2" t="s">
        <v>3937</v>
      </c>
      <c r="I457" s="2" t="s">
        <v>3938</v>
      </c>
      <c r="J457" s="3" t="s">
        <v>3939</v>
      </c>
      <c r="K457" s="4">
        <v>44421</v>
      </c>
      <c r="L457" s="3" t="s">
        <v>3940</v>
      </c>
    </row>
    <row r="458" spans="1:12" x14ac:dyDescent="0.2">
      <c r="A458" s="1">
        <v>457</v>
      </c>
      <c r="B458" s="2" t="s">
        <v>3941</v>
      </c>
      <c r="C458" s="2" t="s">
        <v>443</v>
      </c>
      <c r="D458" s="2" t="s">
        <v>254</v>
      </c>
      <c r="E458" s="2" t="s">
        <v>3942</v>
      </c>
      <c r="F458" s="2" t="s">
        <v>3943</v>
      </c>
      <c r="G458" s="2" t="s">
        <v>938</v>
      </c>
      <c r="H458" s="2" t="s">
        <v>3944</v>
      </c>
      <c r="I458" s="2" t="s">
        <v>3945</v>
      </c>
      <c r="J458" s="3" t="s">
        <v>3946</v>
      </c>
      <c r="K458" s="4">
        <v>44658</v>
      </c>
      <c r="L458" s="3" t="s">
        <v>3947</v>
      </c>
    </row>
    <row r="459" spans="1:12" x14ac:dyDescent="0.2">
      <c r="A459" s="1">
        <v>458</v>
      </c>
      <c r="B459" s="2" t="s">
        <v>3948</v>
      </c>
      <c r="C459" s="2" t="s">
        <v>289</v>
      </c>
      <c r="D459" s="2" t="s">
        <v>1101</v>
      </c>
      <c r="E459" s="2" t="s">
        <v>3949</v>
      </c>
      <c r="F459" s="2" t="s">
        <v>3950</v>
      </c>
      <c r="G459" s="2" t="s">
        <v>589</v>
      </c>
      <c r="H459" s="2" t="s">
        <v>3951</v>
      </c>
      <c r="I459" s="2" t="s">
        <v>3952</v>
      </c>
      <c r="J459" s="3" t="s">
        <v>3953</v>
      </c>
      <c r="K459" s="4">
        <v>43897</v>
      </c>
      <c r="L459" s="3" t="s">
        <v>3954</v>
      </c>
    </row>
    <row r="460" spans="1:12" x14ac:dyDescent="0.2">
      <c r="A460" s="1">
        <v>459</v>
      </c>
      <c r="B460" s="2" t="s">
        <v>3955</v>
      </c>
      <c r="C460" s="2" t="s">
        <v>3956</v>
      </c>
      <c r="D460" s="2" t="s">
        <v>3957</v>
      </c>
      <c r="E460" s="2" t="s">
        <v>3958</v>
      </c>
      <c r="F460" s="2" t="s">
        <v>3959</v>
      </c>
      <c r="G460" s="2" t="s">
        <v>125</v>
      </c>
      <c r="H460" s="2" t="s">
        <v>3960</v>
      </c>
      <c r="I460" s="2">
        <v>3245655755</v>
      </c>
      <c r="J460" s="3" t="s">
        <v>3961</v>
      </c>
      <c r="K460" s="4">
        <v>44513</v>
      </c>
      <c r="L460" s="3" t="s">
        <v>3962</v>
      </c>
    </row>
    <row r="461" spans="1:12" x14ac:dyDescent="0.2">
      <c r="A461" s="1">
        <v>460</v>
      </c>
      <c r="B461" s="2" t="s">
        <v>3963</v>
      </c>
      <c r="C461" s="2" t="s">
        <v>1254</v>
      </c>
      <c r="D461" s="2" t="s">
        <v>3964</v>
      </c>
      <c r="E461" s="2" t="s">
        <v>3965</v>
      </c>
      <c r="F461" s="2" t="s">
        <v>3966</v>
      </c>
      <c r="G461" s="2" t="s">
        <v>1864</v>
      </c>
      <c r="H461" s="2" t="s">
        <v>3967</v>
      </c>
      <c r="I461" s="2" t="s">
        <v>3968</v>
      </c>
      <c r="J461" s="3" t="s">
        <v>3969</v>
      </c>
      <c r="K461" s="4">
        <v>44690</v>
      </c>
      <c r="L461" s="3" t="s">
        <v>3970</v>
      </c>
    </row>
    <row r="462" spans="1:12" x14ac:dyDescent="0.2">
      <c r="A462" s="1">
        <v>461</v>
      </c>
      <c r="B462" s="2" t="s">
        <v>3971</v>
      </c>
      <c r="C462" s="2" t="s">
        <v>3972</v>
      </c>
      <c r="D462" s="2" t="s">
        <v>3973</v>
      </c>
      <c r="E462" s="2" t="s">
        <v>3974</v>
      </c>
      <c r="F462" s="2" t="s">
        <v>3975</v>
      </c>
      <c r="G462" s="2" t="s">
        <v>1925</v>
      </c>
      <c r="H462" s="2" t="s">
        <v>3976</v>
      </c>
      <c r="I462" s="2" t="s">
        <v>3977</v>
      </c>
      <c r="J462" s="3" t="s">
        <v>3978</v>
      </c>
      <c r="K462" s="4">
        <v>44038</v>
      </c>
      <c r="L462" s="3" t="s">
        <v>3979</v>
      </c>
    </row>
    <row r="463" spans="1:12" x14ac:dyDescent="0.2">
      <c r="A463" s="1">
        <v>462</v>
      </c>
      <c r="B463" s="2" t="s">
        <v>3980</v>
      </c>
      <c r="C463" s="2" t="s">
        <v>50</v>
      </c>
      <c r="D463" s="2" t="s">
        <v>3981</v>
      </c>
      <c r="E463" s="2" t="s">
        <v>3982</v>
      </c>
      <c r="F463" s="2" t="s">
        <v>3983</v>
      </c>
      <c r="G463" s="2" t="s">
        <v>2048</v>
      </c>
      <c r="H463" s="2">
        <v>4099364059</v>
      </c>
      <c r="I463" s="2" t="s">
        <v>3984</v>
      </c>
      <c r="J463" s="3" t="s">
        <v>3985</v>
      </c>
      <c r="K463" s="4">
        <v>44078</v>
      </c>
      <c r="L463" s="3" t="s">
        <v>3986</v>
      </c>
    </row>
    <row r="464" spans="1:12" x14ac:dyDescent="0.2">
      <c r="A464" s="1">
        <v>463</v>
      </c>
      <c r="B464" s="2" t="s">
        <v>3987</v>
      </c>
      <c r="C464" s="2" t="s">
        <v>3148</v>
      </c>
      <c r="D464" s="2" t="s">
        <v>365</v>
      </c>
      <c r="E464" s="2" t="s">
        <v>3988</v>
      </c>
      <c r="F464" s="2" t="s">
        <v>3989</v>
      </c>
      <c r="G464" s="2" t="s">
        <v>3561</v>
      </c>
      <c r="H464" s="2">
        <v>3778497872</v>
      </c>
      <c r="I464" s="2" t="s">
        <v>3990</v>
      </c>
      <c r="J464" s="3" t="s">
        <v>3991</v>
      </c>
      <c r="K464" s="4">
        <v>44096</v>
      </c>
      <c r="L464" s="3" t="s">
        <v>3992</v>
      </c>
    </row>
    <row r="465" spans="1:12" x14ac:dyDescent="0.2">
      <c r="A465" s="1">
        <v>464</v>
      </c>
      <c r="B465" s="2" t="s">
        <v>3993</v>
      </c>
      <c r="C465" s="2" t="s">
        <v>3994</v>
      </c>
      <c r="D465" s="2" t="s">
        <v>167</v>
      </c>
      <c r="E465" s="2" t="s">
        <v>3995</v>
      </c>
      <c r="F465" s="2" t="s">
        <v>3996</v>
      </c>
      <c r="G465" s="2" t="s">
        <v>64</v>
      </c>
      <c r="H465" s="2" t="s">
        <v>3997</v>
      </c>
      <c r="I465" s="2">
        <v>4467338646</v>
      </c>
      <c r="J465" s="3" t="s">
        <v>3998</v>
      </c>
      <c r="K465" s="4">
        <v>44442</v>
      </c>
      <c r="L465" s="3" t="s">
        <v>3999</v>
      </c>
    </row>
    <row r="466" spans="1:12" x14ac:dyDescent="0.2">
      <c r="A466" s="1">
        <v>465</v>
      </c>
      <c r="B466" s="2" t="s">
        <v>4000</v>
      </c>
      <c r="C466" s="2" t="s">
        <v>4001</v>
      </c>
      <c r="D466" s="2" t="s">
        <v>2924</v>
      </c>
      <c r="E466" s="2" t="s">
        <v>4002</v>
      </c>
      <c r="F466" s="2" t="s">
        <v>4003</v>
      </c>
      <c r="G466" s="2" t="s">
        <v>2577</v>
      </c>
      <c r="H466" s="2" t="s">
        <v>4004</v>
      </c>
      <c r="I466" s="2">
        <v>5959421166</v>
      </c>
      <c r="J466" s="3" t="s">
        <v>4005</v>
      </c>
      <c r="K466" s="4">
        <v>43959</v>
      </c>
      <c r="L466" s="3" t="s">
        <v>4006</v>
      </c>
    </row>
    <row r="467" spans="1:12" x14ac:dyDescent="0.2">
      <c r="A467" s="1">
        <v>466</v>
      </c>
      <c r="B467" s="2" t="s">
        <v>4007</v>
      </c>
      <c r="C467" s="2" t="s">
        <v>860</v>
      </c>
      <c r="D467" s="2" t="s">
        <v>729</v>
      </c>
      <c r="E467" s="2" t="s">
        <v>4008</v>
      </c>
      <c r="F467" s="2" t="s">
        <v>4009</v>
      </c>
      <c r="G467" s="2" t="s">
        <v>4010</v>
      </c>
      <c r="H467" s="2">
        <f>1-414-605-9690</f>
        <v>-10708</v>
      </c>
      <c r="I467" s="2" t="s">
        <v>4011</v>
      </c>
      <c r="J467" s="3" t="s">
        <v>4012</v>
      </c>
      <c r="K467" s="4">
        <v>44505</v>
      </c>
      <c r="L467" s="3" t="s">
        <v>4013</v>
      </c>
    </row>
    <row r="468" spans="1:12" x14ac:dyDescent="0.2">
      <c r="A468" s="1">
        <v>467</v>
      </c>
      <c r="B468" s="2" t="s">
        <v>4014</v>
      </c>
      <c r="C468" s="2" t="s">
        <v>4015</v>
      </c>
      <c r="D468" s="2" t="s">
        <v>4016</v>
      </c>
      <c r="E468" s="2" t="s">
        <v>4017</v>
      </c>
      <c r="F468" s="2" t="s">
        <v>4018</v>
      </c>
      <c r="G468" s="2" t="s">
        <v>2728</v>
      </c>
      <c r="H468" s="2">
        <f>1-458-122-8839</f>
        <v>-9418</v>
      </c>
      <c r="I468" s="2" t="s">
        <v>4019</v>
      </c>
      <c r="J468" s="3" t="s">
        <v>4020</v>
      </c>
      <c r="K468" s="4">
        <v>44298</v>
      </c>
      <c r="L468" s="3" t="s">
        <v>4021</v>
      </c>
    </row>
    <row r="469" spans="1:12" x14ac:dyDescent="0.2">
      <c r="A469" s="1">
        <v>468</v>
      </c>
      <c r="B469" s="2" t="s">
        <v>4022</v>
      </c>
      <c r="C469" s="2" t="s">
        <v>4023</v>
      </c>
      <c r="D469" s="2" t="s">
        <v>1094</v>
      </c>
      <c r="E469" s="2" t="s">
        <v>4024</v>
      </c>
      <c r="F469" s="2" t="s">
        <v>4025</v>
      </c>
      <c r="G469" s="2" t="s">
        <v>3679</v>
      </c>
      <c r="H469" s="2" t="s">
        <v>4026</v>
      </c>
      <c r="I469" s="2" t="s">
        <v>4027</v>
      </c>
      <c r="J469" s="3" t="s">
        <v>4028</v>
      </c>
      <c r="K469" s="4">
        <v>43994</v>
      </c>
      <c r="L469" s="3" t="s">
        <v>4029</v>
      </c>
    </row>
    <row r="470" spans="1:12" x14ac:dyDescent="0.2">
      <c r="A470" s="1">
        <v>469</v>
      </c>
      <c r="B470" s="2" t="s">
        <v>4030</v>
      </c>
      <c r="C470" s="2" t="s">
        <v>2890</v>
      </c>
      <c r="D470" s="2" t="s">
        <v>4031</v>
      </c>
      <c r="E470" s="2" t="s">
        <v>4032</v>
      </c>
      <c r="F470" s="2" t="s">
        <v>4033</v>
      </c>
      <c r="G470" s="2" t="s">
        <v>476</v>
      </c>
      <c r="H470" s="2" t="s">
        <v>4034</v>
      </c>
      <c r="I470" s="2" t="s">
        <v>4035</v>
      </c>
      <c r="J470" s="3" t="s">
        <v>4036</v>
      </c>
      <c r="K470" s="4">
        <v>43842</v>
      </c>
      <c r="L470" s="3" t="s">
        <v>4037</v>
      </c>
    </row>
    <row r="471" spans="1:12" x14ac:dyDescent="0.2">
      <c r="A471" s="1">
        <v>470</v>
      </c>
      <c r="B471" s="2" t="s">
        <v>4038</v>
      </c>
      <c r="C471" s="2" t="s">
        <v>32</v>
      </c>
      <c r="D471" s="2" t="s">
        <v>4039</v>
      </c>
      <c r="E471" s="2" t="s">
        <v>4040</v>
      </c>
      <c r="F471" s="2" t="s">
        <v>4041</v>
      </c>
      <c r="G471" s="2" t="s">
        <v>4042</v>
      </c>
      <c r="H471" s="2" t="s">
        <v>4043</v>
      </c>
      <c r="I471" s="2" t="s">
        <v>4044</v>
      </c>
      <c r="J471" s="3" t="s">
        <v>4045</v>
      </c>
      <c r="K471" s="4">
        <v>44372</v>
      </c>
      <c r="L471" s="3" t="s">
        <v>4046</v>
      </c>
    </row>
    <row r="472" spans="1:12" x14ac:dyDescent="0.2">
      <c r="A472" s="1">
        <v>471</v>
      </c>
      <c r="B472" s="2" t="s">
        <v>4047</v>
      </c>
      <c r="C472" s="2" t="s">
        <v>4048</v>
      </c>
      <c r="D472" s="2" t="s">
        <v>2205</v>
      </c>
      <c r="E472" s="2" t="s">
        <v>4049</v>
      </c>
      <c r="F472" s="2" t="s">
        <v>4050</v>
      </c>
      <c r="G472" s="2" t="s">
        <v>652</v>
      </c>
      <c r="H472" s="2" t="s">
        <v>4051</v>
      </c>
      <c r="I472" s="2">
        <f>1-53-35-5859</f>
        <v>-5946</v>
      </c>
      <c r="J472" s="3" t="s">
        <v>4052</v>
      </c>
      <c r="K472" s="4">
        <v>44197</v>
      </c>
      <c r="L472" s="3" t="s">
        <v>4053</v>
      </c>
    </row>
    <row r="473" spans="1:12" x14ac:dyDescent="0.2">
      <c r="A473" s="1">
        <v>472</v>
      </c>
      <c r="B473" s="2" t="s">
        <v>4054</v>
      </c>
      <c r="C473" s="2" t="s">
        <v>4055</v>
      </c>
      <c r="D473" s="2" t="s">
        <v>4056</v>
      </c>
      <c r="E473" s="2" t="s">
        <v>4057</v>
      </c>
      <c r="F473" s="2" t="s">
        <v>4058</v>
      </c>
      <c r="G473" s="2" t="s">
        <v>1479</v>
      </c>
      <c r="H473" s="2" t="s">
        <v>4059</v>
      </c>
      <c r="I473" s="2" t="s">
        <v>4060</v>
      </c>
      <c r="J473" s="3" t="s">
        <v>4061</v>
      </c>
      <c r="K473" s="4">
        <v>43878</v>
      </c>
      <c r="L473" s="3" t="s">
        <v>4062</v>
      </c>
    </row>
    <row r="474" spans="1:12" x14ac:dyDescent="0.2">
      <c r="A474" s="1">
        <v>473</v>
      </c>
      <c r="B474" s="2" t="s">
        <v>4063</v>
      </c>
      <c r="C474" s="2" t="s">
        <v>3805</v>
      </c>
      <c r="D474" s="2" t="s">
        <v>4064</v>
      </c>
      <c r="E474" s="2" t="s">
        <v>4065</v>
      </c>
      <c r="F474" s="2" t="s">
        <v>4066</v>
      </c>
      <c r="G474" s="2" t="s">
        <v>705</v>
      </c>
      <c r="H474" s="2" t="s">
        <v>4067</v>
      </c>
      <c r="I474" s="2" t="s">
        <v>4068</v>
      </c>
      <c r="J474" s="3" t="s">
        <v>4069</v>
      </c>
      <c r="K474" s="4">
        <v>44656</v>
      </c>
      <c r="L474" s="3" t="s">
        <v>4070</v>
      </c>
    </row>
    <row r="475" spans="1:12" x14ac:dyDescent="0.2">
      <c r="A475" s="1">
        <v>474</v>
      </c>
      <c r="B475" s="2" t="s">
        <v>4071</v>
      </c>
      <c r="C475" s="2" t="s">
        <v>4072</v>
      </c>
      <c r="D475" s="2" t="s">
        <v>4073</v>
      </c>
      <c r="E475" s="2" t="s">
        <v>4074</v>
      </c>
      <c r="F475" s="2" t="s">
        <v>4075</v>
      </c>
      <c r="G475" s="2" t="s">
        <v>806</v>
      </c>
      <c r="H475" s="2" t="s">
        <v>4076</v>
      </c>
      <c r="I475" s="2" t="s">
        <v>4077</v>
      </c>
      <c r="J475" s="3" t="s">
        <v>4078</v>
      </c>
      <c r="K475" s="4">
        <v>44415</v>
      </c>
      <c r="L475" s="3" t="s">
        <v>4079</v>
      </c>
    </row>
    <row r="476" spans="1:12" x14ac:dyDescent="0.2">
      <c r="A476" s="1">
        <v>475</v>
      </c>
      <c r="B476" s="2" t="s">
        <v>4080</v>
      </c>
      <c r="C476" s="2" t="s">
        <v>2872</v>
      </c>
      <c r="D476" s="2" t="s">
        <v>4081</v>
      </c>
      <c r="E476" s="2" t="s">
        <v>4082</v>
      </c>
      <c r="F476" s="2" t="s">
        <v>4083</v>
      </c>
      <c r="G476" s="2" t="s">
        <v>350</v>
      </c>
      <c r="H476" s="2" t="s">
        <v>4084</v>
      </c>
      <c r="I476" s="2" t="s">
        <v>4085</v>
      </c>
      <c r="J476" s="3" t="s">
        <v>4086</v>
      </c>
      <c r="K476" s="4">
        <v>44097</v>
      </c>
      <c r="L476" s="3" t="s">
        <v>4087</v>
      </c>
    </row>
    <row r="477" spans="1:12" x14ac:dyDescent="0.2">
      <c r="A477" s="1">
        <v>476</v>
      </c>
      <c r="B477" s="2" t="s">
        <v>4088</v>
      </c>
      <c r="C477" s="2" t="s">
        <v>982</v>
      </c>
      <c r="D477" s="2" t="s">
        <v>3821</v>
      </c>
      <c r="E477" s="2" t="s">
        <v>4089</v>
      </c>
      <c r="F477" s="2" t="s">
        <v>4090</v>
      </c>
      <c r="G477" s="2" t="s">
        <v>1665</v>
      </c>
      <c r="H477" s="2" t="s">
        <v>4091</v>
      </c>
      <c r="I477" s="2" t="s">
        <v>4092</v>
      </c>
      <c r="J477" s="3" t="s">
        <v>4093</v>
      </c>
      <c r="K477" s="4">
        <v>44524</v>
      </c>
      <c r="L477" s="3" t="s">
        <v>4094</v>
      </c>
    </row>
    <row r="478" spans="1:12" x14ac:dyDescent="0.2">
      <c r="A478" s="1">
        <v>477</v>
      </c>
      <c r="B478" s="2" t="s">
        <v>4095</v>
      </c>
      <c r="C478" s="2" t="s">
        <v>4096</v>
      </c>
      <c r="D478" s="2" t="s">
        <v>4097</v>
      </c>
      <c r="E478" s="2" t="s">
        <v>4098</v>
      </c>
      <c r="F478" s="2" t="s">
        <v>4099</v>
      </c>
      <c r="G478" s="2" t="s">
        <v>467</v>
      </c>
      <c r="H478" s="2" t="s">
        <v>4100</v>
      </c>
      <c r="I478" s="2" t="s">
        <v>4101</v>
      </c>
      <c r="J478" s="3" t="s">
        <v>4102</v>
      </c>
      <c r="K478" s="4">
        <v>44693</v>
      </c>
      <c r="L478" s="3" t="s">
        <v>4103</v>
      </c>
    </row>
    <row r="479" spans="1:12" x14ac:dyDescent="0.2">
      <c r="A479" s="1">
        <v>478</v>
      </c>
      <c r="B479" s="2" t="s">
        <v>4104</v>
      </c>
      <c r="C479" s="2" t="s">
        <v>4105</v>
      </c>
      <c r="D479" s="2" t="s">
        <v>4106</v>
      </c>
      <c r="E479" s="2" t="s">
        <v>4107</v>
      </c>
      <c r="F479" s="2" t="s">
        <v>4108</v>
      </c>
      <c r="G479" s="2" t="s">
        <v>3640</v>
      </c>
      <c r="H479" s="2" t="s">
        <v>4109</v>
      </c>
      <c r="I479" s="2" t="s">
        <v>4110</v>
      </c>
      <c r="J479" s="3" t="s">
        <v>4111</v>
      </c>
      <c r="K479" s="4">
        <v>44069</v>
      </c>
      <c r="L479" s="3" t="s">
        <v>4112</v>
      </c>
    </row>
    <row r="480" spans="1:12" x14ac:dyDescent="0.2">
      <c r="A480" s="1">
        <v>479</v>
      </c>
      <c r="B480" s="2" t="s">
        <v>4113</v>
      </c>
      <c r="C480" s="2" t="s">
        <v>23</v>
      </c>
      <c r="D480" s="2" t="s">
        <v>289</v>
      </c>
      <c r="E480" s="2" t="s">
        <v>4114</v>
      </c>
      <c r="F480" s="2" t="s">
        <v>4115</v>
      </c>
      <c r="G480" s="2" t="s">
        <v>4116</v>
      </c>
      <c r="H480" s="2" t="s">
        <v>4117</v>
      </c>
      <c r="I480" s="2" t="s">
        <v>4118</v>
      </c>
      <c r="J480" s="3" t="s">
        <v>4119</v>
      </c>
      <c r="K480" s="4">
        <v>44215</v>
      </c>
      <c r="L480" s="3" t="s">
        <v>4120</v>
      </c>
    </row>
    <row r="481" spans="1:12" x14ac:dyDescent="0.2">
      <c r="A481" s="1">
        <v>480</v>
      </c>
      <c r="B481" s="2" t="s">
        <v>4121</v>
      </c>
      <c r="C481" s="2" t="s">
        <v>4122</v>
      </c>
      <c r="D481" s="2" t="s">
        <v>4123</v>
      </c>
      <c r="E481" s="2" t="s">
        <v>4124</v>
      </c>
      <c r="F481" s="2" t="s">
        <v>4125</v>
      </c>
      <c r="G481" s="2" t="s">
        <v>1738</v>
      </c>
      <c r="H481" s="2" t="s">
        <v>4126</v>
      </c>
      <c r="I481" s="2" t="s">
        <v>4127</v>
      </c>
      <c r="J481" s="3" t="s">
        <v>4128</v>
      </c>
      <c r="K481" s="4">
        <v>43927</v>
      </c>
      <c r="L481" s="3" t="s">
        <v>4129</v>
      </c>
    </row>
    <row r="482" spans="1:12" x14ac:dyDescent="0.2">
      <c r="A482" s="1">
        <v>481</v>
      </c>
      <c r="B482" s="2" t="s">
        <v>4130</v>
      </c>
      <c r="C482" s="2" t="s">
        <v>1417</v>
      </c>
      <c r="D482" s="2" t="s">
        <v>4131</v>
      </c>
      <c r="E482" s="2" t="s">
        <v>4132</v>
      </c>
      <c r="F482" s="2" t="s">
        <v>4133</v>
      </c>
      <c r="G482" s="2" t="s">
        <v>17</v>
      </c>
      <c r="H482" s="2" t="s">
        <v>4134</v>
      </c>
      <c r="I482" s="2">
        <v>5445268667</v>
      </c>
      <c r="J482" s="3" t="s">
        <v>4135</v>
      </c>
      <c r="K482" s="4">
        <v>44125</v>
      </c>
      <c r="L482" s="3" t="s">
        <v>4136</v>
      </c>
    </row>
    <row r="483" spans="1:12" x14ac:dyDescent="0.2">
      <c r="A483" s="1">
        <v>482</v>
      </c>
      <c r="B483" s="2" t="s">
        <v>4137</v>
      </c>
      <c r="C483" s="2" t="s">
        <v>3020</v>
      </c>
      <c r="D483" s="2" t="s">
        <v>4138</v>
      </c>
      <c r="E483" s="2" t="s">
        <v>4139</v>
      </c>
      <c r="F483" s="2" t="s">
        <v>4140</v>
      </c>
      <c r="G483" s="2" t="s">
        <v>986</v>
      </c>
      <c r="H483" s="2" t="s">
        <v>4141</v>
      </c>
      <c r="I483" s="2" t="s">
        <v>4142</v>
      </c>
      <c r="J483" s="3" t="s">
        <v>4143</v>
      </c>
      <c r="K483" s="4">
        <v>44414</v>
      </c>
      <c r="L483" s="3" t="s">
        <v>1493</v>
      </c>
    </row>
    <row r="484" spans="1:12" x14ac:dyDescent="0.2">
      <c r="A484" s="1">
        <v>483</v>
      </c>
      <c r="B484" s="2" t="s">
        <v>4144</v>
      </c>
      <c r="C484" s="2" t="s">
        <v>4145</v>
      </c>
      <c r="D484" s="2" t="s">
        <v>4146</v>
      </c>
      <c r="E484" s="2" t="s">
        <v>4147</v>
      </c>
      <c r="F484" s="2" t="s">
        <v>4148</v>
      </c>
      <c r="G484" s="2" t="s">
        <v>4149</v>
      </c>
      <c r="H484" s="2" t="s">
        <v>4150</v>
      </c>
      <c r="I484" s="2" t="s">
        <v>4151</v>
      </c>
      <c r="J484" s="3" t="s">
        <v>4152</v>
      </c>
      <c r="K484" s="4">
        <v>44042</v>
      </c>
      <c r="L484" s="3" t="s">
        <v>4153</v>
      </c>
    </row>
    <row r="485" spans="1:12" x14ac:dyDescent="0.2">
      <c r="A485" s="1">
        <v>484</v>
      </c>
      <c r="B485" s="2" t="s">
        <v>4154</v>
      </c>
      <c r="C485" s="2" t="s">
        <v>4155</v>
      </c>
      <c r="D485" s="2" t="s">
        <v>4156</v>
      </c>
      <c r="E485" s="2" t="s">
        <v>4157</v>
      </c>
      <c r="F485" s="2" t="s">
        <v>4158</v>
      </c>
      <c r="G485" s="2" t="s">
        <v>171</v>
      </c>
      <c r="H485" s="2" t="s">
        <v>4159</v>
      </c>
      <c r="I485" s="2">
        <v>8284551322</v>
      </c>
      <c r="J485" s="3" t="s">
        <v>4160</v>
      </c>
      <c r="K485" s="4">
        <v>44641</v>
      </c>
      <c r="L485" s="3" t="s">
        <v>4161</v>
      </c>
    </row>
    <row r="486" spans="1:12" x14ac:dyDescent="0.2">
      <c r="A486" s="1">
        <v>485</v>
      </c>
      <c r="B486" s="2" t="s">
        <v>4162</v>
      </c>
      <c r="C486" s="2" t="s">
        <v>4163</v>
      </c>
      <c r="D486" s="2" t="s">
        <v>4164</v>
      </c>
      <c r="E486" s="2" t="s">
        <v>4165</v>
      </c>
      <c r="F486" s="2" t="s">
        <v>4166</v>
      </c>
      <c r="G486" s="2" t="s">
        <v>4167</v>
      </c>
      <c r="H486" s="2" t="s">
        <v>4168</v>
      </c>
      <c r="I486" s="2" t="s">
        <v>4169</v>
      </c>
      <c r="J486" s="3" t="s">
        <v>4170</v>
      </c>
      <c r="K486" s="4">
        <v>43924</v>
      </c>
      <c r="L486" s="3" t="s">
        <v>4171</v>
      </c>
    </row>
    <row r="487" spans="1:12" x14ac:dyDescent="0.2">
      <c r="A487" s="1">
        <v>486</v>
      </c>
      <c r="B487" s="2" t="s">
        <v>4172</v>
      </c>
      <c r="C487" s="2" t="s">
        <v>4173</v>
      </c>
      <c r="D487" s="2" t="s">
        <v>4174</v>
      </c>
      <c r="E487" s="2" t="s">
        <v>4175</v>
      </c>
      <c r="F487" s="2" t="s">
        <v>4176</v>
      </c>
      <c r="G487" s="2" t="s">
        <v>4177</v>
      </c>
      <c r="H487" s="2" t="s">
        <v>4178</v>
      </c>
      <c r="I487" s="2" t="s">
        <v>4179</v>
      </c>
      <c r="J487" s="3" t="s">
        <v>4180</v>
      </c>
      <c r="K487" s="4">
        <v>44450</v>
      </c>
      <c r="L487" s="3" t="s">
        <v>4181</v>
      </c>
    </row>
    <row r="488" spans="1:12" x14ac:dyDescent="0.2">
      <c r="A488" s="1">
        <v>487</v>
      </c>
      <c r="B488" s="2" t="s">
        <v>4182</v>
      </c>
      <c r="C488" s="2" t="s">
        <v>4183</v>
      </c>
      <c r="D488" s="2" t="s">
        <v>4184</v>
      </c>
      <c r="E488" s="2" t="s">
        <v>4185</v>
      </c>
      <c r="F488" s="2" t="s">
        <v>4186</v>
      </c>
      <c r="G488" s="2" t="s">
        <v>1346</v>
      </c>
      <c r="H488" s="2" t="s">
        <v>4187</v>
      </c>
      <c r="I488" s="2" t="s">
        <v>4188</v>
      </c>
      <c r="J488" s="3" t="s">
        <v>4189</v>
      </c>
      <c r="K488" s="4">
        <v>44340</v>
      </c>
      <c r="L488" s="3" t="s">
        <v>4190</v>
      </c>
    </row>
    <row r="489" spans="1:12" x14ac:dyDescent="0.2">
      <c r="A489" s="1">
        <v>488</v>
      </c>
      <c r="B489" s="2" t="s">
        <v>4191</v>
      </c>
      <c r="C489" s="2" t="s">
        <v>2076</v>
      </c>
      <c r="D489" s="2" t="s">
        <v>4192</v>
      </c>
      <c r="E489" s="2" t="s">
        <v>4193</v>
      </c>
      <c r="F489" s="2" t="s">
        <v>4194</v>
      </c>
      <c r="G489" s="2" t="s">
        <v>3649</v>
      </c>
      <c r="H489" s="2" t="s">
        <v>4195</v>
      </c>
      <c r="I489" s="2" t="s">
        <v>4196</v>
      </c>
      <c r="J489" s="3" t="s">
        <v>4197</v>
      </c>
      <c r="K489" s="4">
        <v>44075</v>
      </c>
      <c r="L489" s="3" t="s">
        <v>4198</v>
      </c>
    </row>
    <row r="490" spans="1:12" x14ac:dyDescent="0.2">
      <c r="A490" s="1">
        <v>489</v>
      </c>
      <c r="B490" s="2" t="s">
        <v>4199</v>
      </c>
      <c r="C490" s="2" t="s">
        <v>2358</v>
      </c>
      <c r="D490" s="2" t="s">
        <v>4200</v>
      </c>
      <c r="E490" s="2" t="s">
        <v>4201</v>
      </c>
      <c r="F490" s="2" t="s">
        <v>4202</v>
      </c>
      <c r="G490" s="2" t="s">
        <v>1801</v>
      </c>
      <c r="H490" s="2" t="s">
        <v>4203</v>
      </c>
      <c r="I490" s="2" t="s">
        <v>4204</v>
      </c>
      <c r="J490" s="3" t="s">
        <v>4205</v>
      </c>
      <c r="K490" s="4">
        <v>44417</v>
      </c>
      <c r="L490" s="3" t="s">
        <v>4206</v>
      </c>
    </row>
    <row r="491" spans="1:12" x14ac:dyDescent="0.2">
      <c r="A491" s="1">
        <v>490</v>
      </c>
      <c r="B491" s="2" t="s">
        <v>4207</v>
      </c>
      <c r="C491" s="2" t="s">
        <v>4208</v>
      </c>
      <c r="D491" s="2" t="s">
        <v>4209</v>
      </c>
      <c r="E491" s="2" t="s">
        <v>4210</v>
      </c>
      <c r="F491" s="2" t="s">
        <v>4211</v>
      </c>
      <c r="G491" s="2" t="s">
        <v>796</v>
      </c>
      <c r="H491" s="2" t="s">
        <v>4212</v>
      </c>
      <c r="I491" s="2" t="s">
        <v>4213</v>
      </c>
      <c r="J491" s="3" t="s">
        <v>4214</v>
      </c>
      <c r="K491" s="4">
        <v>44673</v>
      </c>
      <c r="L491" s="3" t="s">
        <v>4215</v>
      </c>
    </row>
    <row r="492" spans="1:12" x14ac:dyDescent="0.2">
      <c r="A492" s="1">
        <v>491</v>
      </c>
      <c r="B492" s="2" t="s">
        <v>4216</v>
      </c>
      <c r="C492" s="2" t="s">
        <v>3725</v>
      </c>
      <c r="D492" s="2" t="s">
        <v>4217</v>
      </c>
      <c r="E492" s="2" t="s">
        <v>4218</v>
      </c>
      <c r="F492" s="2" t="s">
        <v>4219</v>
      </c>
      <c r="G492" s="2" t="s">
        <v>428</v>
      </c>
      <c r="H492" s="2" t="s">
        <v>4220</v>
      </c>
      <c r="I492" s="2" t="s">
        <v>4221</v>
      </c>
      <c r="J492" s="3" t="s">
        <v>4222</v>
      </c>
      <c r="K492" s="4">
        <v>44485</v>
      </c>
      <c r="L492" s="3" t="s">
        <v>4223</v>
      </c>
    </row>
    <row r="493" spans="1:12" x14ac:dyDescent="0.2">
      <c r="A493" s="1">
        <v>492</v>
      </c>
      <c r="B493" s="2" t="s">
        <v>4224</v>
      </c>
      <c r="C493" s="2" t="s">
        <v>2132</v>
      </c>
      <c r="D493" s="2" t="s">
        <v>4225</v>
      </c>
      <c r="E493" s="2" t="s">
        <v>4226</v>
      </c>
      <c r="F493" s="2" t="s">
        <v>4227</v>
      </c>
      <c r="G493" s="2" t="s">
        <v>3679</v>
      </c>
      <c r="H493" s="2" t="s">
        <v>4228</v>
      </c>
      <c r="I493" s="2" t="s">
        <v>4229</v>
      </c>
      <c r="J493" s="3" t="s">
        <v>4230</v>
      </c>
      <c r="K493" s="4">
        <v>43846</v>
      </c>
      <c r="L493" s="3" t="s">
        <v>4231</v>
      </c>
    </row>
    <row r="494" spans="1:12" x14ac:dyDescent="0.2">
      <c r="A494" s="1">
        <v>493</v>
      </c>
      <c r="B494" s="2" t="s">
        <v>4232</v>
      </c>
      <c r="C494" s="2" t="s">
        <v>4233</v>
      </c>
      <c r="D494" s="2" t="s">
        <v>1727</v>
      </c>
      <c r="E494" s="2" t="s">
        <v>4234</v>
      </c>
      <c r="F494" s="2" t="s">
        <v>4235</v>
      </c>
      <c r="G494" s="2" t="s">
        <v>330</v>
      </c>
      <c r="H494" s="2" t="s">
        <v>4236</v>
      </c>
      <c r="I494" s="2" t="s">
        <v>4237</v>
      </c>
      <c r="J494" s="3" t="s">
        <v>4238</v>
      </c>
      <c r="K494" s="4">
        <v>44397</v>
      </c>
      <c r="L494" s="3" t="s">
        <v>4239</v>
      </c>
    </row>
    <row r="495" spans="1:12" x14ac:dyDescent="0.2">
      <c r="A495" s="1">
        <v>494</v>
      </c>
      <c r="B495" s="2" t="s">
        <v>4240</v>
      </c>
      <c r="C495" s="2" t="s">
        <v>4241</v>
      </c>
      <c r="D495" s="2" t="s">
        <v>2139</v>
      </c>
      <c r="E495" s="2" t="s">
        <v>4242</v>
      </c>
      <c r="F495" s="2" t="s">
        <v>4243</v>
      </c>
      <c r="G495" s="2" t="s">
        <v>3832</v>
      </c>
      <c r="H495" s="2" t="s">
        <v>4244</v>
      </c>
      <c r="I495" s="2" t="s">
        <v>4245</v>
      </c>
      <c r="J495" s="3" t="s">
        <v>4246</v>
      </c>
      <c r="K495" s="4">
        <v>44482</v>
      </c>
      <c r="L495" s="3" t="s">
        <v>4247</v>
      </c>
    </row>
    <row r="496" spans="1:12" x14ac:dyDescent="0.2">
      <c r="A496" s="1">
        <v>495</v>
      </c>
      <c r="B496" s="2" t="s">
        <v>4248</v>
      </c>
      <c r="C496" s="2" t="s">
        <v>2573</v>
      </c>
      <c r="D496" s="2" t="s">
        <v>586</v>
      </c>
      <c r="E496" s="2" t="s">
        <v>4249</v>
      </c>
      <c r="F496" s="2" t="s">
        <v>4250</v>
      </c>
      <c r="G496" s="2" t="s">
        <v>3591</v>
      </c>
      <c r="H496" s="2" t="s">
        <v>4251</v>
      </c>
      <c r="I496" s="2" t="s">
        <v>4252</v>
      </c>
      <c r="J496" s="3" t="s">
        <v>4253</v>
      </c>
      <c r="K496" s="4">
        <v>44229</v>
      </c>
      <c r="L496" s="3" t="s">
        <v>4254</v>
      </c>
    </row>
    <row r="497" spans="1:12" x14ac:dyDescent="0.2">
      <c r="A497" s="1">
        <v>496</v>
      </c>
      <c r="B497" s="2" t="s">
        <v>4255</v>
      </c>
      <c r="C497" s="2" t="s">
        <v>2865</v>
      </c>
      <c r="D497" s="2" t="s">
        <v>196</v>
      </c>
      <c r="E497" s="2" t="s">
        <v>4256</v>
      </c>
      <c r="F497" s="2" t="s">
        <v>4257</v>
      </c>
      <c r="G497" s="2" t="s">
        <v>2216</v>
      </c>
      <c r="H497" s="2" t="s">
        <v>4258</v>
      </c>
      <c r="I497" s="2" t="s">
        <v>4259</v>
      </c>
      <c r="J497" s="3" t="s">
        <v>4260</v>
      </c>
      <c r="K497" s="4">
        <v>43869</v>
      </c>
      <c r="L497" s="3" t="s">
        <v>4261</v>
      </c>
    </row>
    <row r="498" spans="1:12" x14ac:dyDescent="0.2">
      <c r="A498" s="1">
        <v>497</v>
      </c>
      <c r="B498" s="2" t="s">
        <v>4262</v>
      </c>
      <c r="C498" s="2" t="s">
        <v>4263</v>
      </c>
      <c r="D498" s="2" t="s">
        <v>4264</v>
      </c>
      <c r="E498" s="2" t="s">
        <v>4265</v>
      </c>
      <c r="F498" s="2" t="s">
        <v>4266</v>
      </c>
      <c r="G498" s="2" t="s">
        <v>4267</v>
      </c>
      <c r="H498" s="2">
        <v>5723896242</v>
      </c>
      <c r="I498" s="2">
        <v>1451703925</v>
      </c>
      <c r="J498" s="3" t="s">
        <v>4268</v>
      </c>
      <c r="K498" s="4">
        <v>43934</v>
      </c>
      <c r="L498" s="3" t="s">
        <v>4269</v>
      </c>
    </row>
    <row r="499" spans="1:12" x14ac:dyDescent="0.2">
      <c r="A499" s="1">
        <v>498</v>
      </c>
      <c r="B499" s="2" t="s">
        <v>4270</v>
      </c>
      <c r="C499" s="2" t="s">
        <v>2021</v>
      </c>
      <c r="D499" s="2" t="s">
        <v>4271</v>
      </c>
      <c r="E499" s="2" t="s">
        <v>4272</v>
      </c>
      <c r="F499" s="2" t="s">
        <v>4273</v>
      </c>
      <c r="G499" s="2" t="s">
        <v>741</v>
      </c>
      <c r="H499" s="2" t="s">
        <v>4274</v>
      </c>
      <c r="I499" s="2" t="s">
        <v>4275</v>
      </c>
      <c r="J499" s="3" t="s">
        <v>4276</v>
      </c>
      <c r="K499" s="4">
        <v>44028</v>
      </c>
      <c r="L499" s="3" t="s">
        <v>3002</v>
      </c>
    </row>
    <row r="500" spans="1:12" x14ac:dyDescent="0.2">
      <c r="A500" s="1">
        <v>499</v>
      </c>
      <c r="B500" s="2" t="s">
        <v>4277</v>
      </c>
      <c r="C500" s="2" t="s">
        <v>4278</v>
      </c>
      <c r="D500" s="2" t="s">
        <v>2278</v>
      </c>
      <c r="E500" s="2" t="s">
        <v>4279</v>
      </c>
      <c r="F500" s="2" t="s">
        <v>4280</v>
      </c>
      <c r="G500" s="2" t="s">
        <v>4281</v>
      </c>
      <c r="H500" s="2" t="s">
        <v>4282</v>
      </c>
      <c r="I500" s="2" t="s">
        <v>4283</v>
      </c>
      <c r="J500" s="3" t="s">
        <v>4284</v>
      </c>
      <c r="K500" s="4">
        <v>43854</v>
      </c>
      <c r="L500" s="3" t="s">
        <v>4285</v>
      </c>
    </row>
    <row r="501" spans="1:12" x14ac:dyDescent="0.2">
      <c r="A501" s="1">
        <v>500</v>
      </c>
      <c r="B501" s="2" t="s">
        <v>4286</v>
      </c>
      <c r="C501" s="2" t="s">
        <v>61</v>
      </c>
      <c r="D501" s="2" t="s">
        <v>1476</v>
      </c>
      <c r="E501" s="2" t="s">
        <v>4287</v>
      </c>
      <c r="F501" s="2" t="s">
        <v>4288</v>
      </c>
      <c r="G501" s="2" t="s">
        <v>2216</v>
      </c>
      <c r="H501" s="2" t="s">
        <v>4289</v>
      </c>
      <c r="I501" s="2">
        <f>1-92-28-1774</f>
        <v>-1893</v>
      </c>
      <c r="J501" s="3" t="s">
        <v>4290</v>
      </c>
      <c r="K501" s="4">
        <v>44257</v>
      </c>
      <c r="L501" s="3" t="s">
        <v>4291</v>
      </c>
    </row>
    <row r="502" spans="1:12" x14ac:dyDescent="0.2">
      <c r="A502" s="1">
        <v>501</v>
      </c>
      <c r="B502" s="2" t="s">
        <v>4292</v>
      </c>
      <c r="C502" s="2" t="s">
        <v>4293</v>
      </c>
      <c r="D502" s="2" t="s">
        <v>86</v>
      </c>
      <c r="E502" s="2" t="s">
        <v>4294</v>
      </c>
      <c r="F502" s="2" t="s">
        <v>4295</v>
      </c>
      <c r="G502" s="2" t="s">
        <v>2015</v>
      </c>
      <c r="H502" s="2" t="s">
        <v>4296</v>
      </c>
      <c r="I502" s="2" t="s">
        <v>4297</v>
      </c>
      <c r="J502" s="3" t="s">
        <v>4298</v>
      </c>
      <c r="K502" s="4">
        <v>44588</v>
      </c>
      <c r="L502" s="3" t="s">
        <v>4299</v>
      </c>
    </row>
    <row r="503" spans="1:12" x14ac:dyDescent="0.2">
      <c r="A503" s="1">
        <v>502</v>
      </c>
      <c r="B503" s="2" t="s">
        <v>4300</v>
      </c>
      <c r="C503" s="2" t="s">
        <v>3122</v>
      </c>
      <c r="D503" s="2" t="s">
        <v>4301</v>
      </c>
      <c r="E503" s="2" t="s">
        <v>4302</v>
      </c>
      <c r="F503" s="2" t="s">
        <v>4303</v>
      </c>
      <c r="G503" s="2" t="s">
        <v>520</v>
      </c>
      <c r="H503" s="2" t="s">
        <v>4304</v>
      </c>
      <c r="I503" s="2" t="s">
        <v>4305</v>
      </c>
      <c r="J503" s="3" t="s">
        <v>4306</v>
      </c>
      <c r="K503" s="4">
        <v>44650</v>
      </c>
      <c r="L503" s="3" t="s">
        <v>4307</v>
      </c>
    </row>
    <row r="504" spans="1:12" x14ac:dyDescent="0.2">
      <c r="A504" s="1">
        <v>503</v>
      </c>
      <c r="B504" s="2" t="s">
        <v>4308</v>
      </c>
      <c r="C504" s="2" t="s">
        <v>4309</v>
      </c>
      <c r="D504" s="2" t="s">
        <v>2775</v>
      </c>
      <c r="E504" s="2" t="s">
        <v>4310</v>
      </c>
      <c r="F504" s="2" t="s">
        <v>4311</v>
      </c>
      <c r="G504" s="2" t="s">
        <v>1231</v>
      </c>
      <c r="H504" s="2" t="s">
        <v>4312</v>
      </c>
      <c r="I504" s="2" t="s">
        <v>4313</v>
      </c>
      <c r="J504" s="3" t="s">
        <v>4314</v>
      </c>
      <c r="K504" s="4">
        <v>43845</v>
      </c>
      <c r="L504" s="3" t="s">
        <v>4315</v>
      </c>
    </row>
    <row r="505" spans="1:12" x14ac:dyDescent="0.2">
      <c r="A505" s="1">
        <v>504</v>
      </c>
      <c r="B505" s="2" t="s">
        <v>4316</v>
      </c>
      <c r="C505" s="2" t="s">
        <v>3204</v>
      </c>
      <c r="D505" s="2" t="s">
        <v>4317</v>
      </c>
      <c r="E505" s="2" t="s">
        <v>4318</v>
      </c>
      <c r="F505" s="2" t="s">
        <v>4319</v>
      </c>
      <c r="G505" s="2" t="s">
        <v>3404</v>
      </c>
      <c r="H505" s="2" t="s">
        <v>4320</v>
      </c>
      <c r="I505" s="2" t="s">
        <v>4321</v>
      </c>
      <c r="J505" s="3" t="s">
        <v>4322</v>
      </c>
      <c r="K505" s="4">
        <v>43849</v>
      </c>
      <c r="L505" s="3" t="s">
        <v>4323</v>
      </c>
    </row>
    <row r="506" spans="1:12" x14ac:dyDescent="0.2">
      <c r="A506" s="1">
        <v>505</v>
      </c>
      <c r="B506" s="2" t="s">
        <v>4324</v>
      </c>
      <c r="C506" s="2" t="s">
        <v>631</v>
      </c>
      <c r="D506" s="2" t="s">
        <v>4325</v>
      </c>
      <c r="E506" s="2" t="s">
        <v>4326</v>
      </c>
      <c r="F506" s="2" t="s">
        <v>4327</v>
      </c>
      <c r="G506" s="2" t="s">
        <v>3649</v>
      </c>
      <c r="H506" s="2" t="s">
        <v>4328</v>
      </c>
      <c r="I506" s="2" t="s">
        <v>4329</v>
      </c>
      <c r="J506" s="3" t="s">
        <v>4330</v>
      </c>
      <c r="K506" s="4">
        <v>44032</v>
      </c>
      <c r="L506" s="3" t="s">
        <v>4331</v>
      </c>
    </row>
    <row r="507" spans="1:12" x14ac:dyDescent="0.2">
      <c r="A507" s="1">
        <v>506</v>
      </c>
      <c r="B507" s="2" t="s">
        <v>4332</v>
      </c>
      <c r="C507" s="2" t="s">
        <v>2924</v>
      </c>
      <c r="D507" s="2" t="s">
        <v>861</v>
      </c>
      <c r="E507" s="2" t="s">
        <v>4333</v>
      </c>
      <c r="F507" s="2" t="s">
        <v>4334</v>
      </c>
      <c r="G507" s="2" t="s">
        <v>4335</v>
      </c>
      <c r="H507" s="2" t="s">
        <v>4336</v>
      </c>
      <c r="I507" s="2" t="s">
        <v>4337</v>
      </c>
      <c r="J507" s="3" t="s">
        <v>4338</v>
      </c>
      <c r="K507" s="4">
        <v>44396</v>
      </c>
      <c r="L507" s="3" t="s">
        <v>4339</v>
      </c>
    </row>
    <row r="508" spans="1:12" x14ac:dyDescent="0.2">
      <c r="A508" s="1">
        <v>507</v>
      </c>
      <c r="B508" s="2" t="s">
        <v>4340</v>
      </c>
      <c r="C508" s="2" t="s">
        <v>4341</v>
      </c>
      <c r="D508" s="2" t="s">
        <v>4342</v>
      </c>
      <c r="E508" s="2" t="s">
        <v>4343</v>
      </c>
      <c r="F508" s="2" t="s">
        <v>4344</v>
      </c>
      <c r="G508" s="2" t="s">
        <v>4345</v>
      </c>
      <c r="H508" s="2" t="s">
        <v>4346</v>
      </c>
      <c r="I508" s="2" t="s">
        <v>4347</v>
      </c>
      <c r="J508" s="3" t="s">
        <v>4348</v>
      </c>
      <c r="K508" s="4">
        <v>44314</v>
      </c>
      <c r="L508" s="3" t="s">
        <v>4349</v>
      </c>
    </row>
    <row r="509" spans="1:12" x14ac:dyDescent="0.2">
      <c r="A509" s="1">
        <v>508</v>
      </c>
      <c r="B509" s="2" t="s">
        <v>4350</v>
      </c>
      <c r="C509" s="2" t="s">
        <v>121</v>
      </c>
      <c r="D509" s="2" t="s">
        <v>963</v>
      </c>
      <c r="E509" s="2" t="s">
        <v>4351</v>
      </c>
      <c r="F509" s="2" t="s">
        <v>4352</v>
      </c>
      <c r="G509" s="2" t="s">
        <v>4353</v>
      </c>
      <c r="H509" s="2" t="s">
        <v>4354</v>
      </c>
      <c r="I509" s="2" t="s">
        <v>4355</v>
      </c>
      <c r="J509" s="3" t="s">
        <v>4356</v>
      </c>
      <c r="K509" s="4">
        <v>43947</v>
      </c>
      <c r="L509" s="3" t="s">
        <v>4357</v>
      </c>
    </row>
    <row r="510" spans="1:12" x14ac:dyDescent="0.2">
      <c r="A510" s="1">
        <v>509</v>
      </c>
      <c r="B510" s="2" t="s">
        <v>4358</v>
      </c>
      <c r="C510" s="2" t="s">
        <v>4359</v>
      </c>
      <c r="D510" s="2" t="s">
        <v>4360</v>
      </c>
      <c r="E510" s="2" t="s">
        <v>4361</v>
      </c>
      <c r="F510" s="2" t="s">
        <v>4362</v>
      </c>
      <c r="G510" s="2" t="s">
        <v>4345</v>
      </c>
      <c r="H510" s="2" t="s">
        <v>4363</v>
      </c>
      <c r="I510" s="2" t="s">
        <v>4364</v>
      </c>
      <c r="J510" s="3" t="s">
        <v>4365</v>
      </c>
      <c r="K510" s="4">
        <v>44031</v>
      </c>
      <c r="L510" s="3" t="s">
        <v>4366</v>
      </c>
    </row>
    <row r="511" spans="1:12" x14ac:dyDescent="0.2">
      <c r="A511" s="1">
        <v>510</v>
      </c>
      <c r="B511" s="2" t="s">
        <v>4367</v>
      </c>
      <c r="C511" s="2" t="s">
        <v>4368</v>
      </c>
      <c r="D511" s="2" t="s">
        <v>4369</v>
      </c>
      <c r="E511" s="2" t="s">
        <v>4370</v>
      </c>
      <c r="F511" s="2" t="s">
        <v>4371</v>
      </c>
      <c r="G511" s="2" t="s">
        <v>2048</v>
      </c>
      <c r="H511" s="2" t="s">
        <v>4372</v>
      </c>
      <c r="I511" s="2" t="s">
        <v>4373</v>
      </c>
      <c r="J511" s="3" t="s">
        <v>4374</v>
      </c>
      <c r="K511" s="4">
        <v>43895</v>
      </c>
      <c r="L511" s="3" t="s">
        <v>4375</v>
      </c>
    </row>
    <row r="512" spans="1:12" x14ac:dyDescent="0.2">
      <c r="A512" s="1">
        <v>511</v>
      </c>
      <c r="B512" s="2" t="s">
        <v>4376</v>
      </c>
      <c r="C512" s="2" t="s">
        <v>1201</v>
      </c>
      <c r="D512" s="2" t="s">
        <v>4031</v>
      </c>
      <c r="E512" s="2" t="s">
        <v>4377</v>
      </c>
      <c r="F512" s="2" t="s">
        <v>909</v>
      </c>
      <c r="G512" s="2" t="s">
        <v>966</v>
      </c>
      <c r="H512" s="2" t="s">
        <v>4378</v>
      </c>
      <c r="I512" s="2" t="s">
        <v>4379</v>
      </c>
      <c r="J512" s="3" t="s">
        <v>4380</v>
      </c>
      <c r="K512" s="4">
        <v>44369</v>
      </c>
      <c r="L512" s="3" t="s">
        <v>4381</v>
      </c>
    </row>
    <row r="513" spans="1:12" x14ac:dyDescent="0.2">
      <c r="A513" s="1">
        <v>512</v>
      </c>
      <c r="B513" s="2" t="s">
        <v>4382</v>
      </c>
      <c r="C513" s="2" t="s">
        <v>4383</v>
      </c>
      <c r="D513" s="2" t="s">
        <v>2616</v>
      </c>
      <c r="E513" s="2" t="s">
        <v>4384</v>
      </c>
      <c r="F513" s="2" t="s">
        <v>4385</v>
      </c>
      <c r="G513" s="2" t="s">
        <v>4386</v>
      </c>
      <c r="H513" s="2" t="s">
        <v>4387</v>
      </c>
      <c r="I513" s="2" t="s">
        <v>4388</v>
      </c>
      <c r="J513" s="3" t="s">
        <v>4389</v>
      </c>
      <c r="K513" s="4">
        <v>44170</v>
      </c>
      <c r="L513" s="3" t="s">
        <v>4390</v>
      </c>
    </row>
    <row r="514" spans="1:12" x14ac:dyDescent="0.2">
      <c r="A514" s="1">
        <v>513</v>
      </c>
      <c r="B514" s="2" t="s">
        <v>4391</v>
      </c>
      <c r="C514" s="2" t="s">
        <v>346</v>
      </c>
      <c r="D514" s="2" t="s">
        <v>3190</v>
      </c>
      <c r="E514" s="2" t="s">
        <v>4392</v>
      </c>
      <c r="F514" s="2" t="s">
        <v>4393</v>
      </c>
      <c r="G514" s="2" t="s">
        <v>330</v>
      </c>
      <c r="H514" s="2" t="s">
        <v>4394</v>
      </c>
      <c r="I514" s="2" t="s">
        <v>4395</v>
      </c>
      <c r="J514" s="3" t="s">
        <v>4396</v>
      </c>
      <c r="K514" s="4">
        <v>44345</v>
      </c>
      <c r="L514" s="3" t="s">
        <v>4397</v>
      </c>
    </row>
    <row r="515" spans="1:12" x14ac:dyDescent="0.2">
      <c r="A515" s="1">
        <v>514</v>
      </c>
      <c r="B515" s="2" t="s">
        <v>4398</v>
      </c>
      <c r="C515" s="2" t="s">
        <v>2977</v>
      </c>
      <c r="D515" s="2" t="s">
        <v>3549</v>
      </c>
      <c r="E515" s="2" t="s">
        <v>4399</v>
      </c>
      <c r="F515" s="2" t="s">
        <v>4400</v>
      </c>
      <c r="G515" s="2" t="s">
        <v>1032</v>
      </c>
      <c r="H515" s="2" t="s">
        <v>4401</v>
      </c>
      <c r="I515" s="2" t="s">
        <v>4402</v>
      </c>
      <c r="J515" s="3" t="s">
        <v>4403</v>
      </c>
      <c r="K515" s="4">
        <v>44574</v>
      </c>
      <c r="L515" s="3" t="s">
        <v>4404</v>
      </c>
    </row>
    <row r="516" spans="1:12" x14ac:dyDescent="0.2">
      <c r="A516" s="1">
        <v>515</v>
      </c>
      <c r="B516" s="2" t="s">
        <v>4405</v>
      </c>
      <c r="C516" s="2" t="s">
        <v>4406</v>
      </c>
      <c r="D516" s="2" t="s">
        <v>2522</v>
      </c>
      <c r="E516" s="2" t="s">
        <v>4407</v>
      </c>
      <c r="F516" s="2" t="s">
        <v>4408</v>
      </c>
      <c r="G516" s="2" t="s">
        <v>2015</v>
      </c>
      <c r="H516" s="2">
        <v>6961498901</v>
      </c>
      <c r="I516" s="2" t="s">
        <v>4409</v>
      </c>
      <c r="J516" s="3" t="s">
        <v>4410</v>
      </c>
      <c r="K516" s="4">
        <v>44252</v>
      </c>
      <c r="L516" s="3" t="s">
        <v>4411</v>
      </c>
    </row>
    <row r="517" spans="1:12" x14ac:dyDescent="0.2">
      <c r="A517" s="1">
        <v>516</v>
      </c>
      <c r="B517" s="2" t="s">
        <v>4412</v>
      </c>
      <c r="C517" s="2" t="s">
        <v>4413</v>
      </c>
      <c r="D517" s="2" t="s">
        <v>4414</v>
      </c>
      <c r="E517" s="2" t="s">
        <v>4415</v>
      </c>
      <c r="F517" s="2" t="s">
        <v>4416</v>
      </c>
      <c r="G517" s="2" t="s">
        <v>966</v>
      </c>
      <c r="H517" s="2" t="s">
        <v>4417</v>
      </c>
      <c r="I517" s="2" t="s">
        <v>4418</v>
      </c>
      <c r="J517" s="3" t="s">
        <v>4419</v>
      </c>
      <c r="K517" s="4">
        <v>44084</v>
      </c>
      <c r="L517" s="3" t="s">
        <v>4420</v>
      </c>
    </row>
    <row r="518" spans="1:12" x14ac:dyDescent="0.2">
      <c r="A518" s="1">
        <v>517</v>
      </c>
      <c r="B518" s="2" t="s">
        <v>4421</v>
      </c>
      <c r="C518" s="2" t="s">
        <v>149</v>
      </c>
      <c r="D518" s="2" t="s">
        <v>4422</v>
      </c>
      <c r="E518" s="2" t="s">
        <v>4423</v>
      </c>
      <c r="F518" s="2" t="s">
        <v>4424</v>
      </c>
      <c r="G518" s="2" t="s">
        <v>428</v>
      </c>
      <c r="H518" s="2" t="s">
        <v>4425</v>
      </c>
      <c r="I518" s="2" t="s">
        <v>4426</v>
      </c>
      <c r="J518" s="3" t="s">
        <v>4427</v>
      </c>
      <c r="K518" s="4">
        <v>44572</v>
      </c>
      <c r="L518" s="3" t="s">
        <v>4428</v>
      </c>
    </row>
    <row r="519" spans="1:12" x14ac:dyDescent="0.2">
      <c r="A519" s="1">
        <v>518</v>
      </c>
      <c r="B519" s="2" t="s">
        <v>4429</v>
      </c>
      <c r="C519" s="2" t="s">
        <v>4430</v>
      </c>
      <c r="D519" s="2" t="s">
        <v>4064</v>
      </c>
      <c r="E519" s="2" t="s">
        <v>4431</v>
      </c>
      <c r="F519" s="2" t="s">
        <v>4432</v>
      </c>
      <c r="G519" s="2" t="s">
        <v>2859</v>
      </c>
      <c r="H519" s="2" t="s">
        <v>4433</v>
      </c>
      <c r="I519" s="2" t="s">
        <v>4434</v>
      </c>
      <c r="J519" s="3" t="s">
        <v>4435</v>
      </c>
      <c r="K519" s="4">
        <v>44101</v>
      </c>
      <c r="L519" s="3" t="s">
        <v>4436</v>
      </c>
    </row>
    <row r="520" spans="1:12" x14ac:dyDescent="0.2">
      <c r="A520" s="1">
        <v>519</v>
      </c>
      <c r="B520" s="2" t="s">
        <v>4437</v>
      </c>
      <c r="C520" s="2" t="s">
        <v>1466</v>
      </c>
      <c r="D520" s="2" t="s">
        <v>1690</v>
      </c>
      <c r="E520" s="2" t="s">
        <v>4438</v>
      </c>
      <c r="F520" s="2" t="s">
        <v>4439</v>
      </c>
      <c r="G520" s="2" t="s">
        <v>2826</v>
      </c>
      <c r="H520" s="2">
        <v>8663788952</v>
      </c>
      <c r="I520" s="2" t="s">
        <v>4440</v>
      </c>
      <c r="J520" s="3" t="s">
        <v>4441</v>
      </c>
      <c r="K520" s="4">
        <v>44508</v>
      </c>
      <c r="L520" s="3" t="s">
        <v>4442</v>
      </c>
    </row>
    <row r="521" spans="1:12" x14ac:dyDescent="0.2">
      <c r="A521" s="1">
        <v>520</v>
      </c>
      <c r="B521" s="2" t="s">
        <v>4443</v>
      </c>
      <c r="C521" s="2" t="s">
        <v>1417</v>
      </c>
      <c r="D521" s="2" t="s">
        <v>357</v>
      </c>
      <c r="E521" s="2" t="s">
        <v>4444</v>
      </c>
      <c r="F521" s="2" t="s">
        <v>4445</v>
      </c>
      <c r="G521" s="2" t="s">
        <v>467</v>
      </c>
      <c r="H521" s="2" t="s">
        <v>4446</v>
      </c>
      <c r="I521" s="2" t="s">
        <v>4447</v>
      </c>
      <c r="J521" s="3" t="s">
        <v>4448</v>
      </c>
      <c r="K521" s="4">
        <v>44477</v>
      </c>
      <c r="L521" s="3" t="s">
        <v>4449</v>
      </c>
    </row>
    <row r="522" spans="1:12" x14ac:dyDescent="0.2">
      <c r="A522" s="1">
        <v>521</v>
      </c>
      <c r="B522" s="2" t="s">
        <v>4450</v>
      </c>
      <c r="C522" s="2" t="s">
        <v>3020</v>
      </c>
      <c r="D522" s="2" t="s">
        <v>1709</v>
      </c>
      <c r="E522" s="2" t="s">
        <v>4451</v>
      </c>
      <c r="F522" s="2" t="s">
        <v>4452</v>
      </c>
      <c r="G522" s="2" t="s">
        <v>1544</v>
      </c>
      <c r="H522" s="2" t="s">
        <v>4453</v>
      </c>
      <c r="I522" s="2" t="s">
        <v>4454</v>
      </c>
      <c r="J522" s="3" t="s">
        <v>4455</v>
      </c>
      <c r="K522" s="4">
        <v>43850</v>
      </c>
      <c r="L522" s="3" t="s">
        <v>4456</v>
      </c>
    </row>
    <row r="523" spans="1:12" x14ac:dyDescent="0.2">
      <c r="A523" s="1">
        <v>522</v>
      </c>
      <c r="B523" s="2" t="s">
        <v>4457</v>
      </c>
      <c r="C523" s="2" t="s">
        <v>4458</v>
      </c>
      <c r="D523" s="2" t="s">
        <v>4459</v>
      </c>
      <c r="E523" s="2" t="s">
        <v>4460</v>
      </c>
      <c r="F523" s="2" t="s">
        <v>4461</v>
      </c>
      <c r="G523" s="2" t="s">
        <v>1239</v>
      </c>
      <c r="H523" s="2" t="s">
        <v>4462</v>
      </c>
      <c r="I523" s="2" t="s">
        <v>4463</v>
      </c>
      <c r="J523" s="3" t="s">
        <v>4464</v>
      </c>
      <c r="K523" s="4">
        <v>43965</v>
      </c>
      <c r="L523" s="3" t="s">
        <v>4465</v>
      </c>
    </row>
    <row r="524" spans="1:12" x14ac:dyDescent="0.2">
      <c r="A524" s="1">
        <v>523</v>
      </c>
      <c r="B524" s="2" t="s">
        <v>4466</v>
      </c>
      <c r="C524" s="2" t="s">
        <v>4467</v>
      </c>
      <c r="D524" s="2" t="s">
        <v>408</v>
      </c>
      <c r="E524" s="2" t="s">
        <v>4468</v>
      </c>
      <c r="F524" s="2" t="s">
        <v>4469</v>
      </c>
      <c r="G524" s="2" t="s">
        <v>2182</v>
      </c>
      <c r="H524" s="2" t="s">
        <v>4470</v>
      </c>
      <c r="I524" s="2" t="s">
        <v>4471</v>
      </c>
      <c r="J524" s="3" t="s">
        <v>4472</v>
      </c>
      <c r="K524" s="4">
        <v>44225</v>
      </c>
      <c r="L524" s="3" t="s">
        <v>4473</v>
      </c>
    </row>
    <row r="525" spans="1:12" x14ac:dyDescent="0.2">
      <c r="A525" s="1">
        <v>524</v>
      </c>
      <c r="B525" s="2" t="s">
        <v>4474</v>
      </c>
      <c r="C525" s="2" t="s">
        <v>4475</v>
      </c>
      <c r="D525" s="2" t="s">
        <v>537</v>
      </c>
      <c r="E525" s="2" t="s">
        <v>4476</v>
      </c>
      <c r="F525" s="2" t="s">
        <v>4477</v>
      </c>
      <c r="G525" s="2" t="s">
        <v>1231</v>
      </c>
      <c r="H525" s="2" t="s">
        <v>4478</v>
      </c>
      <c r="I525" s="2">
        <v>3694162052</v>
      </c>
      <c r="J525" s="3" t="s">
        <v>4479</v>
      </c>
      <c r="K525" s="4">
        <v>44502</v>
      </c>
      <c r="L525" s="3" t="s">
        <v>4480</v>
      </c>
    </row>
    <row r="526" spans="1:12" x14ac:dyDescent="0.2">
      <c r="A526" s="1">
        <v>525</v>
      </c>
      <c r="B526" s="2" t="s">
        <v>4481</v>
      </c>
      <c r="C526" s="2" t="s">
        <v>4482</v>
      </c>
      <c r="D526" s="2" t="s">
        <v>3797</v>
      </c>
      <c r="E526" s="2" t="s">
        <v>4483</v>
      </c>
      <c r="F526" s="2" t="s">
        <v>4484</v>
      </c>
      <c r="G526" s="2" t="s">
        <v>293</v>
      </c>
      <c r="H526" s="2" t="s">
        <v>4485</v>
      </c>
      <c r="I526" s="2">
        <v>845557495</v>
      </c>
      <c r="J526" s="3" t="s">
        <v>4486</v>
      </c>
      <c r="K526" s="4">
        <v>44271</v>
      </c>
      <c r="L526" s="3" t="s">
        <v>4487</v>
      </c>
    </row>
    <row r="527" spans="1:12" x14ac:dyDescent="0.2">
      <c r="A527" s="1">
        <v>526</v>
      </c>
      <c r="B527" s="2" t="s">
        <v>4488</v>
      </c>
      <c r="C527" s="2" t="s">
        <v>4489</v>
      </c>
      <c r="D527" s="2" t="s">
        <v>586</v>
      </c>
      <c r="E527" s="2" t="s">
        <v>4490</v>
      </c>
      <c r="F527" s="2" t="s">
        <v>4491</v>
      </c>
      <c r="G527" s="2" t="s">
        <v>4492</v>
      </c>
      <c r="H527" s="2" t="s">
        <v>4493</v>
      </c>
      <c r="I527" s="2" t="s">
        <v>4494</v>
      </c>
      <c r="J527" s="3" t="s">
        <v>4495</v>
      </c>
      <c r="K527" s="4">
        <v>43934</v>
      </c>
      <c r="L527" s="3" t="s">
        <v>2571</v>
      </c>
    </row>
    <row r="528" spans="1:12" x14ac:dyDescent="0.2">
      <c r="A528" s="1">
        <v>527</v>
      </c>
      <c r="B528" s="2" t="s">
        <v>4496</v>
      </c>
      <c r="C528" s="2" t="s">
        <v>3956</v>
      </c>
      <c r="D528" s="2" t="s">
        <v>3717</v>
      </c>
      <c r="E528" s="2" t="s">
        <v>4497</v>
      </c>
      <c r="F528" s="2" t="s">
        <v>4498</v>
      </c>
      <c r="G528" s="2" t="s">
        <v>1792</v>
      </c>
      <c r="H528" s="2" t="s">
        <v>4499</v>
      </c>
      <c r="I528" s="2" t="s">
        <v>4500</v>
      </c>
      <c r="J528" s="3" t="s">
        <v>4501</v>
      </c>
      <c r="K528" s="4">
        <v>44358</v>
      </c>
      <c r="L528" s="3" t="s">
        <v>4502</v>
      </c>
    </row>
    <row r="529" spans="1:12" x14ac:dyDescent="0.2">
      <c r="A529" s="1">
        <v>528</v>
      </c>
      <c r="B529" s="2" t="s">
        <v>4503</v>
      </c>
      <c r="C529" s="2" t="s">
        <v>1540</v>
      </c>
      <c r="D529" s="2" t="s">
        <v>4504</v>
      </c>
      <c r="E529" s="2" t="s">
        <v>4505</v>
      </c>
      <c r="F529" s="2" t="s">
        <v>4506</v>
      </c>
      <c r="G529" s="2" t="s">
        <v>4507</v>
      </c>
      <c r="H529" s="2" t="s">
        <v>4508</v>
      </c>
      <c r="I529" s="2" t="s">
        <v>4509</v>
      </c>
      <c r="J529" s="3" t="s">
        <v>4510</v>
      </c>
      <c r="K529" s="4">
        <v>43952</v>
      </c>
      <c r="L529" s="3" t="s">
        <v>4511</v>
      </c>
    </row>
    <row r="530" spans="1:12" x14ac:dyDescent="0.2">
      <c r="A530" s="1">
        <v>529</v>
      </c>
      <c r="B530" s="2" t="s">
        <v>4512</v>
      </c>
      <c r="C530" s="2" t="s">
        <v>4048</v>
      </c>
      <c r="D530" s="2" t="s">
        <v>4513</v>
      </c>
      <c r="E530" s="2" t="s">
        <v>4514</v>
      </c>
      <c r="F530" s="2" t="s">
        <v>4515</v>
      </c>
      <c r="G530" s="2" t="s">
        <v>4492</v>
      </c>
      <c r="H530" s="2" t="s">
        <v>4516</v>
      </c>
      <c r="I530" s="2" t="s">
        <v>4517</v>
      </c>
      <c r="J530" s="3" t="s">
        <v>4518</v>
      </c>
      <c r="K530" s="4">
        <v>44162</v>
      </c>
      <c r="L530" s="3" t="s">
        <v>4519</v>
      </c>
    </row>
    <row r="531" spans="1:12" x14ac:dyDescent="0.2">
      <c r="A531" s="1">
        <v>530</v>
      </c>
      <c r="B531" s="2" t="s">
        <v>4520</v>
      </c>
      <c r="C531" s="2" t="s">
        <v>4521</v>
      </c>
      <c r="D531" s="2" t="s">
        <v>2735</v>
      </c>
      <c r="E531" s="2" t="s">
        <v>4522</v>
      </c>
      <c r="F531" s="2" t="s">
        <v>4523</v>
      </c>
      <c r="G531" s="2" t="s">
        <v>696</v>
      </c>
      <c r="H531" s="2">
        <v>9108772428</v>
      </c>
      <c r="I531" s="2" t="s">
        <v>4524</v>
      </c>
      <c r="J531" s="3" t="s">
        <v>4525</v>
      </c>
      <c r="K531" s="4">
        <v>43984</v>
      </c>
      <c r="L531" s="3" t="s">
        <v>4526</v>
      </c>
    </row>
    <row r="532" spans="1:12" x14ac:dyDescent="0.2">
      <c r="A532" s="1">
        <v>531</v>
      </c>
      <c r="B532" s="2" t="s">
        <v>4527</v>
      </c>
      <c r="C532" s="2" t="s">
        <v>4528</v>
      </c>
      <c r="D532" s="2" t="s">
        <v>2833</v>
      </c>
      <c r="E532" s="2" t="s">
        <v>4529</v>
      </c>
      <c r="F532" s="2" t="s">
        <v>4530</v>
      </c>
      <c r="G532" s="2" t="s">
        <v>1792</v>
      </c>
      <c r="H532" s="2" t="s">
        <v>4531</v>
      </c>
      <c r="I532" s="2" t="s">
        <v>4532</v>
      </c>
      <c r="J532" s="3" t="s">
        <v>4533</v>
      </c>
      <c r="K532" s="4">
        <v>44045</v>
      </c>
      <c r="L532" s="3" t="s">
        <v>4534</v>
      </c>
    </row>
    <row r="533" spans="1:12" x14ac:dyDescent="0.2">
      <c r="A533" s="1">
        <v>532</v>
      </c>
      <c r="B533" s="2" t="s">
        <v>4535</v>
      </c>
      <c r="C533" s="2" t="s">
        <v>4122</v>
      </c>
      <c r="D533" s="2" t="s">
        <v>3393</v>
      </c>
      <c r="E533" s="2" t="s">
        <v>4536</v>
      </c>
      <c r="F533" s="2" t="s">
        <v>4537</v>
      </c>
      <c r="G533" s="2" t="s">
        <v>3524</v>
      </c>
      <c r="H533" s="2" t="s">
        <v>4538</v>
      </c>
      <c r="I533" s="2" t="s">
        <v>4539</v>
      </c>
      <c r="J533" s="3" t="s">
        <v>4540</v>
      </c>
      <c r="K533" s="4">
        <v>43913</v>
      </c>
      <c r="L533" s="3" t="s">
        <v>4541</v>
      </c>
    </row>
    <row r="534" spans="1:12" x14ac:dyDescent="0.2">
      <c r="A534" s="1">
        <v>533</v>
      </c>
      <c r="B534" s="2" t="s">
        <v>4542</v>
      </c>
      <c r="C534" s="2" t="s">
        <v>1698</v>
      </c>
      <c r="D534" s="2" t="s">
        <v>2872</v>
      </c>
      <c r="E534" s="2" t="s">
        <v>4543</v>
      </c>
      <c r="F534" s="2" t="s">
        <v>4544</v>
      </c>
      <c r="G534" s="2" t="s">
        <v>4545</v>
      </c>
      <c r="H534" s="2" t="s">
        <v>4546</v>
      </c>
      <c r="I534" s="2" t="s">
        <v>4547</v>
      </c>
      <c r="J534" s="3" t="s">
        <v>4548</v>
      </c>
      <c r="K534" s="4">
        <v>44511</v>
      </c>
      <c r="L534" s="3" t="s">
        <v>4549</v>
      </c>
    </row>
    <row r="535" spans="1:12" x14ac:dyDescent="0.2">
      <c r="A535" s="1">
        <v>534</v>
      </c>
      <c r="B535" s="2" t="s">
        <v>4550</v>
      </c>
      <c r="C535" s="2" t="s">
        <v>962</v>
      </c>
      <c r="D535" s="2" t="s">
        <v>4551</v>
      </c>
      <c r="E535" s="2" t="s">
        <v>4552</v>
      </c>
      <c r="F535" s="2" t="s">
        <v>4553</v>
      </c>
      <c r="G535" s="2" t="s">
        <v>283</v>
      </c>
      <c r="H535" s="2" t="s">
        <v>4554</v>
      </c>
      <c r="I535" s="2" t="s">
        <v>4555</v>
      </c>
      <c r="J535" s="3" t="s">
        <v>4556</v>
      </c>
      <c r="K535" s="4">
        <v>44617</v>
      </c>
      <c r="L535" s="3" t="s">
        <v>4557</v>
      </c>
    </row>
    <row r="536" spans="1:12" x14ac:dyDescent="0.2">
      <c r="A536" s="1">
        <v>535</v>
      </c>
      <c r="B536" s="2" t="s">
        <v>4558</v>
      </c>
      <c r="C536" s="2" t="s">
        <v>850</v>
      </c>
      <c r="D536" s="2" t="s">
        <v>4559</v>
      </c>
      <c r="E536" s="2" t="s">
        <v>4560</v>
      </c>
      <c r="F536" s="2" t="s">
        <v>4561</v>
      </c>
      <c r="G536" s="2" t="s">
        <v>1336</v>
      </c>
      <c r="H536" s="2" t="s">
        <v>4562</v>
      </c>
      <c r="I536" s="2" t="s">
        <v>4563</v>
      </c>
      <c r="J536" s="3" t="s">
        <v>4564</v>
      </c>
      <c r="K536" s="4">
        <v>44073</v>
      </c>
      <c r="L536" s="3" t="s">
        <v>4565</v>
      </c>
    </row>
    <row r="537" spans="1:12" x14ac:dyDescent="0.2">
      <c r="A537" s="1">
        <v>536</v>
      </c>
      <c r="B537" s="2" t="s">
        <v>4566</v>
      </c>
      <c r="C537" s="2" t="s">
        <v>4567</v>
      </c>
      <c r="D537" s="2" t="s">
        <v>4568</v>
      </c>
      <c r="E537" s="2" t="s">
        <v>4569</v>
      </c>
      <c r="F537" s="2" t="s">
        <v>4570</v>
      </c>
      <c r="G537" s="2" t="s">
        <v>2859</v>
      </c>
      <c r="H537" s="2" t="s">
        <v>4571</v>
      </c>
      <c r="I537" s="2" t="s">
        <v>4572</v>
      </c>
      <c r="J537" s="3" t="s">
        <v>4573</v>
      </c>
      <c r="K537" s="4">
        <v>44049</v>
      </c>
      <c r="L537" s="3" t="s">
        <v>4574</v>
      </c>
    </row>
    <row r="538" spans="1:12" x14ac:dyDescent="0.2">
      <c r="A538" s="1">
        <v>537</v>
      </c>
      <c r="B538" s="2" t="s">
        <v>4575</v>
      </c>
      <c r="C538" s="2" t="s">
        <v>2798</v>
      </c>
      <c r="D538" s="2" t="s">
        <v>4576</v>
      </c>
      <c r="E538" s="2" t="s">
        <v>4577</v>
      </c>
      <c r="F538" s="2" t="s">
        <v>4578</v>
      </c>
      <c r="G538" s="2" t="s">
        <v>3905</v>
      </c>
      <c r="H538" s="2" t="s">
        <v>4579</v>
      </c>
      <c r="I538" s="2" t="s">
        <v>4580</v>
      </c>
      <c r="J538" s="3" t="s">
        <v>4581</v>
      </c>
      <c r="K538" s="4">
        <v>44190</v>
      </c>
      <c r="L538" s="3" t="s">
        <v>4582</v>
      </c>
    </row>
    <row r="539" spans="1:12" x14ac:dyDescent="0.2">
      <c r="A539" s="1">
        <v>538</v>
      </c>
      <c r="B539" s="2" t="s">
        <v>4583</v>
      </c>
      <c r="C539" s="2" t="s">
        <v>1930</v>
      </c>
      <c r="D539" s="2" t="s">
        <v>2881</v>
      </c>
      <c r="E539" s="2" t="s">
        <v>4584</v>
      </c>
      <c r="F539" s="2" t="s">
        <v>4585</v>
      </c>
      <c r="G539" s="2" t="s">
        <v>437</v>
      </c>
      <c r="H539" s="2" t="s">
        <v>4586</v>
      </c>
      <c r="I539" s="2" t="s">
        <v>4587</v>
      </c>
      <c r="J539" s="3" t="s">
        <v>4588</v>
      </c>
      <c r="K539" s="4">
        <v>44204</v>
      </c>
      <c r="L539" s="3" t="s">
        <v>4589</v>
      </c>
    </row>
    <row r="540" spans="1:12" x14ac:dyDescent="0.2">
      <c r="A540" s="1">
        <v>539</v>
      </c>
      <c r="B540" s="2" t="s">
        <v>4590</v>
      </c>
      <c r="C540" s="2" t="s">
        <v>4145</v>
      </c>
      <c r="D540" s="2" t="s">
        <v>4591</v>
      </c>
      <c r="E540" s="2" t="s">
        <v>4592</v>
      </c>
      <c r="F540" s="2" t="s">
        <v>4593</v>
      </c>
      <c r="G540" s="2" t="s">
        <v>82</v>
      </c>
      <c r="H540" s="2" t="s">
        <v>4594</v>
      </c>
      <c r="I540" s="2" t="s">
        <v>4595</v>
      </c>
      <c r="J540" s="3" t="s">
        <v>4596</v>
      </c>
      <c r="K540" s="4">
        <v>44608</v>
      </c>
      <c r="L540" s="3" t="s">
        <v>4597</v>
      </c>
    </row>
    <row r="541" spans="1:12" x14ac:dyDescent="0.2">
      <c r="A541" s="1">
        <v>540</v>
      </c>
      <c r="B541" s="2" t="s">
        <v>4598</v>
      </c>
      <c r="C541" s="2" t="s">
        <v>1930</v>
      </c>
      <c r="D541" s="2" t="s">
        <v>4414</v>
      </c>
      <c r="E541" s="2" t="s">
        <v>4599</v>
      </c>
      <c r="F541" s="2" t="s">
        <v>4600</v>
      </c>
      <c r="G541" s="2" t="s">
        <v>570</v>
      </c>
      <c r="H541" s="2" t="s">
        <v>4601</v>
      </c>
      <c r="I541" s="2" t="s">
        <v>4602</v>
      </c>
      <c r="J541" s="3" t="s">
        <v>4603</v>
      </c>
      <c r="K541" s="4">
        <v>44659</v>
      </c>
      <c r="L541" s="3" t="s">
        <v>4604</v>
      </c>
    </row>
    <row r="542" spans="1:12" x14ac:dyDescent="0.2">
      <c r="A542" s="1">
        <v>541</v>
      </c>
      <c r="B542" s="2" t="s">
        <v>4605</v>
      </c>
      <c r="C542" s="2" t="s">
        <v>2563</v>
      </c>
      <c r="D542" s="2" t="s">
        <v>4606</v>
      </c>
      <c r="E542" s="2" t="s">
        <v>4607</v>
      </c>
      <c r="F542" s="2" t="s">
        <v>4608</v>
      </c>
      <c r="G542" s="2" t="s">
        <v>3808</v>
      </c>
      <c r="H542" s="2" t="s">
        <v>4609</v>
      </c>
      <c r="I542" s="2" t="s">
        <v>4610</v>
      </c>
      <c r="J542" s="3" t="s">
        <v>4611</v>
      </c>
      <c r="K542" s="4">
        <v>44347</v>
      </c>
      <c r="L542" s="3" t="s">
        <v>4612</v>
      </c>
    </row>
    <row r="543" spans="1:12" x14ac:dyDescent="0.2">
      <c r="A543" s="1">
        <v>542</v>
      </c>
      <c r="B543" s="2" t="s">
        <v>4613</v>
      </c>
      <c r="C543" s="2" t="s">
        <v>1780</v>
      </c>
      <c r="D543" s="2" t="s">
        <v>4614</v>
      </c>
      <c r="E543" s="2" t="s">
        <v>4615</v>
      </c>
      <c r="F543" s="2" t="s">
        <v>4616</v>
      </c>
      <c r="G543" s="2" t="s">
        <v>1437</v>
      </c>
      <c r="H543" s="2" t="s">
        <v>4617</v>
      </c>
      <c r="I543" s="2" t="s">
        <v>4618</v>
      </c>
      <c r="J543" s="3" t="s">
        <v>4619</v>
      </c>
      <c r="K543" s="4">
        <v>44432</v>
      </c>
      <c r="L543" s="3" t="s">
        <v>4620</v>
      </c>
    </row>
    <row r="544" spans="1:12" x14ac:dyDescent="0.2">
      <c r="A544" s="1">
        <v>543</v>
      </c>
      <c r="B544" s="2" t="s">
        <v>4621</v>
      </c>
      <c r="C544" s="2" t="s">
        <v>1870</v>
      </c>
      <c r="D544" s="2" t="s">
        <v>3934</v>
      </c>
      <c r="E544" s="2" t="s">
        <v>4622</v>
      </c>
      <c r="F544" s="2" t="s">
        <v>4623</v>
      </c>
      <c r="G544" s="2" t="s">
        <v>98</v>
      </c>
      <c r="H544" s="2" t="s">
        <v>4624</v>
      </c>
      <c r="I544" s="2" t="s">
        <v>4625</v>
      </c>
      <c r="J544" s="3" t="s">
        <v>4626</v>
      </c>
      <c r="K544" s="4">
        <v>44361</v>
      </c>
      <c r="L544" s="3" t="s">
        <v>4627</v>
      </c>
    </row>
    <row r="545" spans="1:12" x14ac:dyDescent="0.2">
      <c r="A545" s="1">
        <v>544</v>
      </c>
      <c r="B545" s="2" t="s">
        <v>4628</v>
      </c>
      <c r="C545" s="2" t="s">
        <v>4629</v>
      </c>
      <c r="D545" s="2" t="s">
        <v>4630</v>
      </c>
      <c r="E545" s="2" t="s">
        <v>4631</v>
      </c>
      <c r="F545" s="2" t="s">
        <v>4632</v>
      </c>
      <c r="G545" s="2" t="s">
        <v>1013</v>
      </c>
      <c r="H545" s="2" t="s">
        <v>4633</v>
      </c>
      <c r="I545" s="2" t="s">
        <v>4634</v>
      </c>
      <c r="J545" s="3" t="s">
        <v>4635</v>
      </c>
      <c r="K545" s="4">
        <v>44322</v>
      </c>
      <c r="L545" s="3" t="s">
        <v>4636</v>
      </c>
    </row>
    <row r="546" spans="1:12" x14ac:dyDescent="0.2">
      <c r="A546" s="1">
        <v>545</v>
      </c>
      <c r="B546" s="2" t="s">
        <v>4637</v>
      </c>
      <c r="C546" s="2" t="s">
        <v>4638</v>
      </c>
      <c r="D546" s="2" t="s">
        <v>4639</v>
      </c>
      <c r="E546" s="2" t="s">
        <v>4640</v>
      </c>
      <c r="F546" s="2" t="s">
        <v>4641</v>
      </c>
      <c r="G546" s="2" t="s">
        <v>920</v>
      </c>
      <c r="H546" s="2" t="s">
        <v>4642</v>
      </c>
      <c r="I546" s="2" t="s">
        <v>4643</v>
      </c>
      <c r="J546" s="3" t="s">
        <v>4644</v>
      </c>
      <c r="K546" s="4">
        <v>44546</v>
      </c>
      <c r="L546" s="3" t="s">
        <v>4645</v>
      </c>
    </row>
    <row r="547" spans="1:12" x14ac:dyDescent="0.2">
      <c r="A547" s="1">
        <v>546</v>
      </c>
      <c r="B547" s="2" t="s">
        <v>4646</v>
      </c>
      <c r="C547" s="2" t="s">
        <v>2987</v>
      </c>
      <c r="D547" s="2" t="s">
        <v>4647</v>
      </c>
      <c r="E547" s="2" t="s">
        <v>4648</v>
      </c>
      <c r="F547" s="2" t="s">
        <v>4649</v>
      </c>
      <c r="G547" s="2" t="s">
        <v>3568</v>
      </c>
      <c r="H547" s="2">
        <v>676998498</v>
      </c>
      <c r="I547" s="2" t="s">
        <v>4650</v>
      </c>
      <c r="J547" s="3" t="s">
        <v>4651</v>
      </c>
      <c r="K547" s="4">
        <v>44029</v>
      </c>
      <c r="L547" s="3" t="s">
        <v>4652</v>
      </c>
    </row>
    <row r="548" spans="1:12" x14ac:dyDescent="0.2">
      <c r="A548" s="1">
        <v>547</v>
      </c>
      <c r="B548" s="2" t="s">
        <v>4653</v>
      </c>
      <c r="C548" s="2" t="s">
        <v>4654</v>
      </c>
      <c r="D548" s="2" t="s">
        <v>4655</v>
      </c>
      <c r="E548" s="2" t="s">
        <v>4656</v>
      </c>
      <c r="F548" s="2" t="s">
        <v>4657</v>
      </c>
      <c r="G548" s="2" t="s">
        <v>2051</v>
      </c>
      <c r="H548" s="2" t="s">
        <v>4658</v>
      </c>
      <c r="I548" s="2" t="s">
        <v>4659</v>
      </c>
      <c r="J548" s="3" t="s">
        <v>4660</v>
      </c>
      <c r="K548" s="4">
        <v>43968</v>
      </c>
      <c r="L548" s="3" t="s">
        <v>4661</v>
      </c>
    </row>
    <row r="549" spans="1:12" x14ac:dyDescent="0.2">
      <c r="A549" s="1">
        <v>548</v>
      </c>
      <c r="B549" s="2" t="s">
        <v>4662</v>
      </c>
      <c r="C549" s="2" t="s">
        <v>167</v>
      </c>
      <c r="D549" s="2" t="s">
        <v>4663</v>
      </c>
      <c r="E549" s="2" t="s">
        <v>4664</v>
      </c>
      <c r="F549" s="2" t="s">
        <v>4665</v>
      </c>
      <c r="G549" s="2" t="s">
        <v>428</v>
      </c>
      <c r="H549" s="2" t="s">
        <v>4666</v>
      </c>
      <c r="I549" s="2" t="s">
        <v>4667</v>
      </c>
      <c r="J549" s="3" t="s">
        <v>4668</v>
      </c>
      <c r="K549" s="4">
        <v>44035</v>
      </c>
      <c r="L549" s="3" t="s">
        <v>4669</v>
      </c>
    </row>
    <row r="550" spans="1:12" x14ac:dyDescent="0.2">
      <c r="A550" s="1">
        <v>549</v>
      </c>
      <c r="B550" s="2" t="s">
        <v>4670</v>
      </c>
      <c r="C550" s="2" t="s">
        <v>3597</v>
      </c>
      <c r="D550" s="2" t="s">
        <v>4671</v>
      </c>
      <c r="E550" s="2" t="s">
        <v>4672</v>
      </c>
      <c r="F550" s="2" t="s">
        <v>4673</v>
      </c>
      <c r="G550" s="2" t="s">
        <v>1068</v>
      </c>
      <c r="H550" s="2" t="s">
        <v>4674</v>
      </c>
      <c r="I550" s="2" t="s">
        <v>4675</v>
      </c>
      <c r="J550" s="3" t="s">
        <v>4676</v>
      </c>
      <c r="K550" s="4">
        <v>44481</v>
      </c>
      <c r="L550" s="3" t="s">
        <v>4677</v>
      </c>
    </row>
    <row r="551" spans="1:12" x14ac:dyDescent="0.2">
      <c r="A551" s="1">
        <v>550</v>
      </c>
      <c r="B551" s="2" t="s">
        <v>4678</v>
      </c>
      <c r="C551" s="2" t="s">
        <v>4679</v>
      </c>
      <c r="D551" s="2" t="s">
        <v>4680</v>
      </c>
      <c r="E551" s="2" t="s">
        <v>4175</v>
      </c>
      <c r="F551" s="2" t="s">
        <v>4681</v>
      </c>
      <c r="G551" s="2" t="s">
        <v>2945</v>
      </c>
      <c r="H551" s="2">
        <f>1-572-307-1423</f>
        <v>-2301</v>
      </c>
      <c r="I551" s="2" t="s">
        <v>4682</v>
      </c>
      <c r="J551" s="3" t="s">
        <v>4683</v>
      </c>
      <c r="K551" s="4">
        <v>44559</v>
      </c>
      <c r="L551" s="3" t="s">
        <v>4684</v>
      </c>
    </row>
    <row r="552" spans="1:12" x14ac:dyDescent="0.2">
      <c r="A552" s="1">
        <v>551</v>
      </c>
      <c r="B552" s="2" t="s">
        <v>4685</v>
      </c>
      <c r="C552" s="2" t="s">
        <v>4686</v>
      </c>
      <c r="D552" s="2" t="s">
        <v>4687</v>
      </c>
      <c r="E552" s="2" t="s">
        <v>4688</v>
      </c>
      <c r="F552" s="2" t="s">
        <v>4689</v>
      </c>
      <c r="G552" s="2" t="s">
        <v>1168</v>
      </c>
      <c r="H552" s="2" t="s">
        <v>4690</v>
      </c>
      <c r="I552" s="2" t="s">
        <v>4691</v>
      </c>
      <c r="J552" s="3" t="s">
        <v>4692</v>
      </c>
      <c r="K552" s="4">
        <v>43950</v>
      </c>
      <c r="L552" s="3" t="s">
        <v>4693</v>
      </c>
    </row>
    <row r="553" spans="1:12" x14ac:dyDescent="0.2">
      <c r="A553" s="1">
        <v>552</v>
      </c>
      <c r="B553" s="2" t="s">
        <v>4694</v>
      </c>
      <c r="C553" s="2" t="s">
        <v>463</v>
      </c>
      <c r="D553" s="2" t="s">
        <v>4695</v>
      </c>
      <c r="E553" s="2" t="s">
        <v>4696</v>
      </c>
      <c r="F553" s="2" t="s">
        <v>4697</v>
      </c>
      <c r="G553" s="2" t="s">
        <v>4698</v>
      </c>
      <c r="H553" s="2" t="s">
        <v>4699</v>
      </c>
      <c r="I553" s="2" t="s">
        <v>4700</v>
      </c>
      <c r="J553" s="3" t="s">
        <v>4701</v>
      </c>
      <c r="K553" s="4">
        <v>44245</v>
      </c>
      <c r="L553" s="3" t="s">
        <v>4702</v>
      </c>
    </row>
    <row r="554" spans="1:12" x14ac:dyDescent="0.2">
      <c r="A554" s="1">
        <v>553</v>
      </c>
      <c r="B554" s="2" t="s">
        <v>4703</v>
      </c>
      <c r="C554" s="2" t="s">
        <v>4704</v>
      </c>
      <c r="D554" s="2" t="s">
        <v>4705</v>
      </c>
      <c r="E554" s="2" t="s">
        <v>4706</v>
      </c>
      <c r="F554" s="2" t="s">
        <v>1121</v>
      </c>
      <c r="G554" s="2" t="s">
        <v>396</v>
      </c>
      <c r="H554" s="2">
        <f>1-322-921-846</f>
        <v>-2088</v>
      </c>
      <c r="I554" s="2" t="s">
        <v>4707</v>
      </c>
      <c r="J554" s="3" t="s">
        <v>4708</v>
      </c>
      <c r="K554" s="4">
        <v>44045</v>
      </c>
      <c r="L554" s="3" t="s">
        <v>4709</v>
      </c>
    </row>
    <row r="555" spans="1:12" x14ac:dyDescent="0.2">
      <c r="A555" s="1">
        <v>554</v>
      </c>
      <c r="B555" s="2" t="s">
        <v>4710</v>
      </c>
      <c r="C555" s="2" t="s">
        <v>4711</v>
      </c>
      <c r="D555" s="2" t="s">
        <v>2564</v>
      </c>
      <c r="E555" s="2" t="s">
        <v>4712</v>
      </c>
      <c r="F555" s="2" t="s">
        <v>4713</v>
      </c>
      <c r="G555" s="2" t="s">
        <v>2680</v>
      </c>
      <c r="H555" s="2" t="s">
        <v>4714</v>
      </c>
      <c r="I555" s="2" t="s">
        <v>4715</v>
      </c>
      <c r="J555" s="3" t="s">
        <v>4716</v>
      </c>
      <c r="K555" s="4">
        <v>44437</v>
      </c>
      <c r="L555" s="3" t="s">
        <v>4717</v>
      </c>
    </row>
    <row r="556" spans="1:12" x14ac:dyDescent="0.2">
      <c r="A556" s="1">
        <v>555</v>
      </c>
      <c r="B556" s="2" t="s">
        <v>4718</v>
      </c>
      <c r="C556" s="2" t="s">
        <v>3637</v>
      </c>
      <c r="D556" s="2" t="s">
        <v>3797</v>
      </c>
      <c r="E556" s="2" t="s">
        <v>4719</v>
      </c>
      <c r="F556" s="2" t="s">
        <v>4720</v>
      </c>
      <c r="G556" s="2" t="s">
        <v>311</v>
      </c>
      <c r="H556" s="2" t="s">
        <v>4721</v>
      </c>
      <c r="I556" s="2" t="s">
        <v>4722</v>
      </c>
      <c r="J556" s="3" t="s">
        <v>4723</v>
      </c>
      <c r="K556" s="4">
        <v>43865</v>
      </c>
      <c r="L556" s="3" t="s">
        <v>4724</v>
      </c>
    </row>
    <row r="557" spans="1:12" x14ac:dyDescent="0.2">
      <c r="A557" s="1">
        <v>556</v>
      </c>
      <c r="B557" s="2" t="s">
        <v>4725</v>
      </c>
      <c r="C557" s="2" t="s">
        <v>2872</v>
      </c>
      <c r="D557" s="2" t="s">
        <v>4726</v>
      </c>
      <c r="E557" s="2" t="s">
        <v>4727</v>
      </c>
      <c r="F557" s="2" t="s">
        <v>4728</v>
      </c>
      <c r="G557" s="2" t="s">
        <v>966</v>
      </c>
      <c r="H557" s="2" t="s">
        <v>4729</v>
      </c>
      <c r="I557" s="2" t="s">
        <v>4730</v>
      </c>
      <c r="J557" s="3" t="s">
        <v>4731</v>
      </c>
      <c r="K557" s="4">
        <v>44601</v>
      </c>
      <c r="L557" s="3" t="s">
        <v>4732</v>
      </c>
    </row>
    <row r="558" spans="1:12" x14ac:dyDescent="0.2">
      <c r="A558" s="1">
        <v>557</v>
      </c>
      <c r="B558" s="2" t="s">
        <v>4733</v>
      </c>
      <c r="C558" s="2" t="s">
        <v>1861</v>
      </c>
      <c r="D558" s="2" t="s">
        <v>1718</v>
      </c>
      <c r="E558" s="2" t="s">
        <v>4734</v>
      </c>
      <c r="F558" s="2" t="s">
        <v>4735</v>
      </c>
      <c r="G558" s="2" t="s">
        <v>82</v>
      </c>
      <c r="H558" s="2" t="s">
        <v>4736</v>
      </c>
      <c r="I558" s="2" t="s">
        <v>4737</v>
      </c>
      <c r="J558" s="3" t="s">
        <v>4738</v>
      </c>
      <c r="K558" s="4">
        <v>43940</v>
      </c>
      <c r="L558" s="3" t="s">
        <v>4739</v>
      </c>
    </row>
    <row r="559" spans="1:12" x14ac:dyDescent="0.2">
      <c r="A559" s="1">
        <v>558</v>
      </c>
      <c r="B559" s="2" t="s">
        <v>4740</v>
      </c>
      <c r="C559" s="2" t="s">
        <v>2094</v>
      </c>
      <c r="D559" s="2" t="s">
        <v>4741</v>
      </c>
      <c r="E559" s="2" t="s">
        <v>4742</v>
      </c>
      <c r="F559" s="2" t="s">
        <v>4743</v>
      </c>
      <c r="G559" s="2" t="s">
        <v>36</v>
      </c>
      <c r="H559" s="2" t="s">
        <v>4744</v>
      </c>
      <c r="I559" s="2" t="s">
        <v>4745</v>
      </c>
      <c r="J559" s="3" t="s">
        <v>4746</v>
      </c>
      <c r="K559" s="4">
        <v>44003</v>
      </c>
      <c r="L559" s="3" t="s">
        <v>3340</v>
      </c>
    </row>
    <row r="560" spans="1:12" x14ac:dyDescent="0.2">
      <c r="A560" s="1">
        <v>559</v>
      </c>
      <c r="B560" s="2" t="s">
        <v>4747</v>
      </c>
      <c r="C560" s="2" t="s">
        <v>4748</v>
      </c>
      <c r="D560" s="2" t="s">
        <v>1314</v>
      </c>
      <c r="E560" s="2" t="s">
        <v>4749</v>
      </c>
      <c r="F560" s="2" t="s">
        <v>4750</v>
      </c>
      <c r="G560" s="2" t="s">
        <v>1032</v>
      </c>
      <c r="H560" s="2" t="s">
        <v>4751</v>
      </c>
      <c r="I560" s="2">
        <f>1-157-476-2824</f>
        <v>-3456</v>
      </c>
      <c r="J560" s="3" t="s">
        <v>4752</v>
      </c>
      <c r="K560" s="4">
        <v>44224</v>
      </c>
      <c r="L560" s="3" t="s">
        <v>4753</v>
      </c>
    </row>
    <row r="561" spans="1:12" x14ac:dyDescent="0.2">
      <c r="A561" s="1">
        <v>560</v>
      </c>
      <c r="B561" s="2" t="s">
        <v>4754</v>
      </c>
      <c r="C561" s="2" t="s">
        <v>2048</v>
      </c>
      <c r="D561" s="2" t="s">
        <v>4755</v>
      </c>
      <c r="E561" s="2" t="s">
        <v>4756</v>
      </c>
      <c r="F561" s="2" t="s">
        <v>4757</v>
      </c>
      <c r="G561" s="2" t="s">
        <v>125</v>
      </c>
      <c r="H561" s="2" t="s">
        <v>4758</v>
      </c>
      <c r="I561" s="2" t="s">
        <v>4759</v>
      </c>
      <c r="J561" s="3" t="s">
        <v>4760</v>
      </c>
      <c r="K561" s="4">
        <v>43978</v>
      </c>
      <c r="L561" s="3" t="s">
        <v>4761</v>
      </c>
    </row>
    <row r="562" spans="1:12" x14ac:dyDescent="0.2">
      <c r="A562" s="1">
        <v>561</v>
      </c>
      <c r="B562" s="2" t="s">
        <v>4762</v>
      </c>
      <c r="C562" s="2" t="s">
        <v>4763</v>
      </c>
      <c r="D562" s="2" t="s">
        <v>178</v>
      </c>
      <c r="E562" s="2" t="s">
        <v>4764</v>
      </c>
      <c r="F562" s="2" t="s">
        <v>4765</v>
      </c>
      <c r="G562" s="2" t="s">
        <v>369</v>
      </c>
      <c r="H562" s="2">
        <v>3052618309</v>
      </c>
      <c r="I562" s="2" t="s">
        <v>4766</v>
      </c>
      <c r="J562" s="3" t="s">
        <v>4767</v>
      </c>
      <c r="K562" s="4">
        <v>44561</v>
      </c>
      <c r="L562" s="3" t="s">
        <v>4768</v>
      </c>
    </row>
    <row r="563" spans="1:12" x14ac:dyDescent="0.2">
      <c r="A563" s="1">
        <v>562</v>
      </c>
      <c r="B563" s="2" t="s">
        <v>4769</v>
      </c>
      <c r="C563" s="2" t="s">
        <v>2269</v>
      </c>
      <c r="D563" s="2" t="s">
        <v>2435</v>
      </c>
      <c r="E563" s="2" t="s">
        <v>4770</v>
      </c>
      <c r="F563" s="2" t="s">
        <v>4771</v>
      </c>
      <c r="G563" s="2" t="s">
        <v>2728</v>
      </c>
      <c r="H563" s="2" t="s">
        <v>4772</v>
      </c>
      <c r="I563" s="2">
        <v>532868224</v>
      </c>
      <c r="J563" s="3" t="s">
        <v>4773</v>
      </c>
      <c r="K563" s="4">
        <v>44563</v>
      </c>
      <c r="L563" s="3" t="s">
        <v>4774</v>
      </c>
    </row>
    <row r="564" spans="1:12" x14ac:dyDescent="0.2">
      <c r="A564" s="1">
        <v>563</v>
      </c>
      <c r="B564" s="2" t="s">
        <v>4775</v>
      </c>
      <c r="C564" s="2" t="s">
        <v>3392</v>
      </c>
      <c r="D564" s="2" t="s">
        <v>2375</v>
      </c>
      <c r="E564" s="2" t="s">
        <v>4776</v>
      </c>
      <c r="F564" s="2" t="s">
        <v>4777</v>
      </c>
      <c r="G564" s="2" t="s">
        <v>4778</v>
      </c>
      <c r="H564" s="2" t="s">
        <v>4779</v>
      </c>
      <c r="I564" s="2" t="s">
        <v>4780</v>
      </c>
      <c r="J564" s="3" t="s">
        <v>4781</v>
      </c>
      <c r="K564" s="4">
        <v>44582</v>
      </c>
      <c r="L564" s="3" t="s">
        <v>4782</v>
      </c>
    </row>
    <row r="565" spans="1:12" x14ac:dyDescent="0.2">
      <c r="A565" s="1">
        <v>564</v>
      </c>
      <c r="B565" s="2" t="s">
        <v>4783</v>
      </c>
      <c r="C565" s="2" t="s">
        <v>1332</v>
      </c>
      <c r="D565" s="2" t="s">
        <v>3459</v>
      </c>
      <c r="E565" s="2" t="s">
        <v>4784</v>
      </c>
      <c r="F565" s="2" t="s">
        <v>4785</v>
      </c>
      <c r="G565" s="2" t="s">
        <v>854</v>
      </c>
      <c r="H565" s="2">
        <f>1-144-390-5960</f>
        <v>-6493</v>
      </c>
      <c r="I565" s="2" t="s">
        <v>4786</v>
      </c>
      <c r="J565" s="3" t="s">
        <v>4787</v>
      </c>
      <c r="K565" s="4">
        <v>44396</v>
      </c>
      <c r="L565" s="3" t="s">
        <v>4788</v>
      </c>
    </row>
    <row r="566" spans="1:12" x14ac:dyDescent="0.2">
      <c r="A566" s="1">
        <v>565</v>
      </c>
      <c r="B566" s="2" t="s">
        <v>4789</v>
      </c>
      <c r="C566" s="2" t="s">
        <v>4055</v>
      </c>
      <c r="D566" s="2" t="s">
        <v>4790</v>
      </c>
      <c r="E566" s="2" t="s">
        <v>4791</v>
      </c>
      <c r="F566" s="2" t="s">
        <v>4792</v>
      </c>
      <c r="G566" s="2" t="s">
        <v>2680</v>
      </c>
      <c r="H566" s="2" t="s">
        <v>4793</v>
      </c>
      <c r="I566" s="2" t="s">
        <v>4794</v>
      </c>
      <c r="J566" s="3" t="s">
        <v>4795</v>
      </c>
      <c r="K566" s="4">
        <v>43981</v>
      </c>
      <c r="L566" s="3" t="s">
        <v>4796</v>
      </c>
    </row>
    <row r="567" spans="1:12" x14ac:dyDescent="0.2">
      <c r="A567" s="1">
        <v>566</v>
      </c>
      <c r="B567" s="2" t="s">
        <v>4797</v>
      </c>
      <c r="C567" s="2" t="s">
        <v>4798</v>
      </c>
      <c r="D567" s="2" t="s">
        <v>1434</v>
      </c>
      <c r="E567" s="2" t="s">
        <v>4799</v>
      </c>
      <c r="F567" s="2" t="s">
        <v>4800</v>
      </c>
      <c r="G567" s="2" t="s">
        <v>181</v>
      </c>
      <c r="H567" s="2" t="s">
        <v>4801</v>
      </c>
      <c r="I567" s="2" t="s">
        <v>4802</v>
      </c>
      <c r="J567" s="3" t="s">
        <v>4803</v>
      </c>
      <c r="K567" s="4">
        <v>44310</v>
      </c>
      <c r="L567" s="3" t="s">
        <v>4804</v>
      </c>
    </row>
    <row r="568" spans="1:12" x14ac:dyDescent="0.2">
      <c r="A568" s="1">
        <v>567</v>
      </c>
      <c r="B568" s="2" t="s">
        <v>4805</v>
      </c>
      <c r="C568" s="2" t="s">
        <v>374</v>
      </c>
      <c r="D568" s="2" t="s">
        <v>1305</v>
      </c>
      <c r="E568" s="2" t="s">
        <v>4806</v>
      </c>
      <c r="F568" s="2" t="s">
        <v>4807</v>
      </c>
      <c r="G568" s="2" t="s">
        <v>4808</v>
      </c>
      <c r="H568" s="2" t="s">
        <v>4809</v>
      </c>
      <c r="I568" s="2" t="s">
        <v>4810</v>
      </c>
      <c r="J568" s="3" t="s">
        <v>4811</v>
      </c>
      <c r="K568" s="4">
        <v>44514</v>
      </c>
      <c r="L568" s="3" t="s">
        <v>4812</v>
      </c>
    </row>
    <row r="569" spans="1:12" x14ac:dyDescent="0.2">
      <c r="A569" s="1">
        <v>568</v>
      </c>
      <c r="B569" s="2" t="s">
        <v>4813</v>
      </c>
      <c r="C569" s="2" t="s">
        <v>3325</v>
      </c>
      <c r="D569" s="2" t="s">
        <v>4814</v>
      </c>
      <c r="E569" s="2" t="s">
        <v>4815</v>
      </c>
      <c r="F569" s="2" t="s">
        <v>4816</v>
      </c>
      <c r="G569" s="2" t="s">
        <v>4507</v>
      </c>
      <c r="H569" s="2" t="s">
        <v>4817</v>
      </c>
      <c r="I569" s="2" t="s">
        <v>4818</v>
      </c>
      <c r="J569" s="3" t="s">
        <v>4819</v>
      </c>
      <c r="K569" s="4">
        <v>44615</v>
      </c>
      <c r="L569" s="3" t="s">
        <v>4820</v>
      </c>
    </row>
    <row r="570" spans="1:12" x14ac:dyDescent="0.2">
      <c r="A570" s="1">
        <v>569</v>
      </c>
      <c r="B570" s="2" t="s">
        <v>4821</v>
      </c>
      <c r="C570" s="2" t="s">
        <v>4822</v>
      </c>
      <c r="D570" s="2" t="s">
        <v>4823</v>
      </c>
      <c r="E570" s="2" t="s">
        <v>4824</v>
      </c>
      <c r="F570" s="2" t="s">
        <v>4825</v>
      </c>
      <c r="G570" s="2" t="s">
        <v>3151</v>
      </c>
      <c r="H570" s="2" t="s">
        <v>4826</v>
      </c>
      <c r="I570" s="2" t="s">
        <v>4827</v>
      </c>
      <c r="J570" s="3" t="s">
        <v>4828</v>
      </c>
      <c r="K570" s="4">
        <v>44096</v>
      </c>
      <c r="L570" s="3" t="s">
        <v>4829</v>
      </c>
    </row>
    <row r="571" spans="1:12" x14ac:dyDescent="0.2">
      <c r="A571" s="1">
        <v>570</v>
      </c>
      <c r="B571" s="2" t="s">
        <v>4830</v>
      </c>
      <c r="C571" s="2" t="s">
        <v>206</v>
      </c>
      <c r="D571" s="2" t="s">
        <v>1512</v>
      </c>
      <c r="E571" s="2" t="s">
        <v>4831</v>
      </c>
      <c r="F571" s="2" t="s">
        <v>4832</v>
      </c>
      <c r="G571" s="2" t="s">
        <v>350</v>
      </c>
      <c r="H571" s="2" t="s">
        <v>4833</v>
      </c>
      <c r="I571" s="2">
        <f>1-722-227-3754</f>
        <v>-4702</v>
      </c>
      <c r="J571" s="3" t="s">
        <v>4834</v>
      </c>
      <c r="K571" s="4">
        <v>44183</v>
      </c>
      <c r="L571" s="3" t="s">
        <v>4835</v>
      </c>
    </row>
    <row r="572" spans="1:12" x14ac:dyDescent="0.2">
      <c r="A572" s="1">
        <v>571</v>
      </c>
      <c r="B572" s="2" t="s">
        <v>4836</v>
      </c>
      <c r="C572" s="2" t="s">
        <v>4837</v>
      </c>
      <c r="D572" s="2" t="s">
        <v>4838</v>
      </c>
      <c r="E572" s="2" t="s">
        <v>4839</v>
      </c>
      <c r="F572" s="2" t="s">
        <v>4840</v>
      </c>
      <c r="G572" s="2" t="s">
        <v>171</v>
      </c>
      <c r="H572" s="2" t="s">
        <v>4841</v>
      </c>
      <c r="I572" s="2" t="s">
        <v>4842</v>
      </c>
      <c r="J572" s="3" t="s">
        <v>4843</v>
      </c>
      <c r="K572" s="4">
        <v>44595</v>
      </c>
      <c r="L572" s="3" t="s">
        <v>4844</v>
      </c>
    </row>
    <row r="573" spans="1:12" x14ac:dyDescent="0.2">
      <c r="A573" s="1">
        <v>572</v>
      </c>
      <c r="B573" s="2" t="s">
        <v>4845</v>
      </c>
      <c r="C573" s="2" t="s">
        <v>4846</v>
      </c>
      <c r="D573" s="2" t="s">
        <v>508</v>
      </c>
      <c r="E573" s="2" t="s">
        <v>4847</v>
      </c>
      <c r="F573" s="2" t="s">
        <v>4848</v>
      </c>
      <c r="G573" s="2" t="s">
        <v>882</v>
      </c>
      <c r="H573" s="2" t="s">
        <v>4849</v>
      </c>
      <c r="I573" s="2" t="s">
        <v>4850</v>
      </c>
      <c r="J573" s="3" t="s">
        <v>4851</v>
      </c>
      <c r="K573" s="4">
        <v>44674</v>
      </c>
      <c r="L573" s="3" t="s">
        <v>4852</v>
      </c>
    </row>
    <row r="574" spans="1:12" x14ac:dyDescent="0.2">
      <c r="A574" s="1">
        <v>573</v>
      </c>
      <c r="B574" s="2" t="s">
        <v>4853</v>
      </c>
      <c r="C574" s="2" t="s">
        <v>68</v>
      </c>
      <c r="D574" s="2" t="s">
        <v>4854</v>
      </c>
      <c r="E574" s="2" t="s">
        <v>4855</v>
      </c>
      <c r="F574" s="2" t="s">
        <v>4856</v>
      </c>
      <c r="G574" s="2" t="s">
        <v>966</v>
      </c>
      <c r="H574" s="2" t="s">
        <v>4857</v>
      </c>
      <c r="I574" s="2" t="s">
        <v>4858</v>
      </c>
      <c r="J574" s="3" t="s">
        <v>4859</v>
      </c>
      <c r="K574" s="4">
        <v>44533</v>
      </c>
      <c r="L574" s="3" t="s">
        <v>4860</v>
      </c>
    </row>
    <row r="575" spans="1:12" x14ac:dyDescent="0.2">
      <c r="A575" s="1">
        <v>574</v>
      </c>
      <c r="B575" s="2" t="s">
        <v>4861</v>
      </c>
      <c r="C575" s="2" t="s">
        <v>40</v>
      </c>
      <c r="D575" s="2" t="s">
        <v>4862</v>
      </c>
      <c r="E575" s="2" t="s">
        <v>4863</v>
      </c>
      <c r="F575" s="2" t="s">
        <v>4864</v>
      </c>
      <c r="G575" s="2" t="s">
        <v>162</v>
      </c>
      <c r="H575" s="2" t="s">
        <v>4865</v>
      </c>
      <c r="I575" s="2" t="s">
        <v>4866</v>
      </c>
      <c r="J575" s="3" t="s">
        <v>4867</v>
      </c>
      <c r="K575" s="4">
        <v>44010</v>
      </c>
      <c r="L575" s="3" t="s">
        <v>4868</v>
      </c>
    </row>
    <row r="576" spans="1:12" x14ac:dyDescent="0.2">
      <c r="A576" s="1">
        <v>575</v>
      </c>
      <c r="B576" s="2" t="s">
        <v>4869</v>
      </c>
      <c r="C576" s="2" t="s">
        <v>4870</v>
      </c>
      <c r="D576" s="2" t="s">
        <v>577</v>
      </c>
      <c r="E576" s="2" t="s">
        <v>4871</v>
      </c>
      <c r="F576" s="2" t="s">
        <v>4872</v>
      </c>
      <c r="G576" s="2" t="s">
        <v>3478</v>
      </c>
      <c r="H576" s="2" t="s">
        <v>4873</v>
      </c>
      <c r="I576" s="2" t="s">
        <v>4874</v>
      </c>
      <c r="J576" s="3" t="s">
        <v>4875</v>
      </c>
      <c r="K576" s="4">
        <v>44102</v>
      </c>
      <c r="L576" s="3" t="s">
        <v>4876</v>
      </c>
    </row>
    <row r="577" spans="1:12" x14ac:dyDescent="0.2">
      <c r="A577" s="1">
        <v>576</v>
      </c>
      <c r="B577" s="2" t="s">
        <v>4877</v>
      </c>
      <c r="C577" s="2" t="s">
        <v>4711</v>
      </c>
      <c r="D577" s="2" t="s">
        <v>4878</v>
      </c>
      <c r="E577" s="2" t="s">
        <v>4879</v>
      </c>
      <c r="F577" s="2" t="s">
        <v>4880</v>
      </c>
      <c r="G577" s="2" t="s">
        <v>190</v>
      </c>
      <c r="H577" s="2" t="s">
        <v>4881</v>
      </c>
      <c r="I577" s="2" t="s">
        <v>4882</v>
      </c>
      <c r="J577" s="3" t="s">
        <v>4883</v>
      </c>
      <c r="K577" s="4">
        <v>44271</v>
      </c>
      <c r="L577" s="3" t="s">
        <v>4884</v>
      </c>
    </row>
    <row r="578" spans="1:12" x14ac:dyDescent="0.2">
      <c r="A578" s="1">
        <v>577</v>
      </c>
      <c r="B578" s="2" t="s">
        <v>4885</v>
      </c>
      <c r="C578" s="2" t="s">
        <v>4886</v>
      </c>
      <c r="D578" s="2" t="s">
        <v>4887</v>
      </c>
      <c r="E578" s="2" t="s">
        <v>4888</v>
      </c>
      <c r="F578" s="2" t="s">
        <v>4889</v>
      </c>
      <c r="G578" s="2" t="s">
        <v>4345</v>
      </c>
      <c r="H578" s="2" t="s">
        <v>4890</v>
      </c>
      <c r="I578" s="2" t="s">
        <v>4891</v>
      </c>
      <c r="J578" s="3" t="s">
        <v>4892</v>
      </c>
      <c r="K578" s="4">
        <v>44195</v>
      </c>
      <c r="L578" s="3" t="s">
        <v>4893</v>
      </c>
    </row>
    <row r="579" spans="1:12" x14ac:dyDescent="0.2">
      <c r="A579" s="1">
        <v>578</v>
      </c>
      <c r="B579" s="2" t="s">
        <v>4894</v>
      </c>
      <c r="C579" s="2" t="s">
        <v>4895</v>
      </c>
      <c r="D579" s="2" t="s">
        <v>2934</v>
      </c>
      <c r="E579" s="2" t="s">
        <v>4896</v>
      </c>
      <c r="F579" s="2" t="s">
        <v>4897</v>
      </c>
      <c r="G579" s="2" t="s">
        <v>3905</v>
      </c>
      <c r="H579" s="2" t="s">
        <v>4898</v>
      </c>
      <c r="I579" s="2">
        <v>4827936216</v>
      </c>
      <c r="J579" s="3" t="s">
        <v>4899</v>
      </c>
      <c r="K579" s="4">
        <v>44470</v>
      </c>
      <c r="L579" s="3" t="s">
        <v>4900</v>
      </c>
    </row>
    <row r="580" spans="1:12" x14ac:dyDescent="0.2">
      <c r="A580" s="1">
        <v>579</v>
      </c>
      <c r="B580" s="2" t="s">
        <v>4901</v>
      </c>
      <c r="C580" s="2" t="s">
        <v>4475</v>
      </c>
      <c r="D580" s="2" t="s">
        <v>747</v>
      </c>
      <c r="E580" s="2" t="s">
        <v>4902</v>
      </c>
      <c r="F580" s="2" t="s">
        <v>4903</v>
      </c>
      <c r="G580" s="2" t="s">
        <v>2255</v>
      </c>
      <c r="H580" s="2" t="s">
        <v>4904</v>
      </c>
      <c r="I580" s="2" t="s">
        <v>4905</v>
      </c>
      <c r="J580" s="3" t="s">
        <v>4906</v>
      </c>
      <c r="K580" s="4">
        <v>44634</v>
      </c>
      <c r="L580" s="3" t="s">
        <v>4907</v>
      </c>
    </row>
    <row r="581" spans="1:12" x14ac:dyDescent="0.2">
      <c r="A581" s="1">
        <v>580</v>
      </c>
      <c r="B581" s="2" t="s">
        <v>4908</v>
      </c>
      <c r="C581" s="2" t="s">
        <v>3513</v>
      </c>
      <c r="D581" s="2" t="s">
        <v>4909</v>
      </c>
      <c r="E581" s="2" t="s">
        <v>4910</v>
      </c>
      <c r="F581" s="2" t="s">
        <v>4911</v>
      </c>
      <c r="G581" s="2" t="s">
        <v>948</v>
      </c>
      <c r="H581" s="2" t="s">
        <v>4912</v>
      </c>
      <c r="I581" s="2" t="s">
        <v>4913</v>
      </c>
      <c r="J581" s="3" t="s">
        <v>4914</v>
      </c>
      <c r="K581" s="4">
        <v>44579</v>
      </c>
      <c r="L581" s="3" t="s">
        <v>4915</v>
      </c>
    </row>
    <row r="582" spans="1:12" x14ac:dyDescent="0.2">
      <c r="A582" s="1">
        <v>581</v>
      </c>
      <c r="B582" s="2" t="s">
        <v>4916</v>
      </c>
      <c r="C582" s="2" t="s">
        <v>3956</v>
      </c>
      <c r="D582" s="2" t="s">
        <v>3385</v>
      </c>
      <c r="E582" s="2" t="s">
        <v>4917</v>
      </c>
      <c r="F582" s="2" t="s">
        <v>4918</v>
      </c>
      <c r="G582" s="2" t="s">
        <v>117</v>
      </c>
      <c r="H582" s="2" t="s">
        <v>4919</v>
      </c>
      <c r="I582" s="2">
        <v>2138261062</v>
      </c>
      <c r="J582" s="3" t="s">
        <v>4920</v>
      </c>
      <c r="K582" s="4">
        <v>44421</v>
      </c>
      <c r="L582" s="3" t="s">
        <v>4921</v>
      </c>
    </row>
    <row r="583" spans="1:12" x14ac:dyDescent="0.2">
      <c r="A583" s="1">
        <v>582</v>
      </c>
      <c r="B583" s="2" t="s">
        <v>4922</v>
      </c>
      <c r="C583" s="2" t="s">
        <v>4923</v>
      </c>
      <c r="D583" s="2" t="s">
        <v>4924</v>
      </c>
      <c r="E583" s="2" t="s">
        <v>4925</v>
      </c>
      <c r="F583" s="2" t="s">
        <v>4926</v>
      </c>
      <c r="G583" s="2" t="s">
        <v>2981</v>
      </c>
      <c r="H583" s="2" t="s">
        <v>4927</v>
      </c>
      <c r="I583" s="2" t="s">
        <v>4928</v>
      </c>
      <c r="J583" s="3" t="s">
        <v>4929</v>
      </c>
      <c r="K583" s="4">
        <v>43865</v>
      </c>
      <c r="L583" s="3" t="s">
        <v>4930</v>
      </c>
    </row>
    <row r="584" spans="1:12" x14ac:dyDescent="0.2">
      <c r="A584" s="1">
        <v>583</v>
      </c>
      <c r="B584" s="2" t="s">
        <v>4931</v>
      </c>
      <c r="C584" s="2" t="s">
        <v>4932</v>
      </c>
      <c r="D584" s="2" t="s">
        <v>2030</v>
      </c>
      <c r="E584" s="2" t="s">
        <v>4933</v>
      </c>
      <c r="F584" s="2" t="s">
        <v>4934</v>
      </c>
      <c r="G584" s="2" t="s">
        <v>2653</v>
      </c>
      <c r="H584" s="2" t="s">
        <v>4935</v>
      </c>
      <c r="I584" s="2" t="s">
        <v>4936</v>
      </c>
      <c r="J584" s="3" t="s">
        <v>4937</v>
      </c>
      <c r="K584" s="4">
        <v>44565</v>
      </c>
      <c r="L584" s="3" t="s">
        <v>4938</v>
      </c>
    </row>
    <row r="585" spans="1:12" x14ac:dyDescent="0.2">
      <c r="A585" s="1">
        <v>584</v>
      </c>
      <c r="B585" s="2" t="s">
        <v>4939</v>
      </c>
      <c r="C585" s="2" t="s">
        <v>776</v>
      </c>
      <c r="D585" s="2" t="s">
        <v>1922</v>
      </c>
      <c r="E585" s="2" t="s">
        <v>4940</v>
      </c>
      <c r="F585" s="2" t="s">
        <v>4941</v>
      </c>
      <c r="G585" s="2" t="s">
        <v>247</v>
      </c>
      <c r="H585" s="2">
        <v>9042616723</v>
      </c>
      <c r="I585" s="2" t="s">
        <v>4942</v>
      </c>
      <c r="J585" s="3" t="s">
        <v>4943</v>
      </c>
      <c r="K585" s="4">
        <v>44462</v>
      </c>
      <c r="L585" s="3" t="s">
        <v>4944</v>
      </c>
    </row>
    <row r="586" spans="1:12" x14ac:dyDescent="0.2">
      <c r="A586" s="1">
        <v>585</v>
      </c>
      <c r="B586" s="2" t="s">
        <v>4945</v>
      </c>
      <c r="C586" s="2" t="s">
        <v>4946</v>
      </c>
      <c r="D586" s="2" t="s">
        <v>2539</v>
      </c>
      <c r="E586" s="2" t="s">
        <v>4947</v>
      </c>
      <c r="F586" s="2" t="s">
        <v>4948</v>
      </c>
      <c r="G586" s="2" t="s">
        <v>3478</v>
      </c>
      <c r="H586" s="2" t="s">
        <v>4949</v>
      </c>
      <c r="I586" s="2" t="s">
        <v>4950</v>
      </c>
      <c r="J586" s="3" t="s">
        <v>4951</v>
      </c>
      <c r="K586" s="4">
        <v>44313</v>
      </c>
      <c r="L586" s="3" t="s">
        <v>4952</v>
      </c>
    </row>
    <row r="587" spans="1:12" x14ac:dyDescent="0.2">
      <c r="A587" s="1">
        <v>586</v>
      </c>
      <c r="B587" s="2" t="s">
        <v>4953</v>
      </c>
      <c r="C587" s="2" t="s">
        <v>4954</v>
      </c>
      <c r="D587" s="2" t="s">
        <v>214</v>
      </c>
      <c r="E587" s="2" t="s">
        <v>4955</v>
      </c>
      <c r="F587" s="2" t="s">
        <v>4956</v>
      </c>
      <c r="G587" s="2" t="s">
        <v>217</v>
      </c>
      <c r="H587" s="2" t="s">
        <v>4957</v>
      </c>
      <c r="I587" s="2" t="s">
        <v>4958</v>
      </c>
      <c r="J587" s="3" t="s">
        <v>4959</v>
      </c>
      <c r="K587" s="4">
        <v>44112</v>
      </c>
      <c r="L587" s="3" t="s">
        <v>4960</v>
      </c>
    </row>
    <row r="588" spans="1:12" x14ac:dyDescent="0.2">
      <c r="A588" s="1">
        <v>587</v>
      </c>
      <c r="B588" s="2" t="s">
        <v>4961</v>
      </c>
      <c r="C588" s="2" t="s">
        <v>2123</v>
      </c>
      <c r="D588" s="2" t="s">
        <v>4962</v>
      </c>
      <c r="E588" s="2" t="s">
        <v>4963</v>
      </c>
      <c r="F588" s="2" t="s">
        <v>4964</v>
      </c>
      <c r="G588" s="2" t="s">
        <v>4267</v>
      </c>
      <c r="H588" s="2" t="s">
        <v>4965</v>
      </c>
      <c r="I588" s="2" t="s">
        <v>4966</v>
      </c>
      <c r="J588" s="3" t="s">
        <v>4967</v>
      </c>
      <c r="K588" s="4">
        <v>44142</v>
      </c>
      <c r="L588" s="3" t="s">
        <v>4968</v>
      </c>
    </row>
    <row r="589" spans="1:12" x14ac:dyDescent="0.2">
      <c r="A589" s="1">
        <v>588</v>
      </c>
      <c r="B589" s="2" t="s">
        <v>4969</v>
      </c>
      <c r="C589" s="2" t="s">
        <v>3004</v>
      </c>
      <c r="D589" s="2" t="s">
        <v>3973</v>
      </c>
      <c r="E589" s="2" t="s">
        <v>4970</v>
      </c>
      <c r="F589" s="2" t="s">
        <v>4971</v>
      </c>
      <c r="G589" s="2" t="s">
        <v>3729</v>
      </c>
      <c r="H589" s="2" t="s">
        <v>4972</v>
      </c>
      <c r="I589" s="2" t="s">
        <v>4973</v>
      </c>
      <c r="J589" s="3" t="s">
        <v>4974</v>
      </c>
      <c r="K589" s="4">
        <v>44239</v>
      </c>
      <c r="L589" s="3" t="s">
        <v>4975</v>
      </c>
    </row>
    <row r="590" spans="1:12" x14ac:dyDescent="0.2">
      <c r="A590" s="1">
        <v>589</v>
      </c>
      <c r="B590" s="2" t="s">
        <v>4976</v>
      </c>
      <c r="C590" s="2" t="s">
        <v>4977</v>
      </c>
      <c r="D590" s="2" t="s">
        <v>357</v>
      </c>
      <c r="E590" s="2" t="s">
        <v>4978</v>
      </c>
      <c r="F590" s="2" t="s">
        <v>4979</v>
      </c>
      <c r="G590" s="2" t="s">
        <v>2317</v>
      </c>
      <c r="H590" s="2" t="s">
        <v>4980</v>
      </c>
      <c r="I590" s="2" t="s">
        <v>4981</v>
      </c>
      <c r="J590" s="3" t="s">
        <v>4982</v>
      </c>
      <c r="K590" s="4">
        <v>44300</v>
      </c>
      <c r="L590" s="3" t="s">
        <v>4983</v>
      </c>
    </row>
    <row r="591" spans="1:12" x14ac:dyDescent="0.2">
      <c r="A591" s="1">
        <v>590</v>
      </c>
      <c r="B591" s="2" t="s">
        <v>4984</v>
      </c>
      <c r="C591" s="2" t="s">
        <v>4293</v>
      </c>
      <c r="D591" s="2" t="s">
        <v>4985</v>
      </c>
      <c r="E591" s="2" t="s">
        <v>4986</v>
      </c>
      <c r="F591" s="2" t="s">
        <v>4987</v>
      </c>
      <c r="G591" s="2" t="s">
        <v>530</v>
      </c>
      <c r="H591" s="2" t="s">
        <v>4988</v>
      </c>
      <c r="I591" s="2" t="s">
        <v>4989</v>
      </c>
      <c r="J591" s="3" t="s">
        <v>4990</v>
      </c>
      <c r="K591" s="4">
        <v>44561</v>
      </c>
      <c r="L591" s="3" t="s">
        <v>4991</v>
      </c>
    </row>
    <row r="592" spans="1:12" x14ac:dyDescent="0.2">
      <c r="A592" s="1">
        <v>591</v>
      </c>
      <c r="B592" s="5" t="s">
        <v>4992</v>
      </c>
      <c r="C592" s="2" t="s">
        <v>1127</v>
      </c>
      <c r="D592" s="2" t="s">
        <v>4359</v>
      </c>
      <c r="E592" s="2" t="s">
        <v>4993</v>
      </c>
      <c r="F592" s="2" t="s">
        <v>4994</v>
      </c>
      <c r="G592" s="2" t="s">
        <v>806</v>
      </c>
      <c r="H592" s="2" t="s">
        <v>4995</v>
      </c>
      <c r="I592" s="2" t="s">
        <v>4996</v>
      </c>
      <c r="J592" s="3" t="s">
        <v>4997</v>
      </c>
      <c r="K592" s="4">
        <v>44201</v>
      </c>
      <c r="L592" s="3" t="s">
        <v>4998</v>
      </c>
    </row>
    <row r="593" spans="1:12" x14ac:dyDescent="0.2">
      <c r="A593" s="1">
        <v>592</v>
      </c>
      <c r="B593" s="2" t="s">
        <v>4999</v>
      </c>
      <c r="C593" s="2" t="s">
        <v>5000</v>
      </c>
      <c r="D593" s="2" t="s">
        <v>4414</v>
      </c>
      <c r="E593" s="2" t="s">
        <v>5001</v>
      </c>
      <c r="F593" s="2" t="s">
        <v>5002</v>
      </c>
      <c r="G593" s="2" t="s">
        <v>2567</v>
      </c>
      <c r="H593" s="2" t="s">
        <v>5003</v>
      </c>
      <c r="I593" s="2" t="s">
        <v>5004</v>
      </c>
      <c r="J593" s="3" t="s">
        <v>5005</v>
      </c>
      <c r="K593" s="4">
        <v>44604</v>
      </c>
      <c r="L593" s="3" t="s">
        <v>5006</v>
      </c>
    </row>
    <row r="594" spans="1:12" x14ac:dyDescent="0.2">
      <c r="A594" s="1">
        <v>593</v>
      </c>
      <c r="B594" s="2" t="s">
        <v>5007</v>
      </c>
      <c r="C594" s="2" t="s">
        <v>1127</v>
      </c>
      <c r="D594" s="2" t="s">
        <v>3221</v>
      </c>
      <c r="E594" s="2" t="s">
        <v>5008</v>
      </c>
      <c r="F594" s="2" t="s">
        <v>5009</v>
      </c>
      <c r="G594" s="2" t="s">
        <v>5010</v>
      </c>
      <c r="H594" s="2" t="s">
        <v>5011</v>
      </c>
      <c r="I594" s="2" t="s">
        <v>5012</v>
      </c>
      <c r="J594" s="3" t="s">
        <v>5013</v>
      </c>
      <c r="K594" s="4">
        <v>44371</v>
      </c>
      <c r="L594" s="3" t="s">
        <v>5014</v>
      </c>
    </row>
    <row r="595" spans="1:12" x14ac:dyDescent="0.2">
      <c r="A595" s="1">
        <v>594</v>
      </c>
      <c r="B595" s="2" t="s">
        <v>5015</v>
      </c>
      <c r="C595" s="2" t="s">
        <v>4015</v>
      </c>
      <c r="D595" s="2" t="s">
        <v>5016</v>
      </c>
      <c r="E595" s="2" t="s">
        <v>5017</v>
      </c>
      <c r="F595" s="2" t="s">
        <v>5018</v>
      </c>
      <c r="G595" s="2" t="s">
        <v>2403</v>
      </c>
      <c r="H595" s="2" t="s">
        <v>5019</v>
      </c>
      <c r="I595" s="2" t="s">
        <v>5020</v>
      </c>
      <c r="J595" s="3" t="s">
        <v>5021</v>
      </c>
      <c r="K595" s="4">
        <v>44419</v>
      </c>
      <c r="L595" s="3" t="s">
        <v>5022</v>
      </c>
    </row>
    <row r="596" spans="1:12" x14ac:dyDescent="0.2">
      <c r="A596" s="1">
        <v>595</v>
      </c>
      <c r="B596" s="2" t="s">
        <v>5023</v>
      </c>
      <c r="C596" s="2" t="s">
        <v>1633</v>
      </c>
      <c r="D596" s="2" t="s">
        <v>5024</v>
      </c>
      <c r="E596" s="2" t="s">
        <v>151</v>
      </c>
      <c r="F596" s="2" t="s">
        <v>5025</v>
      </c>
      <c r="G596" s="2" t="s">
        <v>938</v>
      </c>
      <c r="H596" s="2" t="s">
        <v>5026</v>
      </c>
      <c r="I596" s="2" t="s">
        <v>5027</v>
      </c>
      <c r="J596" s="3" t="s">
        <v>5028</v>
      </c>
      <c r="K596" s="4">
        <v>44186</v>
      </c>
      <c r="L596" s="3" t="s">
        <v>5029</v>
      </c>
    </row>
    <row r="597" spans="1:12" x14ac:dyDescent="0.2">
      <c r="A597" s="1">
        <v>596</v>
      </c>
      <c r="B597" s="2" t="s">
        <v>5030</v>
      </c>
      <c r="C597" s="2" t="s">
        <v>4748</v>
      </c>
      <c r="D597" s="2" t="s">
        <v>3363</v>
      </c>
      <c r="E597" s="2" t="s">
        <v>5031</v>
      </c>
      <c r="F597" s="2" t="s">
        <v>5032</v>
      </c>
      <c r="G597" s="2" t="s">
        <v>117</v>
      </c>
      <c r="H597" s="2" t="s">
        <v>5033</v>
      </c>
      <c r="I597" s="2" t="s">
        <v>5034</v>
      </c>
      <c r="J597" s="3" t="s">
        <v>5035</v>
      </c>
      <c r="K597" s="4">
        <v>44583</v>
      </c>
      <c r="L597" s="3" t="s">
        <v>5036</v>
      </c>
    </row>
    <row r="598" spans="1:12" x14ac:dyDescent="0.2">
      <c r="A598" s="1">
        <v>597</v>
      </c>
      <c r="B598" s="2" t="s">
        <v>5037</v>
      </c>
      <c r="C598" s="2" t="s">
        <v>2029</v>
      </c>
      <c r="D598" s="2" t="s">
        <v>5038</v>
      </c>
      <c r="E598" s="2" t="s">
        <v>5039</v>
      </c>
      <c r="F598" s="2" t="s">
        <v>5040</v>
      </c>
      <c r="G598" s="2" t="s">
        <v>5041</v>
      </c>
      <c r="H598" s="2" t="s">
        <v>5042</v>
      </c>
      <c r="I598" s="2">
        <f>1-958-335-321</f>
        <v>-1613</v>
      </c>
      <c r="J598" s="3" t="s">
        <v>5043</v>
      </c>
      <c r="K598" s="4">
        <v>43953</v>
      </c>
      <c r="L598" s="3" t="s">
        <v>5044</v>
      </c>
    </row>
    <row r="599" spans="1:12" x14ac:dyDescent="0.2">
      <c r="A599" s="1">
        <v>598</v>
      </c>
      <c r="B599" s="2" t="s">
        <v>5045</v>
      </c>
      <c r="C599" s="2" t="s">
        <v>2538</v>
      </c>
      <c r="D599" s="2" t="s">
        <v>5046</v>
      </c>
      <c r="E599" s="2" t="s">
        <v>5047</v>
      </c>
      <c r="F599" s="2" t="s">
        <v>5048</v>
      </c>
      <c r="G599" s="2" t="s">
        <v>4042</v>
      </c>
      <c r="H599" s="2" t="s">
        <v>5049</v>
      </c>
      <c r="I599" s="2" t="s">
        <v>5050</v>
      </c>
      <c r="J599" s="3" t="s">
        <v>5051</v>
      </c>
      <c r="K599" s="4">
        <v>44446</v>
      </c>
      <c r="L599" s="3" t="s">
        <v>5052</v>
      </c>
    </row>
    <row r="600" spans="1:12" x14ac:dyDescent="0.2">
      <c r="A600" s="1">
        <v>599</v>
      </c>
      <c r="B600" s="2" t="s">
        <v>5053</v>
      </c>
      <c r="C600" s="2" t="s">
        <v>4309</v>
      </c>
      <c r="D600" s="2" t="s">
        <v>5054</v>
      </c>
      <c r="E600" s="2" t="s">
        <v>5055</v>
      </c>
      <c r="F600" s="2" t="s">
        <v>5056</v>
      </c>
      <c r="G600" s="2" t="s">
        <v>237</v>
      </c>
      <c r="H600" s="2" t="s">
        <v>5057</v>
      </c>
      <c r="I600" s="2" t="s">
        <v>5058</v>
      </c>
      <c r="J600" s="3" t="s">
        <v>5059</v>
      </c>
      <c r="K600" s="4">
        <v>43890</v>
      </c>
      <c r="L600" s="3" t="s">
        <v>5060</v>
      </c>
    </row>
    <row r="601" spans="1:12" x14ac:dyDescent="0.2">
      <c r="A601" s="1">
        <v>600</v>
      </c>
      <c r="B601" s="2" t="s">
        <v>5061</v>
      </c>
      <c r="C601" s="2" t="s">
        <v>4263</v>
      </c>
      <c r="D601" s="2" t="s">
        <v>5062</v>
      </c>
      <c r="E601" s="2" t="s">
        <v>3444</v>
      </c>
      <c r="F601" s="2" t="s">
        <v>5063</v>
      </c>
      <c r="G601" s="2" t="s">
        <v>340</v>
      </c>
      <c r="H601" s="2" t="s">
        <v>5064</v>
      </c>
      <c r="I601" s="2" t="s">
        <v>5065</v>
      </c>
      <c r="J601" s="3" t="s">
        <v>5066</v>
      </c>
      <c r="K601" s="4">
        <v>44429</v>
      </c>
      <c r="L601" s="3" t="s">
        <v>5067</v>
      </c>
    </row>
    <row r="602" spans="1:12" x14ac:dyDescent="0.2">
      <c r="A602" s="1">
        <v>601</v>
      </c>
      <c r="B602" s="2" t="s">
        <v>5068</v>
      </c>
      <c r="C602" s="2" t="s">
        <v>50</v>
      </c>
      <c r="D602" s="2" t="s">
        <v>1119</v>
      </c>
      <c r="E602" s="2" t="s">
        <v>5069</v>
      </c>
      <c r="F602" s="2" t="s">
        <v>5070</v>
      </c>
      <c r="G602" s="2" t="s">
        <v>760</v>
      </c>
      <c r="H602" s="2" t="s">
        <v>5071</v>
      </c>
      <c r="I602" s="2" t="s">
        <v>5072</v>
      </c>
      <c r="J602" s="3" t="s">
        <v>5073</v>
      </c>
      <c r="K602" s="4">
        <v>44197</v>
      </c>
      <c r="L602" s="3" t="s">
        <v>5074</v>
      </c>
    </row>
    <row r="603" spans="1:12" x14ac:dyDescent="0.2">
      <c r="A603" s="1">
        <v>602</v>
      </c>
      <c r="B603" s="2" t="s">
        <v>5075</v>
      </c>
      <c r="C603" s="2" t="s">
        <v>5076</v>
      </c>
      <c r="D603" s="2" t="s">
        <v>5077</v>
      </c>
      <c r="E603" s="2" t="s">
        <v>5078</v>
      </c>
      <c r="F603" s="2" t="s">
        <v>5079</v>
      </c>
      <c r="G603" s="2" t="s">
        <v>1013</v>
      </c>
      <c r="H603" s="2" t="s">
        <v>5080</v>
      </c>
      <c r="I603" s="2" t="s">
        <v>5081</v>
      </c>
      <c r="J603" s="3" t="s">
        <v>5082</v>
      </c>
      <c r="K603" s="4">
        <v>44384</v>
      </c>
      <c r="L603" s="3" t="s">
        <v>3227</v>
      </c>
    </row>
    <row r="604" spans="1:12" x14ac:dyDescent="0.2">
      <c r="A604" s="1">
        <v>603</v>
      </c>
      <c r="B604" s="2" t="s">
        <v>5083</v>
      </c>
      <c r="C604" s="2" t="s">
        <v>5084</v>
      </c>
      <c r="D604" s="2" t="s">
        <v>5085</v>
      </c>
      <c r="E604" s="2" t="s">
        <v>5086</v>
      </c>
      <c r="F604" s="2" t="s">
        <v>5087</v>
      </c>
      <c r="G604" s="2" t="s">
        <v>36</v>
      </c>
      <c r="H604" s="2" t="s">
        <v>5088</v>
      </c>
      <c r="I604" s="2" t="s">
        <v>5089</v>
      </c>
      <c r="J604" s="3" t="s">
        <v>5090</v>
      </c>
      <c r="K604" s="4">
        <v>43910</v>
      </c>
      <c r="L604" s="3" t="s">
        <v>5091</v>
      </c>
    </row>
    <row r="605" spans="1:12" x14ac:dyDescent="0.2">
      <c r="A605" s="1">
        <v>604</v>
      </c>
      <c r="B605" s="2" t="s">
        <v>5092</v>
      </c>
      <c r="C605" s="2" t="s">
        <v>2624</v>
      </c>
      <c r="D605" s="2" t="s">
        <v>3443</v>
      </c>
      <c r="E605" s="2" t="s">
        <v>5093</v>
      </c>
      <c r="F605" s="2" t="s">
        <v>5094</v>
      </c>
      <c r="G605" s="2" t="s">
        <v>98</v>
      </c>
      <c r="H605" s="2" t="s">
        <v>5095</v>
      </c>
      <c r="I605" s="2" t="s">
        <v>5096</v>
      </c>
      <c r="J605" s="3" t="s">
        <v>5097</v>
      </c>
      <c r="K605" s="4">
        <v>43963</v>
      </c>
      <c r="L605" s="3" t="s">
        <v>5098</v>
      </c>
    </row>
    <row r="606" spans="1:12" x14ac:dyDescent="0.2">
      <c r="A606" s="1">
        <v>605</v>
      </c>
      <c r="B606" s="2" t="s">
        <v>5099</v>
      </c>
      <c r="C606" s="2" t="s">
        <v>1101</v>
      </c>
      <c r="D606" s="2" t="s">
        <v>5100</v>
      </c>
      <c r="E606" s="2" t="s">
        <v>5101</v>
      </c>
      <c r="F606" s="2" t="s">
        <v>5102</v>
      </c>
      <c r="G606" s="2" t="s">
        <v>274</v>
      </c>
      <c r="H606" s="2" t="s">
        <v>5103</v>
      </c>
      <c r="I606" s="2" t="s">
        <v>5104</v>
      </c>
      <c r="J606" s="3" t="s">
        <v>5105</v>
      </c>
      <c r="K606" s="4">
        <v>44211</v>
      </c>
      <c r="L606" s="3" t="s">
        <v>5106</v>
      </c>
    </row>
    <row r="607" spans="1:12" x14ac:dyDescent="0.2">
      <c r="A607" s="1">
        <v>606</v>
      </c>
      <c r="B607" s="2" t="s">
        <v>5107</v>
      </c>
      <c r="C607" s="2" t="s">
        <v>2538</v>
      </c>
      <c r="D607" s="2" t="s">
        <v>2400</v>
      </c>
      <c r="E607" s="2" t="s">
        <v>5108</v>
      </c>
      <c r="F607" s="2" t="s">
        <v>5109</v>
      </c>
      <c r="G607" s="2" t="s">
        <v>1437</v>
      </c>
      <c r="H607" s="2" t="s">
        <v>5110</v>
      </c>
      <c r="I607" s="2" t="s">
        <v>5111</v>
      </c>
      <c r="J607" s="3" t="s">
        <v>5112</v>
      </c>
      <c r="K607" s="4">
        <v>43903</v>
      </c>
      <c r="L607" s="3" t="s">
        <v>5113</v>
      </c>
    </row>
    <row r="608" spans="1:12" x14ac:dyDescent="0.2">
      <c r="A608" s="1">
        <v>607</v>
      </c>
      <c r="B608" s="2" t="s">
        <v>5114</v>
      </c>
      <c r="C608" s="2" t="s">
        <v>5115</v>
      </c>
      <c r="D608" s="2" t="s">
        <v>3183</v>
      </c>
      <c r="E608" s="2" t="s">
        <v>5116</v>
      </c>
      <c r="F608" s="2" t="s">
        <v>5117</v>
      </c>
      <c r="G608" s="2" t="s">
        <v>779</v>
      </c>
      <c r="H608" s="2" t="s">
        <v>5118</v>
      </c>
      <c r="I608" s="2" t="s">
        <v>5119</v>
      </c>
      <c r="J608" s="3" t="s">
        <v>5120</v>
      </c>
      <c r="K608" s="4">
        <v>44518</v>
      </c>
      <c r="L608" s="3" t="s">
        <v>5121</v>
      </c>
    </row>
    <row r="609" spans="1:12" x14ac:dyDescent="0.2">
      <c r="A609" s="1">
        <v>608</v>
      </c>
      <c r="B609" s="2" t="s">
        <v>5122</v>
      </c>
      <c r="C609" s="2" t="s">
        <v>3505</v>
      </c>
      <c r="D609" s="2" t="s">
        <v>1369</v>
      </c>
      <c r="E609" s="2" t="s">
        <v>5123</v>
      </c>
      <c r="F609" s="2" t="s">
        <v>5124</v>
      </c>
      <c r="G609" s="2" t="s">
        <v>1023</v>
      </c>
      <c r="H609" s="2" t="s">
        <v>5125</v>
      </c>
      <c r="I609" s="2" t="s">
        <v>5126</v>
      </c>
      <c r="J609" s="3" t="s">
        <v>5127</v>
      </c>
      <c r="K609" s="4">
        <v>44634</v>
      </c>
      <c r="L609" s="3" t="s">
        <v>5128</v>
      </c>
    </row>
    <row r="610" spans="1:12" x14ac:dyDescent="0.2">
      <c r="A610" s="1">
        <v>609</v>
      </c>
      <c r="B610" s="2" t="s">
        <v>5129</v>
      </c>
      <c r="C610" s="2" t="s">
        <v>3308</v>
      </c>
      <c r="D610" s="2" t="s">
        <v>5130</v>
      </c>
      <c r="E610" s="2" t="s">
        <v>5131</v>
      </c>
      <c r="F610" s="2" t="s">
        <v>5132</v>
      </c>
      <c r="G610" s="2" t="s">
        <v>1882</v>
      </c>
      <c r="H610" s="2" t="s">
        <v>5133</v>
      </c>
      <c r="I610" s="2" t="s">
        <v>5134</v>
      </c>
      <c r="J610" s="3" t="s">
        <v>5135</v>
      </c>
      <c r="K610" s="4">
        <v>44696</v>
      </c>
      <c r="L610" s="3" t="s">
        <v>5136</v>
      </c>
    </row>
    <row r="611" spans="1:12" x14ac:dyDescent="0.2">
      <c r="A611" s="1">
        <v>610</v>
      </c>
      <c r="B611" s="2" t="s">
        <v>5137</v>
      </c>
      <c r="C611" s="2" t="s">
        <v>546</v>
      </c>
      <c r="D611" s="2" t="s">
        <v>1333</v>
      </c>
      <c r="E611" s="2" t="s">
        <v>376</v>
      </c>
      <c r="F611" s="2" t="s">
        <v>5138</v>
      </c>
      <c r="G611" s="2" t="s">
        <v>1712</v>
      </c>
      <c r="H611" s="2" t="s">
        <v>5139</v>
      </c>
      <c r="I611" s="2" t="s">
        <v>5140</v>
      </c>
      <c r="J611" s="3" t="s">
        <v>5141</v>
      </c>
      <c r="K611" s="4">
        <v>43981</v>
      </c>
      <c r="L611" s="3" t="s">
        <v>5142</v>
      </c>
    </row>
    <row r="612" spans="1:12" x14ac:dyDescent="0.2">
      <c r="A612" s="1">
        <v>611</v>
      </c>
      <c r="B612" s="2" t="s">
        <v>5143</v>
      </c>
      <c r="C612" s="2" t="s">
        <v>1442</v>
      </c>
      <c r="D612" s="2" t="s">
        <v>5144</v>
      </c>
      <c r="E612" s="2" t="s">
        <v>5145</v>
      </c>
      <c r="F612" s="2" t="s">
        <v>5146</v>
      </c>
      <c r="G612" s="2" t="s">
        <v>1326</v>
      </c>
      <c r="H612" s="2" t="s">
        <v>5147</v>
      </c>
      <c r="I612" s="2" t="s">
        <v>5148</v>
      </c>
      <c r="J612" s="3" t="s">
        <v>5149</v>
      </c>
      <c r="K612" s="4">
        <v>44116</v>
      </c>
      <c r="L612" s="3" t="s">
        <v>5150</v>
      </c>
    </row>
    <row r="613" spans="1:12" x14ac:dyDescent="0.2">
      <c r="A613" s="1">
        <v>612</v>
      </c>
      <c r="B613" s="2" t="s">
        <v>5151</v>
      </c>
      <c r="C613" s="2" t="s">
        <v>5152</v>
      </c>
      <c r="D613" s="2" t="s">
        <v>5153</v>
      </c>
      <c r="E613" s="2" t="s">
        <v>5154</v>
      </c>
      <c r="F613" s="2" t="s">
        <v>5155</v>
      </c>
      <c r="G613" s="2" t="s">
        <v>626</v>
      </c>
      <c r="H613" s="2" t="s">
        <v>5156</v>
      </c>
      <c r="I613" s="2">
        <v>4122005137</v>
      </c>
      <c r="J613" s="3" t="s">
        <v>5157</v>
      </c>
      <c r="K613" s="4">
        <v>44023</v>
      </c>
      <c r="L613" s="3" t="s">
        <v>5158</v>
      </c>
    </row>
    <row r="614" spans="1:12" x14ac:dyDescent="0.2">
      <c r="A614" s="1">
        <v>613</v>
      </c>
      <c r="B614" s="2" t="s">
        <v>5159</v>
      </c>
      <c r="C614" s="2" t="s">
        <v>5160</v>
      </c>
      <c r="D614" s="2" t="s">
        <v>4264</v>
      </c>
      <c r="E614" s="2" t="s">
        <v>5161</v>
      </c>
      <c r="F614" s="2" t="s">
        <v>5162</v>
      </c>
      <c r="G614" s="2" t="s">
        <v>5163</v>
      </c>
      <c r="H614" s="2" t="s">
        <v>5164</v>
      </c>
      <c r="I614" s="2" t="s">
        <v>5165</v>
      </c>
      <c r="J614" s="3" t="s">
        <v>5166</v>
      </c>
      <c r="K614" s="4">
        <v>44284</v>
      </c>
      <c r="L614" s="3" t="s">
        <v>5167</v>
      </c>
    </row>
    <row r="615" spans="1:12" x14ac:dyDescent="0.2">
      <c r="A615" s="1">
        <v>614</v>
      </c>
      <c r="B615" s="2" t="s">
        <v>5168</v>
      </c>
      <c r="C615" s="2" t="s">
        <v>3090</v>
      </c>
      <c r="D615" s="2" t="s">
        <v>1002</v>
      </c>
      <c r="E615" s="2" t="s">
        <v>5169</v>
      </c>
      <c r="F615" s="2" t="s">
        <v>5170</v>
      </c>
      <c r="G615" s="2" t="s">
        <v>4507</v>
      </c>
      <c r="H615" s="2" t="s">
        <v>5171</v>
      </c>
      <c r="I615" s="2">
        <v>2709313318</v>
      </c>
      <c r="J615" s="3" t="s">
        <v>5172</v>
      </c>
      <c r="K615" s="4">
        <v>43911</v>
      </c>
      <c r="L615" s="3" t="s">
        <v>5173</v>
      </c>
    </row>
    <row r="616" spans="1:12" x14ac:dyDescent="0.2">
      <c r="A616" s="1">
        <v>615</v>
      </c>
      <c r="B616" s="2" t="s">
        <v>5174</v>
      </c>
      <c r="C616" s="2" t="s">
        <v>2632</v>
      </c>
      <c r="D616" s="2" t="s">
        <v>5175</v>
      </c>
      <c r="E616" s="2" t="s">
        <v>5176</v>
      </c>
      <c r="F616" s="2" t="s">
        <v>5177</v>
      </c>
      <c r="G616" s="2" t="s">
        <v>643</v>
      </c>
      <c r="H616" s="2" t="s">
        <v>5178</v>
      </c>
      <c r="I616" s="2" t="s">
        <v>5179</v>
      </c>
      <c r="J616" s="3" t="s">
        <v>5180</v>
      </c>
      <c r="K616" s="4">
        <v>44051</v>
      </c>
      <c r="L616" s="3" t="s">
        <v>5181</v>
      </c>
    </row>
    <row r="617" spans="1:12" x14ac:dyDescent="0.2">
      <c r="A617" s="1">
        <v>616</v>
      </c>
      <c r="B617" s="2" t="s">
        <v>5182</v>
      </c>
      <c r="C617" s="2" t="s">
        <v>5183</v>
      </c>
      <c r="D617" s="2" t="s">
        <v>5184</v>
      </c>
      <c r="E617" s="2" t="s">
        <v>5185</v>
      </c>
      <c r="F617" s="2" t="s">
        <v>5186</v>
      </c>
      <c r="G617" s="2" t="s">
        <v>2051</v>
      </c>
      <c r="H617" s="2" t="s">
        <v>5187</v>
      </c>
      <c r="I617" s="2" t="s">
        <v>5188</v>
      </c>
      <c r="J617" s="3" t="s">
        <v>5189</v>
      </c>
      <c r="K617" s="4">
        <v>44064</v>
      </c>
      <c r="L617" s="3" t="s">
        <v>5190</v>
      </c>
    </row>
    <row r="618" spans="1:12" x14ac:dyDescent="0.2">
      <c r="A618" s="1">
        <v>617</v>
      </c>
      <c r="B618" s="2" t="s">
        <v>5191</v>
      </c>
      <c r="C618" s="2" t="s">
        <v>2416</v>
      </c>
      <c r="D618" s="2" t="s">
        <v>5192</v>
      </c>
      <c r="E618" s="2" t="s">
        <v>5193</v>
      </c>
      <c r="F618" s="2" t="s">
        <v>5194</v>
      </c>
      <c r="G618" s="2" t="s">
        <v>996</v>
      </c>
      <c r="H618" s="2">
        <v>1309088872</v>
      </c>
      <c r="I618" s="2" t="s">
        <v>5195</v>
      </c>
      <c r="J618" s="3" t="s">
        <v>5196</v>
      </c>
      <c r="K618" s="4">
        <v>44391</v>
      </c>
      <c r="L618" s="3" t="s">
        <v>5197</v>
      </c>
    </row>
    <row r="619" spans="1:12" x14ac:dyDescent="0.2">
      <c r="A619" s="1">
        <v>618</v>
      </c>
      <c r="B619" s="2" t="s">
        <v>5198</v>
      </c>
      <c r="C619" s="2" t="s">
        <v>4359</v>
      </c>
      <c r="D619" s="2" t="s">
        <v>683</v>
      </c>
      <c r="E619" s="2" t="s">
        <v>5199</v>
      </c>
      <c r="F619" s="2" t="s">
        <v>5200</v>
      </c>
      <c r="G619" s="2" t="s">
        <v>723</v>
      </c>
      <c r="H619" s="2" t="s">
        <v>5201</v>
      </c>
      <c r="I619" s="2" t="s">
        <v>5202</v>
      </c>
      <c r="J619" s="3" t="s">
        <v>5203</v>
      </c>
      <c r="K619" s="4">
        <v>44177</v>
      </c>
      <c r="L619" s="3" t="s">
        <v>5204</v>
      </c>
    </row>
    <row r="620" spans="1:12" x14ac:dyDescent="0.2">
      <c r="A620" s="1">
        <v>619</v>
      </c>
      <c r="B620" s="2" t="s">
        <v>5205</v>
      </c>
      <c r="C620" s="2" t="s">
        <v>1201</v>
      </c>
      <c r="D620" s="2" t="s">
        <v>508</v>
      </c>
      <c r="E620" s="2" t="s">
        <v>5206</v>
      </c>
      <c r="F620" s="2" t="s">
        <v>5207</v>
      </c>
      <c r="G620" s="2" t="s">
        <v>854</v>
      </c>
      <c r="H620" s="2" t="s">
        <v>5208</v>
      </c>
      <c r="I620" s="2" t="s">
        <v>5209</v>
      </c>
      <c r="J620" s="3" t="s">
        <v>5210</v>
      </c>
      <c r="K620" s="4">
        <v>44472</v>
      </c>
      <c r="L620" s="3" t="s">
        <v>5211</v>
      </c>
    </row>
    <row r="621" spans="1:12" x14ac:dyDescent="0.2">
      <c r="A621" s="1">
        <v>620</v>
      </c>
      <c r="B621" s="2" t="s">
        <v>5212</v>
      </c>
      <c r="C621" s="2" t="s">
        <v>4341</v>
      </c>
      <c r="D621" s="2" t="s">
        <v>5213</v>
      </c>
      <c r="E621" s="2" t="s">
        <v>5214</v>
      </c>
      <c r="F621" s="2" t="s">
        <v>5215</v>
      </c>
      <c r="G621" s="2" t="s">
        <v>217</v>
      </c>
      <c r="H621" s="2" t="s">
        <v>5216</v>
      </c>
      <c r="I621" s="2" t="s">
        <v>5217</v>
      </c>
      <c r="J621" s="3" t="s">
        <v>5218</v>
      </c>
      <c r="K621" s="4">
        <v>44125</v>
      </c>
      <c r="L621" s="3" t="s">
        <v>5219</v>
      </c>
    </row>
    <row r="622" spans="1:12" x14ac:dyDescent="0.2">
      <c r="A622" s="1">
        <v>621</v>
      </c>
      <c r="B622" s="2" t="s">
        <v>5220</v>
      </c>
      <c r="C622" s="2" t="s">
        <v>5221</v>
      </c>
      <c r="D622" s="2" t="s">
        <v>5222</v>
      </c>
      <c r="E622" s="2" t="s">
        <v>5223</v>
      </c>
      <c r="F622" s="2" t="s">
        <v>5224</v>
      </c>
      <c r="G622" s="2" t="s">
        <v>1712</v>
      </c>
      <c r="H622" s="2" t="s">
        <v>5225</v>
      </c>
      <c r="I622" s="2" t="s">
        <v>5226</v>
      </c>
      <c r="J622" s="3" t="s">
        <v>5227</v>
      </c>
      <c r="K622" s="4">
        <v>43863</v>
      </c>
      <c r="L622" s="3" t="s">
        <v>3659</v>
      </c>
    </row>
    <row r="623" spans="1:12" x14ac:dyDescent="0.2">
      <c r="A623" s="1">
        <v>622</v>
      </c>
      <c r="B623" s="2" t="s">
        <v>5228</v>
      </c>
      <c r="C623" s="2" t="s">
        <v>3237</v>
      </c>
      <c r="D623" s="2" t="s">
        <v>4663</v>
      </c>
      <c r="E623" s="2" t="s">
        <v>5229</v>
      </c>
      <c r="F623" s="2" t="s">
        <v>5230</v>
      </c>
      <c r="G623" s="2" t="s">
        <v>4042</v>
      </c>
      <c r="H623" s="2" t="s">
        <v>5231</v>
      </c>
      <c r="I623" s="2">
        <f>1-137-479-704</f>
        <v>-1319</v>
      </c>
      <c r="J623" s="3" t="s">
        <v>5232</v>
      </c>
      <c r="K623" s="4">
        <v>44049</v>
      </c>
      <c r="L623" s="3" t="s">
        <v>5233</v>
      </c>
    </row>
    <row r="624" spans="1:12" x14ac:dyDescent="0.2">
      <c r="A624" s="1">
        <v>623</v>
      </c>
      <c r="B624" s="2" t="s">
        <v>5234</v>
      </c>
      <c r="C624" s="2" t="s">
        <v>424</v>
      </c>
      <c r="D624" s="2" t="s">
        <v>2068</v>
      </c>
      <c r="E624" s="2" t="s">
        <v>5235</v>
      </c>
      <c r="F624" s="2" t="s">
        <v>5236</v>
      </c>
      <c r="G624" s="2" t="s">
        <v>1317</v>
      </c>
      <c r="H624" s="2" t="s">
        <v>5237</v>
      </c>
      <c r="I624" s="2" t="s">
        <v>5238</v>
      </c>
      <c r="J624" s="3" t="s">
        <v>5239</v>
      </c>
      <c r="K624" s="4">
        <v>44110</v>
      </c>
      <c r="L624" s="3" t="s">
        <v>5240</v>
      </c>
    </row>
    <row r="625" spans="1:12" x14ac:dyDescent="0.2">
      <c r="A625" s="1">
        <v>624</v>
      </c>
      <c r="B625" s="2" t="s">
        <v>5241</v>
      </c>
      <c r="C625" s="2" t="s">
        <v>5242</v>
      </c>
      <c r="D625" s="2" t="s">
        <v>5243</v>
      </c>
      <c r="E625" s="2" t="s">
        <v>5244</v>
      </c>
      <c r="F625" s="2" t="s">
        <v>5245</v>
      </c>
      <c r="G625" s="2" t="s">
        <v>227</v>
      </c>
      <c r="H625" s="2" t="s">
        <v>5246</v>
      </c>
      <c r="I625" s="2" t="s">
        <v>5247</v>
      </c>
      <c r="J625" s="3" t="s">
        <v>5248</v>
      </c>
      <c r="K625" s="4">
        <v>44704</v>
      </c>
      <c r="L625" s="3" t="s">
        <v>5249</v>
      </c>
    </row>
    <row r="626" spans="1:12" x14ac:dyDescent="0.2">
      <c r="A626" s="1">
        <v>625</v>
      </c>
      <c r="B626" s="2" t="s">
        <v>5250</v>
      </c>
      <c r="C626" s="2" t="s">
        <v>5251</v>
      </c>
      <c r="D626" s="2" t="s">
        <v>5252</v>
      </c>
      <c r="E626" s="2" t="s">
        <v>5253</v>
      </c>
      <c r="F626" s="2" t="s">
        <v>5254</v>
      </c>
      <c r="G626" s="2" t="s">
        <v>854</v>
      </c>
      <c r="H626" s="2" t="s">
        <v>5255</v>
      </c>
      <c r="I626" s="2" t="s">
        <v>5256</v>
      </c>
      <c r="J626" s="3" t="s">
        <v>5257</v>
      </c>
      <c r="K626" s="4">
        <v>44481</v>
      </c>
      <c r="L626" s="3" t="s">
        <v>5258</v>
      </c>
    </row>
    <row r="627" spans="1:12" x14ac:dyDescent="0.2">
      <c r="A627" s="1">
        <v>626</v>
      </c>
      <c r="B627" s="2" t="s">
        <v>5259</v>
      </c>
      <c r="C627" s="2" t="s">
        <v>196</v>
      </c>
      <c r="D627" s="2" t="s">
        <v>1634</v>
      </c>
      <c r="E627" s="2" t="s">
        <v>5260</v>
      </c>
      <c r="F627" s="2" t="s">
        <v>5261</v>
      </c>
      <c r="G627" s="2" t="s">
        <v>1837</v>
      </c>
      <c r="H627" s="2" t="s">
        <v>5262</v>
      </c>
      <c r="I627" s="2" t="s">
        <v>5263</v>
      </c>
      <c r="J627" s="3" t="s">
        <v>5264</v>
      </c>
      <c r="K627" s="4">
        <v>44570</v>
      </c>
      <c r="L627" s="3" t="s">
        <v>5265</v>
      </c>
    </row>
    <row r="628" spans="1:12" x14ac:dyDescent="0.2">
      <c r="A628" s="1">
        <v>627</v>
      </c>
      <c r="B628" s="2" t="s">
        <v>5266</v>
      </c>
      <c r="C628" s="2" t="s">
        <v>1495</v>
      </c>
      <c r="D628" s="2" t="s">
        <v>5267</v>
      </c>
      <c r="E628" s="2" t="s">
        <v>5268</v>
      </c>
      <c r="F628" s="2" t="s">
        <v>5269</v>
      </c>
      <c r="G628" s="2" t="s">
        <v>626</v>
      </c>
      <c r="H628" s="2" t="s">
        <v>5270</v>
      </c>
      <c r="I628" s="2">
        <f>1-91-293-6510</f>
        <v>-6893</v>
      </c>
      <c r="J628" s="3" t="s">
        <v>5271</v>
      </c>
      <c r="K628" s="4">
        <v>44393</v>
      </c>
      <c r="L628" s="3" t="s">
        <v>5272</v>
      </c>
    </row>
    <row r="629" spans="1:12" x14ac:dyDescent="0.2">
      <c r="A629" s="1">
        <v>628</v>
      </c>
      <c r="B629" s="2" t="s">
        <v>5273</v>
      </c>
      <c r="C629" s="2" t="s">
        <v>5274</v>
      </c>
      <c r="D629" s="2" t="s">
        <v>776</v>
      </c>
      <c r="E629" s="2" t="s">
        <v>5275</v>
      </c>
      <c r="F629" s="2" t="s">
        <v>5276</v>
      </c>
      <c r="G629" s="2" t="s">
        <v>835</v>
      </c>
      <c r="H629" s="2" t="s">
        <v>5277</v>
      </c>
      <c r="I629" s="2" t="s">
        <v>5278</v>
      </c>
      <c r="J629" s="3" t="s">
        <v>5279</v>
      </c>
      <c r="K629" s="4">
        <v>44689</v>
      </c>
      <c r="L629" s="3" t="s">
        <v>5280</v>
      </c>
    </row>
    <row r="630" spans="1:12" x14ac:dyDescent="0.2">
      <c r="A630" s="1">
        <v>629</v>
      </c>
      <c r="B630" s="2" t="s">
        <v>5281</v>
      </c>
      <c r="C630" s="2" t="s">
        <v>167</v>
      </c>
      <c r="D630" s="2" t="s">
        <v>5282</v>
      </c>
      <c r="E630" s="2" t="s">
        <v>5283</v>
      </c>
      <c r="F630" s="2" t="s">
        <v>5284</v>
      </c>
      <c r="G630" s="2" t="s">
        <v>511</v>
      </c>
      <c r="H630" s="2" t="s">
        <v>5285</v>
      </c>
      <c r="I630" s="2" t="s">
        <v>5286</v>
      </c>
      <c r="J630" s="3" t="s">
        <v>5287</v>
      </c>
      <c r="K630" s="4">
        <v>44595</v>
      </c>
      <c r="L630" s="3" t="s">
        <v>5288</v>
      </c>
    </row>
    <row r="631" spans="1:12" x14ac:dyDescent="0.2">
      <c r="A631" s="1">
        <v>630</v>
      </c>
      <c r="B631" s="2" t="s">
        <v>5289</v>
      </c>
      <c r="C631" s="2" t="s">
        <v>5290</v>
      </c>
      <c r="D631" s="2" t="s">
        <v>5291</v>
      </c>
      <c r="E631" s="2" t="s">
        <v>5292</v>
      </c>
      <c r="F631" s="2" t="s">
        <v>5293</v>
      </c>
      <c r="G631" s="2" t="s">
        <v>2826</v>
      </c>
      <c r="H631" s="2" t="s">
        <v>5294</v>
      </c>
      <c r="I631" s="2" t="s">
        <v>5295</v>
      </c>
      <c r="J631" s="3" t="s">
        <v>5296</v>
      </c>
      <c r="K631" s="4">
        <v>44650</v>
      </c>
      <c r="L631" s="3" t="s">
        <v>5297</v>
      </c>
    </row>
    <row r="632" spans="1:12" x14ac:dyDescent="0.2">
      <c r="A632" s="1">
        <v>631</v>
      </c>
      <c r="B632" s="2" t="s">
        <v>5298</v>
      </c>
      <c r="C632" s="2" t="s">
        <v>5299</v>
      </c>
      <c r="D632" s="2" t="s">
        <v>5300</v>
      </c>
      <c r="E632" s="2" t="s">
        <v>5301</v>
      </c>
      <c r="F632" s="2" t="s">
        <v>5302</v>
      </c>
      <c r="G632" s="2" t="s">
        <v>2048</v>
      </c>
      <c r="H632" s="2" t="s">
        <v>5303</v>
      </c>
      <c r="I632" s="2" t="s">
        <v>5304</v>
      </c>
      <c r="J632" s="3" t="s">
        <v>5305</v>
      </c>
      <c r="K632" s="4">
        <v>44572</v>
      </c>
      <c r="L632" s="3" t="s">
        <v>5306</v>
      </c>
    </row>
    <row r="633" spans="1:12" x14ac:dyDescent="0.2">
      <c r="A633" s="1">
        <v>632</v>
      </c>
      <c r="B633" s="2" t="s">
        <v>5307</v>
      </c>
      <c r="C633" s="2" t="s">
        <v>2147</v>
      </c>
      <c r="D633" s="2" t="s">
        <v>5308</v>
      </c>
      <c r="E633" s="2" t="s">
        <v>5309</v>
      </c>
      <c r="F633" s="2" t="s">
        <v>5310</v>
      </c>
      <c r="G633" s="2" t="s">
        <v>2327</v>
      </c>
      <c r="H633" s="2" t="s">
        <v>5311</v>
      </c>
      <c r="I633" s="2" t="s">
        <v>5312</v>
      </c>
      <c r="J633" s="3" t="s">
        <v>5313</v>
      </c>
      <c r="K633" s="4">
        <v>44012</v>
      </c>
      <c r="L633" s="3" t="s">
        <v>5314</v>
      </c>
    </row>
    <row r="634" spans="1:12" x14ac:dyDescent="0.2">
      <c r="A634" s="1">
        <v>633</v>
      </c>
      <c r="B634" s="2" t="s">
        <v>5315</v>
      </c>
      <c r="C634" s="2" t="s">
        <v>5316</v>
      </c>
      <c r="D634" s="2" t="s">
        <v>402</v>
      </c>
      <c r="E634" s="2" t="s">
        <v>5317</v>
      </c>
      <c r="F634" s="2" t="s">
        <v>5318</v>
      </c>
      <c r="G634" s="2" t="s">
        <v>3055</v>
      </c>
      <c r="H634" s="2" t="s">
        <v>5319</v>
      </c>
      <c r="I634" s="2" t="s">
        <v>5320</v>
      </c>
      <c r="J634" s="3" t="s">
        <v>5321</v>
      </c>
      <c r="K634" s="4">
        <v>44495</v>
      </c>
      <c r="L634" s="3" t="s">
        <v>5322</v>
      </c>
    </row>
    <row r="635" spans="1:12" x14ac:dyDescent="0.2">
      <c r="A635" s="1">
        <v>634</v>
      </c>
      <c r="B635" s="2" t="s">
        <v>5323</v>
      </c>
      <c r="C635" s="2" t="s">
        <v>5324</v>
      </c>
      <c r="D635" s="2" t="s">
        <v>5325</v>
      </c>
      <c r="E635" s="2" t="s">
        <v>5326</v>
      </c>
      <c r="F635" s="2" t="s">
        <v>5327</v>
      </c>
      <c r="G635" s="2" t="s">
        <v>5328</v>
      </c>
      <c r="H635" s="2" t="s">
        <v>5329</v>
      </c>
      <c r="I635" s="2" t="s">
        <v>5330</v>
      </c>
      <c r="J635" s="3" t="s">
        <v>5331</v>
      </c>
      <c r="K635" s="4">
        <v>44288</v>
      </c>
      <c r="L635" s="3" t="s">
        <v>5332</v>
      </c>
    </row>
    <row r="636" spans="1:12" x14ac:dyDescent="0.2">
      <c r="A636" s="1">
        <v>635</v>
      </c>
      <c r="B636" s="2" t="s">
        <v>5333</v>
      </c>
      <c r="C636" s="2" t="s">
        <v>5334</v>
      </c>
      <c r="D636" s="2" t="s">
        <v>1254</v>
      </c>
      <c r="E636" s="2" t="s">
        <v>5335</v>
      </c>
      <c r="F636" s="2" t="s">
        <v>5336</v>
      </c>
      <c r="G636" s="2" t="s">
        <v>996</v>
      </c>
      <c r="H636" s="2" t="s">
        <v>5337</v>
      </c>
      <c r="I636" s="2" t="s">
        <v>5338</v>
      </c>
      <c r="J636" s="3" t="s">
        <v>5339</v>
      </c>
      <c r="K636" s="4">
        <v>44064</v>
      </c>
      <c r="L636" s="3" t="s">
        <v>5340</v>
      </c>
    </row>
    <row r="637" spans="1:12" x14ac:dyDescent="0.2">
      <c r="A637" s="1">
        <v>636</v>
      </c>
      <c r="B637" s="2" t="s">
        <v>5341</v>
      </c>
      <c r="C637" s="2" t="s">
        <v>1101</v>
      </c>
      <c r="D637" s="2" t="s">
        <v>4576</v>
      </c>
      <c r="E637" s="2" t="s">
        <v>5342</v>
      </c>
      <c r="F637" s="2" t="s">
        <v>5343</v>
      </c>
      <c r="G637" s="2" t="s">
        <v>2127</v>
      </c>
      <c r="H637" s="2" t="s">
        <v>5344</v>
      </c>
      <c r="I637" s="2" t="s">
        <v>5345</v>
      </c>
      <c r="J637" s="3" t="s">
        <v>5346</v>
      </c>
      <c r="K637" s="4">
        <v>43940</v>
      </c>
      <c r="L637" s="3" t="s">
        <v>5347</v>
      </c>
    </row>
    <row r="638" spans="1:12" x14ac:dyDescent="0.2">
      <c r="A638" s="1">
        <v>637</v>
      </c>
      <c r="B638" s="2" t="s">
        <v>5348</v>
      </c>
      <c r="C638" s="2" t="s">
        <v>279</v>
      </c>
      <c r="D638" s="2" t="s">
        <v>5349</v>
      </c>
      <c r="E638" s="2" t="s">
        <v>5350</v>
      </c>
      <c r="F638" s="2" t="s">
        <v>5351</v>
      </c>
      <c r="G638" s="2" t="s">
        <v>2653</v>
      </c>
      <c r="H638" s="2" t="s">
        <v>5352</v>
      </c>
      <c r="I638" s="2" t="s">
        <v>5353</v>
      </c>
      <c r="J638" s="3" t="s">
        <v>5354</v>
      </c>
      <c r="K638" s="4">
        <v>44032</v>
      </c>
      <c r="L638" s="3" t="s">
        <v>5355</v>
      </c>
    </row>
    <row r="639" spans="1:12" x14ac:dyDescent="0.2">
      <c r="A639" s="1">
        <v>638</v>
      </c>
      <c r="B639" s="2" t="s">
        <v>5356</v>
      </c>
      <c r="C639" s="2" t="s">
        <v>5357</v>
      </c>
      <c r="D639" s="2" t="s">
        <v>5358</v>
      </c>
      <c r="E639" s="2" t="s">
        <v>5359</v>
      </c>
      <c r="F639" s="2" t="s">
        <v>5360</v>
      </c>
      <c r="G639" s="2" t="s">
        <v>3302</v>
      </c>
      <c r="H639" s="2" t="s">
        <v>5361</v>
      </c>
      <c r="I639" s="2" t="s">
        <v>5362</v>
      </c>
      <c r="J639" s="3" t="s">
        <v>5363</v>
      </c>
      <c r="K639" s="4">
        <v>44272</v>
      </c>
      <c r="L639" s="3" t="s">
        <v>5364</v>
      </c>
    </row>
    <row r="640" spans="1:12" x14ac:dyDescent="0.2">
      <c r="A640" s="1">
        <v>639</v>
      </c>
      <c r="B640" s="2" t="s">
        <v>5365</v>
      </c>
      <c r="C640" s="2" t="s">
        <v>5366</v>
      </c>
      <c r="D640" s="2" t="s">
        <v>5367</v>
      </c>
      <c r="E640" s="2" t="s">
        <v>5368</v>
      </c>
      <c r="F640" s="2" t="s">
        <v>5369</v>
      </c>
      <c r="G640" s="2" t="s">
        <v>447</v>
      </c>
      <c r="H640" s="2" t="s">
        <v>5370</v>
      </c>
      <c r="I640" s="2" t="s">
        <v>5371</v>
      </c>
      <c r="J640" s="3" t="s">
        <v>5372</v>
      </c>
      <c r="K640" s="4">
        <v>43929</v>
      </c>
      <c r="L640" s="3" t="s">
        <v>5373</v>
      </c>
    </row>
    <row r="641" spans="1:12" x14ac:dyDescent="0.2">
      <c r="A641" s="1">
        <v>640</v>
      </c>
      <c r="B641" s="2" t="s">
        <v>5374</v>
      </c>
      <c r="C641" s="2" t="s">
        <v>223</v>
      </c>
      <c r="D641" s="2" t="s">
        <v>3318</v>
      </c>
      <c r="E641" s="2" t="s">
        <v>5375</v>
      </c>
      <c r="F641" s="2" t="s">
        <v>5376</v>
      </c>
      <c r="G641" s="2" t="s">
        <v>350</v>
      </c>
      <c r="H641" s="2" t="s">
        <v>5377</v>
      </c>
      <c r="I641" s="2" t="s">
        <v>5378</v>
      </c>
      <c r="J641" s="3" t="s">
        <v>5379</v>
      </c>
      <c r="K641" s="4">
        <v>44690</v>
      </c>
      <c r="L641" s="3" t="s">
        <v>5380</v>
      </c>
    </row>
    <row r="642" spans="1:12" x14ac:dyDescent="0.2">
      <c r="A642" s="1">
        <v>641</v>
      </c>
      <c r="B642" s="2" t="s">
        <v>5381</v>
      </c>
      <c r="C642" s="2" t="s">
        <v>5382</v>
      </c>
      <c r="D642" s="2" t="s">
        <v>4755</v>
      </c>
      <c r="E642" s="2" t="s">
        <v>5383</v>
      </c>
      <c r="F642" s="2" t="s">
        <v>5384</v>
      </c>
      <c r="G642" s="2" t="s">
        <v>1317</v>
      </c>
      <c r="H642" s="2" t="s">
        <v>5385</v>
      </c>
      <c r="I642" s="2" t="s">
        <v>5386</v>
      </c>
      <c r="J642" s="3" t="s">
        <v>5387</v>
      </c>
      <c r="K642" s="4">
        <v>44531</v>
      </c>
      <c r="L642" s="3" t="s">
        <v>5388</v>
      </c>
    </row>
    <row r="643" spans="1:12" x14ac:dyDescent="0.2">
      <c r="A643" s="1">
        <v>642</v>
      </c>
      <c r="B643" s="2" t="s">
        <v>5389</v>
      </c>
      <c r="C643" s="2" t="s">
        <v>5390</v>
      </c>
      <c r="D643" s="2" t="s">
        <v>5391</v>
      </c>
      <c r="E643" s="2" t="s">
        <v>5392</v>
      </c>
      <c r="F643" s="2" t="s">
        <v>5393</v>
      </c>
      <c r="G643" s="2" t="s">
        <v>3832</v>
      </c>
      <c r="H643" s="2" t="s">
        <v>5394</v>
      </c>
      <c r="I643" s="2">
        <f>1-970-42-6659</f>
        <v>-7670</v>
      </c>
      <c r="J643" s="3" t="s">
        <v>5395</v>
      </c>
      <c r="K643" s="4">
        <v>44381</v>
      </c>
      <c r="L643" s="3" t="s">
        <v>5396</v>
      </c>
    </row>
    <row r="644" spans="1:12" x14ac:dyDescent="0.2">
      <c r="A644" s="1">
        <v>643</v>
      </c>
      <c r="B644" s="2" t="s">
        <v>5397</v>
      </c>
      <c r="C644" s="2" t="s">
        <v>1485</v>
      </c>
      <c r="D644" s="2" t="s">
        <v>5398</v>
      </c>
      <c r="E644" s="2" t="s">
        <v>5399</v>
      </c>
      <c r="F644" s="2" t="s">
        <v>5400</v>
      </c>
      <c r="G644" s="2" t="s">
        <v>1665</v>
      </c>
      <c r="H644" s="2" t="s">
        <v>5401</v>
      </c>
      <c r="I644" s="2" t="s">
        <v>5402</v>
      </c>
      <c r="J644" s="3" t="s">
        <v>5403</v>
      </c>
      <c r="K644" s="4">
        <v>44553</v>
      </c>
      <c r="L644" s="3" t="s">
        <v>5404</v>
      </c>
    </row>
    <row r="645" spans="1:12" x14ac:dyDescent="0.2">
      <c r="A645" s="1">
        <v>644</v>
      </c>
      <c r="B645" s="2" t="s">
        <v>5405</v>
      </c>
      <c r="C645" s="2" t="s">
        <v>5406</v>
      </c>
      <c r="D645" s="2" t="s">
        <v>5407</v>
      </c>
      <c r="E645" s="2" t="s">
        <v>5408</v>
      </c>
      <c r="F645" s="2" t="s">
        <v>5409</v>
      </c>
      <c r="G645" s="2" t="s">
        <v>1479</v>
      </c>
      <c r="H645" s="2" t="s">
        <v>5410</v>
      </c>
      <c r="I645" s="2" t="s">
        <v>5411</v>
      </c>
      <c r="J645" s="3" t="s">
        <v>5412</v>
      </c>
      <c r="K645" s="4">
        <v>44201</v>
      </c>
      <c r="L645" s="3" t="s">
        <v>5413</v>
      </c>
    </row>
    <row r="646" spans="1:12" x14ac:dyDescent="0.2">
      <c r="A646" s="1">
        <v>645</v>
      </c>
      <c r="B646" s="2" t="s">
        <v>5414</v>
      </c>
      <c r="C646" s="2" t="s">
        <v>5415</v>
      </c>
      <c r="D646" s="2" t="s">
        <v>416</v>
      </c>
      <c r="E646" s="2" t="s">
        <v>5416</v>
      </c>
      <c r="F646" s="2" t="s">
        <v>5417</v>
      </c>
      <c r="G646" s="2" t="s">
        <v>854</v>
      </c>
      <c r="H646" s="2" t="s">
        <v>5418</v>
      </c>
      <c r="I646" s="2" t="s">
        <v>5419</v>
      </c>
      <c r="J646" s="3" t="s">
        <v>5420</v>
      </c>
      <c r="K646" s="4">
        <v>44245</v>
      </c>
      <c r="L646" s="3" t="s">
        <v>5421</v>
      </c>
    </row>
    <row r="647" spans="1:12" x14ac:dyDescent="0.2">
      <c r="A647" s="1">
        <v>646</v>
      </c>
      <c r="B647" s="2" t="s">
        <v>5422</v>
      </c>
      <c r="C647" s="2" t="s">
        <v>5423</v>
      </c>
      <c r="D647" s="2" t="s">
        <v>5424</v>
      </c>
      <c r="E647" s="2" t="s">
        <v>5425</v>
      </c>
      <c r="F647" s="2" t="s">
        <v>5426</v>
      </c>
      <c r="G647" s="2" t="s">
        <v>3729</v>
      </c>
      <c r="H647" s="2" t="s">
        <v>5427</v>
      </c>
      <c r="I647" s="2" t="s">
        <v>5428</v>
      </c>
      <c r="J647" s="3" t="s">
        <v>5429</v>
      </c>
      <c r="K647" s="4">
        <v>44459</v>
      </c>
      <c r="L647" s="3" t="s">
        <v>5430</v>
      </c>
    </row>
    <row r="648" spans="1:12" x14ac:dyDescent="0.2">
      <c r="A648" s="1">
        <v>647</v>
      </c>
      <c r="B648" s="2" t="s">
        <v>5431</v>
      </c>
      <c r="C648" s="2" t="s">
        <v>233</v>
      </c>
      <c r="D648" s="2" t="s">
        <v>729</v>
      </c>
      <c r="E648" s="2" t="s">
        <v>5432</v>
      </c>
      <c r="F648" s="2" t="s">
        <v>5433</v>
      </c>
      <c r="G648" s="2" t="s">
        <v>2515</v>
      </c>
      <c r="H648" s="2" t="s">
        <v>5434</v>
      </c>
      <c r="I648" s="2" t="s">
        <v>5435</v>
      </c>
      <c r="J648" s="3" t="s">
        <v>5436</v>
      </c>
      <c r="K648" s="4">
        <v>44354</v>
      </c>
      <c r="L648" s="3" t="s">
        <v>5437</v>
      </c>
    </row>
    <row r="649" spans="1:12" x14ac:dyDescent="0.2">
      <c r="A649" s="1">
        <v>648</v>
      </c>
      <c r="B649" s="2" t="s">
        <v>5438</v>
      </c>
      <c r="C649" s="2" t="s">
        <v>823</v>
      </c>
      <c r="D649" s="2" t="s">
        <v>1361</v>
      </c>
      <c r="E649" s="2" t="s">
        <v>5439</v>
      </c>
      <c r="F649" s="2" t="s">
        <v>5440</v>
      </c>
      <c r="G649" s="2" t="s">
        <v>892</v>
      </c>
      <c r="H649" s="2" t="s">
        <v>5441</v>
      </c>
      <c r="I649" s="2" t="s">
        <v>5442</v>
      </c>
      <c r="J649" s="3" t="s">
        <v>5443</v>
      </c>
      <c r="K649" s="4">
        <v>44480</v>
      </c>
      <c r="L649" s="3" t="s">
        <v>5444</v>
      </c>
    </row>
    <row r="650" spans="1:12" x14ac:dyDescent="0.2">
      <c r="A650" s="1">
        <v>649</v>
      </c>
      <c r="B650" s="2" t="s">
        <v>5445</v>
      </c>
      <c r="C650" s="2" t="s">
        <v>5446</v>
      </c>
      <c r="D650" s="2" t="s">
        <v>5447</v>
      </c>
      <c r="E650" s="2" t="s">
        <v>5448</v>
      </c>
      <c r="F650" s="2" t="s">
        <v>5449</v>
      </c>
      <c r="G650" s="2" t="s">
        <v>4698</v>
      </c>
      <c r="H650" s="2" t="s">
        <v>5450</v>
      </c>
      <c r="I650" s="2" t="s">
        <v>5451</v>
      </c>
      <c r="J650" s="3" t="s">
        <v>5452</v>
      </c>
      <c r="K650" s="4">
        <v>44131</v>
      </c>
      <c r="L650" s="3" t="s">
        <v>5453</v>
      </c>
    </row>
    <row r="651" spans="1:12" x14ac:dyDescent="0.2">
      <c r="A651" s="1">
        <v>650</v>
      </c>
      <c r="B651" s="2" t="s">
        <v>5454</v>
      </c>
      <c r="C651" s="2" t="s">
        <v>5455</v>
      </c>
      <c r="D651" s="2" t="s">
        <v>5456</v>
      </c>
      <c r="E651" s="2" t="s">
        <v>5457</v>
      </c>
      <c r="F651" s="2" t="s">
        <v>5458</v>
      </c>
      <c r="G651" s="2" t="s">
        <v>1730</v>
      </c>
      <c r="H651" s="2" t="s">
        <v>5459</v>
      </c>
      <c r="I651" s="2" t="s">
        <v>5460</v>
      </c>
      <c r="J651" s="3" t="s">
        <v>5461</v>
      </c>
      <c r="K651" s="4">
        <v>44284</v>
      </c>
      <c r="L651" s="3" t="s">
        <v>5462</v>
      </c>
    </row>
    <row r="652" spans="1:12" x14ac:dyDescent="0.2">
      <c r="A652" s="1">
        <v>651</v>
      </c>
      <c r="B652" s="2" t="s">
        <v>5463</v>
      </c>
      <c r="C652" s="2" t="s">
        <v>453</v>
      </c>
      <c r="D652" s="2" t="s">
        <v>3744</v>
      </c>
      <c r="E652" s="2" t="s">
        <v>5464</v>
      </c>
      <c r="F652" s="2" t="s">
        <v>5465</v>
      </c>
      <c r="G652" s="2" t="s">
        <v>1168</v>
      </c>
      <c r="H652" s="2" t="s">
        <v>5466</v>
      </c>
      <c r="I652" s="2" t="s">
        <v>5467</v>
      </c>
      <c r="J652" s="3" t="s">
        <v>5468</v>
      </c>
      <c r="K652" s="4">
        <v>44250</v>
      </c>
      <c r="L652" s="3" t="s">
        <v>5469</v>
      </c>
    </row>
    <row r="653" spans="1:12" x14ac:dyDescent="0.2">
      <c r="A653" s="1">
        <v>652</v>
      </c>
      <c r="B653" s="2" t="s">
        <v>5470</v>
      </c>
      <c r="C653" s="2" t="s">
        <v>831</v>
      </c>
      <c r="D653" s="2" t="s">
        <v>2951</v>
      </c>
      <c r="E653" s="2" t="s">
        <v>5471</v>
      </c>
      <c r="F653" s="2" t="s">
        <v>5472</v>
      </c>
      <c r="G653" s="2" t="s">
        <v>428</v>
      </c>
      <c r="H653" s="2" t="s">
        <v>5473</v>
      </c>
      <c r="I653" s="2">
        <v>3353807045</v>
      </c>
      <c r="J653" s="3" t="s">
        <v>5474</v>
      </c>
      <c r="K653" s="4">
        <v>43988</v>
      </c>
      <c r="L653" s="3" t="s">
        <v>5475</v>
      </c>
    </row>
    <row r="654" spans="1:12" x14ac:dyDescent="0.2">
      <c r="A654" s="1">
        <v>653</v>
      </c>
      <c r="B654" s="2" t="s">
        <v>5476</v>
      </c>
      <c r="C654" s="2" t="s">
        <v>392</v>
      </c>
      <c r="D654" s="2" t="s">
        <v>2960</v>
      </c>
      <c r="E654" s="2" t="s">
        <v>5477</v>
      </c>
      <c r="F654" s="2" t="s">
        <v>5478</v>
      </c>
      <c r="G654" s="2" t="s">
        <v>4507</v>
      </c>
      <c r="H654" s="2">
        <v>8333903082</v>
      </c>
      <c r="I654" s="2" t="s">
        <v>5479</v>
      </c>
      <c r="J654" s="3" t="s">
        <v>5480</v>
      </c>
      <c r="K654" s="4">
        <v>44399</v>
      </c>
      <c r="L654" s="3" t="s">
        <v>5481</v>
      </c>
    </row>
    <row r="655" spans="1:12" x14ac:dyDescent="0.2">
      <c r="A655" s="1">
        <v>654</v>
      </c>
      <c r="B655" s="2" t="s">
        <v>5482</v>
      </c>
      <c r="C655" s="2" t="s">
        <v>4846</v>
      </c>
      <c r="D655" s="2" t="s">
        <v>4790</v>
      </c>
      <c r="E655" s="2" t="s">
        <v>5483</v>
      </c>
      <c r="F655" s="2" t="s">
        <v>5484</v>
      </c>
      <c r="G655" s="2" t="s">
        <v>1846</v>
      </c>
      <c r="H655" s="2" t="s">
        <v>5485</v>
      </c>
      <c r="I655" s="2" t="s">
        <v>5486</v>
      </c>
      <c r="J655" s="3" t="s">
        <v>5487</v>
      </c>
      <c r="K655" s="4">
        <v>44187</v>
      </c>
      <c r="L655" s="3" t="s">
        <v>5488</v>
      </c>
    </row>
    <row r="656" spans="1:12" x14ac:dyDescent="0.2">
      <c r="A656" s="1">
        <v>655</v>
      </c>
      <c r="B656" s="2" t="s">
        <v>5489</v>
      </c>
      <c r="C656" s="2" t="s">
        <v>4122</v>
      </c>
      <c r="D656" s="2" t="s">
        <v>3646</v>
      </c>
      <c r="E656" s="2" t="s">
        <v>5490</v>
      </c>
      <c r="F656" s="2" t="s">
        <v>5491</v>
      </c>
      <c r="G656" s="2" t="s">
        <v>1148</v>
      </c>
      <c r="H656" s="2" t="s">
        <v>5492</v>
      </c>
      <c r="I656" s="2" t="s">
        <v>5493</v>
      </c>
      <c r="J656" s="3" t="s">
        <v>5494</v>
      </c>
      <c r="K656" s="4">
        <v>44560</v>
      </c>
      <c r="L656" s="3" t="s">
        <v>5495</v>
      </c>
    </row>
    <row r="657" spans="1:12" x14ac:dyDescent="0.2">
      <c r="A657" s="1">
        <v>656</v>
      </c>
      <c r="B657" s="2" t="s">
        <v>5496</v>
      </c>
      <c r="C657" s="2" t="s">
        <v>746</v>
      </c>
      <c r="D657" s="2" t="s">
        <v>2179</v>
      </c>
      <c r="E657" s="2" t="s">
        <v>5497</v>
      </c>
      <c r="F657" s="2" t="s">
        <v>5498</v>
      </c>
      <c r="G657" s="2" t="s">
        <v>3649</v>
      </c>
      <c r="H657" s="2" t="s">
        <v>5499</v>
      </c>
      <c r="I657" s="2">
        <v>1334010143</v>
      </c>
      <c r="J657" s="3" t="s">
        <v>5500</v>
      </c>
      <c r="K657" s="4">
        <v>44409</v>
      </c>
      <c r="L657" s="3" t="s">
        <v>5501</v>
      </c>
    </row>
    <row r="658" spans="1:12" x14ac:dyDescent="0.2">
      <c r="A658" s="1">
        <v>657</v>
      </c>
      <c r="B658" s="2" t="s">
        <v>5502</v>
      </c>
      <c r="C658" s="2" t="s">
        <v>1843</v>
      </c>
      <c r="D658" s="2" t="s">
        <v>5503</v>
      </c>
      <c r="E658" s="2" t="s">
        <v>5504</v>
      </c>
      <c r="F658" s="2" t="s">
        <v>3687</v>
      </c>
      <c r="G658" s="2" t="s">
        <v>171</v>
      </c>
      <c r="H658" s="2" t="s">
        <v>5505</v>
      </c>
      <c r="I658" s="2" t="s">
        <v>5506</v>
      </c>
      <c r="J658" s="3" t="s">
        <v>5507</v>
      </c>
      <c r="K658" s="4">
        <v>44155</v>
      </c>
      <c r="L658" s="3" t="s">
        <v>5508</v>
      </c>
    </row>
    <row r="659" spans="1:12" x14ac:dyDescent="0.2">
      <c r="A659" s="1">
        <v>658</v>
      </c>
      <c r="B659" s="2" t="s">
        <v>5509</v>
      </c>
      <c r="C659" s="2" t="s">
        <v>5510</v>
      </c>
      <c r="D659" s="2" t="s">
        <v>4369</v>
      </c>
      <c r="E659" s="2" t="s">
        <v>5511</v>
      </c>
      <c r="F659" s="2" t="s">
        <v>5512</v>
      </c>
      <c r="G659" s="2" t="s">
        <v>4177</v>
      </c>
      <c r="H659" s="2" t="s">
        <v>5513</v>
      </c>
      <c r="I659" s="2" t="s">
        <v>5514</v>
      </c>
      <c r="J659" s="3" t="s">
        <v>5515</v>
      </c>
      <c r="K659" s="4">
        <v>44106</v>
      </c>
      <c r="L659" s="3" t="s">
        <v>5516</v>
      </c>
    </row>
    <row r="660" spans="1:12" x14ac:dyDescent="0.2">
      <c r="A660" s="1">
        <v>659</v>
      </c>
      <c r="B660" s="2" t="s">
        <v>5517</v>
      </c>
      <c r="C660" s="2" t="s">
        <v>5518</v>
      </c>
      <c r="D660" s="2" t="s">
        <v>5062</v>
      </c>
      <c r="E660" s="2" t="s">
        <v>5519</v>
      </c>
      <c r="F660" s="2" t="s">
        <v>5520</v>
      </c>
      <c r="G660" s="2" t="s">
        <v>957</v>
      </c>
      <c r="H660" s="2" t="s">
        <v>5521</v>
      </c>
      <c r="I660" s="2" t="s">
        <v>5522</v>
      </c>
      <c r="J660" s="3" t="s">
        <v>5523</v>
      </c>
      <c r="K660" s="4">
        <v>44399</v>
      </c>
      <c r="L660" s="3" t="s">
        <v>5524</v>
      </c>
    </row>
    <row r="661" spans="1:12" x14ac:dyDescent="0.2">
      <c r="A661" s="1">
        <v>660</v>
      </c>
      <c r="B661" s="2" t="s">
        <v>5525</v>
      </c>
      <c r="C661" s="2" t="s">
        <v>1064</v>
      </c>
      <c r="D661" s="2" t="s">
        <v>4064</v>
      </c>
      <c r="E661" s="2" t="s">
        <v>5526</v>
      </c>
      <c r="F661" s="2" t="s">
        <v>5527</v>
      </c>
      <c r="G661" s="2" t="s">
        <v>1702</v>
      </c>
      <c r="H661" s="2" t="s">
        <v>5528</v>
      </c>
      <c r="I661" s="2">
        <v>311554992</v>
      </c>
      <c r="J661" s="3" t="s">
        <v>5529</v>
      </c>
      <c r="K661" s="4">
        <v>44187</v>
      </c>
      <c r="L661" s="3" t="s">
        <v>5530</v>
      </c>
    </row>
    <row r="662" spans="1:12" x14ac:dyDescent="0.2">
      <c r="A662" s="1">
        <v>661</v>
      </c>
      <c r="B662" s="2" t="s">
        <v>5531</v>
      </c>
      <c r="C662" s="2" t="s">
        <v>5532</v>
      </c>
      <c r="D662" s="2" t="s">
        <v>5533</v>
      </c>
      <c r="E662" s="2" t="s">
        <v>5534</v>
      </c>
      <c r="F662" s="2" t="s">
        <v>5535</v>
      </c>
      <c r="G662" s="2" t="s">
        <v>1104</v>
      </c>
      <c r="H662" s="2" t="s">
        <v>5536</v>
      </c>
      <c r="I662" s="2" t="s">
        <v>5537</v>
      </c>
      <c r="J662" s="3" t="s">
        <v>5538</v>
      </c>
      <c r="K662" s="4">
        <v>43869</v>
      </c>
      <c r="L662" s="3" t="s">
        <v>5539</v>
      </c>
    </row>
    <row r="663" spans="1:12" x14ac:dyDescent="0.2">
      <c r="A663" s="1">
        <v>662</v>
      </c>
      <c r="B663" s="2" t="s">
        <v>5540</v>
      </c>
      <c r="C663" s="2" t="s">
        <v>2475</v>
      </c>
      <c r="D663" s="2" t="s">
        <v>2503</v>
      </c>
      <c r="E663" s="2" t="s">
        <v>5541</v>
      </c>
      <c r="F663" s="2" t="s">
        <v>5542</v>
      </c>
      <c r="G663" s="2" t="s">
        <v>2403</v>
      </c>
      <c r="H663" s="2" t="s">
        <v>5543</v>
      </c>
      <c r="I663" s="2" t="s">
        <v>5544</v>
      </c>
      <c r="J663" s="3" t="s">
        <v>5545</v>
      </c>
      <c r="K663" s="4">
        <v>44385</v>
      </c>
      <c r="L663" s="3" t="s">
        <v>5546</v>
      </c>
    </row>
    <row r="664" spans="1:12" x14ac:dyDescent="0.2">
      <c r="A664" s="1">
        <v>663</v>
      </c>
      <c r="B664" s="2" t="s">
        <v>5547</v>
      </c>
      <c r="C664" s="2" t="s">
        <v>4145</v>
      </c>
      <c r="D664" s="2" t="s">
        <v>5548</v>
      </c>
      <c r="E664" s="2" t="s">
        <v>5549</v>
      </c>
      <c r="F664" s="2" t="s">
        <v>5550</v>
      </c>
      <c r="G664" s="2" t="s">
        <v>17</v>
      </c>
      <c r="H664" s="2">
        <v>1787227957</v>
      </c>
      <c r="I664" s="2">
        <v>920114892</v>
      </c>
      <c r="J664" s="3" t="s">
        <v>5551</v>
      </c>
      <c r="K664" s="4">
        <v>44068</v>
      </c>
      <c r="L664" s="3" t="s">
        <v>5552</v>
      </c>
    </row>
    <row r="665" spans="1:12" x14ac:dyDescent="0.2">
      <c r="A665" s="1">
        <v>664</v>
      </c>
      <c r="B665" s="2" t="s">
        <v>5553</v>
      </c>
      <c r="C665" s="2" t="s">
        <v>3204</v>
      </c>
      <c r="D665" s="2" t="s">
        <v>5554</v>
      </c>
      <c r="E665" s="2" t="s">
        <v>5555</v>
      </c>
      <c r="F665" s="2" t="s">
        <v>5556</v>
      </c>
      <c r="G665" s="2" t="s">
        <v>1801</v>
      </c>
      <c r="H665" s="2" t="s">
        <v>5557</v>
      </c>
      <c r="I665" s="2" t="s">
        <v>5558</v>
      </c>
      <c r="J665" s="3" t="s">
        <v>5559</v>
      </c>
      <c r="K665" s="4">
        <v>44149</v>
      </c>
      <c r="L665" s="3" t="s">
        <v>5560</v>
      </c>
    </row>
    <row r="666" spans="1:12" x14ac:dyDescent="0.2">
      <c r="A666" s="1">
        <v>665</v>
      </c>
      <c r="B666" s="2" t="s">
        <v>5561</v>
      </c>
      <c r="C666" s="2" t="s">
        <v>1084</v>
      </c>
      <c r="D666" s="2" t="s">
        <v>1184</v>
      </c>
      <c r="E666" s="2" t="s">
        <v>5562</v>
      </c>
      <c r="F666" s="2" t="s">
        <v>5563</v>
      </c>
      <c r="G666" s="2" t="s">
        <v>2051</v>
      </c>
      <c r="H666" s="2" t="s">
        <v>5564</v>
      </c>
      <c r="I666" s="2" t="s">
        <v>5565</v>
      </c>
      <c r="J666" s="3" t="s">
        <v>5566</v>
      </c>
      <c r="K666" s="4">
        <v>44535</v>
      </c>
      <c r="L666" s="3" t="s">
        <v>5567</v>
      </c>
    </row>
    <row r="667" spans="1:12" x14ac:dyDescent="0.2">
      <c r="A667" s="1">
        <v>666</v>
      </c>
      <c r="B667" s="2" t="s">
        <v>5568</v>
      </c>
      <c r="C667" s="2" t="s">
        <v>5324</v>
      </c>
      <c r="D667" s="2" t="s">
        <v>5569</v>
      </c>
      <c r="E667" s="2" t="s">
        <v>5570</v>
      </c>
      <c r="F667" s="2" t="s">
        <v>5571</v>
      </c>
      <c r="G667" s="2" t="s">
        <v>369</v>
      </c>
      <c r="H667" s="2" t="s">
        <v>5572</v>
      </c>
      <c r="I667" s="2" t="s">
        <v>5573</v>
      </c>
      <c r="J667" s="3" t="s">
        <v>5574</v>
      </c>
      <c r="K667" s="4">
        <v>44352</v>
      </c>
      <c r="L667" s="3" t="s">
        <v>5575</v>
      </c>
    </row>
    <row r="668" spans="1:12" x14ac:dyDescent="0.2">
      <c r="A668" s="1">
        <v>667</v>
      </c>
      <c r="B668" s="2" t="s">
        <v>5576</v>
      </c>
      <c r="C668" s="2" t="s">
        <v>5577</v>
      </c>
      <c r="D668" s="2" t="s">
        <v>5578</v>
      </c>
      <c r="E668" s="2" t="s">
        <v>5579</v>
      </c>
      <c r="F668" s="2" t="s">
        <v>5580</v>
      </c>
      <c r="G668" s="2" t="s">
        <v>4149</v>
      </c>
      <c r="H668" s="2" t="s">
        <v>5581</v>
      </c>
      <c r="I668" s="2">
        <v>1840527756</v>
      </c>
      <c r="J668" s="3" t="s">
        <v>5582</v>
      </c>
      <c r="K668" s="4">
        <v>44063</v>
      </c>
      <c r="L668" s="3" t="s">
        <v>5583</v>
      </c>
    </row>
    <row r="669" spans="1:12" x14ac:dyDescent="0.2">
      <c r="A669" s="1">
        <v>668</v>
      </c>
      <c r="B669" s="2" t="s">
        <v>5584</v>
      </c>
      <c r="C669" s="2" t="s">
        <v>2724</v>
      </c>
      <c r="D669" s="2" t="s">
        <v>5585</v>
      </c>
      <c r="E669" s="2" t="s">
        <v>5586</v>
      </c>
      <c r="F669" s="2" t="s">
        <v>5587</v>
      </c>
      <c r="G669" s="2" t="s">
        <v>4167</v>
      </c>
      <c r="H669" s="2" t="s">
        <v>5588</v>
      </c>
      <c r="I669" s="2" t="s">
        <v>5589</v>
      </c>
      <c r="J669" s="3" t="s">
        <v>5590</v>
      </c>
      <c r="K669" s="4">
        <v>43857</v>
      </c>
      <c r="L669" s="3" t="s">
        <v>5591</v>
      </c>
    </row>
    <row r="670" spans="1:12" x14ac:dyDescent="0.2">
      <c r="A670" s="1">
        <v>669</v>
      </c>
      <c r="B670" s="2" t="s">
        <v>5592</v>
      </c>
      <c r="C670" s="2" t="s">
        <v>2942</v>
      </c>
      <c r="D670" s="2" t="s">
        <v>5593</v>
      </c>
      <c r="E670" s="2" t="s">
        <v>5594</v>
      </c>
      <c r="F670" s="2" t="s">
        <v>5595</v>
      </c>
      <c r="G670" s="2" t="s">
        <v>920</v>
      </c>
      <c r="H670" s="2" t="s">
        <v>5596</v>
      </c>
      <c r="I670" s="2" t="s">
        <v>5597</v>
      </c>
      <c r="J670" s="3" t="s">
        <v>5598</v>
      </c>
      <c r="K670" s="4">
        <v>44301</v>
      </c>
      <c r="L670" s="3" t="s">
        <v>5599</v>
      </c>
    </row>
    <row r="671" spans="1:12" x14ac:dyDescent="0.2">
      <c r="A671" s="1">
        <v>670</v>
      </c>
      <c r="B671" s="2" t="s">
        <v>5600</v>
      </c>
      <c r="C671" s="2" t="s">
        <v>1879</v>
      </c>
      <c r="D671" s="2" t="s">
        <v>3183</v>
      </c>
      <c r="E671" s="2" t="s">
        <v>5601</v>
      </c>
      <c r="F671" s="2" t="s">
        <v>5602</v>
      </c>
      <c r="G671" s="2" t="s">
        <v>1489</v>
      </c>
      <c r="H671" s="2" t="s">
        <v>5603</v>
      </c>
      <c r="I671" s="2" t="s">
        <v>5604</v>
      </c>
      <c r="J671" s="3" t="s">
        <v>5605</v>
      </c>
      <c r="K671" s="4">
        <v>44418</v>
      </c>
      <c r="L671" s="3" t="s">
        <v>5606</v>
      </c>
    </row>
    <row r="672" spans="1:12" x14ac:dyDescent="0.2">
      <c r="A672" s="1">
        <v>671</v>
      </c>
      <c r="B672" s="2" t="s">
        <v>5607</v>
      </c>
      <c r="C672" s="2" t="s">
        <v>5608</v>
      </c>
      <c r="D672" s="2" t="s">
        <v>5609</v>
      </c>
      <c r="E672" s="2" t="s">
        <v>5610</v>
      </c>
      <c r="F672" s="2" t="s">
        <v>5611</v>
      </c>
      <c r="G672" s="2" t="s">
        <v>125</v>
      </c>
      <c r="H672" s="2" t="s">
        <v>5612</v>
      </c>
      <c r="I672" s="2" t="s">
        <v>5613</v>
      </c>
      <c r="J672" s="3" t="s">
        <v>5614</v>
      </c>
      <c r="K672" s="4">
        <v>43895</v>
      </c>
      <c r="L672" s="3" t="s">
        <v>5615</v>
      </c>
    </row>
    <row r="673" spans="1:12" x14ac:dyDescent="0.2">
      <c r="A673" s="1">
        <v>672</v>
      </c>
      <c r="B673" s="2" t="s">
        <v>5616</v>
      </c>
      <c r="C673" s="2" t="s">
        <v>1826</v>
      </c>
      <c r="D673" s="2" t="s">
        <v>3369</v>
      </c>
      <c r="E673" s="2" t="s">
        <v>5617</v>
      </c>
      <c r="F673" s="2" t="s">
        <v>5618</v>
      </c>
      <c r="G673" s="2" t="s">
        <v>2918</v>
      </c>
      <c r="H673" s="2" t="s">
        <v>5619</v>
      </c>
      <c r="I673" s="2" t="s">
        <v>5620</v>
      </c>
      <c r="J673" s="3" t="s">
        <v>5621</v>
      </c>
      <c r="K673" s="4">
        <v>44467</v>
      </c>
      <c r="L673" s="3" t="s">
        <v>5622</v>
      </c>
    </row>
    <row r="674" spans="1:12" x14ac:dyDescent="0.2">
      <c r="A674" s="1">
        <v>673</v>
      </c>
      <c r="B674" s="2" t="s">
        <v>5623</v>
      </c>
      <c r="C674" s="2" t="s">
        <v>3708</v>
      </c>
      <c r="D674" s="2" t="s">
        <v>5624</v>
      </c>
      <c r="E674" s="2" t="s">
        <v>5625</v>
      </c>
      <c r="F674" s="2" t="s">
        <v>5626</v>
      </c>
      <c r="G674" s="2" t="s">
        <v>1738</v>
      </c>
      <c r="H674" s="2" t="s">
        <v>5627</v>
      </c>
      <c r="I674" s="2" t="s">
        <v>5628</v>
      </c>
      <c r="J674" s="3" t="s">
        <v>5629</v>
      </c>
      <c r="K674" s="4">
        <v>44023</v>
      </c>
      <c r="L674" s="3" t="s">
        <v>5630</v>
      </c>
    </row>
    <row r="675" spans="1:12" x14ac:dyDescent="0.2">
      <c r="A675" s="1">
        <v>674</v>
      </c>
      <c r="B675" s="2" t="s">
        <v>5631</v>
      </c>
      <c r="C675" s="2" t="s">
        <v>4482</v>
      </c>
      <c r="D675" s="2" t="s">
        <v>5632</v>
      </c>
      <c r="E675" s="2" t="s">
        <v>5633</v>
      </c>
      <c r="F675" s="2" t="s">
        <v>5634</v>
      </c>
      <c r="G675" s="2" t="s">
        <v>4177</v>
      </c>
      <c r="H675" s="2">
        <f>1-773-385-4858</f>
        <v>-6015</v>
      </c>
      <c r="I675" s="2" t="s">
        <v>5635</v>
      </c>
      <c r="J675" s="3" t="s">
        <v>5636</v>
      </c>
      <c r="K675" s="4">
        <v>44164</v>
      </c>
      <c r="L675" s="3" t="s">
        <v>5637</v>
      </c>
    </row>
    <row r="676" spans="1:12" x14ac:dyDescent="0.2">
      <c r="A676" s="1">
        <v>675</v>
      </c>
      <c r="B676" s="2" t="s">
        <v>5638</v>
      </c>
      <c r="C676" s="2" t="s">
        <v>2383</v>
      </c>
      <c r="D676" s="2" t="s">
        <v>5639</v>
      </c>
      <c r="E676" s="2" t="s">
        <v>5640</v>
      </c>
      <c r="F676" s="2" t="s">
        <v>5641</v>
      </c>
      <c r="G676" s="2" t="s">
        <v>714</v>
      </c>
      <c r="H676" s="2">
        <f>1-347-841-1509</f>
        <v>-2696</v>
      </c>
      <c r="I676" s="2" t="s">
        <v>5642</v>
      </c>
      <c r="J676" s="3" t="s">
        <v>5643</v>
      </c>
      <c r="K676" s="4">
        <v>44509</v>
      </c>
      <c r="L676" s="3" t="s">
        <v>5644</v>
      </c>
    </row>
    <row r="677" spans="1:12" x14ac:dyDescent="0.2">
      <c r="A677" s="1">
        <v>676</v>
      </c>
      <c r="B677" s="2" t="s">
        <v>5645</v>
      </c>
      <c r="C677" s="2" t="s">
        <v>5646</v>
      </c>
      <c r="D677" s="2" t="s">
        <v>1246</v>
      </c>
      <c r="E677" s="2" t="s">
        <v>5647</v>
      </c>
      <c r="F677" s="2" t="s">
        <v>5648</v>
      </c>
      <c r="G677" s="2" t="s">
        <v>4808</v>
      </c>
      <c r="H677" s="2" t="s">
        <v>5649</v>
      </c>
      <c r="I677" s="2" t="s">
        <v>5650</v>
      </c>
      <c r="J677" s="3" t="s">
        <v>5651</v>
      </c>
      <c r="K677" s="4">
        <v>43890</v>
      </c>
      <c r="L677" s="3" t="s">
        <v>5652</v>
      </c>
    </row>
    <row r="678" spans="1:12" x14ac:dyDescent="0.2">
      <c r="A678" s="1">
        <v>677</v>
      </c>
      <c r="B678" s="2" t="s">
        <v>5653</v>
      </c>
      <c r="C678" s="2" t="s">
        <v>784</v>
      </c>
      <c r="D678" s="2" t="s">
        <v>2815</v>
      </c>
      <c r="E678" s="2" t="s">
        <v>5654</v>
      </c>
      <c r="F678" s="2" t="s">
        <v>5655</v>
      </c>
      <c r="G678" s="2" t="s">
        <v>350</v>
      </c>
      <c r="H678" s="2">
        <f>1-799-961-3002</f>
        <v>-4761</v>
      </c>
      <c r="I678" s="2" t="s">
        <v>5656</v>
      </c>
      <c r="J678" s="3" t="s">
        <v>5657</v>
      </c>
      <c r="K678" s="4">
        <v>44461</v>
      </c>
      <c r="L678" s="3" t="s">
        <v>5658</v>
      </c>
    </row>
    <row r="679" spans="1:12" x14ac:dyDescent="0.2">
      <c r="A679" s="1">
        <v>678</v>
      </c>
      <c r="B679" s="2" t="s">
        <v>5659</v>
      </c>
      <c r="C679" s="2" t="s">
        <v>4183</v>
      </c>
      <c r="D679" s="2" t="s">
        <v>5660</v>
      </c>
      <c r="E679" s="2" t="s">
        <v>5661</v>
      </c>
      <c r="F679" s="2" t="s">
        <v>5662</v>
      </c>
      <c r="G679" s="2" t="s">
        <v>2826</v>
      </c>
      <c r="H679" s="2" t="s">
        <v>5663</v>
      </c>
      <c r="I679" s="2" t="s">
        <v>5664</v>
      </c>
      <c r="J679" s="3" t="s">
        <v>5665</v>
      </c>
      <c r="K679" s="4">
        <v>44365</v>
      </c>
      <c r="L679" s="3" t="s">
        <v>5666</v>
      </c>
    </row>
    <row r="680" spans="1:12" x14ac:dyDescent="0.2">
      <c r="A680" s="1">
        <v>679</v>
      </c>
      <c r="B680" s="2" t="s">
        <v>5667</v>
      </c>
      <c r="C680" s="2" t="s">
        <v>5668</v>
      </c>
      <c r="D680" s="2" t="s">
        <v>5669</v>
      </c>
      <c r="E680" s="2" t="s">
        <v>5670</v>
      </c>
      <c r="F680" s="2" t="s">
        <v>5671</v>
      </c>
      <c r="G680" s="2" t="s">
        <v>957</v>
      </c>
      <c r="H680" s="2" t="s">
        <v>5672</v>
      </c>
      <c r="I680" s="2" t="s">
        <v>5673</v>
      </c>
      <c r="J680" s="3" t="s">
        <v>5674</v>
      </c>
      <c r="K680" s="4">
        <v>44217</v>
      </c>
      <c r="L680" s="3" t="s">
        <v>5675</v>
      </c>
    </row>
    <row r="681" spans="1:12" x14ac:dyDescent="0.2">
      <c r="A681" s="1">
        <v>680</v>
      </c>
      <c r="B681" s="2" t="s">
        <v>5676</v>
      </c>
      <c r="C681" s="2" t="s">
        <v>4278</v>
      </c>
      <c r="D681" s="2" t="s">
        <v>5677</v>
      </c>
      <c r="E681" s="2" t="s">
        <v>5678</v>
      </c>
      <c r="F681" s="2" t="s">
        <v>5679</v>
      </c>
      <c r="G681" s="2" t="s">
        <v>1730</v>
      </c>
      <c r="H681" s="2">
        <v>807147436</v>
      </c>
      <c r="I681" s="2" t="s">
        <v>5680</v>
      </c>
      <c r="J681" s="3" t="s">
        <v>5681</v>
      </c>
      <c r="K681" s="4">
        <v>44509</v>
      </c>
      <c r="L681" s="3" t="s">
        <v>5682</v>
      </c>
    </row>
    <row r="682" spans="1:12" x14ac:dyDescent="0.2">
      <c r="A682" s="1">
        <v>681</v>
      </c>
      <c r="B682" s="2" t="s">
        <v>5683</v>
      </c>
      <c r="C682" s="2" t="s">
        <v>5684</v>
      </c>
      <c r="D682" s="2" t="s">
        <v>5685</v>
      </c>
      <c r="E682" s="2" t="s">
        <v>5686</v>
      </c>
      <c r="F682" s="2" t="s">
        <v>5687</v>
      </c>
      <c r="G682" s="2" t="s">
        <v>511</v>
      </c>
      <c r="H682" s="2" t="s">
        <v>5688</v>
      </c>
      <c r="I682" s="2" t="s">
        <v>5689</v>
      </c>
      <c r="J682" s="3" t="s">
        <v>5690</v>
      </c>
      <c r="K682" s="4">
        <v>43978</v>
      </c>
      <c r="L682" s="3" t="s">
        <v>5691</v>
      </c>
    </row>
    <row r="683" spans="1:12" x14ac:dyDescent="0.2">
      <c r="A683" s="1">
        <v>682</v>
      </c>
      <c r="B683" s="2" t="s">
        <v>5692</v>
      </c>
      <c r="C683" s="2" t="s">
        <v>2715</v>
      </c>
      <c r="D683" s="2" t="s">
        <v>1288</v>
      </c>
      <c r="E683" s="2" t="s">
        <v>5693</v>
      </c>
      <c r="F683" s="2" t="s">
        <v>5694</v>
      </c>
      <c r="G683" s="2" t="s">
        <v>2928</v>
      </c>
      <c r="H683" s="2" t="s">
        <v>5695</v>
      </c>
      <c r="I683" s="2" t="s">
        <v>5696</v>
      </c>
      <c r="J683" s="3" t="s">
        <v>5697</v>
      </c>
      <c r="K683" s="4">
        <v>44532</v>
      </c>
      <c r="L683" s="3" t="s">
        <v>5698</v>
      </c>
    </row>
    <row r="684" spans="1:12" x14ac:dyDescent="0.2">
      <c r="A684" s="1">
        <v>683</v>
      </c>
      <c r="B684" s="2" t="s">
        <v>5699</v>
      </c>
      <c r="C684" s="2" t="s">
        <v>4923</v>
      </c>
      <c r="D684" s="2" t="s">
        <v>5062</v>
      </c>
      <c r="E684" s="2" t="s">
        <v>5700</v>
      </c>
      <c r="F684" s="2" t="s">
        <v>5701</v>
      </c>
      <c r="G684" s="2" t="s">
        <v>1429</v>
      </c>
      <c r="H684" s="2" t="s">
        <v>5702</v>
      </c>
      <c r="I684" s="2" t="s">
        <v>5703</v>
      </c>
      <c r="J684" s="3" t="s">
        <v>5704</v>
      </c>
      <c r="K684" s="4">
        <v>43952</v>
      </c>
      <c r="L684" s="3" t="s">
        <v>5705</v>
      </c>
    </row>
    <row r="685" spans="1:12" x14ac:dyDescent="0.2">
      <c r="A685" s="1">
        <v>684</v>
      </c>
      <c r="B685" s="2" t="s">
        <v>5706</v>
      </c>
      <c r="C685" s="2" t="s">
        <v>5707</v>
      </c>
      <c r="D685" s="2" t="s">
        <v>5708</v>
      </c>
      <c r="E685" s="2" t="s">
        <v>2866</v>
      </c>
      <c r="F685" s="2" t="s">
        <v>5709</v>
      </c>
      <c r="G685" s="2" t="s">
        <v>4267</v>
      </c>
      <c r="H685" s="2" t="s">
        <v>5710</v>
      </c>
      <c r="I685" s="2" t="s">
        <v>5711</v>
      </c>
      <c r="J685" s="3" t="s">
        <v>5712</v>
      </c>
      <c r="K685" s="4">
        <v>44524</v>
      </c>
      <c r="L685" s="3" t="s">
        <v>5713</v>
      </c>
    </row>
    <row r="686" spans="1:12" x14ac:dyDescent="0.2">
      <c r="A686" s="1">
        <v>685</v>
      </c>
      <c r="B686" s="2" t="s">
        <v>5714</v>
      </c>
      <c r="C686" s="2" t="s">
        <v>5715</v>
      </c>
      <c r="D686" s="2" t="s">
        <v>832</v>
      </c>
      <c r="E686" s="2" t="s">
        <v>5716</v>
      </c>
      <c r="F686" s="2" t="s">
        <v>5717</v>
      </c>
      <c r="G686" s="2" t="s">
        <v>3640</v>
      </c>
      <c r="H686" s="2" t="s">
        <v>5718</v>
      </c>
      <c r="I686" s="2" t="s">
        <v>5719</v>
      </c>
      <c r="J686" s="3" t="s">
        <v>5720</v>
      </c>
      <c r="K686" s="4">
        <v>44598</v>
      </c>
      <c r="L686" s="3" t="s">
        <v>5721</v>
      </c>
    </row>
    <row r="687" spans="1:12" x14ac:dyDescent="0.2">
      <c r="A687" s="1">
        <v>686</v>
      </c>
      <c r="B687" s="2" t="s">
        <v>5722</v>
      </c>
      <c r="C687" s="2" t="s">
        <v>4342</v>
      </c>
      <c r="D687" s="2" t="s">
        <v>702</v>
      </c>
      <c r="E687" s="2" t="s">
        <v>5723</v>
      </c>
      <c r="F687" s="2" t="s">
        <v>5724</v>
      </c>
      <c r="G687" s="2" t="s">
        <v>3848</v>
      </c>
      <c r="H687" s="2" t="s">
        <v>5725</v>
      </c>
      <c r="I687" s="2" t="s">
        <v>5726</v>
      </c>
      <c r="J687" s="3" t="s">
        <v>5727</v>
      </c>
      <c r="K687" s="4">
        <v>44580</v>
      </c>
      <c r="L687" s="3" t="s">
        <v>5728</v>
      </c>
    </row>
    <row r="688" spans="1:12" x14ac:dyDescent="0.2">
      <c r="A688" s="1">
        <v>687</v>
      </c>
      <c r="B688" s="2" t="s">
        <v>5729</v>
      </c>
      <c r="C688" s="2" t="s">
        <v>1209</v>
      </c>
      <c r="D688" s="2" t="s">
        <v>5730</v>
      </c>
      <c r="E688" s="2" t="s">
        <v>5731</v>
      </c>
      <c r="F688" s="2" t="s">
        <v>5732</v>
      </c>
      <c r="G688" s="2" t="s">
        <v>1104</v>
      </c>
      <c r="H688" s="2" t="s">
        <v>5733</v>
      </c>
      <c r="I688" s="2" t="s">
        <v>5734</v>
      </c>
      <c r="J688" s="3" t="s">
        <v>5735</v>
      </c>
      <c r="K688" s="4">
        <v>44082</v>
      </c>
      <c r="L688" s="3" t="s">
        <v>839</v>
      </c>
    </row>
    <row r="689" spans="1:12" x14ac:dyDescent="0.2">
      <c r="A689" s="1">
        <v>688</v>
      </c>
      <c r="B689" s="2" t="s">
        <v>5736</v>
      </c>
      <c r="C689" s="2" t="s">
        <v>5366</v>
      </c>
      <c r="D689" s="2" t="s">
        <v>5737</v>
      </c>
      <c r="E689" s="2" t="s">
        <v>5738</v>
      </c>
      <c r="F689" s="2" t="s">
        <v>5739</v>
      </c>
      <c r="G689" s="2" t="s">
        <v>714</v>
      </c>
      <c r="H689" s="2" t="s">
        <v>5740</v>
      </c>
      <c r="I689" s="2" t="s">
        <v>5741</v>
      </c>
      <c r="J689" s="3" t="s">
        <v>5742</v>
      </c>
      <c r="K689" s="4">
        <v>44299</v>
      </c>
      <c r="L689" s="3" t="s">
        <v>5743</v>
      </c>
    </row>
    <row r="690" spans="1:12" x14ac:dyDescent="0.2">
      <c r="A690" s="1">
        <v>689</v>
      </c>
      <c r="B690" s="2" t="s">
        <v>5744</v>
      </c>
      <c r="C690" s="2" t="s">
        <v>1466</v>
      </c>
      <c r="D690" s="2" t="s">
        <v>473</v>
      </c>
      <c r="E690" s="2" t="s">
        <v>5745</v>
      </c>
      <c r="F690" s="2" t="s">
        <v>5746</v>
      </c>
      <c r="G690" s="2" t="s">
        <v>892</v>
      </c>
      <c r="H690" s="2" t="s">
        <v>5747</v>
      </c>
      <c r="I690" s="2" t="s">
        <v>5748</v>
      </c>
      <c r="J690" s="3" t="s">
        <v>5749</v>
      </c>
      <c r="K690" s="4">
        <v>43838</v>
      </c>
      <c r="L690" s="3" t="s">
        <v>5750</v>
      </c>
    </row>
    <row r="691" spans="1:12" x14ac:dyDescent="0.2">
      <c r="A691" s="1">
        <v>690</v>
      </c>
      <c r="B691" s="2" t="s">
        <v>5751</v>
      </c>
      <c r="C691" s="2" t="s">
        <v>213</v>
      </c>
      <c r="D691" s="2" t="s">
        <v>1521</v>
      </c>
      <c r="E691" s="2" t="s">
        <v>5752</v>
      </c>
      <c r="F691" s="2" t="s">
        <v>5753</v>
      </c>
      <c r="G691" s="2" t="s">
        <v>1050</v>
      </c>
      <c r="H691" s="2" t="s">
        <v>5754</v>
      </c>
      <c r="I691" s="2" t="s">
        <v>5755</v>
      </c>
      <c r="J691" s="3" t="s">
        <v>5756</v>
      </c>
      <c r="K691" s="4">
        <v>44505</v>
      </c>
      <c r="L691" s="3" t="s">
        <v>5757</v>
      </c>
    </row>
    <row r="692" spans="1:12" x14ac:dyDescent="0.2">
      <c r="A692" s="1">
        <v>691</v>
      </c>
      <c r="B692" s="2" t="s">
        <v>5758</v>
      </c>
      <c r="C692" s="2" t="s">
        <v>5759</v>
      </c>
      <c r="D692" s="2" t="s">
        <v>1155</v>
      </c>
      <c r="E692" s="2" t="s">
        <v>5760</v>
      </c>
      <c r="F692" s="2" t="s">
        <v>5761</v>
      </c>
      <c r="G692" s="2" t="s">
        <v>1239</v>
      </c>
      <c r="H692" s="2" t="s">
        <v>5762</v>
      </c>
      <c r="I692" s="2" t="s">
        <v>5763</v>
      </c>
      <c r="J692" s="3" t="s">
        <v>5764</v>
      </c>
      <c r="K692" s="4">
        <v>43974</v>
      </c>
      <c r="L692" s="3" t="s">
        <v>5765</v>
      </c>
    </row>
    <row r="693" spans="1:12" x14ac:dyDescent="0.2">
      <c r="A693" s="1">
        <v>692</v>
      </c>
      <c r="B693" s="2" t="s">
        <v>5766</v>
      </c>
      <c r="C693" s="2" t="s">
        <v>5767</v>
      </c>
      <c r="D693" s="2" t="s">
        <v>917</v>
      </c>
      <c r="E693" s="2" t="s">
        <v>5768</v>
      </c>
      <c r="F693" s="2" t="s">
        <v>5769</v>
      </c>
      <c r="G693" s="2" t="s">
        <v>4492</v>
      </c>
      <c r="H693" s="2" t="s">
        <v>5770</v>
      </c>
      <c r="I693" s="2" t="s">
        <v>5771</v>
      </c>
      <c r="J693" s="3" t="s">
        <v>5772</v>
      </c>
      <c r="K693" s="4">
        <v>44142</v>
      </c>
      <c r="L693" s="3" t="s">
        <v>5773</v>
      </c>
    </row>
    <row r="694" spans="1:12" x14ac:dyDescent="0.2">
      <c r="A694" s="1">
        <v>693</v>
      </c>
      <c r="B694" s="2" t="s">
        <v>5774</v>
      </c>
      <c r="C694" s="2" t="s">
        <v>1798</v>
      </c>
      <c r="D694" s="2" t="s">
        <v>5775</v>
      </c>
      <c r="E694" s="2" t="s">
        <v>5776</v>
      </c>
      <c r="F694" s="2" t="s">
        <v>5777</v>
      </c>
      <c r="G694" s="2" t="s">
        <v>4281</v>
      </c>
      <c r="H694" s="2" t="s">
        <v>5778</v>
      </c>
      <c r="I694" s="2" t="s">
        <v>5779</v>
      </c>
      <c r="J694" s="3" t="s">
        <v>5780</v>
      </c>
      <c r="K694" s="4">
        <v>44487</v>
      </c>
      <c r="L694" s="3" t="s">
        <v>5781</v>
      </c>
    </row>
    <row r="695" spans="1:12" x14ac:dyDescent="0.2">
      <c r="A695" s="1">
        <v>694</v>
      </c>
      <c r="B695" s="2" t="s">
        <v>5782</v>
      </c>
      <c r="C695" s="2" t="s">
        <v>5783</v>
      </c>
      <c r="D695" s="2" t="s">
        <v>5784</v>
      </c>
      <c r="E695" s="2" t="s">
        <v>5785</v>
      </c>
      <c r="F695" s="2" t="s">
        <v>5786</v>
      </c>
      <c r="G695" s="2" t="s">
        <v>3404</v>
      </c>
      <c r="H695" s="2" t="s">
        <v>5787</v>
      </c>
      <c r="I695" s="2">
        <v>4548877696</v>
      </c>
      <c r="J695" s="3" t="s">
        <v>5788</v>
      </c>
      <c r="K695" s="4">
        <v>43867</v>
      </c>
      <c r="L695" s="3" t="s">
        <v>5789</v>
      </c>
    </row>
    <row r="696" spans="1:12" x14ac:dyDescent="0.2">
      <c r="A696" s="1">
        <v>695</v>
      </c>
      <c r="B696" s="5" t="s">
        <v>5790</v>
      </c>
      <c r="C696" s="2" t="s">
        <v>5791</v>
      </c>
      <c r="D696" s="2" t="s">
        <v>2148</v>
      </c>
      <c r="E696" s="2" t="s">
        <v>5792</v>
      </c>
      <c r="F696" s="2" t="s">
        <v>5793</v>
      </c>
      <c r="G696" s="2" t="s">
        <v>467</v>
      </c>
      <c r="H696" s="2" t="s">
        <v>5794</v>
      </c>
      <c r="I696" s="2" t="s">
        <v>5795</v>
      </c>
      <c r="J696" s="3" t="s">
        <v>5796</v>
      </c>
      <c r="K696" s="4">
        <v>44486</v>
      </c>
      <c r="L696" s="3" t="s">
        <v>5797</v>
      </c>
    </row>
    <row r="697" spans="1:12" x14ac:dyDescent="0.2">
      <c r="A697" s="1">
        <v>696</v>
      </c>
      <c r="B697" s="2" t="s">
        <v>5798</v>
      </c>
      <c r="C697" s="2" t="s">
        <v>3540</v>
      </c>
      <c r="D697" s="2" t="s">
        <v>5447</v>
      </c>
      <c r="E697" s="2" t="s">
        <v>5799</v>
      </c>
      <c r="F697" s="2" t="s">
        <v>5800</v>
      </c>
      <c r="G697" s="2" t="s">
        <v>396</v>
      </c>
      <c r="H697" s="2">
        <v>5932096162</v>
      </c>
      <c r="I697" s="2" t="s">
        <v>5801</v>
      </c>
      <c r="J697" s="3" t="s">
        <v>5802</v>
      </c>
      <c r="K697" s="4">
        <v>44402</v>
      </c>
      <c r="L697" s="3" t="s">
        <v>5803</v>
      </c>
    </row>
    <row r="698" spans="1:12" x14ac:dyDescent="0.2">
      <c r="A698" s="1">
        <v>697</v>
      </c>
      <c r="B698" s="2" t="s">
        <v>5804</v>
      </c>
      <c r="C698" s="2" t="s">
        <v>3521</v>
      </c>
      <c r="D698" s="2" t="s">
        <v>586</v>
      </c>
      <c r="E698" s="2" t="s">
        <v>5805</v>
      </c>
      <c r="F698" s="2" t="s">
        <v>5806</v>
      </c>
      <c r="G698" s="2" t="s">
        <v>27</v>
      </c>
      <c r="H698" s="2" t="s">
        <v>5807</v>
      </c>
      <c r="I698" s="2" t="s">
        <v>5808</v>
      </c>
      <c r="J698" s="3" t="s">
        <v>5809</v>
      </c>
      <c r="K698" s="4">
        <v>44237</v>
      </c>
      <c r="L698" s="3" t="s">
        <v>5810</v>
      </c>
    </row>
    <row r="699" spans="1:12" x14ac:dyDescent="0.2">
      <c r="A699" s="1">
        <v>698</v>
      </c>
      <c r="B699" s="2" t="s">
        <v>5811</v>
      </c>
      <c r="C699" s="2" t="s">
        <v>2236</v>
      </c>
      <c r="D699" s="2" t="s">
        <v>747</v>
      </c>
      <c r="E699" s="2" t="s">
        <v>5812</v>
      </c>
      <c r="F699" s="2" t="s">
        <v>5813</v>
      </c>
      <c r="G699" s="2" t="s">
        <v>2728</v>
      </c>
      <c r="H699" s="2" t="s">
        <v>5814</v>
      </c>
      <c r="I699" s="2" t="s">
        <v>5815</v>
      </c>
      <c r="J699" s="3" t="s">
        <v>5816</v>
      </c>
      <c r="K699" s="4">
        <v>44656</v>
      </c>
      <c r="L699" s="3" t="s">
        <v>5817</v>
      </c>
    </row>
    <row r="700" spans="1:12" x14ac:dyDescent="0.2">
      <c r="A700" s="1">
        <v>699</v>
      </c>
      <c r="B700" s="2" t="s">
        <v>5818</v>
      </c>
      <c r="C700" s="2" t="s">
        <v>5819</v>
      </c>
      <c r="D700" s="2" t="s">
        <v>1271</v>
      </c>
      <c r="E700" s="2" t="s">
        <v>5820</v>
      </c>
      <c r="F700" s="2" t="s">
        <v>5821</v>
      </c>
      <c r="G700" s="2" t="s">
        <v>5822</v>
      </c>
      <c r="H700" s="2" t="s">
        <v>5823</v>
      </c>
      <c r="I700" s="2" t="s">
        <v>5824</v>
      </c>
      <c r="J700" s="3" t="s">
        <v>5825</v>
      </c>
      <c r="K700" s="4">
        <v>43834</v>
      </c>
      <c r="L700" s="3" t="s">
        <v>5826</v>
      </c>
    </row>
    <row r="701" spans="1:12" x14ac:dyDescent="0.2">
      <c r="A701" s="1">
        <v>700</v>
      </c>
      <c r="B701" s="2" t="s">
        <v>5827</v>
      </c>
      <c r="C701" s="2" t="s">
        <v>2021</v>
      </c>
      <c r="D701" s="2" t="s">
        <v>4726</v>
      </c>
      <c r="E701" s="2" t="s">
        <v>5828</v>
      </c>
      <c r="F701" s="2" t="s">
        <v>5829</v>
      </c>
      <c r="G701" s="2" t="s">
        <v>2048</v>
      </c>
      <c r="H701" s="2">
        <v>913948757</v>
      </c>
      <c r="I701" s="2" t="s">
        <v>5830</v>
      </c>
      <c r="J701" s="3" t="s">
        <v>5831</v>
      </c>
      <c r="K701" s="4">
        <v>43990</v>
      </c>
      <c r="L701" s="3" t="s">
        <v>5832</v>
      </c>
    </row>
    <row r="702" spans="1:12" x14ac:dyDescent="0.2">
      <c r="A702" s="1">
        <v>701</v>
      </c>
      <c r="B702" s="2" t="s">
        <v>5833</v>
      </c>
      <c r="C702" s="2" t="s">
        <v>5834</v>
      </c>
      <c r="D702" s="2" t="s">
        <v>3105</v>
      </c>
      <c r="E702" s="2" t="s">
        <v>5835</v>
      </c>
      <c r="F702" s="2" t="s">
        <v>5836</v>
      </c>
      <c r="G702" s="2" t="s">
        <v>5328</v>
      </c>
      <c r="H702" s="2" t="s">
        <v>5837</v>
      </c>
      <c r="I702" s="2" t="s">
        <v>5838</v>
      </c>
      <c r="J702" s="3" t="s">
        <v>5839</v>
      </c>
      <c r="K702" s="4">
        <v>44598</v>
      </c>
      <c r="L702" s="3" t="s">
        <v>5840</v>
      </c>
    </row>
    <row r="703" spans="1:12" x14ac:dyDescent="0.2">
      <c r="A703" s="1">
        <v>702</v>
      </c>
      <c r="B703" s="2" t="s">
        <v>5841</v>
      </c>
      <c r="C703" s="2" t="s">
        <v>1761</v>
      </c>
      <c r="D703" s="2" t="s">
        <v>122</v>
      </c>
      <c r="E703" s="2" t="s">
        <v>5842</v>
      </c>
      <c r="F703" s="2" t="s">
        <v>5843</v>
      </c>
      <c r="G703" s="2" t="s">
        <v>770</v>
      </c>
      <c r="H703" s="2" t="s">
        <v>5844</v>
      </c>
      <c r="I703" s="2" t="s">
        <v>5845</v>
      </c>
      <c r="J703" s="3" t="s">
        <v>5846</v>
      </c>
      <c r="K703" s="4">
        <v>44556</v>
      </c>
      <c r="L703" s="3" t="s">
        <v>5847</v>
      </c>
    </row>
    <row r="704" spans="1:12" x14ac:dyDescent="0.2">
      <c r="A704" s="1">
        <v>703</v>
      </c>
      <c r="B704" s="2" t="s">
        <v>5848</v>
      </c>
      <c r="C704" s="2" t="s">
        <v>1843</v>
      </c>
      <c r="D704" s="2" t="s">
        <v>5849</v>
      </c>
      <c r="E704" s="2" t="s">
        <v>5850</v>
      </c>
      <c r="F704" s="2" t="s">
        <v>5851</v>
      </c>
      <c r="G704" s="2" t="s">
        <v>920</v>
      </c>
      <c r="H704" s="2" t="s">
        <v>5852</v>
      </c>
      <c r="I704" s="2">
        <v>8698366516</v>
      </c>
      <c r="J704" s="3" t="s">
        <v>5853</v>
      </c>
      <c r="K704" s="4">
        <v>43878</v>
      </c>
      <c r="L704" s="3" t="s">
        <v>5854</v>
      </c>
    </row>
    <row r="705" spans="1:12" x14ac:dyDescent="0.2">
      <c r="A705" s="1">
        <v>704</v>
      </c>
      <c r="B705" s="2" t="s">
        <v>5855</v>
      </c>
      <c r="C705" s="2" t="s">
        <v>1245</v>
      </c>
      <c r="D705" s="2" t="s">
        <v>623</v>
      </c>
      <c r="E705" s="2" t="s">
        <v>5856</v>
      </c>
      <c r="F705" s="2" t="s">
        <v>5857</v>
      </c>
      <c r="G705" s="2" t="s">
        <v>5858</v>
      </c>
      <c r="H705" s="2">
        <v>1846579695</v>
      </c>
      <c r="I705" s="2">
        <f>1-749-66-9520</f>
        <v>-10334</v>
      </c>
      <c r="J705" s="3" t="s">
        <v>5859</v>
      </c>
      <c r="K705" s="4">
        <v>44457</v>
      </c>
      <c r="L705" s="3" t="s">
        <v>1659</v>
      </c>
    </row>
    <row r="706" spans="1:12" x14ac:dyDescent="0.2">
      <c r="A706" s="1">
        <v>705</v>
      </c>
      <c r="B706" s="2" t="s">
        <v>5860</v>
      </c>
      <c r="C706" s="2" t="s">
        <v>5076</v>
      </c>
      <c r="D706" s="2" t="s">
        <v>5300</v>
      </c>
      <c r="E706" s="2" t="s">
        <v>5861</v>
      </c>
      <c r="F706" s="2" t="s">
        <v>5862</v>
      </c>
      <c r="G706" s="2" t="s">
        <v>227</v>
      </c>
      <c r="H706" s="2" t="s">
        <v>5863</v>
      </c>
      <c r="I706" s="2" t="s">
        <v>5864</v>
      </c>
      <c r="J706" s="3" t="s">
        <v>5865</v>
      </c>
      <c r="K706" s="4">
        <v>44179</v>
      </c>
      <c r="L706" s="3" t="s">
        <v>5866</v>
      </c>
    </row>
    <row r="707" spans="1:12" x14ac:dyDescent="0.2">
      <c r="A707" s="1">
        <v>706</v>
      </c>
      <c r="B707" s="2" t="s">
        <v>5867</v>
      </c>
      <c r="C707" s="2" t="s">
        <v>1361</v>
      </c>
      <c r="D707" s="2" t="s">
        <v>5868</v>
      </c>
      <c r="E707" s="2" t="s">
        <v>5869</v>
      </c>
      <c r="F707" s="2" t="s">
        <v>5870</v>
      </c>
      <c r="G707" s="2" t="s">
        <v>1991</v>
      </c>
      <c r="H707" s="2" t="s">
        <v>5871</v>
      </c>
      <c r="I707" s="2" t="s">
        <v>5872</v>
      </c>
      <c r="J707" s="3" t="s">
        <v>5873</v>
      </c>
      <c r="K707" s="4">
        <v>44490</v>
      </c>
      <c r="L707" s="3" t="s">
        <v>5874</v>
      </c>
    </row>
    <row r="708" spans="1:12" x14ac:dyDescent="0.2">
      <c r="A708" s="1">
        <v>707</v>
      </c>
      <c r="B708" s="2" t="s">
        <v>5875</v>
      </c>
      <c r="C708" s="2" t="s">
        <v>5876</v>
      </c>
      <c r="D708" s="2" t="s">
        <v>5877</v>
      </c>
      <c r="E708" s="2" t="s">
        <v>5878</v>
      </c>
      <c r="F708" s="2" t="s">
        <v>5879</v>
      </c>
      <c r="G708" s="2" t="s">
        <v>1882</v>
      </c>
      <c r="H708" s="2" t="s">
        <v>5880</v>
      </c>
      <c r="I708" s="2" t="s">
        <v>5881</v>
      </c>
      <c r="J708" s="3" t="s">
        <v>5882</v>
      </c>
      <c r="K708" s="4">
        <v>44226</v>
      </c>
      <c r="L708" s="3" t="s">
        <v>5883</v>
      </c>
    </row>
    <row r="709" spans="1:12" x14ac:dyDescent="0.2">
      <c r="A709" s="1">
        <v>708</v>
      </c>
      <c r="B709" s="2" t="s">
        <v>5884</v>
      </c>
      <c r="C709" s="2" t="s">
        <v>860</v>
      </c>
      <c r="D709" s="2" t="s">
        <v>5456</v>
      </c>
      <c r="E709" s="2" t="s">
        <v>5885</v>
      </c>
      <c r="F709" s="2" t="s">
        <v>5886</v>
      </c>
      <c r="G709" s="2" t="s">
        <v>2061</v>
      </c>
      <c r="H709" s="2" t="s">
        <v>5887</v>
      </c>
      <c r="I709" s="2" t="s">
        <v>5888</v>
      </c>
      <c r="J709" s="3" t="s">
        <v>5889</v>
      </c>
      <c r="K709" s="4">
        <v>44329</v>
      </c>
      <c r="L709" s="3" t="s">
        <v>5890</v>
      </c>
    </row>
    <row r="710" spans="1:12" x14ac:dyDescent="0.2">
      <c r="A710" s="1">
        <v>709</v>
      </c>
      <c r="B710" s="2" t="s">
        <v>5891</v>
      </c>
      <c r="C710" s="2" t="s">
        <v>307</v>
      </c>
      <c r="D710" s="2" t="s">
        <v>5892</v>
      </c>
      <c r="E710" s="2" t="s">
        <v>5893</v>
      </c>
      <c r="F710" s="2" t="s">
        <v>5894</v>
      </c>
      <c r="G710" s="2" t="s">
        <v>1801</v>
      </c>
      <c r="H710" s="2" t="s">
        <v>5895</v>
      </c>
      <c r="I710" s="2" t="s">
        <v>5896</v>
      </c>
      <c r="J710" s="3" t="s">
        <v>5897</v>
      </c>
      <c r="K710" s="4">
        <v>44666</v>
      </c>
      <c r="L710" s="3" t="s">
        <v>5898</v>
      </c>
    </row>
    <row r="711" spans="1:12" x14ac:dyDescent="0.2">
      <c r="A711" s="1">
        <v>710</v>
      </c>
      <c r="B711" s="2" t="s">
        <v>5899</v>
      </c>
      <c r="C711" s="2" t="s">
        <v>5900</v>
      </c>
      <c r="D711" s="2" t="s">
        <v>5901</v>
      </c>
      <c r="E711" s="2" t="s">
        <v>5902</v>
      </c>
      <c r="F711" s="2" t="s">
        <v>5903</v>
      </c>
      <c r="G711" s="2" t="s">
        <v>3679</v>
      </c>
      <c r="H711" s="2" t="s">
        <v>5904</v>
      </c>
      <c r="I711" s="2" t="s">
        <v>5905</v>
      </c>
      <c r="J711" s="3" t="s">
        <v>5906</v>
      </c>
      <c r="K711" s="4">
        <v>44074</v>
      </c>
      <c r="L711" s="3" t="s">
        <v>5907</v>
      </c>
    </row>
    <row r="712" spans="1:12" x14ac:dyDescent="0.2">
      <c r="A712" s="1">
        <v>711</v>
      </c>
      <c r="B712" s="2" t="s">
        <v>5908</v>
      </c>
      <c r="C712" s="2" t="s">
        <v>5084</v>
      </c>
      <c r="D712" s="2" t="s">
        <v>316</v>
      </c>
      <c r="E712" s="2" t="s">
        <v>5909</v>
      </c>
      <c r="F712" s="2" t="s">
        <v>5910</v>
      </c>
      <c r="G712" s="2" t="s">
        <v>301</v>
      </c>
      <c r="H712" s="2">
        <v>5567187558</v>
      </c>
      <c r="I712" s="2" t="s">
        <v>5911</v>
      </c>
      <c r="J712" s="3" t="s">
        <v>5912</v>
      </c>
      <c r="K712" s="4">
        <v>44117</v>
      </c>
      <c r="L712" s="3" t="s">
        <v>5913</v>
      </c>
    </row>
    <row r="713" spans="1:12" x14ac:dyDescent="0.2">
      <c r="A713" s="1">
        <v>712</v>
      </c>
      <c r="B713" s="2" t="s">
        <v>5914</v>
      </c>
      <c r="C713" s="2" t="s">
        <v>1352</v>
      </c>
      <c r="D713" s="2" t="s">
        <v>4217</v>
      </c>
      <c r="E713" s="2" t="s">
        <v>5915</v>
      </c>
      <c r="F713" s="2" t="s">
        <v>5916</v>
      </c>
      <c r="G713" s="2" t="s">
        <v>5917</v>
      </c>
      <c r="H713" s="2" t="s">
        <v>5918</v>
      </c>
      <c r="I713" s="2">
        <f>1-749-842-6741</f>
        <v>-8331</v>
      </c>
      <c r="J713" s="3" t="s">
        <v>5919</v>
      </c>
      <c r="K713" s="4">
        <v>44144</v>
      </c>
      <c r="L713" s="3" t="s">
        <v>5920</v>
      </c>
    </row>
    <row r="714" spans="1:12" x14ac:dyDescent="0.2">
      <c r="A714" s="1">
        <v>713</v>
      </c>
      <c r="B714" s="2" t="s">
        <v>5921</v>
      </c>
      <c r="C714" s="2" t="s">
        <v>5922</v>
      </c>
      <c r="D714" s="2" t="s">
        <v>5923</v>
      </c>
      <c r="E714" s="2" t="s">
        <v>5924</v>
      </c>
      <c r="F714" s="2" t="s">
        <v>5925</v>
      </c>
      <c r="G714" s="2" t="s">
        <v>986</v>
      </c>
      <c r="H714" s="2" t="s">
        <v>5926</v>
      </c>
      <c r="I714" s="2">
        <v>1433171103</v>
      </c>
      <c r="J714" s="3" t="s">
        <v>5927</v>
      </c>
      <c r="K714" s="4">
        <v>44532</v>
      </c>
      <c r="L714" s="3" t="s">
        <v>1716</v>
      </c>
    </row>
    <row r="715" spans="1:12" x14ac:dyDescent="0.2">
      <c r="A715" s="1">
        <v>714</v>
      </c>
      <c r="B715" s="2" t="s">
        <v>5928</v>
      </c>
      <c r="C715" s="2" t="s">
        <v>5406</v>
      </c>
      <c r="D715" s="2" t="s">
        <v>1426</v>
      </c>
      <c r="E715" s="2" t="s">
        <v>5929</v>
      </c>
      <c r="F715" s="2" t="s">
        <v>5930</v>
      </c>
      <c r="G715" s="2" t="s">
        <v>599</v>
      </c>
      <c r="H715" s="2" t="s">
        <v>5931</v>
      </c>
      <c r="I715" s="2" t="s">
        <v>5932</v>
      </c>
      <c r="J715" s="3" t="s">
        <v>5933</v>
      </c>
      <c r="K715" s="4">
        <v>44412</v>
      </c>
      <c r="L715" s="3" t="s">
        <v>5934</v>
      </c>
    </row>
    <row r="716" spans="1:12" x14ac:dyDescent="0.2">
      <c r="A716" s="1">
        <v>715</v>
      </c>
      <c r="B716" s="2" t="s">
        <v>5935</v>
      </c>
      <c r="C716" s="2" t="s">
        <v>5936</v>
      </c>
      <c r="D716" s="2" t="s">
        <v>3797</v>
      </c>
      <c r="E716" s="2" t="s">
        <v>5937</v>
      </c>
      <c r="F716" s="2" t="s">
        <v>5938</v>
      </c>
      <c r="G716" s="2" t="s">
        <v>4177</v>
      </c>
      <c r="H716" s="2" t="s">
        <v>5939</v>
      </c>
      <c r="I716" s="2" t="s">
        <v>5940</v>
      </c>
      <c r="J716" s="3" t="s">
        <v>5941</v>
      </c>
      <c r="K716" s="4">
        <v>44660</v>
      </c>
      <c r="L716" s="3" t="s">
        <v>5942</v>
      </c>
    </row>
    <row r="717" spans="1:12" x14ac:dyDescent="0.2">
      <c r="A717" s="1">
        <v>716</v>
      </c>
      <c r="B717" s="2" t="s">
        <v>5943</v>
      </c>
      <c r="C717" s="2" t="s">
        <v>784</v>
      </c>
      <c r="D717" s="2" t="s">
        <v>2677</v>
      </c>
      <c r="E717" s="2" t="s">
        <v>5944</v>
      </c>
      <c r="F717" s="2" t="s">
        <v>5945</v>
      </c>
      <c r="G717" s="2" t="s">
        <v>2297</v>
      </c>
      <c r="H717" s="2" t="s">
        <v>5946</v>
      </c>
      <c r="I717" s="2" t="s">
        <v>5947</v>
      </c>
      <c r="J717" s="3" t="s">
        <v>5948</v>
      </c>
      <c r="K717" s="4">
        <v>43886</v>
      </c>
      <c r="L717" s="3" t="s">
        <v>5949</v>
      </c>
    </row>
    <row r="718" spans="1:12" x14ac:dyDescent="0.2">
      <c r="A718" s="1">
        <v>717</v>
      </c>
      <c r="B718" s="2" t="s">
        <v>5950</v>
      </c>
      <c r="C718" s="2" t="s">
        <v>4521</v>
      </c>
      <c r="D718" s="2" t="s">
        <v>3506</v>
      </c>
      <c r="E718" s="2" t="s">
        <v>5951</v>
      </c>
      <c r="F718" s="2" t="s">
        <v>5952</v>
      </c>
      <c r="G718" s="2" t="s">
        <v>1882</v>
      </c>
      <c r="H718" s="2" t="s">
        <v>5953</v>
      </c>
      <c r="I718" s="2" t="s">
        <v>5954</v>
      </c>
      <c r="J718" s="3" t="s">
        <v>5955</v>
      </c>
      <c r="K718" s="4">
        <v>44359</v>
      </c>
      <c r="L718" s="3" t="s">
        <v>5956</v>
      </c>
    </row>
    <row r="719" spans="1:12" x14ac:dyDescent="0.2">
      <c r="A719" s="1">
        <v>718</v>
      </c>
      <c r="B719" s="2" t="s">
        <v>5957</v>
      </c>
      <c r="C719" s="2" t="s">
        <v>3484</v>
      </c>
      <c r="D719" s="2" t="s">
        <v>3878</v>
      </c>
      <c r="E719" s="2" t="s">
        <v>5958</v>
      </c>
      <c r="F719" s="2" t="s">
        <v>5959</v>
      </c>
      <c r="G719" s="2" t="s">
        <v>320</v>
      </c>
      <c r="H719" s="2">
        <v>3563428406</v>
      </c>
      <c r="I719" s="2" t="s">
        <v>5960</v>
      </c>
      <c r="J719" s="3" t="s">
        <v>5961</v>
      </c>
      <c r="K719" s="4">
        <v>44564</v>
      </c>
      <c r="L719" s="3" t="s">
        <v>5962</v>
      </c>
    </row>
    <row r="720" spans="1:12" x14ac:dyDescent="0.2">
      <c r="A720" s="1">
        <v>719</v>
      </c>
      <c r="B720" s="2" t="s">
        <v>5963</v>
      </c>
      <c r="C720" s="2" t="s">
        <v>5964</v>
      </c>
      <c r="D720" s="2" t="s">
        <v>4414</v>
      </c>
      <c r="E720" s="2" t="s">
        <v>5965</v>
      </c>
      <c r="F720" s="2" t="s">
        <v>5966</v>
      </c>
      <c r="G720" s="2" t="s">
        <v>986</v>
      </c>
      <c r="H720" s="2" t="s">
        <v>5967</v>
      </c>
      <c r="I720" s="2" t="s">
        <v>5968</v>
      </c>
      <c r="J720" s="3" t="s">
        <v>5969</v>
      </c>
      <c r="K720" s="4">
        <v>44680</v>
      </c>
      <c r="L720" s="3" t="s">
        <v>5970</v>
      </c>
    </row>
    <row r="721" spans="1:12" x14ac:dyDescent="0.2">
      <c r="A721" s="1">
        <v>720</v>
      </c>
      <c r="B721" s="2" t="s">
        <v>5971</v>
      </c>
      <c r="C721" s="2" t="s">
        <v>4048</v>
      </c>
      <c r="D721" s="2" t="s">
        <v>5972</v>
      </c>
      <c r="E721" s="2" t="s">
        <v>5973</v>
      </c>
      <c r="F721" s="2" t="s">
        <v>5974</v>
      </c>
      <c r="G721" s="2" t="s">
        <v>1730</v>
      </c>
      <c r="H721" s="2" t="s">
        <v>5975</v>
      </c>
      <c r="I721" s="2" t="s">
        <v>5976</v>
      </c>
      <c r="J721" s="3" t="s">
        <v>5977</v>
      </c>
      <c r="K721" s="4">
        <v>44043</v>
      </c>
      <c r="L721" s="3" t="s">
        <v>5978</v>
      </c>
    </row>
    <row r="722" spans="1:12" x14ac:dyDescent="0.2">
      <c r="A722" s="1">
        <v>721</v>
      </c>
      <c r="B722" s="2" t="s">
        <v>5979</v>
      </c>
      <c r="C722" s="2" t="s">
        <v>1064</v>
      </c>
      <c r="D722" s="2" t="s">
        <v>5980</v>
      </c>
      <c r="E722" s="2" t="s">
        <v>5981</v>
      </c>
      <c r="F722" s="2" t="s">
        <v>5982</v>
      </c>
      <c r="G722" s="2" t="s">
        <v>476</v>
      </c>
      <c r="H722" s="2" t="s">
        <v>5983</v>
      </c>
      <c r="I722" s="2" t="s">
        <v>5984</v>
      </c>
      <c r="J722" s="3" t="s">
        <v>5985</v>
      </c>
      <c r="K722" s="4">
        <v>43873</v>
      </c>
      <c r="L722" s="3" t="s">
        <v>5986</v>
      </c>
    </row>
    <row r="723" spans="1:12" x14ac:dyDescent="0.2">
      <c r="A723" s="1">
        <v>722</v>
      </c>
      <c r="B723" s="2" t="s">
        <v>5987</v>
      </c>
      <c r="C723" s="2" t="s">
        <v>2899</v>
      </c>
      <c r="D723" s="2" t="s">
        <v>5988</v>
      </c>
      <c r="E723" s="2" t="s">
        <v>5989</v>
      </c>
      <c r="F723" s="2" t="s">
        <v>5990</v>
      </c>
      <c r="G723" s="2" t="s">
        <v>1068</v>
      </c>
      <c r="H723" s="2" t="s">
        <v>5991</v>
      </c>
      <c r="I723" s="2" t="s">
        <v>5992</v>
      </c>
      <c r="J723" s="3" t="s">
        <v>5993</v>
      </c>
      <c r="K723" s="4">
        <v>44004</v>
      </c>
      <c r="L723" s="3" t="s">
        <v>5994</v>
      </c>
    </row>
    <row r="724" spans="1:12" x14ac:dyDescent="0.2">
      <c r="A724" s="1">
        <v>723</v>
      </c>
      <c r="B724" s="2" t="s">
        <v>5995</v>
      </c>
      <c r="C724" s="2" t="s">
        <v>5996</v>
      </c>
      <c r="D724" s="2" t="s">
        <v>3506</v>
      </c>
      <c r="E724" s="2" t="s">
        <v>5997</v>
      </c>
      <c r="F724" s="2" t="s">
        <v>5998</v>
      </c>
      <c r="G724" s="2" t="s">
        <v>82</v>
      </c>
      <c r="H724" s="2" t="s">
        <v>5999</v>
      </c>
      <c r="I724" s="2" t="s">
        <v>6000</v>
      </c>
      <c r="J724" s="3" t="s">
        <v>6001</v>
      </c>
      <c r="K724" s="4">
        <v>44282</v>
      </c>
      <c r="L724" s="3" t="s">
        <v>6002</v>
      </c>
    </row>
    <row r="725" spans="1:12" x14ac:dyDescent="0.2">
      <c r="A725" s="1">
        <v>724</v>
      </c>
      <c r="B725" s="2" t="s">
        <v>6003</v>
      </c>
      <c r="C725" s="2" t="s">
        <v>5160</v>
      </c>
      <c r="D725" s="2" t="s">
        <v>935</v>
      </c>
      <c r="E725" s="2" t="s">
        <v>6004</v>
      </c>
      <c r="F725" s="2" t="s">
        <v>6005</v>
      </c>
      <c r="G725" s="2" t="s">
        <v>2826</v>
      </c>
      <c r="H725" s="2" t="s">
        <v>6006</v>
      </c>
      <c r="I725" s="2">
        <v>6543807435</v>
      </c>
      <c r="J725" s="3" t="s">
        <v>6007</v>
      </c>
      <c r="K725" s="4">
        <v>44151</v>
      </c>
      <c r="L725" s="3" t="s">
        <v>6008</v>
      </c>
    </row>
    <row r="726" spans="1:12" x14ac:dyDescent="0.2">
      <c r="A726" s="1">
        <v>725</v>
      </c>
      <c r="B726" s="2" t="s">
        <v>6009</v>
      </c>
      <c r="C726" s="2" t="s">
        <v>40</v>
      </c>
      <c r="D726" s="2" t="s">
        <v>5175</v>
      </c>
      <c r="E726" s="2" t="s">
        <v>6010</v>
      </c>
      <c r="F726" s="2" t="s">
        <v>6011</v>
      </c>
      <c r="G726" s="2" t="s">
        <v>864</v>
      </c>
      <c r="H726" s="2" t="s">
        <v>6012</v>
      </c>
      <c r="I726" s="2" t="s">
        <v>6013</v>
      </c>
      <c r="J726" s="3" t="s">
        <v>6014</v>
      </c>
      <c r="K726" s="4">
        <v>43927</v>
      </c>
      <c r="L726" s="3" t="s">
        <v>1696</v>
      </c>
    </row>
    <row r="727" spans="1:12" x14ac:dyDescent="0.2">
      <c r="A727" s="1">
        <v>726</v>
      </c>
      <c r="B727" s="2" t="s">
        <v>6015</v>
      </c>
      <c r="C727" s="2" t="s">
        <v>962</v>
      </c>
      <c r="D727" s="2" t="s">
        <v>6016</v>
      </c>
      <c r="E727" s="2" t="s">
        <v>6017</v>
      </c>
      <c r="F727" s="2" t="s">
        <v>6018</v>
      </c>
      <c r="G727" s="2" t="s">
        <v>117</v>
      </c>
      <c r="H727" s="2" t="s">
        <v>6019</v>
      </c>
      <c r="I727" s="2" t="s">
        <v>6020</v>
      </c>
      <c r="J727" s="3" t="s">
        <v>6021</v>
      </c>
      <c r="K727" s="4">
        <v>44418</v>
      </c>
      <c r="L727" s="3" t="s">
        <v>6022</v>
      </c>
    </row>
    <row r="728" spans="1:12" x14ac:dyDescent="0.2">
      <c r="A728" s="1">
        <v>727</v>
      </c>
      <c r="B728" s="2" t="s">
        <v>6023</v>
      </c>
      <c r="C728" s="2" t="s">
        <v>6024</v>
      </c>
      <c r="D728" s="2" t="s">
        <v>586</v>
      </c>
      <c r="E728" s="2" t="s">
        <v>6025</v>
      </c>
      <c r="F728" s="2" t="s">
        <v>6026</v>
      </c>
      <c r="G728" s="2" t="s">
        <v>635</v>
      </c>
      <c r="H728" s="2" t="s">
        <v>6027</v>
      </c>
      <c r="I728" s="2">
        <v>3964008369</v>
      </c>
      <c r="J728" s="3" t="s">
        <v>6028</v>
      </c>
      <c r="K728" s="4">
        <v>44327</v>
      </c>
      <c r="L728" s="3" t="s">
        <v>6029</v>
      </c>
    </row>
    <row r="729" spans="1:12" x14ac:dyDescent="0.2">
      <c r="A729" s="1">
        <v>728</v>
      </c>
      <c r="B729" s="2" t="s">
        <v>6030</v>
      </c>
      <c r="C729" s="2" t="s">
        <v>6031</v>
      </c>
      <c r="D729" s="2" t="s">
        <v>614</v>
      </c>
      <c r="E729" s="2" t="s">
        <v>6032</v>
      </c>
      <c r="F729" s="2" t="s">
        <v>6033</v>
      </c>
      <c r="G729" s="2" t="s">
        <v>3729</v>
      </c>
      <c r="H729" s="2" t="s">
        <v>6034</v>
      </c>
      <c r="I729" s="2" t="s">
        <v>6035</v>
      </c>
      <c r="J729" s="3" t="s">
        <v>6036</v>
      </c>
      <c r="K729" s="4">
        <v>44081</v>
      </c>
      <c r="L729" s="3" t="s">
        <v>6037</v>
      </c>
    </row>
    <row r="730" spans="1:12" x14ac:dyDescent="0.2">
      <c r="A730" s="1">
        <v>729</v>
      </c>
      <c r="B730" s="2" t="s">
        <v>6038</v>
      </c>
      <c r="C730" s="2" t="s">
        <v>2865</v>
      </c>
      <c r="D730" s="2" t="s">
        <v>6039</v>
      </c>
      <c r="E730" s="2" t="s">
        <v>6040</v>
      </c>
      <c r="F730" s="2" t="s">
        <v>6041</v>
      </c>
      <c r="G730" s="2" t="s">
        <v>6042</v>
      </c>
      <c r="H730" s="2" t="s">
        <v>6043</v>
      </c>
      <c r="I730" s="2" t="s">
        <v>6044</v>
      </c>
      <c r="J730" s="3" t="s">
        <v>6045</v>
      </c>
      <c r="K730" s="4">
        <v>44009</v>
      </c>
      <c r="L730" s="3" t="s">
        <v>6046</v>
      </c>
    </row>
    <row r="731" spans="1:12" x14ac:dyDescent="0.2">
      <c r="A731" s="1">
        <v>730</v>
      </c>
      <c r="B731" s="2" t="s">
        <v>6047</v>
      </c>
      <c r="C731" s="2" t="s">
        <v>1817</v>
      </c>
      <c r="D731" s="2" t="s">
        <v>4106</v>
      </c>
      <c r="E731" s="2" t="s">
        <v>6048</v>
      </c>
      <c r="F731" s="2" t="s">
        <v>6049</v>
      </c>
      <c r="G731" s="2" t="s">
        <v>5858</v>
      </c>
      <c r="H731" s="2" t="s">
        <v>6050</v>
      </c>
      <c r="I731" s="2" t="s">
        <v>6051</v>
      </c>
      <c r="J731" s="3" t="s">
        <v>6052</v>
      </c>
      <c r="K731" s="4">
        <v>44669</v>
      </c>
      <c r="L731" s="3" t="s">
        <v>6053</v>
      </c>
    </row>
    <row r="732" spans="1:12" x14ac:dyDescent="0.2">
      <c r="A732" s="1">
        <v>731</v>
      </c>
      <c r="B732" s="2" t="s">
        <v>6054</v>
      </c>
      <c r="C732" s="2" t="s">
        <v>1001</v>
      </c>
      <c r="D732" s="2" t="s">
        <v>6055</v>
      </c>
      <c r="E732" s="2" t="s">
        <v>6056</v>
      </c>
      <c r="F732" s="2" t="s">
        <v>6057</v>
      </c>
      <c r="G732" s="2" t="s">
        <v>2048</v>
      </c>
      <c r="H732" s="2" t="s">
        <v>6058</v>
      </c>
      <c r="I732" s="2" t="s">
        <v>6059</v>
      </c>
      <c r="J732" s="3" t="s">
        <v>6060</v>
      </c>
      <c r="K732" s="4">
        <v>44273</v>
      </c>
      <c r="L732" s="3" t="s">
        <v>6061</v>
      </c>
    </row>
    <row r="733" spans="1:12" x14ac:dyDescent="0.2">
      <c r="A733" s="1">
        <v>732</v>
      </c>
      <c r="B733" s="2" t="s">
        <v>6062</v>
      </c>
      <c r="C733" s="2" t="s">
        <v>365</v>
      </c>
      <c r="D733" s="2" t="s">
        <v>6063</v>
      </c>
      <c r="E733" s="2" t="s">
        <v>6064</v>
      </c>
      <c r="F733" s="2" t="s">
        <v>6065</v>
      </c>
      <c r="G733" s="2" t="s">
        <v>723</v>
      </c>
      <c r="H733" s="2" t="s">
        <v>6066</v>
      </c>
      <c r="I733" s="2" t="s">
        <v>6067</v>
      </c>
      <c r="J733" s="3" t="s">
        <v>6068</v>
      </c>
      <c r="K733" s="4">
        <v>44206</v>
      </c>
      <c r="L733" s="3" t="s">
        <v>6069</v>
      </c>
    </row>
    <row r="734" spans="1:12" x14ac:dyDescent="0.2">
      <c r="A734" s="1">
        <v>733</v>
      </c>
      <c r="B734" s="2" t="s">
        <v>6070</v>
      </c>
      <c r="C734" s="2" t="s">
        <v>6071</v>
      </c>
      <c r="D734" s="2" t="s">
        <v>6072</v>
      </c>
      <c r="E734" s="2" t="s">
        <v>6073</v>
      </c>
      <c r="F734" s="2" t="s">
        <v>6074</v>
      </c>
      <c r="G734" s="2" t="s">
        <v>2378</v>
      </c>
      <c r="H734" s="2" t="s">
        <v>6075</v>
      </c>
      <c r="I734" s="2" t="s">
        <v>6076</v>
      </c>
      <c r="J734" s="3" t="s">
        <v>6077</v>
      </c>
      <c r="K734" s="4">
        <v>44303</v>
      </c>
      <c r="L734" s="3" t="s">
        <v>6078</v>
      </c>
    </row>
    <row r="735" spans="1:12" x14ac:dyDescent="0.2">
      <c r="A735" s="1">
        <v>734</v>
      </c>
      <c r="B735" s="2" t="s">
        <v>6079</v>
      </c>
      <c r="C735" s="2" t="s">
        <v>6080</v>
      </c>
      <c r="D735" s="2" t="s">
        <v>2641</v>
      </c>
      <c r="E735" s="2" t="s">
        <v>6081</v>
      </c>
      <c r="F735" s="2" t="s">
        <v>5102</v>
      </c>
      <c r="G735" s="2" t="s">
        <v>643</v>
      </c>
      <c r="H735" s="2" t="s">
        <v>6082</v>
      </c>
      <c r="I735" s="2" t="s">
        <v>6083</v>
      </c>
      <c r="J735" s="3" t="s">
        <v>6084</v>
      </c>
      <c r="K735" s="4">
        <v>44365</v>
      </c>
      <c r="L735" s="3" t="s">
        <v>6085</v>
      </c>
    </row>
    <row r="736" spans="1:12" x14ac:dyDescent="0.2">
      <c r="A736" s="1">
        <v>735</v>
      </c>
      <c r="B736" s="2" t="s">
        <v>6086</v>
      </c>
      <c r="C736" s="2" t="s">
        <v>263</v>
      </c>
      <c r="D736" s="2" t="s">
        <v>6087</v>
      </c>
      <c r="E736" s="2" t="s">
        <v>6088</v>
      </c>
      <c r="F736" s="2" t="s">
        <v>6089</v>
      </c>
      <c r="G736" s="2" t="s">
        <v>6042</v>
      </c>
      <c r="H736" s="2" t="s">
        <v>6090</v>
      </c>
      <c r="I736" s="2" t="s">
        <v>6091</v>
      </c>
      <c r="J736" s="3" t="s">
        <v>6092</v>
      </c>
      <c r="K736" s="4">
        <v>44314</v>
      </c>
      <c r="L736" s="3" t="s">
        <v>6093</v>
      </c>
    </row>
    <row r="737" spans="1:12" x14ac:dyDescent="0.2">
      <c r="A737" s="1">
        <v>736</v>
      </c>
      <c r="B737" s="2" t="s">
        <v>6094</v>
      </c>
      <c r="C737" s="2" t="s">
        <v>6095</v>
      </c>
      <c r="D737" s="2" t="s">
        <v>5585</v>
      </c>
      <c r="E737" s="2" t="s">
        <v>6096</v>
      </c>
      <c r="F737" s="2" t="s">
        <v>6097</v>
      </c>
      <c r="G737" s="2" t="s">
        <v>1991</v>
      </c>
      <c r="H737" s="2" t="s">
        <v>6098</v>
      </c>
      <c r="I737" s="2" t="s">
        <v>6099</v>
      </c>
      <c r="J737" s="3" t="s">
        <v>6100</v>
      </c>
      <c r="K737" s="4">
        <v>44549</v>
      </c>
      <c r="L737" s="3" t="s">
        <v>6101</v>
      </c>
    </row>
    <row r="738" spans="1:12" x14ac:dyDescent="0.2">
      <c r="A738" s="1">
        <v>737</v>
      </c>
      <c r="B738" s="2" t="s">
        <v>6102</v>
      </c>
      <c r="C738" s="2" t="s">
        <v>4932</v>
      </c>
      <c r="D738" s="2" t="s">
        <v>6103</v>
      </c>
      <c r="E738" s="2" t="s">
        <v>6104</v>
      </c>
      <c r="F738" s="2" t="s">
        <v>6105</v>
      </c>
      <c r="G738" s="2" t="s">
        <v>54</v>
      </c>
      <c r="H738" s="2" t="s">
        <v>6106</v>
      </c>
      <c r="I738" s="2">
        <v>6020216745</v>
      </c>
      <c r="J738" s="3" t="s">
        <v>6107</v>
      </c>
      <c r="K738" s="4">
        <v>44188</v>
      </c>
      <c r="L738" s="3" t="s">
        <v>6108</v>
      </c>
    </row>
    <row r="739" spans="1:12" x14ac:dyDescent="0.2">
      <c r="A739" s="1">
        <v>738</v>
      </c>
      <c r="B739" s="2" t="s">
        <v>6109</v>
      </c>
      <c r="C739" s="2" t="s">
        <v>1540</v>
      </c>
      <c r="D739" s="2" t="s">
        <v>6110</v>
      </c>
      <c r="E739" s="2" t="s">
        <v>6111</v>
      </c>
      <c r="F739" s="2" t="s">
        <v>6112</v>
      </c>
      <c r="G739" s="2" t="s">
        <v>1524</v>
      </c>
      <c r="H739" s="2" t="s">
        <v>6113</v>
      </c>
      <c r="I739" s="2" t="s">
        <v>6114</v>
      </c>
      <c r="J739" s="3" t="s">
        <v>6115</v>
      </c>
      <c r="K739" s="4">
        <v>43936</v>
      </c>
      <c r="L739" s="3" t="s">
        <v>6116</v>
      </c>
    </row>
    <row r="740" spans="1:12" x14ac:dyDescent="0.2">
      <c r="A740" s="1">
        <v>739</v>
      </c>
      <c r="B740" s="2" t="s">
        <v>6117</v>
      </c>
      <c r="C740" s="2" t="s">
        <v>2899</v>
      </c>
      <c r="D740" s="2" t="s">
        <v>6118</v>
      </c>
      <c r="E740" s="2" t="s">
        <v>6119</v>
      </c>
      <c r="F740" s="2" t="s">
        <v>6120</v>
      </c>
      <c r="G740" s="2" t="s">
        <v>3404</v>
      </c>
      <c r="H740" s="2">
        <v>4114446284</v>
      </c>
      <c r="I740" s="2">
        <v>5915755738</v>
      </c>
      <c r="J740" s="3" t="s">
        <v>6121</v>
      </c>
      <c r="K740" s="4">
        <v>44049</v>
      </c>
      <c r="L740" s="3" t="s">
        <v>6122</v>
      </c>
    </row>
    <row r="741" spans="1:12" x14ac:dyDescent="0.2">
      <c r="A741" s="1">
        <v>740</v>
      </c>
      <c r="B741" s="2" t="s">
        <v>6123</v>
      </c>
      <c r="C741" s="2" t="s">
        <v>6124</v>
      </c>
      <c r="D741" s="2" t="s">
        <v>3912</v>
      </c>
      <c r="E741" s="2" t="s">
        <v>6125</v>
      </c>
      <c r="F741" s="2" t="s">
        <v>6126</v>
      </c>
      <c r="G741" s="2" t="s">
        <v>419</v>
      </c>
      <c r="H741" s="2" t="s">
        <v>6127</v>
      </c>
      <c r="I741" s="2" t="s">
        <v>6128</v>
      </c>
      <c r="J741" s="3" t="s">
        <v>6129</v>
      </c>
      <c r="K741" s="4">
        <v>44076</v>
      </c>
      <c r="L741" s="3" t="s">
        <v>6130</v>
      </c>
    </row>
    <row r="742" spans="1:12" x14ac:dyDescent="0.2">
      <c r="A742" s="1">
        <v>741</v>
      </c>
      <c r="B742" s="2" t="s">
        <v>6131</v>
      </c>
      <c r="C742" s="2" t="s">
        <v>710</v>
      </c>
      <c r="D742" s="2" t="s">
        <v>4016</v>
      </c>
      <c r="E742" s="2" t="s">
        <v>6132</v>
      </c>
      <c r="F742" s="2" t="s">
        <v>6133</v>
      </c>
      <c r="G742" s="2" t="s">
        <v>3524</v>
      </c>
      <c r="H742" s="2" t="s">
        <v>6134</v>
      </c>
      <c r="I742" s="2" t="s">
        <v>6135</v>
      </c>
      <c r="J742" s="3" t="s">
        <v>6136</v>
      </c>
      <c r="K742" s="4">
        <v>44038</v>
      </c>
      <c r="L742" s="3" t="s">
        <v>6137</v>
      </c>
    </row>
    <row r="743" spans="1:12" x14ac:dyDescent="0.2">
      <c r="A743" s="1">
        <v>742</v>
      </c>
      <c r="B743" s="2" t="s">
        <v>6138</v>
      </c>
      <c r="C743" s="2" t="s">
        <v>139</v>
      </c>
      <c r="D743" s="2" t="s">
        <v>6139</v>
      </c>
      <c r="E743" s="2" t="s">
        <v>6140</v>
      </c>
      <c r="F743" s="2" t="s">
        <v>6141</v>
      </c>
      <c r="G743" s="2" t="s">
        <v>6142</v>
      </c>
      <c r="H743" s="2" t="s">
        <v>6143</v>
      </c>
      <c r="I743" s="2" t="s">
        <v>6144</v>
      </c>
      <c r="J743" s="3" t="s">
        <v>6145</v>
      </c>
      <c r="K743" s="4">
        <v>44654</v>
      </c>
      <c r="L743" s="3" t="s">
        <v>6146</v>
      </c>
    </row>
    <row r="744" spans="1:12" x14ac:dyDescent="0.2">
      <c r="A744" s="1">
        <v>743</v>
      </c>
      <c r="B744" s="2" t="s">
        <v>6147</v>
      </c>
      <c r="C744" s="2" t="s">
        <v>1109</v>
      </c>
      <c r="D744" s="2" t="s">
        <v>6148</v>
      </c>
      <c r="E744" s="2" t="s">
        <v>6149</v>
      </c>
      <c r="F744" s="2" t="s">
        <v>6150</v>
      </c>
      <c r="G744" s="2" t="s">
        <v>966</v>
      </c>
      <c r="H744" s="2" t="s">
        <v>6151</v>
      </c>
      <c r="I744" s="2" t="s">
        <v>6152</v>
      </c>
      <c r="J744" s="3" t="s">
        <v>6153</v>
      </c>
      <c r="K744" s="4">
        <v>44001</v>
      </c>
      <c r="L744" s="3" t="s">
        <v>6154</v>
      </c>
    </row>
    <row r="745" spans="1:12" x14ac:dyDescent="0.2">
      <c r="A745" s="1">
        <v>744</v>
      </c>
      <c r="B745" s="2" t="s">
        <v>6155</v>
      </c>
      <c r="C745" s="2" t="s">
        <v>68</v>
      </c>
      <c r="D745" s="2" t="s">
        <v>6156</v>
      </c>
      <c r="E745" s="2" t="s">
        <v>6157</v>
      </c>
      <c r="F745" s="2" t="s">
        <v>6158</v>
      </c>
      <c r="G745" s="2" t="s">
        <v>1148</v>
      </c>
      <c r="H745" s="2" t="s">
        <v>6159</v>
      </c>
      <c r="I745" s="2" t="s">
        <v>6160</v>
      </c>
      <c r="J745" s="3" t="s">
        <v>6161</v>
      </c>
      <c r="K745" s="4">
        <v>44382</v>
      </c>
      <c r="L745" s="3" t="s">
        <v>6162</v>
      </c>
    </row>
    <row r="746" spans="1:12" x14ac:dyDescent="0.2">
      <c r="A746" s="1">
        <v>745</v>
      </c>
      <c r="B746" s="2" t="s">
        <v>6163</v>
      </c>
      <c r="C746" s="2" t="s">
        <v>4105</v>
      </c>
      <c r="D746" s="2" t="s">
        <v>2616</v>
      </c>
      <c r="E746" s="2" t="s">
        <v>6164</v>
      </c>
      <c r="F746" s="2" t="s">
        <v>6165</v>
      </c>
      <c r="G746" s="2" t="s">
        <v>4177</v>
      </c>
      <c r="H746" s="2" t="s">
        <v>6166</v>
      </c>
      <c r="I746" s="2" t="s">
        <v>6167</v>
      </c>
      <c r="J746" s="3" t="s">
        <v>6168</v>
      </c>
      <c r="K746" s="4">
        <v>44290</v>
      </c>
      <c r="L746" s="3" t="s">
        <v>6169</v>
      </c>
    </row>
    <row r="747" spans="1:12" x14ac:dyDescent="0.2">
      <c r="A747" s="1">
        <v>746</v>
      </c>
      <c r="B747" s="2" t="s">
        <v>6170</v>
      </c>
      <c r="C747" s="2" t="s">
        <v>5415</v>
      </c>
      <c r="D747" s="2" t="s">
        <v>1434</v>
      </c>
      <c r="E747" s="2" t="s">
        <v>6171</v>
      </c>
      <c r="F747" s="2" t="s">
        <v>6172</v>
      </c>
      <c r="G747" s="2" t="s">
        <v>2981</v>
      </c>
      <c r="H747" s="2" t="s">
        <v>6173</v>
      </c>
      <c r="I747" s="2" t="s">
        <v>6174</v>
      </c>
      <c r="J747" s="3" t="s">
        <v>6175</v>
      </c>
      <c r="K747" s="4">
        <v>44437</v>
      </c>
      <c r="L747" s="3" t="s">
        <v>6176</v>
      </c>
    </row>
    <row r="748" spans="1:12" x14ac:dyDescent="0.2">
      <c r="A748" s="1">
        <v>747</v>
      </c>
      <c r="B748" s="2" t="s">
        <v>6177</v>
      </c>
      <c r="C748" s="2" t="s">
        <v>6178</v>
      </c>
      <c r="D748" s="2" t="s">
        <v>2815</v>
      </c>
      <c r="E748" s="2" t="s">
        <v>6179</v>
      </c>
      <c r="F748" s="2" t="s">
        <v>6180</v>
      </c>
      <c r="G748" s="2" t="s">
        <v>72</v>
      </c>
      <c r="H748" s="2">
        <v>3719042212</v>
      </c>
      <c r="I748" s="2" t="s">
        <v>6181</v>
      </c>
      <c r="J748" s="3" t="s">
        <v>6182</v>
      </c>
      <c r="K748" s="4">
        <v>44072</v>
      </c>
      <c r="L748" s="3" t="s">
        <v>6183</v>
      </c>
    </row>
    <row r="749" spans="1:12" x14ac:dyDescent="0.2">
      <c r="A749" s="1">
        <v>748</v>
      </c>
      <c r="B749" s="2" t="s">
        <v>6184</v>
      </c>
      <c r="C749" s="2" t="s">
        <v>4822</v>
      </c>
      <c r="D749" s="2" t="s">
        <v>167</v>
      </c>
      <c r="E749" s="2" t="s">
        <v>6185</v>
      </c>
      <c r="F749" s="2" t="s">
        <v>6186</v>
      </c>
      <c r="G749" s="2" t="s">
        <v>227</v>
      </c>
      <c r="H749" s="2" t="s">
        <v>6187</v>
      </c>
      <c r="I749" s="2">
        <v>3906769010</v>
      </c>
      <c r="J749" s="3" t="s">
        <v>6188</v>
      </c>
      <c r="K749" s="4">
        <v>44077</v>
      </c>
      <c r="L749" s="3" t="s">
        <v>6189</v>
      </c>
    </row>
    <row r="750" spans="1:12" x14ac:dyDescent="0.2">
      <c r="A750" s="1">
        <v>749</v>
      </c>
      <c r="B750" s="2" t="s">
        <v>6190</v>
      </c>
      <c r="C750" s="2" t="s">
        <v>3308</v>
      </c>
      <c r="D750" s="2" t="s">
        <v>3174</v>
      </c>
      <c r="E750" s="2" t="s">
        <v>6191</v>
      </c>
      <c r="F750" s="2" t="s">
        <v>6192</v>
      </c>
      <c r="G750" s="2" t="s">
        <v>2051</v>
      </c>
      <c r="H750" s="2">
        <f>1-920-551-1536</f>
        <v>-3006</v>
      </c>
      <c r="I750" s="2" t="s">
        <v>6193</v>
      </c>
      <c r="J750" s="3" t="s">
        <v>6194</v>
      </c>
      <c r="K750" s="4">
        <v>44539</v>
      </c>
      <c r="L750" s="3" t="s">
        <v>6195</v>
      </c>
    </row>
    <row r="751" spans="1:12" x14ac:dyDescent="0.2">
      <c r="A751" s="1">
        <v>750</v>
      </c>
      <c r="B751" s="2" t="s">
        <v>6196</v>
      </c>
      <c r="C751" s="2" t="s">
        <v>206</v>
      </c>
      <c r="D751" s="2" t="s">
        <v>6197</v>
      </c>
      <c r="E751" s="2" t="s">
        <v>6198</v>
      </c>
      <c r="F751" s="2" t="s">
        <v>6199</v>
      </c>
      <c r="G751" s="2" t="s">
        <v>6200</v>
      </c>
      <c r="H751" s="2" t="s">
        <v>6201</v>
      </c>
      <c r="I751" s="2" t="s">
        <v>6202</v>
      </c>
      <c r="J751" s="3" t="s">
        <v>6203</v>
      </c>
      <c r="K751" s="4">
        <v>44548</v>
      </c>
      <c r="L751" s="3" t="s">
        <v>6204</v>
      </c>
    </row>
    <row r="752" spans="1:12" x14ac:dyDescent="0.2">
      <c r="A752" s="1">
        <v>751</v>
      </c>
      <c r="B752" s="2" t="s">
        <v>6205</v>
      </c>
      <c r="C752" s="2" t="s">
        <v>6206</v>
      </c>
      <c r="D752" s="2" t="s">
        <v>1361</v>
      </c>
      <c r="E752" s="2" t="s">
        <v>6207</v>
      </c>
      <c r="F752" s="2" t="s">
        <v>6208</v>
      </c>
      <c r="G752" s="2" t="s">
        <v>1489</v>
      </c>
      <c r="H752" s="2" t="s">
        <v>6209</v>
      </c>
      <c r="I752" s="2" t="s">
        <v>6210</v>
      </c>
      <c r="J752" s="3" t="s">
        <v>6211</v>
      </c>
      <c r="K752" s="4">
        <v>43995</v>
      </c>
      <c r="L752" s="3" t="s">
        <v>6212</v>
      </c>
    </row>
    <row r="753" spans="1:12" x14ac:dyDescent="0.2">
      <c r="A753" s="1">
        <v>752</v>
      </c>
      <c r="B753" s="2" t="s">
        <v>6213</v>
      </c>
      <c r="C753" s="2" t="s">
        <v>6214</v>
      </c>
      <c r="D753" s="2" t="s">
        <v>6215</v>
      </c>
      <c r="E753" s="2" t="s">
        <v>6216</v>
      </c>
      <c r="F753" s="2" t="s">
        <v>6217</v>
      </c>
      <c r="G753" s="2" t="s">
        <v>1326</v>
      </c>
      <c r="H753" s="2" t="s">
        <v>6218</v>
      </c>
      <c r="I753" s="2" t="s">
        <v>6219</v>
      </c>
      <c r="J753" s="3" t="s">
        <v>6220</v>
      </c>
      <c r="K753" s="4">
        <v>44341</v>
      </c>
      <c r="L753" s="3" t="s">
        <v>6221</v>
      </c>
    </row>
    <row r="754" spans="1:12" x14ac:dyDescent="0.2">
      <c r="A754" s="1">
        <v>753</v>
      </c>
      <c r="B754" s="2" t="s">
        <v>6222</v>
      </c>
      <c r="C754" s="2" t="s">
        <v>6223</v>
      </c>
      <c r="D754" s="2" t="s">
        <v>5632</v>
      </c>
      <c r="E754" s="2" t="s">
        <v>6224</v>
      </c>
      <c r="F754" s="2" t="s">
        <v>6225</v>
      </c>
      <c r="G754" s="2" t="s">
        <v>1591</v>
      </c>
      <c r="H754" s="2" t="s">
        <v>6226</v>
      </c>
      <c r="I754" s="2" t="s">
        <v>6227</v>
      </c>
      <c r="J754" s="3" t="s">
        <v>6228</v>
      </c>
      <c r="K754" s="4">
        <v>44477</v>
      </c>
      <c r="L754" s="3" t="s">
        <v>6229</v>
      </c>
    </row>
    <row r="755" spans="1:12" x14ac:dyDescent="0.2">
      <c r="A755" s="1">
        <v>754</v>
      </c>
      <c r="B755" s="2" t="s">
        <v>6230</v>
      </c>
      <c r="C755" s="2" t="s">
        <v>5783</v>
      </c>
      <c r="D755" s="2" t="s">
        <v>1426</v>
      </c>
      <c r="E755" s="2" t="s">
        <v>6231</v>
      </c>
      <c r="F755" s="2" t="s">
        <v>6232</v>
      </c>
      <c r="G755" s="2" t="s">
        <v>696</v>
      </c>
      <c r="H755" s="2" t="s">
        <v>6233</v>
      </c>
      <c r="I755" s="2" t="s">
        <v>6234</v>
      </c>
      <c r="J755" s="3" t="s">
        <v>6235</v>
      </c>
      <c r="K755" s="4">
        <v>44119</v>
      </c>
      <c r="L755" s="3" t="s">
        <v>6236</v>
      </c>
    </row>
    <row r="756" spans="1:12" x14ac:dyDescent="0.2">
      <c r="A756" s="1">
        <v>755</v>
      </c>
      <c r="B756" s="2" t="s">
        <v>6237</v>
      </c>
      <c r="C756" s="2" t="s">
        <v>6238</v>
      </c>
      <c r="D756" s="2" t="s">
        <v>2102</v>
      </c>
      <c r="E756" s="2" t="s">
        <v>6239</v>
      </c>
      <c r="F756" s="2" t="s">
        <v>6240</v>
      </c>
      <c r="G756" s="2" t="s">
        <v>2255</v>
      </c>
      <c r="H756" s="2" t="s">
        <v>6241</v>
      </c>
      <c r="I756" s="2" t="s">
        <v>6242</v>
      </c>
      <c r="J756" s="3" t="s">
        <v>6243</v>
      </c>
      <c r="K756" s="4">
        <v>44567</v>
      </c>
      <c r="L756" s="3" t="s">
        <v>6244</v>
      </c>
    </row>
    <row r="757" spans="1:12" x14ac:dyDescent="0.2">
      <c r="A757" s="1">
        <v>756</v>
      </c>
      <c r="B757" s="2" t="s">
        <v>6245</v>
      </c>
      <c r="C757" s="2" t="s">
        <v>6246</v>
      </c>
      <c r="D757" s="2" t="s">
        <v>6247</v>
      </c>
      <c r="E757" s="2" t="s">
        <v>6248</v>
      </c>
      <c r="F757" s="2" t="s">
        <v>6249</v>
      </c>
      <c r="G757" s="2" t="s">
        <v>4267</v>
      </c>
      <c r="H757" s="2" t="s">
        <v>6250</v>
      </c>
      <c r="I757" s="2" t="s">
        <v>6251</v>
      </c>
      <c r="J757" s="3" t="s">
        <v>6252</v>
      </c>
      <c r="K757" s="4">
        <v>44671</v>
      </c>
      <c r="L757" s="3" t="s">
        <v>6253</v>
      </c>
    </row>
    <row r="758" spans="1:12" x14ac:dyDescent="0.2">
      <c r="A758" s="1">
        <v>757</v>
      </c>
      <c r="B758" s="2" t="s">
        <v>6254</v>
      </c>
      <c r="C758" s="2" t="s">
        <v>823</v>
      </c>
      <c r="D758" s="2" t="s">
        <v>1228</v>
      </c>
      <c r="E758" s="2" t="s">
        <v>6255</v>
      </c>
      <c r="F758" s="2" t="s">
        <v>6256</v>
      </c>
      <c r="G758" s="2" t="s">
        <v>1068</v>
      </c>
      <c r="H758" s="2" t="s">
        <v>6257</v>
      </c>
      <c r="I758" s="2" t="s">
        <v>6258</v>
      </c>
      <c r="J758" s="3" t="s">
        <v>6259</v>
      </c>
      <c r="K758" s="4">
        <v>44449</v>
      </c>
      <c r="L758" s="3" t="s">
        <v>6260</v>
      </c>
    </row>
    <row r="759" spans="1:12" x14ac:dyDescent="0.2">
      <c r="A759" s="1">
        <v>758</v>
      </c>
      <c r="B759" s="2" t="s">
        <v>6261</v>
      </c>
      <c r="C759" s="2" t="s">
        <v>585</v>
      </c>
      <c r="D759" s="2" t="s">
        <v>6262</v>
      </c>
      <c r="E759" s="2" t="s">
        <v>6263</v>
      </c>
      <c r="F759" s="2" t="s">
        <v>6264</v>
      </c>
      <c r="G759" s="2" t="s">
        <v>1792</v>
      </c>
      <c r="H759" s="2" t="s">
        <v>6265</v>
      </c>
      <c r="I759" s="2">
        <v>3214915500</v>
      </c>
      <c r="J759" s="3" t="s">
        <v>6266</v>
      </c>
      <c r="K759" s="4">
        <v>43927</v>
      </c>
      <c r="L759" s="3" t="s">
        <v>6267</v>
      </c>
    </row>
    <row r="760" spans="1:12" x14ac:dyDescent="0.2">
      <c r="A760" s="1">
        <v>759</v>
      </c>
      <c r="B760" s="2" t="s">
        <v>6268</v>
      </c>
      <c r="C760" s="2" t="s">
        <v>61</v>
      </c>
      <c r="D760" s="2" t="s">
        <v>5775</v>
      </c>
      <c r="E760" s="2" t="s">
        <v>6269</v>
      </c>
      <c r="F760" s="2" t="s">
        <v>6270</v>
      </c>
      <c r="G760" s="2" t="s">
        <v>1801</v>
      </c>
      <c r="H760" s="2" t="s">
        <v>6271</v>
      </c>
      <c r="I760" s="2">
        <v>4794290736</v>
      </c>
      <c r="J760" s="3" t="s">
        <v>6272</v>
      </c>
      <c r="K760" s="4">
        <v>44684</v>
      </c>
      <c r="L760" s="3" t="s">
        <v>6273</v>
      </c>
    </row>
    <row r="761" spans="1:12" x14ac:dyDescent="0.2">
      <c r="A761" s="1">
        <v>760</v>
      </c>
      <c r="B761" s="2" t="s">
        <v>6274</v>
      </c>
      <c r="C761" s="2" t="s">
        <v>68</v>
      </c>
      <c r="D761" s="2" t="s">
        <v>6275</v>
      </c>
      <c r="E761" s="2" t="s">
        <v>6276</v>
      </c>
      <c r="F761" s="2" t="s">
        <v>6277</v>
      </c>
      <c r="G761" s="2" t="s">
        <v>1005</v>
      </c>
      <c r="H761" s="2" t="s">
        <v>6278</v>
      </c>
      <c r="I761" s="2" t="s">
        <v>6279</v>
      </c>
      <c r="J761" s="3" t="s">
        <v>6280</v>
      </c>
      <c r="K761" s="4">
        <v>44651</v>
      </c>
      <c r="L761" s="3" t="s">
        <v>6281</v>
      </c>
    </row>
    <row r="762" spans="1:12" x14ac:dyDescent="0.2">
      <c r="A762" s="1">
        <v>761</v>
      </c>
      <c r="B762" s="2" t="s">
        <v>6282</v>
      </c>
      <c r="C762" s="2" t="s">
        <v>6283</v>
      </c>
      <c r="D762" s="2" t="s">
        <v>4039</v>
      </c>
      <c r="E762" s="2" t="s">
        <v>6284</v>
      </c>
      <c r="F762" s="2" t="s">
        <v>6285</v>
      </c>
      <c r="G762" s="2" t="s">
        <v>3015</v>
      </c>
      <c r="H762" s="2" t="s">
        <v>6286</v>
      </c>
      <c r="I762" s="2" t="s">
        <v>6287</v>
      </c>
      <c r="J762" s="3" t="s">
        <v>6288</v>
      </c>
      <c r="K762" s="4">
        <v>44302</v>
      </c>
      <c r="L762" s="3" t="s">
        <v>6289</v>
      </c>
    </row>
    <row r="763" spans="1:12" x14ac:dyDescent="0.2">
      <c r="A763" s="1">
        <v>762</v>
      </c>
      <c r="B763" s="2" t="s">
        <v>6290</v>
      </c>
      <c r="C763" s="2" t="s">
        <v>4122</v>
      </c>
      <c r="D763" s="2" t="s">
        <v>6291</v>
      </c>
      <c r="E763" s="2" t="s">
        <v>6292</v>
      </c>
      <c r="F763" s="2" t="s">
        <v>6293</v>
      </c>
      <c r="G763" s="2" t="s">
        <v>6294</v>
      </c>
      <c r="H763" s="2" t="s">
        <v>6295</v>
      </c>
      <c r="I763" s="2" t="s">
        <v>6296</v>
      </c>
      <c r="J763" s="3" t="s">
        <v>6297</v>
      </c>
      <c r="K763" s="4">
        <v>44459</v>
      </c>
      <c r="L763" s="3" t="s">
        <v>6298</v>
      </c>
    </row>
    <row r="764" spans="1:12" x14ac:dyDescent="0.2">
      <c r="A764" s="1">
        <v>763</v>
      </c>
      <c r="B764" s="2" t="s">
        <v>6299</v>
      </c>
      <c r="C764" s="2" t="s">
        <v>3661</v>
      </c>
      <c r="D764" s="2" t="s">
        <v>4823</v>
      </c>
      <c r="E764" s="2" t="s">
        <v>6300</v>
      </c>
      <c r="F764" s="2" t="s">
        <v>5194</v>
      </c>
      <c r="G764" s="2" t="s">
        <v>892</v>
      </c>
      <c r="H764" s="2" t="s">
        <v>6301</v>
      </c>
      <c r="I764" s="2" t="s">
        <v>6302</v>
      </c>
      <c r="J764" s="3" t="s">
        <v>6303</v>
      </c>
      <c r="K764" s="4">
        <v>44275</v>
      </c>
      <c r="L764" s="3" t="s">
        <v>6304</v>
      </c>
    </row>
    <row r="765" spans="1:12" x14ac:dyDescent="0.2">
      <c r="A765" s="1">
        <v>764</v>
      </c>
      <c r="B765" s="2" t="s">
        <v>6305</v>
      </c>
      <c r="C765" s="2" t="s">
        <v>860</v>
      </c>
      <c r="D765" s="2" t="s">
        <v>1305</v>
      </c>
      <c r="E765" s="2" t="s">
        <v>6306</v>
      </c>
      <c r="F765" s="2" t="s">
        <v>6307</v>
      </c>
      <c r="G765" s="2" t="s">
        <v>1231</v>
      </c>
      <c r="H765" s="2" t="s">
        <v>6308</v>
      </c>
      <c r="I765" s="2">
        <v>3647576021</v>
      </c>
      <c r="J765" s="3" t="s">
        <v>6309</v>
      </c>
      <c r="K765" s="4">
        <v>43876</v>
      </c>
      <c r="L765" s="3" t="s">
        <v>6310</v>
      </c>
    </row>
    <row r="766" spans="1:12" x14ac:dyDescent="0.2">
      <c r="A766" s="1">
        <v>765</v>
      </c>
      <c r="B766" s="2" t="s">
        <v>6311</v>
      </c>
      <c r="C766" s="2" t="s">
        <v>756</v>
      </c>
      <c r="D766" s="2" t="s">
        <v>3598</v>
      </c>
      <c r="E766" s="2" t="s">
        <v>6312</v>
      </c>
      <c r="F766" s="2" t="s">
        <v>6313</v>
      </c>
      <c r="G766" s="2" t="s">
        <v>635</v>
      </c>
      <c r="H766" s="2" t="s">
        <v>6314</v>
      </c>
      <c r="I766" s="2" t="s">
        <v>6315</v>
      </c>
      <c r="J766" s="3" t="s">
        <v>6316</v>
      </c>
      <c r="K766" s="4">
        <v>44301</v>
      </c>
      <c r="L766" s="3" t="s">
        <v>6317</v>
      </c>
    </row>
    <row r="767" spans="1:12" x14ac:dyDescent="0.2">
      <c r="A767" s="1">
        <v>766</v>
      </c>
      <c r="B767" s="2" t="s">
        <v>6318</v>
      </c>
      <c r="C767" s="2" t="s">
        <v>3725</v>
      </c>
      <c r="D767" s="2" t="s">
        <v>5593</v>
      </c>
      <c r="E767" s="2" t="s">
        <v>6319</v>
      </c>
      <c r="F767" s="2" t="s">
        <v>6320</v>
      </c>
      <c r="G767" s="2" t="s">
        <v>4386</v>
      </c>
      <c r="H767" s="2" t="s">
        <v>6321</v>
      </c>
      <c r="I767" s="2">
        <f>1-830-896-5800</f>
        <v>-7525</v>
      </c>
      <c r="J767" s="3" t="s">
        <v>6322</v>
      </c>
      <c r="K767" s="4">
        <v>44633</v>
      </c>
      <c r="L767" s="3" t="s">
        <v>6323</v>
      </c>
    </row>
    <row r="768" spans="1:12" x14ac:dyDescent="0.2">
      <c r="A768" s="1">
        <v>767</v>
      </c>
      <c r="B768" s="2" t="s">
        <v>6324</v>
      </c>
      <c r="C768" s="2" t="s">
        <v>775</v>
      </c>
      <c r="D768" s="2" t="s">
        <v>6325</v>
      </c>
      <c r="E768" s="2" t="s">
        <v>6326</v>
      </c>
      <c r="F768" s="2" t="s">
        <v>6327</v>
      </c>
      <c r="G768" s="2" t="s">
        <v>3116</v>
      </c>
      <c r="H768" s="2" t="s">
        <v>6328</v>
      </c>
      <c r="I768" s="2" t="s">
        <v>6329</v>
      </c>
      <c r="J768" s="3" t="s">
        <v>6330</v>
      </c>
      <c r="K768" s="4">
        <v>44504</v>
      </c>
      <c r="L768" s="3" t="s">
        <v>6331</v>
      </c>
    </row>
    <row r="769" spans="1:12" x14ac:dyDescent="0.2">
      <c r="A769" s="1">
        <v>768</v>
      </c>
      <c r="B769" s="2" t="s">
        <v>6332</v>
      </c>
      <c r="C769" s="2" t="s">
        <v>5115</v>
      </c>
      <c r="D769" s="2" t="s">
        <v>207</v>
      </c>
      <c r="E769" s="2" t="s">
        <v>6333</v>
      </c>
      <c r="F769" s="2" t="s">
        <v>6334</v>
      </c>
      <c r="G769" s="2" t="s">
        <v>626</v>
      </c>
      <c r="H769" s="2" t="s">
        <v>6335</v>
      </c>
      <c r="I769" s="2" t="s">
        <v>6336</v>
      </c>
      <c r="J769" s="3" t="s">
        <v>6337</v>
      </c>
      <c r="K769" s="4">
        <v>44682</v>
      </c>
      <c r="L769" s="3" t="s">
        <v>6338</v>
      </c>
    </row>
    <row r="770" spans="1:12" x14ac:dyDescent="0.2">
      <c r="A770" s="1">
        <v>769</v>
      </c>
      <c r="B770" s="2" t="s">
        <v>6339</v>
      </c>
      <c r="C770" s="2" t="s">
        <v>6340</v>
      </c>
      <c r="D770" s="2" t="s">
        <v>793</v>
      </c>
      <c r="E770" s="2" t="s">
        <v>6341</v>
      </c>
      <c r="F770" s="2" t="s">
        <v>6342</v>
      </c>
      <c r="G770" s="2" t="s">
        <v>723</v>
      </c>
      <c r="H770" s="2" t="s">
        <v>6343</v>
      </c>
      <c r="I770" s="2" t="s">
        <v>6344</v>
      </c>
      <c r="J770" s="3" t="s">
        <v>6345</v>
      </c>
      <c r="K770" s="4">
        <v>44459</v>
      </c>
      <c r="L770" s="3" t="s">
        <v>6346</v>
      </c>
    </row>
    <row r="771" spans="1:12" x14ac:dyDescent="0.2">
      <c r="A771" s="1">
        <v>770</v>
      </c>
      <c r="B771" s="2" t="s">
        <v>6347</v>
      </c>
      <c r="C771" s="2" t="s">
        <v>1154</v>
      </c>
      <c r="D771" s="2" t="s">
        <v>1184</v>
      </c>
      <c r="E771" s="2" t="s">
        <v>6348</v>
      </c>
      <c r="F771" s="2" t="s">
        <v>6349</v>
      </c>
      <c r="G771" s="2" t="s">
        <v>3649</v>
      </c>
      <c r="H771" s="2" t="s">
        <v>6350</v>
      </c>
      <c r="I771" s="2" t="s">
        <v>6351</v>
      </c>
      <c r="J771" s="3" t="s">
        <v>6352</v>
      </c>
      <c r="K771" s="4">
        <v>44066</v>
      </c>
      <c r="L771" s="3" t="s">
        <v>6353</v>
      </c>
    </row>
    <row r="772" spans="1:12" x14ac:dyDescent="0.2">
      <c r="A772" s="1">
        <v>771</v>
      </c>
      <c r="B772" s="2" t="s">
        <v>6354</v>
      </c>
      <c r="C772" s="2" t="s">
        <v>6355</v>
      </c>
      <c r="D772" s="2" t="s">
        <v>6356</v>
      </c>
      <c r="E772" s="2" t="s">
        <v>6357</v>
      </c>
      <c r="F772" s="2" t="s">
        <v>6358</v>
      </c>
      <c r="G772" s="2" t="s">
        <v>428</v>
      </c>
      <c r="H772" s="2" t="s">
        <v>6359</v>
      </c>
      <c r="I772" s="2" t="s">
        <v>6360</v>
      </c>
      <c r="J772" s="3" t="s">
        <v>6361</v>
      </c>
      <c r="K772" s="4">
        <v>44267</v>
      </c>
      <c r="L772" s="3" t="s">
        <v>6362</v>
      </c>
    </row>
    <row r="773" spans="1:12" x14ac:dyDescent="0.2">
      <c r="A773" s="1">
        <v>772</v>
      </c>
      <c r="B773" s="2" t="s">
        <v>6363</v>
      </c>
      <c r="C773" s="2" t="s">
        <v>1826</v>
      </c>
      <c r="D773" s="2" t="s">
        <v>6364</v>
      </c>
      <c r="E773" s="2" t="s">
        <v>6365</v>
      </c>
      <c r="F773" s="2" t="s">
        <v>6366</v>
      </c>
      <c r="G773" s="2" t="s">
        <v>966</v>
      </c>
      <c r="H773" s="2" t="s">
        <v>6367</v>
      </c>
      <c r="I773" s="2" t="s">
        <v>6368</v>
      </c>
      <c r="J773" s="3" t="s">
        <v>6369</v>
      </c>
      <c r="K773" s="4">
        <v>44469</v>
      </c>
      <c r="L773" s="3" t="s">
        <v>6370</v>
      </c>
    </row>
    <row r="774" spans="1:12" x14ac:dyDescent="0.2">
      <c r="A774" s="1">
        <v>773</v>
      </c>
      <c r="B774" s="2" t="s">
        <v>6371</v>
      </c>
      <c r="C774" s="2" t="s">
        <v>6372</v>
      </c>
      <c r="D774" s="2" t="s">
        <v>6373</v>
      </c>
      <c r="E774" s="2" t="s">
        <v>6374</v>
      </c>
      <c r="F774" s="2" t="s">
        <v>6375</v>
      </c>
      <c r="G774" s="2" t="s">
        <v>2487</v>
      </c>
      <c r="H774" s="2" t="s">
        <v>6376</v>
      </c>
      <c r="I774" s="2">
        <v>8623390482</v>
      </c>
      <c r="J774" s="3" t="s">
        <v>6377</v>
      </c>
      <c r="K774" s="4">
        <v>43936</v>
      </c>
      <c r="L774" s="3" t="s">
        <v>6378</v>
      </c>
    </row>
    <row r="775" spans="1:12" x14ac:dyDescent="0.2">
      <c r="A775" s="1">
        <v>774</v>
      </c>
      <c r="B775" s="2" t="s">
        <v>6379</v>
      </c>
      <c r="C775" s="2" t="s">
        <v>2865</v>
      </c>
      <c r="D775" s="2" t="s">
        <v>6380</v>
      </c>
      <c r="E775" s="2" t="s">
        <v>6381</v>
      </c>
      <c r="F775" s="2" t="s">
        <v>6382</v>
      </c>
      <c r="G775" s="2" t="s">
        <v>560</v>
      </c>
      <c r="H775" s="2" t="s">
        <v>6383</v>
      </c>
      <c r="I775" s="2" t="s">
        <v>6384</v>
      </c>
      <c r="J775" s="3" t="s">
        <v>6385</v>
      </c>
      <c r="K775" s="4">
        <v>44171</v>
      </c>
      <c r="L775" s="3" t="s">
        <v>6386</v>
      </c>
    </row>
    <row r="776" spans="1:12" x14ac:dyDescent="0.2">
      <c r="A776" s="1">
        <v>775</v>
      </c>
      <c r="B776" s="2" t="s">
        <v>6387</v>
      </c>
      <c r="C776" s="2" t="s">
        <v>6080</v>
      </c>
      <c r="D776" s="2" t="s">
        <v>3629</v>
      </c>
      <c r="E776" s="2" t="s">
        <v>6388</v>
      </c>
      <c r="F776" s="2" t="s">
        <v>6389</v>
      </c>
      <c r="G776" s="2" t="s">
        <v>1738</v>
      </c>
      <c r="H776" s="2" t="s">
        <v>6390</v>
      </c>
      <c r="I776" s="2" t="s">
        <v>6391</v>
      </c>
      <c r="J776" s="3" t="s">
        <v>6392</v>
      </c>
      <c r="K776" s="4">
        <v>44091</v>
      </c>
      <c r="L776" s="3" t="s">
        <v>6393</v>
      </c>
    </row>
    <row r="777" spans="1:12" x14ac:dyDescent="0.2">
      <c r="A777" s="1">
        <v>776</v>
      </c>
      <c r="B777" s="2" t="s">
        <v>6394</v>
      </c>
      <c r="C777" s="2" t="s">
        <v>6395</v>
      </c>
      <c r="D777" s="2" t="s">
        <v>2222</v>
      </c>
      <c r="E777" s="2" t="s">
        <v>6396</v>
      </c>
      <c r="F777" s="2" t="s">
        <v>6397</v>
      </c>
      <c r="G777" s="2" t="s">
        <v>4177</v>
      </c>
      <c r="H777" s="2" t="s">
        <v>6398</v>
      </c>
      <c r="I777" s="2" t="s">
        <v>6399</v>
      </c>
      <c r="J777" s="3" t="s">
        <v>6400</v>
      </c>
      <c r="K777" s="4">
        <v>44136</v>
      </c>
      <c r="L777" s="3" t="s">
        <v>6401</v>
      </c>
    </row>
    <row r="778" spans="1:12" x14ac:dyDescent="0.2">
      <c r="A778" s="1">
        <v>777</v>
      </c>
      <c r="B778" s="2" t="s">
        <v>6402</v>
      </c>
      <c r="C778" s="2" t="s">
        <v>1540</v>
      </c>
      <c r="D778" s="2" t="s">
        <v>5077</v>
      </c>
      <c r="E778" s="2" t="s">
        <v>6403</v>
      </c>
      <c r="F778" s="2" t="s">
        <v>6404</v>
      </c>
      <c r="G778" s="2" t="s">
        <v>340</v>
      </c>
      <c r="H778" s="2">
        <v>7219771564</v>
      </c>
      <c r="I778" s="2" t="s">
        <v>6405</v>
      </c>
      <c r="J778" s="3" t="s">
        <v>6406</v>
      </c>
      <c r="K778" s="4">
        <v>44633</v>
      </c>
      <c r="L778" s="3" t="s">
        <v>6407</v>
      </c>
    </row>
    <row r="779" spans="1:12" x14ac:dyDescent="0.2">
      <c r="A779" s="1">
        <v>778</v>
      </c>
      <c r="B779" s="2" t="s">
        <v>6408</v>
      </c>
      <c r="C779" s="2" t="s">
        <v>1485</v>
      </c>
      <c r="D779" s="2" t="s">
        <v>6409</v>
      </c>
      <c r="E779" s="2" t="s">
        <v>6410</v>
      </c>
      <c r="F779" s="2" t="s">
        <v>6411</v>
      </c>
      <c r="G779" s="2" t="s">
        <v>1730</v>
      </c>
      <c r="H779" s="2" t="s">
        <v>6412</v>
      </c>
      <c r="I779" s="2" t="s">
        <v>6413</v>
      </c>
      <c r="J779" s="3" t="s">
        <v>6414</v>
      </c>
      <c r="K779" s="4">
        <v>44419</v>
      </c>
      <c r="L779" s="3" t="s">
        <v>6415</v>
      </c>
    </row>
    <row r="780" spans="1:12" x14ac:dyDescent="0.2">
      <c r="A780" s="1">
        <v>779</v>
      </c>
      <c r="B780" s="2" t="s">
        <v>6416</v>
      </c>
      <c r="C780" s="2" t="s">
        <v>6417</v>
      </c>
      <c r="D780" s="2" t="s">
        <v>6418</v>
      </c>
      <c r="E780" s="2" t="s">
        <v>6419</v>
      </c>
      <c r="F780" s="2" t="s">
        <v>6420</v>
      </c>
      <c r="G780" s="2" t="s">
        <v>4808</v>
      </c>
      <c r="H780" s="2" t="s">
        <v>6421</v>
      </c>
      <c r="I780" s="2" t="s">
        <v>6422</v>
      </c>
      <c r="J780" s="3" t="s">
        <v>6423</v>
      </c>
      <c r="K780" s="4">
        <v>44393</v>
      </c>
      <c r="L780" s="3" t="s">
        <v>6424</v>
      </c>
    </row>
    <row r="781" spans="1:12" x14ac:dyDescent="0.2">
      <c r="A781" s="1">
        <v>780</v>
      </c>
      <c r="B781" s="2" t="s">
        <v>6425</v>
      </c>
      <c r="C781" s="2" t="s">
        <v>2383</v>
      </c>
      <c r="D781" s="2" t="s">
        <v>6426</v>
      </c>
      <c r="E781" s="2" t="s">
        <v>6427</v>
      </c>
      <c r="F781" s="2" t="s">
        <v>6428</v>
      </c>
      <c r="G781" s="2" t="s">
        <v>1140</v>
      </c>
      <c r="H781" s="2">
        <f>1-794-255-3288</f>
        <v>-4336</v>
      </c>
      <c r="I781" s="2" t="s">
        <v>6429</v>
      </c>
      <c r="J781" s="3" t="s">
        <v>6430</v>
      </c>
      <c r="K781" s="4">
        <v>44323</v>
      </c>
      <c r="L781" s="3" t="s">
        <v>6431</v>
      </c>
    </row>
    <row r="782" spans="1:12" x14ac:dyDescent="0.2">
      <c r="A782" s="1">
        <v>781</v>
      </c>
      <c r="B782" s="2" t="s">
        <v>6432</v>
      </c>
      <c r="C782" s="2" t="s">
        <v>2590</v>
      </c>
      <c r="D782" s="2" t="s">
        <v>595</v>
      </c>
      <c r="E782" s="2" t="s">
        <v>6433</v>
      </c>
      <c r="F782" s="2" t="s">
        <v>6434</v>
      </c>
      <c r="G782" s="2" t="s">
        <v>2191</v>
      </c>
      <c r="H782" s="2" t="s">
        <v>6435</v>
      </c>
      <c r="I782" s="2" t="s">
        <v>6436</v>
      </c>
      <c r="J782" s="3" t="s">
        <v>6437</v>
      </c>
      <c r="K782" s="4">
        <v>44276</v>
      </c>
      <c r="L782" s="3" t="s">
        <v>6438</v>
      </c>
    </row>
    <row r="783" spans="1:12" x14ac:dyDescent="0.2">
      <c r="A783" s="1">
        <v>782</v>
      </c>
      <c r="B783" s="2" t="s">
        <v>6439</v>
      </c>
      <c r="C783" s="2" t="s">
        <v>6440</v>
      </c>
      <c r="D783" s="2" t="s">
        <v>3629</v>
      </c>
      <c r="E783" s="2" t="s">
        <v>6441</v>
      </c>
      <c r="F783" s="2" t="s">
        <v>6442</v>
      </c>
      <c r="G783" s="2" t="s">
        <v>6200</v>
      </c>
      <c r="H783" s="2" t="s">
        <v>6443</v>
      </c>
      <c r="I783" s="2" t="s">
        <v>6444</v>
      </c>
      <c r="J783" s="3" t="s">
        <v>6445</v>
      </c>
      <c r="K783" s="4">
        <v>44456</v>
      </c>
      <c r="L783" s="3" t="s">
        <v>6446</v>
      </c>
    </row>
    <row r="784" spans="1:12" x14ac:dyDescent="0.2">
      <c r="A784" s="1">
        <v>783</v>
      </c>
      <c r="B784" s="2" t="s">
        <v>6447</v>
      </c>
      <c r="C784" s="2" t="s">
        <v>3513</v>
      </c>
      <c r="D784" s="2" t="s">
        <v>4639</v>
      </c>
      <c r="E784" s="2" t="s">
        <v>6448</v>
      </c>
      <c r="F784" s="2" t="s">
        <v>6449</v>
      </c>
      <c r="G784" s="2" t="s">
        <v>4492</v>
      </c>
      <c r="H784" s="2" t="s">
        <v>6450</v>
      </c>
      <c r="I784" s="2" t="s">
        <v>6451</v>
      </c>
      <c r="J784" s="3" t="s">
        <v>6452</v>
      </c>
      <c r="K784" s="4">
        <v>43912</v>
      </c>
      <c r="L784" s="3" t="s">
        <v>6453</v>
      </c>
    </row>
    <row r="785" spans="1:12" x14ac:dyDescent="0.2">
      <c r="A785" s="1">
        <v>784</v>
      </c>
      <c r="B785" s="2" t="s">
        <v>6454</v>
      </c>
      <c r="C785" s="2" t="s">
        <v>6455</v>
      </c>
      <c r="D785" s="2" t="s">
        <v>4838</v>
      </c>
      <c r="E785" s="2" t="s">
        <v>6456</v>
      </c>
      <c r="F785" s="2" t="s">
        <v>6457</v>
      </c>
      <c r="G785" s="2" t="s">
        <v>589</v>
      </c>
      <c r="H785" s="2" t="s">
        <v>6458</v>
      </c>
      <c r="I785" s="2" t="s">
        <v>6459</v>
      </c>
      <c r="J785" s="3" t="s">
        <v>6460</v>
      </c>
      <c r="K785" s="4">
        <v>44168</v>
      </c>
      <c r="L785" s="3" t="s">
        <v>6461</v>
      </c>
    </row>
    <row r="786" spans="1:12" x14ac:dyDescent="0.2">
      <c r="A786" s="1">
        <v>785</v>
      </c>
      <c r="B786" s="2" t="s">
        <v>6462</v>
      </c>
      <c r="C786" s="2" t="s">
        <v>6463</v>
      </c>
      <c r="D786" s="2" t="s">
        <v>2969</v>
      </c>
      <c r="E786" s="2" t="s">
        <v>6464</v>
      </c>
      <c r="F786" s="2" t="s">
        <v>6465</v>
      </c>
      <c r="G786" s="2" t="s">
        <v>750</v>
      </c>
      <c r="H786" s="2" t="s">
        <v>6466</v>
      </c>
      <c r="I786" s="2" t="s">
        <v>6467</v>
      </c>
      <c r="J786" s="3" t="s">
        <v>6468</v>
      </c>
      <c r="K786" s="4">
        <v>43912</v>
      </c>
      <c r="L786" s="3" t="s">
        <v>6469</v>
      </c>
    </row>
    <row r="787" spans="1:12" x14ac:dyDescent="0.2">
      <c r="A787" s="1">
        <v>786</v>
      </c>
      <c r="B787" s="2" t="s">
        <v>6470</v>
      </c>
      <c r="C787" s="2" t="s">
        <v>4341</v>
      </c>
      <c r="D787" s="2" t="s">
        <v>5868</v>
      </c>
      <c r="E787" s="2" t="s">
        <v>6471</v>
      </c>
      <c r="F787" s="2" t="s">
        <v>6472</v>
      </c>
      <c r="G787" s="2" t="s">
        <v>1336</v>
      </c>
      <c r="H787" s="2" t="s">
        <v>6473</v>
      </c>
      <c r="I787" s="2" t="s">
        <v>6474</v>
      </c>
      <c r="J787" s="3" t="s">
        <v>6475</v>
      </c>
      <c r="K787" s="4">
        <v>44614</v>
      </c>
      <c r="L787" s="3" t="s">
        <v>6476</v>
      </c>
    </row>
    <row r="788" spans="1:12" x14ac:dyDescent="0.2">
      <c r="A788" s="1">
        <v>787</v>
      </c>
      <c r="B788" s="2" t="s">
        <v>6477</v>
      </c>
      <c r="C788" s="2" t="s">
        <v>1136</v>
      </c>
      <c r="D788" s="2" t="s">
        <v>224</v>
      </c>
      <c r="E788" s="2" t="s">
        <v>6478</v>
      </c>
      <c r="F788" s="2" t="s">
        <v>6479</v>
      </c>
      <c r="G788" s="2" t="s">
        <v>2061</v>
      </c>
      <c r="H788" s="2" t="s">
        <v>6480</v>
      </c>
      <c r="I788" s="2" t="s">
        <v>6481</v>
      </c>
      <c r="J788" s="3" t="s">
        <v>6482</v>
      </c>
      <c r="K788" s="4">
        <v>44604</v>
      </c>
      <c r="L788" s="3" t="s">
        <v>21</v>
      </c>
    </row>
    <row r="789" spans="1:12" x14ac:dyDescent="0.2">
      <c r="A789" s="1">
        <v>788</v>
      </c>
      <c r="B789" s="2" t="s">
        <v>6483</v>
      </c>
      <c r="C789" s="2" t="s">
        <v>3147</v>
      </c>
      <c r="D789" s="2" t="s">
        <v>6484</v>
      </c>
      <c r="E789" s="2" t="s">
        <v>6485</v>
      </c>
      <c r="F789" s="2" t="s">
        <v>6486</v>
      </c>
      <c r="G789" s="2" t="s">
        <v>4167</v>
      </c>
      <c r="H789" s="2">
        <v>1281190354</v>
      </c>
      <c r="I789" s="2" t="s">
        <v>6487</v>
      </c>
      <c r="J789" s="3" t="s">
        <v>6488</v>
      </c>
      <c r="K789" s="4">
        <v>44525</v>
      </c>
      <c r="L789" s="3" t="s">
        <v>6489</v>
      </c>
    </row>
    <row r="790" spans="1:12" x14ac:dyDescent="0.2">
      <c r="A790" s="1">
        <v>789</v>
      </c>
      <c r="B790" s="2" t="s">
        <v>6490</v>
      </c>
      <c r="C790" s="2" t="s">
        <v>1442</v>
      </c>
      <c r="D790" s="2" t="s">
        <v>168</v>
      </c>
      <c r="E790" s="2" t="s">
        <v>6491</v>
      </c>
      <c r="F790" s="2" t="s">
        <v>6492</v>
      </c>
      <c r="G790" s="2" t="s">
        <v>3649</v>
      </c>
      <c r="H790" s="2">
        <v>2441427940</v>
      </c>
      <c r="I790" s="2" t="s">
        <v>6493</v>
      </c>
      <c r="J790" s="3" t="s">
        <v>6494</v>
      </c>
      <c r="K790" s="4">
        <v>43987</v>
      </c>
      <c r="L790" s="3" t="s">
        <v>6495</v>
      </c>
    </row>
    <row r="791" spans="1:12" x14ac:dyDescent="0.2">
      <c r="A791" s="1">
        <v>790</v>
      </c>
      <c r="B791" s="2" t="s">
        <v>6496</v>
      </c>
      <c r="C791" s="2" t="s">
        <v>6497</v>
      </c>
      <c r="D791" s="2" t="s">
        <v>1378</v>
      </c>
      <c r="E791" s="2" t="s">
        <v>6498</v>
      </c>
      <c r="F791" s="2" t="s">
        <v>6499</v>
      </c>
      <c r="G791" s="2" t="s">
        <v>4281</v>
      </c>
      <c r="H791" s="2">
        <f>1-951-144-2673</f>
        <v>-3767</v>
      </c>
      <c r="I791" s="2" t="s">
        <v>6500</v>
      </c>
      <c r="J791" s="3" t="s">
        <v>6501</v>
      </c>
      <c r="K791" s="4">
        <v>44435</v>
      </c>
      <c r="L791" s="3" t="s">
        <v>6502</v>
      </c>
    </row>
    <row r="792" spans="1:12" x14ac:dyDescent="0.2">
      <c r="A792" s="1">
        <v>791</v>
      </c>
      <c r="B792" s="2" t="s">
        <v>6503</v>
      </c>
      <c r="C792" s="2" t="s">
        <v>139</v>
      </c>
      <c r="D792" s="2" t="s">
        <v>4741</v>
      </c>
      <c r="E792" s="2" t="s">
        <v>6504</v>
      </c>
      <c r="F792" s="2" t="s">
        <v>6505</v>
      </c>
      <c r="G792" s="2" t="s">
        <v>6506</v>
      </c>
      <c r="H792" s="2" t="s">
        <v>6507</v>
      </c>
      <c r="I792" s="2">
        <f>1-444-799-6940</f>
        <v>-8182</v>
      </c>
      <c r="J792" s="3" t="s">
        <v>6508</v>
      </c>
      <c r="K792" s="4">
        <v>44078</v>
      </c>
      <c r="L792" s="3" t="s">
        <v>6509</v>
      </c>
    </row>
    <row r="793" spans="1:12" x14ac:dyDescent="0.2">
      <c r="A793" s="1">
        <v>792</v>
      </c>
      <c r="B793" s="2" t="s">
        <v>6510</v>
      </c>
      <c r="C793" s="2" t="s">
        <v>1084</v>
      </c>
      <c r="D793" s="2" t="s">
        <v>4225</v>
      </c>
      <c r="E793" s="2" t="s">
        <v>6511</v>
      </c>
      <c r="F793" s="2" t="s">
        <v>6512</v>
      </c>
      <c r="G793" s="2" t="s">
        <v>3534</v>
      </c>
      <c r="H793" s="2" t="s">
        <v>6513</v>
      </c>
      <c r="I793" s="2" t="s">
        <v>6514</v>
      </c>
      <c r="J793" s="3" t="s">
        <v>6515</v>
      </c>
      <c r="K793" s="4">
        <v>43879</v>
      </c>
      <c r="L793" s="3" t="s">
        <v>6516</v>
      </c>
    </row>
    <row r="794" spans="1:12" x14ac:dyDescent="0.2">
      <c r="A794" s="1">
        <v>793</v>
      </c>
      <c r="B794" s="2" t="s">
        <v>6517</v>
      </c>
      <c r="C794" s="2" t="s">
        <v>6518</v>
      </c>
      <c r="D794" s="2" t="s">
        <v>5357</v>
      </c>
      <c r="E794" s="2" t="s">
        <v>3790</v>
      </c>
      <c r="F794" s="2" t="s">
        <v>6519</v>
      </c>
      <c r="G794" s="2" t="s">
        <v>2728</v>
      </c>
      <c r="H794" s="2" t="s">
        <v>6520</v>
      </c>
      <c r="I794" s="2" t="s">
        <v>6521</v>
      </c>
      <c r="J794" s="3" t="s">
        <v>6522</v>
      </c>
      <c r="K794" s="4">
        <v>44490</v>
      </c>
      <c r="L794" s="3" t="s">
        <v>2674</v>
      </c>
    </row>
    <row r="795" spans="1:12" x14ac:dyDescent="0.2">
      <c r="A795" s="1">
        <v>794</v>
      </c>
      <c r="B795" s="2" t="s">
        <v>6523</v>
      </c>
      <c r="C795" s="2" t="s">
        <v>1101</v>
      </c>
      <c r="D795" s="2" t="s">
        <v>1271</v>
      </c>
      <c r="E795" s="2" t="s">
        <v>6524</v>
      </c>
      <c r="F795" s="2" t="s">
        <v>6525</v>
      </c>
      <c r="G795" s="2" t="s">
        <v>1336</v>
      </c>
      <c r="H795" s="2" t="s">
        <v>6526</v>
      </c>
      <c r="I795" s="2" t="s">
        <v>6527</v>
      </c>
      <c r="J795" s="3" t="s">
        <v>6528</v>
      </c>
      <c r="K795" s="4">
        <v>43879</v>
      </c>
      <c r="L795" s="3" t="s">
        <v>6529</v>
      </c>
    </row>
    <row r="796" spans="1:12" x14ac:dyDescent="0.2">
      <c r="A796" s="1">
        <v>795</v>
      </c>
      <c r="B796" s="2" t="s">
        <v>6530</v>
      </c>
      <c r="C796" s="2" t="s">
        <v>6531</v>
      </c>
      <c r="D796" s="2" t="s">
        <v>6532</v>
      </c>
      <c r="E796" s="2" t="s">
        <v>6533</v>
      </c>
      <c r="F796" s="2" t="s">
        <v>6534</v>
      </c>
      <c r="G796" s="2" t="s">
        <v>2515</v>
      </c>
      <c r="H796" s="2" t="s">
        <v>6535</v>
      </c>
      <c r="I796" s="2" t="s">
        <v>6536</v>
      </c>
      <c r="J796" s="3" t="s">
        <v>6537</v>
      </c>
      <c r="K796" s="4">
        <v>43899</v>
      </c>
      <c r="L796" s="3" t="s">
        <v>6538</v>
      </c>
    </row>
    <row r="797" spans="1:12" x14ac:dyDescent="0.2">
      <c r="A797" s="1">
        <v>796</v>
      </c>
      <c r="B797" s="2" t="s">
        <v>6539</v>
      </c>
      <c r="C797" s="2" t="s">
        <v>6540</v>
      </c>
      <c r="D797" s="2" t="s">
        <v>6072</v>
      </c>
      <c r="E797" s="2" t="s">
        <v>6541</v>
      </c>
      <c r="F797" s="2" t="s">
        <v>6542</v>
      </c>
      <c r="G797" s="2" t="s">
        <v>2080</v>
      </c>
      <c r="H797" s="2" t="s">
        <v>6543</v>
      </c>
      <c r="I797" s="2" t="s">
        <v>6544</v>
      </c>
      <c r="J797" s="3" t="s">
        <v>6545</v>
      </c>
      <c r="K797" s="4">
        <v>44051</v>
      </c>
      <c r="L797" s="3" t="s">
        <v>6546</v>
      </c>
    </row>
    <row r="798" spans="1:12" x14ac:dyDescent="0.2">
      <c r="A798" s="1">
        <v>797</v>
      </c>
      <c r="B798" s="2" t="s">
        <v>6547</v>
      </c>
      <c r="C798" s="2" t="s">
        <v>2823</v>
      </c>
      <c r="D798" s="2" t="s">
        <v>6548</v>
      </c>
      <c r="E798" s="2" t="s">
        <v>6549</v>
      </c>
      <c r="F798" s="2" t="s">
        <v>6550</v>
      </c>
      <c r="G798" s="2" t="s">
        <v>3133</v>
      </c>
      <c r="H798" s="2" t="s">
        <v>6551</v>
      </c>
      <c r="I798" s="2">
        <f>1-865-659-5679</f>
        <v>-7202</v>
      </c>
      <c r="J798" s="3" t="s">
        <v>6552</v>
      </c>
      <c r="K798" s="4">
        <v>44325</v>
      </c>
      <c r="L798" s="3" t="s">
        <v>6553</v>
      </c>
    </row>
    <row r="799" spans="1:12" x14ac:dyDescent="0.2">
      <c r="A799" s="1">
        <v>798</v>
      </c>
      <c r="B799" s="2" t="s">
        <v>6554</v>
      </c>
      <c r="C799" s="2" t="s">
        <v>6555</v>
      </c>
      <c r="D799" s="2" t="s">
        <v>5016</v>
      </c>
      <c r="E799" s="2" t="s">
        <v>6556</v>
      </c>
      <c r="F799" s="2" t="s">
        <v>6557</v>
      </c>
      <c r="G799" s="2" t="s">
        <v>108</v>
      </c>
      <c r="H799" s="2" t="s">
        <v>6558</v>
      </c>
      <c r="I799" s="2" t="s">
        <v>6559</v>
      </c>
      <c r="J799" s="3" t="s">
        <v>6560</v>
      </c>
      <c r="K799" s="4">
        <v>44639</v>
      </c>
      <c r="L799" s="3" t="s">
        <v>6424</v>
      </c>
    </row>
    <row r="800" spans="1:12" x14ac:dyDescent="0.2">
      <c r="A800" s="1">
        <v>799</v>
      </c>
      <c r="B800" s="2" t="s">
        <v>6561</v>
      </c>
      <c r="C800" s="2" t="s">
        <v>1735</v>
      </c>
      <c r="D800" s="2" t="s">
        <v>6562</v>
      </c>
      <c r="E800" s="2" t="s">
        <v>6563</v>
      </c>
      <c r="F800" s="2" t="s">
        <v>6564</v>
      </c>
      <c r="G800" s="2" t="s">
        <v>1317</v>
      </c>
      <c r="H800" s="2">
        <v>895604091</v>
      </c>
      <c r="I800" s="2" t="s">
        <v>6565</v>
      </c>
      <c r="J800" s="3" t="s">
        <v>6566</v>
      </c>
      <c r="K800" s="4">
        <v>43956</v>
      </c>
      <c r="L800" s="3" t="s">
        <v>6567</v>
      </c>
    </row>
    <row r="801" spans="1:12" x14ac:dyDescent="0.2">
      <c r="A801" s="1">
        <v>800</v>
      </c>
      <c r="B801" s="2" t="s">
        <v>6568</v>
      </c>
      <c r="C801" s="2" t="s">
        <v>2959</v>
      </c>
      <c r="D801" s="2" t="s">
        <v>6569</v>
      </c>
      <c r="E801" s="2" t="s">
        <v>6570</v>
      </c>
      <c r="F801" s="2" t="s">
        <v>6571</v>
      </c>
      <c r="G801" s="2" t="s">
        <v>3649</v>
      </c>
      <c r="H801" s="2" t="s">
        <v>6572</v>
      </c>
      <c r="I801" s="2" t="s">
        <v>6573</v>
      </c>
      <c r="J801" s="3" t="s">
        <v>6574</v>
      </c>
      <c r="K801" s="4">
        <v>44608</v>
      </c>
      <c r="L801" s="3" t="s">
        <v>6575</v>
      </c>
    </row>
    <row r="802" spans="1:12" x14ac:dyDescent="0.2">
      <c r="A802" s="1">
        <v>801</v>
      </c>
      <c r="B802" s="2" t="s">
        <v>6576</v>
      </c>
      <c r="C802" s="2" t="s">
        <v>1074</v>
      </c>
      <c r="D802" s="2" t="s">
        <v>6577</v>
      </c>
      <c r="E802" s="2" t="s">
        <v>6578</v>
      </c>
      <c r="F802" s="2" t="s">
        <v>6579</v>
      </c>
      <c r="G802" s="2" t="s">
        <v>1140</v>
      </c>
      <c r="H802" s="2">
        <v>3105048938</v>
      </c>
      <c r="I802" s="2" t="s">
        <v>6580</v>
      </c>
      <c r="J802" s="3" t="s">
        <v>6581</v>
      </c>
      <c r="K802" s="4">
        <v>43887</v>
      </c>
      <c r="L802" s="3" t="s">
        <v>6582</v>
      </c>
    </row>
    <row r="803" spans="1:12" x14ac:dyDescent="0.2">
      <c r="A803" s="1">
        <v>802</v>
      </c>
      <c r="B803" s="2" t="s">
        <v>6583</v>
      </c>
      <c r="C803" s="2" t="s">
        <v>6584</v>
      </c>
      <c r="D803" s="2" t="s">
        <v>1978</v>
      </c>
      <c r="E803" s="2" t="s">
        <v>6585</v>
      </c>
      <c r="F803" s="2" t="s">
        <v>6586</v>
      </c>
      <c r="G803" s="2" t="s">
        <v>2182</v>
      </c>
      <c r="H803" s="2" t="s">
        <v>6587</v>
      </c>
      <c r="I803" s="2" t="s">
        <v>6588</v>
      </c>
      <c r="J803" s="3" t="s">
        <v>6589</v>
      </c>
      <c r="K803" s="4">
        <v>44467</v>
      </c>
      <c r="L803" s="3" t="s">
        <v>6590</v>
      </c>
    </row>
    <row r="804" spans="1:12" x14ac:dyDescent="0.2">
      <c r="A804" s="1">
        <v>803</v>
      </c>
      <c r="B804" s="2" t="s">
        <v>6591</v>
      </c>
      <c r="C804" s="2" t="s">
        <v>1442</v>
      </c>
      <c r="D804" s="2" t="s">
        <v>803</v>
      </c>
      <c r="E804" s="2" t="s">
        <v>6592</v>
      </c>
      <c r="F804" s="2" t="s">
        <v>6593</v>
      </c>
      <c r="G804" s="2" t="s">
        <v>419</v>
      </c>
      <c r="H804" s="2" t="s">
        <v>6594</v>
      </c>
      <c r="I804" s="2" t="s">
        <v>6595</v>
      </c>
      <c r="J804" s="3" t="s">
        <v>6596</v>
      </c>
      <c r="K804" s="4">
        <v>43865</v>
      </c>
      <c r="L804" s="3" t="s">
        <v>6597</v>
      </c>
    </row>
    <row r="805" spans="1:12" x14ac:dyDescent="0.2">
      <c r="A805" s="1">
        <v>804</v>
      </c>
      <c r="B805" s="2" t="s">
        <v>6598</v>
      </c>
      <c r="C805" s="2" t="s">
        <v>6599</v>
      </c>
      <c r="D805" s="2" t="s">
        <v>6600</v>
      </c>
      <c r="E805" s="2" t="s">
        <v>6601</v>
      </c>
      <c r="F805" s="2" t="s">
        <v>6602</v>
      </c>
      <c r="G805" s="2" t="s">
        <v>3396</v>
      </c>
      <c r="H805" s="2" t="s">
        <v>6603</v>
      </c>
      <c r="I805" s="2" t="s">
        <v>6604</v>
      </c>
      <c r="J805" s="3" t="s">
        <v>6605</v>
      </c>
      <c r="K805" s="4">
        <v>44631</v>
      </c>
      <c r="L805" s="3" t="s">
        <v>6606</v>
      </c>
    </row>
    <row r="806" spans="1:12" x14ac:dyDescent="0.2">
      <c r="A806" s="1">
        <v>805</v>
      </c>
      <c r="B806" s="2" t="s">
        <v>6607</v>
      </c>
      <c r="C806" s="2" t="s">
        <v>5366</v>
      </c>
      <c r="D806" s="2" t="s">
        <v>1002</v>
      </c>
      <c r="E806" s="2" t="s">
        <v>6608</v>
      </c>
      <c r="F806" s="2" t="s">
        <v>6609</v>
      </c>
      <c r="G806" s="2" t="s">
        <v>200</v>
      </c>
      <c r="H806" s="2" t="s">
        <v>6610</v>
      </c>
      <c r="I806" s="2" t="s">
        <v>6611</v>
      </c>
      <c r="J806" s="3" t="s">
        <v>6612</v>
      </c>
      <c r="K806" s="4">
        <v>44318</v>
      </c>
      <c r="L806" s="3" t="s">
        <v>6613</v>
      </c>
    </row>
    <row r="807" spans="1:12" x14ac:dyDescent="0.2">
      <c r="A807" s="1">
        <v>806</v>
      </c>
      <c r="B807" s="2" t="s">
        <v>6614</v>
      </c>
      <c r="C807" s="2" t="s">
        <v>6615</v>
      </c>
      <c r="D807" s="2" t="s">
        <v>6616</v>
      </c>
      <c r="E807" s="2" t="s">
        <v>6617</v>
      </c>
      <c r="F807" s="2" t="s">
        <v>6618</v>
      </c>
      <c r="G807" s="2" t="s">
        <v>301</v>
      </c>
      <c r="H807" s="2" t="s">
        <v>6619</v>
      </c>
      <c r="I807" s="2" t="s">
        <v>6620</v>
      </c>
      <c r="J807" s="3" t="s">
        <v>6621</v>
      </c>
      <c r="K807" s="4">
        <v>43942</v>
      </c>
      <c r="L807" s="3" t="s">
        <v>6622</v>
      </c>
    </row>
    <row r="808" spans="1:12" x14ac:dyDescent="0.2">
      <c r="A808" s="1">
        <v>807</v>
      </c>
      <c r="B808" s="2" t="s">
        <v>6623</v>
      </c>
      <c r="C808" s="2" t="s">
        <v>177</v>
      </c>
      <c r="D808" s="2" t="s">
        <v>6624</v>
      </c>
      <c r="E808" s="2" t="s">
        <v>4784</v>
      </c>
      <c r="F808" s="2" t="s">
        <v>6625</v>
      </c>
      <c r="G808" s="2" t="s">
        <v>3302</v>
      </c>
      <c r="H808" s="2" t="s">
        <v>6626</v>
      </c>
      <c r="I808" s="2" t="s">
        <v>6627</v>
      </c>
      <c r="J808" s="3" t="s">
        <v>6628</v>
      </c>
      <c r="K808" s="4">
        <v>43940</v>
      </c>
      <c r="L808" s="3" t="s">
        <v>6629</v>
      </c>
    </row>
    <row r="809" spans="1:12" x14ac:dyDescent="0.2">
      <c r="A809" s="1">
        <v>808</v>
      </c>
      <c r="B809" s="2" t="s">
        <v>6630</v>
      </c>
      <c r="C809" s="2" t="s">
        <v>1136</v>
      </c>
      <c r="D809" s="2" t="s">
        <v>1897</v>
      </c>
      <c r="E809" s="2" t="s">
        <v>6631</v>
      </c>
      <c r="F809" s="2" t="s">
        <v>6632</v>
      </c>
      <c r="G809" s="2" t="s">
        <v>1023</v>
      </c>
      <c r="H809" s="2" t="s">
        <v>6633</v>
      </c>
      <c r="I809" s="2" t="s">
        <v>6634</v>
      </c>
      <c r="J809" s="3" t="s">
        <v>6635</v>
      </c>
      <c r="K809" s="4">
        <v>44402</v>
      </c>
      <c r="L809" s="3" t="s">
        <v>6636</v>
      </c>
    </row>
    <row r="810" spans="1:12" x14ac:dyDescent="0.2">
      <c r="A810" s="1">
        <v>809</v>
      </c>
      <c r="B810" s="2" t="s">
        <v>6637</v>
      </c>
      <c r="C810" s="2" t="s">
        <v>3221</v>
      </c>
      <c r="D810" s="2" t="s">
        <v>4630</v>
      </c>
      <c r="E810" s="2" t="s">
        <v>6638</v>
      </c>
      <c r="F810" s="2" t="s">
        <v>6639</v>
      </c>
      <c r="G810" s="2" t="s">
        <v>6640</v>
      </c>
      <c r="H810" s="2">
        <v>2478712584</v>
      </c>
      <c r="I810" s="2" t="s">
        <v>6641</v>
      </c>
      <c r="J810" s="3" t="s">
        <v>6642</v>
      </c>
      <c r="K810" s="4">
        <v>44664</v>
      </c>
      <c r="L810" s="3" t="s">
        <v>6643</v>
      </c>
    </row>
    <row r="811" spans="1:12" x14ac:dyDescent="0.2">
      <c r="A811" s="1">
        <v>810</v>
      </c>
      <c r="B811" s="2" t="s">
        <v>6644</v>
      </c>
      <c r="C811" s="2" t="s">
        <v>6645</v>
      </c>
      <c r="D811" s="2" t="s">
        <v>6646</v>
      </c>
      <c r="E811" s="2" t="s">
        <v>6647</v>
      </c>
      <c r="F811" s="2" t="s">
        <v>6648</v>
      </c>
      <c r="G811" s="2" t="s">
        <v>1104</v>
      </c>
      <c r="H811" s="2" t="s">
        <v>6649</v>
      </c>
      <c r="I811" s="2" t="s">
        <v>6650</v>
      </c>
      <c r="J811" s="3" t="s">
        <v>6651</v>
      </c>
      <c r="K811" s="4">
        <v>44702</v>
      </c>
      <c r="L811" s="3" t="s">
        <v>6652</v>
      </c>
    </row>
    <row r="812" spans="1:12" x14ac:dyDescent="0.2">
      <c r="A812" s="1">
        <v>811</v>
      </c>
      <c r="B812" s="2" t="s">
        <v>6653</v>
      </c>
      <c r="C812" s="2" t="s">
        <v>6654</v>
      </c>
      <c r="D812" s="2" t="s">
        <v>6655</v>
      </c>
      <c r="E812" s="2" t="s">
        <v>6656</v>
      </c>
      <c r="F812" s="2" t="s">
        <v>6657</v>
      </c>
      <c r="G812" s="2" t="s">
        <v>3534</v>
      </c>
      <c r="H812" s="2" t="s">
        <v>6658</v>
      </c>
      <c r="I812" s="2" t="s">
        <v>6659</v>
      </c>
      <c r="J812" s="3" t="s">
        <v>6660</v>
      </c>
      <c r="K812" s="4">
        <v>44432</v>
      </c>
      <c r="L812" s="3" t="s">
        <v>6661</v>
      </c>
    </row>
    <row r="813" spans="1:12" x14ac:dyDescent="0.2">
      <c r="A813" s="1">
        <v>812</v>
      </c>
      <c r="B813" s="2" t="s">
        <v>6662</v>
      </c>
      <c r="C813" s="2" t="s">
        <v>4183</v>
      </c>
      <c r="D813" s="2" t="s">
        <v>6663</v>
      </c>
      <c r="E813" s="2" t="s">
        <v>6664</v>
      </c>
      <c r="F813" s="2" t="s">
        <v>6665</v>
      </c>
      <c r="G813" s="2" t="s">
        <v>2182</v>
      </c>
      <c r="H813" s="2" t="s">
        <v>6666</v>
      </c>
      <c r="I813" s="2" t="s">
        <v>6667</v>
      </c>
      <c r="J813" s="3" t="s">
        <v>6668</v>
      </c>
      <c r="K813" s="4">
        <v>43955</v>
      </c>
      <c r="L813" s="3" t="s">
        <v>6669</v>
      </c>
    </row>
    <row r="814" spans="1:12" x14ac:dyDescent="0.2">
      <c r="A814" s="1">
        <v>813</v>
      </c>
      <c r="B814" s="2" t="s">
        <v>6670</v>
      </c>
      <c r="C814" s="2" t="s">
        <v>3557</v>
      </c>
      <c r="D814" s="2" t="s">
        <v>605</v>
      </c>
      <c r="E814" s="2" t="s">
        <v>6671</v>
      </c>
      <c r="F814" s="2" t="s">
        <v>6672</v>
      </c>
      <c r="G814" s="2" t="s">
        <v>82</v>
      </c>
      <c r="H814" s="2" t="s">
        <v>6673</v>
      </c>
      <c r="I814" s="2" t="s">
        <v>6674</v>
      </c>
      <c r="J814" s="3" t="s">
        <v>6675</v>
      </c>
      <c r="K814" s="4">
        <v>44474</v>
      </c>
      <c r="L814" s="3" t="s">
        <v>6676</v>
      </c>
    </row>
    <row r="815" spans="1:12" x14ac:dyDescent="0.2">
      <c r="A815" s="1">
        <v>814</v>
      </c>
      <c r="B815" s="2" t="s">
        <v>6677</v>
      </c>
      <c r="C815" s="2" t="s">
        <v>1019</v>
      </c>
      <c r="D815" s="2" t="s">
        <v>1119</v>
      </c>
      <c r="E815" s="2" t="s">
        <v>6678</v>
      </c>
      <c r="F815" s="2" t="s">
        <v>6679</v>
      </c>
      <c r="G815" s="2" t="s">
        <v>4281</v>
      </c>
      <c r="H815" s="2" t="s">
        <v>6680</v>
      </c>
      <c r="I815" s="2" t="s">
        <v>6681</v>
      </c>
      <c r="J815" s="3" t="s">
        <v>6682</v>
      </c>
      <c r="K815" s="4">
        <v>44261</v>
      </c>
      <c r="L815" s="3" t="s">
        <v>6683</v>
      </c>
    </row>
    <row r="816" spans="1:12" x14ac:dyDescent="0.2">
      <c r="A816" s="1">
        <v>815</v>
      </c>
      <c r="B816" s="2" t="s">
        <v>6684</v>
      </c>
      <c r="C816" s="2" t="s">
        <v>2374</v>
      </c>
      <c r="D816" s="2" t="s">
        <v>1361</v>
      </c>
      <c r="E816" s="2" t="s">
        <v>6685</v>
      </c>
      <c r="F816" s="2" t="s">
        <v>6686</v>
      </c>
      <c r="G816" s="2" t="s">
        <v>4386</v>
      </c>
      <c r="H816" s="2" t="s">
        <v>6687</v>
      </c>
      <c r="I816" s="2" t="s">
        <v>6688</v>
      </c>
      <c r="J816" s="3" t="s">
        <v>6689</v>
      </c>
      <c r="K816" s="4">
        <v>43873</v>
      </c>
      <c r="L816" s="3" t="s">
        <v>6489</v>
      </c>
    </row>
    <row r="817" spans="1:12" x14ac:dyDescent="0.2">
      <c r="A817" s="1">
        <v>816</v>
      </c>
      <c r="B817" s="2" t="s">
        <v>6690</v>
      </c>
      <c r="C817" s="2" t="s">
        <v>5382</v>
      </c>
      <c r="D817" s="2" t="s">
        <v>393</v>
      </c>
      <c r="E817" s="2" t="s">
        <v>6691</v>
      </c>
      <c r="F817" s="2" t="s">
        <v>6692</v>
      </c>
      <c r="G817" s="2" t="s">
        <v>2191</v>
      </c>
      <c r="H817" s="2" t="s">
        <v>6693</v>
      </c>
      <c r="I817" s="2" t="s">
        <v>6694</v>
      </c>
      <c r="J817" s="3" t="s">
        <v>6695</v>
      </c>
      <c r="K817" s="4">
        <v>44107</v>
      </c>
      <c r="L817" s="3" t="s">
        <v>6696</v>
      </c>
    </row>
    <row r="818" spans="1:12" x14ac:dyDescent="0.2">
      <c r="A818" s="1">
        <v>817</v>
      </c>
      <c r="B818" s="2" t="s">
        <v>6697</v>
      </c>
      <c r="C818" s="2" t="s">
        <v>4985</v>
      </c>
      <c r="D818" s="2" t="s">
        <v>6698</v>
      </c>
      <c r="E818" s="2" t="s">
        <v>6699</v>
      </c>
      <c r="F818" s="2" t="s">
        <v>6700</v>
      </c>
      <c r="G818" s="2" t="s">
        <v>2216</v>
      </c>
      <c r="H818" s="2" t="s">
        <v>6701</v>
      </c>
      <c r="I818" s="2" t="s">
        <v>6702</v>
      </c>
      <c r="J818" s="3" t="s">
        <v>6703</v>
      </c>
      <c r="K818" s="4">
        <v>43864</v>
      </c>
      <c r="L818" s="3" t="s">
        <v>6704</v>
      </c>
    </row>
    <row r="819" spans="1:12" x14ac:dyDescent="0.2">
      <c r="A819" s="1">
        <v>818</v>
      </c>
      <c r="B819" s="2" t="s">
        <v>6705</v>
      </c>
      <c r="C819" s="2" t="s">
        <v>416</v>
      </c>
      <c r="D819" s="2" t="s">
        <v>4156</v>
      </c>
      <c r="E819" s="2" t="s">
        <v>6706</v>
      </c>
      <c r="F819" s="2" t="s">
        <v>6707</v>
      </c>
      <c r="G819" s="2" t="s">
        <v>626</v>
      </c>
      <c r="H819" s="2" t="s">
        <v>6708</v>
      </c>
      <c r="I819" s="2" t="s">
        <v>6709</v>
      </c>
      <c r="J819" s="3" t="s">
        <v>6710</v>
      </c>
      <c r="K819" s="4">
        <v>44205</v>
      </c>
      <c r="L819" s="3" t="s">
        <v>6711</v>
      </c>
    </row>
    <row r="820" spans="1:12" x14ac:dyDescent="0.2">
      <c r="A820" s="1">
        <v>819</v>
      </c>
      <c r="B820" s="2" t="s">
        <v>6712</v>
      </c>
      <c r="C820" s="2" t="s">
        <v>1661</v>
      </c>
      <c r="D820" s="2" t="s">
        <v>4123</v>
      </c>
      <c r="E820" s="2" t="s">
        <v>6713</v>
      </c>
      <c r="F820" s="2" t="s">
        <v>6714</v>
      </c>
      <c r="G820" s="2" t="s">
        <v>1702</v>
      </c>
      <c r="H820" s="2" t="s">
        <v>6715</v>
      </c>
      <c r="I820" s="2" t="s">
        <v>6716</v>
      </c>
      <c r="J820" s="3" t="s">
        <v>6717</v>
      </c>
      <c r="K820" s="4">
        <v>44405</v>
      </c>
      <c r="L820" s="3" t="s">
        <v>6718</v>
      </c>
    </row>
    <row r="821" spans="1:12" x14ac:dyDescent="0.2">
      <c r="A821" s="1">
        <v>820</v>
      </c>
      <c r="B821" s="2" t="s">
        <v>6719</v>
      </c>
      <c r="C821" s="2" t="s">
        <v>1038</v>
      </c>
      <c r="D821" s="2" t="s">
        <v>6380</v>
      </c>
      <c r="E821" s="2" t="s">
        <v>6720</v>
      </c>
      <c r="F821" s="2" t="s">
        <v>6721</v>
      </c>
      <c r="G821" s="2" t="s">
        <v>3623</v>
      </c>
      <c r="H821" s="2" t="s">
        <v>6722</v>
      </c>
      <c r="I821" s="2" t="s">
        <v>6723</v>
      </c>
      <c r="J821" s="3" t="s">
        <v>6724</v>
      </c>
      <c r="K821" s="4">
        <v>44078</v>
      </c>
      <c r="L821" s="3" t="s">
        <v>6725</v>
      </c>
    </row>
    <row r="822" spans="1:12" x14ac:dyDescent="0.2">
      <c r="A822" s="1">
        <v>821</v>
      </c>
      <c r="B822" s="2" t="s">
        <v>6726</v>
      </c>
      <c r="C822" s="2" t="s">
        <v>1752</v>
      </c>
      <c r="D822" s="2" t="s">
        <v>3957</v>
      </c>
      <c r="E822" s="2" t="s">
        <v>6727</v>
      </c>
      <c r="F822" s="2" t="s">
        <v>6728</v>
      </c>
      <c r="G822" s="2" t="s">
        <v>217</v>
      </c>
      <c r="H822" s="2" t="s">
        <v>6729</v>
      </c>
      <c r="I822" s="2" t="s">
        <v>6730</v>
      </c>
      <c r="J822" s="3" t="s">
        <v>6731</v>
      </c>
      <c r="K822" s="4">
        <v>44636</v>
      </c>
      <c r="L822" s="3" t="s">
        <v>6732</v>
      </c>
    </row>
    <row r="823" spans="1:12" x14ac:dyDescent="0.2">
      <c r="A823" s="1">
        <v>822</v>
      </c>
      <c r="B823" s="2" t="s">
        <v>6733</v>
      </c>
      <c r="C823" s="2" t="s">
        <v>4846</v>
      </c>
      <c r="D823" s="2" t="s">
        <v>4559</v>
      </c>
      <c r="E823" s="2" t="s">
        <v>6734</v>
      </c>
      <c r="F823" s="2" t="s">
        <v>6735</v>
      </c>
      <c r="G823" s="2" t="s">
        <v>3524</v>
      </c>
      <c r="H823" s="2" t="s">
        <v>6736</v>
      </c>
      <c r="I823" s="2" t="s">
        <v>6737</v>
      </c>
      <c r="J823" s="3" t="s">
        <v>6738</v>
      </c>
      <c r="K823" s="4">
        <v>44439</v>
      </c>
      <c r="L823" s="3" t="s">
        <v>6739</v>
      </c>
    </row>
    <row r="824" spans="1:12" x14ac:dyDescent="0.2">
      <c r="A824" s="1">
        <v>823</v>
      </c>
      <c r="B824" s="2" t="s">
        <v>6740</v>
      </c>
      <c r="C824" s="2" t="s">
        <v>6741</v>
      </c>
      <c r="D824" s="2" t="s">
        <v>2668</v>
      </c>
      <c r="E824" s="2" t="s">
        <v>6742</v>
      </c>
      <c r="F824" s="2" t="s">
        <v>6743</v>
      </c>
      <c r="G824" s="2" t="s">
        <v>6200</v>
      </c>
      <c r="H824" s="2" t="s">
        <v>6744</v>
      </c>
      <c r="I824" s="2" t="s">
        <v>6745</v>
      </c>
      <c r="J824" s="3" t="s">
        <v>6746</v>
      </c>
      <c r="K824" s="4">
        <v>44302</v>
      </c>
      <c r="L824" s="3" t="s">
        <v>6747</v>
      </c>
    </row>
    <row r="825" spans="1:12" x14ac:dyDescent="0.2">
      <c r="A825" s="1">
        <v>824</v>
      </c>
      <c r="B825" s="2" t="s">
        <v>6748</v>
      </c>
      <c r="C825" s="2" t="s">
        <v>576</v>
      </c>
      <c r="D825" s="2" t="s">
        <v>4209</v>
      </c>
      <c r="E825" s="2" t="s">
        <v>6749</v>
      </c>
      <c r="F825" s="2" t="s">
        <v>6750</v>
      </c>
      <c r="G825" s="2" t="s">
        <v>3116</v>
      </c>
      <c r="H825" s="2" t="s">
        <v>6751</v>
      </c>
      <c r="I825" s="2" t="s">
        <v>6752</v>
      </c>
      <c r="J825" s="3" t="s">
        <v>6753</v>
      </c>
      <c r="K825" s="4">
        <v>43934</v>
      </c>
      <c r="L825" s="3" t="s">
        <v>6754</v>
      </c>
    </row>
    <row r="826" spans="1:12" x14ac:dyDescent="0.2">
      <c r="A826" s="1">
        <v>825</v>
      </c>
      <c r="B826" s="2" t="s">
        <v>6755</v>
      </c>
      <c r="C826" s="2" t="s">
        <v>2067</v>
      </c>
      <c r="D826" s="2" t="s">
        <v>1598</v>
      </c>
      <c r="E826" s="2" t="s">
        <v>6756</v>
      </c>
      <c r="F826" s="2" t="s">
        <v>6757</v>
      </c>
      <c r="G826" s="2" t="s">
        <v>3116</v>
      </c>
      <c r="H826" s="2" t="s">
        <v>6758</v>
      </c>
      <c r="I826" s="2" t="s">
        <v>6759</v>
      </c>
      <c r="J826" s="3" t="s">
        <v>6760</v>
      </c>
      <c r="K826" s="4">
        <v>44179</v>
      </c>
      <c r="L826" s="3" t="s">
        <v>6761</v>
      </c>
    </row>
    <row r="827" spans="1:12" x14ac:dyDescent="0.2">
      <c r="A827" s="1">
        <v>826</v>
      </c>
      <c r="B827" s="2" t="s">
        <v>6762</v>
      </c>
      <c r="C827" s="2" t="s">
        <v>1254</v>
      </c>
      <c r="D827" s="2" t="s">
        <v>1184</v>
      </c>
      <c r="E827" s="2" t="s">
        <v>6763</v>
      </c>
      <c r="F827" s="2" t="s">
        <v>6764</v>
      </c>
      <c r="G827" s="2" t="s">
        <v>1168</v>
      </c>
      <c r="H827" s="2" t="s">
        <v>6765</v>
      </c>
      <c r="I827" s="2">
        <f>1-471-285-3647</f>
        <v>-4402</v>
      </c>
      <c r="J827" s="3" t="s">
        <v>6766</v>
      </c>
      <c r="K827" s="4">
        <v>44167</v>
      </c>
      <c r="L827" s="3" t="s">
        <v>6767</v>
      </c>
    </row>
    <row r="828" spans="1:12" x14ac:dyDescent="0.2">
      <c r="A828" s="1">
        <v>827</v>
      </c>
      <c r="B828" s="2" t="s">
        <v>6768</v>
      </c>
      <c r="C828" s="2" t="s">
        <v>6769</v>
      </c>
      <c r="D828" s="2" t="s">
        <v>1762</v>
      </c>
      <c r="E828" s="2" t="s">
        <v>6770</v>
      </c>
      <c r="F828" s="2" t="s">
        <v>6771</v>
      </c>
      <c r="G828" s="2" t="s">
        <v>1506</v>
      </c>
      <c r="H828" s="2" t="s">
        <v>6772</v>
      </c>
      <c r="I828" s="2" t="s">
        <v>6773</v>
      </c>
      <c r="J828" s="3" t="s">
        <v>6774</v>
      </c>
      <c r="K828" s="4">
        <v>44570</v>
      </c>
      <c r="L828" s="3" t="s">
        <v>6775</v>
      </c>
    </row>
    <row r="829" spans="1:12" x14ac:dyDescent="0.2">
      <c r="A829" s="1">
        <v>828</v>
      </c>
      <c r="B829" s="2" t="s">
        <v>6776</v>
      </c>
      <c r="C829" s="2" t="s">
        <v>424</v>
      </c>
      <c r="D829" s="2" t="s">
        <v>6777</v>
      </c>
      <c r="E829" s="2" t="s">
        <v>6778</v>
      </c>
      <c r="F829" s="2" t="s">
        <v>6779</v>
      </c>
      <c r="G829" s="2" t="s">
        <v>530</v>
      </c>
      <c r="H829" s="2" t="s">
        <v>6780</v>
      </c>
      <c r="I829" s="2" t="s">
        <v>6781</v>
      </c>
      <c r="J829" s="3" t="s">
        <v>6782</v>
      </c>
      <c r="K829" s="4">
        <v>44355</v>
      </c>
      <c r="L829" s="3" t="s">
        <v>6783</v>
      </c>
    </row>
    <row r="830" spans="1:12" x14ac:dyDescent="0.2">
      <c r="A830" s="1">
        <v>829</v>
      </c>
      <c r="B830" s="2" t="s">
        <v>6784</v>
      </c>
      <c r="C830" s="2" t="s">
        <v>6785</v>
      </c>
      <c r="D830" s="2" t="s">
        <v>6786</v>
      </c>
      <c r="E830" s="2" t="s">
        <v>6787</v>
      </c>
      <c r="F830" s="2" t="s">
        <v>6788</v>
      </c>
      <c r="G830" s="2" t="s">
        <v>1231</v>
      </c>
      <c r="H830" s="2" t="s">
        <v>6789</v>
      </c>
      <c r="I830" s="2" t="s">
        <v>6790</v>
      </c>
      <c r="J830" s="3" t="s">
        <v>6791</v>
      </c>
      <c r="K830" s="4">
        <v>44158</v>
      </c>
      <c r="L830" s="3" t="s">
        <v>6792</v>
      </c>
    </row>
    <row r="831" spans="1:12" x14ac:dyDescent="0.2">
      <c r="A831" s="1">
        <v>830</v>
      </c>
      <c r="B831" s="2" t="s">
        <v>6793</v>
      </c>
      <c r="C831" s="2" t="s">
        <v>1978</v>
      </c>
      <c r="D831" s="2" t="s">
        <v>2659</v>
      </c>
      <c r="E831" s="2" t="s">
        <v>6794</v>
      </c>
      <c r="F831" s="2" t="s">
        <v>6795</v>
      </c>
      <c r="G831" s="2" t="s">
        <v>4492</v>
      </c>
      <c r="H831" s="2">
        <v>417685257</v>
      </c>
      <c r="I831" s="2" t="s">
        <v>6796</v>
      </c>
      <c r="J831" s="3" t="s">
        <v>6797</v>
      </c>
      <c r="K831" s="4">
        <v>43940</v>
      </c>
      <c r="L831" s="3" t="s">
        <v>6798</v>
      </c>
    </row>
    <row r="832" spans="1:12" x14ac:dyDescent="0.2">
      <c r="A832" s="1">
        <v>831</v>
      </c>
      <c r="B832" s="2" t="s">
        <v>6799</v>
      </c>
      <c r="C832" s="2" t="s">
        <v>719</v>
      </c>
      <c r="D832" s="2" t="s">
        <v>2314</v>
      </c>
      <c r="E832" s="2" t="s">
        <v>3310</v>
      </c>
      <c r="F832" s="2" t="s">
        <v>6800</v>
      </c>
      <c r="G832" s="2" t="s">
        <v>1506</v>
      </c>
      <c r="H832" s="2">
        <v>9363852488</v>
      </c>
      <c r="I832" s="2" t="s">
        <v>6801</v>
      </c>
      <c r="J832" s="3" t="s">
        <v>6802</v>
      </c>
      <c r="K832" s="4">
        <v>44634</v>
      </c>
      <c r="L832" s="3" t="s">
        <v>6803</v>
      </c>
    </row>
    <row r="833" spans="1:12" x14ac:dyDescent="0.2">
      <c r="A833" s="1">
        <v>832</v>
      </c>
      <c r="B833" s="2" t="s">
        <v>6804</v>
      </c>
      <c r="C833" s="2" t="s">
        <v>78</v>
      </c>
      <c r="D833" s="2" t="s">
        <v>6805</v>
      </c>
      <c r="E833" s="2" t="s">
        <v>6806</v>
      </c>
      <c r="F833" s="2" t="s">
        <v>6807</v>
      </c>
      <c r="G833" s="2" t="s">
        <v>1544</v>
      </c>
      <c r="H833" s="2" t="s">
        <v>6808</v>
      </c>
      <c r="I833" s="2" t="s">
        <v>6809</v>
      </c>
      <c r="J833" s="3" t="s">
        <v>6810</v>
      </c>
      <c r="K833" s="4">
        <v>43863</v>
      </c>
      <c r="L833" s="3" t="s">
        <v>6811</v>
      </c>
    </row>
    <row r="834" spans="1:12" x14ac:dyDescent="0.2">
      <c r="A834" s="1">
        <v>833</v>
      </c>
      <c r="B834" s="2" t="s">
        <v>6812</v>
      </c>
      <c r="C834" s="2" t="s">
        <v>6813</v>
      </c>
      <c r="D834" s="2" t="s">
        <v>3797</v>
      </c>
      <c r="E834" s="2" t="s">
        <v>6814</v>
      </c>
      <c r="F834" s="2" t="s">
        <v>6815</v>
      </c>
      <c r="G834" s="2" t="s">
        <v>2945</v>
      </c>
      <c r="H834" s="2" t="s">
        <v>6816</v>
      </c>
      <c r="I834" s="2">
        <v>7387091122</v>
      </c>
      <c r="J834" s="3" t="s">
        <v>6817</v>
      </c>
      <c r="K834" s="4">
        <v>44700</v>
      </c>
      <c r="L834" s="3" t="s">
        <v>6818</v>
      </c>
    </row>
    <row r="835" spans="1:12" x14ac:dyDescent="0.2">
      <c r="A835" s="1">
        <v>834</v>
      </c>
      <c r="B835" s="2" t="s">
        <v>6819</v>
      </c>
      <c r="C835" s="2" t="s">
        <v>1377</v>
      </c>
      <c r="D835" s="2" t="s">
        <v>2522</v>
      </c>
      <c r="E835" s="2" t="s">
        <v>6820</v>
      </c>
      <c r="F835" s="2" t="s">
        <v>6821</v>
      </c>
      <c r="G835" s="2" t="s">
        <v>2061</v>
      </c>
      <c r="H835" s="2" t="s">
        <v>6822</v>
      </c>
      <c r="I835" s="2" t="s">
        <v>6823</v>
      </c>
      <c r="J835" s="3" t="s">
        <v>6824</v>
      </c>
      <c r="K835" s="4">
        <v>44264</v>
      </c>
      <c r="L835" s="3" t="s">
        <v>6825</v>
      </c>
    </row>
    <row r="836" spans="1:12" x14ac:dyDescent="0.2">
      <c r="A836" s="1">
        <v>835</v>
      </c>
      <c r="B836" s="2" t="s">
        <v>6826</v>
      </c>
      <c r="C836" s="2" t="s">
        <v>6827</v>
      </c>
      <c r="D836" s="2" t="s">
        <v>6828</v>
      </c>
      <c r="E836" s="2" t="s">
        <v>6829</v>
      </c>
      <c r="F836" s="2" t="s">
        <v>6830</v>
      </c>
      <c r="G836" s="2" t="s">
        <v>589</v>
      </c>
      <c r="H836" s="2" t="s">
        <v>6831</v>
      </c>
      <c r="I836" s="2" t="s">
        <v>6832</v>
      </c>
      <c r="J836" s="3" t="s">
        <v>6833</v>
      </c>
      <c r="K836" s="4">
        <v>44083</v>
      </c>
      <c r="L836" s="3" t="s">
        <v>6834</v>
      </c>
    </row>
    <row r="837" spans="1:12" x14ac:dyDescent="0.2">
      <c r="A837" s="1">
        <v>836</v>
      </c>
      <c r="B837" s="2" t="s">
        <v>6835</v>
      </c>
      <c r="C837" s="2" t="s">
        <v>6836</v>
      </c>
      <c r="D837" s="2" t="s">
        <v>935</v>
      </c>
      <c r="E837" s="2" t="s">
        <v>6837</v>
      </c>
      <c r="F837" s="2" t="s">
        <v>6838</v>
      </c>
      <c r="G837" s="2" t="s">
        <v>1213</v>
      </c>
      <c r="H837" s="2" t="s">
        <v>6839</v>
      </c>
      <c r="I837" s="2" t="s">
        <v>6840</v>
      </c>
      <c r="J837" s="3" t="s">
        <v>6841</v>
      </c>
      <c r="K837" s="4">
        <v>44512</v>
      </c>
      <c r="L837" s="3" t="s">
        <v>6842</v>
      </c>
    </row>
    <row r="838" spans="1:12" x14ac:dyDescent="0.2">
      <c r="A838" s="1">
        <v>837</v>
      </c>
      <c r="B838" s="2" t="s">
        <v>6843</v>
      </c>
      <c r="C838" s="2" t="s">
        <v>6844</v>
      </c>
      <c r="D838" s="2" t="s">
        <v>1236</v>
      </c>
      <c r="E838" s="2" t="s">
        <v>6845</v>
      </c>
      <c r="F838" s="2" t="s">
        <v>6846</v>
      </c>
      <c r="G838" s="2" t="s">
        <v>1168</v>
      </c>
      <c r="H838" s="2" t="s">
        <v>6847</v>
      </c>
      <c r="I838" s="2" t="s">
        <v>6848</v>
      </c>
      <c r="J838" s="3" t="s">
        <v>6849</v>
      </c>
      <c r="K838" s="4">
        <v>44596</v>
      </c>
      <c r="L838" s="3" t="s">
        <v>6850</v>
      </c>
    </row>
    <row r="839" spans="1:12" x14ac:dyDescent="0.2">
      <c r="A839" s="1">
        <v>838</v>
      </c>
      <c r="B839" s="2" t="s">
        <v>6851</v>
      </c>
      <c r="C839" s="2" t="s">
        <v>6852</v>
      </c>
      <c r="D839" s="2" t="s">
        <v>2503</v>
      </c>
      <c r="E839" s="2" t="s">
        <v>6853</v>
      </c>
      <c r="F839" s="2" t="s">
        <v>6854</v>
      </c>
      <c r="G839" s="2" t="s">
        <v>1222</v>
      </c>
      <c r="H839" s="2" t="s">
        <v>6855</v>
      </c>
      <c r="I839" s="2">
        <f>1-206-262-110</f>
        <v>-577</v>
      </c>
      <c r="J839" s="3" t="s">
        <v>6856</v>
      </c>
      <c r="K839" s="4">
        <v>44570</v>
      </c>
      <c r="L839" s="3" t="s">
        <v>6857</v>
      </c>
    </row>
    <row r="840" spans="1:12" x14ac:dyDescent="0.2">
      <c r="A840" s="1">
        <v>839</v>
      </c>
      <c r="B840" s="2" t="s">
        <v>6858</v>
      </c>
      <c r="C840" s="2" t="s">
        <v>206</v>
      </c>
      <c r="D840" s="2" t="s">
        <v>1709</v>
      </c>
      <c r="E840" s="2" t="s">
        <v>6859</v>
      </c>
      <c r="F840" s="2" t="s">
        <v>6860</v>
      </c>
      <c r="G840" s="2" t="s">
        <v>635</v>
      </c>
      <c r="H840" s="2">
        <v>3017383936</v>
      </c>
      <c r="I840" s="2" t="s">
        <v>6861</v>
      </c>
      <c r="J840" s="3" t="s">
        <v>6862</v>
      </c>
      <c r="K840" s="4">
        <v>44543</v>
      </c>
      <c r="L840" s="3" t="s">
        <v>6863</v>
      </c>
    </row>
    <row r="841" spans="1:12" x14ac:dyDescent="0.2">
      <c r="A841" s="1">
        <v>840</v>
      </c>
      <c r="B841" s="2" t="s">
        <v>6864</v>
      </c>
      <c r="C841" s="2" t="s">
        <v>85</v>
      </c>
      <c r="D841" s="2" t="s">
        <v>6865</v>
      </c>
      <c r="E841" s="2" t="s">
        <v>6866</v>
      </c>
      <c r="F841" s="2" t="s">
        <v>6867</v>
      </c>
      <c r="G841" s="2" t="s">
        <v>1078</v>
      </c>
      <c r="H841" s="2" t="s">
        <v>6868</v>
      </c>
      <c r="I841" s="2" t="s">
        <v>6869</v>
      </c>
      <c r="J841" s="3" t="s">
        <v>6870</v>
      </c>
      <c r="K841" s="4">
        <v>44620</v>
      </c>
      <c r="L841" s="3" t="s">
        <v>6871</v>
      </c>
    </row>
    <row r="842" spans="1:12" x14ac:dyDescent="0.2">
      <c r="A842" s="1">
        <v>841</v>
      </c>
      <c r="B842" s="2" t="s">
        <v>6872</v>
      </c>
      <c r="C842" s="2" t="s">
        <v>6873</v>
      </c>
      <c r="D842" s="2" t="s">
        <v>4680</v>
      </c>
      <c r="E842" s="2" t="s">
        <v>6874</v>
      </c>
      <c r="F842" s="2" t="s">
        <v>6875</v>
      </c>
      <c r="G842" s="2" t="s">
        <v>2653</v>
      </c>
      <c r="H842" s="2" t="s">
        <v>6876</v>
      </c>
      <c r="I842" s="2" t="s">
        <v>6877</v>
      </c>
      <c r="J842" s="3" t="s">
        <v>6878</v>
      </c>
      <c r="K842" s="4">
        <v>44130</v>
      </c>
      <c r="L842" s="3" t="s">
        <v>6879</v>
      </c>
    </row>
    <row r="843" spans="1:12" x14ac:dyDescent="0.2">
      <c r="A843" s="1">
        <v>842</v>
      </c>
      <c r="B843" s="2" t="s">
        <v>6880</v>
      </c>
      <c r="C843" s="2" t="s">
        <v>3285</v>
      </c>
      <c r="D843" s="2" t="s">
        <v>3148</v>
      </c>
      <c r="E843" s="2" t="s">
        <v>6881</v>
      </c>
      <c r="F843" s="2" t="s">
        <v>6882</v>
      </c>
      <c r="G843" s="2" t="s">
        <v>3116</v>
      </c>
      <c r="H843" s="2" t="s">
        <v>6883</v>
      </c>
      <c r="I843" s="2" t="s">
        <v>6884</v>
      </c>
      <c r="J843" s="3" t="s">
        <v>6885</v>
      </c>
      <c r="K843" s="4">
        <v>43956</v>
      </c>
      <c r="L843" s="3" t="s">
        <v>6886</v>
      </c>
    </row>
    <row r="844" spans="1:12" x14ac:dyDescent="0.2">
      <c r="A844" s="1">
        <v>843</v>
      </c>
      <c r="B844" s="2" t="s">
        <v>6887</v>
      </c>
      <c r="C844" s="2" t="s">
        <v>897</v>
      </c>
      <c r="D844" s="2" t="s">
        <v>2171</v>
      </c>
      <c r="E844" s="2" t="s">
        <v>6888</v>
      </c>
      <c r="F844" s="2" t="s">
        <v>6889</v>
      </c>
      <c r="G844" s="2" t="s">
        <v>4335</v>
      </c>
      <c r="H844" s="2" t="s">
        <v>6890</v>
      </c>
      <c r="I844" s="2" t="s">
        <v>6891</v>
      </c>
      <c r="J844" s="3" t="s">
        <v>6892</v>
      </c>
      <c r="K844" s="4">
        <v>44505</v>
      </c>
      <c r="L844" s="3" t="s">
        <v>6893</v>
      </c>
    </row>
    <row r="845" spans="1:12" x14ac:dyDescent="0.2">
      <c r="A845" s="1">
        <v>844</v>
      </c>
      <c r="B845" s="2" t="s">
        <v>6894</v>
      </c>
      <c r="C845" s="2" t="s">
        <v>1201</v>
      </c>
      <c r="D845" s="2" t="s">
        <v>4854</v>
      </c>
      <c r="E845" s="2" t="s">
        <v>6895</v>
      </c>
      <c r="F845" s="2" t="s">
        <v>6896</v>
      </c>
      <c r="G845" s="2" t="s">
        <v>3896</v>
      </c>
      <c r="H845" s="2" t="s">
        <v>6897</v>
      </c>
      <c r="I845" s="2" t="s">
        <v>6898</v>
      </c>
      <c r="J845" s="3" t="s">
        <v>6899</v>
      </c>
      <c r="K845" s="4">
        <v>44458</v>
      </c>
      <c r="L845" s="3" t="s">
        <v>1473</v>
      </c>
    </row>
    <row r="846" spans="1:12" x14ac:dyDescent="0.2">
      <c r="A846" s="1">
        <v>845</v>
      </c>
      <c r="B846" s="2" t="s">
        <v>6900</v>
      </c>
      <c r="C846" s="2" t="s">
        <v>1922</v>
      </c>
      <c r="D846" s="2" t="s">
        <v>5367</v>
      </c>
      <c r="E846" s="2" t="s">
        <v>6901</v>
      </c>
      <c r="F846" s="2" t="s">
        <v>6902</v>
      </c>
      <c r="G846" s="2" t="s">
        <v>5163</v>
      </c>
      <c r="H846" s="2">
        <v>1052080206</v>
      </c>
      <c r="I846" s="2" t="s">
        <v>6903</v>
      </c>
      <c r="J846" s="3" t="s">
        <v>6904</v>
      </c>
      <c r="K846" s="4">
        <v>44226</v>
      </c>
      <c r="L846" s="3" t="s">
        <v>6905</v>
      </c>
    </row>
    <row r="847" spans="1:12" x14ac:dyDescent="0.2">
      <c r="A847" s="1">
        <v>846</v>
      </c>
      <c r="B847" s="2" t="s">
        <v>6906</v>
      </c>
      <c r="C847" s="2" t="s">
        <v>934</v>
      </c>
      <c r="D847" s="2" t="s">
        <v>6247</v>
      </c>
      <c r="E847" s="2" t="s">
        <v>6907</v>
      </c>
      <c r="F847" s="2" t="s">
        <v>6908</v>
      </c>
      <c r="G847" s="2" t="s">
        <v>2048</v>
      </c>
      <c r="H847" s="2">
        <v>8056180713</v>
      </c>
      <c r="I847" s="2" t="s">
        <v>6909</v>
      </c>
      <c r="J847" s="3" t="s">
        <v>6910</v>
      </c>
      <c r="K847" s="4">
        <v>44125</v>
      </c>
      <c r="L847" s="3" t="s">
        <v>5121</v>
      </c>
    </row>
    <row r="848" spans="1:12" x14ac:dyDescent="0.2">
      <c r="A848" s="1">
        <v>847</v>
      </c>
      <c r="B848" s="2" t="s">
        <v>6911</v>
      </c>
      <c r="C848" s="2" t="s">
        <v>4895</v>
      </c>
      <c r="D848" s="2" t="s">
        <v>6912</v>
      </c>
      <c r="E848" s="2" t="s">
        <v>6913</v>
      </c>
      <c r="F848" s="2" t="s">
        <v>6914</v>
      </c>
      <c r="G848" s="2" t="s">
        <v>2859</v>
      </c>
      <c r="H848" s="2" t="s">
        <v>6915</v>
      </c>
      <c r="I848" s="2">
        <f>1-706-892-6648</f>
        <v>-8245</v>
      </c>
      <c r="J848" s="3" t="s">
        <v>6916</v>
      </c>
      <c r="K848" s="4">
        <v>44273</v>
      </c>
      <c r="L848" s="3" t="s">
        <v>6917</v>
      </c>
    </row>
    <row r="849" spans="1:12" x14ac:dyDescent="0.2">
      <c r="A849" s="1">
        <v>848</v>
      </c>
      <c r="B849" s="2" t="s">
        <v>6918</v>
      </c>
      <c r="C849" s="2" t="s">
        <v>149</v>
      </c>
      <c r="D849" s="2" t="s">
        <v>2148</v>
      </c>
      <c r="E849" s="2" t="s">
        <v>6919</v>
      </c>
      <c r="F849" s="2" t="s">
        <v>6920</v>
      </c>
      <c r="G849" s="2" t="s">
        <v>467</v>
      </c>
      <c r="H849" s="2">
        <f>1-592-927-2270</f>
        <v>-3788</v>
      </c>
      <c r="I849" s="2" t="s">
        <v>6921</v>
      </c>
      <c r="J849" s="3" t="s">
        <v>6922</v>
      </c>
      <c r="K849" s="4">
        <v>44085</v>
      </c>
      <c r="L849" s="3" t="s">
        <v>6923</v>
      </c>
    </row>
    <row r="850" spans="1:12" x14ac:dyDescent="0.2">
      <c r="A850" s="1">
        <v>849</v>
      </c>
      <c r="B850" s="2" t="s">
        <v>6924</v>
      </c>
      <c r="C850" s="2" t="s">
        <v>4482</v>
      </c>
      <c r="D850" s="2" t="s">
        <v>1210</v>
      </c>
      <c r="E850" s="2" t="s">
        <v>6925</v>
      </c>
      <c r="F850" s="2" t="s">
        <v>6926</v>
      </c>
      <c r="G850" s="2" t="s">
        <v>1534</v>
      </c>
      <c r="H850" s="2" t="s">
        <v>6927</v>
      </c>
      <c r="I850" s="2" t="s">
        <v>6928</v>
      </c>
      <c r="J850" s="3" t="s">
        <v>6929</v>
      </c>
      <c r="K850" s="4">
        <v>44376</v>
      </c>
      <c r="L850" s="3" t="s">
        <v>6930</v>
      </c>
    </row>
    <row r="851" spans="1:12" x14ac:dyDescent="0.2">
      <c r="A851" s="1">
        <v>850</v>
      </c>
      <c r="B851" s="2" t="s">
        <v>6931</v>
      </c>
      <c r="C851" s="2" t="s">
        <v>346</v>
      </c>
      <c r="D851" s="2" t="s">
        <v>6932</v>
      </c>
      <c r="E851" s="2" t="s">
        <v>6933</v>
      </c>
      <c r="F851" s="2" t="s">
        <v>6934</v>
      </c>
      <c r="G851" s="2" t="s">
        <v>1811</v>
      </c>
      <c r="H851" s="2" t="s">
        <v>6935</v>
      </c>
      <c r="I851" s="2" t="s">
        <v>6936</v>
      </c>
      <c r="J851" s="3" t="s">
        <v>6937</v>
      </c>
      <c r="K851" s="4">
        <v>44359</v>
      </c>
      <c r="L851" s="3" t="s">
        <v>6938</v>
      </c>
    </row>
    <row r="852" spans="1:12" x14ac:dyDescent="0.2">
      <c r="A852" s="1">
        <v>851</v>
      </c>
      <c r="B852" s="2" t="s">
        <v>6939</v>
      </c>
      <c r="C852" s="2" t="s">
        <v>6827</v>
      </c>
      <c r="D852" s="2" t="s">
        <v>3384</v>
      </c>
      <c r="E852" s="2" t="s">
        <v>6940</v>
      </c>
      <c r="F852" s="2" t="s">
        <v>6941</v>
      </c>
      <c r="G852" s="2" t="s">
        <v>560</v>
      </c>
      <c r="H852" s="2" t="s">
        <v>6942</v>
      </c>
      <c r="I852" s="2" t="s">
        <v>6943</v>
      </c>
      <c r="J852" s="3" t="s">
        <v>6944</v>
      </c>
      <c r="K852" s="4">
        <v>44267</v>
      </c>
      <c r="L852" s="3" t="s">
        <v>6945</v>
      </c>
    </row>
    <row r="853" spans="1:12" x14ac:dyDescent="0.2">
      <c r="A853" s="1">
        <v>852</v>
      </c>
      <c r="B853" s="2" t="s">
        <v>6946</v>
      </c>
      <c r="C853" s="2" t="s">
        <v>2383</v>
      </c>
      <c r="D853" s="2" t="s">
        <v>6947</v>
      </c>
      <c r="E853" s="2" t="s">
        <v>6948</v>
      </c>
      <c r="F853" s="2" t="s">
        <v>6949</v>
      </c>
      <c r="G853" s="2" t="s">
        <v>6506</v>
      </c>
      <c r="H853" s="2" t="s">
        <v>6950</v>
      </c>
      <c r="I853" s="2" t="s">
        <v>6951</v>
      </c>
      <c r="J853" s="3" t="s">
        <v>6952</v>
      </c>
      <c r="K853" s="4">
        <v>44045</v>
      </c>
      <c r="L853" s="3" t="s">
        <v>6953</v>
      </c>
    </row>
    <row r="854" spans="1:12" x14ac:dyDescent="0.2">
      <c r="A854" s="1">
        <v>853</v>
      </c>
      <c r="B854" s="2" t="s">
        <v>6954</v>
      </c>
      <c r="C854" s="2" t="s">
        <v>472</v>
      </c>
      <c r="D854" s="2" t="s">
        <v>464</v>
      </c>
      <c r="E854" s="2" t="s">
        <v>6955</v>
      </c>
      <c r="F854" s="2" t="s">
        <v>6956</v>
      </c>
      <c r="G854" s="2" t="s">
        <v>4386</v>
      </c>
      <c r="H854" s="2" t="s">
        <v>6957</v>
      </c>
      <c r="I854" s="2">
        <f>1-572-428-2628</f>
        <v>-3627</v>
      </c>
      <c r="J854" s="3" t="s">
        <v>6958</v>
      </c>
      <c r="K854" s="4">
        <v>44011</v>
      </c>
      <c r="L854" s="3" t="s">
        <v>6959</v>
      </c>
    </row>
    <row r="855" spans="1:12" x14ac:dyDescent="0.2">
      <c r="A855" s="1">
        <v>854</v>
      </c>
      <c r="B855" s="2" t="s">
        <v>6960</v>
      </c>
      <c r="C855" s="2" t="s">
        <v>346</v>
      </c>
      <c r="D855" s="2" t="s">
        <v>4654</v>
      </c>
      <c r="E855" s="2" t="s">
        <v>6961</v>
      </c>
      <c r="F855" s="2" t="s">
        <v>6962</v>
      </c>
      <c r="G855" s="2" t="s">
        <v>217</v>
      </c>
      <c r="H855" s="2" t="s">
        <v>6963</v>
      </c>
      <c r="I855" s="2" t="s">
        <v>6964</v>
      </c>
      <c r="J855" s="3" t="s">
        <v>6965</v>
      </c>
      <c r="K855" s="4">
        <v>44165</v>
      </c>
      <c r="L855" s="3" t="s">
        <v>6966</v>
      </c>
    </row>
    <row r="856" spans="1:12" x14ac:dyDescent="0.2">
      <c r="A856" s="1">
        <v>855</v>
      </c>
      <c r="B856" s="2" t="s">
        <v>6967</v>
      </c>
      <c r="C856" s="2" t="s">
        <v>3637</v>
      </c>
      <c r="D856" s="2" t="s">
        <v>3717</v>
      </c>
      <c r="E856" s="2" t="s">
        <v>6968</v>
      </c>
      <c r="F856" s="2" t="s">
        <v>6969</v>
      </c>
      <c r="G856" s="2" t="s">
        <v>247</v>
      </c>
      <c r="H856" s="2" t="s">
        <v>6970</v>
      </c>
      <c r="I856" s="2" t="s">
        <v>6971</v>
      </c>
      <c r="J856" s="3" t="s">
        <v>6972</v>
      </c>
      <c r="K856" s="4">
        <v>44296</v>
      </c>
      <c r="L856" s="3" t="s">
        <v>6973</v>
      </c>
    </row>
    <row r="857" spans="1:12" x14ac:dyDescent="0.2">
      <c r="A857" s="1">
        <v>856</v>
      </c>
      <c r="B857" s="2" t="s">
        <v>6974</v>
      </c>
      <c r="C857" s="2" t="s">
        <v>2459</v>
      </c>
      <c r="D857" s="2" t="s">
        <v>6975</v>
      </c>
      <c r="E857" s="2" t="s">
        <v>6976</v>
      </c>
      <c r="F857" s="2" t="s">
        <v>6977</v>
      </c>
      <c r="G857" s="2" t="s">
        <v>4507</v>
      </c>
      <c r="H857" s="2" t="s">
        <v>6978</v>
      </c>
      <c r="I857" s="2" t="s">
        <v>6979</v>
      </c>
      <c r="J857" s="3" t="s">
        <v>6980</v>
      </c>
      <c r="K857" s="4">
        <v>44193</v>
      </c>
      <c r="L857" s="3" t="s">
        <v>6981</v>
      </c>
    </row>
    <row r="858" spans="1:12" x14ac:dyDescent="0.2">
      <c r="A858" s="1">
        <v>857</v>
      </c>
      <c r="B858" s="2" t="s">
        <v>6982</v>
      </c>
      <c r="C858" s="2" t="s">
        <v>3090</v>
      </c>
      <c r="D858" s="2" t="s">
        <v>5222</v>
      </c>
      <c r="E858" s="2" t="s">
        <v>6983</v>
      </c>
      <c r="F858" s="2" t="s">
        <v>6984</v>
      </c>
      <c r="G858" s="2" t="s">
        <v>589</v>
      </c>
      <c r="H858" s="2" t="s">
        <v>6985</v>
      </c>
      <c r="I858" s="2" t="s">
        <v>6986</v>
      </c>
      <c r="J858" s="3" t="s">
        <v>6987</v>
      </c>
      <c r="K858" s="4">
        <v>44558</v>
      </c>
      <c r="L858" s="3" t="s">
        <v>6988</v>
      </c>
    </row>
    <row r="859" spans="1:12" x14ac:dyDescent="0.2">
      <c r="A859" s="1">
        <v>858</v>
      </c>
      <c r="B859" s="2" t="s">
        <v>6989</v>
      </c>
      <c r="C859" s="2" t="s">
        <v>2434</v>
      </c>
      <c r="D859" s="2" t="s">
        <v>4413</v>
      </c>
      <c r="E859" s="2" t="s">
        <v>6990</v>
      </c>
      <c r="F859" s="2" t="s">
        <v>6991</v>
      </c>
      <c r="G859" s="2" t="s">
        <v>3848</v>
      </c>
      <c r="H859" s="2" t="s">
        <v>6992</v>
      </c>
      <c r="I859" s="2">
        <v>104078496</v>
      </c>
      <c r="J859" s="3" t="s">
        <v>6993</v>
      </c>
      <c r="K859" s="4">
        <v>44363</v>
      </c>
      <c r="L859" s="3" t="s">
        <v>6994</v>
      </c>
    </row>
    <row r="860" spans="1:12" x14ac:dyDescent="0.2">
      <c r="A860" s="1">
        <v>859</v>
      </c>
      <c r="B860" s="2" t="s">
        <v>6995</v>
      </c>
      <c r="C860" s="2" t="s">
        <v>6996</v>
      </c>
      <c r="D860" s="2" t="s">
        <v>6997</v>
      </c>
      <c r="E860" s="2" t="s">
        <v>6998</v>
      </c>
      <c r="F860" s="2" t="s">
        <v>6999</v>
      </c>
      <c r="G860" s="2" t="s">
        <v>2487</v>
      </c>
      <c r="H860" s="2" t="s">
        <v>7000</v>
      </c>
      <c r="I860" s="2" t="s">
        <v>7001</v>
      </c>
      <c r="J860" s="3" t="s">
        <v>7002</v>
      </c>
      <c r="K860" s="4">
        <v>44178</v>
      </c>
      <c r="L860" s="3" t="s">
        <v>7003</v>
      </c>
    </row>
    <row r="861" spans="1:12" x14ac:dyDescent="0.2">
      <c r="A861" s="1">
        <v>860</v>
      </c>
      <c r="B861" s="2" t="s">
        <v>7004</v>
      </c>
      <c r="C861" s="2" t="s">
        <v>206</v>
      </c>
      <c r="D861" s="2" t="s">
        <v>2375</v>
      </c>
      <c r="E861" s="2" t="s">
        <v>7005</v>
      </c>
      <c r="F861" s="2" t="s">
        <v>7006</v>
      </c>
      <c r="G861" s="2" t="s">
        <v>3848</v>
      </c>
      <c r="H861" s="2" t="s">
        <v>7007</v>
      </c>
      <c r="I861" s="2" t="s">
        <v>7008</v>
      </c>
      <c r="J861" s="3" t="s">
        <v>7009</v>
      </c>
      <c r="K861" s="4">
        <v>44216</v>
      </c>
      <c r="L861" s="3" t="s">
        <v>7010</v>
      </c>
    </row>
    <row r="862" spans="1:12" x14ac:dyDescent="0.2">
      <c r="A862" s="1">
        <v>861</v>
      </c>
      <c r="B862" s="2" t="s">
        <v>7011</v>
      </c>
      <c r="C862" s="2" t="s">
        <v>7012</v>
      </c>
      <c r="D862" s="2" t="s">
        <v>3760</v>
      </c>
      <c r="E862" s="2" t="s">
        <v>7013</v>
      </c>
      <c r="F862" s="2" t="s">
        <v>7014</v>
      </c>
      <c r="G862" s="2" t="s">
        <v>1702</v>
      </c>
      <c r="H862" s="2">
        <v>2813885005</v>
      </c>
      <c r="I862" s="2">
        <v>3301661072</v>
      </c>
      <c r="J862" s="3" t="s">
        <v>7015</v>
      </c>
      <c r="K862" s="4">
        <v>44702</v>
      </c>
      <c r="L862" s="3" t="s">
        <v>7016</v>
      </c>
    </row>
    <row r="863" spans="1:12" x14ac:dyDescent="0.2">
      <c r="A863" s="1">
        <v>862</v>
      </c>
      <c r="B863" s="2" t="s">
        <v>7017</v>
      </c>
      <c r="C863" s="2" t="s">
        <v>7018</v>
      </c>
      <c r="D863" s="2" t="s">
        <v>1443</v>
      </c>
      <c r="E863" s="2" t="s">
        <v>7019</v>
      </c>
      <c r="F863" s="2" t="s">
        <v>7020</v>
      </c>
      <c r="G863" s="2" t="s">
        <v>835</v>
      </c>
      <c r="H863" s="2" t="s">
        <v>7021</v>
      </c>
      <c r="I863" s="2" t="s">
        <v>7022</v>
      </c>
      <c r="J863" s="3" t="s">
        <v>7023</v>
      </c>
      <c r="K863" s="4">
        <v>44473</v>
      </c>
      <c r="L863" s="3" t="s">
        <v>7024</v>
      </c>
    </row>
    <row r="864" spans="1:12" x14ac:dyDescent="0.2">
      <c r="A864" s="1">
        <v>863</v>
      </c>
      <c r="B864" s="2" t="s">
        <v>7025</v>
      </c>
      <c r="C864" s="2" t="s">
        <v>7026</v>
      </c>
      <c r="D864" s="2" t="s">
        <v>4591</v>
      </c>
      <c r="E864" s="2" t="s">
        <v>7027</v>
      </c>
      <c r="F864" s="2" t="s">
        <v>7028</v>
      </c>
      <c r="G864" s="2" t="s">
        <v>4353</v>
      </c>
      <c r="H864" s="2" t="s">
        <v>7029</v>
      </c>
      <c r="I864" s="2" t="s">
        <v>7030</v>
      </c>
      <c r="J864" s="3" t="s">
        <v>7031</v>
      </c>
      <c r="K864" s="4">
        <v>44494</v>
      </c>
      <c r="L864" s="3" t="s">
        <v>7032</v>
      </c>
    </row>
    <row r="865" spans="1:12" x14ac:dyDescent="0.2">
      <c r="A865" s="1">
        <v>864</v>
      </c>
      <c r="B865" s="2" t="s">
        <v>7033</v>
      </c>
      <c r="C865" s="2" t="s">
        <v>6555</v>
      </c>
      <c r="D865" s="2" t="s">
        <v>577</v>
      </c>
      <c r="E865" s="2" t="s">
        <v>7034</v>
      </c>
      <c r="F865" s="2" t="s">
        <v>7035</v>
      </c>
      <c r="G865" s="2" t="s">
        <v>7036</v>
      </c>
      <c r="H865" s="2" t="s">
        <v>7037</v>
      </c>
      <c r="I865" s="2" t="s">
        <v>7038</v>
      </c>
      <c r="J865" s="3" t="s">
        <v>7039</v>
      </c>
      <c r="K865" s="4">
        <v>44116</v>
      </c>
      <c r="L865" s="3" t="s">
        <v>6798</v>
      </c>
    </row>
    <row r="866" spans="1:12" x14ac:dyDescent="0.2">
      <c r="A866" s="1">
        <v>865</v>
      </c>
      <c r="B866" s="2" t="s">
        <v>7040</v>
      </c>
      <c r="C866" s="2" t="s">
        <v>336</v>
      </c>
      <c r="D866" s="2" t="s">
        <v>973</v>
      </c>
      <c r="E866" s="2" t="s">
        <v>7041</v>
      </c>
      <c r="F866" s="2" t="s">
        <v>7042</v>
      </c>
      <c r="G866" s="2" t="s">
        <v>1336</v>
      </c>
      <c r="H866" s="2" t="s">
        <v>7043</v>
      </c>
      <c r="I866" s="2" t="s">
        <v>7044</v>
      </c>
      <c r="J866" s="3" t="s">
        <v>7045</v>
      </c>
      <c r="K866" s="4">
        <v>44692</v>
      </c>
      <c r="L866" s="3" t="s">
        <v>7046</v>
      </c>
    </row>
    <row r="867" spans="1:12" x14ac:dyDescent="0.2">
      <c r="A867" s="1">
        <v>866</v>
      </c>
      <c r="B867" s="2" t="s">
        <v>7047</v>
      </c>
      <c r="C867" s="2" t="s">
        <v>4341</v>
      </c>
      <c r="D867" s="2" t="s">
        <v>2124</v>
      </c>
      <c r="E867" s="2" t="s">
        <v>7048</v>
      </c>
      <c r="F867" s="2" t="s">
        <v>7049</v>
      </c>
      <c r="G867" s="2" t="s">
        <v>200</v>
      </c>
      <c r="H867" s="2" t="s">
        <v>7050</v>
      </c>
      <c r="I867" s="2" t="s">
        <v>7051</v>
      </c>
      <c r="J867" s="3" t="s">
        <v>7052</v>
      </c>
      <c r="K867" s="4">
        <v>43886</v>
      </c>
      <c r="L867" s="3" t="s">
        <v>7053</v>
      </c>
    </row>
    <row r="868" spans="1:12" x14ac:dyDescent="0.2">
      <c r="A868" s="1">
        <v>867</v>
      </c>
      <c r="B868" s="2" t="s">
        <v>7054</v>
      </c>
      <c r="C868" s="2" t="s">
        <v>1652</v>
      </c>
      <c r="D868" s="2" t="s">
        <v>803</v>
      </c>
      <c r="E868" s="2" t="s">
        <v>7055</v>
      </c>
      <c r="F868" s="2" t="s">
        <v>7056</v>
      </c>
      <c r="G868" s="2" t="s">
        <v>996</v>
      </c>
      <c r="H868" s="2" t="s">
        <v>7057</v>
      </c>
      <c r="I868" s="2" t="s">
        <v>7058</v>
      </c>
      <c r="J868" s="3" t="s">
        <v>7059</v>
      </c>
      <c r="K868" s="4">
        <v>44400</v>
      </c>
      <c r="L868" s="3" t="s">
        <v>7060</v>
      </c>
    </row>
    <row r="869" spans="1:12" x14ac:dyDescent="0.2">
      <c r="A869" s="1">
        <v>868</v>
      </c>
      <c r="B869" s="2" t="s">
        <v>7061</v>
      </c>
      <c r="C869" s="2" t="s">
        <v>7062</v>
      </c>
      <c r="D869" s="2" t="s">
        <v>3514</v>
      </c>
      <c r="E869" s="2" t="s">
        <v>7063</v>
      </c>
      <c r="F869" s="2" t="s">
        <v>7064</v>
      </c>
      <c r="G869" s="2" t="s">
        <v>901</v>
      </c>
      <c r="H869" s="2" t="s">
        <v>7065</v>
      </c>
      <c r="I869" s="2" t="s">
        <v>7066</v>
      </c>
      <c r="J869" s="3" t="s">
        <v>7067</v>
      </c>
      <c r="K869" s="4">
        <v>44690</v>
      </c>
      <c r="L869" s="3" t="s">
        <v>7068</v>
      </c>
    </row>
    <row r="870" spans="1:12" x14ac:dyDescent="0.2">
      <c r="A870" s="1">
        <v>869</v>
      </c>
      <c r="B870" s="2" t="s">
        <v>7069</v>
      </c>
      <c r="C870" s="2" t="s">
        <v>7070</v>
      </c>
      <c r="D870" s="2" t="s">
        <v>2077</v>
      </c>
      <c r="E870" s="2" t="s">
        <v>7071</v>
      </c>
      <c r="F870" s="2" t="s">
        <v>7072</v>
      </c>
      <c r="G870" s="2" t="s">
        <v>3055</v>
      </c>
      <c r="H870" s="2" t="s">
        <v>7073</v>
      </c>
      <c r="I870" s="2">
        <v>3241373243</v>
      </c>
      <c r="J870" s="3" t="s">
        <v>7074</v>
      </c>
      <c r="K870" s="4">
        <v>44524</v>
      </c>
      <c r="L870" s="3" t="s">
        <v>7075</v>
      </c>
    </row>
    <row r="871" spans="1:12" x14ac:dyDescent="0.2">
      <c r="A871" s="1">
        <v>870</v>
      </c>
      <c r="B871" s="2" t="s">
        <v>7076</v>
      </c>
      <c r="C871" s="2" t="s">
        <v>2086</v>
      </c>
      <c r="D871" s="2" t="s">
        <v>7077</v>
      </c>
      <c r="E871" s="2" t="s">
        <v>7078</v>
      </c>
      <c r="F871" s="2" t="s">
        <v>7079</v>
      </c>
      <c r="G871" s="2" t="s">
        <v>1506</v>
      </c>
      <c r="H871" s="2" t="s">
        <v>7080</v>
      </c>
      <c r="I871" s="2" t="s">
        <v>7081</v>
      </c>
      <c r="J871" s="3" t="s">
        <v>7082</v>
      </c>
      <c r="K871" s="4">
        <v>44467</v>
      </c>
      <c r="L871" s="3" t="s">
        <v>7083</v>
      </c>
    </row>
    <row r="872" spans="1:12" x14ac:dyDescent="0.2">
      <c r="A872" s="1">
        <v>871</v>
      </c>
      <c r="B872" s="2" t="s">
        <v>7084</v>
      </c>
      <c r="C872" s="2" t="s">
        <v>3920</v>
      </c>
      <c r="D872" s="2" t="s">
        <v>4576</v>
      </c>
      <c r="E872" s="2" t="s">
        <v>7085</v>
      </c>
      <c r="F872" s="2" t="s">
        <v>7086</v>
      </c>
      <c r="G872" s="2" t="s">
        <v>1925</v>
      </c>
      <c r="H872" s="2" t="s">
        <v>7087</v>
      </c>
      <c r="I872" s="2" t="s">
        <v>7088</v>
      </c>
      <c r="J872" s="3" t="s">
        <v>7089</v>
      </c>
      <c r="K872" s="4">
        <v>43917</v>
      </c>
      <c r="L872" s="3" t="s">
        <v>7090</v>
      </c>
    </row>
    <row r="873" spans="1:12" x14ac:dyDescent="0.2">
      <c r="A873" s="1">
        <v>872</v>
      </c>
      <c r="B873" s="2" t="s">
        <v>7091</v>
      </c>
      <c r="C873" s="2" t="s">
        <v>920</v>
      </c>
      <c r="D873" s="2" t="s">
        <v>7092</v>
      </c>
      <c r="E873" s="2" t="s">
        <v>7093</v>
      </c>
      <c r="F873" s="2" t="s">
        <v>7094</v>
      </c>
      <c r="G873" s="2" t="s">
        <v>1925</v>
      </c>
      <c r="H873" s="2" t="s">
        <v>7095</v>
      </c>
      <c r="I873" s="2" t="s">
        <v>7096</v>
      </c>
      <c r="J873" s="3" t="s">
        <v>7097</v>
      </c>
      <c r="K873" s="4">
        <v>44458</v>
      </c>
      <c r="L873" s="3" t="s">
        <v>7098</v>
      </c>
    </row>
    <row r="874" spans="1:12" x14ac:dyDescent="0.2">
      <c r="A874" s="1">
        <v>873</v>
      </c>
      <c r="B874" s="2" t="s">
        <v>7099</v>
      </c>
      <c r="C874" s="2" t="s">
        <v>1074</v>
      </c>
      <c r="D874" s="2" t="s">
        <v>4763</v>
      </c>
      <c r="E874" s="2" t="s">
        <v>7100</v>
      </c>
      <c r="F874" s="2" t="s">
        <v>7101</v>
      </c>
      <c r="G874" s="2" t="s">
        <v>2048</v>
      </c>
      <c r="H874" s="2">
        <f>1-311-382-3733</f>
        <v>-4425</v>
      </c>
      <c r="I874" s="2" t="s">
        <v>7102</v>
      </c>
      <c r="J874" s="3" t="s">
        <v>7103</v>
      </c>
      <c r="K874" s="4">
        <v>43939</v>
      </c>
      <c r="L874" s="3" t="s">
        <v>7104</v>
      </c>
    </row>
    <row r="875" spans="1:12" x14ac:dyDescent="0.2">
      <c r="A875" s="1">
        <v>874</v>
      </c>
      <c r="B875" s="2" t="s">
        <v>7105</v>
      </c>
      <c r="C875" s="2" t="s">
        <v>453</v>
      </c>
      <c r="D875" s="2" t="s">
        <v>4568</v>
      </c>
      <c r="E875" s="2" t="s">
        <v>7106</v>
      </c>
      <c r="F875" s="2" t="s">
        <v>7107</v>
      </c>
      <c r="G875" s="2" t="s">
        <v>1765</v>
      </c>
      <c r="H875" s="2" t="s">
        <v>7108</v>
      </c>
      <c r="I875" s="2" t="s">
        <v>7109</v>
      </c>
      <c r="J875" s="3" t="s">
        <v>7110</v>
      </c>
      <c r="K875" s="4">
        <v>44398</v>
      </c>
      <c r="L875" s="3" t="s">
        <v>7111</v>
      </c>
    </row>
    <row r="876" spans="1:12" x14ac:dyDescent="0.2">
      <c r="A876" s="1">
        <v>875</v>
      </c>
      <c r="B876" s="2" t="s">
        <v>7112</v>
      </c>
      <c r="C876" s="2" t="s">
        <v>3426</v>
      </c>
      <c r="D876" s="2" t="s">
        <v>7113</v>
      </c>
      <c r="E876" s="2" t="s">
        <v>7114</v>
      </c>
      <c r="F876" s="2" t="s">
        <v>7115</v>
      </c>
      <c r="G876" s="2" t="s">
        <v>27</v>
      </c>
      <c r="H876" s="2" t="s">
        <v>7116</v>
      </c>
      <c r="I876" s="2" t="s">
        <v>7117</v>
      </c>
      <c r="J876" s="3" t="s">
        <v>7118</v>
      </c>
      <c r="K876" s="4">
        <v>43953</v>
      </c>
      <c r="L876" s="3" t="s">
        <v>7119</v>
      </c>
    </row>
    <row r="877" spans="1:12" x14ac:dyDescent="0.2">
      <c r="A877" s="1">
        <v>876</v>
      </c>
      <c r="B877" s="2" t="s">
        <v>7120</v>
      </c>
      <c r="C877" s="2" t="s">
        <v>3285</v>
      </c>
      <c r="D877" s="2" t="s">
        <v>7121</v>
      </c>
      <c r="E877" s="2" t="s">
        <v>7122</v>
      </c>
      <c r="F877" s="2" t="s">
        <v>7123</v>
      </c>
      <c r="G877" s="2" t="s">
        <v>2680</v>
      </c>
      <c r="H877" s="2" t="s">
        <v>7124</v>
      </c>
      <c r="I877" s="2" t="s">
        <v>7125</v>
      </c>
      <c r="J877" s="3" t="s">
        <v>7126</v>
      </c>
      <c r="K877" s="4">
        <v>44625</v>
      </c>
      <c r="L877" s="3" t="s">
        <v>7127</v>
      </c>
    </row>
    <row r="878" spans="1:12" x14ac:dyDescent="0.2">
      <c r="A878" s="1">
        <v>877</v>
      </c>
      <c r="B878" s="2" t="s">
        <v>7128</v>
      </c>
      <c r="C878" s="2" t="s">
        <v>4096</v>
      </c>
      <c r="D878" s="2" t="s">
        <v>7129</v>
      </c>
      <c r="E878" s="2" t="s">
        <v>7130</v>
      </c>
      <c r="F878" s="2" t="s">
        <v>7131</v>
      </c>
      <c r="G878" s="2" t="s">
        <v>643</v>
      </c>
      <c r="H878" s="2" t="s">
        <v>7132</v>
      </c>
      <c r="I878" s="2" t="s">
        <v>7133</v>
      </c>
      <c r="J878" s="3" t="s">
        <v>7134</v>
      </c>
      <c r="K878" s="4">
        <v>44214</v>
      </c>
      <c r="L878" s="3" t="s">
        <v>7135</v>
      </c>
    </row>
    <row r="879" spans="1:12" x14ac:dyDescent="0.2">
      <c r="A879" s="1">
        <v>878</v>
      </c>
      <c r="B879" s="2" t="s">
        <v>7136</v>
      </c>
      <c r="C879" s="2" t="s">
        <v>7137</v>
      </c>
      <c r="D879" s="2" t="s">
        <v>178</v>
      </c>
      <c r="E879" s="2" t="s">
        <v>5562</v>
      </c>
      <c r="F879" s="2" t="s">
        <v>7138</v>
      </c>
      <c r="G879" s="2" t="s">
        <v>1005</v>
      </c>
      <c r="H879" s="2" t="s">
        <v>7139</v>
      </c>
      <c r="I879" s="2" t="s">
        <v>7140</v>
      </c>
      <c r="J879" s="3" t="s">
        <v>7141</v>
      </c>
      <c r="K879" s="4">
        <v>44426</v>
      </c>
      <c r="L879" s="3" t="s">
        <v>7142</v>
      </c>
    </row>
    <row r="880" spans="1:12" x14ac:dyDescent="0.2">
      <c r="A880" s="1">
        <v>879</v>
      </c>
      <c r="B880" s="2" t="s">
        <v>7143</v>
      </c>
      <c r="C880" s="2" t="s">
        <v>7144</v>
      </c>
      <c r="D880" s="2" t="s">
        <v>7145</v>
      </c>
      <c r="E880" s="2" t="s">
        <v>7146</v>
      </c>
      <c r="F880" s="2" t="s">
        <v>7147</v>
      </c>
      <c r="G880" s="2" t="s">
        <v>2061</v>
      </c>
      <c r="H880" s="2" t="s">
        <v>7148</v>
      </c>
      <c r="I880" s="2" t="s">
        <v>7149</v>
      </c>
      <c r="J880" s="3" t="s">
        <v>7150</v>
      </c>
      <c r="K880" s="4">
        <v>44330</v>
      </c>
      <c r="L880" s="3" t="s">
        <v>7151</v>
      </c>
    </row>
    <row r="881" spans="1:12" x14ac:dyDescent="0.2">
      <c r="A881" s="1">
        <v>880</v>
      </c>
      <c r="B881" s="2" t="s">
        <v>7152</v>
      </c>
      <c r="C881" s="2" t="s">
        <v>7153</v>
      </c>
      <c r="D881" s="2" t="s">
        <v>668</v>
      </c>
      <c r="E881" s="2" t="s">
        <v>7154</v>
      </c>
      <c r="F881" s="2" t="s">
        <v>7155</v>
      </c>
      <c r="G881" s="2" t="s">
        <v>44</v>
      </c>
      <c r="H881" s="2" t="s">
        <v>7156</v>
      </c>
      <c r="I881" s="2" t="s">
        <v>7157</v>
      </c>
      <c r="J881" s="3" t="s">
        <v>7158</v>
      </c>
      <c r="K881" s="4">
        <v>44190</v>
      </c>
      <c r="L881" s="3" t="s">
        <v>7159</v>
      </c>
    </row>
    <row r="882" spans="1:12" x14ac:dyDescent="0.2">
      <c r="A882" s="1">
        <v>881</v>
      </c>
      <c r="B882" s="2" t="s">
        <v>7160</v>
      </c>
      <c r="C882" s="2" t="s">
        <v>4208</v>
      </c>
      <c r="D882" s="2" t="s">
        <v>711</v>
      </c>
      <c r="E882" s="2" t="s">
        <v>7161</v>
      </c>
      <c r="F882" s="2" t="s">
        <v>7162</v>
      </c>
      <c r="G882" s="2" t="s">
        <v>7163</v>
      </c>
      <c r="H882" s="2" t="s">
        <v>7164</v>
      </c>
      <c r="I882" s="2">
        <v>4829202579</v>
      </c>
      <c r="J882" s="3" t="s">
        <v>7165</v>
      </c>
      <c r="K882" s="4">
        <v>43847</v>
      </c>
      <c r="L882" s="3" t="s">
        <v>5314</v>
      </c>
    </row>
    <row r="883" spans="1:12" x14ac:dyDescent="0.2">
      <c r="A883" s="1">
        <v>882</v>
      </c>
      <c r="B883" s="2" t="s">
        <v>7166</v>
      </c>
      <c r="C883" s="2" t="s">
        <v>7167</v>
      </c>
      <c r="D883" s="2" t="s">
        <v>2833</v>
      </c>
      <c r="E883" s="2" t="s">
        <v>7168</v>
      </c>
      <c r="F883" s="2" t="s">
        <v>7169</v>
      </c>
      <c r="G883" s="2" t="s">
        <v>7170</v>
      </c>
      <c r="H883" s="2" t="s">
        <v>7171</v>
      </c>
      <c r="I883" s="2" t="s">
        <v>7172</v>
      </c>
      <c r="J883" s="3" t="s">
        <v>7173</v>
      </c>
      <c r="K883" s="4">
        <v>43982</v>
      </c>
      <c r="L883" s="3" t="s">
        <v>7174</v>
      </c>
    </row>
    <row r="884" spans="1:12" x14ac:dyDescent="0.2">
      <c r="A884" s="1">
        <v>883</v>
      </c>
      <c r="B884" s="2" t="s">
        <v>7175</v>
      </c>
      <c r="C884" s="2" t="s">
        <v>622</v>
      </c>
      <c r="D884" s="2" t="s">
        <v>207</v>
      </c>
      <c r="E884" s="2" t="s">
        <v>7176</v>
      </c>
      <c r="F884" s="2" t="s">
        <v>7177</v>
      </c>
      <c r="G884" s="2" t="s">
        <v>1991</v>
      </c>
      <c r="H884" s="2" t="s">
        <v>7178</v>
      </c>
      <c r="I884" s="2" t="s">
        <v>7179</v>
      </c>
      <c r="J884" s="3" t="s">
        <v>7180</v>
      </c>
      <c r="K884" s="4">
        <v>44389</v>
      </c>
      <c r="L884" s="3" t="s">
        <v>7181</v>
      </c>
    </row>
    <row r="885" spans="1:12" x14ac:dyDescent="0.2">
      <c r="A885" s="1">
        <v>884</v>
      </c>
      <c r="B885" s="2" t="s">
        <v>7182</v>
      </c>
      <c r="C885" s="2" t="s">
        <v>4798</v>
      </c>
      <c r="D885" s="2" t="s">
        <v>7183</v>
      </c>
      <c r="E885" s="2" t="s">
        <v>7184</v>
      </c>
      <c r="F885" s="2" t="s">
        <v>7185</v>
      </c>
      <c r="G885" s="2" t="s">
        <v>2182</v>
      </c>
      <c r="H885" s="2" t="s">
        <v>7186</v>
      </c>
      <c r="I885" s="2" t="s">
        <v>7187</v>
      </c>
      <c r="J885" s="3" t="s">
        <v>7188</v>
      </c>
      <c r="K885" s="4">
        <v>44308</v>
      </c>
      <c r="L885" s="3" t="s">
        <v>7189</v>
      </c>
    </row>
    <row r="886" spans="1:12" x14ac:dyDescent="0.2">
      <c r="A886" s="1">
        <v>885</v>
      </c>
      <c r="B886" s="2" t="s">
        <v>7190</v>
      </c>
      <c r="C886" s="2" t="s">
        <v>5900</v>
      </c>
      <c r="D886" s="2" t="s">
        <v>4225</v>
      </c>
      <c r="E886" s="2" t="s">
        <v>7191</v>
      </c>
      <c r="F886" s="2" t="s">
        <v>7192</v>
      </c>
      <c r="G886" s="2" t="s">
        <v>2403</v>
      </c>
      <c r="H886" s="2" t="s">
        <v>7193</v>
      </c>
      <c r="I886" s="2" t="s">
        <v>7194</v>
      </c>
      <c r="J886" s="3" t="s">
        <v>7195</v>
      </c>
      <c r="K886" s="4">
        <v>44533</v>
      </c>
      <c r="L886" s="3" t="s">
        <v>7196</v>
      </c>
    </row>
    <row r="887" spans="1:12" x14ac:dyDescent="0.2">
      <c r="A887" s="1">
        <v>886</v>
      </c>
      <c r="B887" s="2" t="s">
        <v>7197</v>
      </c>
      <c r="C887" s="2" t="s">
        <v>365</v>
      </c>
      <c r="D887" s="2" t="s">
        <v>676</v>
      </c>
      <c r="E887" s="2" t="s">
        <v>7198</v>
      </c>
      <c r="F887" s="2" t="s">
        <v>7199</v>
      </c>
      <c r="G887" s="2" t="s">
        <v>1078</v>
      </c>
      <c r="H887" s="2" t="s">
        <v>7200</v>
      </c>
      <c r="I887" s="2" t="s">
        <v>7201</v>
      </c>
      <c r="J887" s="3" t="s">
        <v>7202</v>
      </c>
      <c r="K887" s="4">
        <v>43925</v>
      </c>
      <c r="L887" s="3" t="s">
        <v>7203</v>
      </c>
    </row>
    <row r="888" spans="1:12" x14ac:dyDescent="0.2">
      <c r="A888" s="1">
        <v>887</v>
      </c>
      <c r="B888" s="2" t="s">
        <v>7204</v>
      </c>
      <c r="C888" s="2" t="s">
        <v>7205</v>
      </c>
      <c r="D888" s="2" t="s">
        <v>7206</v>
      </c>
      <c r="E888" s="2" t="s">
        <v>7207</v>
      </c>
      <c r="F888" s="2" t="s">
        <v>7208</v>
      </c>
      <c r="G888" s="2" t="s">
        <v>457</v>
      </c>
      <c r="H888" s="2" t="s">
        <v>7209</v>
      </c>
      <c r="I888" s="2" t="s">
        <v>7210</v>
      </c>
      <c r="J888" s="3" t="s">
        <v>7211</v>
      </c>
      <c r="K888" s="4">
        <v>44331</v>
      </c>
      <c r="L888" s="3" t="s">
        <v>7212</v>
      </c>
    </row>
    <row r="889" spans="1:12" x14ac:dyDescent="0.2">
      <c r="A889" s="1">
        <v>888</v>
      </c>
      <c r="B889" s="2" t="s">
        <v>7213</v>
      </c>
      <c r="C889" s="2" t="s">
        <v>667</v>
      </c>
      <c r="D889" s="2" t="s">
        <v>7214</v>
      </c>
      <c r="E889" s="2" t="s">
        <v>7215</v>
      </c>
      <c r="F889" s="2" t="s">
        <v>7216</v>
      </c>
      <c r="G889" s="2" t="s">
        <v>1346</v>
      </c>
      <c r="H889" s="2" t="s">
        <v>7217</v>
      </c>
      <c r="I889" s="2" t="s">
        <v>7218</v>
      </c>
      <c r="J889" s="3" t="s">
        <v>7219</v>
      </c>
      <c r="K889" s="4">
        <v>43900</v>
      </c>
      <c r="L889" s="3" t="s">
        <v>7220</v>
      </c>
    </row>
    <row r="890" spans="1:12" x14ac:dyDescent="0.2">
      <c r="A890" s="1">
        <v>889</v>
      </c>
      <c r="B890" s="2" t="s">
        <v>7221</v>
      </c>
      <c r="C890" s="2" t="s">
        <v>3308</v>
      </c>
      <c r="D890" s="2" t="s">
        <v>4064</v>
      </c>
      <c r="E890" s="2" t="s">
        <v>7222</v>
      </c>
      <c r="F890" s="2" t="s">
        <v>7223</v>
      </c>
      <c r="G890" s="2" t="s">
        <v>750</v>
      </c>
      <c r="H890" s="2" t="s">
        <v>7224</v>
      </c>
      <c r="I890" s="2" t="s">
        <v>7225</v>
      </c>
      <c r="J890" s="3" t="s">
        <v>7226</v>
      </c>
      <c r="K890" s="4">
        <v>44452</v>
      </c>
      <c r="L890" s="3" t="s">
        <v>7227</v>
      </c>
    </row>
    <row r="891" spans="1:12" x14ac:dyDescent="0.2">
      <c r="A891" s="1">
        <v>890</v>
      </c>
      <c r="B891" s="2" t="s">
        <v>7228</v>
      </c>
      <c r="C891" s="2" t="s">
        <v>631</v>
      </c>
      <c r="D891" s="2" t="s">
        <v>1521</v>
      </c>
      <c r="E891" s="2" t="s">
        <v>7229</v>
      </c>
      <c r="F891" s="2" t="s">
        <v>7230</v>
      </c>
      <c r="G891" s="2" t="s">
        <v>4167</v>
      </c>
      <c r="H891" s="2" t="s">
        <v>7231</v>
      </c>
      <c r="I891" s="2" t="s">
        <v>7232</v>
      </c>
      <c r="J891" s="3" t="s">
        <v>7233</v>
      </c>
      <c r="K891" s="4">
        <v>43908</v>
      </c>
      <c r="L891" s="3" t="s">
        <v>7234</v>
      </c>
    </row>
    <row r="892" spans="1:12" x14ac:dyDescent="0.2">
      <c r="A892" s="1">
        <v>891</v>
      </c>
      <c r="B892" s="2" t="s">
        <v>7235</v>
      </c>
      <c r="C892" s="2" t="s">
        <v>2977</v>
      </c>
      <c r="D892" s="2" t="s">
        <v>5868</v>
      </c>
      <c r="E892" s="2" t="s">
        <v>7236</v>
      </c>
      <c r="F892" s="2" t="s">
        <v>7237</v>
      </c>
      <c r="G892" s="2" t="s">
        <v>2216</v>
      </c>
      <c r="H892" s="2" t="s">
        <v>7238</v>
      </c>
      <c r="I892" s="2" t="s">
        <v>7239</v>
      </c>
      <c r="J892" s="3" t="s">
        <v>7240</v>
      </c>
      <c r="K892" s="4">
        <v>44350</v>
      </c>
      <c r="L892" s="3" t="s">
        <v>7241</v>
      </c>
    </row>
    <row r="893" spans="1:12" x14ac:dyDescent="0.2">
      <c r="A893" s="1">
        <v>892</v>
      </c>
      <c r="B893" s="2" t="s">
        <v>7242</v>
      </c>
      <c r="C893" s="2" t="s">
        <v>3450</v>
      </c>
      <c r="D893" s="2" t="s">
        <v>7243</v>
      </c>
      <c r="E893" s="2" t="s">
        <v>7244</v>
      </c>
      <c r="F893" s="2" t="s">
        <v>7245</v>
      </c>
      <c r="G893" s="2" t="s">
        <v>3561</v>
      </c>
      <c r="H893" s="2" t="s">
        <v>7246</v>
      </c>
      <c r="I893" s="2" t="s">
        <v>7247</v>
      </c>
      <c r="J893" s="3" t="s">
        <v>7248</v>
      </c>
      <c r="K893" s="4">
        <v>44473</v>
      </c>
      <c r="L893" s="3" t="s">
        <v>7249</v>
      </c>
    </row>
    <row r="894" spans="1:12" x14ac:dyDescent="0.2">
      <c r="A894" s="1">
        <v>893</v>
      </c>
      <c r="B894" s="2" t="s">
        <v>7250</v>
      </c>
      <c r="C894" s="2" t="s">
        <v>7251</v>
      </c>
      <c r="D894" s="2" t="s">
        <v>1101</v>
      </c>
      <c r="E894" s="2" t="s">
        <v>7252</v>
      </c>
      <c r="F894" s="2" t="s">
        <v>7253</v>
      </c>
      <c r="G894" s="2" t="s">
        <v>44</v>
      </c>
      <c r="H894" s="2" t="s">
        <v>7254</v>
      </c>
      <c r="I894" s="2" t="s">
        <v>7255</v>
      </c>
      <c r="J894" s="3" t="s">
        <v>7256</v>
      </c>
      <c r="K894" s="4">
        <v>44087</v>
      </c>
      <c r="L894" s="3" t="s">
        <v>7257</v>
      </c>
    </row>
    <row r="895" spans="1:12" x14ac:dyDescent="0.2">
      <c r="A895" s="1">
        <v>894</v>
      </c>
      <c r="B895" s="2" t="s">
        <v>7258</v>
      </c>
      <c r="C895" s="2" t="s">
        <v>7259</v>
      </c>
      <c r="D895" s="2" t="s">
        <v>2608</v>
      </c>
      <c r="E895" s="2" t="s">
        <v>7260</v>
      </c>
      <c r="F895" s="2" t="s">
        <v>7261</v>
      </c>
      <c r="G895" s="2" t="s">
        <v>779</v>
      </c>
      <c r="H895" s="2" t="s">
        <v>7262</v>
      </c>
      <c r="I895" s="2" t="s">
        <v>7263</v>
      </c>
      <c r="J895" s="3" t="s">
        <v>7264</v>
      </c>
      <c r="K895" s="4">
        <v>44228</v>
      </c>
      <c r="L895" s="3" t="s">
        <v>7265</v>
      </c>
    </row>
    <row r="896" spans="1:12" x14ac:dyDescent="0.2">
      <c r="A896" s="1">
        <v>895</v>
      </c>
      <c r="B896" s="2" t="s">
        <v>7266</v>
      </c>
      <c r="C896" s="2" t="s">
        <v>631</v>
      </c>
      <c r="D896" s="2" t="s">
        <v>3334</v>
      </c>
      <c r="E896" s="2" t="s">
        <v>7267</v>
      </c>
      <c r="F896" s="2" t="s">
        <v>7268</v>
      </c>
      <c r="G896" s="2" t="s">
        <v>3015</v>
      </c>
      <c r="H896" s="2" t="s">
        <v>7269</v>
      </c>
      <c r="I896" s="2" t="s">
        <v>7270</v>
      </c>
      <c r="J896" s="3" t="s">
        <v>7271</v>
      </c>
      <c r="K896" s="4">
        <v>44107</v>
      </c>
      <c r="L896" s="3" t="s">
        <v>7272</v>
      </c>
    </row>
    <row r="897" spans="1:12" x14ac:dyDescent="0.2">
      <c r="A897" s="1">
        <v>896</v>
      </c>
      <c r="B897" s="2" t="s">
        <v>7273</v>
      </c>
      <c r="C897" s="2" t="s">
        <v>6031</v>
      </c>
      <c r="D897" s="2" t="s">
        <v>244</v>
      </c>
      <c r="E897" s="2" t="s">
        <v>7274</v>
      </c>
      <c r="F897" s="2" t="s">
        <v>7275</v>
      </c>
      <c r="G897" s="2" t="s">
        <v>2089</v>
      </c>
      <c r="H897" s="2" t="s">
        <v>7276</v>
      </c>
      <c r="I897" s="2" t="s">
        <v>7277</v>
      </c>
      <c r="J897" s="3" t="s">
        <v>7278</v>
      </c>
      <c r="K897" s="4">
        <v>44246</v>
      </c>
      <c r="L897" s="3" t="s">
        <v>7279</v>
      </c>
    </row>
    <row r="898" spans="1:12" x14ac:dyDescent="0.2">
      <c r="A898" s="1">
        <v>897</v>
      </c>
      <c r="B898" s="2" t="s">
        <v>7280</v>
      </c>
      <c r="C898" s="2" t="s">
        <v>2798</v>
      </c>
      <c r="D898" s="2" t="s">
        <v>7281</v>
      </c>
      <c r="E898" s="2" t="s">
        <v>7282</v>
      </c>
      <c r="F898" s="2" t="s">
        <v>7283</v>
      </c>
      <c r="G898" s="2" t="s">
        <v>320</v>
      </c>
      <c r="H898" s="2" t="s">
        <v>7284</v>
      </c>
      <c r="I898" s="2" t="s">
        <v>7285</v>
      </c>
      <c r="J898" s="3" t="s">
        <v>7286</v>
      </c>
      <c r="K898" s="4">
        <v>44579</v>
      </c>
      <c r="L898" s="3" t="s">
        <v>7287</v>
      </c>
    </row>
    <row r="899" spans="1:12" x14ac:dyDescent="0.2">
      <c r="A899" s="1">
        <v>898</v>
      </c>
      <c r="B899" s="2" t="s">
        <v>7288</v>
      </c>
      <c r="C899" s="2" t="s">
        <v>5715</v>
      </c>
      <c r="D899" s="2" t="s">
        <v>7289</v>
      </c>
      <c r="E899" s="2" t="s">
        <v>7290</v>
      </c>
      <c r="F899" s="2" t="s">
        <v>7291</v>
      </c>
      <c r="G899" s="2" t="s">
        <v>293</v>
      </c>
      <c r="H899" s="2" t="s">
        <v>7292</v>
      </c>
      <c r="I899" s="2" t="s">
        <v>7293</v>
      </c>
      <c r="J899" s="3" t="s">
        <v>7294</v>
      </c>
      <c r="K899" s="4">
        <v>43942</v>
      </c>
      <c r="L899" s="3" t="s">
        <v>7295</v>
      </c>
    </row>
    <row r="900" spans="1:12" x14ac:dyDescent="0.2">
      <c r="A900" s="1">
        <v>899</v>
      </c>
      <c r="B900" s="2" t="s">
        <v>7296</v>
      </c>
      <c r="C900" s="2" t="s">
        <v>2434</v>
      </c>
      <c r="D900" s="2" t="s">
        <v>7121</v>
      </c>
      <c r="E900" s="2" t="s">
        <v>7297</v>
      </c>
      <c r="F900" s="2" t="s">
        <v>7298</v>
      </c>
      <c r="G900" s="2" t="s">
        <v>770</v>
      </c>
      <c r="H900" s="2" t="s">
        <v>7299</v>
      </c>
      <c r="I900" s="2">
        <v>2860693542</v>
      </c>
      <c r="J900" s="3" t="s">
        <v>7300</v>
      </c>
      <c r="K900" s="4">
        <v>44036</v>
      </c>
      <c r="L900" s="3" t="s">
        <v>7301</v>
      </c>
    </row>
    <row r="901" spans="1:12" x14ac:dyDescent="0.2">
      <c r="A901" s="1">
        <v>900</v>
      </c>
      <c r="B901" s="2" t="s">
        <v>7302</v>
      </c>
      <c r="C901" s="2" t="s">
        <v>7303</v>
      </c>
      <c r="D901" s="2" t="s">
        <v>14</v>
      </c>
      <c r="E901" s="2" t="s">
        <v>7304</v>
      </c>
      <c r="F901" s="2" t="s">
        <v>7305</v>
      </c>
      <c r="G901" s="2" t="s">
        <v>311</v>
      </c>
      <c r="H901" s="2" t="s">
        <v>7306</v>
      </c>
      <c r="I901" s="2" t="s">
        <v>7307</v>
      </c>
      <c r="J901" s="3" t="s">
        <v>7308</v>
      </c>
      <c r="K901" s="4">
        <v>44639</v>
      </c>
      <c r="L901" s="3" t="s">
        <v>7309</v>
      </c>
    </row>
    <row r="902" spans="1:12" x14ac:dyDescent="0.2">
      <c r="A902" s="1">
        <v>901</v>
      </c>
      <c r="B902" s="2" t="s">
        <v>7310</v>
      </c>
      <c r="C902" s="2" t="s">
        <v>1698</v>
      </c>
      <c r="D902" s="2" t="s">
        <v>1109</v>
      </c>
      <c r="E902" s="2" t="s">
        <v>7311</v>
      </c>
      <c r="F902" s="2" t="s">
        <v>7312</v>
      </c>
      <c r="G902" s="2" t="s">
        <v>6142</v>
      </c>
      <c r="H902" s="2" t="s">
        <v>7313</v>
      </c>
      <c r="I902" s="2" t="s">
        <v>7314</v>
      </c>
      <c r="J902" s="3" t="s">
        <v>7315</v>
      </c>
      <c r="K902" s="4">
        <v>44631</v>
      </c>
      <c r="L902" s="3" t="s">
        <v>7316</v>
      </c>
    </row>
    <row r="903" spans="1:12" x14ac:dyDescent="0.2">
      <c r="A903" s="1">
        <v>902</v>
      </c>
      <c r="B903" s="2" t="s">
        <v>7317</v>
      </c>
      <c r="C903" s="2" t="s">
        <v>7318</v>
      </c>
      <c r="D903" s="2" t="s">
        <v>7319</v>
      </c>
      <c r="E903" s="2" t="s">
        <v>7320</v>
      </c>
      <c r="F903" s="2" t="s">
        <v>7321</v>
      </c>
      <c r="G903" s="2" t="s">
        <v>760</v>
      </c>
      <c r="H903" s="2" t="s">
        <v>7322</v>
      </c>
      <c r="I903" s="2">
        <f>1-479-580-5341</f>
        <v>-6399</v>
      </c>
      <c r="J903" s="3" t="s">
        <v>7323</v>
      </c>
      <c r="K903" s="4">
        <v>44438</v>
      </c>
      <c r="L903" s="3" t="s">
        <v>7324</v>
      </c>
    </row>
    <row r="904" spans="1:12" x14ac:dyDescent="0.2">
      <c r="A904" s="1">
        <v>903</v>
      </c>
      <c r="B904" s="2" t="s">
        <v>7325</v>
      </c>
      <c r="C904" s="2" t="s">
        <v>507</v>
      </c>
      <c r="D904" s="2" t="s">
        <v>7326</v>
      </c>
      <c r="E904" s="2" t="s">
        <v>7327</v>
      </c>
      <c r="F904" s="2" t="s">
        <v>7328</v>
      </c>
      <c r="G904" s="2" t="s">
        <v>6042</v>
      </c>
      <c r="H904" s="2" t="s">
        <v>7329</v>
      </c>
      <c r="I904" s="2" t="s">
        <v>7330</v>
      </c>
      <c r="J904" s="3" t="s">
        <v>7331</v>
      </c>
      <c r="K904" s="4">
        <v>44477</v>
      </c>
      <c r="L904" s="3" t="s">
        <v>7332</v>
      </c>
    </row>
    <row r="905" spans="1:12" x14ac:dyDescent="0.2">
      <c r="A905" s="1">
        <v>904</v>
      </c>
      <c r="B905" s="2" t="s">
        <v>7333</v>
      </c>
      <c r="C905" s="2" t="s">
        <v>6238</v>
      </c>
      <c r="D905" s="2" t="s">
        <v>7334</v>
      </c>
      <c r="E905" s="2" t="s">
        <v>7335</v>
      </c>
      <c r="F905" s="2" t="s">
        <v>7336</v>
      </c>
      <c r="G905" s="2" t="s">
        <v>1326</v>
      </c>
      <c r="H905" s="2" t="s">
        <v>7337</v>
      </c>
      <c r="I905" s="2" t="s">
        <v>7338</v>
      </c>
      <c r="J905" s="3" t="s">
        <v>7339</v>
      </c>
      <c r="K905" s="4">
        <v>44030</v>
      </c>
      <c r="L905" s="3" t="s">
        <v>7340</v>
      </c>
    </row>
    <row r="906" spans="1:12" x14ac:dyDescent="0.2">
      <c r="A906" s="1">
        <v>905</v>
      </c>
      <c r="B906" s="2" t="s">
        <v>7341</v>
      </c>
      <c r="C906" s="2" t="s">
        <v>692</v>
      </c>
      <c r="D906" s="2" t="s">
        <v>7342</v>
      </c>
      <c r="E906" s="2" t="s">
        <v>7343</v>
      </c>
      <c r="F906" s="2" t="s">
        <v>7344</v>
      </c>
      <c r="G906" s="2" t="s">
        <v>7345</v>
      </c>
      <c r="H906" s="2" t="s">
        <v>7346</v>
      </c>
      <c r="I906" s="2" t="s">
        <v>7347</v>
      </c>
      <c r="J906" s="3" t="s">
        <v>7348</v>
      </c>
      <c r="K906" s="4">
        <v>44233</v>
      </c>
      <c r="L906" s="3" t="s">
        <v>7349</v>
      </c>
    </row>
    <row r="907" spans="1:12" x14ac:dyDescent="0.2">
      <c r="A907" s="1">
        <v>906</v>
      </c>
      <c r="B907" s="2" t="s">
        <v>7350</v>
      </c>
      <c r="C907" s="2" t="s">
        <v>1661</v>
      </c>
      <c r="D907" s="2" t="s">
        <v>7351</v>
      </c>
      <c r="E907" s="2" t="s">
        <v>7352</v>
      </c>
      <c r="F907" s="2" t="s">
        <v>7353</v>
      </c>
      <c r="G907" s="2" t="s">
        <v>54</v>
      </c>
      <c r="H907" s="2" t="s">
        <v>7354</v>
      </c>
      <c r="I907" s="2" t="s">
        <v>7355</v>
      </c>
      <c r="J907" s="3" t="s">
        <v>7356</v>
      </c>
      <c r="K907" s="4">
        <v>44298</v>
      </c>
      <c r="L907" s="3" t="s">
        <v>7357</v>
      </c>
    </row>
    <row r="908" spans="1:12" x14ac:dyDescent="0.2">
      <c r="A908" s="1">
        <v>907</v>
      </c>
      <c r="B908" s="2" t="s">
        <v>7358</v>
      </c>
      <c r="C908" s="2" t="s">
        <v>3122</v>
      </c>
      <c r="D908" s="2" t="s">
        <v>489</v>
      </c>
      <c r="E908" s="2" t="s">
        <v>7359</v>
      </c>
      <c r="F908" s="2" t="s">
        <v>7360</v>
      </c>
      <c r="G908" s="2" t="s">
        <v>2307</v>
      </c>
      <c r="H908" s="2" t="s">
        <v>7361</v>
      </c>
      <c r="I908" s="2">
        <v>3284536892</v>
      </c>
      <c r="J908" s="3" t="s">
        <v>7362</v>
      </c>
      <c r="K908" s="4">
        <v>44607</v>
      </c>
      <c r="L908" s="3" t="s">
        <v>7363</v>
      </c>
    </row>
    <row r="909" spans="1:12" x14ac:dyDescent="0.2">
      <c r="A909" s="1">
        <v>908</v>
      </c>
      <c r="B909" s="2" t="s">
        <v>7364</v>
      </c>
      <c r="C909" s="2" t="s">
        <v>3743</v>
      </c>
      <c r="D909" s="2" t="s">
        <v>7365</v>
      </c>
      <c r="E909" s="2" t="s">
        <v>7366</v>
      </c>
      <c r="F909" s="2" t="s">
        <v>7367</v>
      </c>
      <c r="G909" s="2" t="s">
        <v>36</v>
      </c>
      <c r="H909" s="2" t="s">
        <v>7368</v>
      </c>
      <c r="I909" s="2" t="s">
        <v>7369</v>
      </c>
      <c r="J909" s="3" t="s">
        <v>7370</v>
      </c>
      <c r="K909" s="4">
        <v>44269</v>
      </c>
      <c r="L909" s="3" t="s">
        <v>7371</v>
      </c>
    </row>
    <row r="910" spans="1:12" x14ac:dyDescent="0.2">
      <c r="A910" s="1">
        <v>909</v>
      </c>
      <c r="B910" s="2" t="s">
        <v>7372</v>
      </c>
      <c r="C910" s="2" t="s">
        <v>6178</v>
      </c>
      <c r="D910" s="2" t="s">
        <v>3893</v>
      </c>
      <c r="E910" s="2" t="s">
        <v>7373</v>
      </c>
      <c r="F910" s="2" t="s">
        <v>7374</v>
      </c>
      <c r="G910" s="2" t="s">
        <v>4281</v>
      </c>
      <c r="H910" s="2" t="s">
        <v>7375</v>
      </c>
      <c r="I910" s="2" t="s">
        <v>7376</v>
      </c>
      <c r="J910" s="3" t="s">
        <v>7377</v>
      </c>
      <c r="K910" s="4">
        <v>44390</v>
      </c>
      <c r="L910" s="3" t="s">
        <v>7378</v>
      </c>
    </row>
    <row r="911" spans="1:12" x14ac:dyDescent="0.2">
      <c r="A911" s="1">
        <v>910</v>
      </c>
      <c r="B911" s="2" t="s">
        <v>7379</v>
      </c>
      <c r="C911" s="2" t="s">
        <v>5415</v>
      </c>
      <c r="D911" s="2" t="s">
        <v>3709</v>
      </c>
      <c r="E911" s="2" t="s">
        <v>7380</v>
      </c>
      <c r="F911" s="2" t="s">
        <v>7381</v>
      </c>
      <c r="G911" s="2" t="s">
        <v>2182</v>
      </c>
      <c r="H911" s="2" t="s">
        <v>7382</v>
      </c>
      <c r="I911" s="2" t="s">
        <v>7383</v>
      </c>
      <c r="J911" s="3" t="s">
        <v>7384</v>
      </c>
      <c r="K911" s="4">
        <v>44119</v>
      </c>
      <c r="L911" s="3" t="s">
        <v>7385</v>
      </c>
    </row>
    <row r="912" spans="1:12" x14ac:dyDescent="0.2">
      <c r="A912" s="1">
        <v>911</v>
      </c>
      <c r="B912" s="2" t="s">
        <v>7386</v>
      </c>
      <c r="C912" s="2" t="s">
        <v>1826</v>
      </c>
      <c r="D912" s="2" t="s">
        <v>2417</v>
      </c>
      <c r="E912" s="2" t="s">
        <v>7387</v>
      </c>
      <c r="F912" s="2" t="s">
        <v>7388</v>
      </c>
      <c r="G912" s="2" t="s">
        <v>948</v>
      </c>
      <c r="H912" s="2" t="s">
        <v>7389</v>
      </c>
      <c r="I912" s="2" t="s">
        <v>7390</v>
      </c>
      <c r="J912" s="3" t="s">
        <v>7391</v>
      </c>
      <c r="K912" s="4">
        <v>44083</v>
      </c>
      <c r="L912" s="3" t="s">
        <v>7392</v>
      </c>
    </row>
    <row r="913" spans="1:12" x14ac:dyDescent="0.2">
      <c r="A913" s="1">
        <v>912</v>
      </c>
      <c r="B913" s="2" t="s">
        <v>7393</v>
      </c>
      <c r="C913" s="2" t="s">
        <v>5324</v>
      </c>
      <c r="D913" s="2" t="s">
        <v>3789</v>
      </c>
      <c r="E913" s="2" t="s">
        <v>7394</v>
      </c>
      <c r="F913" s="2" t="s">
        <v>7395</v>
      </c>
      <c r="G913" s="2" t="s">
        <v>560</v>
      </c>
      <c r="H913" s="2" t="s">
        <v>7396</v>
      </c>
      <c r="I913" s="2" t="s">
        <v>7397</v>
      </c>
      <c r="J913" s="3" t="s">
        <v>7398</v>
      </c>
      <c r="K913" s="4">
        <v>43849</v>
      </c>
      <c r="L913" s="3" t="s">
        <v>7399</v>
      </c>
    </row>
    <row r="914" spans="1:12" x14ac:dyDescent="0.2">
      <c r="A914" s="1">
        <v>913</v>
      </c>
      <c r="B914" s="2" t="s">
        <v>7400</v>
      </c>
      <c r="C914" s="2" t="s">
        <v>23</v>
      </c>
      <c r="D914" s="2" t="s">
        <v>7401</v>
      </c>
      <c r="E914" s="2" t="s">
        <v>7402</v>
      </c>
      <c r="F914" s="2" t="s">
        <v>7403</v>
      </c>
      <c r="G914" s="2" t="s">
        <v>1148</v>
      </c>
      <c r="H914" s="2" t="s">
        <v>7404</v>
      </c>
      <c r="I914" s="2" t="s">
        <v>7405</v>
      </c>
      <c r="J914" s="3" t="s">
        <v>7406</v>
      </c>
      <c r="K914" s="4">
        <v>44670</v>
      </c>
      <c r="L914" s="3" t="s">
        <v>7407</v>
      </c>
    </row>
    <row r="915" spans="1:12" x14ac:dyDescent="0.2">
      <c r="A915" s="1">
        <v>914</v>
      </c>
      <c r="B915" s="2" t="s">
        <v>7408</v>
      </c>
      <c r="C915" s="2" t="s">
        <v>356</v>
      </c>
      <c r="D915" s="2" t="s">
        <v>7409</v>
      </c>
      <c r="E915" s="2" t="s">
        <v>7410</v>
      </c>
      <c r="F915" s="2" t="s">
        <v>161</v>
      </c>
      <c r="G915" s="2" t="s">
        <v>4778</v>
      </c>
      <c r="H915" s="2" t="s">
        <v>7411</v>
      </c>
      <c r="I915" s="2">
        <f>1-484-615-3463</f>
        <v>-4561</v>
      </c>
      <c r="J915" s="3" t="s">
        <v>7412</v>
      </c>
      <c r="K915" s="4">
        <v>44435</v>
      </c>
      <c r="L915" s="3" t="s">
        <v>7413</v>
      </c>
    </row>
    <row r="916" spans="1:12" x14ac:dyDescent="0.2">
      <c r="A916" s="1">
        <v>915</v>
      </c>
      <c r="B916" s="2" t="s">
        <v>7414</v>
      </c>
      <c r="C916" s="2" t="s">
        <v>3530</v>
      </c>
      <c r="D916" s="2" t="s">
        <v>7415</v>
      </c>
      <c r="E916" s="2" t="s">
        <v>7416</v>
      </c>
      <c r="F916" s="2" t="s">
        <v>7417</v>
      </c>
      <c r="G916" s="2" t="s">
        <v>5010</v>
      </c>
      <c r="H916" s="2" t="s">
        <v>7418</v>
      </c>
      <c r="I916" s="2">
        <f>1-181-166-7267</f>
        <v>-7613</v>
      </c>
      <c r="J916" s="3" t="s">
        <v>7419</v>
      </c>
      <c r="K916" s="4">
        <v>44654</v>
      </c>
      <c r="L916" s="3" t="s">
        <v>7420</v>
      </c>
    </row>
    <row r="917" spans="1:12" x14ac:dyDescent="0.2">
      <c r="A917" s="1">
        <v>916</v>
      </c>
      <c r="B917" s="2" t="s">
        <v>7421</v>
      </c>
      <c r="C917" s="2" t="s">
        <v>1466</v>
      </c>
      <c r="D917" s="2" t="s">
        <v>2323</v>
      </c>
      <c r="E917" s="2" t="s">
        <v>7422</v>
      </c>
      <c r="F917" s="2" t="s">
        <v>7423</v>
      </c>
      <c r="G917" s="2" t="s">
        <v>369</v>
      </c>
      <c r="H917" s="2">
        <v>5037307967</v>
      </c>
      <c r="I917" s="2" t="s">
        <v>7424</v>
      </c>
      <c r="J917" s="3" t="s">
        <v>7425</v>
      </c>
      <c r="K917" s="4">
        <v>44671</v>
      </c>
      <c r="L917" s="3" t="s">
        <v>7426</v>
      </c>
    </row>
    <row r="918" spans="1:12" x14ac:dyDescent="0.2">
      <c r="A918" s="1">
        <v>917</v>
      </c>
      <c r="B918" s="2" t="s">
        <v>7427</v>
      </c>
      <c r="C918" s="2" t="s">
        <v>3204</v>
      </c>
      <c r="D918" s="2" t="s">
        <v>346</v>
      </c>
      <c r="E918" s="2" t="s">
        <v>7428</v>
      </c>
      <c r="F918" s="2" t="s">
        <v>7429</v>
      </c>
      <c r="G918" s="2" t="s">
        <v>419</v>
      </c>
      <c r="H918" s="2" t="s">
        <v>7430</v>
      </c>
      <c r="I918" s="2" t="s">
        <v>7431</v>
      </c>
      <c r="J918" s="3" t="s">
        <v>7432</v>
      </c>
      <c r="K918" s="4">
        <v>44242</v>
      </c>
      <c r="L918" s="3" t="s">
        <v>7433</v>
      </c>
    </row>
    <row r="919" spans="1:12" x14ac:dyDescent="0.2">
      <c r="A919" s="1">
        <v>918</v>
      </c>
      <c r="B919" s="2" t="s">
        <v>7434</v>
      </c>
      <c r="C919" s="2" t="s">
        <v>2783</v>
      </c>
      <c r="D919" s="2" t="s">
        <v>7435</v>
      </c>
      <c r="E919" s="2" t="s">
        <v>7436</v>
      </c>
      <c r="F919" s="2" t="s">
        <v>7437</v>
      </c>
      <c r="G919" s="2" t="s">
        <v>750</v>
      </c>
      <c r="H919" s="2" t="s">
        <v>7438</v>
      </c>
      <c r="I919" s="2" t="s">
        <v>7439</v>
      </c>
      <c r="J919" s="3" t="s">
        <v>7440</v>
      </c>
      <c r="K919" s="4">
        <v>44450</v>
      </c>
      <c r="L919" s="3" t="s">
        <v>7441</v>
      </c>
    </row>
    <row r="920" spans="1:12" x14ac:dyDescent="0.2">
      <c r="A920" s="1">
        <v>919</v>
      </c>
      <c r="B920" s="2" t="s">
        <v>7442</v>
      </c>
      <c r="C920" s="2" t="s">
        <v>7443</v>
      </c>
      <c r="D920" s="2" t="s">
        <v>7444</v>
      </c>
      <c r="E920" s="2" t="s">
        <v>7445</v>
      </c>
      <c r="F920" s="2" t="s">
        <v>7446</v>
      </c>
      <c r="G920" s="2" t="s">
        <v>626</v>
      </c>
      <c r="H920" s="2" t="s">
        <v>7447</v>
      </c>
      <c r="I920" s="2">
        <v>9553307016</v>
      </c>
      <c r="J920" s="3" t="s">
        <v>7448</v>
      </c>
      <c r="K920" s="4">
        <v>44691</v>
      </c>
      <c r="L920" s="3" t="s">
        <v>7449</v>
      </c>
    </row>
    <row r="921" spans="1:12" x14ac:dyDescent="0.2">
      <c r="A921" s="1">
        <v>920</v>
      </c>
      <c r="B921" s="2" t="s">
        <v>7450</v>
      </c>
      <c r="C921" s="2" t="s">
        <v>7451</v>
      </c>
      <c r="D921" s="2" t="s">
        <v>7452</v>
      </c>
      <c r="E921" s="2" t="s">
        <v>7453</v>
      </c>
      <c r="F921" s="2" t="s">
        <v>7454</v>
      </c>
      <c r="G921" s="2" t="s">
        <v>6200</v>
      </c>
      <c r="H921" s="2" t="s">
        <v>7455</v>
      </c>
      <c r="I921" s="2" t="s">
        <v>7456</v>
      </c>
      <c r="J921" s="3" t="s">
        <v>7457</v>
      </c>
      <c r="K921" s="4">
        <v>44443</v>
      </c>
      <c r="L921" s="3" t="s">
        <v>7458</v>
      </c>
    </row>
    <row r="922" spans="1:12" x14ac:dyDescent="0.2">
      <c r="A922" s="1">
        <v>921</v>
      </c>
      <c r="B922" s="2" t="s">
        <v>7459</v>
      </c>
      <c r="C922" s="2" t="s">
        <v>1209</v>
      </c>
      <c r="D922" s="2" t="s">
        <v>5988</v>
      </c>
      <c r="E922" s="2" t="s">
        <v>7460</v>
      </c>
      <c r="F922" s="2" t="s">
        <v>7461</v>
      </c>
      <c r="G922" s="2" t="s">
        <v>589</v>
      </c>
      <c r="H922" s="2" t="s">
        <v>7462</v>
      </c>
      <c r="I922" s="2" t="s">
        <v>7463</v>
      </c>
      <c r="J922" s="3" t="s">
        <v>7464</v>
      </c>
      <c r="K922" s="4">
        <v>44608</v>
      </c>
      <c r="L922" s="3" t="s">
        <v>7465</v>
      </c>
    </row>
    <row r="923" spans="1:12" x14ac:dyDescent="0.2">
      <c r="A923" s="1">
        <v>922</v>
      </c>
      <c r="B923" s="2" t="s">
        <v>7466</v>
      </c>
      <c r="C923" s="2" t="s">
        <v>3325</v>
      </c>
      <c r="D923" s="2" t="s">
        <v>5398</v>
      </c>
      <c r="E923" s="2" t="s">
        <v>7467</v>
      </c>
      <c r="F923" s="2" t="s">
        <v>7468</v>
      </c>
      <c r="G923" s="2" t="s">
        <v>1765</v>
      </c>
      <c r="H923" s="2" t="s">
        <v>7469</v>
      </c>
      <c r="I923" s="2" t="s">
        <v>7470</v>
      </c>
      <c r="J923" s="3" t="s">
        <v>7471</v>
      </c>
      <c r="K923" s="4">
        <v>44131</v>
      </c>
      <c r="L923" s="3" t="s">
        <v>7472</v>
      </c>
    </row>
    <row r="924" spans="1:12" x14ac:dyDescent="0.2">
      <c r="A924" s="1">
        <v>923</v>
      </c>
      <c r="B924" s="2" t="s">
        <v>7473</v>
      </c>
      <c r="C924" s="2" t="s">
        <v>7474</v>
      </c>
      <c r="D924" s="2" t="s">
        <v>6197</v>
      </c>
      <c r="E924" s="2" t="s">
        <v>7475</v>
      </c>
      <c r="F924" s="2" t="s">
        <v>7476</v>
      </c>
      <c r="G924" s="2" t="s">
        <v>4698</v>
      </c>
      <c r="H924" s="2" t="s">
        <v>7477</v>
      </c>
      <c r="I924" s="2" t="s">
        <v>7478</v>
      </c>
      <c r="J924" s="3" t="s">
        <v>7479</v>
      </c>
      <c r="K924" s="4">
        <v>44693</v>
      </c>
      <c r="L924" s="3" t="s">
        <v>7480</v>
      </c>
    </row>
    <row r="925" spans="1:12" x14ac:dyDescent="0.2">
      <c r="A925" s="1">
        <v>924</v>
      </c>
      <c r="B925" s="2" t="s">
        <v>7481</v>
      </c>
      <c r="C925" s="2" t="s">
        <v>2434</v>
      </c>
      <c r="D925" s="2" t="s">
        <v>5715</v>
      </c>
      <c r="E925" s="2" t="s">
        <v>7482</v>
      </c>
      <c r="F925" s="2" t="s">
        <v>7483</v>
      </c>
      <c r="G925" s="2" t="s">
        <v>2884</v>
      </c>
      <c r="H925" s="2">
        <v>4257729407</v>
      </c>
      <c r="I925" s="2" t="s">
        <v>7484</v>
      </c>
      <c r="J925" s="3" t="s">
        <v>7485</v>
      </c>
      <c r="K925" s="4">
        <v>44198</v>
      </c>
      <c r="L925" s="3" t="s">
        <v>7486</v>
      </c>
    </row>
    <row r="926" spans="1:12" x14ac:dyDescent="0.2">
      <c r="A926" s="1">
        <v>925</v>
      </c>
      <c r="B926" s="2" t="s">
        <v>7487</v>
      </c>
      <c r="C926" s="2" t="s">
        <v>7488</v>
      </c>
      <c r="D926" s="2" t="s">
        <v>1753</v>
      </c>
      <c r="E926" s="2" t="s">
        <v>7489</v>
      </c>
      <c r="F926" s="2" t="s">
        <v>7490</v>
      </c>
      <c r="G926" s="2" t="s">
        <v>1627</v>
      </c>
      <c r="H926" s="2" t="s">
        <v>7491</v>
      </c>
      <c r="I926" s="2" t="s">
        <v>7492</v>
      </c>
      <c r="J926" s="3" t="s">
        <v>7493</v>
      </c>
      <c r="K926" s="4">
        <v>44526</v>
      </c>
      <c r="L926" s="3" t="s">
        <v>7494</v>
      </c>
    </row>
    <row r="927" spans="1:12" x14ac:dyDescent="0.2">
      <c r="A927" s="1">
        <v>926</v>
      </c>
      <c r="B927" s="2" t="s">
        <v>7495</v>
      </c>
      <c r="C927" s="2" t="s">
        <v>7496</v>
      </c>
      <c r="D927" s="2" t="s">
        <v>7497</v>
      </c>
      <c r="E927" s="2" t="s">
        <v>7498</v>
      </c>
      <c r="F927" s="2" t="s">
        <v>7499</v>
      </c>
      <c r="G927" s="2" t="s">
        <v>2981</v>
      </c>
      <c r="H927" s="2" t="s">
        <v>7500</v>
      </c>
      <c r="I927" s="2" t="s">
        <v>7501</v>
      </c>
      <c r="J927" s="3" t="s">
        <v>7502</v>
      </c>
      <c r="K927" s="4">
        <v>44148</v>
      </c>
      <c r="L927" s="3" t="s">
        <v>7503</v>
      </c>
    </row>
    <row r="928" spans="1:12" x14ac:dyDescent="0.2">
      <c r="A928" s="1">
        <v>927</v>
      </c>
      <c r="B928" s="2" t="s">
        <v>7504</v>
      </c>
      <c r="C928" s="2" t="s">
        <v>2094</v>
      </c>
      <c r="D928" s="2" t="s">
        <v>2573</v>
      </c>
      <c r="E928" s="2" t="s">
        <v>7505</v>
      </c>
      <c r="F928" s="2" t="s">
        <v>7506</v>
      </c>
      <c r="G928" s="2" t="s">
        <v>560</v>
      </c>
      <c r="H928" s="2" t="s">
        <v>7507</v>
      </c>
      <c r="I928" s="2" t="s">
        <v>7508</v>
      </c>
      <c r="J928" s="3" t="s">
        <v>7509</v>
      </c>
      <c r="K928" s="4">
        <v>44377</v>
      </c>
      <c r="L928" s="3" t="s">
        <v>7510</v>
      </c>
    </row>
    <row r="929" spans="1:12" x14ac:dyDescent="0.2">
      <c r="A929" s="1">
        <v>928</v>
      </c>
      <c r="B929" s="2" t="s">
        <v>7511</v>
      </c>
      <c r="C929" s="2" t="s">
        <v>7512</v>
      </c>
      <c r="D929" s="2" t="s">
        <v>3140</v>
      </c>
      <c r="E929" s="2" t="s">
        <v>7513</v>
      </c>
      <c r="F929" s="2" t="s">
        <v>7514</v>
      </c>
      <c r="G929" s="2" t="s">
        <v>457</v>
      </c>
      <c r="H929" s="2" t="s">
        <v>7515</v>
      </c>
      <c r="I929" s="2">
        <v>2758606986</v>
      </c>
      <c r="J929" s="3" t="s">
        <v>7516</v>
      </c>
      <c r="K929" s="4">
        <v>43923</v>
      </c>
      <c r="L929" s="3" t="s">
        <v>7517</v>
      </c>
    </row>
    <row r="930" spans="1:12" x14ac:dyDescent="0.2">
      <c r="A930" s="1">
        <v>929</v>
      </c>
      <c r="B930" s="2" t="s">
        <v>7518</v>
      </c>
      <c r="C930" s="2" t="s">
        <v>3735</v>
      </c>
      <c r="D930" s="2" t="s">
        <v>7519</v>
      </c>
      <c r="E930" s="2" t="s">
        <v>7520</v>
      </c>
      <c r="F930" s="2" t="s">
        <v>7521</v>
      </c>
      <c r="G930" s="2" t="s">
        <v>2061</v>
      </c>
      <c r="H930" s="2" t="s">
        <v>7522</v>
      </c>
      <c r="I930" s="2" t="s">
        <v>7523</v>
      </c>
      <c r="J930" s="3" t="s">
        <v>7524</v>
      </c>
      <c r="K930" s="4">
        <v>44593</v>
      </c>
      <c r="L930" s="3" t="s">
        <v>7525</v>
      </c>
    </row>
    <row r="931" spans="1:12" x14ac:dyDescent="0.2">
      <c r="A931" s="1">
        <v>930</v>
      </c>
      <c r="B931" s="2" t="s">
        <v>7526</v>
      </c>
      <c r="C931" s="2" t="s">
        <v>648</v>
      </c>
      <c r="D931" s="2" t="s">
        <v>1615</v>
      </c>
      <c r="E931" s="2" t="s">
        <v>7527</v>
      </c>
      <c r="F931" s="2" t="s">
        <v>7528</v>
      </c>
      <c r="G931" s="2" t="s">
        <v>181</v>
      </c>
      <c r="H931" s="2" t="s">
        <v>7529</v>
      </c>
      <c r="I931" s="2" t="s">
        <v>7530</v>
      </c>
      <c r="J931" s="3" t="s">
        <v>7531</v>
      </c>
      <c r="K931" s="4">
        <v>44663</v>
      </c>
      <c r="L931" s="3" t="s">
        <v>7532</v>
      </c>
    </row>
    <row r="932" spans="1:12" x14ac:dyDescent="0.2">
      <c r="A932" s="1">
        <v>931</v>
      </c>
      <c r="B932" s="2" t="s">
        <v>7533</v>
      </c>
      <c r="C932" s="2" t="s">
        <v>3669</v>
      </c>
      <c r="D932" s="2" t="s">
        <v>3384</v>
      </c>
      <c r="E932" s="2" t="s">
        <v>7534</v>
      </c>
      <c r="F932" s="2" t="s">
        <v>7535</v>
      </c>
      <c r="G932" s="2" t="s">
        <v>938</v>
      </c>
      <c r="H932" s="2" t="s">
        <v>7536</v>
      </c>
      <c r="I932" s="2" t="s">
        <v>7537</v>
      </c>
      <c r="J932" s="3" t="s">
        <v>7538</v>
      </c>
      <c r="K932" s="4">
        <v>44473</v>
      </c>
      <c r="L932" s="3" t="s">
        <v>7539</v>
      </c>
    </row>
    <row r="933" spans="1:12" x14ac:dyDescent="0.2">
      <c r="A933" s="1">
        <v>932</v>
      </c>
      <c r="B933" s="2" t="s">
        <v>7540</v>
      </c>
      <c r="C933" s="2" t="s">
        <v>3805</v>
      </c>
      <c r="D933" s="2" t="s">
        <v>1128</v>
      </c>
      <c r="E933" s="2" t="s">
        <v>7541</v>
      </c>
      <c r="F933" s="2" t="s">
        <v>7542</v>
      </c>
      <c r="G933" s="2" t="s">
        <v>36</v>
      </c>
      <c r="H933" s="2" t="s">
        <v>7543</v>
      </c>
      <c r="I933" s="2" t="s">
        <v>7544</v>
      </c>
      <c r="J933" s="3" t="s">
        <v>7545</v>
      </c>
      <c r="K933" s="4">
        <v>44265</v>
      </c>
      <c r="L933" s="3" t="s">
        <v>7546</v>
      </c>
    </row>
    <row r="934" spans="1:12" x14ac:dyDescent="0.2">
      <c r="A934" s="1">
        <v>933</v>
      </c>
      <c r="B934" s="2" t="s">
        <v>7547</v>
      </c>
      <c r="C934" s="2" t="s">
        <v>920</v>
      </c>
      <c r="D934" s="2" t="s">
        <v>3467</v>
      </c>
      <c r="E934" s="2" t="s">
        <v>7548</v>
      </c>
      <c r="F934" s="2" t="s">
        <v>7549</v>
      </c>
      <c r="G934" s="2" t="s">
        <v>2487</v>
      </c>
      <c r="H934" s="2" t="s">
        <v>7550</v>
      </c>
      <c r="I934" s="2" t="s">
        <v>7551</v>
      </c>
      <c r="J934" s="3" t="s">
        <v>7552</v>
      </c>
      <c r="K934" s="4">
        <v>44483</v>
      </c>
      <c r="L934" s="3" t="s">
        <v>7553</v>
      </c>
    </row>
    <row r="935" spans="1:12" x14ac:dyDescent="0.2">
      <c r="A935" s="1">
        <v>934</v>
      </c>
      <c r="B935" s="2" t="s">
        <v>7554</v>
      </c>
      <c r="C935" s="2" t="s">
        <v>822</v>
      </c>
      <c r="D935" s="2" t="s">
        <v>738</v>
      </c>
      <c r="E935" s="2" t="s">
        <v>7555</v>
      </c>
      <c r="F935" s="2" t="s">
        <v>7556</v>
      </c>
      <c r="G935" s="2" t="s">
        <v>2680</v>
      </c>
      <c r="H935" s="2" t="s">
        <v>7557</v>
      </c>
      <c r="I935" s="2" t="s">
        <v>7558</v>
      </c>
      <c r="J935" s="3" t="s">
        <v>7559</v>
      </c>
      <c r="K935" s="4">
        <v>43886</v>
      </c>
      <c r="L935" s="3" t="s">
        <v>7560</v>
      </c>
    </row>
    <row r="936" spans="1:12" x14ac:dyDescent="0.2">
      <c r="A936" s="1">
        <v>935</v>
      </c>
      <c r="B936" s="2" t="s">
        <v>7561</v>
      </c>
      <c r="C936" s="2" t="s">
        <v>1870</v>
      </c>
      <c r="D936" s="2" t="s">
        <v>7562</v>
      </c>
      <c r="E936" s="2" t="s">
        <v>7563</v>
      </c>
      <c r="F936" s="2" t="s">
        <v>7564</v>
      </c>
      <c r="G936" s="2" t="s">
        <v>476</v>
      </c>
      <c r="H936" s="2" t="s">
        <v>7565</v>
      </c>
      <c r="I936" s="2" t="s">
        <v>7566</v>
      </c>
      <c r="J936" s="3" t="s">
        <v>7567</v>
      </c>
      <c r="K936" s="4">
        <v>44280</v>
      </c>
      <c r="L936" s="3" t="s">
        <v>3766</v>
      </c>
    </row>
    <row r="937" spans="1:12" x14ac:dyDescent="0.2">
      <c r="A937" s="1">
        <v>936</v>
      </c>
      <c r="B937" s="2" t="s">
        <v>7568</v>
      </c>
      <c r="C937" s="2" t="s">
        <v>383</v>
      </c>
      <c r="D937" s="2" t="s">
        <v>1165</v>
      </c>
      <c r="E937" s="2" t="s">
        <v>7569</v>
      </c>
      <c r="F937" s="2" t="s">
        <v>7570</v>
      </c>
      <c r="G937" s="2" t="s">
        <v>4335</v>
      </c>
      <c r="H937" s="2" t="s">
        <v>7571</v>
      </c>
      <c r="I937" s="2" t="s">
        <v>7572</v>
      </c>
      <c r="J937" s="3" t="s">
        <v>7573</v>
      </c>
      <c r="K937" s="4">
        <v>44679</v>
      </c>
      <c r="L937" s="3" t="s">
        <v>7574</v>
      </c>
    </row>
    <row r="938" spans="1:12" x14ac:dyDescent="0.2">
      <c r="A938" s="1">
        <v>937</v>
      </c>
      <c r="B938" s="2" t="s">
        <v>7575</v>
      </c>
      <c r="C938" s="2" t="s">
        <v>2814</v>
      </c>
      <c r="D938" s="2" t="s">
        <v>5660</v>
      </c>
      <c r="E938" s="2" t="s">
        <v>7576</v>
      </c>
      <c r="F938" s="2" t="s">
        <v>7577</v>
      </c>
      <c r="G938" s="2" t="s">
        <v>162</v>
      </c>
      <c r="H938" s="2" t="s">
        <v>7578</v>
      </c>
      <c r="I938" s="2" t="s">
        <v>7579</v>
      </c>
      <c r="J938" s="3" t="s">
        <v>7580</v>
      </c>
      <c r="K938" s="4">
        <v>44468</v>
      </c>
      <c r="L938" s="3" t="s">
        <v>7581</v>
      </c>
    </row>
    <row r="939" spans="1:12" x14ac:dyDescent="0.2">
      <c r="A939" s="1">
        <v>938</v>
      </c>
      <c r="B939" s="2" t="s">
        <v>7582</v>
      </c>
      <c r="C939" s="2" t="s">
        <v>374</v>
      </c>
      <c r="D939" s="2" t="s">
        <v>3709</v>
      </c>
      <c r="E939" s="2" t="s">
        <v>7583</v>
      </c>
      <c r="F939" s="2" t="s">
        <v>7584</v>
      </c>
      <c r="G939" s="2" t="s">
        <v>723</v>
      </c>
      <c r="H939" s="2" t="s">
        <v>7585</v>
      </c>
      <c r="I939" s="2" t="s">
        <v>7586</v>
      </c>
      <c r="J939" s="3" t="s">
        <v>7587</v>
      </c>
      <c r="K939" s="4">
        <v>43890</v>
      </c>
      <c r="L939" s="3" t="s">
        <v>7588</v>
      </c>
    </row>
    <row r="940" spans="1:12" x14ac:dyDescent="0.2">
      <c r="A940" s="1">
        <v>939</v>
      </c>
      <c r="B940" s="2" t="s">
        <v>7589</v>
      </c>
      <c r="C940" s="2" t="s">
        <v>2977</v>
      </c>
      <c r="D940" s="2" t="s">
        <v>1110</v>
      </c>
      <c r="E940" s="2" t="s">
        <v>7590</v>
      </c>
      <c r="F940" s="2" t="s">
        <v>7591</v>
      </c>
      <c r="G940" s="2" t="s">
        <v>200</v>
      </c>
      <c r="H940" s="2">
        <v>1036359279</v>
      </c>
      <c r="I940" s="2" t="s">
        <v>7592</v>
      </c>
      <c r="J940" s="3" t="s">
        <v>7593</v>
      </c>
      <c r="K940" s="4">
        <v>43943</v>
      </c>
      <c r="L940" s="3" t="s">
        <v>7594</v>
      </c>
    </row>
    <row r="941" spans="1:12" x14ac:dyDescent="0.2">
      <c r="A941" s="1">
        <v>940</v>
      </c>
      <c r="B941" s="2" t="s">
        <v>7595</v>
      </c>
      <c r="C941" s="2" t="s">
        <v>7070</v>
      </c>
      <c r="D941" s="2" t="s">
        <v>6055</v>
      </c>
      <c r="E941" s="2" t="s">
        <v>7596</v>
      </c>
      <c r="F941" s="2" t="s">
        <v>7597</v>
      </c>
      <c r="G941" s="2" t="s">
        <v>162</v>
      </c>
      <c r="H941" s="2">
        <f>1-456-13-7352</f>
        <v>-7820</v>
      </c>
      <c r="I941" s="2">
        <v>9671127981</v>
      </c>
      <c r="J941" s="3" t="s">
        <v>7598</v>
      </c>
      <c r="K941" s="4">
        <v>44505</v>
      </c>
      <c r="L941" s="3" t="s">
        <v>7599</v>
      </c>
    </row>
    <row r="942" spans="1:12" x14ac:dyDescent="0.2">
      <c r="A942" s="1">
        <v>941</v>
      </c>
      <c r="B942" s="2" t="s">
        <v>7600</v>
      </c>
      <c r="C942" s="2" t="s">
        <v>7601</v>
      </c>
      <c r="D942" s="2" t="s">
        <v>2426</v>
      </c>
      <c r="E942" s="2" t="s">
        <v>7602</v>
      </c>
      <c r="F942" s="2" t="s">
        <v>7603</v>
      </c>
      <c r="G942" s="2" t="s">
        <v>2378</v>
      </c>
      <c r="H942" s="2" t="s">
        <v>7604</v>
      </c>
      <c r="I942" s="2">
        <f>1-804-727-8453</f>
        <v>-9983</v>
      </c>
      <c r="J942" s="3" t="s">
        <v>7605</v>
      </c>
      <c r="K942" s="4">
        <v>44203</v>
      </c>
      <c r="L942" s="3" t="s">
        <v>7606</v>
      </c>
    </row>
    <row r="943" spans="1:12" x14ac:dyDescent="0.2">
      <c r="A943" s="1">
        <v>942</v>
      </c>
      <c r="B943" s="2" t="s">
        <v>7607</v>
      </c>
      <c r="C943" s="2" t="s">
        <v>7608</v>
      </c>
      <c r="D943" s="2" t="s">
        <v>7609</v>
      </c>
      <c r="E943" s="2" t="s">
        <v>7610</v>
      </c>
      <c r="F943" s="2" t="s">
        <v>7611</v>
      </c>
      <c r="G943" s="2" t="s">
        <v>1078</v>
      </c>
      <c r="H943" s="2">
        <v>8130302525</v>
      </c>
      <c r="I943" s="2" t="s">
        <v>7612</v>
      </c>
      <c r="J943" s="3" t="s">
        <v>7613</v>
      </c>
      <c r="K943" s="4">
        <v>44084</v>
      </c>
      <c r="L943" s="3" t="s">
        <v>7614</v>
      </c>
    </row>
    <row r="944" spans="1:12" x14ac:dyDescent="0.2">
      <c r="A944" s="1">
        <v>943</v>
      </c>
      <c r="B944" s="2" t="s">
        <v>7615</v>
      </c>
      <c r="C944" s="2" t="s">
        <v>516</v>
      </c>
      <c r="D944" s="2" t="s">
        <v>6156</v>
      </c>
      <c r="E944" s="2" t="s">
        <v>7616</v>
      </c>
      <c r="F944" s="2" t="s">
        <v>7617</v>
      </c>
      <c r="G944" s="2" t="s">
        <v>4281</v>
      </c>
      <c r="H944" s="2">
        <f>1-798-822-9077</f>
        <v>-10696</v>
      </c>
      <c r="I944" s="2" t="s">
        <v>7618</v>
      </c>
      <c r="J944" s="3" t="s">
        <v>7619</v>
      </c>
      <c r="K944" s="4">
        <v>44278</v>
      </c>
      <c r="L944" s="3" t="s">
        <v>7620</v>
      </c>
    </row>
    <row r="945" spans="1:12" x14ac:dyDescent="0.2">
      <c r="A945" s="1">
        <v>944</v>
      </c>
      <c r="B945" s="2" t="s">
        <v>7621</v>
      </c>
      <c r="C945" s="2" t="s">
        <v>5783</v>
      </c>
      <c r="D945" s="2" t="s">
        <v>7622</v>
      </c>
      <c r="E945" s="2" t="s">
        <v>7623</v>
      </c>
      <c r="F945" s="2" t="s">
        <v>7624</v>
      </c>
      <c r="G945" s="2" t="s">
        <v>1222</v>
      </c>
      <c r="H945" s="2" t="s">
        <v>7625</v>
      </c>
      <c r="I945" s="2" t="s">
        <v>7626</v>
      </c>
      <c r="J945" s="3" t="s">
        <v>7627</v>
      </c>
      <c r="K945" s="4">
        <v>43887</v>
      </c>
      <c r="L945" s="3" t="s">
        <v>7628</v>
      </c>
    </row>
    <row r="946" spans="1:12" x14ac:dyDescent="0.2">
      <c r="A946" s="1">
        <v>945</v>
      </c>
      <c r="B946" s="2" t="s">
        <v>7629</v>
      </c>
      <c r="C946" s="2" t="s">
        <v>6615</v>
      </c>
      <c r="D946" s="2" t="s">
        <v>7630</v>
      </c>
      <c r="E946" s="2" t="s">
        <v>7631</v>
      </c>
      <c r="F946" s="2" t="s">
        <v>7632</v>
      </c>
      <c r="G946" s="2" t="s">
        <v>7163</v>
      </c>
      <c r="H946" s="2" t="s">
        <v>7633</v>
      </c>
      <c r="I946" s="2">
        <f>1-20-96-5280</f>
        <v>-5395</v>
      </c>
      <c r="J946" s="3" t="s">
        <v>7634</v>
      </c>
      <c r="K946" s="4">
        <v>44457</v>
      </c>
      <c r="L946" s="3" t="s">
        <v>7635</v>
      </c>
    </row>
    <row r="947" spans="1:12" x14ac:dyDescent="0.2">
      <c r="A947" s="1">
        <v>946</v>
      </c>
      <c r="B947" s="2" t="s">
        <v>7636</v>
      </c>
      <c r="C947" s="2" t="s">
        <v>3325</v>
      </c>
      <c r="D947" s="2" t="s">
        <v>1394</v>
      </c>
      <c r="E947" s="2" t="s">
        <v>7637</v>
      </c>
      <c r="F947" s="2" t="s">
        <v>7638</v>
      </c>
      <c r="G947" s="2" t="s">
        <v>7639</v>
      </c>
      <c r="H947" s="2" t="s">
        <v>7640</v>
      </c>
      <c r="I947" s="2" t="s">
        <v>7641</v>
      </c>
      <c r="J947" s="3" t="s">
        <v>7642</v>
      </c>
      <c r="K947" s="4">
        <v>44625</v>
      </c>
      <c r="L947" s="3" t="s">
        <v>7643</v>
      </c>
    </row>
    <row r="948" spans="1:12" x14ac:dyDescent="0.2">
      <c r="A948" s="1">
        <v>947</v>
      </c>
      <c r="B948" s="2" t="s">
        <v>7644</v>
      </c>
      <c r="C948" s="2" t="s">
        <v>7645</v>
      </c>
      <c r="D948" s="2" t="s">
        <v>7646</v>
      </c>
      <c r="E948" s="2" t="s">
        <v>7647</v>
      </c>
      <c r="F948" s="2" t="s">
        <v>7648</v>
      </c>
      <c r="G948" s="2" t="s">
        <v>2577</v>
      </c>
      <c r="H948" s="2" t="s">
        <v>7649</v>
      </c>
      <c r="I948" s="2" t="s">
        <v>7650</v>
      </c>
      <c r="J948" s="3" t="s">
        <v>7651</v>
      </c>
      <c r="K948" s="4">
        <v>43932</v>
      </c>
      <c r="L948" s="3" t="s">
        <v>7652</v>
      </c>
    </row>
    <row r="949" spans="1:12" x14ac:dyDescent="0.2">
      <c r="A949" s="1">
        <v>948</v>
      </c>
      <c r="B949" s="2" t="s">
        <v>7653</v>
      </c>
      <c r="C949" s="2" t="s">
        <v>270</v>
      </c>
      <c r="D949" s="2" t="s">
        <v>4138</v>
      </c>
      <c r="E949" s="2" t="s">
        <v>7654</v>
      </c>
      <c r="F949" s="2" t="s">
        <v>7655</v>
      </c>
      <c r="G949" s="2" t="s">
        <v>2636</v>
      </c>
      <c r="H949" s="2" t="s">
        <v>7656</v>
      </c>
      <c r="I949" s="2" t="s">
        <v>7657</v>
      </c>
      <c r="J949" s="3" t="s">
        <v>7658</v>
      </c>
      <c r="K949" s="4">
        <v>44515</v>
      </c>
      <c r="L949" s="3" t="s">
        <v>7659</v>
      </c>
    </row>
    <row r="950" spans="1:12" x14ac:dyDescent="0.2">
      <c r="A950" s="1">
        <v>949</v>
      </c>
      <c r="B950" s="2" t="s">
        <v>7660</v>
      </c>
      <c r="C950" s="2" t="s">
        <v>7661</v>
      </c>
      <c r="D950" s="2" t="s">
        <v>7662</v>
      </c>
      <c r="E950" s="2" t="s">
        <v>7663</v>
      </c>
      <c r="F950" s="2" t="s">
        <v>7664</v>
      </c>
      <c r="G950" s="2" t="s">
        <v>560</v>
      </c>
      <c r="H950" s="2">
        <v>7220404929</v>
      </c>
      <c r="I950" s="2" t="s">
        <v>7665</v>
      </c>
      <c r="J950" s="3" t="s">
        <v>7666</v>
      </c>
      <c r="K950" s="4">
        <v>44271</v>
      </c>
      <c r="L950" s="3" t="s">
        <v>7667</v>
      </c>
    </row>
    <row r="951" spans="1:12" x14ac:dyDescent="0.2">
      <c r="A951" s="1">
        <v>950</v>
      </c>
      <c r="B951" s="2" t="s">
        <v>7668</v>
      </c>
      <c r="C951" s="2" t="s">
        <v>6440</v>
      </c>
      <c r="D951" s="2" t="s">
        <v>870</v>
      </c>
      <c r="E951" s="2" t="s">
        <v>7669</v>
      </c>
      <c r="F951" s="2" t="s">
        <v>7670</v>
      </c>
      <c r="G951" s="2" t="s">
        <v>1618</v>
      </c>
      <c r="H951" s="2" t="s">
        <v>7671</v>
      </c>
      <c r="I951" s="2" t="s">
        <v>7672</v>
      </c>
      <c r="J951" s="3" t="s">
        <v>7673</v>
      </c>
      <c r="K951" s="4">
        <v>43883</v>
      </c>
      <c r="L951" s="3" t="s">
        <v>7674</v>
      </c>
    </row>
    <row r="952" spans="1:12" x14ac:dyDescent="0.2">
      <c r="A952" s="1">
        <v>951</v>
      </c>
      <c r="B952" s="2" t="s">
        <v>7675</v>
      </c>
      <c r="C952" s="2" t="s">
        <v>7676</v>
      </c>
      <c r="D952" s="2" t="s">
        <v>7677</v>
      </c>
      <c r="E952" s="2" t="s">
        <v>7678</v>
      </c>
      <c r="F952" s="2" t="s">
        <v>7679</v>
      </c>
      <c r="G952" s="2" t="s">
        <v>2680</v>
      </c>
      <c r="H952" s="2" t="s">
        <v>7680</v>
      </c>
      <c r="I952" s="2" t="s">
        <v>7681</v>
      </c>
      <c r="J952" s="3" t="s">
        <v>7682</v>
      </c>
      <c r="K952" s="4">
        <v>44079</v>
      </c>
      <c r="L952" s="3" t="s">
        <v>7683</v>
      </c>
    </row>
    <row r="953" spans="1:12" x14ac:dyDescent="0.2">
      <c r="A953" s="1">
        <v>952</v>
      </c>
      <c r="B953" s="2" t="s">
        <v>7684</v>
      </c>
      <c r="C953" s="2" t="s">
        <v>3530</v>
      </c>
      <c r="D953" s="2" t="s">
        <v>4192</v>
      </c>
      <c r="E953" s="2" t="s">
        <v>7685</v>
      </c>
      <c r="F953" s="2" t="s">
        <v>7686</v>
      </c>
      <c r="G953" s="2" t="s">
        <v>2127</v>
      </c>
      <c r="H953" s="2" t="s">
        <v>7687</v>
      </c>
      <c r="I953" s="2" t="s">
        <v>7688</v>
      </c>
      <c r="J953" s="3" t="s">
        <v>7689</v>
      </c>
      <c r="K953" s="4">
        <v>43922</v>
      </c>
      <c r="L953" s="3" t="s">
        <v>7690</v>
      </c>
    </row>
    <row r="954" spans="1:12" x14ac:dyDescent="0.2">
      <c r="A954" s="1">
        <v>953</v>
      </c>
      <c r="B954" s="2" t="s">
        <v>7691</v>
      </c>
      <c r="C954" s="2" t="s">
        <v>6813</v>
      </c>
      <c r="D954" s="2" t="s">
        <v>6373</v>
      </c>
      <c r="E954" s="2" t="s">
        <v>7692</v>
      </c>
      <c r="F954" s="2" t="s">
        <v>7693</v>
      </c>
      <c r="G954" s="2" t="s">
        <v>2048</v>
      </c>
      <c r="H954" s="2" t="s">
        <v>7694</v>
      </c>
      <c r="I954" s="2" t="s">
        <v>7695</v>
      </c>
      <c r="J954" s="3" t="s">
        <v>7696</v>
      </c>
      <c r="K954" s="4">
        <v>44138</v>
      </c>
      <c r="L954" s="3" t="s">
        <v>7697</v>
      </c>
    </row>
    <row r="955" spans="1:12" x14ac:dyDescent="0.2">
      <c r="A955" s="1">
        <v>954</v>
      </c>
      <c r="B955" s="2" t="s">
        <v>7698</v>
      </c>
      <c r="C955" s="2" t="s">
        <v>7699</v>
      </c>
      <c r="D955" s="2" t="s">
        <v>4138</v>
      </c>
      <c r="E955" s="2" t="s">
        <v>7700</v>
      </c>
      <c r="F955" s="2" t="s">
        <v>7701</v>
      </c>
      <c r="G955" s="2" t="s">
        <v>2127</v>
      </c>
      <c r="H955" s="2" t="s">
        <v>7702</v>
      </c>
      <c r="I955" s="2" t="s">
        <v>7703</v>
      </c>
      <c r="J955" s="3" t="s">
        <v>7704</v>
      </c>
      <c r="K955" s="4">
        <v>44369</v>
      </c>
      <c r="L955" s="3" t="s">
        <v>7705</v>
      </c>
    </row>
    <row r="956" spans="1:12" x14ac:dyDescent="0.2">
      <c r="A956" s="1">
        <v>955</v>
      </c>
      <c r="B956" s="2" t="s">
        <v>7706</v>
      </c>
      <c r="C956" s="2" t="s">
        <v>2341</v>
      </c>
      <c r="D956" s="2" t="s">
        <v>7707</v>
      </c>
      <c r="E956" s="2" t="s">
        <v>7708</v>
      </c>
      <c r="F956" s="2" t="s">
        <v>7709</v>
      </c>
      <c r="G956" s="2" t="s">
        <v>171</v>
      </c>
      <c r="H956" s="2" t="s">
        <v>7710</v>
      </c>
      <c r="I956" s="2" t="s">
        <v>7711</v>
      </c>
      <c r="J956" s="3" t="s">
        <v>7712</v>
      </c>
      <c r="K956" s="4">
        <v>44131</v>
      </c>
      <c r="L956" s="3" t="s">
        <v>7713</v>
      </c>
    </row>
    <row r="957" spans="1:12" x14ac:dyDescent="0.2">
      <c r="A957" s="1">
        <v>956</v>
      </c>
      <c r="B957" s="2" t="s">
        <v>7714</v>
      </c>
      <c r="C957" s="2" t="s">
        <v>4655</v>
      </c>
      <c r="D957" s="2" t="s">
        <v>7715</v>
      </c>
      <c r="E957" s="2" t="s">
        <v>7716</v>
      </c>
      <c r="F957" s="2" t="s">
        <v>7717</v>
      </c>
      <c r="G957" s="2" t="s">
        <v>2487</v>
      </c>
      <c r="H957" s="2" t="s">
        <v>7718</v>
      </c>
      <c r="I957" s="2">
        <f>1-682-470-992</f>
        <v>-2143</v>
      </c>
      <c r="J957" s="3" t="s">
        <v>7719</v>
      </c>
      <c r="K957" s="4">
        <v>44523</v>
      </c>
      <c r="L957" s="3" t="s">
        <v>2121</v>
      </c>
    </row>
    <row r="958" spans="1:12" x14ac:dyDescent="0.2">
      <c r="A958" s="1">
        <v>957</v>
      </c>
      <c r="B958" s="2" t="s">
        <v>7720</v>
      </c>
      <c r="C958" s="2" t="s">
        <v>3004</v>
      </c>
      <c r="D958" s="2" t="s">
        <v>4225</v>
      </c>
      <c r="E958" s="2" t="s">
        <v>7721</v>
      </c>
      <c r="F958" s="2" t="s">
        <v>7722</v>
      </c>
      <c r="G958" s="2" t="s">
        <v>1032</v>
      </c>
      <c r="H958" s="2" t="s">
        <v>7723</v>
      </c>
      <c r="I958" s="2" t="s">
        <v>7724</v>
      </c>
      <c r="J958" s="3" t="s">
        <v>7725</v>
      </c>
      <c r="K958" s="4">
        <v>44371</v>
      </c>
      <c r="L958" s="3" t="s">
        <v>7726</v>
      </c>
    </row>
    <row r="959" spans="1:12" x14ac:dyDescent="0.2">
      <c r="A959" s="1">
        <v>958</v>
      </c>
      <c r="B959" s="2" t="s">
        <v>7727</v>
      </c>
      <c r="C959" s="2" t="s">
        <v>7728</v>
      </c>
      <c r="D959" s="2" t="s">
        <v>489</v>
      </c>
      <c r="E959" s="2" t="s">
        <v>7729</v>
      </c>
      <c r="F959" s="2" t="s">
        <v>7730</v>
      </c>
      <c r="G959" s="2" t="s">
        <v>54</v>
      </c>
      <c r="H959" s="2" t="s">
        <v>7731</v>
      </c>
      <c r="I959" s="2" t="s">
        <v>7732</v>
      </c>
      <c r="J959" s="3" t="s">
        <v>7733</v>
      </c>
      <c r="K959" s="4">
        <v>43950</v>
      </c>
      <c r="L959" s="3" t="s">
        <v>7734</v>
      </c>
    </row>
    <row r="960" spans="1:12" x14ac:dyDescent="0.2">
      <c r="A960" s="1">
        <v>959</v>
      </c>
      <c r="B960" s="2" t="s">
        <v>7735</v>
      </c>
      <c r="C960" s="2" t="s">
        <v>3505</v>
      </c>
      <c r="D960" s="2" t="s">
        <v>7736</v>
      </c>
      <c r="E960" s="2" t="s">
        <v>7737</v>
      </c>
      <c r="F960" s="2" t="s">
        <v>7738</v>
      </c>
      <c r="G960" s="2" t="s">
        <v>2981</v>
      </c>
      <c r="H960" s="2">
        <v>5218571285</v>
      </c>
      <c r="I960" s="2" t="s">
        <v>7739</v>
      </c>
      <c r="J960" s="3" t="s">
        <v>7740</v>
      </c>
      <c r="K960" s="4">
        <v>44324</v>
      </c>
      <c r="L960" s="3" t="s">
        <v>7741</v>
      </c>
    </row>
    <row r="961" spans="1:12" x14ac:dyDescent="0.2">
      <c r="A961" s="1">
        <v>960</v>
      </c>
      <c r="B961" s="2" t="s">
        <v>7742</v>
      </c>
      <c r="C961" s="2" t="s">
        <v>7743</v>
      </c>
      <c r="D961" s="2" t="s">
        <v>5243</v>
      </c>
      <c r="E961" s="2" t="s">
        <v>7744</v>
      </c>
      <c r="F961" s="2" t="s">
        <v>7745</v>
      </c>
      <c r="G961" s="2" t="s">
        <v>2216</v>
      </c>
      <c r="H961" s="2" t="s">
        <v>7746</v>
      </c>
      <c r="I961" s="2" t="s">
        <v>7747</v>
      </c>
      <c r="J961" s="3" t="s">
        <v>7748</v>
      </c>
      <c r="K961" s="4">
        <v>44650</v>
      </c>
      <c r="L961" s="3" t="s">
        <v>7749</v>
      </c>
    </row>
    <row r="962" spans="1:12" x14ac:dyDescent="0.2">
      <c r="A962" s="1">
        <v>961</v>
      </c>
      <c r="B962" s="2" t="s">
        <v>7750</v>
      </c>
      <c r="C962" s="2" t="s">
        <v>7751</v>
      </c>
      <c r="D962" s="2" t="s">
        <v>1175</v>
      </c>
      <c r="E962" s="2" t="s">
        <v>7752</v>
      </c>
      <c r="F962" s="2" t="s">
        <v>7753</v>
      </c>
      <c r="G962" s="2" t="s">
        <v>4116</v>
      </c>
      <c r="H962" s="2" t="s">
        <v>7754</v>
      </c>
      <c r="I962" s="2" t="s">
        <v>7755</v>
      </c>
      <c r="J962" s="3" t="s">
        <v>7756</v>
      </c>
      <c r="K962" s="4">
        <v>43840</v>
      </c>
      <c r="L962" s="3" t="s">
        <v>7757</v>
      </c>
    </row>
    <row r="963" spans="1:12" x14ac:dyDescent="0.2">
      <c r="A963" s="1">
        <v>962</v>
      </c>
      <c r="B963" s="2" t="s">
        <v>7758</v>
      </c>
      <c r="C963" s="2" t="s">
        <v>675</v>
      </c>
      <c r="D963" s="2" t="s">
        <v>7759</v>
      </c>
      <c r="E963" s="2" t="s">
        <v>7760</v>
      </c>
      <c r="F963" s="2" t="s">
        <v>7761</v>
      </c>
      <c r="G963" s="2" t="s">
        <v>217</v>
      </c>
      <c r="H963" s="2" t="s">
        <v>7762</v>
      </c>
      <c r="I963" s="2" t="s">
        <v>7763</v>
      </c>
      <c r="J963" s="3" t="s">
        <v>7764</v>
      </c>
      <c r="K963" s="4">
        <v>44052</v>
      </c>
      <c r="L963" s="3" t="s">
        <v>7765</v>
      </c>
    </row>
    <row r="964" spans="1:12" x14ac:dyDescent="0.2">
      <c r="A964" s="1">
        <v>963</v>
      </c>
      <c r="B964" s="2" t="s">
        <v>7766</v>
      </c>
      <c r="C964" s="2" t="s">
        <v>307</v>
      </c>
      <c r="D964" s="2" t="s">
        <v>7767</v>
      </c>
      <c r="E964" s="2" t="s">
        <v>7768</v>
      </c>
      <c r="F964" s="2" t="s">
        <v>7769</v>
      </c>
      <c r="G964" s="2" t="s">
        <v>1765</v>
      </c>
      <c r="H964" s="2">
        <v>9593526211</v>
      </c>
      <c r="I964" s="2" t="s">
        <v>7770</v>
      </c>
      <c r="J964" s="3" t="s">
        <v>7771</v>
      </c>
      <c r="K964" s="4">
        <v>44500</v>
      </c>
      <c r="L964" s="3" t="s">
        <v>4574</v>
      </c>
    </row>
    <row r="965" spans="1:12" x14ac:dyDescent="0.2">
      <c r="A965" s="1">
        <v>964</v>
      </c>
      <c r="B965" s="2" t="s">
        <v>7772</v>
      </c>
      <c r="C965" s="2" t="s">
        <v>972</v>
      </c>
      <c r="D965" s="2" t="s">
        <v>7773</v>
      </c>
      <c r="E965" s="2" t="s">
        <v>7774</v>
      </c>
      <c r="F965" s="2" t="s">
        <v>7775</v>
      </c>
      <c r="G965" s="2" t="s">
        <v>5163</v>
      </c>
      <c r="H965" s="2">
        <v>5100635002</v>
      </c>
      <c r="I965" s="2" t="s">
        <v>7776</v>
      </c>
      <c r="J965" s="3" t="s">
        <v>7777</v>
      </c>
      <c r="K965" s="4">
        <v>44193</v>
      </c>
      <c r="L965" s="3" t="s">
        <v>7778</v>
      </c>
    </row>
    <row r="966" spans="1:12" x14ac:dyDescent="0.2">
      <c r="A966" s="1">
        <v>965</v>
      </c>
      <c r="B966" s="2" t="s">
        <v>7779</v>
      </c>
      <c r="C966" s="2" t="s">
        <v>3492</v>
      </c>
      <c r="D966" s="2" t="s">
        <v>7780</v>
      </c>
      <c r="E966" s="2" t="s">
        <v>7781</v>
      </c>
      <c r="F966" s="2" t="s">
        <v>7782</v>
      </c>
      <c r="G966" s="2" t="s">
        <v>854</v>
      </c>
      <c r="H966" s="2" t="s">
        <v>7783</v>
      </c>
      <c r="I966" s="2" t="s">
        <v>7784</v>
      </c>
      <c r="J966" s="3" t="s">
        <v>7785</v>
      </c>
      <c r="K966" s="4">
        <v>43982</v>
      </c>
      <c r="L966" s="3" t="s">
        <v>7786</v>
      </c>
    </row>
    <row r="967" spans="1:12" x14ac:dyDescent="0.2">
      <c r="A967" s="1">
        <v>966</v>
      </c>
      <c r="B967" s="2" t="s">
        <v>7787</v>
      </c>
      <c r="C967" s="2" t="s">
        <v>6214</v>
      </c>
      <c r="D967" s="2" t="s">
        <v>7788</v>
      </c>
      <c r="E967" s="2" t="s">
        <v>7789</v>
      </c>
      <c r="F967" s="2" t="s">
        <v>7790</v>
      </c>
      <c r="G967" s="2" t="s">
        <v>1231</v>
      </c>
      <c r="H967" s="2" t="s">
        <v>7791</v>
      </c>
      <c r="I967" s="2" t="s">
        <v>7792</v>
      </c>
      <c r="J967" s="3" t="s">
        <v>7793</v>
      </c>
      <c r="K967" s="4">
        <v>44536</v>
      </c>
      <c r="L967" s="3" t="s">
        <v>7794</v>
      </c>
    </row>
    <row r="968" spans="1:12" x14ac:dyDescent="0.2">
      <c r="A968" s="1">
        <v>967</v>
      </c>
      <c r="B968" s="2" t="s">
        <v>7795</v>
      </c>
      <c r="C968" s="2" t="s">
        <v>4704</v>
      </c>
      <c r="D968" s="2" t="s">
        <v>7796</v>
      </c>
      <c r="E968" s="2" t="s">
        <v>7797</v>
      </c>
      <c r="F968" s="2" t="s">
        <v>7798</v>
      </c>
      <c r="G968" s="2" t="s">
        <v>540</v>
      </c>
      <c r="H968" s="2" t="s">
        <v>7799</v>
      </c>
      <c r="I968" s="2" t="s">
        <v>7800</v>
      </c>
      <c r="J968" s="3" t="s">
        <v>7801</v>
      </c>
      <c r="K968" s="4">
        <v>44232</v>
      </c>
      <c r="L968" s="3" t="s">
        <v>7802</v>
      </c>
    </row>
    <row r="969" spans="1:12" x14ac:dyDescent="0.2">
      <c r="A969" s="1">
        <v>968</v>
      </c>
      <c r="B969" s="2" t="s">
        <v>7803</v>
      </c>
      <c r="C969" s="2" t="s">
        <v>2759</v>
      </c>
      <c r="D969" s="2" t="s">
        <v>7804</v>
      </c>
      <c r="E969" s="2" t="s">
        <v>7805</v>
      </c>
      <c r="F969" s="2" t="s">
        <v>7806</v>
      </c>
      <c r="G969" s="2" t="s">
        <v>1213</v>
      </c>
      <c r="H969" s="2" t="s">
        <v>7807</v>
      </c>
      <c r="I969" s="2" t="s">
        <v>7808</v>
      </c>
      <c r="J969" s="3" t="s">
        <v>7809</v>
      </c>
      <c r="K969" s="4">
        <v>44534</v>
      </c>
      <c r="L969" s="3" t="s">
        <v>7810</v>
      </c>
    </row>
    <row r="970" spans="1:12" x14ac:dyDescent="0.2">
      <c r="A970" s="1">
        <v>969</v>
      </c>
      <c r="B970" s="2" t="s">
        <v>7811</v>
      </c>
      <c r="C970" s="2" t="s">
        <v>2213</v>
      </c>
      <c r="D970" s="2" t="s">
        <v>832</v>
      </c>
      <c r="E970" s="2" t="s">
        <v>7812</v>
      </c>
      <c r="F970" s="2" t="s">
        <v>7813</v>
      </c>
      <c r="G970" s="2" t="s">
        <v>750</v>
      </c>
      <c r="H970" s="2" t="s">
        <v>7814</v>
      </c>
      <c r="I970" s="2" t="s">
        <v>7815</v>
      </c>
      <c r="J970" s="3" t="s">
        <v>7816</v>
      </c>
      <c r="K970" s="4">
        <v>44286</v>
      </c>
      <c r="L970" s="3" t="s">
        <v>7817</v>
      </c>
    </row>
    <row r="971" spans="1:12" x14ac:dyDescent="0.2">
      <c r="A971" s="1">
        <v>970</v>
      </c>
      <c r="B971" s="2" t="s">
        <v>7818</v>
      </c>
      <c r="C971" s="2" t="s">
        <v>243</v>
      </c>
      <c r="D971" s="2" t="s">
        <v>7819</v>
      </c>
      <c r="E971" s="2" t="s">
        <v>7820</v>
      </c>
      <c r="F971" s="2" t="s">
        <v>7821</v>
      </c>
      <c r="G971" s="2" t="s">
        <v>4267</v>
      </c>
      <c r="H971" s="2" t="s">
        <v>7822</v>
      </c>
      <c r="I971" s="2" t="s">
        <v>7823</v>
      </c>
      <c r="J971" s="3" t="s">
        <v>7824</v>
      </c>
      <c r="K971" s="4">
        <v>44492</v>
      </c>
      <c r="L971" s="3" t="s">
        <v>7825</v>
      </c>
    </row>
    <row r="972" spans="1:12" x14ac:dyDescent="0.2">
      <c r="A972" s="1">
        <v>971</v>
      </c>
      <c r="B972" s="2" t="s">
        <v>7826</v>
      </c>
      <c r="C972" s="2" t="s">
        <v>622</v>
      </c>
      <c r="D972" s="2" t="s">
        <v>776</v>
      </c>
      <c r="E972" s="2" t="s">
        <v>7827</v>
      </c>
      <c r="F972" s="2" t="s">
        <v>7828</v>
      </c>
      <c r="G972" s="2" t="s">
        <v>7639</v>
      </c>
      <c r="H972" s="2">
        <f>1-439-7-1754</f>
        <v>-2199</v>
      </c>
      <c r="I972" s="2" t="s">
        <v>7829</v>
      </c>
      <c r="J972" s="3" t="s">
        <v>7830</v>
      </c>
      <c r="K972" s="4">
        <v>44369</v>
      </c>
      <c r="L972" s="3" t="s">
        <v>7831</v>
      </c>
    </row>
    <row r="973" spans="1:12" x14ac:dyDescent="0.2">
      <c r="A973" s="1">
        <v>972</v>
      </c>
      <c r="B973" s="2" t="s">
        <v>7832</v>
      </c>
      <c r="C973" s="2" t="s">
        <v>1270</v>
      </c>
      <c r="D973" s="2" t="s">
        <v>2048</v>
      </c>
      <c r="E973" s="2" t="s">
        <v>7833</v>
      </c>
      <c r="F973" s="2" t="s">
        <v>7834</v>
      </c>
      <c r="G973" s="2" t="s">
        <v>7345</v>
      </c>
      <c r="H973" s="2" t="s">
        <v>7835</v>
      </c>
      <c r="I973" s="2">
        <v>8376253885</v>
      </c>
      <c r="J973" s="3" t="s">
        <v>7836</v>
      </c>
      <c r="K973" s="4">
        <v>44117</v>
      </c>
      <c r="L973" s="3" t="s">
        <v>7837</v>
      </c>
    </row>
    <row r="974" spans="1:12" x14ac:dyDescent="0.2">
      <c r="A974" s="1">
        <v>973</v>
      </c>
      <c r="B974" s="2" t="s">
        <v>7838</v>
      </c>
      <c r="C974" s="2" t="s">
        <v>7839</v>
      </c>
      <c r="D974" s="2" t="s">
        <v>5730</v>
      </c>
      <c r="E974" s="2" t="s">
        <v>7840</v>
      </c>
      <c r="F974" s="2" t="s">
        <v>7841</v>
      </c>
      <c r="G974" s="2" t="s">
        <v>1882</v>
      </c>
      <c r="H974" s="2" t="s">
        <v>7842</v>
      </c>
      <c r="I974" s="2" t="s">
        <v>7843</v>
      </c>
      <c r="J974" s="3" t="s">
        <v>7844</v>
      </c>
      <c r="K974" s="4">
        <v>44210</v>
      </c>
      <c r="L974" s="3" t="s">
        <v>7845</v>
      </c>
    </row>
    <row r="975" spans="1:12" x14ac:dyDescent="0.2">
      <c r="A975" s="1">
        <v>974</v>
      </c>
      <c r="B975" s="2" t="s">
        <v>7846</v>
      </c>
      <c r="C975" s="2" t="s">
        <v>2374</v>
      </c>
      <c r="D975" s="2" t="s">
        <v>7847</v>
      </c>
      <c r="E975" s="2" t="s">
        <v>7848</v>
      </c>
      <c r="F975" s="2" t="s">
        <v>7849</v>
      </c>
      <c r="G975" s="2" t="s">
        <v>7850</v>
      </c>
      <c r="H975" s="2" t="s">
        <v>7851</v>
      </c>
      <c r="I975" s="2">
        <v>7354061255</v>
      </c>
      <c r="J975" s="3" t="s">
        <v>7852</v>
      </c>
      <c r="K975" s="4">
        <v>44305</v>
      </c>
      <c r="L975" s="3" t="s">
        <v>7853</v>
      </c>
    </row>
    <row r="976" spans="1:12" x14ac:dyDescent="0.2">
      <c r="A976" s="1">
        <v>975</v>
      </c>
      <c r="B976" s="2" t="s">
        <v>7854</v>
      </c>
      <c r="C976" s="2" t="s">
        <v>3669</v>
      </c>
      <c r="D976" s="2" t="s">
        <v>7855</v>
      </c>
      <c r="E976" s="2" t="s">
        <v>7856</v>
      </c>
      <c r="F976" s="2" t="s">
        <v>7857</v>
      </c>
      <c r="G976" s="2" t="s">
        <v>901</v>
      </c>
      <c r="H976" s="2" t="s">
        <v>7858</v>
      </c>
      <c r="I976" s="2">
        <v>2327285693</v>
      </c>
      <c r="J976" s="3" t="s">
        <v>7859</v>
      </c>
      <c r="K976" s="4">
        <v>44318</v>
      </c>
      <c r="L976" s="3" t="s">
        <v>7860</v>
      </c>
    </row>
    <row r="977" spans="1:12" x14ac:dyDescent="0.2">
      <c r="A977" s="1">
        <v>976</v>
      </c>
      <c r="B977" s="2" t="s">
        <v>7861</v>
      </c>
      <c r="C977" s="2" t="s">
        <v>4183</v>
      </c>
      <c r="D977" s="2" t="s">
        <v>1378</v>
      </c>
      <c r="E977" s="2" t="s">
        <v>7862</v>
      </c>
      <c r="F977" s="2" t="s">
        <v>7863</v>
      </c>
      <c r="G977" s="2" t="s">
        <v>2127</v>
      </c>
      <c r="H977" s="2" t="s">
        <v>7864</v>
      </c>
      <c r="I977" s="2" t="s">
        <v>7865</v>
      </c>
      <c r="J977" s="3" t="s">
        <v>7866</v>
      </c>
      <c r="K977" s="4">
        <v>43909</v>
      </c>
      <c r="L977" s="3" t="s">
        <v>7867</v>
      </c>
    </row>
    <row r="978" spans="1:12" x14ac:dyDescent="0.2">
      <c r="A978" s="1">
        <v>977</v>
      </c>
      <c r="B978" s="2" t="s">
        <v>7868</v>
      </c>
      <c r="C978" s="2" t="s">
        <v>2667</v>
      </c>
      <c r="D978" s="2" t="s">
        <v>384</v>
      </c>
      <c r="E978" s="2" t="s">
        <v>7869</v>
      </c>
      <c r="F978" s="2" t="s">
        <v>7870</v>
      </c>
      <c r="G978" s="2" t="s">
        <v>966</v>
      </c>
      <c r="H978" s="2" t="s">
        <v>7871</v>
      </c>
      <c r="I978" s="2" t="s">
        <v>7872</v>
      </c>
      <c r="J978" s="3" t="s">
        <v>7873</v>
      </c>
      <c r="K978" s="4">
        <v>44062</v>
      </c>
      <c r="L978" s="3" t="s">
        <v>7874</v>
      </c>
    </row>
    <row r="979" spans="1:12" x14ac:dyDescent="0.2">
      <c r="A979" s="1">
        <v>978</v>
      </c>
      <c r="B979" s="2" t="s">
        <v>7875</v>
      </c>
      <c r="C979" s="2" t="s">
        <v>68</v>
      </c>
      <c r="D979" s="2" t="s">
        <v>1889</v>
      </c>
      <c r="E979" s="2" t="s">
        <v>7876</v>
      </c>
      <c r="F979" s="2" t="s">
        <v>7877</v>
      </c>
      <c r="G979" s="2" t="s">
        <v>3649</v>
      </c>
      <c r="H979" s="2" t="s">
        <v>7878</v>
      </c>
      <c r="I979" s="2" t="s">
        <v>7879</v>
      </c>
      <c r="J979" s="3" t="s">
        <v>7880</v>
      </c>
      <c r="K979" s="4">
        <v>44392</v>
      </c>
      <c r="L979" s="3" t="s">
        <v>7881</v>
      </c>
    </row>
    <row r="980" spans="1:12" x14ac:dyDescent="0.2">
      <c r="A980" s="1">
        <v>979</v>
      </c>
      <c r="B980" s="2" t="s">
        <v>7882</v>
      </c>
      <c r="C980" s="2" t="s">
        <v>2759</v>
      </c>
      <c r="D980" s="2" t="s">
        <v>1323</v>
      </c>
      <c r="E980" s="2" t="s">
        <v>7883</v>
      </c>
      <c r="F980" s="2" t="s">
        <v>7884</v>
      </c>
      <c r="G980" s="2" t="s">
        <v>3649</v>
      </c>
      <c r="H980" s="2" t="s">
        <v>7885</v>
      </c>
      <c r="I980" s="2" t="s">
        <v>7886</v>
      </c>
      <c r="J980" s="3" t="s">
        <v>7887</v>
      </c>
      <c r="K980" s="4">
        <v>44043</v>
      </c>
      <c r="L980" s="3" t="s">
        <v>7888</v>
      </c>
    </row>
    <row r="981" spans="1:12" x14ac:dyDescent="0.2">
      <c r="A981" s="1">
        <v>980</v>
      </c>
      <c r="B981" s="2" t="s">
        <v>7889</v>
      </c>
      <c r="C981" s="2" t="s">
        <v>4383</v>
      </c>
      <c r="D981" s="2" t="s">
        <v>4164</v>
      </c>
      <c r="E981" s="2" t="s">
        <v>7890</v>
      </c>
      <c r="F981" s="2" t="s">
        <v>7891</v>
      </c>
      <c r="G981" s="2" t="s">
        <v>419</v>
      </c>
      <c r="H981" s="2">
        <f>1-319-885-4738</f>
        <v>-5941</v>
      </c>
      <c r="I981" s="2" t="s">
        <v>7892</v>
      </c>
      <c r="J981" s="3" t="s">
        <v>7893</v>
      </c>
      <c r="K981" s="4">
        <v>44393</v>
      </c>
      <c r="L981" s="3" t="s">
        <v>7894</v>
      </c>
    </row>
    <row r="982" spans="1:12" x14ac:dyDescent="0.2">
      <c r="A982" s="1">
        <v>981</v>
      </c>
      <c r="B982" s="2" t="s">
        <v>7895</v>
      </c>
      <c r="C982" s="2" t="s">
        <v>2236</v>
      </c>
      <c r="D982" s="2" t="s">
        <v>7896</v>
      </c>
      <c r="E982" s="2" t="s">
        <v>7897</v>
      </c>
      <c r="F982" s="2" t="s">
        <v>7898</v>
      </c>
      <c r="G982" s="2" t="s">
        <v>1050</v>
      </c>
      <c r="H982" s="2" t="s">
        <v>7899</v>
      </c>
      <c r="I982" s="2" t="s">
        <v>7900</v>
      </c>
      <c r="J982" s="3" t="s">
        <v>7901</v>
      </c>
      <c r="K982" s="4">
        <v>44518</v>
      </c>
      <c r="L982" s="3" t="s">
        <v>7902</v>
      </c>
    </row>
    <row r="983" spans="1:12" x14ac:dyDescent="0.2">
      <c r="A983" s="1">
        <v>982</v>
      </c>
      <c r="B983" s="2" t="s">
        <v>7903</v>
      </c>
      <c r="C983" s="2" t="s">
        <v>2832</v>
      </c>
      <c r="D983" s="2" t="s">
        <v>2881</v>
      </c>
      <c r="E983" s="2" t="s">
        <v>7904</v>
      </c>
      <c r="F983" s="2" t="s">
        <v>7905</v>
      </c>
      <c r="G983" s="2" t="s">
        <v>5858</v>
      </c>
      <c r="H983" s="2">
        <v>8535423022</v>
      </c>
      <c r="I983" s="2" t="s">
        <v>7906</v>
      </c>
      <c r="J983" s="3" t="s">
        <v>7907</v>
      </c>
      <c r="K983" s="4">
        <v>44164</v>
      </c>
      <c r="L983" s="3" t="s">
        <v>7908</v>
      </c>
    </row>
    <row r="984" spans="1:12" x14ac:dyDescent="0.2">
      <c r="A984" s="1">
        <v>983</v>
      </c>
      <c r="B984" s="2" t="s">
        <v>7909</v>
      </c>
      <c r="C984" s="2" t="s">
        <v>1495</v>
      </c>
      <c r="D984" s="2" t="s">
        <v>2467</v>
      </c>
      <c r="E984" s="2" t="s">
        <v>7910</v>
      </c>
      <c r="F984" s="2" t="s">
        <v>7911</v>
      </c>
      <c r="G984" s="2" t="s">
        <v>1674</v>
      </c>
      <c r="H984" s="2" t="s">
        <v>7912</v>
      </c>
      <c r="I984" s="2" t="s">
        <v>7913</v>
      </c>
      <c r="J984" s="3" t="s">
        <v>7914</v>
      </c>
      <c r="K984" s="4">
        <v>44491</v>
      </c>
      <c r="L984" s="3" t="s">
        <v>7915</v>
      </c>
    </row>
    <row r="985" spans="1:12" x14ac:dyDescent="0.2">
      <c r="A985" s="1">
        <v>984</v>
      </c>
      <c r="B985" s="2" t="s">
        <v>7916</v>
      </c>
      <c r="C985" s="2" t="s">
        <v>7917</v>
      </c>
      <c r="D985" s="2" t="s">
        <v>2115</v>
      </c>
      <c r="E985" s="2" t="s">
        <v>7918</v>
      </c>
      <c r="F985" s="2" t="s">
        <v>7919</v>
      </c>
      <c r="G985" s="2" t="s">
        <v>1041</v>
      </c>
      <c r="H985" s="2" t="s">
        <v>7920</v>
      </c>
      <c r="I985" s="2" t="s">
        <v>7921</v>
      </c>
      <c r="J985" s="3" t="s">
        <v>7922</v>
      </c>
      <c r="K985" s="4">
        <v>43910</v>
      </c>
      <c r="L985" s="3" t="s">
        <v>7923</v>
      </c>
    </row>
    <row r="986" spans="1:12" x14ac:dyDescent="0.2">
      <c r="A986" s="1">
        <v>985</v>
      </c>
      <c r="B986" s="2" t="s">
        <v>7924</v>
      </c>
      <c r="C986" s="2" t="s">
        <v>4164</v>
      </c>
      <c r="D986" s="2" t="s">
        <v>1254</v>
      </c>
      <c r="E986" s="2" t="s">
        <v>7925</v>
      </c>
      <c r="F986" s="2" t="s">
        <v>7926</v>
      </c>
      <c r="G986" s="2" t="s">
        <v>3055</v>
      </c>
      <c r="H986" s="2" t="s">
        <v>7927</v>
      </c>
      <c r="I986" s="2">
        <v>6859732984</v>
      </c>
      <c r="J986" s="3" t="s">
        <v>7928</v>
      </c>
      <c r="K986" s="4">
        <v>44000</v>
      </c>
      <c r="L986" s="3" t="s">
        <v>7929</v>
      </c>
    </row>
    <row r="987" spans="1:12" x14ac:dyDescent="0.2">
      <c r="A987" s="1">
        <v>986</v>
      </c>
      <c r="B987" s="2" t="s">
        <v>7930</v>
      </c>
      <c r="C987" s="2" t="s">
        <v>7205</v>
      </c>
      <c r="D987" s="2" t="s">
        <v>6577</v>
      </c>
      <c r="E987" s="2" t="s">
        <v>7931</v>
      </c>
      <c r="F987" s="2" t="s">
        <v>7932</v>
      </c>
      <c r="G987" s="2" t="s">
        <v>1637</v>
      </c>
      <c r="H987" s="2" t="s">
        <v>7933</v>
      </c>
      <c r="I987" s="2" t="s">
        <v>7934</v>
      </c>
      <c r="J987" s="3" t="s">
        <v>7935</v>
      </c>
      <c r="K987" s="4">
        <v>44090</v>
      </c>
      <c r="L987" s="3" t="s">
        <v>7936</v>
      </c>
    </row>
    <row r="988" spans="1:12" x14ac:dyDescent="0.2">
      <c r="A988" s="1">
        <v>987</v>
      </c>
      <c r="B988" s="2" t="s">
        <v>7937</v>
      </c>
      <c r="C988" s="2" t="s">
        <v>897</v>
      </c>
      <c r="D988" s="2" t="s">
        <v>5016</v>
      </c>
      <c r="E988" s="2" t="s">
        <v>7938</v>
      </c>
      <c r="F988" s="2" t="s">
        <v>7939</v>
      </c>
      <c r="G988" s="2" t="s">
        <v>2928</v>
      </c>
      <c r="H988" s="2" t="s">
        <v>7940</v>
      </c>
      <c r="I988" s="2" t="s">
        <v>7941</v>
      </c>
      <c r="J988" s="3" t="s">
        <v>7942</v>
      </c>
      <c r="K988" s="4">
        <v>44552</v>
      </c>
      <c r="L988" s="3" t="s">
        <v>7943</v>
      </c>
    </row>
    <row r="989" spans="1:12" x14ac:dyDescent="0.2">
      <c r="A989" s="1">
        <v>988</v>
      </c>
      <c r="B989" s="2" t="s">
        <v>7944</v>
      </c>
      <c r="C989" s="2" t="s">
        <v>7945</v>
      </c>
      <c r="D989" s="2" t="s">
        <v>1557</v>
      </c>
      <c r="E989" s="2" t="s">
        <v>7946</v>
      </c>
      <c r="F989" s="2" t="s">
        <v>7947</v>
      </c>
      <c r="G989" s="2" t="s">
        <v>1346</v>
      </c>
      <c r="H989" s="2" t="s">
        <v>7948</v>
      </c>
      <c r="I989" s="2">
        <v>3474514709</v>
      </c>
      <c r="J989" s="3" t="s">
        <v>7949</v>
      </c>
      <c r="K989" s="4">
        <v>44437</v>
      </c>
      <c r="L989" s="3" t="s">
        <v>7950</v>
      </c>
    </row>
    <row r="990" spans="1:12" x14ac:dyDescent="0.2">
      <c r="A990" s="1">
        <v>989</v>
      </c>
      <c r="B990" s="2" t="s">
        <v>7951</v>
      </c>
      <c r="C990" s="2" t="s">
        <v>2416</v>
      </c>
      <c r="D990" s="2" t="s">
        <v>7952</v>
      </c>
      <c r="E990" s="2" t="s">
        <v>7953</v>
      </c>
      <c r="F990" s="2" t="s">
        <v>7954</v>
      </c>
      <c r="G990" s="2" t="s">
        <v>36</v>
      </c>
      <c r="H990" s="2" t="s">
        <v>7955</v>
      </c>
      <c r="I990" s="2" t="s">
        <v>7956</v>
      </c>
      <c r="J990" s="3" t="s">
        <v>7957</v>
      </c>
      <c r="K990" s="4">
        <v>44682</v>
      </c>
      <c r="L990" s="3" t="s">
        <v>7958</v>
      </c>
    </row>
    <row r="991" spans="1:12" x14ac:dyDescent="0.2">
      <c r="A991" s="1">
        <v>990</v>
      </c>
      <c r="B991" s="2" t="s">
        <v>7959</v>
      </c>
      <c r="C991" s="2" t="s">
        <v>1681</v>
      </c>
      <c r="D991" s="2" t="s">
        <v>7960</v>
      </c>
      <c r="E991" s="2" t="s">
        <v>7961</v>
      </c>
      <c r="F991" s="2" t="s">
        <v>7962</v>
      </c>
      <c r="G991" s="2" t="s">
        <v>2680</v>
      </c>
      <c r="H991" s="2" t="s">
        <v>7963</v>
      </c>
      <c r="I991" s="2" t="s">
        <v>7964</v>
      </c>
      <c r="J991" s="3" t="s">
        <v>7965</v>
      </c>
      <c r="K991" s="4">
        <v>44295</v>
      </c>
      <c r="L991" s="3" t="s">
        <v>7966</v>
      </c>
    </row>
    <row r="992" spans="1:12" x14ac:dyDescent="0.2">
      <c r="A992" s="1">
        <v>991</v>
      </c>
      <c r="B992" s="2" t="s">
        <v>7967</v>
      </c>
      <c r="C992" s="2" t="s">
        <v>139</v>
      </c>
      <c r="D992" s="2" t="s">
        <v>7562</v>
      </c>
      <c r="E992" s="2" t="s">
        <v>7968</v>
      </c>
      <c r="F992" s="2" t="s">
        <v>7969</v>
      </c>
      <c r="G992" s="2" t="s">
        <v>64</v>
      </c>
      <c r="H992" s="2" t="s">
        <v>7970</v>
      </c>
      <c r="I992" s="2" t="s">
        <v>7971</v>
      </c>
      <c r="J992" s="3" t="s">
        <v>7972</v>
      </c>
      <c r="K992" s="4">
        <v>44687</v>
      </c>
      <c r="L992" s="3" t="s">
        <v>7973</v>
      </c>
    </row>
    <row r="993" spans="1:12" x14ac:dyDescent="0.2">
      <c r="A993" s="1">
        <v>992</v>
      </c>
      <c r="B993" s="2" t="s">
        <v>7974</v>
      </c>
      <c r="C993" s="2" t="s">
        <v>7975</v>
      </c>
      <c r="D993" s="2" t="s">
        <v>973</v>
      </c>
      <c r="E993" s="2" t="s">
        <v>7869</v>
      </c>
      <c r="F993" s="2" t="s">
        <v>7976</v>
      </c>
      <c r="G993" s="2" t="s">
        <v>6294</v>
      </c>
      <c r="H993" s="2" t="s">
        <v>7977</v>
      </c>
      <c r="I993" s="2" t="s">
        <v>7978</v>
      </c>
      <c r="J993" s="3" t="s">
        <v>7979</v>
      </c>
      <c r="K993" s="4">
        <v>44521</v>
      </c>
      <c r="L993" s="3" t="s">
        <v>7980</v>
      </c>
    </row>
    <row r="994" spans="1:12" x14ac:dyDescent="0.2">
      <c r="A994" s="1">
        <v>993</v>
      </c>
      <c r="B994" s="2" t="s">
        <v>7981</v>
      </c>
      <c r="C994" s="2" t="s">
        <v>1084</v>
      </c>
      <c r="D994" s="2" t="s">
        <v>187</v>
      </c>
      <c r="E994" s="2" t="s">
        <v>7982</v>
      </c>
      <c r="F994" s="2" t="s">
        <v>7983</v>
      </c>
      <c r="G994" s="2" t="s">
        <v>2981</v>
      </c>
      <c r="H994" s="2" t="s">
        <v>7984</v>
      </c>
      <c r="I994" s="2" t="s">
        <v>7985</v>
      </c>
      <c r="J994" s="3" t="s">
        <v>7986</v>
      </c>
      <c r="K994" s="4">
        <v>44063</v>
      </c>
      <c r="L994" s="3" t="s">
        <v>7987</v>
      </c>
    </row>
    <row r="995" spans="1:12" x14ac:dyDescent="0.2">
      <c r="A995" s="1">
        <v>994</v>
      </c>
      <c r="B995" s="2" t="s">
        <v>7988</v>
      </c>
      <c r="C995" s="2" t="s">
        <v>3877</v>
      </c>
      <c r="D995" s="2" t="s">
        <v>7989</v>
      </c>
      <c r="E995" s="2" t="s">
        <v>7990</v>
      </c>
      <c r="F995" s="2" t="s">
        <v>7991</v>
      </c>
      <c r="G995" s="2" t="s">
        <v>4167</v>
      </c>
      <c r="H995" s="2" t="s">
        <v>7992</v>
      </c>
      <c r="I995" s="2" t="s">
        <v>7993</v>
      </c>
      <c r="J995" s="3" t="s">
        <v>7994</v>
      </c>
      <c r="K995" s="4">
        <v>43959</v>
      </c>
      <c r="L995" s="3" t="s">
        <v>7995</v>
      </c>
    </row>
    <row r="996" spans="1:12" x14ac:dyDescent="0.2">
      <c r="A996" s="1">
        <v>995</v>
      </c>
      <c r="B996" s="2" t="s">
        <v>7996</v>
      </c>
      <c r="C996" s="2" t="s">
        <v>196</v>
      </c>
      <c r="D996" s="2" t="s">
        <v>907</v>
      </c>
      <c r="E996" s="2" t="s">
        <v>7997</v>
      </c>
      <c r="F996" s="2" t="s">
        <v>7998</v>
      </c>
      <c r="G996" s="2" t="s">
        <v>7345</v>
      </c>
      <c r="H996" s="2" t="s">
        <v>7999</v>
      </c>
      <c r="I996" s="2" t="s">
        <v>8000</v>
      </c>
      <c r="J996" s="3" t="s">
        <v>8001</v>
      </c>
      <c r="K996" s="4">
        <v>44225</v>
      </c>
      <c r="L996" s="3" t="s">
        <v>8002</v>
      </c>
    </row>
    <row r="997" spans="1:12" x14ac:dyDescent="0.2">
      <c r="A997" s="1">
        <v>996</v>
      </c>
      <c r="B997" s="2" t="s">
        <v>8003</v>
      </c>
      <c r="C997" s="2" t="s">
        <v>8004</v>
      </c>
      <c r="D997" s="2" t="s">
        <v>3197</v>
      </c>
      <c r="E997" s="2" t="s">
        <v>8005</v>
      </c>
      <c r="F997" s="2" t="s">
        <v>8006</v>
      </c>
      <c r="G997" s="2" t="s">
        <v>2307</v>
      </c>
      <c r="H997" s="2" t="s">
        <v>8007</v>
      </c>
      <c r="I997" s="2" t="s">
        <v>8008</v>
      </c>
      <c r="J997" s="3" t="s">
        <v>8009</v>
      </c>
      <c r="K997" s="4">
        <v>44315</v>
      </c>
      <c r="L997" s="3" t="s">
        <v>8010</v>
      </c>
    </row>
    <row r="998" spans="1:12" x14ac:dyDescent="0.2">
      <c r="A998" s="1">
        <v>997</v>
      </c>
      <c r="B998" s="2" t="s">
        <v>8011</v>
      </c>
      <c r="C998" s="2" t="s">
        <v>3505</v>
      </c>
      <c r="D998" s="2" t="s">
        <v>8012</v>
      </c>
      <c r="E998" s="2" t="s">
        <v>8013</v>
      </c>
      <c r="F998" s="2" t="s">
        <v>8014</v>
      </c>
      <c r="G998" s="2" t="s">
        <v>125</v>
      </c>
      <c r="H998" s="2" t="s">
        <v>8015</v>
      </c>
      <c r="I998" s="2" t="s">
        <v>8016</v>
      </c>
      <c r="J998" s="3" t="s">
        <v>8017</v>
      </c>
      <c r="K998" s="4">
        <v>44181</v>
      </c>
      <c r="L998" s="3" t="s">
        <v>8018</v>
      </c>
    </row>
    <row r="999" spans="1:12" x14ac:dyDescent="0.2">
      <c r="A999" s="1">
        <v>998</v>
      </c>
      <c r="B999" s="2" t="s">
        <v>8019</v>
      </c>
      <c r="C999" s="2" t="s">
        <v>8020</v>
      </c>
      <c r="D999" s="2" t="s">
        <v>8021</v>
      </c>
      <c r="E999" s="2" t="s">
        <v>8022</v>
      </c>
      <c r="F999" s="2" t="s">
        <v>8023</v>
      </c>
      <c r="G999" s="2" t="s">
        <v>4492</v>
      </c>
      <c r="H999" s="2" t="s">
        <v>8024</v>
      </c>
      <c r="I999" s="2" t="s">
        <v>8025</v>
      </c>
      <c r="J999" s="3" t="s">
        <v>8026</v>
      </c>
      <c r="K999" s="4">
        <v>43919</v>
      </c>
      <c r="L999" s="3" t="s">
        <v>8027</v>
      </c>
    </row>
    <row r="1000" spans="1:12" x14ac:dyDescent="0.2">
      <c r="A1000" s="1">
        <v>999</v>
      </c>
      <c r="B1000" s="2" t="s">
        <v>8028</v>
      </c>
      <c r="C1000" s="2" t="s">
        <v>2021</v>
      </c>
      <c r="D1000" s="2" t="s">
        <v>8029</v>
      </c>
      <c r="E1000" s="2" t="s">
        <v>8030</v>
      </c>
      <c r="F1000" s="2" t="s">
        <v>8031</v>
      </c>
      <c r="G1000" s="2" t="s">
        <v>4149</v>
      </c>
      <c r="H1000" s="2" t="s">
        <v>8032</v>
      </c>
      <c r="I1000" s="2" t="s">
        <v>8033</v>
      </c>
      <c r="J1000" s="3" t="s">
        <v>8034</v>
      </c>
      <c r="K1000" s="4">
        <v>44248</v>
      </c>
      <c r="L1000" s="3" t="s">
        <v>8035</v>
      </c>
    </row>
    <row r="1001" spans="1:12" x14ac:dyDescent="0.2">
      <c r="A1001" s="1">
        <v>1000</v>
      </c>
      <c r="B1001" s="2" t="s">
        <v>8036</v>
      </c>
      <c r="C1001" s="2" t="s">
        <v>4048</v>
      </c>
      <c r="D1001" s="2" t="s">
        <v>1789</v>
      </c>
      <c r="E1001" s="2" t="s">
        <v>8037</v>
      </c>
      <c r="F1001" s="2" t="s">
        <v>8038</v>
      </c>
      <c r="G1001" s="2" t="s">
        <v>2127</v>
      </c>
      <c r="H1001" s="2" t="s">
        <v>8039</v>
      </c>
      <c r="I1001" s="2" t="s">
        <v>8040</v>
      </c>
      <c r="J1001" s="3" t="s">
        <v>8041</v>
      </c>
      <c r="K1001" s="4">
        <v>44013</v>
      </c>
      <c r="L1001" s="3" t="s">
        <v>8042</v>
      </c>
    </row>
    <row r="1002" spans="1:12" x14ac:dyDescent="0.2">
      <c r="A1002" s="1">
        <v>1001</v>
      </c>
      <c r="B1002" s="2" t="s">
        <v>8043</v>
      </c>
      <c r="C1002" s="2" t="s">
        <v>1127</v>
      </c>
      <c r="D1002" s="2" t="s">
        <v>8044</v>
      </c>
      <c r="E1002" s="2" t="s">
        <v>8045</v>
      </c>
      <c r="F1002" s="2" t="s">
        <v>8046</v>
      </c>
      <c r="G1002" s="2" t="s">
        <v>6142</v>
      </c>
      <c r="H1002" s="2">
        <v>4444520518</v>
      </c>
      <c r="I1002" s="2" t="s">
        <v>8047</v>
      </c>
      <c r="J1002" s="3" t="s">
        <v>8048</v>
      </c>
      <c r="K1002" s="4">
        <v>44279</v>
      </c>
      <c r="L1002" s="3" t="s">
        <v>8049</v>
      </c>
    </row>
    <row r="1003" spans="1:12" x14ac:dyDescent="0.2">
      <c r="A1003" s="1">
        <v>1002</v>
      </c>
      <c r="B1003" s="2" t="s">
        <v>8050</v>
      </c>
      <c r="C1003" s="2" t="s">
        <v>473</v>
      </c>
      <c r="D1003" s="2" t="s">
        <v>4647</v>
      </c>
      <c r="E1003" s="2" t="s">
        <v>8051</v>
      </c>
      <c r="F1003" s="2" t="s">
        <v>8052</v>
      </c>
      <c r="G1003" s="2" t="s">
        <v>511</v>
      </c>
      <c r="H1003" s="2" t="s">
        <v>8053</v>
      </c>
      <c r="I1003" s="2" t="s">
        <v>8054</v>
      </c>
      <c r="J1003" s="3" t="s">
        <v>8055</v>
      </c>
      <c r="K1003" s="4">
        <v>44202</v>
      </c>
      <c r="L1003" s="3" t="s">
        <v>8056</v>
      </c>
    </row>
    <row r="1004" spans="1:12" x14ac:dyDescent="0.2">
      <c r="A1004" s="1">
        <v>1003</v>
      </c>
      <c r="B1004" s="2" t="s">
        <v>8057</v>
      </c>
      <c r="C1004" s="2" t="s">
        <v>8058</v>
      </c>
      <c r="D1004" s="2" t="s">
        <v>8059</v>
      </c>
      <c r="E1004" s="2" t="s">
        <v>8060</v>
      </c>
      <c r="F1004" s="2" t="s">
        <v>8061</v>
      </c>
      <c r="G1004" s="2" t="s">
        <v>227</v>
      </c>
      <c r="H1004" s="2" t="s">
        <v>8062</v>
      </c>
      <c r="I1004" s="2" t="s">
        <v>8063</v>
      </c>
      <c r="J1004" s="3" t="s">
        <v>8064</v>
      </c>
      <c r="K1004" s="4">
        <v>44019</v>
      </c>
      <c r="L1004" s="3" t="s">
        <v>8065</v>
      </c>
    </row>
    <row r="1005" spans="1:12" x14ac:dyDescent="0.2">
      <c r="A1005" s="1">
        <v>1004</v>
      </c>
      <c r="B1005" s="2" t="s">
        <v>8066</v>
      </c>
      <c r="C1005" s="2" t="s">
        <v>1807</v>
      </c>
      <c r="D1005" s="2" t="s">
        <v>4325</v>
      </c>
      <c r="E1005" s="2" t="s">
        <v>8067</v>
      </c>
      <c r="F1005" s="2" t="s">
        <v>8068</v>
      </c>
      <c r="G1005" s="2" t="s">
        <v>1552</v>
      </c>
      <c r="H1005" s="2" t="s">
        <v>8069</v>
      </c>
      <c r="I1005" s="2" t="s">
        <v>8070</v>
      </c>
      <c r="J1005" s="3" t="s">
        <v>8071</v>
      </c>
      <c r="K1005" s="4">
        <v>44366</v>
      </c>
      <c r="L1005" s="3" t="s">
        <v>8072</v>
      </c>
    </row>
    <row r="1006" spans="1:12" x14ac:dyDescent="0.2">
      <c r="A1006" s="1">
        <v>1005</v>
      </c>
      <c r="B1006" s="2" t="s">
        <v>8073</v>
      </c>
      <c r="C1006" s="2" t="s">
        <v>2313</v>
      </c>
      <c r="D1006" s="2" t="s">
        <v>6646</v>
      </c>
      <c r="E1006" s="2" t="s">
        <v>8074</v>
      </c>
      <c r="F1006" s="2" t="s">
        <v>8075</v>
      </c>
      <c r="G1006" s="2" t="s">
        <v>1437</v>
      </c>
      <c r="H1006" s="2" t="s">
        <v>8076</v>
      </c>
      <c r="I1006" s="2">
        <v>969317229</v>
      </c>
      <c r="J1006" s="3" t="s">
        <v>8077</v>
      </c>
      <c r="K1006" s="4">
        <v>44100</v>
      </c>
      <c r="L1006" s="3" t="s">
        <v>8078</v>
      </c>
    </row>
    <row r="1007" spans="1:12" x14ac:dyDescent="0.2">
      <c r="A1007" s="1">
        <v>1006</v>
      </c>
      <c r="B1007" s="2" t="s">
        <v>8079</v>
      </c>
      <c r="C1007" s="2" t="s">
        <v>1270</v>
      </c>
      <c r="D1007" s="2" t="s">
        <v>8080</v>
      </c>
      <c r="E1007" s="2" t="s">
        <v>8081</v>
      </c>
      <c r="F1007" s="2" t="s">
        <v>8082</v>
      </c>
      <c r="G1007" s="2" t="s">
        <v>4335</v>
      </c>
      <c r="H1007" s="2">
        <v>6077819924</v>
      </c>
      <c r="I1007" s="2" t="s">
        <v>8083</v>
      </c>
      <c r="J1007" s="3" t="s">
        <v>8084</v>
      </c>
      <c r="K1007" s="4">
        <v>43834</v>
      </c>
      <c r="L1007" s="3" t="s">
        <v>8085</v>
      </c>
    </row>
    <row r="1008" spans="1:12" x14ac:dyDescent="0.2">
      <c r="A1008" s="1">
        <v>1007</v>
      </c>
      <c r="B1008" s="2" t="s">
        <v>8086</v>
      </c>
      <c r="C1008" s="2" t="s">
        <v>675</v>
      </c>
      <c r="D1008" s="2" t="s">
        <v>408</v>
      </c>
      <c r="E1008" s="2" t="s">
        <v>8087</v>
      </c>
      <c r="F1008" s="2" t="s">
        <v>8088</v>
      </c>
      <c r="G1008" s="2" t="s">
        <v>4281</v>
      </c>
      <c r="H1008" s="2">
        <v>9293535586</v>
      </c>
      <c r="I1008" s="2">
        <v>5350736043</v>
      </c>
      <c r="J1008" s="3" t="s">
        <v>8089</v>
      </c>
      <c r="K1008" s="4">
        <v>44551</v>
      </c>
      <c r="L1008" s="3" t="s">
        <v>8090</v>
      </c>
    </row>
    <row r="1009" spans="1:12" x14ac:dyDescent="0.2">
      <c r="A1009" s="1">
        <v>1008</v>
      </c>
      <c r="B1009" s="2" t="s">
        <v>8091</v>
      </c>
      <c r="C1009" s="2" t="s">
        <v>424</v>
      </c>
      <c r="D1009" s="2" t="s">
        <v>5775</v>
      </c>
      <c r="E1009" s="2" t="s">
        <v>8092</v>
      </c>
      <c r="F1009" s="2" t="s">
        <v>8093</v>
      </c>
      <c r="G1009" s="2" t="s">
        <v>996</v>
      </c>
      <c r="H1009" s="2" t="s">
        <v>8094</v>
      </c>
      <c r="I1009" s="2" t="s">
        <v>8095</v>
      </c>
      <c r="J1009" s="3" t="s">
        <v>8096</v>
      </c>
      <c r="K1009" s="4">
        <v>44048</v>
      </c>
      <c r="L1009" s="3" t="s">
        <v>8097</v>
      </c>
    </row>
    <row r="1010" spans="1:12" x14ac:dyDescent="0.2">
      <c r="A1010" s="1">
        <v>1009</v>
      </c>
      <c r="B1010" s="2" t="s">
        <v>8098</v>
      </c>
      <c r="C1010" s="2" t="s">
        <v>4655</v>
      </c>
      <c r="D1010" s="2" t="s">
        <v>8099</v>
      </c>
      <c r="E1010" s="2" t="s">
        <v>8100</v>
      </c>
      <c r="F1010" s="2" t="s">
        <v>8101</v>
      </c>
      <c r="G1010" s="2" t="s">
        <v>1326</v>
      </c>
      <c r="H1010" s="2" t="s">
        <v>8102</v>
      </c>
      <c r="I1010" s="2" t="s">
        <v>8103</v>
      </c>
      <c r="J1010" s="3" t="s">
        <v>8104</v>
      </c>
      <c r="K1010" s="4">
        <v>44435</v>
      </c>
      <c r="L1010" s="3" t="s">
        <v>8105</v>
      </c>
    </row>
    <row r="1011" spans="1:12" x14ac:dyDescent="0.2">
      <c r="A1011" s="1">
        <v>1010</v>
      </c>
      <c r="B1011" s="2" t="s">
        <v>8106</v>
      </c>
      <c r="C1011" s="2" t="s">
        <v>2632</v>
      </c>
      <c r="D1011" s="2" t="s">
        <v>8107</v>
      </c>
      <c r="E1011" s="2" t="s">
        <v>8108</v>
      </c>
      <c r="F1011" s="2" t="s">
        <v>8109</v>
      </c>
      <c r="G1011" s="2" t="s">
        <v>428</v>
      </c>
      <c r="H1011" s="2" t="s">
        <v>8110</v>
      </c>
      <c r="I1011" s="2" t="s">
        <v>8111</v>
      </c>
      <c r="J1011" s="3" t="s">
        <v>8112</v>
      </c>
      <c r="K1011" s="4">
        <v>44118</v>
      </c>
      <c r="L1011" s="3" t="s">
        <v>8113</v>
      </c>
    </row>
    <row r="1012" spans="1:12" x14ac:dyDescent="0.2">
      <c r="A1012" s="1">
        <v>1011</v>
      </c>
      <c r="B1012" s="2" t="s">
        <v>8114</v>
      </c>
      <c r="C1012" s="2" t="s">
        <v>8115</v>
      </c>
      <c r="D1012" s="2" t="s">
        <v>4705</v>
      </c>
      <c r="E1012" s="2" t="s">
        <v>8116</v>
      </c>
      <c r="F1012" s="2" t="s">
        <v>8117</v>
      </c>
      <c r="G1012" s="2" t="s">
        <v>1738</v>
      </c>
      <c r="H1012" s="2" t="s">
        <v>8118</v>
      </c>
      <c r="I1012" s="2">
        <v>5849504791</v>
      </c>
      <c r="J1012" s="3" t="s">
        <v>8119</v>
      </c>
      <c r="K1012" s="4">
        <v>44655</v>
      </c>
      <c r="L1012" s="3" t="s">
        <v>8120</v>
      </c>
    </row>
    <row r="1013" spans="1:12" x14ac:dyDescent="0.2">
      <c r="A1013" s="1">
        <v>1012</v>
      </c>
      <c r="B1013" s="2" t="s">
        <v>8121</v>
      </c>
      <c r="C1013" s="2" t="s">
        <v>4680</v>
      </c>
      <c r="D1013" s="2" t="s">
        <v>6156</v>
      </c>
      <c r="E1013" s="2" t="s">
        <v>8122</v>
      </c>
      <c r="F1013" s="2" t="s">
        <v>8123</v>
      </c>
      <c r="G1013" s="2" t="s">
        <v>938</v>
      </c>
      <c r="H1013" s="2" t="s">
        <v>8124</v>
      </c>
      <c r="I1013" s="2" t="s">
        <v>8125</v>
      </c>
      <c r="J1013" s="3" t="s">
        <v>8126</v>
      </c>
      <c r="K1013" s="4">
        <v>43936</v>
      </c>
      <c r="L1013" s="3" t="s">
        <v>8127</v>
      </c>
    </row>
    <row r="1014" spans="1:12" x14ac:dyDescent="0.2">
      <c r="A1014" s="1">
        <v>1013</v>
      </c>
      <c r="B1014" s="2" t="s">
        <v>8128</v>
      </c>
      <c r="C1014" s="2" t="s">
        <v>2798</v>
      </c>
      <c r="D1014" s="2" t="s">
        <v>2799</v>
      </c>
      <c r="E1014" s="2" t="s">
        <v>8129</v>
      </c>
      <c r="F1014" s="2" t="s">
        <v>8130</v>
      </c>
      <c r="G1014" s="2" t="s">
        <v>5041</v>
      </c>
      <c r="H1014" s="2" t="s">
        <v>8131</v>
      </c>
      <c r="I1014" s="2" t="s">
        <v>8132</v>
      </c>
      <c r="J1014" s="3" t="s">
        <v>8133</v>
      </c>
      <c r="K1014" s="4">
        <v>44153</v>
      </c>
      <c r="L1014" s="3" t="s">
        <v>8134</v>
      </c>
    </row>
    <row r="1015" spans="1:12" x14ac:dyDescent="0.2">
      <c r="A1015" s="1">
        <v>1014</v>
      </c>
      <c r="B1015" s="2" t="s">
        <v>8135</v>
      </c>
      <c r="C1015" s="2" t="s">
        <v>2484</v>
      </c>
      <c r="D1015" s="2" t="s">
        <v>8136</v>
      </c>
      <c r="E1015" s="2" t="s">
        <v>8137</v>
      </c>
      <c r="F1015" s="2" t="s">
        <v>8138</v>
      </c>
      <c r="G1015" s="2" t="s">
        <v>2080</v>
      </c>
      <c r="H1015" s="2" t="s">
        <v>8139</v>
      </c>
      <c r="I1015" s="2" t="s">
        <v>8140</v>
      </c>
      <c r="J1015" s="3" t="s">
        <v>8141</v>
      </c>
      <c r="K1015" s="4">
        <v>44573</v>
      </c>
      <c r="L1015" s="3" t="s">
        <v>8142</v>
      </c>
    </row>
    <row r="1016" spans="1:12" x14ac:dyDescent="0.2">
      <c r="A1016" s="1">
        <v>1015</v>
      </c>
      <c r="B1016" s="2" t="s">
        <v>8143</v>
      </c>
      <c r="C1016" s="2" t="s">
        <v>2416</v>
      </c>
      <c r="D1016" s="2" t="s">
        <v>8144</v>
      </c>
      <c r="E1016" s="2" t="s">
        <v>8145</v>
      </c>
      <c r="F1016" s="2" t="s">
        <v>8146</v>
      </c>
      <c r="G1016" s="2" t="s">
        <v>1846</v>
      </c>
      <c r="H1016" s="2" t="s">
        <v>8147</v>
      </c>
      <c r="I1016" s="2" t="s">
        <v>8148</v>
      </c>
      <c r="J1016" s="3" t="s">
        <v>8149</v>
      </c>
      <c r="K1016" s="4">
        <v>44696</v>
      </c>
      <c r="L1016" s="3" t="s">
        <v>8150</v>
      </c>
    </row>
    <row r="1017" spans="1:12" x14ac:dyDescent="0.2">
      <c r="A1017" s="1">
        <v>1016</v>
      </c>
      <c r="B1017" s="2" t="s">
        <v>8151</v>
      </c>
      <c r="C1017" s="2" t="s">
        <v>8152</v>
      </c>
      <c r="D1017" s="2" t="s">
        <v>8153</v>
      </c>
      <c r="E1017" s="2" t="s">
        <v>8154</v>
      </c>
      <c r="F1017" s="2" t="s">
        <v>8155</v>
      </c>
      <c r="G1017" s="2" t="s">
        <v>98</v>
      </c>
      <c r="H1017" s="2" t="s">
        <v>8156</v>
      </c>
      <c r="I1017" s="2" t="s">
        <v>8157</v>
      </c>
      <c r="J1017" s="3" t="s">
        <v>8158</v>
      </c>
      <c r="K1017" s="4">
        <v>44210</v>
      </c>
      <c r="L1017" s="3" t="s">
        <v>8159</v>
      </c>
    </row>
    <row r="1018" spans="1:12" x14ac:dyDescent="0.2">
      <c r="A1018" s="1">
        <v>1017</v>
      </c>
      <c r="B1018" s="2" t="s">
        <v>8160</v>
      </c>
      <c r="C1018" s="2" t="s">
        <v>365</v>
      </c>
      <c r="D1018" s="2" t="s">
        <v>4106</v>
      </c>
      <c r="E1018" s="2" t="s">
        <v>8161</v>
      </c>
      <c r="F1018" s="2" t="s">
        <v>8162</v>
      </c>
      <c r="G1018" s="2" t="s">
        <v>1544</v>
      </c>
      <c r="H1018" s="2" t="s">
        <v>8163</v>
      </c>
      <c r="I1018" s="2" t="s">
        <v>8164</v>
      </c>
      <c r="J1018" s="3" t="s">
        <v>8165</v>
      </c>
      <c r="K1018" s="4">
        <v>44416</v>
      </c>
      <c r="L1018" s="3" t="s">
        <v>8166</v>
      </c>
    </row>
    <row r="1019" spans="1:12" x14ac:dyDescent="0.2">
      <c r="A1019" s="1">
        <v>1018</v>
      </c>
      <c r="B1019" s="2" t="s">
        <v>8167</v>
      </c>
      <c r="C1019" s="2" t="s">
        <v>822</v>
      </c>
      <c r="D1019" s="2" t="s">
        <v>8168</v>
      </c>
      <c r="E1019" s="2" t="s">
        <v>8169</v>
      </c>
      <c r="F1019" s="2" t="s">
        <v>8170</v>
      </c>
      <c r="G1019" s="2" t="s">
        <v>447</v>
      </c>
      <c r="H1019" s="2" t="s">
        <v>8171</v>
      </c>
      <c r="I1019" s="2" t="s">
        <v>8172</v>
      </c>
      <c r="J1019" s="3" t="s">
        <v>8173</v>
      </c>
      <c r="K1019" s="4">
        <v>44379</v>
      </c>
      <c r="L1019" s="3" t="s">
        <v>8174</v>
      </c>
    </row>
    <row r="1020" spans="1:12" x14ac:dyDescent="0.2">
      <c r="A1020" s="1">
        <v>1019</v>
      </c>
      <c r="B1020" s="2" t="s">
        <v>8175</v>
      </c>
      <c r="C1020" s="2" t="s">
        <v>5668</v>
      </c>
      <c r="D1020" s="2" t="s">
        <v>8176</v>
      </c>
      <c r="E1020" s="2" t="s">
        <v>8177</v>
      </c>
      <c r="F1020" s="2" t="s">
        <v>8178</v>
      </c>
      <c r="G1020" s="2" t="s">
        <v>520</v>
      </c>
      <c r="H1020" s="2" t="s">
        <v>8179</v>
      </c>
      <c r="I1020" s="2" t="s">
        <v>8180</v>
      </c>
      <c r="J1020" s="3" t="s">
        <v>8181</v>
      </c>
      <c r="K1020" s="4">
        <v>44700</v>
      </c>
      <c r="L1020" s="3" t="s">
        <v>8182</v>
      </c>
    </row>
    <row r="1021" spans="1:12" x14ac:dyDescent="0.2">
      <c r="A1021" s="1">
        <v>1020</v>
      </c>
      <c r="B1021" s="2" t="s">
        <v>8183</v>
      </c>
      <c r="C1021" s="2" t="s">
        <v>6518</v>
      </c>
      <c r="D1021" s="2" t="s">
        <v>178</v>
      </c>
      <c r="E1021" s="2" t="s">
        <v>8184</v>
      </c>
      <c r="F1021" s="2" t="s">
        <v>8185</v>
      </c>
      <c r="G1021" s="2" t="s">
        <v>3848</v>
      </c>
      <c r="H1021" s="2" t="s">
        <v>8186</v>
      </c>
      <c r="I1021" s="2" t="s">
        <v>8187</v>
      </c>
      <c r="J1021" s="3" t="s">
        <v>8188</v>
      </c>
      <c r="K1021" s="4">
        <v>44115</v>
      </c>
      <c r="L1021" s="3" t="s">
        <v>8189</v>
      </c>
    </row>
    <row r="1022" spans="1:12" x14ac:dyDescent="0.2">
      <c r="A1022" s="1">
        <v>1021</v>
      </c>
      <c r="B1022" s="2" t="s">
        <v>8190</v>
      </c>
      <c r="C1022" s="2" t="s">
        <v>1001</v>
      </c>
      <c r="D1022" s="2" t="s">
        <v>5024</v>
      </c>
      <c r="E1022" s="2" t="s">
        <v>8191</v>
      </c>
      <c r="F1022" s="2" t="s">
        <v>8192</v>
      </c>
      <c r="G1022" s="2" t="s">
        <v>108</v>
      </c>
      <c r="H1022" s="2" t="s">
        <v>8193</v>
      </c>
      <c r="I1022" s="2" t="s">
        <v>8194</v>
      </c>
      <c r="J1022" s="3" t="s">
        <v>8195</v>
      </c>
      <c r="K1022" s="4">
        <v>44680</v>
      </c>
      <c r="L1022" s="3" t="s">
        <v>8196</v>
      </c>
    </row>
    <row r="1023" spans="1:12" x14ac:dyDescent="0.2">
      <c r="A1023" s="1">
        <v>1022</v>
      </c>
      <c r="B1023" s="2" t="s">
        <v>8197</v>
      </c>
      <c r="C1023" s="2" t="s">
        <v>546</v>
      </c>
      <c r="D1023" s="2" t="s">
        <v>3581</v>
      </c>
      <c r="E1023" s="2" t="s">
        <v>8198</v>
      </c>
      <c r="F1023" s="2" t="s">
        <v>8199</v>
      </c>
      <c r="G1023" s="2" t="s">
        <v>1032</v>
      </c>
      <c r="H1023" s="2" t="s">
        <v>8200</v>
      </c>
      <c r="I1023" s="2" t="s">
        <v>8201</v>
      </c>
      <c r="J1023" s="3" t="s">
        <v>8202</v>
      </c>
      <c r="K1023" s="4">
        <v>43940</v>
      </c>
      <c r="L1023" s="3" t="s">
        <v>8203</v>
      </c>
    </row>
    <row r="1024" spans="1:12" x14ac:dyDescent="0.2">
      <c r="A1024" s="1">
        <v>1023</v>
      </c>
      <c r="B1024" s="2" t="s">
        <v>8204</v>
      </c>
      <c r="C1024" s="2" t="s">
        <v>8004</v>
      </c>
      <c r="D1024" s="2" t="s">
        <v>2012</v>
      </c>
      <c r="E1024" s="2" t="s">
        <v>8205</v>
      </c>
      <c r="F1024" s="2" t="s">
        <v>8206</v>
      </c>
      <c r="G1024" s="2" t="s">
        <v>4386</v>
      </c>
      <c r="H1024" s="2" t="s">
        <v>8207</v>
      </c>
      <c r="I1024" s="2" t="s">
        <v>8208</v>
      </c>
      <c r="J1024" s="3" t="s">
        <v>8209</v>
      </c>
      <c r="K1024" s="4">
        <v>44418</v>
      </c>
      <c r="L1024" s="3" t="s">
        <v>8210</v>
      </c>
    </row>
    <row r="1025" spans="1:12" x14ac:dyDescent="0.2">
      <c r="A1025" s="1">
        <v>1024</v>
      </c>
      <c r="B1025" s="2" t="s">
        <v>8211</v>
      </c>
      <c r="C1025" s="2" t="s">
        <v>1520</v>
      </c>
      <c r="D1025" s="2" t="s">
        <v>5578</v>
      </c>
      <c r="E1025" s="2" t="s">
        <v>8212</v>
      </c>
      <c r="F1025" s="2" t="s">
        <v>8213</v>
      </c>
      <c r="G1025" s="2" t="s">
        <v>1765</v>
      </c>
      <c r="H1025" s="2" t="s">
        <v>8214</v>
      </c>
      <c r="I1025" s="2" t="s">
        <v>8215</v>
      </c>
      <c r="J1025" s="3" t="s">
        <v>8216</v>
      </c>
      <c r="K1025" s="4">
        <v>44033</v>
      </c>
      <c r="L1025" s="3" t="s">
        <v>8217</v>
      </c>
    </row>
    <row r="1026" spans="1:12" x14ac:dyDescent="0.2">
      <c r="A1026" s="1">
        <v>1025</v>
      </c>
      <c r="B1026" s="2" t="s">
        <v>8218</v>
      </c>
      <c r="C1026" s="2" t="s">
        <v>8219</v>
      </c>
      <c r="D1026" s="2" t="s">
        <v>6484</v>
      </c>
      <c r="E1026" s="2" t="s">
        <v>8220</v>
      </c>
      <c r="F1026" s="2" t="s">
        <v>8221</v>
      </c>
      <c r="G1026" s="2" t="s">
        <v>1552</v>
      </c>
      <c r="H1026" s="2" t="s">
        <v>8222</v>
      </c>
      <c r="I1026" s="2" t="s">
        <v>8223</v>
      </c>
      <c r="J1026" s="3" t="s">
        <v>8224</v>
      </c>
      <c r="K1026" s="4">
        <v>44441</v>
      </c>
      <c r="L1026" s="3" t="s">
        <v>8225</v>
      </c>
    </row>
    <row r="1027" spans="1:12" x14ac:dyDescent="0.2">
      <c r="A1027" s="1">
        <v>1026</v>
      </c>
      <c r="B1027" s="2" t="s">
        <v>8226</v>
      </c>
      <c r="C1027" s="2" t="s">
        <v>3789</v>
      </c>
      <c r="D1027" s="2" t="s">
        <v>6262</v>
      </c>
      <c r="E1027" s="2" t="s">
        <v>8227</v>
      </c>
      <c r="F1027" s="2" t="s">
        <v>8228</v>
      </c>
      <c r="G1027" s="2" t="s">
        <v>1178</v>
      </c>
      <c r="H1027" s="2">
        <f>1-768-914-5114</f>
        <v>-6795</v>
      </c>
      <c r="I1027" s="2" t="s">
        <v>8229</v>
      </c>
      <c r="J1027" s="3" t="s">
        <v>8230</v>
      </c>
      <c r="K1027" s="4">
        <v>44483</v>
      </c>
      <c r="L1027" s="3" t="s">
        <v>8231</v>
      </c>
    </row>
    <row r="1028" spans="1:12" x14ac:dyDescent="0.2">
      <c r="A1028" s="1">
        <v>1027</v>
      </c>
      <c r="B1028" s="2" t="s">
        <v>8232</v>
      </c>
      <c r="C1028" s="2" t="s">
        <v>3052</v>
      </c>
      <c r="D1028" s="2" t="s">
        <v>6325</v>
      </c>
      <c r="E1028" s="2" t="s">
        <v>8233</v>
      </c>
      <c r="F1028" s="2" t="s">
        <v>8234</v>
      </c>
      <c r="G1028" s="2" t="s">
        <v>4545</v>
      </c>
      <c r="H1028" s="2" t="s">
        <v>8235</v>
      </c>
      <c r="I1028" s="2">
        <f>1-436-905-7224</f>
        <v>-8564</v>
      </c>
      <c r="J1028" s="3" t="s">
        <v>8236</v>
      </c>
      <c r="K1028" s="4">
        <v>44643</v>
      </c>
      <c r="L1028" s="3" t="s">
        <v>8237</v>
      </c>
    </row>
    <row r="1029" spans="1:12" x14ac:dyDescent="0.2">
      <c r="A1029" s="1">
        <v>1028</v>
      </c>
      <c r="B1029" s="2" t="s">
        <v>8238</v>
      </c>
      <c r="C1029" s="2" t="s">
        <v>1780</v>
      </c>
      <c r="D1029" s="2" t="s">
        <v>6072</v>
      </c>
      <c r="E1029" s="2" t="s">
        <v>8239</v>
      </c>
      <c r="F1029" s="2" t="s">
        <v>8240</v>
      </c>
      <c r="G1029" s="2" t="s">
        <v>2487</v>
      </c>
      <c r="H1029" s="2" t="s">
        <v>8241</v>
      </c>
      <c r="I1029" s="2" t="s">
        <v>8242</v>
      </c>
      <c r="J1029" s="3" t="s">
        <v>8243</v>
      </c>
      <c r="K1029" s="4">
        <v>44488</v>
      </c>
      <c r="L1029" s="3" t="s">
        <v>8244</v>
      </c>
    </row>
    <row r="1030" spans="1:12" x14ac:dyDescent="0.2">
      <c r="A1030" s="1">
        <v>1029</v>
      </c>
      <c r="B1030" s="2" t="s">
        <v>8245</v>
      </c>
      <c r="C1030" s="2" t="s">
        <v>50</v>
      </c>
      <c r="D1030" s="2" t="s">
        <v>2077</v>
      </c>
      <c r="E1030" s="2" t="s">
        <v>8246</v>
      </c>
      <c r="F1030" s="2" t="s">
        <v>8247</v>
      </c>
      <c r="G1030" s="2" t="s">
        <v>2051</v>
      </c>
      <c r="H1030" s="2" t="s">
        <v>8248</v>
      </c>
      <c r="I1030" s="2" t="s">
        <v>8249</v>
      </c>
      <c r="J1030" s="3" t="s">
        <v>8250</v>
      </c>
      <c r="K1030" s="4">
        <v>43975</v>
      </c>
      <c r="L1030" s="3" t="s">
        <v>8251</v>
      </c>
    </row>
    <row r="1031" spans="1:12" x14ac:dyDescent="0.2">
      <c r="A1031" s="1">
        <v>1030</v>
      </c>
      <c r="B1031" s="2" t="s">
        <v>8252</v>
      </c>
      <c r="C1031" s="2" t="s">
        <v>1270</v>
      </c>
      <c r="D1031" s="2" t="s">
        <v>8253</v>
      </c>
      <c r="E1031" s="2" t="s">
        <v>8254</v>
      </c>
      <c r="F1031" s="2" t="s">
        <v>8255</v>
      </c>
      <c r="G1031" s="2" t="s">
        <v>6042</v>
      </c>
      <c r="H1031" s="2" t="s">
        <v>8256</v>
      </c>
      <c r="I1031" s="2" t="s">
        <v>8257</v>
      </c>
      <c r="J1031" s="3" t="s">
        <v>8258</v>
      </c>
      <c r="K1031" s="4">
        <v>44651</v>
      </c>
      <c r="L1031" s="3" t="s">
        <v>8259</v>
      </c>
    </row>
    <row r="1032" spans="1:12" x14ac:dyDescent="0.2">
      <c r="A1032" s="1">
        <v>1031</v>
      </c>
      <c r="B1032" s="2" t="s">
        <v>8260</v>
      </c>
      <c r="C1032" s="2" t="s">
        <v>2751</v>
      </c>
      <c r="D1032" s="2" t="s">
        <v>8261</v>
      </c>
      <c r="E1032" s="2" t="s">
        <v>8262</v>
      </c>
      <c r="F1032" s="2" t="s">
        <v>8263</v>
      </c>
      <c r="G1032" s="2" t="s">
        <v>7163</v>
      </c>
      <c r="H1032" s="2" t="s">
        <v>8264</v>
      </c>
      <c r="I1032" s="2" t="s">
        <v>8265</v>
      </c>
      <c r="J1032" s="3" t="s">
        <v>8266</v>
      </c>
      <c r="K1032" s="4">
        <v>44235</v>
      </c>
      <c r="L1032" s="3" t="s">
        <v>8267</v>
      </c>
    </row>
    <row r="1033" spans="1:12" x14ac:dyDescent="0.2">
      <c r="A1033" s="1">
        <v>1032</v>
      </c>
      <c r="B1033" s="2" t="s">
        <v>8268</v>
      </c>
      <c r="C1033" s="2" t="s">
        <v>3743</v>
      </c>
      <c r="D1033" s="2" t="s">
        <v>793</v>
      </c>
      <c r="E1033" s="2" t="s">
        <v>8269</v>
      </c>
      <c r="F1033" s="2" t="s">
        <v>8270</v>
      </c>
      <c r="G1033" s="2" t="s">
        <v>957</v>
      </c>
      <c r="H1033" s="2" t="s">
        <v>8271</v>
      </c>
      <c r="I1033" s="2" t="s">
        <v>8272</v>
      </c>
      <c r="J1033" s="3" t="s">
        <v>8273</v>
      </c>
      <c r="K1033" s="4">
        <v>43968</v>
      </c>
      <c r="L1033" s="3" t="s">
        <v>8274</v>
      </c>
    </row>
    <row r="1034" spans="1:12" x14ac:dyDescent="0.2">
      <c r="A1034" s="1">
        <v>1033</v>
      </c>
      <c r="B1034" s="2" t="s">
        <v>8275</v>
      </c>
      <c r="C1034" s="2" t="s">
        <v>85</v>
      </c>
      <c r="D1034" s="2" t="s">
        <v>1699</v>
      </c>
      <c r="E1034" s="2" t="s">
        <v>8276</v>
      </c>
      <c r="F1034" s="2" t="s">
        <v>8277</v>
      </c>
      <c r="G1034" s="2" t="s">
        <v>901</v>
      </c>
      <c r="H1034" s="2" t="s">
        <v>8278</v>
      </c>
      <c r="I1034" s="2" t="s">
        <v>8279</v>
      </c>
      <c r="J1034" s="3" t="s">
        <v>8280</v>
      </c>
      <c r="K1034" s="4">
        <v>44448</v>
      </c>
      <c r="L1034" s="3" t="s">
        <v>8281</v>
      </c>
    </row>
    <row r="1035" spans="1:12" x14ac:dyDescent="0.2">
      <c r="A1035" s="1">
        <v>1034</v>
      </c>
      <c r="B1035" s="2" t="s">
        <v>8282</v>
      </c>
      <c r="C1035" s="2" t="s">
        <v>7676</v>
      </c>
      <c r="D1035" s="2" t="s">
        <v>2323</v>
      </c>
      <c r="E1035" s="2" t="s">
        <v>8283</v>
      </c>
      <c r="F1035" s="2" t="s">
        <v>6807</v>
      </c>
      <c r="G1035" s="2" t="s">
        <v>1346</v>
      </c>
      <c r="H1035" s="2" t="s">
        <v>8284</v>
      </c>
      <c r="I1035" s="2" t="s">
        <v>8285</v>
      </c>
      <c r="J1035" s="3" t="s">
        <v>8286</v>
      </c>
      <c r="K1035" s="4">
        <v>44223</v>
      </c>
      <c r="L1035" s="3" t="s">
        <v>8287</v>
      </c>
    </row>
    <row r="1036" spans="1:12" x14ac:dyDescent="0.2">
      <c r="A1036" s="1">
        <v>1035</v>
      </c>
      <c r="B1036" s="2" t="s">
        <v>8288</v>
      </c>
      <c r="C1036" s="2" t="s">
        <v>356</v>
      </c>
      <c r="D1036" s="2" t="s">
        <v>8289</v>
      </c>
      <c r="E1036" s="2" t="s">
        <v>8290</v>
      </c>
      <c r="F1036" s="2" t="s">
        <v>8291</v>
      </c>
      <c r="G1036" s="2" t="s">
        <v>501</v>
      </c>
      <c r="H1036" s="2" t="s">
        <v>8292</v>
      </c>
      <c r="I1036" s="2" t="s">
        <v>8293</v>
      </c>
      <c r="J1036" s="3" t="s">
        <v>8294</v>
      </c>
      <c r="K1036" s="4">
        <v>44323</v>
      </c>
      <c r="L1036" s="3" t="s">
        <v>8295</v>
      </c>
    </row>
    <row r="1037" spans="1:12" x14ac:dyDescent="0.2">
      <c r="A1037" s="1">
        <v>1036</v>
      </c>
      <c r="B1037" s="2" t="s">
        <v>8296</v>
      </c>
      <c r="C1037" s="2" t="s">
        <v>692</v>
      </c>
      <c r="D1037" s="2" t="s">
        <v>668</v>
      </c>
      <c r="E1037" s="2" t="s">
        <v>8297</v>
      </c>
      <c r="F1037" s="2" t="s">
        <v>8298</v>
      </c>
      <c r="G1037" s="2" t="s">
        <v>1213</v>
      </c>
      <c r="H1037" s="2" t="s">
        <v>8299</v>
      </c>
      <c r="I1037" s="2" t="s">
        <v>8300</v>
      </c>
      <c r="J1037" s="3" t="s">
        <v>8301</v>
      </c>
      <c r="K1037" s="4">
        <v>43933</v>
      </c>
      <c r="L1037" s="3" t="s">
        <v>8302</v>
      </c>
    </row>
    <row r="1038" spans="1:12" x14ac:dyDescent="0.2">
      <c r="A1038" s="1">
        <v>1037</v>
      </c>
      <c r="B1038" s="2" t="s">
        <v>8303</v>
      </c>
      <c r="C1038" s="2" t="s">
        <v>4430</v>
      </c>
      <c r="D1038" s="2" t="s">
        <v>8304</v>
      </c>
      <c r="E1038" s="2" t="s">
        <v>8305</v>
      </c>
      <c r="F1038" s="2" t="s">
        <v>8306</v>
      </c>
      <c r="G1038" s="2" t="s">
        <v>948</v>
      </c>
      <c r="H1038" s="2" t="s">
        <v>8307</v>
      </c>
      <c r="I1038" s="2" t="s">
        <v>8308</v>
      </c>
      <c r="J1038" s="3" t="s">
        <v>8309</v>
      </c>
      <c r="K1038" s="4">
        <v>43887</v>
      </c>
      <c r="L1038" s="3" t="s">
        <v>8310</v>
      </c>
    </row>
    <row r="1039" spans="1:12" x14ac:dyDescent="0.2">
      <c r="A1039" s="1">
        <v>1038</v>
      </c>
      <c r="B1039" s="2" t="s">
        <v>8311</v>
      </c>
      <c r="C1039" s="2" t="s">
        <v>2511</v>
      </c>
      <c r="D1039" s="2" t="s">
        <v>2707</v>
      </c>
      <c r="E1039" s="2" t="s">
        <v>8312</v>
      </c>
      <c r="F1039" s="2" t="s">
        <v>8313</v>
      </c>
      <c r="G1039" s="2" t="s">
        <v>1846</v>
      </c>
      <c r="H1039" s="2">
        <f>1-793-4-121</f>
        <v>-917</v>
      </c>
      <c r="I1039" s="2" t="s">
        <v>8314</v>
      </c>
      <c r="J1039" s="3" t="s">
        <v>8315</v>
      </c>
      <c r="K1039" s="4">
        <v>43834</v>
      </c>
      <c r="L1039" s="3" t="s">
        <v>8316</v>
      </c>
    </row>
    <row r="1040" spans="1:12" x14ac:dyDescent="0.2">
      <c r="A1040" s="1">
        <v>1039</v>
      </c>
      <c r="B1040" s="2" t="s">
        <v>8317</v>
      </c>
      <c r="C1040" s="2" t="s">
        <v>667</v>
      </c>
      <c r="D1040" s="2" t="s">
        <v>8318</v>
      </c>
      <c r="E1040" s="2" t="s">
        <v>8319</v>
      </c>
      <c r="F1040" s="2" t="s">
        <v>8320</v>
      </c>
      <c r="G1040" s="2" t="s">
        <v>3055</v>
      </c>
      <c r="H1040" s="2" t="s">
        <v>8321</v>
      </c>
      <c r="I1040" s="2" t="s">
        <v>8322</v>
      </c>
      <c r="J1040" s="3" t="s">
        <v>8323</v>
      </c>
      <c r="K1040" s="4">
        <v>43923</v>
      </c>
      <c r="L1040" s="3" t="s">
        <v>8324</v>
      </c>
    </row>
    <row r="1041" spans="1:12" x14ac:dyDescent="0.2">
      <c r="A1041" s="1">
        <v>1040</v>
      </c>
      <c r="B1041" s="2" t="s">
        <v>8325</v>
      </c>
      <c r="C1041" s="2" t="s">
        <v>1708</v>
      </c>
      <c r="D1041" s="2" t="s">
        <v>907</v>
      </c>
      <c r="E1041" s="2" t="s">
        <v>7812</v>
      </c>
      <c r="F1041" s="2" t="s">
        <v>8326</v>
      </c>
      <c r="G1041" s="2" t="s">
        <v>3832</v>
      </c>
      <c r="H1041" s="2" t="s">
        <v>8327</v>
      </c>
      <c r="I1041" s="2" t="s">
        <v>8328</v>
      </c>
      <c r="J1041" s="3" t="s">
        <v>8329</v>
      </c>
      <c r="K1041" s="4">
        <v>44662</v>
      </c>
      <c r="L1041" s="3" t="s">
        <v>8330</v>
      </c>
    </row>
    <row r="1042" spans="1:12" x14ac:dyDescent="0.2">
      <c r="A1042" s="1">
        <v>1041</v>
      </c>
      <c r="B1042" s="2" t="s">
        <v>8331</v>
      </c>
      <c r="C1042" s="2" t="s">
        <v>2048</v>
      </c>
      <c r="D1042" s="2" t="s">
        <v>8332</v>
      </c>
      <c r="E1042" s="2" t="s">
        <v>8333</v>
      </c>
      <c r="F1042" s="2" t="s">
        <v>7298</v>
      </c>
      <c r="G1042" s="2" t="s">
        <v>4545</v>
      </c>
      <c r="H1042" s="2" t="s">
        <v>8334</v>
      </c>
      <c r="I1042" s="2" t="s">
        <v>8335</v>
      </c>
      <c r="J1042" s="3" t="s">
        <v>8336</v>
      </c>
      <c r="K1042" s="4">
        <v>44580</v>
      </c>
      <c r="L1042" s="3" t="s">
        <v>8337</v>
      </c>
    </row>
    <row r="1043" spans="1:12" x14ac:dyDescent="0.2">
      <c r="A1043" s="1">
        <v>1042</v>
      </c>
      <c r="B1043" s="2" t="s">
        <v>8338</v>
      </c>
      <c r="C1043" s="2" t="s">
        <v>3268</v>
      </c>
      <c r="D1043" s="2" t="s">
        <v>720</v>
      </c>
      <c r="E1043" s="2" t="s">
        <v>8339</v>
      </c>
      <c r="F1043" s="2" t="s">
        <v>8340</v>
      </c>
      <c r="G1043" s="2" t="s">
        <v>301</v>
      </c>
      <c r="H1043" s="2" t="s">
        <v>8341</v>
      </c>
      <c r="I1043" s="2" t="s">
        <v>8342</v>
      </c>
      <c r="J1043" s="3" t="s">
        <v>8343</v>
      </c>
      <c r="K1043" s="4">
        <v>44227</v>
      </c>
      <c r="L1043" s="3" t="s">
        <v>8344</v>
      </c>
    </row>
    <row r="1044" spans="1:12" x14ac:dyDescent="0.2">
      <c r="A1044" s="1">
        <v>1043</v>
      </c>
      <c r="B1044" s="2" t="s">
        <v>8345</v>
      </c>
      <c r="C1044" s="2" t="s">
        <v>8346</v>
      </c>
      <c r="D1044" s="2" t="s">
        <v>8347</v>
      </c>
      <c r="E1044" s="2" t="s">
        <v>8348</v>
      </c>
      <c r="F1044" s="2" t="s">
        <v>8349</v>
      </c>
      <c r="G1044" s="2" t="s">
        <v>3151</v>
      </c>
      <c r="H1044" s="2" t="s">
        <v>8350</v>
      </c>
      <c r="I1044" s="2" t="s">
        <v>8351</v>
      </c>
      <c r="J1044" s="3" t="s">
        <v>8352</v>
      </c>
      <c r="K1044" s="4">
        <v>44703</v>
      </c>
      <c r="L1044" s="3" t="s">
        <v>8353</v>
      </c>
    </row>
    <row r="1045" spans="1:12" x14ac:dyDescent="0.2">
      <c r="A1045" s="1">
        <v>1044</v>
      </c>
      <c r="B1045" s="2" t="s">
        <v>8354</v>
      </c>
      <c r="C1045" s="2" t="s">
        <v>6813</v>
      </c>
      <c r="D1045" s="2" t="s">
        <v>8355</v>
      </c>
      <c r="E1045" s="2" t="s">
        <v>8356</v>
      </c>
      <c r="F1045" s="2" t="s">
        <v>8357</v>
      </c>
      <c r="G1045" s="2" t="s">
        <v>4149</v>
      </c>
      <c r="H1045" s="2">
        <f>1-434-830-4584</f>
        <v>-5847</v>
      </c>
      <c r="I1045" s="2" t="s">
        <v>8358</v>
      </c>
      <c r="J1045" s="3" t="s">
        <v>8359</v>
      </c>
      <c r="K1045" s="4">
        <v>44351</v>
      </c>
      <c r="L1045" s="3" t="s">
        <v>8360</v>
      </c>
    </row>
    <row r="1046" spans="1:12" x14ac:dyDescent="0.2">
      <c r="A1046" s="1">
        <v>1045</v>
      </c>
      <c r="B1046" s="2" t="s">
        <v>8361</v>
      </c>
      <c r="C1046" s="2" t="s">
        <v>3220</v>
      </c>
      <c r="D1046" s="2" t="s">
        <v>5054</v>
      </c>
      <c r="E1046" s="2" t="s">
        <v>8362</v>
      </c>
      <c r="F1046" s="2" t="s">
        <v>8363</v>
      </c>
      <c r="G1046" s="2" t="s">
        <v>1618</v>
      </c>
      <c r="H1046" s="2" t="s">
        <v>8364</v>
      </c>
      <c r="I1046" s="2">
        <v>1899941634</v>
      </c>
      <c r="J1046" s="3" t="s">
        <v>8365</v>
      </c>
      <c r="K1046" s="4">
        <v>44280</v>
      </c>
      <c r="L1046" s="3" t="s">
        <v>8366</v>
      </c>
    </row>
    <row r="1047" spans="1:12" x14ac:dyDescent="0.2">
      <c r="A1047" s="1">
        <v>1046</v>
      </c>
      <c r="B1047" s="2" t="s">
        <v>8367</v>
      </c>
      <c r="C1047" s="2" t="s">
        <v>2277</v>
      </c>
      <c r="D1047" s="2" t="s">
        <v>347</v>
      </c>
      <c r="E1047" s="2" t="s">
        <v>8368</v>
      </c>
      <c r="F1047" s="2" t="s">
        <v>8369</v>
      </c>
      <c r="G1047" s="2" t="s">
        <v>1041</v>
      </c>
      <c r="H1047" s="2" t="s">
        <v>8370</v>
      </c>
      <c r="I1047" s="2" t="s">
        <v>8371</v>
      </c>
      <c r="J1047" s="3" t="s">
        <v>8372</v>
      </c>
      <c r="K1047" s="4">
        <v>44591</v>
      </c>
      <c r="L1047" s="3" t="s">
        <v>8373</v>
      </c>
    </row>
    <row r="1048" spans="1:12" x14ac:dyDescent="0.2">
      <c r="A1048" s="1">
        <v>1047</v>
      </c>
      <c r="B1048" s="2" t="s">
        <v>8374</v>
      </c>
      <c r="C1048" s="2" t="s">
        <v>8375</v>
      </c>
      <c r="D1048" s="2" t="s">
        <v>6072</v>
      </c>
      <c r="E1048" s="2" t="s">
        <v>8376</v>
      </c>
      <c r="F1048" s="2" t="s">
        <v>8377</v>
      </c>
      <c r="G1048" s="2" t="s">
        <v>72</v>
      </c>
      <c r="H1048" s="2" t="s">
        <v>8378</v>
      </c>
      <c r="I1048" s="2" t="s">
        <v>8379</v>
      </c>
      <c r="J1048" s="3" t="s">
        <v>8380</v>
      </c>
      <c r="K1048" s="4">
        <v>44653</v>
      </c>
      <c r="L1048" s="3" t="s">
        <v>8381</v>
      </c>
    </row>
    <row r="1049" spans="1:12" x14ac:dyDescent="0.2">
      <c r="A1049" s="1">
        <v>1048</v>
      </c>
      <c r="B1049" s="2" t="s">
        <v>8382</v>
      </c>
      <c r="C1049" s="2" t="s">
        <v>383</v>
      </c>
      <c r="D1049" s="2" t="s">
        <v>8383</v>
      </c>
      <c r="E1049" s="2" t="s">
        <v>8384</v>
      </c>
      <c r="F1049" s="2" t="s">
        <v>8385</v>
      </c>
      <c r="G1049" s="2" t="s">
        <v>4507</v>
      </c>
      <c r="H1049" s="2" t="s">
        <v>8386</v>
      </c>
      <c r="I1049" s="2" t="s">
        <v>8387</v>
      </c>
      <c r="J1049" s="3" t="s">
        <v>8388</v>
      </c>
      <c r="K1049" s="4">
        <v>43877</v>
      </c>
      <c r="L1049" s="3" t="s">
        <v>8389</v>
      </c>
    </row>
    <row r="1050" spans="1:12" x14ac:dyDescent="0.2">
      <c r="A1050" s="1">
        <v>1049</v>
      </c>
      <c r="B1050" s="2" t="s">
        <v>8390</v>
      </c>
      <c r="C1050" s="2" t="s">
        <v>1870</v>
      </c>
      <c r="D1050" s="2" t="s">
        <v>3363</v>
      </c>
      <c r="E1050" s="2" t="s">
        <v>8391</v>
      </c>
      <c r="F1050" s="2" t="s">
        <v>8392</v>
      </c>
      <c r="G1050" s="2" t="s">
        <v>938</v>
      </c>
      <c r="H1050" s="2" t="s">
        <v>8393</v>
      </c>
      <c r="I1050" s="2">
        <v>4244849503</v>
      </c>
      <c r="J1050" s="3" t="s">
        <v>8394</v>
      </c>
      <c r="K1050" s="4">
        <v>43965</v>
      </c>
      <c r="L1050" s="3" t="s">
        <v>8395</v>
      </c>
    </row>
    <row r="1051" spans="1:12" x14ac:dyDescent="0.2">
      <c r="A1051" s="1">
        <v>1050</v>
      </c>
      <c r="B1051" s="2" t="s">
        <v>8396</v>
      </c>
      <c r="C1051" s="2" t="s">
        <v>8397</v>
      </c>
      <c r="D1051" s="2" t="s">
        <v>3973</v>
      </c>
      <c r="E1051" s="2" t="s">
        <v>8398</v>
      </c>
      <c r="F1051" s="2" t="s">
        <v>8399</v>
      </c>
      <c r="G1051" s="2" t="s">
        <v>3640</v>
      </c>
      <c r="H1051" s="2" t="s">
        <v>8400</v>
      </c>
      <c r="I1051" s="2">
        <f>1-867-223-165</f>
        <v>-1254</v>
      </c>
      <c r="J1051" s="3" t="s">
        <v>8401</v>
      </c>
      <c r="K1051" s="4">
        <v>44453</v>
      </c>
      <c r="L1051" s="3" t="s">
        <v>8402</v>
      </c>
    </row>
    <row r="1052" spans="1:12" x14ac:dyDescent="0.2">
      <c r="A1052" s="1">
        <v>1051</v>
      </c>
      <c r="B1052" s="2" t="s">
        <v>8403</v>
      </c>
      <c r="C1052" s="2" t="s">
        <v>1409</v>
      </c>
      <c r="D1052" s="2" t="s">
        <v>8404</v>
      </c>
      <c r="E1052" s="2" t="s">
        <v>7997</v>
      </c>
      <c r="F1052" s="2" t="s">
        <v>8405</v>
      </c>
      <c r="G1052" s="2" t="s">
        <v>714</v>
      </c>
      <c r="H1052" s="2">
        <v>9047667176</v>
      </c>
      <c r="I1052" s="2" t="s">
        <v>8406</v>
      </c>
      <c r="J1052" s="3" t="s">
        <v>8407</v>
      </c>
      <c r="K1052" s="4">
        <v>44552</v>
      </c>
      <c r="L1052" s="3" t="s">
        <v>3891</v>
      </c>
    </row>
    <row r="1053" spans="1:12" x14ac:dyDescent="0.2">
      <c r="A1053" s="1">
        <v>1052</v>
      </c>
      <c r="B1053" s="2" t="s">
        <v>8408</v>
      </c>
      <c r="C1053" s="2" t="s">
        <v>4846</v>
      </c>
      <c r="D1053" s="2" t="s">
        <v>983</v>
      </c>
      <c r="E1053" s="2" t="s">
        <v>8409</v>
      </c>
      <c r="F1053" s="2" t="s">
        <v>8410</v>
      </c>
      <c r="G1053" s="2" t="s">
        <v>1078</v>
      </c>
      <c r="H1053" s="2">
        <f>1-509-74-6257</f>
        <v>-6839</v>
      </c>
      <c r="I1053" s="2" t="s">
        <v>8411</v>
      </c>
      <c r="J1053" s="3" t="s">
        <v>8412</v>
      </c>
      <c r="K1053" s="4">
        <v>44665</v>
      </c>
      <c r="L1053" s="3" t="s">
        <v>8413</v>
      </c>
    </row>
    <row r="1054" spans="1:12" x14ac:dyDescent="0.2">
      <c r="A1054" s="1">
        <v>1053</v>
      </c>
      <c r="B1054" s="2" t="s">
        <v>8414</v>
      </c>
      <c r="C1054" s="2" t="s">
        <v>5876</v>
      </c>
      <c r="D1054" s="2" t="s">
        <v>4591</v>
      </c>
      <c r="E1054" s="2" t="s">
        <v>8415</v>
      </c>
      <c r="F1054" s="2" t="s">
        <v>8416</v>
      </c>
      <c r="G1054" s="2" t="s">
        <v>779</v>
      </c>
      <c r="H1054" s="2">
        <v>3109394825</v>
      </c>
      <c r="I1054" s="2">
        <v>4307402014</v>
      </c>
      <c r="J1054" s="3" t="s">
        <v>8417</v>
      </c>
      <c r="K1054" s="4">
        <v>44073</v>
      </c>
      <c r="L1054" s="3" t="s">
        <v>8418</v>
      </c>
    </row>
    <row r="1055" spans="1:12" x14ac:dyDescent="0.2">
      <c r="A1055" s="1">
        <v>1054</v>
      </c>
      <c r="B1055" s="2" t="s">
        <v>8419</v>
      </c>
      <c r="C1055" s="2" t="s">
        <v>972</v>
      </c>
      <c r="D1055" s="2" t="s">
        <v>851</v>
      </c>
      <c r="E1055" s="2" t="s">
        <v>8420</v>
      </c>
      <c r="F1055" s="2" t="s">
        <v>8421</v>
      </c>
      <c r="G1055" s="2" t="s">
        <v>6506</v>
      </c>
      <c r="H1055" s="2" t="s">
        <v>8422</v>
      </c>
      <c r="I1055" s="2" t="s">
        <v>8423</v>
      </c>
      <c r="J1055" s="3" t="s">
        <v>8424</v>
      </c>
      <c r="K1055" s="4">
        <v>44610</v>
      </c>
      <c r="L1055" s="3" t="s">
        <v>8425</v>
      </c>
    </row>
    <row r="1056" spans="1:12" x14ac:dyDescent="0.2">
      <c r="A1056" s="1">
        <v>1055</v>
      </c>
      <c r="B1056" s="2" t="s">
        <v>8426</v>
      </c>
      <c r="C1056" s="2" t="s">
        <v>3854</v>
      </c>
      <c r="D1056" s="2" t="s">
        <v>8080</v>
      </c>
      <c r="E1056" s="2" t="s">
        <v>8427</v>
      </c>
      <c r="F1056" s="2" t="s">
        <v>8428</v>
      </c>
      <c r="G1056" s="2" t="s">
        <v>2307</v>
      </c>
      <c r="H1056" s="2">
        <f>1-541-574-1524</f>
        <v>-2638</v>
      </c>
      <c r="I1056" s="2" t="s">
        <v>8429</v>
      </c>
      <c r="J1056" s="3" t="s">
        <v>8430</v>
      </c>
      <c r="K1056" s="4">
        <v>44488</v>
      </c>
      <c r="L1056" s="3" t="s">
        <v>8431</v>
      </c>
    </row>
    <row r="1057" spans="1:12" x14ac:dyDescent="0.2">
      <c r="A1057" s="1">
        <v>1056</v>
      </c>
      <c r="B1057" s="2" t="s">
        <v>8432</v>
      </c>
      <c r="C1057" s="2" t="s">
        <v>3285</v>
      </c>
      <c r="D1057" s="2" t="s">
        <v>8433</v>
      </c>
      <c r="E1057" s="2" t="s">
        <v>8434</v>
      </c>
      <c r="F1057" s="2" t="s">
        <v>8435</v>
      </c>
      <c r="G1057" s="2" t="s">
        <v>920</v>
      </c>
      <c r="H1057" s="2">
        <f>1-874-1-1266</f>
        <v>-2140</v>
      </c>
      <c r="I1057" s="2" t="s">
        <v>8436</v>
      </c>
      <c r="J1057" s="3" t="s">
        <v>8437</v>
      </c>
      <c r="K1057" s="4">
        <v>44654</v>
      </c>
      <c r="L1057" s="3" t="s">
        <v>8438</v>
      </c>
    </row>
    <row r="1058" spans="1:12" x14ac:dyDescent="0.2">
      <c r="A1058" s="1">
        <v>1057</v>
      </c>
      <c r="B1058" s="2" t="s">
        <v>8439</v>
      </c>
      <c r="C1058" s="2" t="s">
        <v>631</v>
      </c>
      <c r="D1058" s="2" t="s">
        <v>3789</v>
      </c>
      <c r="E1058" s="2" t="s">
        <v>8440</v>
      </c>
      <c r="F1058" s="2" t="s">
        <v>8441</v>
      </c>
      <c r="G1058" s="2" t="s">
        <v>1627</v>
      </c>
      <c r="H1058" s="2" t="s">
        <v>8442</v>
      </c>
      <c r="I1058" s="2" t="s">
        <v>8443</v>
      </c>
      <c r="J1058" s="3" t="s">
        <v>8444</v>
      </c>
      <c r="K1058" s="4">
        <v>44565</v>
      </c>
      <c r="L1058" s="3" t="s">
        <v>8445</v>
      </c>
    </row>
    <row r="1059" spans="1:12" x14ac:dyDescent="0.2">
      <c r="A1059" s="1">
        <v>1058</v>
      </c>
      <c r="B1059" s="2" t="s">
        <v>8446</v>
      </c>
      <c r="C1059" s="2" t="s">
        <v>3885</v>
      </c>
      <c r="D1059" s="2" t="s">
        <v>2294</v>
      </c>
      <c r="E1059" s="2" t="s">
        <v>8447</v>
      </c>
      <c r="F1059" s="2" t="s">
        <v>8448</v>
      </c>
      <c r="G1059" s="2" t="s">
        <v>2061</v>
      </c>
      <c r="H1059" s="2" t="s">
        <v>8449</v>
      </c>
      <c r="I1059" s="2" t="s">
        <v>8450</v>
      </c>
      <c r="J1059" s="3" t="s">
        <v>8451</v>
      </c>
      <c r="K1059" s="4">
        <v>44378</v>
      </c>
      <c r="L1059" s="3" t="s">
        <v>8452</v>
      </c>
    </row>
    <row r="1060" spans="1:12" x14ac:dyDescent="0.2">
      <c r="A1060" s="1">
        <v>1059</v>
      </c>
      <c r="B1060" s="2" t="s">
        <v>8453</v>
      </c>
      <c r="C1060" s="2" t="s">
        <v>8454</v>
      </c>
      <c r="D1060" s="2" t="s">
        <v>8455</v>
      </c>
      <c r="E1060" s="2" t="s">
        <v>8456</v>
      </c>
      <c r="F1060" s="2" t="s">
        <v>8457</v>
      </c>
      <c r="G1060" s="2" t="s">
        <v>560</v>
      </c>
      <c r="H1060" s="2" t="s">
        <v>8458</v>
      </c>
      <c r="I1060" s="2" t="s">
        <v>8459</v>
      </c>
      <c r="J1060" s="3" t="s">
        <v>8460</v>
      </c>
      <c r="K1060" s="4">
        <v>44611</v>
      </c>
      <c r="L1060" s="3" t="s">
        <v>8461</v>
      </c>
    </row>
    <row r="1061" spans="1:12" x14ac:dyDescent="0.2">
      <c r="A1061" s="1">
        <v>1060</v>
      </c>
      <c r="B1061" s="2" t="s">
        <v>8462</v>
      </c>
      <c r="C1061" s="2" t="s">
        <v>4680</v>
      </c>
      <c r="D1061" s="2" t="s">
        <v>2375</v>
      </c>
      <c r="E1061" s="2" t="s">
        <v>8463</v>
      </c>
      <c r="F1061" s="2" t="s">
        <v>8464</v>
      </c>
      <c r="G1061" s="2" t="s">
        <v>320</v>
      </c>
      <c r="H1061" s="2" t="s">
        <v>8465</v>
      </c>
      <c r="I1061" s="2">
        <f>1-939-128-1334</f>
        <v>-2400</v>
      </c>
      <c r="J1061" s="3" t="s">
        <v>8466</v>
      </c>
      <c r="K1061" s="4">
        <v>44599</v>
      </c>
      <c r="L1061" s="3" t="s">
        <v>8467</v>
      </c>
    </row>
    <row r="1062" spans="1:12" x14ac:dyDescent="0.2">
      <c r="A1062" s="1">
        <v>1061</v>
      </c>
      <c r="B1062" s="2" t="s">
        <v>8468</v>
      </c>
      <c r="C1062" s="2" t="s">
        <v>6785</v>
      </c>
      <c r="D1062" s="2" t="s">
        <v>785</v>
      </c>
      <c r="E1062" s="2" t="s">
        <v>8469</v>
      </c>
      <c r="F1062" s="2" t="s">
        <v>8470</v>
      </c>
      <c r="G1062" s="2" t="s">
        <v>948</v>
      </c>
      <c r="H1062" s="2" t="s">
        <v>8471</v>
      </c>
      <c r="I1062" s="2" t="s">
        <v>8472</v>
      </c>
      <c r="J1062" s="3" t="s">
        <v>8473</v>
      </c>
      <c r="K1062" s="4">
        <v>44405</v>
      </c>
      <c r="L1062" s="3" t="s">
        <v>8474</v>
      </c>
    </row>
    <row r="1063" spans="1:12" x14ac:dyDescent="0.2">
      <c r="A1063" s="1">
        <v>1062</v>
      </c>
      <c r="B1063" s="2" t="s">
        <v>8475</v>
      </c>
      <c r="C1063" s="2" t="s">
        <v>1681</v>
      </c>
      <c r="D1063" s="2" t="s">
        <v>8476</v>
      </c>
      <c r="E1063" s="2" t="s">
        <v>8477</v>
      </c>
      <c r="F1063" s="2" t="s">
        <v>8478</v>
      </c>
      <c r="G1063" s="2" t="s">
        <v>467</v>
      </c>
      <c r="H1063" s="2" t="s">
        <v>8479</v>
      </c>
      <c r="I1063" s="2">
        <f>1-666-258-5190</f>
        <v>-6113</v>
      </c>
      <c r="J1063" s="3" t="s">
        <v>8480</v>
      </c>
      <c r="K1063" s="4">
        <v>43941</v>
      </c>
      <c r="L1063" s="3" t="s">
        <v>8481</v>
      </c>
    </row>
    <row r="1064" spans="1:12" x14ac:dyDescent="0.2">
      <c r="A1064" s="1">
        <v>1063</v>
      </c>
      <c r="B1064" s="2" t="s">
        <v>8482</v>
      </c>
      <c r="C1064" s="2" t="s">
        <v>5446</v>
      </c>
      <c r="D1064" s="2" t="s">
        <v>5391</v>
      </c>
      <c r="E1064" s="2" t="s">
        <v>8483</v>
      </c>
      <c r="F1064" s="2" t="s">
        <v>8484</v>
      </c>
      <c r="G1064" s="2" t="s">
        <v>1665</v>
      </c>
      <c r="H1064" s="2" t="s">
        <v>8485</v>
      </c>
      <c r="I1064" s="2" t="s">
        <v>8486</v>
      </c>
      <c r="J1064" s="3" t="s">
        <v>8487</v>
      </c>
      <c r="K1064" s="4">
        <v>44537</v>
      </c>
      <c r="L1064" s="3" t="s">
        <v>8488</v>
      </c>
    </row>
    <row r="1065" spans="1:12" x14ac:dyDescent="0.2">
      <c r="A1065" s="1">
        <v>1064</v>
      </c>
      <c r="B1065" s="2" t="s">
        <v>8489</v>
      </c>
      <c r="C1065" s="2" t="s">
        <v>289</v>
      </c>
      <c r="D1065" s="2" t="s">
        <v>517</v>
      </c>
      <c r="E1065" s="2" t="s">
        <v>8490</v>
      </c>
      <c r="F1065" s="2" t="s">
        <v>8491</v>
      </c>
      <c r="G1065" s="2" t="s">
        <v>1991</v>
      </c>
      <c r="H1065" s="2" t="s">
        <v>8492</v>
      </c>
      <c r="I1065" s="2" t="s">
        <v>8493</v>
      </c>
      <c r="J1065" s="3" t="s">
        <v>8494</v>
      </c>
      <c r="K1065" s="4">
        <v>44389</v>
      </c>
      <c r="L1065" s="3" t="s">
        <v>8495</v>
      </c>
    </row>
    <row r="1066" spans="1:12" x14ac:dyDescent="0.2">
      <c r="A1066" s="1">
        <v>1065</v>
      </c>
      <c r="B1066" s="2" t="s">
        <v>8496</v>
      </c>
      <c r="C1066" s="2" t="s">
        <v>6178</v>
      </c>
      <c r="D1066" s="2" t="s">
        <v>8497</v>
      </c>
      <c r="E1066" s="2" t="s">
        <v>8498</v>
      </c>
      <c r="F1066" s="2" t="s">
        <v>8499</v>
      </c>
      <c r="G1066" s="2" t="s">
        <v>1712</v>
      </c>
      <c r="H1066" s="2" t="s">
        <v>8500</v>
      </c>
      <c r="I1066" s="2" t="s">
        <v>8501</v>
      </c>
      <c r="J1066" s="3" t="s">
        <v>8502</v>
      </c>
      <c r="K1066" s="4">
        <v>44440</v>
      </c>
      <c r="L1066" s="3" t="s">
        <v>8503</v>
      </c>
    </row>
    <row r="1067" spans="1:12" x14ac:dyDescent="0.2">
      <c r="A1067" s="1">
        <v>1066</v>
      </c>
      <c r="B1067" s="2" t="s">
        <v>8504</v>
      </c>
      <c r="C1067" s="2" t="s">
        <v>104</v>
      </c>
      <c r="D1067" s="2" t="s">
        <v>7945</v>
      </c>
      <c r="E1067" s="2" t="s">
        <v>8505</v>
      </c>
      <c r="F1067" s="2" t="s">
        <v>8506</v>
      </c>
      <c r="G1067" s="2" t="s">
        <v>4345</v>
      </c>
      <c r="H1067" s="2" t="s">
        <v>8507</v>
      </c>
      <c r="I1067" s="2" t="s">
        <v>8508</v>
      </c>
      <c r="J1067" s="3" t="s">
        <v>8509</v>
      </c>
      <c r="K1067" s="4">
        <v>43843</v>
      </c>
      <c r="L1067" s="3" t="s">
        <v>8510</v>
      </c>
    </row>
    <row r="1068" spans="1:12" x14ac:dyDescent="0.2">
      <c r="A1068" s="1">
        <v>1067</v>
      </c>
      <c r="B1068" s="2" t="s">
        <v>8511</v>
      </c>
      <c r="C1068" s="2" t="s">
        <v>8512</v>
      </c>
      <c r="D1068" s="2" t="s">
        <v>8513</v>
      </c>
      <c r="E1068" s="2" t="s">
        <v>8514</v>
      </c>
      <c r="F1068" s="2" t="s">
        <v>8515</v>
      </c>
      <c r="G1068" s="2" t="s">
        <v>770</v>
      </c>
      <c r="H1068" s="2" t="s">
        <v>8516</v>
      </c>
      <c r="I1068" s="2" t="s">
        <v>8517</v>
      </c>
      <c r="J1068" s="3" t="s">
        <v>8518</v>
      </c>
      <c r="K1068" s="4">
        <v>44431</v>
      </c>
      <c r="L1068" s="3" t="s">
        <v>8519</v>
      </c>
    </row>
    <row r="1069" spans="1:12" x14ac:dyDescent="0.2">
      <c r="A1069" s="1">
        <v>1068</v>
      </c>
      <c r="B1069" s="2" t="s">
        <v>8520</v>
      </c>
      <c r="C1069" s="2" t="s">
        <v>8521</v>
      </c>
      <c r="D1069" s="2" t="s">
        <v>4301</v>
      </c>
      <c r="E1069" s="2" t="s">
        <v>8522</v>
      </c>
      <c r="F1069" s="2" t="s">
        <v>8523</v>
      </c>
      <c r="G1069" s="2" t="s">
        <v>3561</v>
      </c>
      <c r="H1069" s="2" t="s">
        <v>8524</v>
      </c>
      <c r="I1069" s="2" t="s">
        <v>8525</v>
      </c>
      <c r="J1069" s="3" t="s">
        <v>8526</v>
      </c>
      <c r="K1069" s="4">
        <v>44634</v>
      </c>
      <c r="L1069" s="3" t="s">
        <v>8527</v>
      </c>
    </row>
    <row r="1070" spans="1:12" x14ac:dyDescent="0.2">
      <c r="A1070" s="1">
        <v>1069</v>
      </c>
      <c r="B1070" s="2" t="s">
        <v>8528</v>
      </c>
      <c r="C1070" s="2" t="s">
        <v>4341</v>
      </c>
      <c r="D1070" s="2" t="s">
        <v>5585</v>
      </c>
      <c r="E1070" s="2" t="s">
        <v>8529</v>
      </c>
      <c r="F1070" s="2" t="s">
        <v>8530</v>
      </c>
      <c r="G1070" s="2" t="s">
        <v>714</v>
      </c>
      <c r="H1070" s="2">
        <v>8180644558</v>
      </c>
      <c r="I1070" s="2" t="s">
        <v>8531</v>
      </c>
      <c r="J1070" s="3" t="s">
        <v>8532</v>
      </c>
      <c r="K1070" s="4">
        <v>44554</v>
      </c>
      <c r="L1070" s="3" t="s">
        <v>8533</v>
      </c>
    </row>
    <row r="1071" spans="1:12" x14ac:dyDescent="0.2">
      <c r="A1071" s="1">
        <v>1070</v>
      </c>
      <c r="B1071" s="2" t="s">
        <v>8534</v>
      </c>
      <c r="C1071" s="2" t="s">
        <v>2399</v>
      </c>
      <c r="D1071" s="2" t="s">
        <v>8535</v>
      </c>
      <c r="E1071" s="2" t="s">
        <v>8536</v>
      </c>
      <c r="F1071" s="2" t="s">
        <v>8537</v>
      </c>
      <c r="G1071" s="2" t="s">
        <v>7639</v>
      </c>
      <c r="H1071" s="2" t="s">
        <v>8538</v>
      </c>
      <c r="I1071" s="2" t="s">
        <v>8539</v>
      </c>
      <c r="J1071" s="3" t="s">
        <v>8540</v>
      </c>
      <c r="K1071" s="4">
        <v>44617</v>
      </c>
      <c r="L1071" s="3" t="s">
        <v>8541</v>
      </c>
    </row>
    <row r="1072" spans="1:12" x14ac:dyDescent="0.2">
      <c r="A1072" s="1">
        <v>1071</v>
      </c>
      <c r="B1072" s="2" t="s">
        <v>8542</v>
      </c>
      <c r="C1072" s="2" t="s">
        <v>4946</v>
      </c>
      <c r="D1072" s="2" t="s">
        <v>1598</v>
      </c>
      <c r="E1072" s="2" t="s">
        <v>5350</v>
      </c>
      <c r="F1072" s="2" t="s">
        <v>8543</v>
      </c>
      <c r="G1072" s="2" t="s">
        <v>4386</v>
      </c>
      <c r="H1072" s="2" t="s">
        <v>8544</v>
      </c>
      <c r="I1072" s="2" t="s">
        <v>8545</v>
      </c>
      <c r="J1072" s="3" t="s">
        <v>8546</v>
      </c>
      <c r="K1072" s="4">
        <v>43861</v>
      </c>
      <c r="L1072" s="3" t="s">
        <v>8547</v>
      </c>
    </row>
    <row r="1073" spans="1:12" x14ac:dyDescent="0.2">
      <c r="A1073" s="1">
        <v>1072</v>
      </c>
      <c r="B1073" s="2" t="s">
        <v>8548</v>
      </c>
      <c r="C1073" s="2" t="s">
        <v>8549</v>
      </c>
      <c r="D1073" s="2" t="s">
        <v>375</v>
      </c>
      <c r="E1073" s="2" t="s">
        <v>8550</v>
      </c>
      <c r="F1073" s="2" t="s">
        <v>8551</v>
      </c>
      <c r="G1073" s="2" t="s">
        <v>520</v>
      </c>
      <c r="H1073" s="2" t="s">
        <v>8552</v>
      </c>
      <c r="I1073" s="2" t="s">
        <v>8553</v>
      </c>
      <c r="J1073" s="3" t="s">
        <v>8554</v>
      </c>
      <c r="K1073" s="4">
        <v>44163</v>
      </c>
      <c r="L1073" s="3" t="s">
        <v>8555</v>
      </c>
    </row>
    <row r="1074" spans="1:12" x14ac:dyDescent="0.2">
      <c r="A1074" s="1">
        <v>1073</v>
      </c>
      <c r="B1074" s="2" t="s">
        <v>8556</v>
      </c>
      <c r="C1074" s="2" t="s">
        <v>4413</v>
      </c>
      <c r="D1074" s="2" t="s">
        <v>4106</v>
      </c>
      <c r="E1074" s="2" t="s">
        <v>8557</v>
      </c>
      <c r="F1074" s="2" t="s">
        <v>8558</v>
      </c>
      <c r="G1074" s="2" t="s">
        <v>4507</v>
      </c>
      <c r="H1074" s="2" t="s">
        <v>8559</v>
      </c>
      <c r="I1074" s="2" t="s">
        <v>8560</v>
      </c>
      <c r="J1074" s="3" t="s">
        <v>8561</v>
      </c>
      <c r="K1074" s="4">
        <v>44279</v>
      </c>
      <c r="L1074" s="3" t="s">
        <v>8562</v>
      </c>
    </row>
    <row r="1075" spans="1:12" x14ac:dyDescent="0.2">
      <c r="A1075" s="1">
        <v>1074</v>
      </c>
      <c r="B1075" s="2" t="s">
        <v>8563</v>
      </c>
      <c r="C1075" s="2" t="s">
        <v>6283</v>
      </c>
      <c r="D1075" s="2" t="s">
        <v>3130</v>
      </c>
      <c r="E1075" s="2" t="s">
        <v>8564</v>
      </c>
      <c r="F1075" s="2" t="s">
        <v>8565</v>
      </c>
      <c r="G1075" s="2" t="s">
        <v>4116</v>
      </c>
      <c r="H1075" s="2" t="s">
        <v>8566</v>
      </c>
      <c r="I1075" s="2" t="s">
        <v>8567</v>
      </c>
      <c r="J1075" s="3" t="s">
        <v>8568</v>
      </c>
      <c r="K1075" s="4">
        <v>44220</v>
      </c>
      <c r="L1075" s="3" t="s">
        <v>8569</v>
      </c>
    </row>
    <row r="1076" spans="1:12" x14ac:dyDescent="0.2">
      <c r="A1076" s="1">
        <v>1075</v>
      </c>
      <c r="B1076" s="2" t="s">
        <v>8570</v>
      </c>
      <c r="C1076" s="2" t="s">
        <v>8512</v>
      </c>
      <c r="D1076" s="2" t="s">
        <v>2633</v>
      </c>
      <c r="E1076" s="2" t="s">
        <v>8571</v>
      </c>
      <c r="F1076" s="2" t="s">
        <v>8572</v>
      </c>
      <c r="G1076" s="2" t="s">
        <v>1489</v>
      </c>
      <c r="H1076" s="2" t="s">
        <v>8573</v>
      </c>
      <c r="I1076" s="2" t="s">
        <v>8574</v>
      </c>
      <c r="J1076" s="3" t="s">
        <v>8575</v>
      </c>
      <c r="K1076" s="4">
        <v>44213</v>
      </c>
      <c r="L1076" s="3" t="s">
        <v>8576</v>
      </c>
    </row>
    <row r="1077" spans="1:12" x14ac:dyDescent="0.2">
      <c r="A1077" s="1">
        <v>1076</v>
      </c>
      <c r="B1077" s="2" t="s">
        <v>8577</v>
      </c>
      <c r="C1077" s="2" t="s">
        <v>8578</v>
      </c>
      <c r="D1077" s="2" t="s">
        <v>1834</v>
      </c>
      <c r="E1077" s="2" t="s">
        <v>8579</v>
      </c>
      <c r="F1077" s="2" t="s">
        <v>8580</v>
      </c>
      <c r="G1077" s="2" t="s">
        <v>966</v>
      </c>
      <c r="H1077" s="2" t="s">
        <v>8581</v>
      </c>
      <c r="I1077" s="2" t="s">
        <v>8582</v>
      </c>
      <c r="J1077" s="3" t="s">
        <v>8583</v>
      </c>
      <c r="K1077" s="4">
        <v>43965</v>
      </c>
      <c r="L1077" s="3" t="s">
        <v>8584</v>
      </c>
    </row>
    <row r="1078" spans="1:12" x14ac:dyDescent="0.2">
      <c r="A1078" s="1">
        <v>1077</v>
      </c>
      <c r="B1078" s="2" t="s">
        <v>8585</v>
      </c>
      <c r="C1078" s="2" t="s">
        <v>8586</v>
      </c>
      <c r="D1078" s="2" t="s">
        <v>8587</v>
      </c>
      <c r="E1078" s="2" t="s">
        <v>8588</v>
      </c>
      <c r="F1078" s="2" t="s">
        <v>8589</v>
      </c>
      <c r="G1078" s="2" t="s">
        <v>1140</v>
      </c>
      <c r="H1078" s="2" t="s">
        <v>8590</v>
      </c>
      <c r="I1078" s="2" t="s">
        <v>8591</v>
      </c>
      <c r="J1078" s="3" t="s">
        <v>8592</v>
      </c>
      <c r="K1078" s="4">
        <v>44531</v>
      </c>
      <c r="L1078" s="3" t="s">
        <v>8593</v>
      </c>
    </row>
    <row r="1079" spans="1:12" x14ac:dyDescent="0.2">
      <c r="A1079" s="1">
        <v>1078</v>
      </c>
      <c r="B1079" s="2" t="s">
        <v>8594</v>
      </c>
      <c r="C1079" s="2" t="s">
        <v>1861</v>
      </c>
      <c r="D1079" s="2" t="s">
        <v>5054</v>
      </c>
      <c r="E1079" s="2" t="s">
        <v>8595</v>
      </c>
      <c r="F1079" s="2" t="s">
        <v>8596</v>
      </c>
      <c r="G1079" s="2" t="s">
        <v>1104</v>
      </c>
      <c r="H1079" s="2">
        <f>1-230-866-5577</f>
        <v>-6672</v>
      </c>
      <c r="I1079" s="2" t="s">
        <v>8597</v>
      </c>
      <c r="J1079" s="3" t="s">
        <v>8598</v>
      </c>
      <c r="K1079" s="4">
        <v>44605</v>
      </c>
      <c r="L1079" s="3" t="s">
        <v>8599</v>
      </c>
    </row>
    <row r="1080" spans="1:12" x14ac:dyDescent="0.2">
      <c r="A1080" s="1">
        <v>1079</v>
      </c>
      <c r="B1080" s="2" t="s">
        <v>8600</v>
      </c>
      <c r="C1080" s="2" t="s">
        <v>2213</v>
      </c>
      <c r="D1080" s="2" t="s">
        <v>3418</v>
      </c>
      <c r="E1080" s="2" t="s">
        <v>8601</v>
      </c>
      <c r="F1080" s="2" t="s">
        <v>8602</v>
      </c>
      <c r="G1080" s="2" t="s">
        <v>3015</v>
      </c>
      <c r="H1080" s="2">
        <f>1-515-849-4431</f>
        <v>-5794</v>
      </c>
      <c r="I1080" s="2" t="s">
        <v>8603</v>
      </c>
      <c r="J1080" s="3" t="s">
        <v>8604</v>
      </c>
      <c r="K1080" s="4">
        <v>44092</v>
      </c>
      <c r="L1080" s="3" t="s">
        <v>8605</v>
      </c>
    </row>
    <row r="1081" spans="1:12" x14ac:dyDescent="0.2">
      <c r="A1081" s="1">
        <v>1080</v>
      </c>
      <c r="B1081" s="2" t="s">
        <v>8606</v>
      </c>
      <c r="C1081" s="2" t="s">
        <v>8607</v>
      </c>
      <c r="D1081" s="2" t="s">
        <v>3581</v>
      </c>
      <c r="E1081" s="2" t="s">
        <v>8608</v>
      </c>
      <c r="F1081" s="2" t="s">
        <v>8609</v>
      </c>
      <c r="G1081" s="2" t="s">
        <v>1023</v>
      </c>
      <c r="H1081" s="2" t="s">
        <v>8610</v>
      </c>
      <c r="I1081" s="2">
        <f>1-374-702-5040</f>
        <v>-6115</v>
      </c>
      <c r="J1081" s="3" t="s">
        <v>8611</v>
      </c>
      <c r="K1081" s="4">
        <v>44401</v>
      </c>
      <c r="L1081" s="3" t="s">
        <v>8612</v>
      </c>
    </row>
    <row r="1082" spans="1:12" x14ac:dyDescent="0.2">
      <c r="A1082" s="1">
        <v>1081</v>
      </c>
      <c r="B1082" s="5" t="s">
        <v>8613</v>
      </c>
      <c r="C1082" s="2" t="s">
        <v>992</v>
      </c>
      <c r="D1082" s="2" t="s">
        <v>4504</v>
      </c>
      <c r="E1082" s="2" t="s">
        <v>8614</v>
      </c>
      <c r="F1082" s="2" t="s">
        <v>8615</v>
      </c>
      <c r="G1082" s="2" t="s">
        <v>1346</v>
      </c>
      <c r="H1082" s="2" t="s">
        <v>8616</v>
      </c>
      <c r="I1082" s="2" t="s">
        <v>8617</v>
      </c>
      <c r="J1082" s="3" t="s">
        <v>8618</v>
      </c>
      <c r="K1082" s="4">
        <v>44413</v>
      </c>
      <c r="L1082" s="3" t="s">
        <v>8619</v>
      </c>
    </row>
    <row r="1083" spans="1:12" x14ac:dyDescent="0.2">
      <c r="A1083" s="1">
        <v>1082</v>
      </c>
      <c r="B1083" s="2" t="s">
        <v>8620</v>
      </c>
      <c r="C1083" s="2" t="s">
        <v>1579</v>
      </c>
      <c r="D1083" s="2" t="s">
        <v>5222</v>
      </c>
      <c r="E1083" s="2" t="s">
        <v>8621</v>
      </c>
      <c r="F1083" s="2" t="s">
        <v>8622</v>
      </c>
      <c r="G1083" s="2" t="s">
        <v>2127</v>
      </c>
      <c r="H1083" s="2" t="s">
        <v>8623</v>
      </c>
      <c r="I1083" s="2" t="s">
        <v>8624</v>
      </c>
      <c r="J1083" s="3" t="s">
        <v>8625</v>
      </c>
      <c r="K1083" s="4">
        <v>44422</v>
      </c>
      <c r="L1083" s="3" t="s">
        <v>8626</v>
      </c>
    </row>
    <row r="1084" spans="1:12" x14ac:dyDescent="0.2">
      <c r="A1084" s="1">
        <v>1083</v>
      </c>
      <c r="B1084" s="2" t="s">
        <v>8627</v>
      </c>
      <c r="C1084" s="2" t="s">
        <v>4923</v>
      </c>
      <c r="D1084" s="2" t="s">
        <v>4225</v>
      </c>
      <c r="E1084" s="2" t="s">
        <v>8628</v>
      </c>
      <c r="F1084" s="2" t="s">
        <v>8629</v>
      </c>
      <c r="G1084" s="2" t="s">
        <v>864</v>
      </c>
      <c r="H1084" s="2" t="s">
        <v>8630</v>
      </c>
      <c r="I1084" s="2" t="s">
        <v>8631</v>
      </c>
      <c r="J1084" s="3" t="s">
        <v>8632</v>
      </c>
      <c r="K1084" s="4">
        <v>44281</v>
      </c>
      <c r="L1084" s="3" t="s">
        <v>8633</v>
      </c>
    </row>
    <row r="1085" spans="1:12" x14ac:dyDescent="0.2">
      <c r="A1085" s="1">
        <v>1084</v>
      </c>
      <c r="B1085" s="2" t="s">
        <v>8634</v>
      </c>
      <c r="C1085" s="2" t="s">
        <v>7945</v>
      </c>
      <c r="D1085" s="2" t="s">
        <v>1606</v>
      </c>
      <c r="E1085" s="2" t="s">
        <v>8635</v>
      </c>
      <c r="F1085" s="2" t="s">
        <v>8636</v>
      </c>
      <c r="G1085" s="2" t="s">
        <v>4808</v>
      </c>
      <c r="H1085" s="2" t="s">
        <v>8637</v>
      </c>
      <c r="I1085" s="2" t="s">
        <v>8638</v>
      </c>
      <c r="J1085" s="3" t="s">
        <v>8639</v>
      </c>
      <c r="K1085" s="4">
        <v>44039</v>
      </c>
      <c r="L1085" s="3" t="s">
        <v>8640</v>
      </c>
    </row>
    <row r="1086" spans="1:12" x14ac:dyDescent="0.2">
      <c r="A1086" s="1">
        <v>1085</v>
      </c>
      <c r="B1086" s="2" t="s">
        <v>8641</v>
      </c>
      <c r="C1086" s="2" t="s">
        <v>2783</v>
      </c>
      <c r="D1086" s="2" t="s">
        <v>1262</v>
      </c>
      <c r="E1086" s="2" t="s">
        <v>8642</v>
      </c>
      <c r="F1086" s="2" t="s">
        <v>8643</v>
      </c>
      <c r="G1086" s="2" t="s">
        <v>2080</v>
      </c>
      <c r="H1086" s="2" t="s">
        <v>8644</v>
      </c>
      <c r="I1086" s="2" t="s">
        <v>8645</v>
      </c>
      <c r="J1086" s="3" t="s">
        <v>8646</v>
      </c>
      <c r="K1086" s="4">
        <v>44031</v>
      </c>
      <c r="L1086" s="3" t="s">
        <v>8647</v>
      </c>
    </row>
    <row r="1087" spans="1:12" x14ac:dyDescent="0.2">
      <c r="A1087" s="1">
        <v>1086</v>
      </c>
      <c r="B1087" s="2" t="s">
        <v>8648</v>
      </c>
      <c r="C1087" s="2" t="s">
        <v>8649</v>
      </c>
      <c r="D1087" s="2" t="s">
        <v>3878</v>
      </c>
      <c r="E1087" s="2" t="s">
        <v>8650</v>
      </c>
      <c r="F1087" s="2" t="s">
        <v>8651</v>
      </c>
      <c r="G1087" s="2" t="s">
        <v>1801</v>
      </c>
      <c r="H1087" s="2" t="s">
        <v>8652</v>
      </c>
      <c r="I1087" s="2" t="s">
        <v>8653</v>
      </c>
      <c r="J1087" s="3" t="s">
        <v>8654</v>
      </c>
      <c r="K1087" s="4">
        <v>44461</v>
      </c>
      <c r="L1087" s="3" t="s">
        <v>8655</v>
      </c>
    </row>
    <row r="1088" spans="1:12" x14ac:dyDescent="0.2">
      <c r="A1088" s="1">
        <v>1087</v>
      </c>
      <c r="B1088" s="2" t="s">
        <v>8656</v>
      </c>
      <c r="C1088" s="2" t="s">
        <v>1136</v>
      </c>
      <c r="D1088" s="2" t="s">
        <v>5243</v>
      </c>
      <c r="E1088" s="2" t="s">
        <v>8657</v>
      </c>
      <c r="F1088" s="2" t="s">
        <v>8658</v>
      </c>
      <c r="G1088" s="2" t="s">
        <v>89</v>
      </c>
      <c r="H1088" s="2" t="s">
        <v>8659</v>
      </c>
      <c r="I1088" s="2" t="s">
        <v>8660</v>
      </c>
      <c r="J1088" s="3" t="s">
        <v>8661</v>
      </c>
      <c r="K1088" s="4">
        <v>44079</v>
      </c>
      <c r="L1088" s="3" t="s">
        <v>8662</v>
      </c>
    </row>
    <row r="1089" spans="1:12" x14ac:dyDescent="0.2">
      <c r="A1089" s="1">
        <v>1088</v>
      </c>
      <c r="B1089" s="2" t="s">
        <v>8663</v>
      </c>
      <c r="C1089" s="2" t="s">
        <v>7676</v>
      </c>
      <c r="D1089" s="2" t="s">
        <v>3752</v>
      </c>
      <c r="E1089" s="2" t="s">
        <v>8664</v>
      </c>
      <c r="F1089" s="2" t="s">
        <v>8665</v>
      </c>
      <c r="G1089" s="2" t="s">
        <v>3561</v>
      </c>
      <c r="H1089" s="2" t="s">
        <v>8666</v>
      </c>
      <c r="I1089" s="2">
        <f>1-73-524-4698</f>
        <v>-5294</v>
      </c>
      <c r="J1089" s="3" t="s">
        <v>8667</v>
      </c>
      <c r="K1089" s="4">
        <v>43987</v>
      </c>
      <c r="L1089" s="3" t="s">
        <v>8668</v>
      </c>
    </row>
    <row r="1090" spans="1:12" x14ac:dyDescent="0.2">
      <c r="A1090" s="1">
        <v>1089</v>
      </c>
      <c r="B1090" s="2" t="s">
        <v>8669</v>
      </c>
      <c r="C1090" s="2" t="s">
        <v>8670</v>
      </c>
      <c r="D1090" s="2" t="s">
        <v>425</v>
      </c>
      <c r="E1090" s="2" t="s">
        <v>8671</v>
      </c>
      <c r="F1090" s="2" t="s">
        <v>8672</v>
      </c>
      <c r="G1090" s="2" t="s">
        <v>4116</v>
      </c>
      <c r="H1090" s="2" t="s">
        <v>8673</v>
      </c>
      <c r="I1090" s="2" t="s">
        <v>8674</v>
      </c>
      <c r="J1090" s="3" t="s">
        <v>8675</v>
      </c>
      <c r="K1090" s="4">
        <v>44686</v>
      </c>
      <c r="L1090" s="3" t="s">
        <v>8676</v>
      </c>
    </row>
    <row r="1091" spans="1:12" x14ac:dyDescent="0.2">
      <c r="A1091" s="1">
        <v>1090</v>
      </c>
      <c r="B1091" s="2" t="s">
        <v>8677</v>
      </c>
      <c r="C1091" s="2" t="s">
        <v>6206</v>
      </c>
      <c r="D1091" s="2" t="s">
        <v>813</v>
      </c>
      <c r="E1091" s="2" t="s">
        <v>8678</v>
      </c>
      <c r="F1091" s="2" t="s">
        <v>8679</v>
      </c>
      <c r="G1091" s="2" t="s">
        <v>3808</v>
      </c>
      <c r="H1091" s="2">
        <v>2390592992</v>
      </c>
      <c r="I1091" s="2">
        <v>9877713161</v>
      </c>
      <c r="J1091" s="3" t="s">
        <v>8680</v>
      </c>
      <c r="K1091" s="4">
        <v>44360</v>
      </c>
      <c r="L1091" s="3" t="s">
        <v>8681</v>
      </c>
    </row>
    <row r="1092" spans="1:12" x14ac:dyDescent="0.2">
      <c r="A1092" s="1">
        <v>1091</v>
      </c>
      <c r="B1092" s="2" t="s">
        <v>8682</v>
      </c>
      <c r="C1092" s="2" t="s">
        <v>186</v>
      </c>
      <c r="D1092" s="2" t="s">
        <v>2915</v>
      </c>
      <c r="E1092" s="2" t="s">
        <v>8683</v>
      </c>
      <c r="F1092" s="2" t="s">
        <v>8684</v>
      </c>
      <c r="G1092" s="2" t="s">
        <v>1168</v>
      </c>
      <c r="H1092" s="2" t="s">
        <v>8685</v>
      </c>
      <c r="I1092" s="2" t="s">
        <v>8686</v>
      </c>
      <c r="J1092" s="3" t="s">
        <v>8687</v>
      </c>
      <c r="K1092" s="4">
        <v>43856</v>
      </c>
      <c r="L1092" s="3" t="s">
        <v>8688</v>
      </c>
    </row>
    <row r="1093" spans="1:12" x14ac:dyDescent="0.2">
      <c r="A1093" s="1">
        <v>1092</v>
      </c>
      <c r="B1093" s="2" t="s">
        <v>8689</v>
      </c>
      <c r="C1093" s="2" t="s">
        <v>775</v>
      </c>
      <c r="D1093" s="2" t="s">
        <v>7847</v>
      </c>
      <c r="E1093" s="2" t="s">
        <v>8690</v>
      </c>
      <c r="F1093" s="2" t="s">
        <v>8691</v>
      </c>
      <c r="G1093" s="2" t="s">
        <v>520</v>
      </c>
      <c r="H1093" s="2" t="s">
        <v>8692</v>
      </c>
      <c r="I1093" s="2" t="s">
        <v>8693</v>
      </c>
      <c r="J1093" s="3" t="s">
        <v>8694</v>
      </c>
      <c r="K1093" s="4">
        <v>43914</v>
      </c>
      <c r="L1093" s="3" t="s">
        <v>8695</v>
      </c>
    </row>
    <row r="1094" spans="1:12" x14ac:dyDescent="0.2">
      <c r="A1094" s="1">
        <v>1093</v>
      </c>
      <c r="B1094" s="2" t="s">
        <v>8696</v>
      </c>
      <c r="C1094" s="2" t="s">
        <v>4145</v>
      </c>
      <c r="D1094" s="2" t="s">
        <v>5660</v>
      </c>
      <c r="E1094" s="2" t="s">
        <v>8697</v>
      </c>
      <c r="F1094" s="2" t="s">
        <v>8698</v>
      </c>
      <c r="G1094" s="2" t="s">
        <v>3396</v>
      </c>
      <c r="H1094" s="2" t="s">
        <v>8699</v>
      </c>
      <c r="I1094" s="2" t="s">
        <v>8700</v>
      </c>
      <c r="J1094" s="3" t="s">
        <v>8701</v>
      </c>
      <c r="K1094" s="4">
        <v>44277</v>
      </c>
      <c r="L1094" s="3" t="s">
        <v>8702</v>
      </c>
    </row>
    <row r="1095" spans="1:12" x14ac:dyDescent="0.2">
      <c r="A1095" s="1">
        <v>1094</v>
      </c>
      <c r="B1095" s="2" t="s">
        <v>8703</v>
      </c>
      <c r="C1095" s="2" t="s">
        <v>463</v>
      </c>
      <c r="D1095" s="2" t="s">
        <v>1369</v>
      </c>
      <c r="E1095" s="2" t="s">
        <v>8704</v>
      </c>
      <c r="F1095" s="2" t="s">
        <v>8705</v>
      </c>
      <c r="G1095" s="2" t="s">
        <v>723</v>
      </c>
      <c r="H1095" s="2" t="s">
        <v>8706</v>
      </c>
      <c r="I1095" s="2" t="s">
        <v>8707</v>
      </c>
      <c r="J1095" s="3" t="s">
        <v>8708</v>
      </c>
      <c r="K1095" s="4">
        <v>44035</v>
      </c>
      <c r="L1095" s="3" t="s">
        <v>8709</v>
      </c>
    </row>
    <row r="1096" spans="1:12" x14ac:dyDescent="0.2">
      <c r="A1096" s="1">
        <v>1095</v>
      </c>
      <c r="B1096" s="2" t="s">
        <v>8710</v>
      </c>
      <c r="C1096" s="2" t="s">
        <v>613</v>
      </c>
      <c r="D1096" s="2" t="s">
        <v>8711</v>
      </c>
      <c r="E1096" s="2" t="s">
        <v>8712</v>
      </c>
      <c r="F1096" s="2" t="s">
        <v>8713</v>
      </c>
      <c r="G1096" s="2" t="s">
        <v>966</v>
      </c>
      <c r="H1096" s="2" t="s">
        <v>8714</v>
      </c>
      <c r="I1096" s="2" t="s">
        <v>8715</v>
      </c>
      <c r="J1096" s="3" t="s">
        <v>8716</v>
      </c>
      <c r="K1096" s="4">
        <v>44650</v>
      </c>
      <c r="L1096" s="3" t="s">
        <v>8717</v>
      </c>
    </row>
    <row r="1097" spans="1:12" x14ac:dyDescent="0.2">
      <c r="A1097" s="1">
        <v>1096</v>
      </c>
      <c r="B1097" s="2" t="s">
        <v>8718</v>
      </c>
      <c r="C1097" s="2" t="s">
        <v>822</v>
      </c>
      <c r="D1097" s="2" t="s">
        <v>6275</v>
      </c>
      <c r="E1097" s="2" t="s">
        <v>8719</v>
      </c>
      <c r="F1097" s="2" t="s">
        <v>8720</v>
      </c>
      <c r="G1097" s="2" t="s">
        <v>4149</v>
      </c>
      <c r="H1097" s="2" t="s">
        <v>8721</v>
      </c>
      <c r="I1097" s="2" t="s">
        <v>8722</v>
      </c>
      <c r="J1097" s="3" t="s">
        <v>8723</v>
      </c>
      <c r="K1097" s="4">
        <v>44418</v>
      </c>
      <c r="L1097" s="3" t="s">
        <v>8724</v>
      </c>
    </row>
    <row r="1098" spans="1:12" x14ac:dyDescent="0.2">
      <c r="A1098" s="1">
        <v>1097</v>
      </c>
      <c r="B1098" s="2" t="s">
        <v>8725</v>
      </c>
      <c r="C1098" s="2" t="s">
        <v>5334</v>
      </c>
      <c r="D1098" s="2" t="s">
        <v>605</v>
      </c>
      <c r="E1098" s="2" t="s">
        <v>8726</v>
      </c>
      <c r="F1098" s="2" t="s">
        <v>8727</v>
      </c>
      <c r="G1098" s="2" t="s">
        <v>3271</v>
      </c>
      <c r="H1098" s="2" t="s">
        <v>8728</v>
      </c>
      <c r="I1098" s="2">
        <f>1-812-973-4200</f>
        <v>-5984</v>
      </c>
      <c r="J1098" s="3" t="s">
        <v>8729</v>
      </c>
      <c r="K1098" s="4">
        <v>44449</v>
      </c>
      <c r="L1098" s="3" t="s">
        <v>8730</v>
      </c>
    </row>
    <row r="1099" spans="1:12" x14ac:dyDescent="0.2">
      <c r="A1099" s="1">
        <v>1098</v>
      </c>
      <c r="B1099" s="2" t="s">
        <v>8731</v>
      </c>
      <c r="C1099" s="2" t="s">
        <v>1661</v>
      </c>
      <c r="D1099" s="2" t="s">
        <v>684</v>
      </c>
      <c r="E1099" s="2" t="s">
        <v>8732</v>
      </c>
      <c r="F1099" s="2" t="s">
        <v>8733</v>
      </c>
      <c r="G1099" s="2" t="s">
        <v>200</v>
      </c>
      <c r="H1099" s="2" t="s">
        <v>8734</v>
      </c>
      <c r="I1099" s="2" t="s">
        <v>8735</v>
      </c>
      <c r="J1099" s="3" t="s">
        <v>8736</v>
      </c>
      <c r="K1099" s="4">
        <v>43900</v>
      </c>
      <c r="L1099" s="3" t="s">
        <v>8737</v>
      </c>
    </row>
    <row r="1100" spans="1:12" x14ac:dyDescent="0.2">
      <c r="A1100" s="1">
        <v>1099</v>
      </c>
      <c r="B1100" s="2" t="s">
        <v>8738</v>
      </c>
      <c r="C1100" s="2" t="s">
        <v>6852</v>
      </c>
      <c r="D1100" s="2" t="s">
        <v>8739</v>
      </c>
      <c r="E1100" s="2" t="s">
        <v>8740</v>
      </c>
      <c r="F1100" s="2" t="s">
        <v>8741</v>
      </c>
      <c r="G1100" s="2" t="s">
        <v>1346</v>
      </c>
      <c r="H1100" s="2" t="s">
        <v>8742</v>
      </c>
      <c r="I1100" s="2" t="s">
        <v>8743</v>
      </c>
      <c r="J1100" s="3" t="s">
        <v>8744</v>
      </c>
      <c r="K1100" s="4">
        <v>44503</v>
      </c>
      <c r="L1100" s="3" t="s">
        <v>8745</v>
      </c>
    </row>
    <row r="1101" spans="1:12" x14ac:dyDescent="0.2">
      <c r="A1101" s="1">
        <v>1100</v>
      </c>
      <c r="B1101" s="2" t="s">
        <v>8746</v>
      </c>
      <c r="C1101" s="2" t="s">
        <v>1798</v>
      </c>
      <c r="D1101" s="2" t="s">
        <v>4568</v>
      </c>
      <c r="E1101" s="2" t="s">
        <v>8747</v>
      </c>
      <c r="F1101" s="2" t="s">
        <v>8748</v>
      </c>
      <c r="G1101" s="2" t="s">
        <v>4386</v>
      </c>
      <c r="H1101" s="2" t="s">
        <v>8749</v>
      </c>
      <c r="I1101" s="2">
        <f>1-56-759-4952</f>
        <v>-5766</v>
      </c>
      <c r="J1101" s="3" t="s">
        <v>8750</v>
      </c>
      <c r="K1101" s="4">
        <v>44670</v>
      </c>
      <c r="L1101" s="3" t="s">
        <v>8751</v>
      </c>
    </row>
    <row r="1102" spans="1:12" x14ac:dyDescent="0.2">
      <c r="A1102" s="1">
        <v>1101</v>
      </c>
      <c r="B1102" s="2" t="s">
        <v>8752</v>
      </c>
      <c r="C1102" s="2" t="s">
        <v>5646</v>
      </c>
      <c r="D1102" s="2" t="s">
        <v>1118</v>
      </c>
      <c r="E1102" s="2" t="s">
        <v>8753</v>
      </c>
      <c r="F1102" s="2" t="s">
        <v>8754</v>
      </c>
      <c r="G1102" s="2" t="s">
        <v>2378</v>
      </c>
      <c r="H1102" s="2" t="s">
        <v>8755</v>
      </c>
      <c r="I1102" s="2" t="s">
        <v>8756</v>
      </c>
      <c r="J1102" s="3" t="s">
        <v>8757</v>
      </c>
      <c r="K1102" s="4">
        <v>44106</v>
      </c>
      <c r="L1102" s="3" t="s">
        <v>7546</v>
      </c>
    </row>
    <row r="1103" spans="1:12" x14ac:dyDescent="0.2">
      <c r="A1103" s="1">
        <v>1102</v>
      </c>
      <c r="B1103" s="2" t="s">
        <v>8758</v>
      </c>
      <c r="C1103" s="2" t="s">
        <v>8549</v>
      </c>
      <c r="D1103" s="2" t="s">
        <v>1467</v>
      </c>
      <c r="E1103" s="2" t="s">
        <v>8759</v>
      </c>
      <c r="F1103" s="2" t="s">
        <v>8760</v>
      </c>
      <c r="G1103" s="2" t="s">
        <v>1178</v>
      </c>
      <c r="H1103" s="2">
        <v>5837427868</v>
      </c>
      <c r="I1103" s="2" t="s">
        <v>8761</v>
      </c>
      <c r="J1103" s="3" t="s">
        <v>8762</v>
      </c>
      <c r="K1103" s="4">
        <v>44428</v>
      </c>
      <c r="L1103" s="3" t="s">
        <v>8763</v>
      </c>
    </row>
    <row r="1104" spans="1:12" x14ac:dyDescent="0.2">
      <c r="A1104" s="1">
        <v>1103</v>
      </c>
      <c r="B1104" s="2" t="s">
        <v>8764</v>
      </c>
      <c r="C1104" s="2" t="s">
        <v>3011</v>
      </c>
      <c r="D1104" s="2" t="s">
        <v>5054</v>
      </c>
      <c r="E1104" s="2" t="s">
        <v>8765</v>
      </c>
      <c r="F1104" s="2" t="s">
        <v>8766</v>
      </c>
      <c r="G1104" s="2" t="s">
        <v>3396</v>
      </c>
      <c r="H1104" s="2" t="s">
        <v>8767</v>
      </c>
      <c r="I1104" s="2" t="s">
        <v>8768</v>
      </c>
      <c r="J1104" s="3" t="s">
        <v>8769</v>
      </c>
      <c r="K1104" s="4">
        <v>44290</v>
      </c>
      <c r="L1104" s="3" t="s">
        <v>8770</v>
      </c>
    </row>
    <row r="1105" spans="1:12" x14ac:dyDescent="0.2">
      <c r="A1105" s="1">
        <v>1104</v>
      </c>
      <c r="B1105" s="2" t="s">
        <v>8771</v>
      </c>
      <c r="C1105" s="2" t="s">
        <v>1852</v>
      </c>
      <c r="D1105" s="2" t="s">
        <v>692</v>
      </c>
      <c r="E1105" s="2" t="s">
        <v>8772</v>
      </c>
      <c r="F1105" s="2" t="s">
        <v>8773</v>
      </c>
      <c r="G1105" s="2" t="s">
        <v>1730</v>
      </c>
      <c r="H1105" s="2" t="s">
        <v>8774</v>
      </c>
      <c r="I1105" s="2" t="s">
        <v>8775</v>
      </c>
      <c r="J1105" s="3" t="s">
        <v>8776</v>
      </c>
      <c r="K1105" s="4">
        <v>44250</v>
      </c>
      <c r="L1105" s="3" t="s">
        <v>8777</v>
      </c>
    </row>
    <row r="1106" spans="1:12" x14ac:dyDescent="0.2">
      <c r="A1106" s="1">
        <v>1105</v>
      </c>
      <c r="B1106" s="2" t="s">
        <v>8778</v>
      </c>
      <c r="C1106" s="2" t="s">
        <v>1442</v>
      </c>
      <c r="D1106" s="2" t="s">
        <v>8779</v>
      </c>
      <c r="E1106" s="2" t="s">
        <v>8780</v>
      </c>
      <c r="F1106" s="2" t="s">
        <v>8781</v>
      </c>
      <c r="G1106" s="2" t="s">
        <v>301</v>
      </c>
      <c r="H1106" s="2" t="s">
        <v>8782</v>
      </c>
      <c r="I1106" s="2" t="s">
        <v>8783</v>
      </c>
      <c r="J1106" s="3" t="s">
        <v>8784</v>
      </c>
      <c r="K1106" s="4">
        <v>44505</v>
      </c>
      <c r="L1106" s="3" t="s">
        <v>8785</v>
      </c>
    </row>
    <row r="1107" spans="1:12" x14ac:dyDescent="0.2">
      <c r="A1107" s="1">
        <v>1106</v>
      </c>
      <c r="B1107" s="2" t="s">
        <v>8786</v>
      </c>
      <c r="C1107" s="2" t="s">
        <v>3122</v>
      </c>
      <c r="D1107" s="2" t="s">
        <v>7401</v>
      </c>
      <c r="E1107" s="2" t="s">
        <v>8787</v>
      </c>
      <c r="F1107" s="2" t="s">
        <v>8788</v>
      </c>
      <c r="G1107" s="2" t="s">
        <v>181</v>
      </c>
      <c r="H1107" s="2" t="s">
        <v>8789</v>
      </c>
      <c r="I1107" s="2" t="s">
        <v>8790</v>
      </c>
      <c r="J1107" s="3" t="s">
        <v>8791</v>
      </c>
      <c r="K1107" s="4">
        <v>43875</v>
      </c>
      <c r="L1107" s="3" t="s">
        <v>8792</v>
      </c>
    </row>
    <row r="1108" spans="1:12" x14ac:dyDescent="0.2">
      <c r="A1108" s="1">
        <v>1107</v>
      </c>
      <c r="B1108" s="2" t="s">
        <v>8793</v>
      </c>
      <c r="C1108" s="2" t="s">
        <v>6741</v>
      </c>
      <c r="D1108" s="2" t="s">
        <v>4962</v>
      </c>
      <c r="E1108" s="2" t="s">
        <v>8794</v>
      </c>
      <c r="F1108" s="2" t="s">
        <v>8795</v>
      </c>
      <c r="G1108" s="2" t="s">
        <v>1864</v>
      </c>
      <c r="H1108" s="2" t="s">
        <v>8796</v>
      </c>
      <c r="I1108" s="2" t="s">
        <v>8797</v>
      </c>
      <c r="J1108" s="3" t="s">
        <v>8798</v>
      </c>
      <c r="K1108" s="4">
        <v>44609</v>
      </c>
      <c r="L1108" s="3" t="s">
        <v>8799</v>
      </c>
    </row>
    <row r="1109" spans="1:12" x14ac:dyDescent="0.2">
      <c r="A1109" s="1">
        <v>1108</v>
      </c>
      <c r="B1109" s="2" t="s">
        <v>8800</v>
      </c>
      <c r="C1109" s="2" t="s">
        <v>365</v>
      </c>
      <c r="D1109" s="2" t="s">
        <v>4359</v>
      </c>
      <c r="E1109" s="2" t="s">
        <v>8801</v>
      </c>
      <c r="F1109" s="2" t="s">
        <v>8802</v>
      </c>
      <c r="G1109" s="2" t="s">
        <v>6294</v>
      </c>
      <c r="H1109" s="2" t="s">
        <v>8803</v>
      </c>
      <c r="I1109" s="2" t="s">
        <v>8804</v>
      </c>
      <c r="J1109" s="3" t="s">
        <v>8805</v>
      </c>
      <c r="K1109" s="4">
        <v>44434</v>
      </c>
      <c r="L1109" s="3" t="s">
        <v>8806</v>
      </c>
    </row>
    <row r="1110" spans="1:12" x14ac:dyDescent="0.2">
      <c r="A1110" s="1">
        <v>1109</v>
      </c>
      <c r="B1110" s="2" t="s">
        <v>8807</v>
      </c>
      <c r="C1110" s="2" t="s">
        <v>6518</v>
      </c>
      <c r="D1110" s="2" t="s">
        <v>8808</v>
      </c>
      <c r="E1110" s="2" t="s">
        <v>8809</v>
      </c>
      <c r="F1110" s="2" t="s">
        <v>8810</v>
      </c>
      <c r="G1110" s="2" t="s">
        <v>1674</v>
      </c>
      <c r="H1110" s="2" t="s">
        <v>8811</v>
      </c>
      <c r="I1110" s="2">
        <v>3418113786</v>
      </c>
      <c r="J1110" s="3" t="s">
        <v>8812</v>
      </c>
      <c r="K1110" s="4">
        <v>44022</v>
      </c>
      <c r="L1110" s="3" t="s">
        <v>8813</v>
      </c>
    </row>
    <row r="1111" spans="1:12" x14ac:dyDescent="0.2">
      <c r="A1111" s="1">
        <v>1110</v>
      </c>
      <c r="B1111" s="2" t="s">
        <v>8814</v>
      </c>
      <c r="C1111" s="2" t="s">
        <v>8815</v>
      </c>
      <c r="D1111" s="2" t="s">
        <v>6484</v>
      </c>
      <c r="E1111" s="2" t="s">
        <v>8816</v>
      </c>
      <c r="F1111" s="2" t="s">
        <v>8817</v>
      </c>
      <c r="G1111" s="2" t="s">
        <v>1389</v>
      </c>
      <c r="H1111" s="2" t="s">
        <v>8818</v>
      </c>
      <c r="I1111" s="2">
        <f>1-991-856-6435</f>
        <v>-8281</v>
      </c>
      <c r="J1111" s="3" t="s">
        <v>8819</v>
      </c>
      <c r="K1111" s="4">
        <v>43931</v>
      </c>
      <c r="L1111" s="3" t="s">
        <v>3266</v>
      </c>
    </row>
    <row r="1112" spans="1:12" x14ac:dyDescent="0.2">
      <c r="A1112" s="1">
        <v>1111</v>
      </c>
      <c r="B1112" s="2" t="s">
        <v>8820</v>
      </c>
      <c r="C1112" s="2" t="s">
        <v>953</v>
      </c>
      <c r="D1112" s="2" t="s">
        <v>8821</v>
      </c>
      <c r="E1112" s="2" t="s">
        <v>8822</v>
      </c>
      <c r="F1112" s="2" t="s">
        <v>8823</v>
      </c>
      <c r="G1112" s="2" t="s">
        <v>1282</v>
      </c>
      <c r="H1112" s="2" t="s">
        <v>8824</v>
      </c>
      <c r="I1112" s="2">
        <f>1-416-565-4950</f>
        <v>-5930</v>
      </c>
      <c r="J1112" s="3" t="s">
        <v>8825</v>
      </c>
      <c r="K1112" s="4">
        <v>43921</v>
      </c>
      <c r="L1112" s="3" t="s">
        <v>8826</v>
      </c>
    </row>
    <row r="1113" spans="1:12" x14ac:dyDescent="0.2">
      <c r="A1113" s="1">
        <v>1112</v>
      </c>
      <c r="B1113" s="2" t="s">
        <v>8827</v>
      </c>
      <c r="C1113" s="2" t="s">
        <v>1614</v>
      </c>
      <c r="D1113" s="2" t="s">
        <v>526</v>
      </c>
      <c r="E1113" s="2" t="s">
        <v>8828</v>
      </c>
      <c r="F1113" s="2" t="s">
        <v>8829</v>
      </c>
      <c r="G1113" s="2" t="s">
        <v>2080</v>
      </c>
      <c r="H1113" s="2" t="s">
        <v>8830</v>
      </c>
      <c r="I1113" s="2">
        <f>1-664-679-6143</f>
        <v>-7485</v>
      </c>
      <c r="J1113" s="3" t="s">
        <v>8831</v>
      </c>
      <c r="K1113" s="4">
        <v>44165</v>
      </c>
      <c r="L1113" s="3" t="s">
        <v>8832</v>
      </c>
    </row>
    <row r="1114" spans="1:12" x14ac:dyDescent="0.2">
      <c r="A1114" s="1">
        <v>1113</v>
      </c>
      <c r="B1114" s="2" t="s">
        <v>8833</v>
      </c>
      <c r="C1114" s="2" t="s">
        <v>40</v>
      </c>
      <c r="D1114" s="2" t="s">
        <v>8834</v>
      </c>
      <c r="E1114" s="2" t="s">
        <v>8835</v>
      </c>
      <c r="F1114" s="2" t="s">
        <v>8836</v>
      </c>
      <c r="G1114" s="2" t="s">
        <v>1231</v>
      </c>
      <c r="H1114" s="2">
        <f>1-850-411-4787</f>
        <v>-6047</v>
      </c>
      <c r="I1114" s="2">
        <v>1814333637</v>
      </c>
      <c r="J1114" s="3" t="s">
        <v>8837</v>
      </c>
      <c r="K1114" s="4">
        <v>44008</v>
      </c>
      <c r="L1114" s="3" t="s">
        <v>8838</v>
      </c>
    </row>
    <row r="1115" spans="1:12" x14ac:dyDescent="0.2">
      <c r="A1115" s="1">
        <v>1114</v>
      </c>
      <c r="B1115" s="2" t="s">
        <v>8839</v>
      </c>
      <c r="C1115" s="2" t="s">
        <v>374</v>
      </c>
      <c r="D1115" s="2" t="s">
        <v>5980</v>
      </c>
      <c r="E1115" s="2" t="s">
        <v>8840</v>
      </c>
      <c r="F1115" s="2" t="s">
        <v>4257</v>
      </c>
      <c r="G1115" s="2" t="s">
        <v>1140</v>
      </c>
      <c r="H1115" s="2" t="s">
        <v>8841</v>
      </c>
      <c r="I1115" s="2" t="s">
        <v>8842</v>
      </c>
      <c r="J1115" s="3" t="s">
        <v>8843</v>
      </c>
      <c r="K1115" s="4">
        <v>43984</v>
      </c>
      <c r="L1115" s="3" t="s">
        <v>8844</v>
      </c>
    </row>
    <row r="1116" spans="1:12" x14ac:dyDescent="0.2">
      <c r="A1116" s="1">
        <v>1115</v>
      </c>
      <c r="B1116" s="2" t="s">
        <v>8845</v>
      </c>
      <c r="C1116" s="2" t="s">
        <v>4638</v>
      </c>
      <c r="D1116" s="2" t="s">
        <v>2799</v>
      </c>
      <c r="E1116" s="2" t="s">
        <v>8846</v>
      </c>
      <c r="F1116" s="2" t="s">
        <v>8847</v>
      </c>
      <c r="G1116" s="2" t="s">
        <v>7850</v>
      </c>
      <c r="H1116" s="2" t="s">
        <v>8848</v>
      </c>
      <c r="I1116" s="2" t="s">
        <v>8849</v>
      </c>
      <c r="J1116" s="3" t="s">
        <v>8850</v>
      </c>
      <c r="K1116" s="4">
        <v>44619</v>
      </c>
      <c r="L1116" s="3" t="s">
        <v>8851</v>
      </c>
    </row>
    <row r="1117" spans="1:12" x14ac:dyDescent="0.2">
      <c r="A1117" s="1">
        <v>1116</v>
      </c>
      <c r="B1117" s="2" t="s">
        <v>8852</v>
      </c>
      <c r="C1117" s="2" t="s">
        <v>3212</v>
      </c>
      <c r="D1117" s="2" t="s">
        <v>8853</v>
      </c>
      <c r="E1117" s="2" t="s">
        <v>8854</v>
      </c>
      <c r="F1117" s="2" t="s">
        <v>8855</v>
      </c>
      <c r="G1117" s="2" t="s">
        <v>986</v>
      </c>
      <c r="H1117" s="2" t="s">
        <v>8856</v>
      </c>
      <c r="I1117" s="2" t="s">
        <v>8857</v>
      </c>
      <c r="J1117" s="3" t="s">
        <v>8858</v>
      </c>
      <c r="K1117" s="4">
        <v>43926</v>
      </c>
      <c r="L1117" s="3" t="s">
        <v>8859</v>
      </c>
    </row>
    <row r="1118" spans="1:12" x14ac:dyDescent="0.2">
      <c r="A1118" s="1">
        <v>1117</v>
      </c>
      <c r="B1118" s="2" t="s">
        <v>8860</v>
      </c>
      <c r="C1118" s="2" t="s">
        <v>1127</v>
      </c>
      <c r="D1118" s="2" t="s">
        <v>6247</v>
      </c>
      <c r="E1118" s="2" t="s">
        <v>8861</v>
      </c>
      <c r="F1118" s="2" t="s">
        <v>8862</v>
      </c>
      <c r="G1118" s="2" t="s">
        <v>2255</v>
      </c>
      <c r="H1118" s="2" t="s">
        <v>8863</v>
      </c>
      <c r="I1118" s="2" t="s">
        <v>8864</v>
      </c>
      <c r="J1118" s="3" t="s">
        <v>8865</v>
      </c>
      <c r="K1118" s="4">
        <v>44164</v>
      </c>
      <c r="L1118" s="3" t="s">
        <v>8866</v>
      </c>
    </row>
    <row r="1119" spans="1:12" x14ac:dyDescent="0.2">
      <c r="A1119" s="1">
        <v>1118</v>
      </c>
      <c r="B1119" s="2" t="s">
        <v>8867</v>
      </c>
      <c r="C1119" s="2" t="s">
        <v>861</v>
      </c>
      <c r="D1119" s="2" t="s">
        <v>6325</v>
      </c>
      <c r="E1119" s="2" t="s">
        <v>8868</v>
      </c>
      <c r="F1119" s="2" t="s">
        <v>8869</v>
      </c>
      <c r="G1119" s="2" t="s">
        <v>5163</v>
      </c>
      <c r="H1119" s="2" t="s">
        <v>8870</v>
      </c>
      <c r="I1119" s="2" t="s">
        <v>8871</v>
      </c>
      <c r="J1119" s="3" t="s">
        <v>8872</v>
      </c>
      <c r="K1119" s="4">
        <v>43900</v>
      </c>
      <c r="L1119" s="3" t="s">
        <v>8873</v>
      </c>
    </row>
    <row r="1120" spans="1:12" x14ac:dyDescent="0.2">
      <c r="A1120" s="1">
        <v>1119</v>
      </c>
      <c r="B1120" s="2" t="s">
        <v>8874</v>
      </c>
      <c r="C1120" s="2" t="s">
        <v>719</v>
      </c>
      <c r="D1120" s="2" t="s">
        <v>1789</v>
      </c>
      <c r="E1120" s="2" t="s">
        <v>8875</v>
      </c>
      <c r="F1120" s="2" t="s">
        <v>8876</v>
      </c>
      <c r="G1120" s="2" t="s">
        <v>2884</v>
      </c>
      <c r="H1120" s="2" t="s">
        <v>8877</v>
      </c>
      <c r="I1120" s="2" t="s">
        <v>8878</v>
      </c>
      <c r="J1120" s="3" t="s">
        <v>8879</v>
      </c>
      <c r="K1120" s="4">
        <v>44559</v>
      </c>
      <c r="L1120" s="3" t="s">
        <v>8880</v>
      </c>
    </row>
    <row r="1121" spans="1:12" x14ac:dyDescent="0.2">
      <c r="A1121" s="1">
        <v>1120</v>
      </c>
      <c r="B1121" s="2" t="s">
        <v>8881</v>
      </c>
      <c r="C1121" s="2" t="s">
        <v>2076</v>
      </c>
      <c r="D1121" s="2" t="s">
        <v>4909</v>
      </c>
      <c r="E1121" s="2" t="s">
        <v>8882</v>
      </c>
      <c r="F1121" s="2" t="s">
        <v>8883</v>
      </c>
      <c r="G1121" s="2" t="s">
        <v>1222</v>
      </c>
      <c r="H1121" s="2" t="s">
        <v>8884</v>
      </c>
      <c r="I1121" s="2" t="s">
        <v>8885</v>
      </c>
      <c r="J1121" s="3" t="s">
        <v>8886</v>
      </c>
      <c r="K1121" s="4">
        <v>44380</v>
      </c>
      <c r="L1121" s="3" t="s">
        <v>8887</v>
      </c>
    </row>
    <row r="1122" spans="1:12" x14ac:dyDescent="0.2">
      <c r="A1122" s="1">
        <v>1121</v>
      </c>
      <c r="B1122" s="2" t="s">
        <v>8888</v>
      </c>
      <c r="C1122" s="2" t="s">
        <v>8889</v>
      </c>
      <c r="D1122" s="2" t="s">
        <v>402</v>
      </c>
      <c r="E1122" s="2" t="s">
        <v>8890</v>
      </c>
      <c r="F1122" s="2" t="s">
        <v>8891</v>
      </c>
      <c r="G1122" s="2" t="s">
        <v>1346</v>
      </c>
      <c r="H1122" s="2">
        <f>1-212-463-4605</f>
        <v>-5279</v>
      </c>
      <c r="I1122" s="2" t="s">
        <v>8892</v>
      </c>
      <c r="J1122" s="3" t="s">
        <v>8893</v>
      </c>
      <c r="K1122" s="4">
        <v>44486</v>
      </c>
      <c r="L1122" s="3" t="s">
        <v>8894</v>
      </c>
    </row>
    <row r="1123" spans="1:12" x14ac:dyDescent="0.2">
      <c r="A1123" s="1">
        <v>1122</v>
      </c>
      <c r="B1123" s="2" t="s">
        <v>8895</v>
      </c>
      <c r="C1123" s="2" t="s">
        <v>2313</v>
      </c>
      <c r="D1123" s="2" t="s">
        <v>234</v>
      </c>
      <c r="E1123" s="2" t="s">
        <v>8896</v>
      </c>
      <c r="F1123" s="2" t="s">
        <v>8897</v>
      </c>
      <c r="G1123" s="2" t="s">
        <v>3568</v>
      </c>
      <c r="H1123" s="2" t="s">
        <v>8898</v>
      </c>
      <c r="I1123" s="2" t="s">
        <v>8899</v>
      </c>
      <c r="J1123" s="3" t="s">
        <v>8900</v>
      </c>
      <c r="K1123" s="4">
        <v>44475</v>
      </c>
      <c r="L1123" s="3" t="s">
        <v>8901</v>
      </c>
    </row>
    <row r="1124" spans="1:12" x14ac:dyDescent="0.2">
      <c r="A1124" s="1">
        <v>1123</v>
      </c>
      <c r="B1124" s="2" t="s">
        <v>8902</v>
      </c>
      <c r="C1124" s="2" t="s">
        <v>279</v>
      </c>
      <c r="D1124" s="2" t="s">
        <v>2752</v>
      </c>
      <c r="E1124" s="2" t="s">
        <v>8903</v>
      </c>
      <c r="F1124" s="2" t="s">
        <v>8904</v>
      </c>
      <c r="G1124" s="2" t="s">
        <v>457</v>
      </c>
      <c r="H1124" s="2" t="s">
        <v>8905</v>
      </c>
      <c r="I1124" s="2">
        <f>1-14-806-105</f>
        <v>-924</v>
      </c>
      <c r="J1124" s="3" t="s">
        <v>8906</v>
      </c>
      <c r="K1124" s="4">
        <v>44100</v>
      </c>
      <c r="L1124" s="3" t="s">
        <v>8907</v>
      </c>
    </row>
    <row r="1125" spans="1:12" x14ac:dyDescent="0.2">
      <c r="A1125" s="1">
        <v>1124</v>
      </c>
      <c r="B1125" s="2" t="s">
        <v>8908</v>
      </c>
      <c r="C1125" s="2" t="s">
        <v>8909</v>
      </c>
      <c r="D1125" s="2" t="s">
        <v>33</v>
      </c>
      <c r="E1125" s="2" t="s">
        <v>8910</v>
      </c>
      <c r="F1125" s="2" t="s">
        <v>8911</v>
      </c>
      <c r="G1125" s="2" t="s">
        <v>64</v>
      </c>
      <c r="H1125" s="2" t="s">
        <v>8912</v>
      </c>
      <c r="I1125" s="2" t="s">
        <v>8913</v>
      </c>
      <c r="J1125" s="3" t="s">
        <v>8914</v>
      </c>
      <c r="K1125" s="4">
        <v>44345</v>
      </c>
      <c r="L1125" s="3" t="s">
        <v>8915</v>
      </c>
    </row>
    <row r="1126" spans="1:12" x14ac:dyDescent="0.2">
      <c r="A1126" s="1">
        <v>1125</v>
      </c>
      <c r="B1126" s="2" t="s">
        <v>8916</v>
      </c>
      <c r="C1126" s="2" t="s">
        <v>346</v>
      </c>
      <c r="D1126" s="2" t="s">
        <v>2815</v>
      </c>
      <c r="E1126" s="2" t="s">
        <v>8917</v>
      </c>
      <c r="F1126" s="2" t="s">
        <v>8918</v>
      </c>
      <c r="G1126" s="2" t="s">
        <v>7850</v>
      </c>
      <c r="H1126" s="2" t="s">
        <v>8919</v>
      </c>
      <c r="I1126" s="2" t="s">
        <v>8920</v>
      </c>
      <c r="J1126" s="3" t="s">
        <v>8921</v>
      </c>
      <c r="K1126" s="4">
        <v>44001</v>
      </c>
      <c r="L1126" s="3" t="s">
        <v>8922</v>
      </c>
    </row>
    <row r="1127" spans="1:12" x14ac:dyDescent="0.2">
      <c r="A1127" s="1">
        <v>1126</v>
      </c>
      <c r="B1127" s="2" t="s">
        <v>8923</v>
      </c>
      <c r="C1127" s="2" t="s">
        <v>4155</v>
      </c>
      <c r="D1127" s="2" t="s">
        <v>702</v>
      </c>
      <c r="E1127" s="2" t="s">
        <v>8924</v>
      </c>
      <c r="F1127" s="2" t="s">
        <v>8925</v>
      </c>
      <c r="G1127" s="2" t="s">
        <v>966</v>
      </c>
      <c r="H1127" s="2" t="s">
        <v>8926</v>
      </c>
      <c r="I1127" s="2" t="s">
        <v>8927</v>
      </c>
      <c r="J1127" s="3" t="s">
        <v>8928</v>
      </c>
      <c r="K1127" s="4">
        <v>44221</v>
      </c>
      <c r="L1127" s="3" t="s">
        <v>8929</v>
      </c>
    </row>
    <row r="1128" spans="1:12" x14ac:dyDescent="0.2">
      <c r="A1128" s="1">
        <v>1127</v>
      </c>
      <c r="B1128" s="2" t="s">
        <v>8930</v>
      </c>
      <c r="C1128" s="2" t="s">
        <v>6584</v>
      </c>
      <c r="D1128" s="2" t="s">
        <v>1606</v>
      </c>
      <c r="E1128" s="2" t="s">
        <v>8931</v>
      </c>
      <c r="F1128" s="2" t="s">
        <v>8932</v>
      </c>
      <c r="G1128" s="2" t="s">
        <v>217</v>
      </c>
      <c r="H1128" s="2" t="s">
        <v>8933</v>
      </c>
      <c r="I1128" s="2" t="s">
        <v>8934</v>
      </c>
      <c r="J1128" s="3" t="s">
        <v>8935</v>
      </c>
      <c r="K1128" s="4">
        <v>43999</v>
      </c>
      <c r="L1128" s="3" t="s">
        <v>8936</v>
      </c>
    </row>
    <row r="1129" spans="1:12" x14ac:dyDescent="0.2">
      <c r="A1129" s="1">
        <v>1128</v>
      </c>
      <c r="B1129" s="2" t="s">
        <v>8937</v>
      </c>
      <c r="C1129" s="2" t="s">
        <v>2554</v>
      </c>
      <c r="D1129" s="2" t="s">
        <v>8779</v>
      </c>
      <c r="E1129" s="2" t="s">
        <v>8938</v>
      </c>
      <c r="F1129" s="2" t="s">
        <v>8939</v>
      </c>
      <c r="G1129" s="2" t="s">
        <v>816</v>
      </c>
      <c r="H1129" s="2">
        <v>4248643843</v>
      </c>
      <c r="I1129" s="2">
        <f>1-734-573-9426</f>
        <v>-10732</v>
      </c>
      <c r="J1129" s="3" t="s">
        <v>8940</v>
      </c>
      <c r="K1129" s="4">
        <v>43886</v>
      </c>
      <c r="L1129" s="3" t="s">
        <v>8941</v>
      </c>
    </row>
    <row r="1130" spans="1:12" x14ac:dyDescent="0.2">
      <c r="A1130" s="1">
        <v>1129</v>
      </c>
      <c r="B1130" s="2" t="s">
        <v>8942</v>
      </c>
      <c r="C1130" s="2" t="s">
        <v>8943</v>
      </c>
      <c r="D1130" s="2" t="s">
        <v>8944</v>
      </c>
      <c r="E1130" s="2" t="s">
        <v>8945</v>
      </c>
      <c r="F1130" s="2" t="s">
        <v>8946</v>
      </c>
      <c r="G1130" s="2" t="s">
        <v>2061</v>
      </c>
      <c r="H1130" s="2" t="s">
        <v>8947</v>
      </c>
      <c r="I1130" s="2" t="s">
        <v>8948</v>
      </c>
      <c r="J1130" s="3" t="s">
        <v>8949</v>
      </c>
      <c r="K1130" s="4">
        <v>44085</v>
      </c>
      <c r="L1130" s="3" t="s">
        <v>8950</v>
      </c>
    </row>
    <row r="1131" spans="1:12" x14ac:dyDescent="0.2">
      <c r="A1131" s="1">
        <v>1130</v>
      </c>
      <c r="B1131" s="2" t="s">
        <v>8951</v>
      </c>
      <c r="C1131" s="2" t="s">
        <v>4822</v>
      </c>
      <c r="D1131" s="2" t="s">
        <v>95</v>
      </c>
      <c r="E1131" s="2" t="s">
        <v>8952</v>
      </c>
      <c r="F1131" s="2" t="s">
        <v>8953</v>
      </c>
      <c r="G1131" s="2" t="s">
        <v>200</v>
      </c>
      <c r="H1131" s="2" t="s">
        <v>8954</v>
      </c>
      <c r="I1131" s="2">
        <v>5346033317</v>
      </c>
      <c r="J1131" s="3" t="s">
        <v>8955</v>
      </c>
      <c r="K1131" s="4">
        <v>44342</v>
      </c>
      <c r="L1131" s="3" t="s">
        <v>8956</v>
      </c>
    </row>
    <row r="1132" spans="1:12" x14ac:dyDescent="0.2">
      <c r="A1132" s="1">
        <v>1131</v>
      </c>
      <c r="B1132" s="2" t="s">
        <v>8957</v>
      </c>
      <c r="C1132" s="2" t="s">
        <v>7318</v>
      </c>
      <c r="D1132" s="2" t="s">
        <v>4342</v>
      </c>
      <c r="E1132" s="2" t="s">
        <v>8958</v>
      </c>
      <c r="F1132" s="2" t="s">
        <v>8959</v>
      </c>
      <c r="G1132" s="2" t="s">
        <v>3896</v>
      </c>
      <c r="H1132" s="2">
        <f>1-272-625-3270</f>
        <v>-4166</v>
      </c>
      <c r="I1132" s="2" t="s">
        <v>8960</v>
      </c>
      <c r="J1132" s="3" t="s">
        <v>8961</v>
      </c>
      <c r="K1132" s="4">
        <v>44633</v>
      </c>
      <c r="L1132" s="3" t="s">
        <v>8962</v>
      </c>
    </row>
    <row r="1133" spans="1:12" x14ac:dyDescent="0.2">
      <c r="A1133" s="1">
        <v>1132</v>
      </c>
      <c r="B1133" s="2" t="s">
        <v>8963</v>
      </c>
      <c r="C1133" s="2" t="s">
        <v>149</v>
      </c>
      <c r="D1133" s="2" t="s">
        <v>8964</v>
      </c>
      <c r="E1133" s="2" t="s">
        <v>8965</v>
      </c>
      <c r="F1133" s="2" t="s">
        <v>8966</v>
      </c>
      <c r="G1133" s="2" t="s">
        <v>1326</v>
      </c>
      <c r="H1133" s="2" t="s">
        <v>8967</v>
      </c>
      <c r="I1133" s="2" t="s">
        <v>8968</v>
      </c>
      <c r="J1133" s="3" t="s">
        <v>8969</v>
      </c>
      <c r="K1133" s="4">
        <v>44195</v>
      </c>
      <c r="L1133" s="3" t="s">
        <v>8970</v>
      </c>
    </row>
    <row r="1134" spans="1:12" x14ac:dyDescent="0.2">
      <c r="A1134" s="1">
        <v>1133</v>
      </c>
      <c r="B1134" s="2" t="s">
        <v>8971</v>
      </c>
      <c r="C1134" s="2" t="s">
        <v>4055</v>
      </c>
      <c r="D1134" s="2" t="s">
        <v>2881</v>
      </c>
      <c r="E1134" s="2" t="s">
        <v>8972</v>
      </c>
      <c r="F1134" s="2" t="s">
        <v>8973</v>
      </c>
      <c r="G1134" s="2" t="s">
        <v>570</v>
      </c>
      <c r="H1134" s="2" t="s">
        <v>8974</v>
      </c>
      <c r="I1134" s="2" t="s">
        <v>8975</v>
      </c>
      <c r="J1134" s="3" t="s">
        <v>8976</v>
      </c>
      <c r="K1134" s="4">
        <v>44368</v>
      </c>
      <c r="L1134" s="3" t="s">
        <v>8977</v>
      </c>
    </row>
    <row r="1135" spans="1:12" x14ac:dyDescent="0.2">
      <c r="A1135" s="1">
        <v>1134</v>
      </c>
      <c r="B1135" s="2" t="s">
        <v>8978</v>
      </c>
      <c r="C1135" s="2" t="s">
        <v>1861</v>
      </c>
      <c r="D1135" s="2" t="s">
        <v>8979</v>
      </c>
      <c r="E1135" s="2" t="s">
        <v>8980</v>
      </c>
      <c r="F1135" s="2" t="s">
        <v>8981</v>
      </c>
      <c r="G1135" s="2" t="s">
        <v>854</v>
      </c>
      <c r="H1135" s="2" t="s">
        <v>8982</v>
      </c>
      <c r="I1135" s="2" t="s">
        <v>8983</v>
      </c>
      <c r="J1135" s="3" t="s">
        <v>8984</v>
      </c>
      <c r="K1135" s="4">
        <v>43965</v>
      </c>
      <c r="L1135" s="3" t="s">
        <v>8985</v>
      </c>
    </row>
    <row r="1136" spans="1:12" x14ac:dyDescent="0.2">
      <c r="A1136" s="1">
        <v>1135</v>
      </c>
      <c r="B1136" s="2" t="s">
        <v>8986</v>
      </c>
      <c r="C1136" s="2" t="s">
        <v>8987</v>
      </c>
      <c r="D1136" s="2" t="s">
        <v>2716</v>
      </c>
      <c r="E1136" s="2" t="s">
        <v>8988</v>
      </c>
      <c r="F1136" s="2" t="s">
        <v>8989</v>
      </c>
      <c r="G1136" s="2" t="s">
        <v>2884</v>
      </c>
      <c r="H1136" s="2">
        <v>630769679</v>
      </c>
      <c r="I1136" s="2" t="s">
        <v>8990</v>
      </c>
      <c r="J1136" s="3" t="s">
        <v>8991</v>
      </c>
      <c r="K1136" s="4">
        <v>44534</v>
      </c>
      <c r="L1136" s="3" t="s">
        <v>8992</v>
      </c>
    </row>
    <row r="1137" spans="1:12" x14ac:dyDescent="0.2">
      <c r="A1137" s="1">
        <v>1136</v>
      </c>
      <c r="B1137" s="2" t="s">
        <v>8993</v>
      </c>
      <c r="C1137" s="2" t="s">
        <v>6246</v>
      </c>
      <c r="D1137" s="2" t="s">
        <v>8994</v>
      </c>
      <c r="E1137" s="2" t="s">
        <v>8995</v>
      </c>
      <c r="F1137" s="2" t="s">
        <v>8996</v>
      </c>
      <c r="G1137" s="2" t="s">
        <v>143</v>
      </c>
      <c r="H1137" s="2" t="s">
        <v>8997</v>
      </c>
      <c r="I1137" s="2" t="s">
        <v>8998</v>
      </c>
      <c r="J1137" s="3" t="s">
        <v>8999</v>
      </c>
      <c r="K1137" s="4">
        <v>44098</v>
      </c>
      <c r="L1137" s="3" t="s">
        <v>9000</v>
      </c>
    </row>
    <row r="1138" spans="1:12" x14ac:dyDescent="0.2">
      <c r="A1138" s="1">
        <v>1137</v>
      </c>
      <c r="B1138" s="2" t="s">
        <v>9001</v>
      </c>
      <c r="C1138" s="2" t="s">
        <v>7512</v>
      </c>
      <c r="D1138" s="2" t="s">
        <v>9002</v>
      </c>
      <c r="E1138" s="2" t="s">
        <v>9003</v>
      </c>
      <c r="F1138" s="2" t="s">
        <v>9004</v>
      </c>
      <c r="G1138" s="2" t="s">
        <v>4345</v>
      </c>
      <c r="H1138" s="2" t="s">
        <v>9005</v>
      </c>
      <c r="I1138" s="2" t="s">
        <v>9006</v>
      </c>
      <c r="J1138" s="3" t="s">
        <v>9007</v>
      </c>
      <c r="K1138" s="4">
        <v>43901</v>
      </c>
      <c r="L1138" s="3" t="s">
        <v>9008</v>
      </c>
    </row>
    <row r="1139" spans="1:12" x14ac:dyDescent="0.2">
      <c r="A1139" s="1">
        <v>1138</v>
      </c>
      <c r="B1139" s="2" t="s">
        <v>9009</v>
      </c>
      <c r="C1139" s="2" t="s">
        <v>3972</v>
      </c>
      <c r="D1139" s="2" t="s">
        <v>9010</v>
      </c>
      <c r="E1139" s="2" t="s">
        <v>9011</v>
      </c>
      <c r="F1139" s="2" t="s">
        <v>9012</v>
      </c>
      <c r="G1139" s="2" t="s">
        <v>2089</v>
      </c>
      <c r="H1139" s="2" t="s">
        <v>9013</v>
      </c>
      <c r="I1139" s="2" t="s">
        <v>9014</v>
      </c>
      <c r="J1139" s="3" t="s">
        <v>9015</v>
      </c>
      <c r="K1139" s="4">
        <v>44418</v>
      </c>
      <c r="L1139" s="3" t="s">
        <v>9016</v>
      </c>
    </row>
    <row r="1140" spans="1:12" x14ac:dyDescent="0.2">
      <c r="A1140" s="1">
        <v>1139</v>
      </c>
      <c r="B1140" s="2" t="s">
        <v>9017</v>
      </c>
      <c r="C1140" s="2" t="s">
        <v>916</v>
      </c>
      <c r="D1140" s="2" t="s">
        <v>2323</v>
      </c>
      <c r="E1140" s="2" t="s">
        <v>9018</v>
      </c>
      <c r="F1140" s="2" t="s">
        <v>9019</v>
      </c>
      <c r="G1140" s="2" t="s">
        <v>72</v>
      </c>
      <c r="H1140" s="2" t="s">
        <v>9020</v>
      </c>
      <c r="I1140" s="2" t="s">
        <v>9021</v>
      </c>
      <c r="J1140" s="3" t="s">
        <v>9022</v>
      </c>
      <c r="K1140" s="4">
        <v>44072</v>
      </c>
      <c r="L1140" s="3" t="s">
        <v>9023</v>
      </c>
    </row>
    <row r="1141" spans="1:12" x14ac:dyDescent="0.2">
      <c r="A1141" s="1">
        <v>1140</v>
      </c>
      <c r="B1141" s="2" t="s">
        <v>9024</v>
      </c>
      <c r="C1141" s="2" t="s">
        <v>4567</v>
      </c>
      <c r="D1141" s="2" t="s">
        <v>9025</v>
      </c>
      <c r="E1141" s="2" t="s">
        <v>9026</v>
      </c>
      <c r="F1141" s="2" t="s">
        <v>9027</v>
      </c>
      <c r="G1141" s="2" t="s">
        <v>2061</v>
      </c>
      <c r="H1141" s="2" t="s">
        <v>9028</v>
      </c>
      <c r="I1141" s="2" t="s">
        <v>9029</v>
      </c>
      <c r="J1141" s="3" t="s">
        <v>9030</v>
      </c>
      <c r="K1141" s="4">
        <v>44171</v>
      </c>
      <c r="L1141" s="3" t="s">
        <v>9031</v>
      </c>
    </row>
    <row r="1142" spans="1:12" x14ac:dyDescent="0.2">
      <c r="A1142" s="1">
        <v>1141</v>
      </c>
      <c r="B1142" s="2" t="s">
        <v>9032</v>
      </c>
      <c r="C1142" s="2" t="s">
        <v>9033</v>
      </c>
      <c r="D1142" s="2" t="s">
        <v>9034</v>
      </c>
      <c r="E1142" s="2" t="s">
        <v>9035</v>
      </c>
      <c r="F1142" s="2" t="s">
        <v>9036</v>
      </c>
      <c r="G1142" s="2" t="s">
        <v>274</v>
      </c>
      <c r="H1142" s="2">
        <v>3840922823</v>
      </c>
      <c r="I1142" s="2" t="s">
        <v>9037</v>
      </c>
      <c r="J1142" s="3" t="s">
        <v>9038</v>
      </c>
      <c r="K1142" s="4">
        <v>44604</v>
      </c>
      <c r="L1142" s="3" t="s">
        <v>9039</v>
      </c>
    </row>
    <row r="1143" spans="1:12" x14ac:dyDescent="0.2">
      <c r="A1143" s="1">
        <v>1142</v>
      </c>
      <c r="B1143" s="2" t="s">
        <v>9040</v>
      </c>
      <c r="C1143" s="2" t="s">
        <v>453</v>
      </c>
      <c r="D1143" s="2" t="s">
        <v>9041</v>
      </c>
      <c r="E1143" s="2" t="s">
        <v>9042</v>
      </c>
      <c r="F1143" s="2" t="s">
        <v>9043</v>
      </c>
      <c r="G1143" s="2" t="s">
        <v>1674</v>
      </c>
      <c r="H1143" s="2" t="s">
        <v>9044</v>
      </c>
      <c r="I1143" s="2" t="s">
        <v>9045</v>
      </c>
      <c r="J1143" s="3" t="s">
        <v>9046</v>
      </c>
      <c r="K1143" s="4">
        <v>44294</v>
      </c>
      <c r="L1143" s="3" t="s">
        <v>9047</v>
      </c>
    </row>
    <row r="1144" spans="1:12" x14ac:dyDescent="0.2">
      <c r="A1144" s="1">
        <v>1143</v>
      </c>
      <c r="B1144" s="2" t="s">
        <v>9048</v>
      </c>
      <c r="C1144" s="2" t="s">
        <v>7205</v>
      </c>
      <c r="D1144" s="2" t="s">
        <v>2400</v>
      </c>
      <c r="E1144" s="2" t="s">
        <v>9049</v>
      </c>
      <c r="F1144" s="2" t="s">
        <v>9050</v>
      </c>
      <c r="G1144" s="2" t="s">
        <v>4177</v>
      </c>
      <c r="H1144" s="2" t="s">
        <v>9051</v>
      </c>
      <c r="I1144" s="2">
        <v>6161653556</v>
      </c>
      <c r="J1144" s="3" t="s">
        <v>9052</v>
      </c>
      <c r="K1144" s="4">
        <v>44348</v>
      </c>
      <c r="L1144" s="3" t="s">
        <v>9053</v>
      </c>
    </row>
    <row r="1145" spans="1:12" x14ac:dyDescent="0.2">
      <c r="A1145" s="1">
        <v>1144</v>
      </c>
      <c r="B1145" s="2" t="s">
        <v>9054</v>
      </c>
      <c r="C1145" s="2" t="s">
        <v>7137</v>
      </c>
      <c r="D1145" s="2" t="s">
        <v>917</v>
      </c>
      <c r="E1145" s="2" t="s">
        <v>9055</v>
      </c>
      <c r="F1145" s="2" t="s">
        <v>9056</v>
      </c>
      <c r="G1145" s="2" t="s">
        <v>162</v>
      </c>
      <c r="H1145" s="2" t="s">
        <v>9057</v>
      </c>
      <c r="I1145" s="2" t="s">
        <v>9058</v>
      </c>
      <c r="J1145" s="3" t="s">
        <v>9059</v>
      </c>
      <c r="K1145" s="4">
        <v>43836</v>
      </c>
      <c r="L1145" s="3" t="s">
        <v>9060</v>
      </c>
    </row>
    <row r="1146" spans="1:12" x14ac:dyDescent="0.2">
      <c r="A1146" s="1">
        <v>1145</v>
      </c>
      <c r="B1146" s="2" t="s">
        <v>9061</v>
      </c>
      <c r="C1146" s="2" t="s">
        <v>4341</v>
      </c>
      <c r="D1146" s="2" t="s">
        <v>5308</v>
      </c>
      <c r="E1146" s="2" t="s">
        <v>9062</v>
      </c>
      <c r="F1146" s="2" t="s">
        <v>9063</v>
      </c>
      <c r="G1146" s="2" t="s">
        <v>1292</v>
      </c>
      <c r="H1146" s="2" t="s">
        <v>9064</v>
      </c>
      <c r="I1146" s="2" t="s">
        <v>9065</v>
      </c>
      <c r="J1146" s="3" t="s">
        <v>9066</v>
      </c>
      <c r="K1146" s="4">
        <v>43839</v>
      </c>
      <c r="L1146" s="3" t="s">
        <v>9067</v>
      </c>
    </row>
    <row r="1147" spans="1:12" x14ac:dyDescent="0.2">
      <c r="A1147" s="1">
        <v>1146</v>
      </c>
      <c r="B1147" s="2" t="s">
        <v>9068</v>
      </c>
      <c r="C1147" s="2" t="s">
        <v>32</v>
      </c>
      <c r="D1147" s="2" t="s">
        <v>3140</v>
      </c>
      <c r="E1147" s="2" t="s">
        <v>9069</v>
      </c>
      <c r="F1147" s="2" t="s">
        <v>9070</v>
      </c>
      <c r="G1147" s="2" t="s">
        <v>2216</v>
      </c>
      <c r="H1147" s="2" t="s">
        <v>9071</v>
      </c>
      <c r="I1147" s="2" t="s">
        <v>9072</v>
      </c>
      <c r="J1147" s="3" t="s">
        <v>9073</v>
      </c>
      <c r="K1147" s="4">
        <v>44662</v>
      </c>
      <c r="L1147" s="3" t="s">
        <v>9074</v>
      </c>
    </row>
    <row r="1148" spans="1:12" x14ac:dyDescent="0.2">
      <c r="A1148" s="1">
        <v>1147</v>
      </c>
      <c r="B1148" s="2" t="s">
        <v>9075</v>
      </c>
      <c r="C1148" s="2" t="s">
        <v>3401</v>
      </c>
      <c r="D1148" s="2" t="s">
        <v>3166</v>
      </c>
      <c r="E1148" s="2" t="s">
        <v>9076</v>
      </c>
      <c r="F1148" s="2" t="s">
        <v>9077</v>
      </c>
      <c r="G1148" s="2" t="s">
        <v>3015</v>
      </c>
      <c r="H1148" s="2" t="s">
        <v>9078</v>
      </c>
      <c r="I1148" s="2">
        <v>3209994408</v>
      </c>
      <c r="J1148" s="3" t="s">
        <v>9079</v>
      </c>
      <c r="K1148" s="4">
        <v>43844</v>
      </c>
      <c r="L1148" s="3" t="s">
        <v>9080</v>
      </c>
    </row>
    <row r="1149" spans="1:12" x14ac:dyDescent="0.2">
      <c r="A1149" s="1">
        <v>1148</v>
      </c>
      <c r="B1149" s="2" t="s">
        <v>9081</v>
      </c>
      <c r="C1149" s="2" t="s">
        <v>6080</v>
      </c>
      <c r="D1149" s="2" t="s">
        <v>2030</v>
      </c>
      <c r="E1149" s="2" t="s">
        <v>9082</v>
      </c>
      <c r="F1149" s="2" t="s">
        <v>9083</v>
      </c>
      <c r="G1149" s="2" t="s">
        <v>705</v>
      </c>
      <c r="H1149" s="2" t="s">
        <v>9084</v>
      </c>
      <c r="I1149" s="2" t="s">
        <v>9085</v>
      </c>
      <c r="J1149" s="3" t="s">
        <v>9086</v>
      </c>
      <c r="K1149" s="4">
        <v>44660</v>
      </c>
      <c r="L1149" s="3" t="s">
        <v>9087</v>
      </c>
    </row>
    <row r="1150" spans="1:12" x14ac:dyDescent="0.2">
      <c r="A1150" s="1">
        <v>1149</v>
      </c>
      <c r="B1150" s="2" t="s">
        <v>9088</v>
      </c>
      <c r="C1150" s="2" t="s">
        <v>9089</v>
      </c>
      <c r="D1150" s="2" t="s">
        <v>8964</v>
      </c>
      <c r="E1150" s="2" t="s">
        <v>9090</v>
      </c>
      <c r="F1150" s="2" t="s">
        <v>9091</v>
      </c>
      <c r="G1150" s="2" t="s">
        <v>816</v>
      </c>
      <c r="H1150" s="2" t="s">
        <v>9092</v>
      </c>
      <c r="I1150" s="2" t="s">
        <v>9093</v>
      </c>
      <c r="J1150" s="3" t="s">
        <v>9094</v>
      </c>
      <c r="K1150" s="4">
        <v>44140</v>
      </c>
      <c r="L1150" s="3" t="s">
        <v>9095</v>
      </c>
    </row>
    <row r="1151" spans="1:12" x14ac:dyDescent="0.2">
      <c r="A1151" s="1">
        <v>1150</v>
      </c>
      <c r="B1151" s="2" t="s">
        <v>9096</v>
      </c>
      <c r="C1151" s="2" t="s">
        <v>812</v>
      </c>
      <c r="D1151" s="2" t="s">
        <v>2707</v>
      </c>
      <c r="E1151" s="2" t="s">
        <v>9097</v>
      </c>
      <c r="F1151" s="2" t="s">
        <v>9098</v>
      </c>
      <c r="G1151" s="2" t="s">
        <v>27</v>
      </c>
      <c r="H1151" s="2" t="s">
        <v>9099</v>
      </c>
      <c r="I1151" s="2" t="s">
        <v>9100</v>
      </c>
      <c r="J1151" s="3" t="s">
        <v>9101</v>
      </c>
      <c r="K1151" s="4">
        <v>44566</v>
      </c>
      <c r="L1151" s="3" t="s">
        <v>9102</v>
      </c>
    </row>
    <row r="1152" spans="1:12" x14ac:dyDescent="0.2">
      <c r="A1152" s="1">
        <v>1151</v>
      </c>
      <c r="B1152" s="2" t="s">
        <v>9103</v>
      </c>
      <c r="C1152" s="2" t="s">
        <v>1726</v>
      </c>
      <c r="D1152" s="2" t="s">
        <v>9104</v>
      </c>
      <c r="E1152" s="2" t="s">
        <v>9105</v>
      </c>
      <c r="F1152" s="2" t="s">
        <v>9106</v>
      </c>
      <c r="G1152" s="2" t="s">
        <v>1702</v>
      </c>
      <c r="H1152" s="2" t="s">
        <v>9107</v>
      </c>
      <c r="I1152" s="2" t="s">
        <v>9108</v>
      </c>
      <c r="J1152" s="3" t="s">
        <v>9109</v>
      </c>
      <c r="K1152" s="4">
        <v>44523</v>
      </c>
      <c r="L1152" s="3" t="s">
        <v>9110</v>
      </c>
    </row>
    <row r="1153" spans="1:12" x14ac:dyDescent="0.2">
      <c r="A1153" s="1">
        <v>1152</v>
      </c>
      <c r="B1153" s="2" t="s">
        <v>9111</v>
      </c>
      <c r="C1153" s="2" t="s">
        <v>9112</v>
      </c>
      <c r="D1153" s="2" t="s">
        <v>9113</v>
      </c>
      <c r="E1153" s="2" t="s">
        <v>9114</v>
      </c>
      <c r="F1153" s="2" t="s">
        <v>9115</v>
      </c>
      <c r="G1153" s="2" t="s">
        <v>72</v>
      </c>
      <c r="H1153" s="2" t="s">
        <v>9116</v>
      </c>
      <c r="I1153" s="2" t="s">
        <v>9117</v>
      </c>
      <c r="J1153" s="3" t="s">
        <v>9118</v>
      </c>
      <c r="K1153" s="4">
        <v>44701</v>
      </c>
      <c r="L1153" s="3" t="s">
        <v>9119</v>
      </c>
    </row>
    <row r="1154" spans="1:12" x14ac:dyDescent="0.2">
      <c r="A1154" s="1">
        <v>1153</v>
      </c>
      <c r="B1154" s="2" t="s">
        <v>9120</v>
      </c>
      <c r="C1154" s="2" t="s">
        <v>7251</v>
      </c>
      <c r="D1154" s="2" t="s">
        <v>5016</v>
      </c>
      <c r="E1154" s="2" t="s">
        <v>9121</v>
      </c>
      <c r="F1154" s="2" t="s">
        <v>9122</v>
      </c>
      <c r="G1154" s="2" t="s">
        <v>4492</v>
      </c>
      <c r="H1154" s="2" t="s">
        <v>9123</v>
      </c>
      <c r="I1154" s="2" t="s">
        <v>9124</v>
      </c>
      <c r="J1154" s="3" t="s">
        <v>9125</v>
      </c>
      <c r="K1154" s="4">
        <v>43929</v>
      </c>
      <c r="L1154" s="3" t="s">
        <v>9126</v>
      </c>
    </row>
    <row r="1155" spans="1:12" x14ac:dyDescent="0.2">
      <c r="A1155" s="1">
        <v>1154</v>
      </c>
      <c r="B1155" s="2" t="s">
        <v>9127</v>
      </c>
      <c r="C1155" s="2" t="s">
        <v>481</v>
      </c>
      <c r="D1155" s="2" t="s">
        <v>9128</v>
      </c>
      <c r="E1155" s="2" t="s">
        <v>9129</v>
      </c>
      <c r="F1155" s="2" t="s">
        <v>9130</v>
      </c>
      <c r="G1155" s="2" t="s">
        <v>1544</v>
      </c>
      <c r="H1155" s="2">
        <v>4982011226</v>
      </c>
      <c r="I1155" s="2" t="s">
        <v>9131</v>
      </c>
      <c r="J1155" s="3" t="s">
        <v>9132</v>
      </c>
      <c r="K1155" s="4">
        <v>44214</v>
      </c>
      <c r="L1155" s="3" t="s">
        <v>9133</v>
      </c>
    </row>
    <row r="1156" spans="1:12" x14ac:dyDescent="0.2">
      <c r="A1156" s="1">
        <v>1155</v>
      </c>
      <c r="B1156" s="2" t="s">
        <v>9134</v>
      </c>
      <c r="C1156" s="2" t="s">
        <v>1530</v>
      </c>
      <c r="D1156" s="2" t="s">
        <v>9135</v>
      </c>
      <c r="E1156" s="2" t="s">
        <v>9136</v>
      </c>
      <c r="F1156" s="2" t="s">
        <v>9137</v>
      </c>
      <c r="G1156" s="2" t="s">
        <v>560</v>
      </c>
      <c r="H1156" s="2">
        <v>4413956651</v>
      </c>
      <c r="I1156" s="2" t="s">
        <v>9138</v>
      </c>
      <c r="J1156" s="3" t="s">
        <v>9139</v>
      </c>
      <c r="K1156" s="4">
        <v>44586</v>
      </c>
      <c r="L1156" s="3" t="s">
        <v>9140</v>
      </c>
    </row>
    <row r="1157" spans="1:12" x14ac:dyDescent="0.2">
      <c r="A1157" s="1">
        <v>1156</v>
      </c>
      <c r="B1157" s="2" t="s">
        <v>9141</v>
      </c>
      <c r="C1157" s="2" t="s">
        <v>7839</v>
      </c>
      <c r="D1157" s="2" t="s">
        <v>9142</v>
      </c>
      <c r="E1157" s="2" t="s">
        <v>9143</v>
      </c>
      <c r="F1157" s="2" t="s">
        <v>9144</v>
      </c>
      <c r="G1157" s="2" t="s">
        <v>2826</v>
      </c>
      <c r="H1157" s="2" t="s">
        <v>9145</v>
      </c>
      <c r="I1157" s="2" t="s">
        <v>9146</v>
      </c>
      <c r="J1157" s="3" t="s">
        <v>9147</v>
      </c>
      <c r="K1157" s="4">
        <v>44587</v>
      </c>
      <c r="L1157" s="3" t="s">
        <v>9148</v>
      </c>
    </row>
    <row r="1158" spans="1:12" x14ac:dyDescent="0.2">
      <c r="A1158" s="1">
        <v>1157</v>
      </c>
      <c r="B1158" s="2" t="s">
        <v>9149</v>
      </c>
      <c r="C1158" s="2" t="s">
        <v>9150</v>
      </c>
      <c r="D1158" s="2" t="s">
        <v>4217</v>
      </c>
      <c r="E1158" s="2" t="s">
        <v>9151</v>
      </c>
      <c r="F1158" s="2" t="s">
        <v>9152</v>
      </c>
      <c r="G1158" s="2" t="s">
        <v>948</v>
      </c>
      <c r="H1158" s="2" t="s">
        <v>9153</v>
      </c>
      <c r="I1158" s="2" t="s">
        <v>9154</v>
      </c>
      <c r="J1158" s="3" t="s">
        <v>9155</v>
      </c>
      <c r="K1158" s="4">
        <v>44130</v>
      </c>
      <c r="L1158" s="3" t="s">
        <v>9156</v>
      </c>
    </row>
    <row r="1159" spans="1:12" x14ac:dyDescent="0.2">
      <c r="A1159" s="1">
        <v>1158</v>
      </c>
      <c r="B1159" s="2" t="s">
        <v>9157</v>
      </c>
      <c r="C1159" s="2" t="s">
        <v>4208</v>
      </c>
      <c r="D1159" s="2" t="s">
        <v>9135</v>
      </c>
      <c r="E1159" s="2" t="s">
        <v>9158</v>
      </c>
      <c r="F1159" s="2" t="s">
        <v>9159</v>
      </c>
      <c r="G1159" s="2" t="s">
        <v>153</v>
      </c>
      <c r="H1159" s="2" t="s">
        <v>9160</v>
      </c>
      <c r="I1159" s="2" t="s">
        <v>9161</v>
      </c>
      <c r="J1159" s="3" t="s">
        <v>9162</v>
      </c>
      <c r="K1159" s="4">
        <v>44608</v>
      </c>
      <c r="L1159" s="3" t="s">
        <v>9163</v>
      </c>
    </row>
    <row r="1160" spans="1:12" x14ac:dyDescent="0.2">
      <c r="A1160" s="1">
        <v>1159</v>
      </c>
      <c r="B1160" s="2" t="s">
        <v>9164</v>
      </c>
      <c r="C1160" s="2" t="s">
        <v>953</v>
      </c>
      <c r="D1160" s="2" t="s">
        <v>3752</v>
      </c>
      <c r="E1160" s="2" t="s">
        <v>9165</v>
      </c>
      <c r="F1160" s="2" t="s">
        <v>9166</v>
      </c>
      <c r="G1160" s="2" t="s">
        <v>1148</v>
      </c>
      <c r="H1160" s="2" t="s">
        <v>9167</v>
      </c>
      <c r="I1160" s="2" t="s">
        <v>9168</v>
      </c>
      <c r="J1160" s="3" t="s">
        <v>9169</v>
      </c>
      <c r="K1160" s="4">
        <v>44204</v>
      </c>
      <c r="L1160" s="3" t="s">
        <v>9170</v>
      </c>
    </row>
    <row r="1161" spans="1:12" x14ac:dyDescent="0.2">
      <c r="A1161" s="1">
        <v>1160</v>
      </c>
      <c r="B1161" s="2" t="s">
        <v>9171</v>
      </c>
      <c r="C1161" s="2" t="s">
        <v>2987</v>
      </c>
      <c r="D1161" s="2" t="s">
        <v>9172</v>
      </c>
      <c r="E1161" s="2" t="s">
        <v>9173</v>
      </c>
      <c r="F1161" s="2" t="s">
        <v>9174</v>
      </c>
      <c r="G1161" s="2" t="s">
        <v>467</v>
      </c>
      <c r="H1161" s="2" t="s">
        <v>9175</v>
      </c>
      <c r="I1161" s="2" t="s">
        <v>9176</v>
      </c>
      <c r="J1161" s="3" t="s">
        <v>9177</v>
      </c>
      <c r="K1161" s="4">
        <v>43921</v>
      </c>
      <c r="L1161" s="3" t="s">
        <v>9178</v>
      </c>
    </row>
    <row r="1162" spans="1:12" x14ac:dyDescent="0.2">
      <c r="A1162" s="1">
        <v>1161</v>
      </c>
      <c r="B1162" s="2" t="s">
        <v>9179</v>
      </c>
      <c r="C1162" s="2" t="s">
        <v>1093</v>
      </c>
      <c r="D1162" s="2" t="s">
        <v>5578</v>
      </c>
      <c r="E1162" s="2" t="s">
        <v>9180</v>
      </c>
      <c r="F1162" s="2" t="s">
        <v>9181</v>
      </c>
      <c r="G1162" s="2" t="s">
        <v>457</v>
      </c>
      <c r="H1162" s="2" t="s">
        <v>9182</v>
      </c>
      <c r="I1162" s="2">
        <v>6246950686</v>
      </c>
      <c r="J1162" s="3" t="s">
        <v>9183</v>
      </c>
      <c r="K1162" s="4">
        <v>44603</v>
      </c>
      <c r="L1162" s="3" t="s">
        <v>9184</v>
      </c>
    </row>
    <row r="1163" spans="1:12" x14ac:dyDescent="0.2">
      <c r="A1163" s="1">
        <v>1162</v>
      </c>
      <c r="B1163" s="2" t="s">
        <v>9185</v>
      </c>
      <c r="C1163" s="2" t="s">
        <v>1870</v>
      </c>
      <c r="D1163" s="2" t="s">
        <v>6532</v>
      </c>
      <c r="E1163" s="2" t="s">
        <v>9186</v>
      </c>
      <c r="F1163" s="2" t="s">
        <v>9187</v>
      </c>
      <c r="G1163" s="2" t="s">
        <v>2728</v>
      </c>
      <c r="H1163" s="2" t="s">
        <v>9188</v>
      </c>
      <c r="I1163" s="2" t="s">
        <v>9189</v>
      </c>
      <c r="J1163" s="3" t="s">
        <v>9190</v>
      </c>
      <c r="K1163" s="4">
        <v>44609</v>
      </c>
      <c r="L1163" s="3" t="s">
        <v>9191</v>
      </c>
    </row>
    <row r="1164" spans="1:12" x14ac:dyDescent="0.2">
      <c r="A1164" s="1">
        <v>1163</v>
      </c>
      <c r="B1164" s="2" t="s">
        <v>9192</v>
      </c>
      <c r="C1164" s="2" t="s">
        <v>8152</v>
      </c>
      <c r="D1164" s="2" t="s">
        <v>14</v>
      </c>
      <c r="E1164" s="2" t="s">
        <v>9193</v>
      </c>
      <c r="F1164" s="2" t="s">
        <v>9194</v>
      </c>
      <c r="G1164" s="2" t="s">
        <v>1506</v>
      </c>
      <c r="H1164" s="2" t="s">
        <v>9195</v>
      </c>
      <c r="I1164" s="2" t="s">
        <v>9196</v>
      </c>
      <c r="J1164" s="3" t="s">
        <v>9197</v>
      </c>
      <c r="K1164" s="4">
        <v>44592</v>
      </c>
      <c r="L1164" s="3" t="s">
        <v>9198</v>
      </c>
    </row>
    <row r="1165" spans="1:12" x14ac:dyDescent="0.2">
      <c r="A1165" s="1">
        <v>1164</v>
      </c>
      <c r="B1165" s="2" t="s">
        <v>9199</v>
      </c>
      <c r="C1165" s="2" t="s">
        <v>1930</v>
      </c>
      <c r="D1165" s="2" t="s">
        <v>5325</v>
      </c>
      <c r="E1165" s="2" t="s">
        <v>9200</v>
      </c>
      <c r="F1165" s="2" t="s">
        <v>9201</v>
      </c>
      <c r="G1165" s="2" t="s">
        <v>5163</v>
      </c>
      <c r="H1165" s="2" t="s">
        <v>9202</v>
      </c>
      <c r="I1165" s="2" t="s">
        <v>9203</v>
      </c>
      <c r="J1165" s="3" t="s">
        <v>9204</v>
      </c>
      <c r="K1165" s="4">
        <v>43855</v>
      </c>
      <c r="L1165" s="3" t="s">
        <v>9205</v>
      </c>
    </row>
    <row r="1166" spans="1:12" x14ac:dyDescent="0.2">
      <c r="A1166" s="1">
        <v>1165</v>
      </c>
      <c r="B1166" s="2" t="s">
        <v>9206</v>
      </c>
      <c r="C1166" s="2" t="s">
        <v>3885</v>
      </c>
      <c r="D1166" s="2" t="s">
        <v>3981</v>
      </c>
      <c r="E1166" s="2" t="s">
        <v>9207</v>
      </c>
      <c r="F1166" s="2" t="s">
        <v>9208</v>
      </c>
      <c r="G1166" s="2" t="s">
        <v>723</v>
      </c>
      <c r="H1166" s="2" t="s">
        <v>9209</v>
      </c>
      <c r="I1166" s="2" t="s">
        <v>9210</v>
      </c>
      <c r="J1166" s="3" t="s">
        <v>9211</v>
      </c>
      <c r="K1166" s="4">
        <v>44350</v>
      </c>
      <c r="L1166" s="3" t="s">
        <v>9212</v>
      </c>
    </row>
    <row r="1167" spans="1:12" x14ac:dyDescent="0.2">
      <c r="A1167" s="1">
        <v>1166</v>
      </c>
      <c r="B1167" s="2" t="s">
        <v>9213</v>
      </c>
      <c r="C1167" s="2" t="s">
        <v>2450</v>
      </c>
      <c r="D1167" s="2" t="s">
        <v>8136</v>
      </c>
      <c r="E1167" s="2" t="s">
        <v>9214</v>
      </c>
      <c r="F1167" s="2" t="s">
        <v>9215</v>
      </c>
      <c r="G1167" s="2" t="s">
        <v>1811</v>
      </c>
      <c r="H1167" s="2" t="s">
        <v>9216</v>
      </c>
      <c r="I1167" s="2" t="s">
        <v>9217</v>
      </c>
      <c r="J1167" s="3" t="s">
        <v>9218</v>
      </c>
      <c r="K1167" s="4">
        <v>44287</v>
      </c>
      <c r="L1167" s="3" t="s">
        <v>9219</v>
      </c>
    </row>
    <row r="1168" spans="1:12" x14ac:dyDescent="0.2">
      <c r="A1168" s="1">
        <v>1167</v>
      </c>
      <c r="B1168" s="2" t="s">
        <v>9220</v>
      </c>
      <c r="C1168" s="2" t="s">
        <v>481</v>
      </c>
      <c r="D1168" s="2" t="s">
        <v>547</v>
      </c>
      <c r="E1168" s="2" t="s">
        <v>9221</v>
      </c>
      <c r="F1168" s="2" t="s">
        <v>9222</v>
      </c>
      <c r="G1168" s="2" t="s">
        <v>3302</v>
      </c>
      <c r="H1168" s="2" t="s">
        <v>9223</v>
      </c>
      <c r="I1168" s="2" t="s">
        <v>9224</v>
      </c>
      <c r="J1168" s="3" t="s">
        <v>9225</v>
      </c>
      <c r="K1168" s="4">
        <v>44475</v>
      </c>
      <c r="L1168" s="3" t="s">
        <v>9226</v>
      </c>
    </row>
    <row r="1169" spans="1:12" x14ac:dyDescent="0.2">
      <c r="A1169" s="1">
        <v>1168</v>
      </c>
      <c r="B1169" s="2" t="s">
        <v>9227</v>
      </c>
      <c r="C1169" s="2" t="s">
        <v>2760</v>
      </c>
      <c r="D1169" s="2" t="s">
        <v>9228</v>
      </c>
      <c r="E1169" s="2" t="s">
        <v>9229</v>
      </c>
      <c r="F1169" s="2" t="s">
        <v>9230</v>
      </c>
      <c r="G1169" s="2" t="s">
        <v>437</v>
      </c>
      <c r="H1169" s="2">
        <v>7765945041</v>
      </c>
      <c r="I1169" s="2" t="s">
        <v>9231</v>
      </c>
      <c r="J1169" s="3" t="s">
        <v>9232</v>
      </c>
      <c r="K1169" s="4">
        <v>44463</v>
      </c>
      <c r="L1169" s="3" t="s">
        <v>9233</v>
      </c>
    </row>
    <row r="1170" spans="1:12" x14ac:dyDescent="0.2">
      <c r="A1170" s="1">
        <v>1169</v>
      </c>
      <c r="B1170" s="2" t="s">
        <v>9234</v>
      </c>
      <c r="C1170" s="2" t="s">
        <v>3735</v>
      </c>
      <c r="D1170" s="2" t="s">
        <v>3174</v>
      </c>
      <c r="E1170" s="2" t="s">
        <v>9235</v>
      </c>
      <c r="F1170" s="2" t="s">
        <v>9236</v>
      </c>
      <c r="G1170" s="2" t="s">
        <v>1326</v>
      </c>
      <c r="H1170" s="2" t="s">
        <v>9237</v>
      </c>
      <c r="I1170" s="2" t="s">
        <v>9238</v>
      </c>
      <c r="J1170" s="3" t="s">
        <v>9239</v>
      </c>
      <c r="K1170" s="4">
        <v>44437</v>
      </c>
      <c r="L1170" s="3" t="s">
        <v>9240</v>
      </c>
    </row>
    <row r="1171" spans="1:12" x14ac:dyDescent="0.2">
      <c r="A1171" s="1">
        <v>1170</v>
      </c>
      <c r="B1171" s="2" t="s">
        <v>9241</v>
      </c>
      <c r="C1171" s="2" t="s">
        <v>1571</v>
      </c>
      <c r="D1171" s="2" t="s">
        <v>5972</v>
      </c>
      <c r="E1171" s="2" t="s">
        <v>9242</v>
      </c>
      <c r="F1171" s="2" t="s">
        <v>9243</v>
      </c>
      <c r="G1171" s="2" t="s">
        <v>3623</v>
      </c>
      <c r="H1171" s="2" t="s">
        <v>9244</v>
      </c>
      <c r="I1171" s="2" t="s">
        <v>9245</v>
      </c>
      <c r="J1171" s="3" t="s">
        <v>9246</v>
      </c>
      <c r="K1171" s="4">
        <v>44198</v>
      </c>
      <c r="L1171" s="3" t="s">
        <v>9247</v>
      </c>
    </row>
    <row r="1172" spans="1:12" x14ac:dyDescent="0.2">
      <c r="A1172" s="1">
        <v>1171</v>
      </c>
      <c r="B1172" s="2" t="s">
        <v>9248</v>
      </c>
      <c r="C1172" s="2" t="s">
        <v>692</v>
      </c>
      <c r="D1172" s="2" t="s">
        <v>168</v>
      </c>
      <c r="E1172" s="2" t="s">
        <v>9249</v>
      </c>
      <c r="F1172" s="2" t="s">
        <v>9250</v>
      </c>
      <c r="G1172" s="2" t="s">
        <v>340</v>
      </c>
      <c r="H1172" s="2" t="s">
        <v>9251</v>
      </c>
      <c r="I1172" s="2">
        <v>726009129</v>
      </c>
      <c r="J1172" s="3" t="s">
        <v>9252</v>
      </c>
      <c r="K1172" s="4">
        <v>44367</v>
      </c>
      <c r="L1172" s="3" t="s">
        <v>9253</v>
      </c>
    </row>
    <row r="1173" spans="1:12" x14ac:dyDescent="0.2">
      <c r="A1173" s="1">
        <v>1172</v>
      </c>
      <c r="B1173" s="2" t="s">
        <v>9254</v>
      </c>
      <c r="C1173" s="2" t="s">
        <v>7026</v>
      </c>
      <c r="D1173" s="2" t="s">
        <v>9255</v>
      </c>
      <c r="E1173" s="2" t="s">
        <v>9256</v>
      </c>
      <c r="F1173" s="2" t="s">
        <v>9257</v>
      </c>
      <c r="G1173" s="2" t="s">
        <v>3133</v>
      </c>
      <c r="H1173" s="2" t="s">
        <v>9258</v>
      </c>
      <c r="I1173" s="2" t="s">
        <v>9259</v>
      </c>
      <c r="J1173" s="3" t="s">
        <v>9260</v>
      </c>
      <c r="K1173" s="4">
        <v>44227</v>
      </c>
      <c r="L1173" s="3" t="s">
        <v>9261</v>
      </c>
    </row>
    <row r="1174" spans="1:12" x14ac:dyDescent="0.2">
      <c r="A1174" s="1">
        <v>1173</v>
      </c>
      <c r="B1174" s="2" t="s">
        <v>9262</v>
      </c>
      <c r="C1174" s="2" t="s">
        <v>3245</v>
      </c>
      <c r="D1174" s="2" t="s">
        <v>3467</v>
      </c>
      <c r="E1174" s="2" t="s">
        <v>9263</v>
      </c>
      <c r="F1174" s="2" t="s">
        <v>9264</v>
      </c>
      <c r="G1174" s="2" t="s">
        <v>428</v>
      </c>
      <c r="H1174" s="2" t="s">
        <v>9265</v>
      </c>
      <c r="I1174" s="2" t="s">
        <v>9266</v>
      </c>
      <c r="J1174" s="3" t="s">
        <v>9267</v>
      </c>
      <c r="K1174" s="4">
        <v>44560</v>
      </c>
      <c r="L1174" s="3" t="s">
        <v>9268</v>
      </c>
    </row>
    <row r="1175" spans="1:12" x14ac:dyDescent="0.2">
      <c r="A1175" s="1">
        <v>1174</v>
      </c>
      <c r="B1175" s="2" t="s">
        <v>9269</v>
      </c>
      <c r="C1175" s="2" t="s">
        <v>9270</v>
      </c>
      <c r="D1175" s="2" t="s">
        <v>4031</v>
      </c>
      <c r="E1175" s="2" t="s">
        <v>9271</v>
      </c>
      <c r="F1175" s="2" t="s">
        <v>9272</v>
      </c>
      <c r="G1175" s="2" t="s">
        <v>892</v>
      </c>
      <c r="H1175" s="2" t="s">
        <v>9273</v>
      </c>
      <c r="I1175" s="2" t="s">
        <v>9274</v>
      </c>
      <c r="J1175" s="3" t="s">
        <v>9275</v>
      </c>
      <c r="K1175" s="4">
        <v>44657</v>
      </c>
      <c r="L1175" s="3" t="s">
        <v>9276</v>
      </c>
    </row>
    <row r="1176" spans="1:12" x14ac:dyDescent="0.2">
      <c r="A1176" s="1">
        <v>1175</v>
      </c>
      <c r="B1176" s="2" t="s">
        <v>9277</v>
      </c>
      <c r="C1176" s="2" t="s">
        <v>5076</v>
      </c>
      <c r="D1176" s="2" t="s">
        <v>9278</v>
      </c>
      <c r="E1176" s="2" t="s">
        <v>9279</v>
      </c>
      <c r="F1176" s="2" t="s">
        <v>9280</v>
      </c>
      <c r="G1176" s="2" t="s">
        <v>6506</v>
      </c>
      <c r="H1176" s="2" t="s">
        <v>9281</v>
      </c>
      <c r="I1176" s="2" t="s">
        <v>9282</v>
      </c>
      <c r="J1176" s="3" t="s">
        <v>9283</v>
      </c>
      <c r="K1176" s="4">
        <v>44654</v>
      </c>
      <c r="L1176" s="3" t="s">
        <v>9284</v>
      </c>
    </row>
    <row r="1177" spans="1:12" x14ac:dyDescent="0.2">
      <c r="A1177" s="1">
        <v>1176</v>
      </c>
      <c r="B1177" s="2" t="s">
        <v>9285</v>
      </c>
      <c r="C1177" s="2" t="s">
        <v>3768</v>
      </c>
      <c r="D1177" s="2" t="s">
        <v>2668</v>
      </c>
      <c r="E1177" s="2" t="s">
        <v>9286</v>
      </c>
      <c r="F1177" s="2" t="s">
        <v>9287</v>
      </c>
      <c r="G1177" s="2" t="s">
        <v>589</v>
      </c>
      <c r="H1177" s="2" t="s">
        <v>9288</v>
      </c>
      <c r="I1177" s="2" t="s">
        <v>9289</v>
      </c>
      <c r="J1177" s="3" t="s">
        <v>9290</v>
      </c>
      <c r="K1177" s="4">
        <v>43979</v>
      </c>
      <c r="L1177" s="3" t="s">
        <v>9291</v>
      </c>
    </row>
    <row r="1178" spans="1:12" x14ac:dyDescent="0.2">
      <c r="A1178" s="1">
        <v>1177</v>
      </c>
      <c r="B1178" s="2" t="s">
        <v>9292</v>
      </c>
      <c r="C1178" s="2" t="s">
        <v>2624</v>
      </c>
      <c r="D1178" s="2" t="s">
        <v>9293</v>
      </c>
      <c r="E1178" s="2" t="s">
        <v>9294</v>
      </c>
      <c r="F1178" s="2" t="s">
        <v>9295</v>
      </c>
      <c r="G1178" s="2" t="s">
        <v>428</v>
      </c>
      <c r="H1178" s="2" t="s">
        <v>9296</v>
      </c>
      <c r="I1178" s="2" t="s">
        <v>9297</v>
      </c>
      <c r="J1178" s="3" t="s">
        <v>9298</v>
      </c>
      <c r="K1178" s="4">
        <v>43931</v>
      </c>
      <c r="L1178" s="3" t="s">
        <v>9299</v>
      </c>
    </row>
    <row r="1179" spans="1:12" x14ac:dyDescent="0.2">
      <c r="A1179" s="1">
        <v>1178</v>
      </c>
      <c r="B1179" s="2" t="s">
        <v>9300</v>
      </c>
      <c r="C1179" s="2" t="s">
        <v>78</v>
      </c>
      <c r="D1179" s="2" t="s">
        <v>9301</v>
      </c>
      <c r="E1179" s="2" t="s">
        <v>9302</v>
      </c>
      <c r="F1179" s="2" t="s">
        <v>9303</v>
      </c>
      <c r="G1179" s="2" t="s">
        <v>1336</v>
      </c>
      <c r="H1179" s="2" t="s">
        <v>9304</v>
      </c>
      <c r="I1179" s="2" t="s">
        <v>9305</v>
      </c>
      <c r="J1179" s="3" t="s">
        <v>9306</v>
      </c>
      <c r="K1179" s="4">
        <v>44261</v>
      </c>
      <c r="L1179" s="3" t="s">
        <v>9307</v>
      </c>
    </row>
    <row r="1180" spans="1:12" x14ac:dyDescent="0.2">
      <c r="A1180" s="1">
        <v>1179</v>
      </c>
      <c r="B1180" s="2" t="s">
        <v>9308</v>
      </c>
      <c r="C1180" s="2" t="s">
        <v>167</v>
      </c>
      <c r="D1180" s="2" t="s">
        <v>9309</v>
      </c>
      <c r="E1180" s="2" t="s">
        <v>9310</v>
      </c>
      <c r="F1180" s="2" t="s">
        <v>9311</v>
      </c>
      <c r="G1180" s="2" t="s">
        <v>1389</v>
      </c>
      <c r="H1180" s="2">
        <f>1-410-914-6945</f>
        <v>-8268</v>
      </c>
      <c r="I1180" s="2" t="s">
        <v>9312</v>
      </c>
      <c r="J1180" s="3" t="s">
        <v>9313</v>
      </c>
      <c r="K1180" s="4">
        <v>44112</v>
      </c>
      <c r="L1180" s="3" t="s">
        <v>9314</v>
      </c>
    </row>
    <row r="1181" spans="1:12" x14ac:dyDescent="0.2">
      <c r="A1181" s="1">
        <v>1180</v>
      </c>
      <c r="B1181" s="2" t="s">
        <v>9315</v>
      </c>
      <c r="C1181" s="2" t="s">
        <v>802</v>
      </c>
      <c r="D1181" s="2" t="s">
        <v>5300</v>
      </c>
      <c r="E1181" s="2" t="s">
        <v>9316</v>
      </c>
      <c r="F1181" s="2" t="s">
        <v>5087</v>
      </c>
      <c r="G1181" s="2" t="s">
        <v>1991</v>
      </c>
      <c r="H1181" s="2" t="s">
        <v>9317</v>
      </c>
      <c r="I1181" s="2" t="s">
        <v>9318</v>
      </c>
      <c r="J1181" s="3" t="s">
        <v>9319</v>
      </c>
      <c r="K1181" s="4">
        <v>44411</v>
      </c>
      <c r="L1181" s="3" t="s">
        <v>9320</v>
      </c>
    </row>
    <row r="1182" spans="1:12" x14ac:dyDescent="0.2">
      <c r="A1182" s="1">
        <v>1181</v>
      </c>
      <c r="B1182" s="2" t="s">
        <v>9321</v>
      </c>
      <c r="C1182" s="2" t="s">
        <v>6095</v>
      </c>
      <c r="D1182" s="2" t="s">
        <v>9322</v>
      </c>
      <c r="E1182" s="2" t="s">
        <v>9323</v>
      </c>
      <c r="F1182" s="2" t="s">
        <v>9324</v>
      </c>
      <c r="G1182" s="2" t="s">
        <v>6506</v>
      </c>
      <c r="H1182" s="2" t="s">
        <v>9325</v>
      </c>
      <c r="I1182" s="2" t="s">
        <v>9326</v>
      </c>
      <c r="J1182" s="3" t="s">
        <v>9327</v>
      </c>
      <c r="K1182" s="4">
        <v>44260</v>
      </c>
      <c r="L1182" s="3" t="s">
        <v>9328</v>
      </c>
    </row>
    <row r="1183" spans="1:12" x14ac:dyDescent="0.2">
      <c r="A1183" s="1">
        <v>1182</v>
      </c>
      <c r="B1183" s="2" t="s">
        <v>9329</v>
      </c>
      <c r="C1183" s="2" t="s">
        <v>1409</v>
      </c>
      <c r="D1183" s="2" t="s">
        <v>9330</v>
      </c>
      <c r="E1183" s="2" t="s">
        <v>9331</v>
      </c>
      <c r="F1183" s="2" t="s">
        <v>9332</v>
      </c>
      <c r="G1183" s="2" t="s">
        <v>7170</v>
      </c>
      <c r="H1183" s="2" t="s">
        <v>9333</v>
      </c>
      <c r="I1183" s="2" t="s">
        <v>9334</v>
      </c>
      <c r="J1183" s="3" t="s">
        <v>9335</v>
      </c>
      <c r="K1183" s="4">
        <v>44319</v>
      </c>
      <c r="L1183" s="3" t="s">
        <v>9336</v>
      </c>
    </row>
    <row r="1184" spans="1:12" x14ac:dyDescent="0.2">
      <c r="A1184" s="1">
        <v>1183</v>
      </c>
      <c r="B1184" s="2" t="s">
        <v>9337</v>
      </c>
      <c r="C1184" s="2" t="s">
        <v>1200</v>
      </c>
      <c r="D1184" s="2" t="s">
        <v>4680</v>
      </c>
      <c r="E1184" s="2" t="s">
        <v>9338</v>
      </c>
      <c r="F1184" s="2" t="s">
        <v>9339</v>
      </c>
      <c r="G1184" s="2" t="s">
        <v>5858</v>
      </c>
      <c r="H1184" s="2">
        <v>9146655178</v>
      </c>
      <c r="I1184" s="2" t="s">
        <v>9340</v>
      </c>
      <c r="J1184" s="3" t="s">
        <v>9341</v>
      </c>
      <c r="K1184" s="4">
        <v>44139</v>
      </c>
      <c r="L1184" s="3" t="s">
        <v>9342</v>
      </c>
    </row>
    <row r="1185" spans="1:12" x14ac:dyDescent="0.2">
      <c r="A1185" s="1">
        <v>1184</v>
      </c>
      <c r="B1185" s="2" t="s">
        <v>9343</v>
      </c>
      <c r="C1185" s="2" t="s">
        <v>8578</v>
      </c>
      <c r="D1185" s="2" t="s">
        <v>1271</v>
      </c>
      <c r="E1185" s="2" t="s">
        <v>9344</v>
      </c>
      <c r="F1185" s="2" t="s">
        <v>9345</v>
      </c>
      <c r="G1185" s="2" t="s">
        <v>44</v>
      </c>
      <c r="H1185" s="2" t="s">
        <v>9346</v>
      </c>
      <c r="I1185" s="2" t="s">
        <v>9347</v>
      </c>
      <c r="J1185" s="3" t="s">
        <v>9348</v>
      </c>
      <c r="K1185" s="4">
        <v>43847</v>
      </c>
      <c r="L1185" s="3" t="s">
        <v>9349</v>
      </c>
    </row>
    <row r="1186" spans="1:12" x14ac:dyDescent="0.2">
      <c r="A1186" s="1">
        <v>1185</v>
      </c>
      <c r="B1186" s="2" t="s">
        <v>9350</v>
      </c>
      <c r="C1186" s="2" t="s">
        <v>4413</v>
      </c>
      <c r="D1186" s="2" t="s">
        <v>1128</v>
      </c>
      <c r="E1186" s="2" t="s">
        <v>9351</v>
      </c>
      <c r="F1186" s="2" t="s">
        <v>236</v>
      </c>
      <c r="G1186" s="2" t="s">
        <v>217</v>
      </c>
      <c r="H1186" s="2" t="s">
        <v>9352</v>
      </c>
      <c r="I1186" s="2">
        <v>775767643</v>
      </c>
      <c r="J1186" s="3" t="s">
        <v>9353</v>
      </c>
      <c r="K1186" s="4">
        <v>44348</v>
      </c>
      <c r="L1186" s="3" t="s">
        <v>9354</v>
      </c>
    </row>
    <row r="1187" spans="1:12" x14ac:dyDescent="0.2">
      <c r="A1187" s="1">
        <v>1186</v>
      </c>
      <c r="B1187" s="2" t="s">
        <v>9355</v>
      </c>
      <c r="C1187" s="2" t="s">
        <v>6417</v>
      </c>
      <c r="D1187" s="2" t="s">
        <v>9356</v>
      </c>
      <c r="E1187" s="2" t="s">
        <v>9357</v>
      </c>
      <c r="F1187" s="2" t="s">
        <v>9358</v>
      </c>
      <c r="G1187" s="2" t="s">
        <v>816</v>
      </c>
      <c r="H1187" s="2" t="s">
        <v>9359</v>
      </c>
      <c r="I1187" s="2" t="s">
        <v>9360</v>
      </c>
      <c r="J1187" s="3" t="s">
        <v>9361</v>
      </c>
      <c r="K1187" s="4">
        <v>44332</v>
      </c>
      <c r="L1187" s="3" t="s">
        <v>2100</v>
      </c>
    </row>
    <row r="1188" spans="1:12" x14ac:dyDescent="0.2">
      <c r="A1188" s="1">
        <v>1187</v>
      </c>
      <c r="B1188" s="2" t="s">
        <v>9362</v>
      </c>
      <c r="C1188" s="2" t="s">
        <v>2649</v>
      </c>
      <c r="D1188" s="2" t="s">
        <v>3492</v>
      </c>
      <c r="E1188" s="2" t="s">
        <v>9363</v>
      </c>
      <c r="F1188" s="2" t="s">
        <v>9364</v>
      </c>
      <c r="G1188" s="2" t="s">
        <v>5010</v>
      </c>
      <c r="H1188" s="2" t="s">
        <v>9365</v>
      </c>
      <c r="I1188" s="2" t="s">
        <v>9366</v>
      </c>
      <c r="J1188" s="3" t="s">
        <v>9367</v>
      </c>
      <c r="K1188" s="4">
        <v>44642</v>
      </c>
      <c r="L1188" s="3" t="s">
        <v>9368</v>
      </c>
    </row>
    <row r="1189" spans="1:12" x14ac:dyDescent="0.2">
      <c r="A1189" s="1">
        <v>1188</v>
      </c>
      <c r="B1189" s="2" t="s">
        <v>9369</v>
      </c>
      <c r="C1189" s="2" t="s">
        <v>8397</v>
      </c>
      <c r="D1189" s="2" t="s">
        <v>4056</v>
      </c>
      <c r="E1189" s="2" t="s">
        <v>7862</v>
      </c>
      <c r="F1189" s="2" t="s">
        <v>9370</v>
      </c>
      <c r="G1189" s="2" t="s">
        <v>2089</v>
      </c>
      <c r="H1189" s="2" t="s">
        <v>9371</v>
      </c>
      <c r="I1189" s="2">
        <v>6017910429</v>
      </c>
      <c r="J1189" s="3" t="s">
        <v>9372</v>
      </c>
      <c r="K1189" s="4">
        <v>44154</v>
      </c>
      <c r="L1189" s="3" t="s">
        <v>9373</v>
      </c>
    </row>
    <row r="1190" spans="1:12" x14ac:dyDescent="0.2">
      <c r="A1190" s="1">
        <v>1189</v>
      </c>
      <c r="B1190" s="2" t="s">
        <v>9374</v>
      </c>
      <c r="C1190" s="2" t="s">
        <v>3245</v>
      </c>
      <c r="D1190" s="2" t="s">
        <v>9375</v>
      </c>
      <c r="E1190" s="2" t="s">
        <v>9376</v>
      </c>
      <c r="F1190" s="2" t="s">
        <v>9377</v>
      </c>
      <c r="G1190" s="2" t="s">
        <v>4010</v>
      </c>
      <c r="H1190" s="2" t="s">
        <v>9378</v>
      </c>
      <c r="I1190" s="2" t="s">
        <v>9379</v>
      </c>
      <c r="J1190" s="3" t="s">
        <v>9380</v>
      </c>
      <c r="K1190" s="4">
        <v>44097</v>
      </c>
      <c r="L1190" s="3" t="s">
        <v>9381</v>
      </c>
    </row>
    <row r="1191" spans="1:12" x14ac:dyDescent="0.2">
      <c r="A1191" s="1">
        <v>1190</v>
      </c>
      <c r="B1191" s="2" t="s">
        <v>9382</v>
      </c>
      <c r="C1191" s="2" t="s">
        <v>9383</v>
      </c>
      <c r="D1191" s="2" t="s">
        <v>954</v>
      </c>
      <c r="E1191" s="2" t="s">
        <v>9384</v>
      </c>
      <c r="F1191" s="2" t="s">
        <v>9385</v>
      </c>
      <c r="G1191" s="2" t="s">
        <v>1168</v>
      </c>
      <c r="H1191" s="2" t="s">
        <v>9386</v>
      </c>
      <c r="I1191" s="2" t="s">
        <v>9387</v>
      </c>
      <c r="J1191" s="3" t="s">
        <v>9388</v>
      </c>
      <c r="K1191" s="4">
        <v>44065</v>
      </c>
      <c r="L1191" s="3" t="s">
        <v>9389</v>
      </c>
    </row>
    <row r="1192" spans="1:12" x14ac:dyDescent="0.2">
      <c r="A1192" s="1">
        <v>1191</v>
      </c>
      <c r="B1192" s="2" t="s">
        <v>9390</v>
      </c>
      <c r="C1192" s="2" t="s">
        <v>289</v>
      </c>
      <c r="D1192" s="2" t="s">
        <v>9391</v>
      </c>
      <c r="E1192" s="2" t="s">
        <v>9392</v>
      </c>
      <c r="F1192" s="2" t="s">
        <v>9393</v>
      </c>
      <c r="G1192" s="2" t="s">
        <v>153</v>
      </c>
      <c r="H1192" s="2" t="s">
        <v>9394</v>
      </c>
      <c r="I1192" s="2" t="s">
        <v>9395</v>
      </c>
      <c r="J1192" s="3" t="s">
        <v>9396</v>
      </c>
      <c r="K1192" s="4">
        <v>44585</v>
      </c>
      <c r="L1192" s="3" t="s">
        <v>9397</v>
      </c>
    </row>
    <row r="1193" spans="1:12" x14ac:dyDescent="0.2">
      <c r="A1193" s="1">
        <v>1192</v>
      </c>
      <c r="B1193" s="2" t="s">
        <v>9398</v>
      </c>
      <c r="C1193" s="2" t="s">
        <v>9399</v>
      </c>
      <c r="D1193" s="2" t="s">
        <v>6947</v>
      </c>
      <c r="E1193" s="2" t="s">
        <v>9400</v>
      </c>
      <c r="F1193" s="2" t="s">
        <v>8448</v>
      </c>
      <c r="G1193" s="2" t="s">
        <v>200</v>
      </c>
      <c r="H1193" s="2" t="s">
        <v>9401</v>
      </c>
      <c r="I1193" s="2" t="s">
        <v>9402</v>
      </c>
      <c r="J1193" s="3" t="s">
        <v>9403</v>
      </c>
      <c r="K1193" s="4">
        <v>43962</v>
      </c>
      <c r="L1193" s="3" t="s">
        <v>9404</v>
      </c>
    </row>
    <row r="1194" spans="1:12" x14ac:dyDescent="0.2">
      <c r="A1194" s="1">
        <v>1193</v>
      </c>
      <c r="B1194" s="2" t="s">
        <v>9405</v>
      </c>
      <c r="C1194" s="2" t="s">
        <v>5684</v>
      </c>
      <c r="D1194" s="2" t="s">
        <v>9406</v>
      </c>
      <c r="E1194" s="2" t="s">
        <v>9407</v>
      </c>
      <c r="F1194" s="2" t="s">
        <v>9408</v>
      </c>
      <c r="G1194" s="2" t="s">
        <v>1231</v>
      </c>
      <c r="H1194" s="2" t="s">
        <v>9409</v>
      </c>
      <c r="I1194" s="2" t="s">
        <v>9410</v>
      </c>
      <c r="J1194" s="3" t="s">
        <v>9411</v>
      </c>
      <c r="K1194" s="4">
        <v>44335</v>
      </c>
      <c r="L1194" s="3" t="s">
        <v>9412</v>
      </c>
    </row>
    <row r="1195" spans="1:12" x14ac:dyDescent="0.2">
      <c r="A1195" s="1">
        <v>1194</v>
      </c>
      <c r="B1195" s="2" t="s">
        <v>9413</v>
      </c>
      <c r="C1195" s="2" t="s">
        <v>9112</v>
      </c>
      <c r="D1195" s="2" t="s">
        <v>1690</v>
      </c>
      <c r="E1195" s="2" t="s">
        <v>9414</v>
      </c>
      <c r="F1195" s="2" t="s">
        <v>9415</v>
      </c>
      <c r="G1195" s="2" t="s">
        <v>3534</v>
      </c>
      <c r="H1195" s="2" t="s">
        <v>9416</v>
      </c>
      <c r="I1195" s="2" t="s">
        <v>9417</v>
      </c>
      <c r="J1195" s="3" t="s">
        <v>9418</v>
      </c>
      <c r="K1195" s="4">
        <v>43877</v>
      </c>
      <c r="L1195" s="3" t="s">
        <v>9419</v>
      </c>
    </row>
    <row r="1196" spans="1:12" x14ac:dyDescent="0.2">
      <c r="A1196" s="1">
        <v>1195</v>
      </c>
      <c r="B1196" s="2" t="s">
        <v>9420</v>
      </c>
      <c r="C1196" s="2" t="s">
        <v>4122</v>
      </c>
      <c r="D1196" s="2" t="s">
        <v>623</v>
      </c>
      <c r="E1196" s="2" t="s">
        <v>7311</v>
      </c>
      <c r="F1196" s="2" t="s">
        <v>9421</v>
      </c>
      <c r="G1196" s="2" t="s">
        <v>1618</v>
      </c>
      <c r="H1196" s="2" t="s">
        <v>9422</v>
      </c>
      <c r="I1196" s="2" t="s">
        <v>9423</v>
      </c>
      <c r="J1196" s="3" t="s">
        <v>9424</v>
      </c>
      <c r="K1196" s="4">
        <v>44601</v>
      </c>
      <c r="L1196" s="3" t="s">
        <v>9425</v>
      </c>
    </row>
    <row r="1197" spans="1:12" x14ac:dyDescent="0.2">
      <c r="A1197" s="1">
        <v>1196</v>
      </c>
      <c r="B1197" s="2" t="s">
        <v>9426</v>
      </c>
      <c r="C1197" s="2" t="s">
        <v>4798</v>
      </c>
      <c r="D1197" s="2" t="s">
        <v>720</v>
      </c>
      <c r="E1197" s="2" t="s">
        <v>9427</v>
      </c>
      <c r="F1197" s="2" t="s">
        <v>9428</v>
      </c>
      <c r="G1197" s="2" t="s">
        <v>5328</v>
      </c>
      <c r="H1197" s="2">
        <v>9669074928</v>
      </c>
      <c r="I1197" s="2" t="s">
        <v>9429</v>
      </c>
      <c r="J1197" s="3" t="s">
        <v>9430</v>
      </c>
      <c r="K1197" s="4">
        <v>43831</v>
      </c>
      <c r="L1197" s="3" t="s">
        <v>9431</v>
      </c>
    </row>
    <row r="1198" spans="1:12" x14ac:dyDescent="0.2">
      <c r="A1198" s="1">
        <v>1197</v>
      </c>
      <c r="B1198" s="2" t="s">
        <v>9432</v>
      </c>
      <c r="C1198" s="2" t="s">
        <v>9433</v>
      </c>
      <c r="D1198" s="2" t="s">
        <v>9434</v>
      </c>
      <c r="E1198" s="2" t="s">
        <v>9435</v>
      </c>
      <c r="F1198" s="2" t="s">
        <v>9436</v>
      </c>
      <c r="G1198" s="2" t="s">
        <v>2918</v>
      </c>
      <c r="H1198" s="2" t="s">
        <v>9437</v>
      </c>
      <c r="I1198" s="2" t="s">
        <v>9438</v>
      </c>
      <c r="J1198" s="3" t="s">
        <v>9439</v>
      </c>
      <c r="K1198" s="4">
        <v>44250</v>
      </c>
      <c r="L1198" s="3" t="s">
        <v>9440</v>
      </c>
    </row>
    <row r="1199" spans="1:12" x14ac:dyDescent="0.2">
      <c r="A1199" s="1">
        <v>1198</v>
      </c>
      <c r="B1199" s="2" t="s">
        <v>9441</v>
      </c>
      <c r="C1199" s="2" t="s">
        <v>9442</v>
      </c>
      <c r="D1199" s="2" t="s">
        <v>9443</v>
      </c>
      <c r="E1199" s="2" t="s">
        <v>9444</v>
      </c>
      <c r="F1199" s="2" t="s">
        <v>9445</v>
      </c>
      <c r="G1199" s="2" t="s">
        <v>257</v>
      </c>
      <c r="H1199" s="2" t="s">
        <v>9446</v>
      </c>
      <c r="I1199" s="2" t="s">
        <v>9447</v>
      </c>
      <c r="J1199" s="3" t="s">
        <v>9448</v>
      </c>
      <c r="K1199" s="4">
        <v>43933</v>
      </c>
      <c r="L1199" s="3" t="s">
        <v>9449</v>
      </c>
    </row>
    <row r="1200" spans="1:12" x14ac:dyDescent="0.2">
      <c r="A1200" s="1">
        <v>1199</v>
      </c>
      <c r="B1200" s="2" t="s">
        <v>9450</v>
      </c>
      <c r="C1200" s="2" t="s">
        <v>415</v>
      </c>
      <c r="D1200" s="2" t="s">
        <v>4504</v>
      </c>
      <c r="E1200" s="2" t="s">
        <v>9451</v>
      </c>
      <c r="F1200" s="2" t="s">
        <v>9452</v>
      </c>
      <c r="G1200" s="2" t="s">
        <v>64</v>
      </c>
      <c r="H1200" s="2" t="s">
        <v>9453</v>
      </c>
      <c r="I1200" s="2">
        <v>6737668705</v>
      </c>
      <c r="J1200" s="3" t="s">
        <v>9454</v>
      </c>
      <c r="K1200" s="4">
        <v>44103</v>
      </c>
      <c r="L1200" s="3" t="s">
        <v>9455</v>
      </c>
    </row>
    <row r="1201" spans="1:12" x14ac:dyDescent="0.2">
      <c r="A1201" s="1">
        <v>1200</v>
      </c>
      <c r="B1201" s="2" t="s">
        <v>9456</v>
      </c>
      <c r="C1201" s="2" t="s">
        <v>1174</v>
      </c>
      <c r="D1201" s="2" t="s">
        <v>5038</v>
      </c>
      <c r="E1201" s="2" t="s">
        <v>9457</v>
      </c>
      <c r="F1201" s="2" t="s">
        <v>9458</v>
      </c>
      <c r="G1201" s="2" t="s">
        <v>1534</v>
      </c>
      <c r="H1201" s="2" t="s">
        <v>9459</v>
      </c>
      <c r="I1201" s="2" t="s">
        <v>9460</v>
      </c>
      <c r="J1201" s="3" t="s">
        <v>9461</v>
      </c>
      <c r="K1201" s="4">
        <v>44223</v>
      </c>
      <c r="L1201" s="3" t="s">
        <v>9462</v>
      </c>
    </row>
    <row r="1202" spans="1:12" x14ac:dyDescent="0.2">
      <c r="A1202" s="1">
        <v>1201</v>
      </c>
      <c r="B1202" s="2" t="s">
        <v>9463</v>
      </c>
      <c r="C1202" s="2" t="s">
        <v>8909</v>
      </c>
      <c r="D1202" s="2" t="s">
        <v>2841</v>
      </c>
      <c r="E1202" s="2" t="s">
        <v>9464</v>
      </c>
      <c r="F1202" s="2" t="s">
        <v>9465</v>
      </c>
      <c r="G1202" s="2" t="s">
        <v>7170</v>
      </c>
      <c r="H1202" s="2" t="s">
        <v>9466</v>
      </c>
      <c r="I1202" s="2" t="s">
        <v>9467</v>
      </c>
      <c r="J1202" s="3" t="s">
        <v>9468</v>
      </c>
      <c r="K1202" s="4">
        <v>44074</v>
      </c>
      <c r="L1202" s="3" t="s">
        <v>3940</v>
      </c>
    </row>
    <row r="1203" spans="1:12" x14ac:dyDescent="0.2">
      <c r="A1203" s="1">
        <v>1202</v>
      </c>
      <c r="B1203" s="2" t="s">
        <v>9469</v>
      </c>
      <c r="C1203" s="2" t="s">
        <v>3020</v>
      </c>
      <c r="D1203" s="2" t="s">
        <v>9470</v>
      </c>
      <c r="E1203" s="2" t="s">
        <v>9471</v>
      </c>
      <c r="F1203" s="2" t="s">
        <v>9472</v>
      </c>
      <c r="G1203" s="2" t="s">
        <v>7345</v>
      </c>
      <c r="H1203" s="2" t="s">
        <v>9473</v>
      </c>
      <c r="I1203" s="2">
        <v>4449196881</v>
      </c>
      <c r="J1203" s="3" t="s">
        <v>9474</v>
      </c>
      <c r="K1203" s="4">
        <v>44240</v>
      </c>
      <c r="L1203" s="3" t="s">
        <v>9475</v>
      </c>
    </row>
    <row r="1204" spans="1:12" x14ac:dyDescent="0.2">
      <c r="A1204" s="1">
        <v>1203</v>
      </c>
      <c r="B1204" s="2" t="s">
        <v>9476</v>
      </c>
      <c r="C1204" s="2" t="s">
        <v>3434</v>
      </c>
      <c r="D1204" s="2" t="s">
        <v>9477</v>
      </c>
      <c r="E1204" s="2" t="s">
        <v>9478</v>
      </c>
      <c r="F1204" s="2" t="s">
        <v>9479</v>
      </c>
      <c r="G1204" s="2" t="s">
        <v>27</v>
      </c>
      <c r="H1204" s="2" t="s">
        <v>9480</v>
      </c>
      <c r="I1204" s="2" t="s">
        <v>9481</v>
      </c>
      <c r="J1204" s="3" t="s">
        <v>9482</v>
      </c>
      <c r="K1204" s="4">
        <v>44049</v>
      </c>
      <c r="L1204" s="3" t="s">
        <v>9483</v>
      </c>
    </row>
    <row r="1205" spans="1:12" x14ac:dyDescent="0.2">
      <c r="A1205" s="1">
        <v>1204</v>
      </c>
      <c r="B1205" s="2" t="s">
        <v>9484</v>
      </c>
      <c r="C1205" s="2" t="s">
        <v>6031</v>
      </c>
      <c r="D1205" s="2" t="s">
        <v>993</v>
      </c>
      <c r="E1205" s="2" t="s">
        <v>9485</v>
      </c>
      <c r="F1205" s="2" t="s">
        <v>9486</v>
      </c>
      <c r="G1205" s="2" t="s">
        <v>1346</v>
      </c>
      <c r="H1205" s="2" t="s">
        <v>9487</v>
      </c>
      <c r="I1205" s="2" t="s">
        <v>9488</v>
      </c>
      <c r="J1205" s="3" t="s">
        <v>9489</v>
      </c>
      <c r="K1205" s="4">
        <v>44379</v>
      </c>
      <c r="L1205" s="3" t="s">
        <v>9490</v>
      </c>
    </row>
    <row r="1206" spans="1:12" x14ac:dyDescent="0.2">
      <c r="A1206" s="1">
        <v>1205</v>
      </c>
      <c r="B1206" s="2" t="s">
        <v>9491</v>
      </c>
      <c r="C1206" s="2" t="s">
        <v>692</v>
      </c>
      <c r="D1206" s="2" t="s">
        <v>4209</v>
      </c>
      <c r="E1206" s="2" t="s">
        <v>9492</v>
      </c>
      <c r="F1206" s="2" t="s">
        <v>9493</v>
      </c>
      <c r="G1206" s="2" t="s">
        <v>910</v>
      </c>
      <c r="H1206" s="2" t="s">
        <v>9494</v>
      </c>
      <c r="I1206" s="2" t="s">
        <v>9495</v>
      </c>
      <c r="J1206" s="3" t="s">
        <v>9496</v>
      </c>
      <c r="K1206" s="4">
        <v>44336</v>
      </c>
      <c r="L1206" s="3" t="s">
        <v>5575</v>
      </c>
    </row>
    <row r="1207" spans="1:12" x14ac:dyDescent="0.2">
      <c r="A1207" s="1">
        <v>1206</v>
      </c>
      <c r="B1207" s="2" t="s">
        <v>9497</v>
      </c>
      <c r="C1207" s="2" t="s">
        <v>7496</v>
      </c>
      <c r="D1207" s="2" t="s">
        <v>9406</v>
      </c>
      <c r="E1207" s="2" t="s">
        <v>9498</v>
      </c>
      <c r="F1207" s="2" t="s">
        <v>6846</v>
      </c>
      <c r="G1207" s="2" t="s">
        <v>1195</v>
      </c>
      <c r="H1207" s="2">
        <v>1657962054</v>
      </c>
      <c r="I1207" s="2" t="s">
        <v>9499</v>
      </c>
      <c r="J1207" s="3" t="s">
        <v>9500</v>
      </c>
      <c r="K1207" s="4">
        <v>44211</v>
      </c>
      <c r="L1207" s="3" t="s">
        <v>9501</v>
      </c>
    </row>
    <row r="1208" spans="1:12" x14ac:dyDescent="0.2">
      <c r="A1208" s="1">
        <v>1207</v>
      </c>
      <c r="B1208" s="2" t="s">
        <v>9502</v>
      </c>
      <c r="C1208" s="2" t="s">
        <v>4342</v>
      </c>
      <c r="D1208" s="2" t="s">
        <v>7622</v>
      </c>
      <c r="E1208" s="2" t="s">
        <v>9503</v>
      </c>
      <c r="F1208" s="2" t="s">
        <v>9504</v>
      </c>
      <c r="G1208" s="2" t="s">
        <v>369</v>
      </c>
      <c r="H1208" s="2" t="s">
        <v>9505</v>
      </c>
      <c r="I1208" s="2" t="s">
        <v>9506</v>
      </c>
      <c r="J1208" s="3" t="s">
        <v>9507</v>
      </c>
      <c r="K1208" s="4">
        <v>44689</v>
      </c>
      <c r="L1208" s="3" t="s">
        <v>9508</v>
      </c>
    </row>
    <row r="1209" spans="1:12" x14ac:dyDescent="0.2">
      <c r="A1209" s="1">
        <v>1208</v>
      </c>
      <c r="B1209" s="2" t="s">
        <v>9509</v>
      </c>
      <c r="C1209" s="2" t="s">
        <v>130</v>
      </c>
      <c r="D1209" s="2" t="s">
        <v>4317</v>
      </c>
      <c r="E1209" s="2" t="s">
        <v>9510</v>
      </c>
      <c r="F1209" s="2" t="s">
        <v>9511</v>
      </c>
      <c r="G1209" s="2" t="s">
        <v>2680</v>
      </c>
      <c r="H1209" s="2" t="s">
        <v>9512</v>
      </c>
      <c r="I1209" s="2" t="s">
        <v>9513</v>
      </c>
      <c r="J1209" s="3" t="s">
        <v>9514</v>
      </c>
      <c r="K1209" s="4">
        <v>44440</v>
      </c>
      <c r="L1209" s="3" t="s">
        <v>9515</v>
      </c>
    </row>
    <row r="1210" spans="1:12" x14ac:dyDescent="0.2">
      <c r="A1210" s="1">
        <v>1209</v>
      </c>
      <c r="B1210" s="2" t="s">
        <v>9516</v>
      </c>
      <c r="C1210" s="2" t="s">
        <v>3994</v>
      </c>
      <c r="D1210" s="2" t="s">
        <v>6786</v>
      </c>
      <c r="E1210" s="2" t="s">
        <v>9517</v>
      </c>
      <c r="F1210" s="2" t="s">
        <v>9518</v>
      </c>
      <c r="G1210" s="2" t="s">
        <v>457</v>
      </c>
      <c r="H1210" s="2" t="s">
        <v>9519</v>
      </c>
      <c r="I1210" s="2">
        <f>1-610-529-9510</f>
        <v>-10648</v>
      </c>
      <c r="J1210" s="3" t="s">
        <v>9520</v>
      </c>
      <c r="K1210" s="4">
        <v>44457</v>
      </c>
      <c r="L1210" s="3" t="s">
        <v>9521</v>
      </c>
    </row>
    <row r="1211" spans="1:12" x14ac:dyDescent="0.2">
      <c r="A1211" s="1">
        <v>1210</v>
      </c>
      <c r="B1211" s="2" t="s">
        <v>9522</v>
      </c>
      <c r="C1211" s="2" t="s">
        <v>2277</v>
      </c>
      <c r="D1211" s="2" t="s">
        <v>9523</v>
      </c>
      <c r="E1211" s="2" t="s">
        <v>9524</v>
      </c>
      <c r="F1211" s="2" t="s">
        <v>9525</v>
      </c>
      <c r="G1211" s="2" t="s">
        <v>1801</v>
      </c>
      <c r="H1211" s="2" t="s">
        <v>9526</v>
      </c>
      <c r="I1211" s="2" t="s">
        <v>9527</v>
      </c>
      <c r="J1211" s="3" t="s">
        <v>9528</v>
      </c>
      <c r="K1211" s="4">
        <v>44004</v>
      </c>
      <c r="L1211" s="3" t="s">
        <v>9529</v>
      </c>
    </row>
    <row r="1212" spans="1:12" x14ac:dyDescent="0.2">
      <c r="A1212" s="1">
        <v>1211</v>
      </c>
      <c r="B1212" s="2" t="s">
        <v>9530</v>
      </c>
      <c r="C1212" s="2" t="s">
        <v>9531</v>
      </c>
      <c r="D1212" s="2" t="s">
        <v>9532</v>
      </c>
      <c r="E1212" s="2" t="s">
        <v>9533</v>
      </c>
      <c r="F1212" s="2" t="s">
        <v>9534</v>
      </c>
      <c r="G1212" s="2" t="s">
        <v>816</v>
      </c>
      <c r="H1212" s="2" t="s">
        <v>9535</v>
      </c>
      <c r="I1212" s="2" t="s">
        <v>9536</v>
      </c>
      <c r="J1212" s="3" t="s">
        <v>9537</v>
      </c>
      <c r="K1212" s="4">
        <v>44574</v>
      </c>
      <c r="L1212" s="3" t="s">
        <v>9538</v>
      </c>
    </row>
    <row r="1213" spans="1:12" x14ac:dyDescent="0.2">
      <c r="A1213" s="1">
        <v>1212</v>
      </c>
      <c r="B1213" s="2" t="s">
        <v>9539</v>
      </c>
      <c r="C1213" s="2" t="s">
        <v>9540</v>
      </c>
      <c r="D1213" s="2" t="s">
        <v>6364</v>
      </c>
      <c r="E1213" s="2" t="s">
        <v>9541</v>
      </c>
      <c r="F1213" s="2" t="s">
        <v>9542</v>
      </c>
      <c r="G1213" s="2" t="s">
        <v>311</v>
      </c>
      <c r="H1213" s="2" t="s">
        <v>9543</v>
      </c>
      <c r="I1213" s="2" t="s">
        <v>9544</v>
      </c>
      <c r="J1213" s="3" t="s">
        <v>9545</v>
      </c>
      <c r="K1213" s="4">
        <v>44359</v>
      </c>
      <c r="L1213" s="3" t="s">
        <v>9546</v>
      </c>
    </row>
    <row r="1214" spans="1:12" x14ac:dyDescent="0.2">
      <c r="A1214" s="1">
        <v>1213</v>
      </c>
      <c r="B1214" s="2" t="s">
        <v>9547</v>
      </c>
      <c r="C1214" s="2" t="s">
        <v>3911</v>
      </c>
      <c r="D1214" s="2" t="s">
        <v>9548</v>
      </c>
      <c r="E1214" s="2" t="s">
        <v>9549</v>
      </c>
      <c r="F1214" s="2" t="s">
        <v>7208</v>
      </c>
      <c r="G1214" s="2" t="s">
        <v>3623</v>
      </c>
      <c r="H1214" s="2" t="s">
        <v>9550</v>
      </c>
      <c r="I1214" s="2" t="s">
        <v>9551</v>
      </c>
      <c r="J1214" s="3" t="s">
        <v>9552</v>
      </c>
      <c r="K1214" s="4">
        <v>44046</v>
      </c>
      <c r="L1214" s="3" t="s">
        <v>9553</v>
      </c>
    </row>
    <row r="1215" spans="1:12" x14ac:dyDescent="0.2">
      <c r="A1215" s="1">
        <v>1214</v>
      </c>
      <c r="B1215" s="2" t="s">
        <v>9554</v>
      </c>
      <c r="C1215" s="2" t="s">
        <v>639</v>
      </c>
      <c r="D1215" s="2" t="s">
        <v>9555</v>
      </c>
      <c r="E1215" s="2" t="s">
        <v>9556</v>
      </c>
      <c r="F1215" s="2" t="s">
        <v>9557</v>
      </c>
      <c r="G1215" s="2" t="s">
        <v>1231</v>
      </c>
      <c r="H1215" s="2" t="s">
        <v>9558</v>
      </c>
      <c r="I1215" s="2" t="s">
        <v>9559</v>
      </c>
      <c r="J1215" s="3" t="s">
        <v>9560</v>
      </c>
      <c r="K1215" s="4">
        <v>44593</v>
      </c>
      <c r="L1215" s="3" t="s">
        <v>9561</v>
      </c>
    </row>
    <row r="1216" spans="1:12" x14ac:dyDescent="0.2">
      <c r="A1216" s="1">
        <v>1215</v>
      </c>
      <c r="B1216" s="2" t="s">
        <v>9562</v>
      </c>
      <c r="C1216" s="2" t="s">
        <v>4985</v>
      </c>
      <c r="D1216" s="2" t="s">
        <v>1118</v>
      </c>
      <c r="E1216" s="2" t="s">
        <v>9563</v>
      </c>
      <c r="F1216" s="2" t="s">
        <v>9564</v>
      </c>
      <c r="G1216" s="2" t="s">
        <v>5858</v>
      </c>
      <c r="H1216" s="2" t="s">
        <v>9565</v>
      </c>
      <c r="I1216" s="2" t="s">
        <v>9566</v>
      </c>
      <c r="J1216" s="3" t="s">
        <v>9567</v>
      </c>
      <c r="K1216" s="4">
        <v>44041</v>
      </c>
      <c r="L1216" s="3" t="s">
        <v>9568</v>
      </c>
    </row>
    <row r="1217" spans="1:12" x14ac:dyDescent="0.2">
      <c r="A1217" s="1">
        <v>1216</v>
      </c>
      <c r="B1217" s="2" t="s">
        <v>9569</v>
      </c>
      <c r="C1217" s="2" t="s">
        <v>2365</v>
      </c>
      <c r="D1217" s="2" t="s">
        <v>547</v>
      </c>
      <c r="E1217" s="2" t="s">
        <v>9570</v>
      </c>
      <c r="F1217" s="2" t="s">
        <v>9571</v>
      </c>
      <c r="G1217" s="2" t="s">
        <v>7639</v>
      </c>
      <c r="H1217" s="2" t="s">
        <v>9572</v>
      </c>
      <c r="I1217" s="2" t="s">
        <v>9573</v>
      </c>
      <c r="J1217" s="3" t="s">
        <v>9574</v>
      </c>
      <c r="K1217" s="4">
        <v>44286</v>
      </c>
      <c r="L1217" s="3" t="s">
        <v>9575</v>
      </c>
    </row>
    <row r="1218" spans="1:12" x14ac:dyDescent="0.2">
      <c r="A1218" s="1">
        <v>1217</v>
      </c>
      <c r="B1218" s="2" t="s">
        <v>9576</v>
      </c>
      <c r="C1218" s="2" t="s">
        <v>4233</v>
      </c>
      <c r="D1218" s="2" t="s">
        <v>2915</v>
      </c>
      <c r="E1218" s="2" t="s">
        <v>9577</v>
      </c>
      <c r="F1218" s="2" t="s">
        <v>9578</v>
      </c>
      <c r="G1218" s="2" t="s">
        <v>1506</v>
      </c>
      <c r="H1218" s="2" t="s">
        <v>9579</v>
      </c>
      <c r="I1218" s="2" t="s">
        <v>9580</v>
      </c>
      <c r="J1218" s="3" t="s">
        <v>9581</v>
      </c>
      <c r="K1218" s="4">
        <v>44430</v>
      </c>
      <c r="L1218" s="3" t="s">
        <v>9582</v>
      </c>
    </row>
    <row r="1219" spans="1:12" x14ac:dyDescent="0.2">
      <c r="A1219" s="1">
        <v>1218</v>
      </c>
      <c r="B1219" s="2" t="s">
        <v>9583</v>
      </c>
      <c r="C1219" s="2" t="s">
        <v>1270</v>
      </c>
      <c r="D1219" s="2" t="s">
        <v>9584</v>
      </c>
      <c r="E1219" s="2" t="s">
        <v>9585</v>
      </c>
      <c r="F1219" s="2" t="s">
        <v>9586</v>
      </c>
      <c r="G1219" s="2" t="s">
        <v>2255</v>
      </c>
      <c r="H1219" s="2">
        <f>1-606-535-2981</f>
        <v>-4121</v>
      </c>
      <c r="I1219" s="2" t="s">
        <v>9587</v>
      </c>
      <c r="J1219" s="3" t="s">
        <v>9588</v>
      </c>
      <c r="K1219" s="4">
        <v>44565</v>
      </c>
      <c r="L1219" s="3" t="s">
        <v>9589</v>
      </c>
    </row>
    <row r="1220" spans="1:12" x14ac:dyDescent="0.2">
      <c r="A1220" s="1">
        <v>1219</v>
      </c>
      <c r="B1220" s="2" t="s">
        <v>9590</v>
      </c>
      <c r="C1220" s="2" t="s">
        <v>6071</v>
      </c>
      <c r="D1220" s="2" t="s">
        <v>1662</v>
      </c>
      <c r="E1220" s="2" t="s">
        <v>9591</v>
      </c>
      <c r="F1220" s="2" t="s">
        <v>9592</v>
      </c>
      <c r="G1220" s="2" t="s">
        <v>1239</v>
      </c>
      <c r="H1220" s="2" t="s">
        <v>9593</v>
      </c>
      <c r="I1220" s="2" t="s">
        <v>9594</v>
      </c>
      <c r="J1220" s="3" t="s">
        <v>9595</v>
      </c>
      <c r="K1220" s="4">
        <v>44141</v>
      </c>
      <c r="L1220" s="3" t="s">
        <v>9596</v>
      </c>
    </row>
    <row r="1221" spans="1:12" x14ac:dyDescent="0.2">
      <c r="A1221" s="1">
        <v>1220</v>
      </c>
      <c r="B1221" s="2" t="s">
        <v>9597</v>
      </c>
      <c r="C1221" s="2" t="s">
        <v>2751</v>
      </c>
      <c r="D1221" s="2" t="s">
        <v>1184</v>
      </c>
      <c r="E1221" s="2" t="s">
        <v>9598</v>
      </c>
      <c r="F1221" s="2" t="s">
        <v>9599</v>
      </c>
      <c r="G1221" s="2" t="s">
        <v>1712</v>
      </c>
      <c r="H1221" s="2" t="s">
        <v>9600</v>
      </c>
      <c r="I1221" s="2" t="s">
        <v>9601</v>
      </c>
      <c r="J1221" s="3" t="s">
        <v>9602</v>
      </c>
      <c r="K1221" s="4">
        <v>44415</v>
      </c>
      <c r="L1221" s="3" t="s">
        <v>9603</v>
      </c>
    </row>
    <row r="1222" spans="1:12" x14ac:dyDescent="0.2">
      <c r="A1222" s="1">
        <v>1221</v>
      </c>
      <c r="B1222" s="2" t="s">
        <v>9604</v>
      </c>
      <c r="C1222" s="2" t="s">
        <v>8670</v>
      </c>
      <c r="D1222" s="2" t="s">
        <v>2435</v>
      </c>
      <c r="E1222" s="2" t="s">
        <v>9605</v>
      </c>
      <c r="F1222" s="2" t="s">
        <v>9606</v>
      </c>
      <c r="G1222" s="2" t="s">
        <v>437</v>
      </c>
      <c r="H1222" s="2" t="s">
        <v>9607</v>
      </c>
      <c r="I1222" s="2" t="s">
        <v>9608</v>
      </c>
      <c r="J1222" s="3" t="s">
        <v>9609</v>
      </c>
      <c r="K1222" s="4">
        <v>44156</v>
      </c>
      <c r="L1222" s="3" t="s">
        <v>9610</v>
      </c>
    </row>
    <row r="1223" spans="1:12" x14ac:dyDescent="0.2">
      <c r="A1223" s="1">
        <v>1222</v>
      </c>
      <c r="B1223" s="2" t="s">
        <v>9611</v>
      </c>
      <c r="C1223" s="2" t="s">
        <v>1633</v>
      </c>
      <c r="D1223" s="2" t="s">
        <v>4174</v>
      </c>
      <c r="E1223" s="2" t="s">
        <v>6191</v>
      </c>
      <c r="F1223" s="2" t="s">
        <v>9612</v>
      </c>
      <c r="G1223" s="2" t="s">
        <v>293</v>
      </c>
      <c r="H1223" s="2" t="s">
        <v>9613</v>
      </c>
      <c r="I1223" s="2" t="s">
        <v>9614</v>
      </c>
      <c r="J1223" s="3" t="s">
        <v>9615</v>
      </c>
      <c r="K1223" s="4">
        <v>44475</v>
      </c>
      <c r="L1223" s="3" t="s">
        <v>9616</v>
      </c>
    </row>
    <row r="1224" spans="1:12" x14ac:dyDescent="0.2">
      <c r="A1224" s="1">
        <v>1223</v>
      </c>
      <c r="B1224" s="2" t="s">
        <v>9617</v>
      </c>
      <c r="C1224" s="2" t="s">
        <v>585</v>
      </c>
      <c r="D1224" s="2" t="s">
        <v>6148</v>
      </c>
      <c r="E1224" s="2" t="s">
        <v>9618</v>
      </c>
      <c r="F1224" s="2" t="s">
        <v>9619</v>
      </c>
      <c r="G1224" s="2" t="s">
        <v>2182</v>
      </c>
      <c r="H1224" s="2" t="s">
        <v>9620</v>
      </c>
      <c r="I1224" s="2">
        <v>8236685609</v>
      </c>
      <c r="J1224" s="3" t="s">
        <v>9621</v>
      </c>
      <c r="K1224" s="4">
        <v>44593</v>
      </c>
      <c r="L1224" s="3" t="s">
        <v>9622</v>
      </c>
    </row>
    <row r="1225" spans="1:12" x14ac:dyDescent="0.2">
      <c r="A1225" s="1">
        <v>1224</v>
      </c>
      <c r="B1225" s="2" t="s">
        <v>9623</v>
      </c>
      <c r="C1225" s="2" t="s">
        <v>139</v>
      </c>
      <c r="D1225" s="2" t="s">
        <v>8153</v>
      </c>
      <c r="E1225" s="2" t="s">
        <v>9624</v>
      </c>
      <c r="F1225" s="2" t="s">
        <v>9625</v>
      </c>
      <c r="G1225" s="2" t="s">
        <v>920</v>
      </c>
      <c r="H1225" s="2" t="s">
        <v>9626</v>
      </c>
      <c r="I1225" s="2" t="s">
        <v>9627</v>
      </c>
      <c r="J1225" s="3" t="s">
        <v>9628</v>
      </c>
      <c r="K1225" s="4">
        <v>44365</v>
      </c>
      <c r="L1225" s="3" t="s">
        <v>9629</v>
      </c>
    </row>
    <row r="1226" spans="1:12" x14ac:dyDescent="0.2">
      <c r="A1226" s="1">
        <v>1225</v>
      </c>
      <c r="B1226" s="2" t="s">
        <v>9630</v>
      </c>
      <c r="C1226" s="2" t="s">
        <v>3410</v>
      </c>
      <c r="D1226" s="2" t="s">
        <v>8059</v>
      </c>
      <c r="E1226" s="2" t="s">
        <v>9631</v>
      </c>
      <c r="F1226" s="2" t="s">
        <v>9632</v>
      </c>
      <c r="G1226" s="2" t="s">
        <v>1534</v>
      </c>
      <c r="H1226" s="2" t="s">
        <v>9633</v>
      </c>
      <c r="I1226" s="2" t="s">
        <v>9634</v>
      </c>
      <c r="J1226" s="3" t="s">
        <v>9635</v>
      </c>
      <c r="K1226" s="4">
        <v>44146</v>
      </c>
      <c r="L1226" s="3" t="s">
        <v>9636</v>
      </c>
    </row>
    <row r="1227" spans="1:12" x14ac:dyDescent="0.2">
      <c r="A1227" s="1">
        <v>1226</v>
      </c>
      <c r="B1227" s="2" t="s">
        <v>9637</v>
      </c>
      <c r="C1227" s="2" t="s">
        <v>683</v>
      </c>
      <c r="D1227" s="2" t="s">
        <v>9638</v>
      </c>
      <c r="E1227" s="2" t="s">
        <v>9639</v>
      </c>
      <c r="F1227" s="2" t="s">
        <v>9640</v>
      </c>
      <c r="G1227" s="2" t="s">
        <v>1665</v>
      </c>
      <c r="H1227" s="2" t="s">
        <v>9641</v>
      </c>
      <c r="I1227" s="2" t="s">
        <v>9642</v>
      </c>
      <c r="J1227" s="3" t="s">
        <v>9643</v>
      </c>
      <c r="K1227" s="4">
        <v>44235</v>
      </c>
      <c r="L1227" s="3" t="s">
        <v>9644</v>
      </c>
    </row>
    <row r="1228" spans="1:12" x14ac:dyDescent="0.2">
      <c r="A1228" s="1">
        <v>1227</v>
      </c>
      <c r="B1228" s="2" t="s">
        <v>9645</v>
      </c>
      <c r="C1228" s="2" t="s">
        <v>6455</v>
      </c>
      <c r="D1228" s="2" t="s">
        <v>9646</v>
      </c>
      <c r="E1228" s="2" t="s">
        <v>9647</v>
      </c>
      <c r="F1228" s="2" t="s">
        <v>9648</v>
      </c>
      <c r="G1228" s="2" t="s">
        <v>1991</v>
      </c>
      <c r="H1228" s="2" t="s">
        <v>9649</v>
      </c>
      <c r="I1228" s="2" t="s">
        <v>9650</v>
      </c>
      <c r="J1228" s="3" t="s">
        <v>9651</v>
      </c>
      <c r="K1228" s="4">
        <v>44045</v>
      </c>
      <c r="L1228" s="3" t="s">
        <v>9652</v>
      </c>
    </row>
    <row r="1229" spans="1:12" x14ac:dyDescent="0.2">
      <c r="A1229" s="1">
        <v>1228</v>
      </c>
      <c r="B1229" s="2" t="s">
        <v>9653</v>
      </c>
      <c r="C1229" s="2" t="s">
        <v>3004</v>
      </c>
      <c r="D1229" s="2" t="s">
        <v>3934</v>
      </c>
      <c r="E1229" s="2" t="s">
        <v>9654</v>
      </c>
      <c r="F1229" s="2" t="s">
        <v>9655</v>
      </c>
      <c r="G1229" s="2" t="s">
        <v>2884</v>
      </c>
      <c r="H1229" s="2" t="s">
        <v>9656</v>
      </c>
      <c r="I1229" s="2" t="s">
        <v>9657</v>
      </c>
      <c r="J1229" s="3" t="s">
        <v>9658</v>
      </c>
      <c r="K1229" s="4">
        <v>43862</v>
      </c>
      <c r="L1229" s="3" t="s">
        <v>9659</v>
      </c>
    </row>
    <row r="1230" spans="1:12" x14ac:dyDescent="0.2">
      <c r="A1230" s="1">
        <v>1229</v>
      </c>
      <c r="B1230" s="2" t="s">
        <v>9660</v>
      </c>
      <c r="C1230" s="2" t="s">
        <v>1201</v>
      </c>
      <c r="D1230" s="2" t="s">
        <v>9661</v>
      </c>
      <c r="E1230" s="2" t="s">
        <v>9662</v>
      </c>
      <c r="F1230" s="2" t="s">
        <v>9663</v>
      </c>
      <c r="G1230" s="2" t="s">
        <v>1068</v>
      </c>
      <c r="H1230" s="2">
        <v>6188767239</v>
      </c>
      <c r="I1230" s="2">
        <v>1146938951</v>
      </c>
      <c r="J1230" s="3" t="s">
        <v>9664</v>
      </c>
      <c r="K1230" s="4">
        <v>44027</v>
      </c>
      <c r="L1230" s="3" t="s">
        <v>9665</v>
      </c>
    </row>
    <row r="1231" spans="1:12" x14ac:dyDescent="0.2">
      <c r="A1231" s="1">
        <v>1230</v>
      </c>
      <c r="B1231" s="2" t="s">
        <v>9666</v>
      </c>
      <c r="C1231" s="2" t="s">
        <v>6645</v>
      </c>
      <c r="D1231" s="2" t="s">
        <v>9667</v>
      </c>
      <c r="E1231" s="2" t="s">
        <v>9668</v>
      </c>
      <c r="F1231" s="2" t="s">
        <v>9669</v>
      </c>
      <c r="G1231" s="2" t="s">
        <v>340</v>
      </c>
      <c r="H1231" s="2" t="s">
        <v>9670</v>
      </c>
      <c r="I1231" s="2" t="s">
        <v>9671</v>
      </c>
      <c r="J1231" s="3" t="s">
        <v>9672</v>
      </c>
      <c r="K1231" s="4">
        <v>44134</v>
      </c>
      <c r="L1231" s="3" t="s">
        <v>9673</v>
      </c>
    </row>
    <row r="1232" spans="1:12" x14ac:dyDescent="0.2">
      <c r="A1232" s="1">
        <v>1231</v>
      </c>
      <c r="B1232" s="2" t="s">
        <v>9674</v>
      </c>
      <c r="C1232" s="2" t="s">
        <v>1571</v>
      </c>
      <c r="D1232" s="2" t="s">
        <v>6103</v>
      </c>
      <c r="E1232" s="2" t="s">
        <v>9675</v>
      </c>
      <c r="F1232" s="2" t="s">
        <v>9676</v>
      </c>
      <c r="G1232" s="2" t="s">
        <v>4116</v>
      </c>
      <c r="H1232" s="2">
        <v>4627188255</v>
      </c>
      <c r="I1232" s="2" t="s">
        <v>9677</v>
      </c>
      <c r="J1232" s="3" t="s">
        <v>9678</v>
      </c>
      <c r="K1232" s="4">
        <v>44504</v>
      </c>
      <c r="L1232" s="3" t="s">
        <v>9679</v>
      </c>
    </row>
    <row r="1233" spans="1:12" x14ac:dyDescent="0.2">
      <c r="A1233" s="1">
        <v>1232</v>
      </c>
      <c r="B1233" s="2" t="s">
        <v>9680</v>
      </c>
      <c r="C1233" s="2" t="s">
        <v>2341</v>
      </c>
      <c r="D1233" s="2" t="s">
        <v>9681</v>
      </c>
      <c r="E1233" s="2" t="s">
        <v>9682</v>
      </c>
      <c r="F1233" s="2" t="s">
        <v>9683</v>
      </c>
      <c r="G1233" s="2" t="s">
        <v>626</v>
      </c>
      <c r="H1233" s="2" t="s">
        <v>9684</v>
      </c>
      <c r="I1233" s="2" t="s">
        <v>9685</v>
      </c>
      <c r="J1233" s="3" t="s">
        <v>9686</v>
      </c>
      <c r="K1233" s="4">
        <v>44491</v>
      </c>
      <c r="L1233" s="3" t="s">
        <v>1696</v>
      </c>
    </row>
    <row r="1234" spans="1:12" x14ac:dyDescent="0.2">
      <c r="A1234" s="1">
        <v>1233</v>
      </c>
      <c r="B1234" s="2" t="s">
        <v>9687</v>
      </c>
      <c r="C1234" s="2" t="s">
        <v>1136</v>
      </c>
      <c r="D1234" s="2" t="s">
        <v>2222</v>
      </c>
      <c r="E1234" s="2" t="s">
        <v>9688</v>
      </c>
      <c r="F1234" s="2" t="s">
        <v>9689</v>
      </c>
      <c r="G1234" s="2" t="s">
        <v>835</v>
      </c>
      <c r="H1234" s="2" t="s">
        <v>9690</v>
      </c>
      <c r="I1234" s="2" t="s">
        <v>9691</v>
      </c>
      <c r="J1234" s="3" t="s">
        <v>9692</v>
      </c>
      <c r="K1234" s="4">
        <v>44693</v>
      </c>
      <c r="L1234" s="3" t="s">
        <v>9693</v>
      </c>
    </row>
    <row r="1235" spans="1:12" x14ac:dyDescent="0.2">
      <c r="A1235" s="1">
        <v>1234</v>
      </c>
      <c r="B1235" s="2" t="s">
        <v>9694</v>
      </c>
      <c r="C1235" s="2" t="s">
        <v>2434</v>
      </c>
      <c r="D1235" s="2" t="s">
        <v>5972</v>
      </c>
      <c r="E1235" s="2" t="s">
        <v>9695</v>
      </c>
      <c r="F1235" s="2" t="s">
        <v>9696</v>
      </c>
      <c r="G1235" s="2" t="s">
        <v>882</v>
      </c>
      <c r="H1235" s="2" t="s">
        <v>9697</v>
      </c>
      <c r="I1235" s="2" t="s">
        <v>9698</v>
      </c>
      <c r="J1235" s="3" t="s">
        <v>9699</v>
      </c>
      <c r="K1235" s="4">
        <v>44038</v>
      </c>
      <c r="L1235" s="3" t="s">
        <v>9700</v>
      </c>
    </row>
    <row r="1236" spans="1:12" x14ac:dyDescent="0.2">
      <c r="A1236" s="1">
        <v>1235</v>
      </c>
      <c r="B1236" s="2" t="s">
        <v>9701</v>
      </c>
      <c r="C1236" s="2" t="s">
        <v>7661</v>
      </c>
      <c r="D1236" s="2" t="s">
        <v>9702</v>
      </c>
      <c r="E1236" s="2" t="s">
        <v>9703</v>
      </c>
      <c r="F1236" s="2" t="s">
        <v>9704</v>
      </c>
      <c r="G1236" s="2" t="s">
        <v>854</v>
      </c>
      <c r="H1236" s="2" t="s">
        <v>9705</v>
      </c>
      <c r="I1236" s="2" t="s">
        <v>9706</v>
      </c>
      <c r="J1236" s="3" t="s">
        <v>9707</v>
      </c>
      <c r="K1236" s="4">
        <v>44184</v>
      </c>
      <c r="L1236" s="3" t="s">
        <v>9708</v>
      </c>
    </row>
    <row r="1237" spans="1:12" x14ac:dyDescent="0.2">
      <c r="A1237" s="1">
        <v>1236</v>
      </c>
      <c r="B1237" s="2" t="s">
        <v>9709</v>
      </c>
      <c r="C1237" s="2" t="s">
        <v>2832</v>
      </c>
      <c r="D1237" s="2" t="s">
        <v>2115</v>
      </c>
      <c r="E1237" s="2" t="s">
        <v>9710</v>
      </c>
      <c r="F1237" s="2" t="s">
        <v>9711</v>
      </c>
      <c r="G1237" s="2" t="s">
        <v>2182</v>
      </c>
      <c r="H1237" s="2">
        <v>6944737546</v>
      </c>
      <c r="I1237" s="2" t="s">
        <v>9712</v>
      </c>
      <c r="J1237" s="3" t="s">
        <v>9713</v>
      </c>
      <c r="K1237" s="4">
        <v>43868</v>
      </c>
      <c r="L1237" s="3" t="s">
        <v>1125</v>
      </c>
    </row>
    <row r="1238" spans="1:12" x14ac:dyDescent="0.2">
      <c r="A1238" s="1">
        <v>1237</v>
      </c>
      <c r="B1238" s="2" t="s">
        <v>9714</v>
      </c>
      <c r="C1238" s="2" t="s">
        <v>1826</v>
      </c>
      <c r="D1238" s="2" t="s">
        <v>3934</v>
      </c>
      <c r="E1238" s="2" t="s">
        <v>9715</v>
      </c>
      <c r="F1238" s="2" t="s">
        <v>9716</v>
      </c>
      <c r="G1238" s="2" t="s">
        <v>2048</v>
      </c>
      <c r="H1238" s="2" t="s">
        <v>9717</v>
      </c>
      <c r="I1238" s="2" t="s">
        <v>9718</v>
      </c>
      <c r="J1238" s="3" t="s">
        <v>9719</v>
      </c>
      <c r="K1238" s="4">
        <v>44006</v>
      </c>
      <c r="L1238" s="3" t="s">
        <v>9720</v>
      </c>
    </row>
    <row r="1239" spans="1:12" x14ac:dyDescent="0.2">
      <c r="A1239" s="1">
        <v>1238</v>
      </c>
      <c r="B1239" s="2" t="s">
        <v>9721</v>
      </c>
      <c r="C1239" s="2" t="s">
        <v>2086</v>
      </c>
      <c r="D1239" s="2" t="s">
        <v>9722</v>
      </c>
      <c r="E1239" s="2" t="s">
        <v>9723</v>
      </c>
      <c r="F1239" s="2" t="s">
        <v>9724</v>
      </c>
      <c r="G1239" s="2" t="s">
        <v>4149</v>
      </c>
      <c r="H1239" s="2" t="s">
        <v>9725</v>
      </c>
      <c r="I1239" s="2" t="s">
        <v>9726</v>
      </c>
      <c r="J1239" s="3" t="s">
        <v>9727</v>
      </c>
      <c r="K1239" s="4">
        <v>44591</v>
      </c>
      <c r="L1239" s="3" t="s">
        <v>9728</v>
      </c>
    </row>
    <row r="1240" spans="1:12" x14ac:dyDescent="0.2">
      <c r="A1240" s="1">
        <v>1239</v>
      </c>
      <c r="B1240" s="2" t="s">
        <v>9729</v>
      </c>
      <c r="C1240" s="2" t="s">
        <v>3148</v>
      </c>
      <c r="D1240" s="2" t="s">
        <v>41</v>
      </c>
      <c r="E1240" s="2" t="s">
        <v>9730</v>
      </c>
      <c r="F1240" s="2" t="s">
        <v>9731</v>
      </c>
      <c r="G1240" s="2" t="s">
        <v>1213</v>
      </c>
      <c r="H1240" s="2" t="s">
        <v>9732</v>
      </c>
      <c r="I1240" s="2" t="s">
        <v>9733</v>
      </c>
      <c r="J1240" s="3" t="s">
        <v>9734</v>
      </c>
      <c r="K1240" s="4">
        <v>44178</v>
      </c>
      <c r="L1240" s="3" t="s">
        <v>9735</v>
      </c>
    </row>
    <row r="1241" spans="1:12" x14ac:dyDescent="0.2">
      <c r="A1241" s="1">
        <v>1240</v>
      </c>
      <c r="B1241" s="2" t="s">
        <v>9736</v>
      </c>
      <c r="C1241" s="2" t="s">
        <v>149</v>
      </c>
      <c r="D1241" s="2" t="s">
        <v>2659</v>
      </c>
      <c r="E1241" s="2" t="s">
        <v>9737</v>
      </c>
      <c r="F1241" s="2" t="s">
        <v>9738</v>
      </c>
      <c r="G1241" s="2" t="s">
        <v>560</v>
      </c>
      <c r="H1241" s="2" t="s">
        <v>9739</v>
      </c>
      <c r="I1241" s="2" t="s">
        <v>9740</v>
      </c>
      <c r="J1241" s="3" t="s">
        <v>9741</v>
      </c>
      <c r="K1241" s="4">
        <v>44422</v>
      </c>
      <c r="L1241" s="3" t="s">
        <v>9742</v>
      </c>
    </row>
    <row r="1242" spans="1:12" x14ac:dyDescent="0.2">
      <c r="A1242" s="1">
        <v>1241</v>
      </c>
      <c r="B1242" s="2" t="s">
        <v>9743</v>
      </c>
      <c r="C1242" s="2" t="s">
        <v>186</v>
      </c>
      <c r="D1242" s="2" t="s">
        <v>9744</v>
      </c>
      <c r="E1242" s="2" t="s">
        <v>9745</v>
      </c>
      <c r="F1242" s="2" t="s">
        <v>9746</v>
      </c>
      <c r="G1242" s="2" t="s">
        <v>9747</v>
      </c>
      <c r="H1242" s="2" t="s">
        <v>9748</v>
      </c>
      <c r="I1242" s="2" t="s">
        <v>9749</v>
      </c>
      <c r="J1242" s="3" t="s">
        <v>9750</v>
      </c>
      <c r="K1242" s="4">
        <v>44313</v>
      </c>
      <c r="L1242" s="3" t="s">
        <v>9751</v>
      </c>
    </row>
    <row r="1243" spans="1:12" x14ac:dyDescent="0.2">
      <c r="A1243" s="1">
        <v>1242</v>
      </c>
      <c r="B1243" s="2" t="s">
        <v>9752</v>
      </c>
      <c r="C1243" s="2" t="s">
        <v>2147</v>
      </c>
      <c r="D1243" s="2" t="s">
        <v>6409</v>
      </c>
      <c r="E1243" s="2" t="s">
        <v>9753</v>
      </c>
      <c r="F1243" s="2" t="s">
        <v>9754</v>
      </c>
      <c r="G1243" s="2" t="s">
        <v>2680</v>
      </c>
      <c r="H1243" s="2" t="s">
        <v>9755</v>
      </c>
      <c r="I1243" s="2" t="s">
        <v>9756</v>
      </c>
      <c r="J1243" s="3" t="s">
        <v>9757</v>
      </c>
      <c r="K1243" s="4">
        <v>44339</v>
      </c>
      <c r="L1243" s="3" t="s">
        <v>9758</v>
      </c>
    </row>
    <row r="1244" spans="1:12" x14ac:dyDescent="0.2">
      <c r="A1244" s="1">
        <v>1243</v>
      </c>
      <c r="B1244" s="2" t="s">
        <v>9759</v>
      </c>
      <c r="C1244" s="2" t="s">
        <v>3838</v>
      </c>
      <c r="D1244" s="2" t="s">
        <v>7662</v>
      </c>
      <c r="E1244" s="2" t="s">
        <v>9760</v>
      </c>
      <c r="F1244" s="2" t="s">
        <v>9761</v>
      </c>
      <c r="G1244" s="2" t="s">
        <v>3848</v>
      </c>
      <c r="H1244" s="2" t="s">
        <v>9762</v>
      </c>
      <c r="I1244" s="2" t="s">
        <v>9763</v>
      </c>
      <c r="J1244" s="3" t="s">
        <v>9764</v>
      </c>
      <c r="K1244" s="4">
        <v>44417</v>
      </c>
      <c r="L1244" s="3" t="s">
        <v>9765</v>
      </c>
    </row>
    <row r="1245" spans="1:12" x14ac:dyDescent="0.2">
      <c r="A1245" s="1">
        <v>1244</v>
      </c>
      <c r="B1245" s="5" t="s">
        <v>9766</v>
      </c>
      <c r="C1245" s="2" t="s">
        <v>8397</v>
      </c>
      <c r="D1245" s="2" t="s">
        <v>289</v>
      </c>
      <c r="E1245" s="2" t="s">
        <v>9767</v>
      </c>
      <c r="F1245" s="2" t="s">
        <v>9768</v>
      </c>
      <c r="G1245" s="2" t="s">
        <v>274</v>
      </c>
      <c r="H1245" s="2" t="s">
        <v>9769</v>
      </c>
      <c r="I1245" s="2" t="s">
        <v>9770</v>
      </c>
      <c r="J1245" s="3" t="s">
        <v>9771</v>
      </c>
      <c r="K1245" s="4">
        <v>43964</v>
      </c>
      <c r="L1245" s="3" t="s">
        <v>9772</v>
      </c>
    </row>
    <row r="1246" spans="1:12" x14ac:dyDescent="0.2">
      <c r="A1246" s="1">
        <v>1245</v>
      </c>
      <c r="B1246" s="2" t="s">
        <v>9773</v>
      </c>
      <c r="C1246" s="2" t="s">
        <v>443</v>
      </c>
      <c r="D1246" s="2" t="s">
        <v>1209</v>
      </c>
      <c r="E1246" s="2" t="s">
        <v>9774</v>
      </c>
      <c r="F1246" s="2" t="s">
        <v>9775</v>
      </c>
      <c r="G1246" s="2" t="s">
        <v>1078</v>
      </c>
      <c r="H1246" s="2" t="s">
        <v>9776</v>
      </c>
      <c r="I1246" s="2" t="s">
        <v>9777</v>
      </c>
      <c r="J1246" s="3" t="s">
        <v>9778</v>
      </c>
      <c r="K1246" s="4">
        <v>43916</v>
      </c>
      <c r="L1246" s="3" t="s">
        <v>9779</v>
      </c>
    </row>
    <row r="1247" spans="1:12" x14ac:dyDescent="0.2">
      <c r="A1247" s="1">
        <v>1246</v>
      </c>
      <c r="B1247" s="2" t="s">
        <v>9780</v>
      </c>
      <c r="C1247" s="2" t="s">
        <v>683</v>
      </c>
      <c r="D1247" s="2" t="s">
        <v>3821</v>
      </c>
      <c r="E1247" s="2" t="s">
        <v>9781</v>
      </c>
      <c r="F1247" s="2" t="s">
        <v>9782</v>
      </c>
      <c r="G1247" s="2" t="s">
        <v>1005</v>
      </c>
      <c r="H1247" s="2" t="s">
        <v>9783</v>
      </c>
      <c r="I1247" s="2" t="s">
        <v>9784</v>
      </c>
      <c r="J1247" s="3" t="s">
        <v>9785</v>
      </c>
      <c r="K1247" s="4">
        <v>44002</v>
      </c>
      <c r="L1247" s="3" t="s">
        <v>9786</v>
      </c>
    </row>
    <row r="1248" spans="1:12" x14ac:dyDescent="0.2">
      <c r="A1248" s="1">
        <v>1247</v>
      </c>
      <c r="B1248" s="2" t="s">
        <v>9787</v>
      </c>
      <c r="C1248" s="2" t="s">
        <v>6996</v>
      </c>
      <c r="D1248" s="2" t="s">
        <v>9788</v>
      </c>
      <c r="E1248" s="2" t="s">
        <v>9789</v>
      </c>
      <c r="F1248" s="2" t="s">
        <v>9790</v>
      </c>
      <c r="G1248" s="2" t="s">
        <v>3116</v>
      </c>
      <c r="H1248" s="2" t="s">
        <v>9791</v>
      </c>
      <c r="I1248" s="2" t="s">
        <v>9792</v>
      </c>
      <c r="J1248" s="3" t="s">
        <v>9793</v>
      </c>
      <c r="K1248" s="4">
        <v>44473</v>
      </c>
      <c r="L1248" s="3" t="s">
        <v>9794</v>
      </c>
    </row>
    <row r="1249" spans="1:12" x14ac:dyDescent="0.2">
      <c r="A1249" s="1">
        <v>1248</v>
      </c>
      <c r="B1249" s="2" t="s">
        <v>9795</v>
      </c>
      <c r="C1249" s="2" t="s">
        <v>9796</v>
      </c>
      <c r="D1249" s="2" t="s">
        <v>7677</v>
      </c>
      <c r="E1249" s="2" t="s">
        <v>9797</v>
      </c>
      <c r="F1249" s="2" t="s">
        <v>9798</v>
      </c>
      <c r="G1249" s="2" t="s">
        <v>1765</v>
      </c>
      <c r="H1249" s="2">
        <f>1-198-508-7259</f>
        <v>-7964</v>
      </c>
      <c r="I1249" s="2" t="s">
        <v>9799</v>
      </c>
      <c r="J1249" s="3" t="s">
        <v>9800</v>
      </c>
      <c r="K1249" s="4">
        <v>44465</v>
      </c>
      <c r="L1249" s="3" t="s">
        <v>9801</v>
      </c>
    </row>
    <row r="1250" spans="1:12" x14ac:dyDescent="0.2">
      <c r="A1250" s="1">
        <v>1249</v>
      </c>
      <c r="B1250" s="2" t="s">
        <v>9802</v>
      </c>
      <c r="C1250" s="2" t="s">
        <v>2236</v>
      </c>
      <c r="D1250" s="2" t="s">
        <v>9548</v>
      </c>
      <c r="E1250" s="2" t="s">
        <v>9803</v>
      </c>
      <c r="F1250" s="2" t="s">
        <v>9804</v>
      </c>
      <c r="G1250" s="2" t="s">
        <v>1005</v>
      </c>
      <c r="H1250" s="2" t="s">
        <v>9805</v>
      </c>
      <c r="I1250" s="2">
        <v>2909422703</v>
      </c>
      <c r="J1250" s="3" t="s">
        <v>9806</v>
      </c>
      <c r="K1250" s="4">
        <v>44194</v>
      </c>
      <c r="L1250" s="3" t="s">
        <v>9807</v>
      </c>
    </row>
    <row r="1251" spans="1:12" x14ac:dyDescent="0.2">
      <c r="A1251" s="1">
        <v>1250</v>
      </c>
      <c r="B1251" s="2" t="s">
        <v>9808</v>
      </c>
      <c r="C1251" s="2" t="s">
        <v>3052</v>
      </c>
      <c r="D1251" s="2" t="s">
        <v>2442</v>
      </c>
      <c r="E1251" s="2" t="s">
        <v>9809</v>
      </c>
      <c r="F1251" s="2" t="s">
        <v>9810</v>
      </c>
      <c r="G1251" s="2" t="s">
        <v>4167</v>
      </c>
      <c r="H1251" s="2" t="s">
        <v>9811</v>
      </c>
      <c r="I1251" s="2" t="s">
        <v>9812</v>
      </c>
      <c r="J1251" s="3" t="s">
        <v>9813</v>
      </c>
      <c r="K1251" s="4">
        <v>44048</v>
      </c>
      <c r="L1251" s="3" t="s">
        <v>9814</v>
      </c>
    </row>
    <row r="1252" spans="1:12" x14ac:dyDescent="0.2">
      <c r="A1252" s="1">
        <v>1251</v>
      </c>
      <c r="B1252" s="2" t="s">
        <v>9815</v>
      </c>
      <c r="C1252" s="2" t="s">
        <v>5646</v>
      </c>
      <c r="D1252" s="2" t="s">
        <v>747</v>
      </c>
      <c r="E1252" s="2" t="s">
        <v>9816</v>
      </c>
      <c r="F1252" s="2" t="s">
        <v>9817</v>
      </c>
      <c r="G1252" s="2" t="s">
        <v>2015</v>
      </c>
      <c r="H1252" s="2" t="s">
        <v>9818</v>
      </c>
      <c r="I1252" s="2" t="s">
        <v>9819</v>
      </c>
      <c r="J1252" s="3" t="s">
        <v>9820</v>
      </c>
      <c r="K1252" s="4">
        <v>44077</v>
      </c>
      <c r="L1252" s="3" t="s">
        <v>9821</v>
      </c>
    </row>
    <row r="1253" spans="1:12" x14ac:dyDescent="0.2">
      <c r="A1253" s="1">
        <v>1252</v>
      </c>
      <c r="B1253" s="2" t="s">
        <v>9822</v>
      </c>
      <c r="C1253" s="2" t="s">
        <v>8549</v>
      </c>
      <c r="D1253" s="2" t="s">
        <v>9823</v>
      </c>
      <c r="E1253" s="2" t="s">
        <v>9824</v>
      </c>
      <c r="F1253" s="2" t="s">
        <v>9825</v>
      </c>
      <c r="G1253" s="2" t="s">
        <v>98</v>
      </c>
      <c r="H1253" s="2" t="s">
        <v>9826</v>
      </c>
      <c r="I1253" s="2" t="s">
        <v>9827</v>
      </c>
      <c r="J1253" s="3" t="s">
        <v>9828</v>
      </c>
      <c r="K1253" s="4">
        <v>44494</v>
      </c>
      <c r="L1253" s="3" t="s">
        <v>9829</v>
      </c>
    </row>
    <row r="1254" spans="1:12" x14ac:dyDescent="0.2">
      <c r="A1254" s="1">
        <v>1253</v>
      </c>
      <c r="B1254" s="2" t="s">
        <v>9830</v>
      </c>
      <c r="C1254" s="2" t="s">
        <v>1495</v>
      </c>
      <c r="D1254" s="2" t="s">
        <v>2503</v>
      </c>
      <c r="E1254" s="2" t="s">
        <v>9831</v>
      </c>
      <c r="F1254" s="2" t="s">
        <v>9832</v>
      </c>
      <c r="G1254" s="2" t="s">
        <v>320</v>
      </c>
      <c r="H1254" s="2" t="s">
        <v>9833</v>
      </c>
      <c r="I1254" s="2" t="s">
        <v>9834</v>
      </c>
      <c r="J1254" s="3" t="s">
        <v>9835</v>
      </c>
      <c r="K1254" s="4">
        <v>44131</v>
      </c>
      <c r="L1254" s="3" t="s">
        <v>9836</v>
      </c>
    </row>
    <row r="1255" spans="1:12" x14ac:dyDescent="0.2">
      <c r="A1255" s="1">
        <v>1254</v>
      </c>
      <c r="B1255" s="2" t="s">
        <v>9837</v>
      </c>
      <c r="C1255" s="2" t="s">
        <v>2358</v>
      </c>
      <c r="D1255" s="2" t="s">
        <v>8021</v>
      </c>
      <c r="E1255" s="2" t="s">
        <v>9838</v>
      </c>
      <c r="F1255" s="2" t="s">
        <v>9839</v>
      </c>
      <c r="G1255" s="2" t="s">
        <v>3133</v>
      </c>
      <c r="H1255" s="2">
        <v>9754745347</v>
      </c>
      <c r="I1255" s="2" t="s">
        <v>9840</v>
      </c>
      <c r="J1255" s="3" t="s">
        <v>9841</v>
      </c>
      <c r="K1255" s="4">
        <v>44521</v>
      </c>
      <c r="L1255" s="3" t="s">
        <v>9842</v>
      </c>
    </row>
    <row r="1256" spans="1:12" x14ac:dyDescent="0.2">
      <c r="A1256" s="1">
        <v>1255</v>
      </c>
      <c r="B1256" s="2" t="s">
        <v>9843</v>
      </c>
      <c r="C1256" s="2" t="s">
        <v>2170</v>
      </c>
      <c r="D1256" s="2" t="s">
        <v>9477</v>
      </c>
      <c r="E1256" s="2" t="s">
        <v>9844</v>
      </c>
      <c r="F1256" s="2" t="s">
        <v>9845</v>
      </c>
      <c r="G1256" s="2" t="s">
        <v>3271</v>
      </c>
      <c r="H1256" s="2">
        <v>1986634320</v>
      </c>
      <c r="I1256" s="2" t="s">
        <v>9846</v>
      </c>
      <c r="J1256" s="3" t="s">
        <v>9847</v>
      </c>
      <c r="K1256" s="4">
        <v>44208</v>
      </c>
      <c r="L1256" s="3" t="s">
        <v>9848</v>
      </c>
    </row>
    <row r="1257" spans="1:12" x14ac:dyDescent="0.2">
      <c r="A1257" s="1">
        <v>1256</v>
      </c>
      <c r="B1257" s="2" t="s">
        <v>9849</v>
      </c>
      <c r="C1257" s="2" t="s">
        <v>9850</v>
      </c>
      <c r="D1257" s="2" t="s">
        <v>9851</v>
      </c>
      <c r="E1257" s="2" t="s">
        <v>9852</v>
      </c>
      <c r="F1257" s="2" t="s">
        <v>9853</v>
      </c>
      <c r="G1257" s="2" t="s">
        <v>892</v>
      </c>
      <c r="H1257" s="2" t="s">
        <v>9854</v>
      </c>
      <c r="I1257" s="2" t="s">
        <v>9855</v>
      </c>
      <c r="J1257" s="3" t="s">
        <v>9856</v>
      </c>
      <c r="K1257" s="4">
        <v>44552</v>
      </c>
      <c r="L1257" s="3" t="s">
        <v>9857</v>
      </c>
    </row>
    <row r="1258" spans="1:12" x14ac:dyDescent="0.2">
      <c r="A1258" s="1">
        <v>1257</v>
      </c>
      <c r="B1258" s="2" t="s">
        <v>9858</v>
      </c>
      <c r="C1258" s="2" t="s">
        <v>3333</v>
      </c>
      <c r="D1258" s="2" t="s">
        <v>4576</v>
      </c>
      <c r="E1258" s="2" t="s">
        <v>9859</v>
      </c>
      <c r="F1258" s="2" t="s">
        <v>9860</v>
      </c>
      <c r="G1258" s="2" t="s">
        <v>447</v>
      </c>
      <c r="H1258" s="2" t="s">
        <v>9861</v>
      </c>
      <c r="I1258" s="2" t="s">
        <v>9862</v>
      </c>
      <c r="J1258" s="3" t="s">
        <v>9863</v>
      </c>
      <c r="K1258" s="4">
        <v>44507</v>
      </c>
      <c r="L1258" s="3" t="s">
        <v>9864</v>
      </c>
    </row>
    <row r="1259" spans="1:12" x14ac:dyDescent="0.2">
      <c r="A1259" s="1">
        <v>1258</v>
      </c>
      <c r="B1259" s="2" t="s">
        <v>9865</v>
      </c>
      <c r="C1259" s="2" t="s">
        <v>6518</v>
      </c>
      <c r="D1259" s="2" t="s">
        <v>9866</v>
      </c>
      <c r="E1259" s="2" t="s">
        <v>9867</v>
      </c>
      <c r="F1259" s="2" t="s">
        <v>9868</v>
      </c>
      <c r="G1259" s="2" t="s">
        <v>2928</v>
      </c>
      <c r="H1259" s="2" t="s">
        <v>9869</v>
      </c>
      <c r="I1259" s="2" t="s">
        <v>9870</v>
      </c>
      <c r="J1259" s="3" t="s">
        <v>9871</v>
      </c>
      <c r="K1259" s="4">
        <v>44361</v>
      </c>
      <c r="L1259" s="3" t="s">
        <v>9872</v>
      </c>
    </row>
    <row r="1260" spans="1:12" x14ac:dyDescent="0.2">
      <c r="A1260" s="1">
        <v>1259</v>
      </c>
      <c r="B1260" s="2" t="s">
        <v>9873</v>
      </c>
      <c r="C1260" s="2" t="s">
        <v>383</v>
      </c>
      <c r="D1260" s="2" t="s">
        <v>2969</v>
      </c>
      <c r="E1260" s="2" t="s">
        <v>9874</v>
      </c>
      <c r="F1260" s="2" t="s">
        <v>9875</v>
      </c>
      <c r="G1260" s="2" t="s">
        <v>369</v>
      </c>
      <c r="H1260" s="2">
        <v>9480260079</v>
      </c>
      <c r="I1260" s="2" t="s">
        <v>9876</v>
      </c>
      <c r="J1260" s="3" t="s">
        <v>9877</v>
      </c>
      <c r="K1260" s="4">
        <v>44233</v>
      </c>
      <c r="L1260" s="3" t="s">
        <v>9878</v>
      </c>
    </row>
    <row r="1261" spans="1:12" x14ac:dyDescent="0.2">
      <c r="A1261" s="1">
        <v>1260</v>
      </c>
      <c r="B1261" s="2" t="s">
        <v>9879</v>
      </c>
      <c r="C1261" s="2" t="s">
        <v>2977</v>
      </c>
      <c r="D1261" s="2" t="s">
        <v>9880</v>
      </c>
      <c r="E1261" s="2" t="s">
        <v>9881</v>
      </c>
      <c r="F1261" s="2" t="s">
        <v>9882</v>
      </c>
      <c r="G1261" s="2" t="s">
        <v>3679</v>
      </c>
      <c r="H1261" s="2" t="s">
        <v>9883</v>
      </c>
      <c r="I1261" s="2" t="s">
        <v>9884</v>
      </c>
      <c r="J1261" s="3" t="s">
        <v>9885</v>
      </c>
      <c r="K1261" s="4">
        <v>44534</v>
      </c>
      <c r="L1261" s="3" t="s">
        <v>9886</v>
      </c>
    </row>
    <row r="1262" spans="1:12" x14ac:dyDescent="0.2">
      <c r="A1262" s="1">
        <v>1261</v>
      </c>
      <c r="B1262" s="2" t="s">
        <v>9887</v>
      </c>
      <c r="C1262" s="2" t="s">
        <v>4173</v>
      </c>
      <c r="D1262" s="2" t="s">
        <v>264</v>
      </c>
      <c r="E1262" s="2" t="s">
        <v>9888</v>
      </c>
      <c r="F1262" s="2" t="s">
        <v>9889</v>
      </c>
      <c r="G1262" s="2" t="s">
        <v>200</v>
      </c>
      <c r="H1262" s="2" t="s">
        <v>9890</v>
      </c>
      <c r="I1262" s="2" t="s">
        <v>9891</v>
      </c>
      <c r="J1262" s="3" t="s">
        <v>9892</v>
      </c>
      <c r="K1262" s="4">
        <v>44259</v>
      </c>
      <c r="L1262" s="3" t="s">
        <v>5743</v>
      </c>
    </row>
    <row r="1263" spans="1:12" x14ac:dyDescent="0.2">
      <c r="A1263" s="1">
        <v>1262</v>
      </c>
      <c r="B1263" s="2" t="s">
        <v>9893</v>
      </c>
      <c r="C1263" s="2" t="s">
        <v>4163</v>
      </c>
      <c r="D1263" s="2" t="s">
        <v>298</v>
      </c>
      <c r="E1263" s="2" t="s">
        <v>9894</v>
      </c>
      <c r="F1263" s="2" t="s">
        <v>9895</v>
      </c>
      <c r="G1263" s="2" t="s">
        <v>1326</v>
      </c>
      <c r="H1263" s="2" t="s">
        <v>9896</v>
      </c>
      <c r="I1263" s="2" t="s">
        <v>9897</v>
      </c>
      <c r="J1263" s="3" t="s">
        <v>9898</v>
      </c>
      <c r="K1263" s="4">
        <v>43955</v>
      </c>
      <c r="L1263" s="3" t="s">
        <v>9899</v>
      </c>
    </row>
    <row r="1264" spans="1:12" x14ac:dyDescent="0.2">
      <c r="A1264" s="1">
        <v>1263</v>
      </c>
      <c r="B1264" s="2" t="s">
        <v>9900</v>
      </c>
      <c r="C1264" s="2" t="s">
        <v>9901</v>
      </c>
      <c r="D1264" s="2" t="s">
        <v>4225</v>
      </c>
      <c r="E1264" s="2" t="s">
        <v>9902</v>
      </c>
      <c r="F1264" s="2" t="s">
        <v>9903</v>
      </c>
      <c r="G1264" s="2" t="s">
        <v>1534</v>
      </c>
      <c r="H1264" s="2" t="s">
        <v>9904</v>
      </c>
      <c r="I1264" s="2" t="s">
        <v>9905</v>
      </c>
      <c r="J1264" s="3" t="s">
        <v>9906</v>
      </c>
      <c r="K1264" s="4">
        <v>44004</v>
      </c>
      <c r="L1264" s="3" t="s">
        <v>9907</v>
      </c>
    </row>
    <row r="1265" spans="1:12" x14ac:dyDescent="0.2">
      <c r="A1265" s="1">
        <v>1264</v>
      </c>
      <c r="B1265" s="2" t="s">
        <v>9908</v>
      </c>
      <c r="C1265" s="2" t="s">
        <v>8253</v>
      </c>
      <c r="D1265" s="2" t="s">
        <v>954</v>
      </c>
      <c r="E1265" s="2" t="s">
        <v>9909</v>
      </c>
      <c r="F1265" s="2" t="s">
        <v>9910</v>
      </c>
      <c r="G1265" s="2" t="s">
        <v>1489</v>
      </c>
      <c r="H1265" s="2">
        <v>7470169517</v>
      </c>
      <c r="I1265" s="2" t="s">
        <v>9911</v>
      </c>
      <c r="J1265" s="3" t="s">
        <v>9912</v>
      </c>
      <c r="K1265" s="4">
        <v>44449</v>
      </c>
      <c r="L1265" s="3" t="s">
        <v>9913</v>
      </c>
    </row>
    <row r="1266" spans="1:12" x14ac:dyDescent="0.2">
      <c r="A1266" s="1">
        <v>1265</v>
      </c>
      <c r="B1266" s="2" t="s">
        <v>9914</v>
      </c>
      <c r="C1266" s="2" t="s">
        <v>9915</v>
      </c>
      <c r="D1266" s="2" t="s">
        <v>4647</v>
      </c>
      <c r="E1266" s="2" t="s">
        <v>9916</v>
      </c>
      <c r="F1266" s="2" t="s">
        <v>9917</v>
      </c>
      <c r="G1266" s="2" t="s">
        <v>854</v>
      </c>
      <c r="H1266" s="2" t="s">
        <v>9918</v>
      </c>
      <c r="I1266" s="2" t="s">
        <v>9919</v>
      </c>
      <c r="J1266" s="3" t="s">
        <v>9920</v>
      </c>
      <c r="K1266" s="4">
        <v>44532</v>
      </c>
      <c r="L1266" s="3" t="s">
        <v>9921</v>
      </c>
    </row>
    <row r="1267" spans="1:12" x14ac:dyDescent="0.2">
      <c r="A1267" s="1">
        <v>1266</v>
      </c>
      <c r="B1267" s="2" t="s">
        <v>9922</v>
      </c>
      <c r="C1267" s="2" t="s">
        <v>8535</v>
      </c>
      <c r="D1267" s="2" t="s">
        <v>9923</v>
      </c>
      <c r="E1267" s="2" t="s">
        <v>9924</v>
      </c>
      <c r="F1267" s="2" t="s">
        <v>9925</v>
      </c>
      <c r="G1267" s="2" t="s">
        <v>4042</v>
      </c>
      <c r="H1267" s="2" t="s">
        <v>9926</v>
      </c>
      <c r="I1267" s="2" t="s">
        <v>9927</v>
      </c>
      <c r="J1267" s="3" t="s">
        <v>9928</v>
      </c>
      <c r="K1267" s="4">
        <v>44526</v>
      </c>
      <c r="L1267" s="3" t="s">
        <v>9929</v>
      </c>
    </row>
    <row r="1268" spans="1:12" x14ac:dyDescent="0.2">
      <c r="A1268" s="1">
        <v>1267</v>
      </c>
      <c r="B1268" s="2" t="s">
        <v>9930</v>
      </c>
      <c r="C1268" s="2" t="s">
        <v>9850</v>
      </c>
      <c r="D1268" s="2" t="s">
        <v>1954</v>
      </c>
      <c r="E1268" s="2" t="s">
        <v>9931</v>
      </c>
      <c r="F1268" s="2" t="s">
        <v>9932</v>
      </c>
      <c r="G1268" s="2" t="s">
        <v>3302</v>
      </c>
      <c r="H1268" s="2" t="s">
        <v>9933</v>
      </c>
      <c r="I1268" s="2" t="s">
        <v>9934</v>
      </c>
      <c r="J1268" s="3" t="s">
        <v>9935</v>
      </c>
      <c r="K1268" s="4">
        <v>44279</v>
      </c>
      <c r="L1268" s="3" t="s">
        <v>9936</v>
      </c>
    </row>
    <row r="1269" spans="1:12" x14ac:dyDescent="0.2">
      <c r="A1269" s="1">
        <v>1268</v>
      </c>
      <c r="B1269" s="2" t="s">
        <v>9937</v>
      </c>
      <c r="C1269" s="2" t="s">
        <v>5221</v>
      </c>
      <c r="D1269" s="2" t="s">
        <v>9938</v>
      </c>
      <c r="E1269" s="2" t="s">
        <v>9939</v>
      </c>
      <c r="F1269" s="2" t="s">
        <v>9940</v>
      </c>
      <c r="G1269" s="2" t="s">
        <v>2859</v>
      </c>
      <c r="H1269" s="2" t="s">
        <v>9941</v>
      </c>
      <c r="I1269" s="2" t="s">
        <v>9942</v>
      </c>
      <c r="J1269" s="3" t="s">
        <v>9943</v>
      </c>
      <c r="K1269" s="4">
        <v>44200</v>
      </c>
      <c r="L1269" s="3" t="s">
        <v>9944</v>
      </c>
    </row>
    <row r="1270" spans="1:12" x14ac:dyDescent="0.2">
      <c r="A1270" s="1">
        <v>1269</v>
      </c>
      <c r="B1270" s="2" t="s">
        <v>9945</v>
      </c>
      <c r="C1270" s="2" t="s">
        <v>920</v>
      </c>
      <c r="D1270" s="2" t="s">
        <v>3744</v>
      </c>
      <c r="E1270" s="2" t="s">
        <v>9946</v>
      </c>
      <c r="F1270" s="2" t="s">
        <v>9947</v>
      </c>
      <c r="G1270" s="2" t="s">
        <v>2728</v>
      </c>
      <c r="H1270" s="2" t="s">
        <v>9948</v>
      </c>
      <c r="I1270" s="2" t="s">
        <v>9949</v>
      </c>
      <c r="J1270" s="3" t="s">
        <v>9950</v>
      </c>
      <c r="K1270" s="4">
        <v>44282</v>
      </c>
      <c r="L1270" s="3" t="s">
        <v>9951</v>
      </c>
    </row>
    <row r="1271" spans="1:12" x14ac:dyDescent="0.2">
      <c r="A1271" s="1">
        <v>1270</v>
      </c>
      <c r="B1271" s="2" t="s">
        <v>9952</v>
      </c>
      <c r="C1271" s="2" t="s">
        <v>3530</v>
      </c>
      <c r="D1271" s="2" t="s">
        <v>9953</v>
      </c>
      <c r="E1271" s="2" t="s">
        <v>9954</v>
      </c>
      <c r="F1271" s="2" t="s">
        <v>9955</v>
      </c>
      <c r="G1271" s="2" t="s">
        <v>635</v>
      </c>
      <c r="H1271" s="2" t="s">
        <v>9956</v>
      </c>
      <c r="I1271" s="2" t="s">
        <v>9957</v>
      </c>
      <c r="J1271" s="3" t="s">
        <v>9958</v>
      </c>
      <c r="K1271" s="4">
        <v>43936</v>
      </c>
      <c r="L1271" s="3" t="s">
        <v>9959</v>
      </c>
    </row>
    <row r="1272" spans="1:12" x14ac:dyDescent="0.2">
      <c r="A1272" s="1">
        <v>1271</v>
      </c>
      <c r="B1272" s="2" t="s">
        <v>9960</v>
      </c>
      <c r="C1272" s="2" t="s">
        <v>3505</v>
      </c>
      <c r="D1272" s="2" t="s">
        <v>9961</v>
      </c>
      <c r="E1272" s="2" t="s">
        <v>9962</v>
      </c>
      <c r="F1272" s="2" t="s">
        <v>9963</v>
      </c>
      <c r="G1272" s="2" t="s">
        <v>476</v>
      </c>
      <c r="H1272" s="2" t="s">
        <v>9964</v>
      </c>
      <c r="I1272" s="2" t="s">
        <v>9965</v>
      </c>
      <c r="J1272" s="3" t="s">
        <v>9966</v>
      </c>
      <c r="K1272" s="4">
        <v>44147</v>
      </c>
      <c r="L1272" s="3" t="s">
        <v>9967</v>
      </c>
    </row>
    <row r="1273" spans="1:12" x14ac:dyDescent="0.2">
      <c r="A1273" s="1">
        <v>1272</v>
      </c>
      <c r="B1273" s="2" t="s">
        <v>9968</v>
      </c>
      <c r="C1273" s="2" t="s">
        <v>8058</v>
      </c>
      <c r="D1273" s="2" t="s">
        <v>2179</v>
      </c>
      <c r="E1273" s="2" t="s">
        <v>9969</v>
      </c>
      <c r="F1273" s="2" t="s">
        <v>9970</v>
      </c>
      <c r="G1273" s="2" t="s">
        <v>696</v>
      </c>
      <c r="H1273" s="2">
        <v>4149519853</v>
      </c>
      <c r="I1273" s="2" t="s">
        <v>9971</v>
      </c>
      <c r="J1273" s="3" t="s">
        <v>9972</v>
      </c>
      <c r="K1273" s="4">
        <v>44574</v>
      </c>
      <c r="L1273" s="3" t="s">
        <v>9973</v>
      </c>
    </row>
    <row r="1274" spans="1:12" x14ac:dyDescent="0.2">
      <c r="A1274" s="1">
        <v>1273</v>
      </c>
      <c r="B1274" s="2" t="s">
        <v>9974</v>
      </c>
      <c r="C1274" s="2" t="s">
        <v>5299</v>
      </c>
      <c r="D1274" s="2" t="s">
        <v>4763</v>
      </c>
      <c r="E1274" s="2" t="s">
        <v>9975</v>
      </c>
      <c r="F1274" s="2" t="s">
        <v>9976</v>
      </c>
      <c r="G1274" s="2" t="s">
        <v>54</v>
      </c>
      <c r="H1274" s="2">
        <f>1-179-164-4027</f>
        <v>-4369</v>
      </c>
      <c r="I1274" s="2" t="s">
        <v>9977</v>
      </c>
      <c r="J1274" s="3" t="s">
        <v>9978</v>
      </c>
      <c r="K1274" s="4">
        <v>44042</v>
      </c>
      <c r="L1274" s="3" t="s">
        <v>9979</v>
      </c>
    </row>
    <row r="1275" spans="1:12" x14ac:dyDescent="0.2">
      <c r="A1275" s="1">
        <v>1274</v>
      </c>
      <c r="B1275" s="2" t="s">
        <v>9980</v>
      </c>
      <c r="C1275" s="2" t="s">
        <v>6836</v>
      </c>
      <c r="D1275" s="2" t="s">
        <v>9981</v>
      </c>
      <c r="E1275" s="2" t="s">
        <v>9982</v>
      </c>
      <c r="F1275" s="2" t="s">
        <v>9983</v>
      </c>
      <c r="G1275" s="2" t="s">
        <v>705</v>
      </c>
      <c r="H1275" s="2" t="s">
        <v>9984</v>
      </c>
      <c r="I1275" s="2" t="s">
        <v>9985</v>
      </c>
      <c r="J1275" s="3" t="s">
        <v>9986</v>
      </c>
      <c r="K1275" s="4">
        <v>44377</v>
      </c>
      <c r="L1275" s="3" t="s">
        <v>9987</v>
      </c>
    </row>
    <row r="1276" spans="1:12" x14ac:dyDescent="0.2">
      <c r="A1276" s="1">
        <v>1275</v>
      </c>
      <c r="B1276" s="2" t="s">
        <v>9988</v>
      </c>
      <c r="C1276" s="2" t="s">
        <v>7062</v>
      </c>
      <c r="D1276" s="2" t="s">
        <v>4639</v>
      </c>
      <c r="E1276" s="2" t="s">
        <v>9989</v>
      </c>
      <c r="F1276" s="2" t="s">
        <v>9990</v>
      </c>
      <c r="G1276" s="2" t="s">
        <v>54</v>
      </c>
      <c r="H1276" s="2" t="s">
        <v>9991</v>
      </c>
      <c r="I1276" s="2">
        <v>4625387594</v>
      </c>
      <c r="J1276" s="3" t="s">
        <v>9992</v>
      </c>
      <c r="K1276" s="4">
        <v>43972</v>
      </c>
      <c r="L1276" s="3" t="s">
        <v>9993</v>
      </c>
    </row>
    <row r="1277" spans="1:12" x14ac:dyDescent="0.2">
      <c r="A1277" s="1">
        <v>1276</v>
      </c>
      <c r="B1277" s="2" t="s">
        <v>9994</v>
      </c>
      <c r="C1277" s="2" t="s">
        <v>3237</v>
      </c>
      <c r="D1277" s="2" t="s">
        <v>6624</v>
      </c>
      <c r="E1277" s="2" t="s">
        <v>9995</v>
      </c>
      <c r="F1277" s="2" t="s">
        <v>9996</v>
      </c>
      <c r="G1277" s="2" t="s">
        <v>1524</v>
      </c>
      <c r="H1277" s="2" t="s">
        <v>9997</v>
      </c>
      <c r="I1277" s="2">
        <f>1-197-51-6862</f>
        <v>-7109</v>
      </c>
      <c r="J1277" s="3" t="s">
        <v>9998</v>
      </c>
      <c r="K1277" s="4">
        <v>44174</v>
      </c>
      <c r="L1277" s="3" t="s">
        <v>9999</v>
      </c>
    </row>
    <row r="1278" spans="1:12" x14ac:dyDescent="0.2">
      <c r="A1278" s="1">
        <v>1277</v>
      </c>
      <c r="B1278" s="2" t="s">
        <v>10000</v>
      </c>
      <c r="C1278" s="2" t="s">
        <v>536</v>
      </c>
      <c r="D1278" s="2" t="s">
        <v>346</v>
      </c>
      <c r="E1278" s="2" t="s">
        <v>10001</v>
      </c>
      <c r="F1278" s="2" t="s">
        <v>10002</v>
      </c>
      <c r="G1278" s="2" t="s">
        <v>1317</v>
      </c>
      <c r="H1278" s="2" t="s">
        <v>10003</v>
      </c>
      <c r="I1278" s="2" t="s">
        <v>10004</v>
      </c>
      <c r="J1278" s="3" t="s">
        <v>10005</v>
      </c>
      <c r="K1278" s="4">
        <v>44389</v>
      </c>
      <c r="L1278" s="3" t="s">
        <v>10006</v>
      </c>
    </row>
    <row r="1279" spans="1:12" x14ac:dyDescent="0.2">
      <c r="A1279" s="1">
        <v>1278</v>
      </c>
      <c r="B1279" s="2" t="s">
        <v>10007</v>
      </c>
      <c r="C1279" s="2" t="s">
        <v>4814</v>
      </c>
      <c r="D1279" s="2" t="s">
        <v>6426</v>
      </c>
      <c r="E1279" s="2" t="s">
        <v>10008</v>
      </c>
      <c r="F1279" s="2" t="s">
        <v>10009</v>
      </c>
      <c r="G1279" s="2" t="s">
        <v>7850</v>
      </c>
      <c r="H1279" s="2" t="s">
        <v>10010</v>
      </c>
      <c r="I1279" s="2" t="s">
        <v>10011</v>
      </c>
      <c r="J1279" s="3" t="s">
        <v>10012</v>
      </c>
      <c r="K1279" s="4">
        <v>44477</v>
      </c>
      <c r="L1279" s="3" t="s">
        <v>10013</v>
      </c>
    </row>
    <row r="1280" spans="1:12" x14ac:dyDescent="0.2">
      <c r="A1280" s="1">
        <v>1279</v>
      </c>
      <c r="B1280" s="2" t="s">
        <v>10014</v>
      </c>
      <c r="C1280" s="2" t="s">
        <v>2416</v>
      </c>
      <c r="D1280" s="2" t="s">
        <v>10015</v>
      </c>
      <c r="E1280" s="2" t="s">
        <v>10016</v>
      </c>
      <c r="F1280" s="2" t="s">
        <v>10017</v>
      </c>
      <c r="G1280" s="2" t="s">
        <v>957</v>
      </c>
      <c r="H1280" s="2" t="s">
        <v>10018</v>
      </c>
      <c r="I1280" s="2" t="s">
        <v>10019</v>
      </c>
      <c r="J1280" s="3" t="s">
        <v>10020</v>
      </c>
      <c r="K1280" s="4">
        <v>44692</v>
      </c>
      <c r="L1280" s="3" t="s">
        <v>10021</v>
      </c>
    </row>
    <row r="1281" spans="1:12" x14ac:dyDescent="0.2">
      <c r="A1281" s="1">
        <v>1280</v>
      </c>
      <c r="B1281" s="2" t="s">
        <v>10022</v>
      </c>
      <c r="C1281" s="2" t="s">
        <v>1870</v>
      </c>
      <c r="D1281" s="2" t="s">
        <v>7281</v>
      </c>
      <c r="E1281" s="2" t="s">
        <v>10023</v>
      </c>
      <c r="F1281" s="2" t="s">
        <v>10024</v>
      </c>
      <c r="G1281" s="2" t="s">
        <v>98</v>
      </c>
      <c r="H1281" s="2" t="s">
        <v>10025</v>
      </c>
      <c r="I1281" s="2" t="s">
        <v>10026</v>
      </c>
      <c r="J1281" s="3" t="s">
        <v>10027</v>
      </c>
      <c r="K1281" s="4">
        <v>43995</v>
      </c>
      <c r="L1281" s="3" t="s">
        <v>10028</v>
      </c>
    </row>
    <row r="1282" spans="1:12" x14ac:dyDescent="0.2">
      <c r="A1282" s="1">
        <v>1281</v>
      </c>
      <c r="B1282" s="2" t="s">
        <v>10029</v>
      </c>
      <c r="C1282" s="2" t="s">
        <v>13</v>
      </c>
      <c r="D1282" s="2" t="s">
        <v>8144</v>
      </c>
      <c r="E1282" s="2" t="s">
        <v>10030</v>
      </c>
      <c r="F1282" s="2" t="s">
        <v>10031</v>
      </c>
      <c r="G1282" s="2" t="s">
        <v>457</v>
      </c>
      <c r="H1282" s="2" t="s">
        <v>10032</v>
      </c>
      <c r="I1282" s="2" t="s">
        <v>10033</v>
      </c>
      <c r="J1282" s="3" t="s">
        <v>10034</v>
      </c>
      <c r="K1282" s="4">
        <v>44360</v>
      </c>
      <c r="L1282" s="3" t="s">
        <v>10035</v>
      </c>
    </row>
    <row r="1283" spans="1:12" x14ac:dyDescent="0.2">
      <c r="A1283" s="1">
        <v>1282</v>
      </c>
      <c r="B1283" s="2" t="s">
        <v>10036</v>
      </c>
      <c r="C1283" s="2" t="s">
        <v>861</v>
      </c>
      <c r="D1283" s="2" t="s">
        <v>2668</v>
      </c>
      <c r="E1283" s="2" t="s">
        <v>10037</v>
      </c>
      <c r="F1283" s="2" t="s">
        <v>10038</v>
      </c>
      <c r="G1283" s="2" t="s">
        <v>1213</v>
      </c>
      <c r="H1283" s="2" t="s">
        <v>10039</v>
      </c>
      <c r="I1283" s="2" t="s">
        <v>10040</v>
      </c>
      <c r="J1283" s="3" t="s">
        <v>10041</v>
      </c>
      <c r="K1283" s="4">
        <v>44643</v>
      </c>
      <c r="L1283" s="3" t="s">
        <v>10042</v>
      </c>
    </row>
    <row r="1284" spans="1:12" x14ac:dyDescent="0.2">
      <c r="A1284" s="1">
        <v>1283</v>
      </c>
      <c r="B1284" s="2" t="s">
        <v>10043</v>
      </c>
      <c r="C1284" s="2" t="s">
        <v>68</v>
      </c>
      <c r="D1284" s="2" t="s">
        <v>10044</v>
      </c>
      <c r="E1284" s="2" t="s">
        <v>10045</v>
      </c>
      <c r="F1284" s="2" t="s">
        <v>10046</v>
      </c>
      <c r="G1284" s="2" t="s">
        <v>3623</v>
      </c>
      <c r="H1284" s="2" t="s">
        <v>10047</v>
      </c>
      <c r="I1284" s="2" t="s">
        <v>10048</v>
      </c>
      <c r="J1284" s="3" t="s">
        <v>10049</v>
      </c>
      <c r="K1284" s="4">
        <v>43901</v>
      </c>
      <c r="L1284" s="3" t="s">
        <v>10050</v>
      </c>
    </row>
    <row r="1285" spans="1:12" x14ac:dyDescent="0.2">
      <c r="A1285" s="1">
        <v>1284</v>
      </c>
      <c r="B1285" s="2" t="s">
        <v>10051</v>
      </c>
      <c r="C1285" s="2" t="s">
        <v>8346</v>
      </c>
      <c r="D1285" s="2" t="s">
        <v>10052</v>
      </c>
      <c r="E1285" s="2" t="s">
        <v>10053</v>
      </c>
      <c r="F1285" s="2" t="s">
        <v>10054</v>
      </c>
      <c r="G1285" s="2" t="s">
        <v>3905</v>
      </c>
      <c r="H1285" s="2" t="s">
        <v>10055</v>
      </c>
      <c r="I1285" s="2" t="s">
        <v>10056</v>
      </c>
      <c r="J1285" s="3" t="s">
        <v>10057</v>
      </c>
      <c r="K1285" s="4">
        <v>44482</v>
      </c>
      <c r="L1285" s="3" t="s">
        <v>10058</v>
      </c>
    </row>
    <row r="1286" spans="1:12" x14ac:dyDescent="0.2">
      <c r="A1286" s="1">
        <v>1285</v>
      </c>
      <c r="B1286" s="2" t="s">
        <v>10059</v>
      </c>
      <c r="C1286" s="2" t="s">
        <v>10060</v>
      </c>
      <c r="D1286" s="2" t="s">
        <v>3744</v>
      </c>
      <c r="E1286" s="2" t="s">
        <v>10061</v>
      </c>
      <c r="F1286" s="2" t="s">
        <v>10062</v>
      </c>
      <c r="G1286" s="2" t="s">
        <v>3679</v>
      </c>
      <c r="H1286" s="2" t="s">
        <v>10063</v>
      </c>
      <c r="I1286" s="2" t="s">
        <v>10064</v>
      </c>
      <c r="J1286" s="3" t="s">
        <v>10065</v>
      </c>
      <c r="K1286" s="4">
        <v>44667</v>
      </c>
      <c r="L1286" s="3" t="s">
        <v>10066</v>
      </c>
    </row>
    <row r="1287" spans="1:12" x14ac:dyDescent="0.2">
      <c r="A1287" s="1">
        <v>1286</v>
      </c>
      <c r="B1287" s="2" t="s">
        <v>10067</v>
      </c>
      <c r="C1287" s="2" t="s">
        <v>10068</v>
      </c>
      <c r="D1287" s="2" t="s">
        <v>10069</v>
      </c>
      <c r="E1287" s="2" t="s">
        <v>10070</v>
      </c>
      <c r="F1287" s="2" t="s">
        <v>10071</v>
      </c>
      <c r="G1287" s="2" t="s">
        <v>1524</v>
      </c>
      <c r="H1287" s="2" t="s">
        <v>10072</v>
      </c>
      <c r="I1287" s="2" t="s">
        <v>10073</v>
      </c>
      <c r="J1287" s="3" t="s">
        <v>10074</v>
      </c>
      <c r="K1287" s="4">
        <v>44615</v>
      </c>
      <c r="L1287" s="3" t="s">
        <v>10075</v>
      </c>
    </row>
    <row r="1288" spans="1:12" x14ac:dyDescent="0.2">
      <c r="A1288" s="1">
        <v>1287</v>
      </c>
      <c r="B1288" s="2" t="s">
        <v>10076</v>
      </c>
      <c r="C1288" s="2" t="s">
        <v>2484</v>
      </c>
      <c r="D1288" s="2" t="s">
        <v>3260</v>
      </c>
      <c r="E1288" s="2" t="s">
        <v>10077</v>
      </c>
      <c r="F1288" s="2" t="s">
        <v>10078</v>
      </c>
      <c r="G1288" s="2" t="s">
        <v>2216</v>
      </c>
      <c r="H1288" s="2" t="s">
        <v>10079</v>
      </c>
      <c r="I1288" s="2" t="s">
        <v>10080</v>
      </c>
      <c r="J1288" s="3" t="s">
        <v>10081</v>
      </c>
      <c r="K1288" s="4">
        <v>44469</v>
      </c>
      <c r="L1288" s="3" t="s">
        <v>10082</v>
      </c>
    </row>
    <row r="1289" spans="1:12" x14ac:dyDescent="0.2">
      <c r="A1289" s="1">
        <v>1288</v>
      </c>
      <c r="B1289" s="2" t="s">
        <v>10083</v>
      </c>
      <c r="C1289" s="2" t="s">
        <v>10084</v>
      </c>
      <c r="D1289" s="2" t="s">
        <v>10085</v>
      </c>
      <c r="E1289" s="2" t="s">
        <v>10086</v>
      </c>
      <c r="F1289" s="2" t="s">
        <v>10087</v>
      </c>
      <c r="G1289" s="2" t="s">
        <v>4167</v>
      </c>
      <c r="H1289" s="2" t="s">
        <v>10088</v>
      </c>
      <c r="I1289" s="2" t="s">
        <v>10089</v>
      </c>
      <c r="J1289" s="3" t="s">
        <v>10090</v>
      </c>
      <c r="K1289" s="4">
        <v>44342</v>
      </c>
      <c r="L1289" s="3" t="s">
        <v>10091</v>
      </c>
    </row>
    <row r="1290" spans="1:12" x14ac:dyDescent="0.2">
      <c r="A1290" s="1">
        <v>1289</v>
      </c>
      <c r="B1290" s="2" t="s">
        <v>10092</v>
      </c>
      <c r="C1290" s="2" t="s">
        <v>8670</v>
      </c>
      <c r="D1290" s="2" t="s">
        <v>2278</v>
      </c>
      <c r="E1290" s="2" t="s">
        <v>8060</v>
      </c>
      <c r="F1290" s="2" t="s">
        <v>10093</v>
      </c>
      <c r="G1290" s="2" t="s">
        <v>4778</v>
      </c>
      <c r="H1290" s="2" t="s">
        <v>10094</v>
      </c>
      <c r="I1290" s="2" t="s">
        <v>10095</v>
      </c>
      <c r="J1290" s="3" t="s">
        <v>10096</v>
      </c>
      <c r="K1290" s="4">
        <v>44305</v>
      </c>
      <c r="L1290" s="3" t="s">
        <v>10097</v>
      </c>
    </row>
    <row r="1291" spans="1:12" x14ac:dyDescent="0.2">
      <c r="A1291" s="1">
        <v>1290</v>
      </c>
      <c r="B1291" s="2" t="s">
        <v>10098</v>
      </c>
      <c r="C1291" s="2" t="s">
        <v>8004</v>
      </c>
      <c r="D1291" s="2" t="s">
        <v>5569</v>
      </c>
      <c r="E1291" s="2" t="s">
        <v>10099</v>
      </c>
      <c r="F1291" s="2" t="s">
        <v>10100</v>
      </c>
      <c r="G1291" s="2" t="s">
        <v>1389</v>
      </c>
      <c r="H1291" s="2" t="s">
        <v>10101</v>
      </c>
      <c r="I1291" s="2" t="s">
        <v>10102</v>
      </c>
      <c r="J1291" s="3" t="s">
        <v>10103</v>
      </c>
      <c r="K1291" s="4">
        <v>44109</v>
      </c>
      <c r="L1291" s="3" t="s">
        <v>10104</v>
      </c>
    </row>
    <row r="1292" spans="1:12" x14ac:dyDescent="0.2">
      <c r="A1292" s="1">
        <v>1291</v>
      </c>
      <c r="B1292" s="2" t="s">
        <v>10105</v>
      </c>
      <c r="C1292" s="2" t="s">
        <v>8020</v>
      </c>
      <c r="D1292" s="2" t="s">
        <v>2591</v>
      </c>
      <c r="E1292" s="2" t="s">
        <v>10106</v>
      </c>
      <c r="F1292" s="2" t="s">
        <v>10107</v>
      </c>
      <c r="G1292" s="2" t="s">
        <v>44</v>
      </c>
      <c r="H1292" s="2" t="s">
        <v>10108</v>
      </c>
      <c r="I1292" s="2" t="s">
        <v>10109</v>
      </c>
      <c r="J1292" s="3" t="s">
        <v>10110</v>
      </c>
      <c r="K1292" s="4">
        <v>44276</v>
      </c>
      <c r="L1292" s="3" t="s">
        <v>10111</v>
      </c>
    </row>
    <row r="1293" spans="1:12" x14ac:dyDescent="0.2">
      <c r="A1293" s="1">
        <v>1292</v>
      </c>
      <c r="B1293" s="2" t="s">
        <v>10112</v>
      </c>
      <c r="C1293" s="2" t="s">
        <v>4985</v>
      </c>
      <c r="D1293" s="2" t="s">
        <v>5849</v>
      </c>
      <c r="E1293" s="2" t="s">
        <v>10113</v>
      </c>
      <c r="F1293" s="2" t="s">
        <v>10114</v>
      </c>
      <c r="G1293" s="2" t="s">
        <v>3905</v>
      </c>
      <c r="H1293" s="2">
        <v>7437891008</v>
      </c>
      <c r="I1293" s="2" t="s">
        <v>10115</v>
      </c>
      <c r="J1293" s="3" t="s">
        <v>10116</v>
      </c>
      <c r="K1293" s="4">
        <v>44213</v>
      </c>
      <c r="L1293" s="3" t="s">
        <v>10117</v>
      </c>
    </row>
    <row r="1294" spans="1:12" x14ac:dyDescent="0.2">
      <c r="A1294" s="1">
        <v>1293</v>
      </c>
      <c r="B1294" s="2" t="s">
        <v>10118</v>
      </c>
      <c r="C1294" s="2" t="s">
        <v>9383</v>
      </c>
      <c r="D1294" s="2" t="s">
        <v>2856</v>
      </c>
      <c r="E1294" s="2" t="s">
        <v>10119</v>
      </c>
      <c r="F1294" s="2" t="s">
        <v>10120</v>
      </c>
      <c r="G1294" s="2" t="s">
        <v>1195</v>
      </c>
      <c r="H1294" s="2" t="s">
        <v>10121</v>
      </c>
      <c r="I1294" s="2" t="s">
        <v>10122</v>
      </c>
      <c r="J1294" s="3" t="s">
        <v>10123</v>
      </c>
      <c r="K1294" s="4">
        <v>43881</v>
      </c>
      <c r="L1294" s="3" t="s">
        <v>10124</v>
      </c>
    </row>
    <row r="1295" spans="1:12" x14ac:dyDescent="0.2">
      <c r="A1295" s="1">
        <v>1294</v>
      </c>
      <c r="B1295" s="2" t="s">
        <v>10125</v>
      </c>
      <c r="C1295" s="2" t="s">
        <v>944</v>
      </c>
      <c r="D1295" s="2" t="s">
        <v>4924</v>
      </c>
      <c r="E1295" s="2" t="s">
        <v>10126</v>
      </c>
      <c r="F1295" s="2" t="s">
        <v>10127</v>
      </c>
      <c r="G1295" s="2" t="s">
        <v>2015</v>
      </c>
      <c r="H1295" s="2" t="s">
        <v>10128</v>
      </c>
      <c r="I1295" s="2" t="s">
        <v>10129</v>
      </c>
      <c r="J1295" s="3" t="s">
        <v>10130</v>
      </c>
      <c r="K1295" s="4">
        <v>44044</v>
      </c>
      <c r="L1295" s="3" t="s">
        <v>10131</v>
      </c>
    </row>
    <row r="1296" spans="1:12" x14ac:dyDescent="0.2">
      <c r="A1296" s="1">
        <v>1295</v>
      </c>
      <c r="B1296" s="2" t="s">
        <v>10132</v>
      </c>
      <c r="C1296" s="2" t="s">
        <v>2399</v>
      </c>
      <c r="D1296" s="2" t="s">
        <v>7326</v>
      </c>
      <c r="E1296" s="2" t="s">
        <v>10133</v>
      </c>
      <c r="F1296" s="2" t="s">
        <v>10134</v>
      </c>
      <c r="G1296" s="2" t="s">
        <v>976</v>
      </c>
      <c r="H1296" s="2" t="s">
        <v>10135</v>
      </c>
      <c r="I1296" s="2" t="s">
        <v>10136</v>
      </c>
      <c r="J1296" s="3" t="s">
        <v>10137</v>
      </c>
      <c r="K1296" s="4">
        <v>44664</v>
      </c>
      <c r="L1296" s="3" t="s">
        <v>10138</v>
      </c>
    </row>
    <row r="1297" spans="1:12" x14ac:dyDescent="0.2">
      <c r="A1297" s="1">
        <v>1296</v>
      </c>
      <c r="B1297" s="2" t="s">
        <v>10139</v>
      </c>
      <c r="C1297" s="2" t="s">
        <v>10140</v>
      </c>
      <c r="D1297" s="2" t="s">
        <v>3685</v>
      </c>
      <c r="E1297" s="2" t="s">
        <v>10141</v>
      </c>
      <c r="F1297" s="2" t="s">
        <v>10142</v>
      </c>
      <c r="G1297" s="2" t="s">
        <v>4281</v>
      </c>
      <c r="H1297" s="2">
        <v>5985344385</v>
      </c>
      <c r="I1297" s="2">
        <v>978320463</v>
      </c>
      <c r="J1297" s="3" t="s">
        <v>10143</v>
      </c>
      <c r="K1297" s="4">
        <v>44148</v>
      </c>
      <c r="L1297" s="3" t="s">
        <v>10144</v>
      </c>
    </row>
    <row r="1298" spans="1:12" x14ac:dyDescent="0.2">
      <c r="A1298" s="1">
        <v>1297</v>
      </c>
      <c r="B1298" s="2" t="s">
        <v>10145</v>
      </c>
      <c r="C1298" s="2" t="s">
        <v>481</v>
      </c>
      <c r="D1298" s="2" t="s">
        <v>1808</v>
      </c>
      <c r="E1298" s="2" t="s">
        <v>10146</v>
      </c>
      <c r="F1298" s="2" t="s">
        <v>10147</v>
      </c>
      <c r="G1298" s="2" t="s">
        <v>437</v>
      </c>
      <c r="H1298" s="2" t="s">
        <v>10148</v>
      </c>
      <c r="I1298" s="2">
        <v>8758726874</v>
      </c>
      <c r="J1298" s="3" t="s">
        <v>10149</v>
      </c>
      <c r="K1298" s="4">
        <v>43935</v>
      </c>
      <c r="L1298" s="3" t="s">
        <v>10150</v>
      </c>
    </row>
    <row r="1299" spans="1:12" x14ac:dyDescent="0.2">
      <c r="A1299" s="1">
        <v>1298</v>
      </c>
      <c r="B1299" s="2" t="s">
        <v>10151</v>
      </c>
      <c r="C1299" s="2" t="s">
        <v>10152</v>
      </c>
      <c r="D1299" s="2" t="s">
        <v>1521</v>
      </c>
      <c r="E1299" s="2" t="s">
        <v>10153</v>
      </c>
      <c r="F1299" s="2" t="s">
        <v>10154</v>
      </c>
      <c r="G1299" s="2" t="s">
        <v>1882</v>
      </c>
      <c r="H1299" s="2" t="s">
        <v>10155</v>
      </c>
      <c r="I1299" s="2" t="s">
        <v>10156</v>
      </c>
      <c r="J1299" s="3" t="s">
        <v>10157</v>
      </c>
      <c r="K1299" s="4">
        <v>44276</v>
      </c>
      <c r="L1299" s="3" t="s">
        <v>10158</v>
      </c>
    </row>
    <row r="1300" spans="1:12" x14ac:dyDescent="0.2">
      <c r="A1300" s="1">
        <v>1299</v>
      </c>
      <c r="B1300" s="2" t="s">
        <v>10159</v>
      </c>
      <c r="C1300" s="2" t="s">
        <v>8454</v>
      </c>
      <c r="D1300" s="2" t="s">
        <v>10160</v>
      </c>
      <c r="E1300" s="2" t="s">
        <v>10161</v>
      </c>
      <c r="F1300" s="2" t="s">
        <v>10162</v>
      </c>
      <c r="G1300" s="2" t="s">
        <v>1552</v>
      </c>
      <c r="H1300" s="2" t="s">
        <v>10163</v>
      </c>
      <c r="I1300" s="2" t="s">
        <v>10164</v>
      </c>
      <c r="J1300" s="3" t="s">
        <v>10165</v>
      </c>
      <c r="K1300" s="4">
        <v>44477</v>
      </c>
      <c r="L1300" s="3" t="s">
        <v>10166</v>
      </c>
    </row>
    <row r="1301" spans="1:12" x14ac:dyDescent="0.2">
      <c r="A1301" s="1">
        <v>1300</v>
      </c>
      <c r="B1301" s="2" t="s">
        <v>10167</v>
      </c>
      <c r="C1301" s="2" t="s">
        <v>9850</v>
      </c>
      <c r="D1301" s="2" t="s">
        <v>1109</v>
      </c>
      <c r="E1301" s="2" t="s">
        <v>10168</v>
      </c>
      <c r="F1301" s="2" t="s">
        <v>10169</v>
      </c>
      <c r="G1301" s="2" t="s">
        <v>1222</v>
      </c>
      <c r="H1301" s="2" t="s">
        <v>10170</v>
      </c>
      <c r="I1301" s="2">
        <f>1-229-586-3815</f>
        <v>-4629</v>
      </c>
      <c r="J1301" s="3" t="s">
        <v>10171</v>
      </c>
      <c r="K1301" s="4">
        <v>44123</v>
      </c>
      <c r="L1301" s="3" t="s">
        <v>10172</v>
      </c>
    </row>
    <row r="1302" spans="1:12" x14ac:dyDescent="0.2">
      <c r="A1302" s="1">
        <v>1301</v>
      </c>
      <c r="B1302" s="2" t="s">
        <v>10173</v>
      </c>
      <c r="C1302" s="2" t="s">
        <v>3450</v>
      </c>
      <c r="D1302" s="2" t="s">
        <v>1386</v>
      </c>
      <c r="E1302" s="2" t="s">
        <v>10174</v>
      </c>
      <c r="F1302" s="2" t="s">
        <v>10175</v>
      </c>
      <c r="G1302" s="2" t="s">
        <v>1158</v>
      </c>
      <c r="H1302" s="2" t="s">
        <v>10176</v>
      </c>
      <c r="I1302" s="2" t="s">
        <v>10177</v>
      </c>
      <c r="J1302" s="3" t="s">
        <v>10178</v>
      </c>
      <c r="K1302" s="4">
        <v>44412</v>
      </c>
      <c r="L1302" s="3" t="s">
        <v>10179</v>
      </c>
    </row>
    <row r="1303" spans="1:12" x14ac:dyDescent="0.2">
      <c r="A1303" s="1">
        <v>1302</v>
      </c>
      <c r="B1303" s="2" t="s">
        <v>10180</v>
      </c>
      <c r="C1303" s="2" t="s">
        <v>2959</v>
      </c>
      <c r="D1303" s="2" t="s">
        <v>10181</v>
      </c>
      <c r="E1303" s="2" t="s">
        <v>10182</v>
      </c>
      <c r="F1303" s="2" t="s">
        <v>10183</v>
      </c>
      <c r="G1303" s="2" t="s">
        <v>340</v>
      </c>
      <c r="H1303" s="2" t="s">
        <v>10184</v>
      </c>
      <c r="I1303" s="2" t="s">
        <v>10185</v>
      </c>
      <c r="J1303" s="3" t="s">
        <v>10186</v>
      </c>
      <c r="K1303" s="4">
        <v>43952</v>
      </c>
      <c r="L1303" s="3" t="s">
        <v>10187</v>
      </c>
    </row>
    <row r="1304" spans="1:12" x14ac:dyDescent="0.2">
      <c r="A1304" s="1">
        <v>1303</v>
      </c>
      <c r="B1304" s="2" t="s">
        <v>10188</v>
      </c>
      <c r="C1304" s="2" t="s">
        <v>1209</v>
      </c>
      <c r="D1304" s="2" t="s">
        <v>5784</v>
      </c>
      <c r="E1304" s="2" t="s">
        <v>10189</v>
      </c>
      <c r="F1304" s="2" t="s">
        <v>10190</v>
      </c>
      <c r="G1304" s="2" t="s">
        <v>3623</v>
      </c>
      <c r="H1304" s="2" t="s">
        <v>10191</v>
      </c>
      <c r="I1304" s="2" t="s">
        <v>10192</v>
      </c>
      <c r="J1304" s="3" t="s">
        <v>10193</v>
      </c>
      <c r="K1304" s="4">
        <v>44080</v>
      </c>
      <c r="L1304" s="3" t="s">
        <v>10194</v>
      </c>
    </row>
    <row r="1305" spans="1:12" x14ac:dyDescent="0.2">
      <c r="A1305" s="1">
        <v>1304</v>
      </c>
      <c r="B1305" s="2" t="s">
        <v>10195</v>
      </c>
      <c r="C1305" s="2" t="s">
        <v>5415</v>
      </c>
      <c r="D1305" s="2" t="s">
        <v>10196</v>
      </c>
      <c r="E1305" s="2" t="s">
        <v>10197</v>
      </c>
      <c r="F1305" s="2" t="s">
        <v>10198</v>
      </c>
      <c r="G1305" s="2" t="s">
        <v>1231</v>
      </c>
      <c r="H1305" s="2" t="s">
        <v>10199</v>
      </c>
      <c r="I1305" s="2" t="s">
        <v>10200</v>
      </c>
      <c r="J1305" s="3" t="s">
        <v>10201</v>
      </c>
      <c r="K1305" s="4">
        <v>44700</v>
      </c>
      <c r="L1305" s="3" t="s">
        <v>10202</v>
      </c>
    </row>
    <row r="1306" spans="1:12" x14ac:dyDescent="0.2">
      <c r="A1306" s="1">
        <v>1305</v>
      </c>
      <c r="B1306" s="2" t="s">
        <v>10203</v>
      </c>
      <c r="C1306" s="2" t="s">
        <v>10204</v>
      </c>
      <c r="D1306" s="2" t="s">
        <v>5901</v>
      </c>
      <c r="E1306" s="2" t="s">
        <v>10205</v>
      </c>
      <c r="F1306" s="2" t="s">
        <v>10206</v>
      </c>
      <c r="G1306" s="2" t="s">
        <v>2826</v>
      </c>
      <c r="H1306" s="2" t="s">
        <v>10207</v>
      </c>
      <c r="I1306" s="2" t="s">
        <v>10208</v>
      </c>
      <c r="J1306" s="3" t="s">
        <v>10209</v>
      </c>
      <c r="K1306" s="4">
        <v>44090</v>
      </c>
      <c r="L1306" s="3" t="s">
        <v>10210</v>
      </c>
    </row>
    <row r="1307" spans="1:12" x14ac:dyDescent="0.2">
      <c r="A1307" s="1">
        <v>1306</v>
      </c>
      <c r="B1307" s="2" t="s">
        <v>10211</v>
      </c>
      <c r="C1307" s="2" t="s">
        <v>463</v>
      </c>
      <c r="D1307" s="2" t="s">
        <v>4551</v>
      </c>
      <c r="E1307" s="2" t="s">
        <v>10212</v>
      </c>
      <c r="F1307" s="2" t="s">
        <v>10213</v>
      </c>
      <c r="G1307" s="2" t="s">
        <v>741</v>
      </c>
      <c r="H1307" s="2" t="s">
        <v>10214</v>
      </c>
      <c r="I1307" s="2" t="s">
        <v>10215</v>
      </c>
      <c r="J1307" s="3" t="s">
        <v>10216</v>
      </c>
      <c r="K1307" s="4">
        <v>44183</v>
      </c>
      <c r="L1307" s="3" t="s">
        <v>10217</v>
      </c>
    </row>
    <row r="1308" spans="1:12" x14ac:dyDescent="0.2">
      <c r="A1308" s="1">
        <v>1307</v>
      </c>
      <c r="B1308" s="2" t="s">
        <v>10218</v>
      </c>
      <c r="C1308" s="2" t="s">
        <v>2760</v>
      </c>
      <c r="D1308" s="2" t="s">
        <v>2815</v>
      </c>
      <c r="E1308" s="2" t="s">
        <v>10219</v>
      </c>
      <c r="F1308" s="2" t="s">
        <v>10220</v>
      </c>
      <c r="G1308" s="2" t="s">
        <v>1346</v>
      </c>
      <c r="H1308" s="2" t="s">
        <v>10221</v>
      </c>
      <c r="I1308" s="2">
        <f>1-970-215-5008</f>
        <v>-6192</v>
      </c>
      <c r="J1308" s="3" t="s">
        <v>10222</v>
      </c>
      <c r="K1308" s="4">
        <v>43967</v>
      </c>
      <c r="L1308" s="3" t="s">
        <v>10223</v>
      </c>
    </row>
    <row r="1309" spans="1:12" x14ac:dyDescent="0.2">
      <c r="A1309" s="1">
        <v>1308</v>
      </c>
      <c r="B1309" s="2" t="s">
        <v>10224</v>
      </c>
      <c r="C1309" s="2" t="s">
        <v>1064</v>
      </c>
      <c r="D1309" s="2" t="s">
        <v>6148</v>
      </c>
      <c r="E1309" s="2" t="s">
        <v>10225</v>
      </c>
      <c r="F1309" s="2" t="s">
        <v>10226</v>
      </c>
      <c r="G1309" s="2" t="s">
        <v>237</v>
      </c>
      <c r="H1309" s="2" t="s">
        <v>10227</v>
      </c>
      <c r="I1309" s="2" t="s">
        <v>10228</v>
      </c>
      <c r="J1309" s="3" t="s">
        <v>10229</v>
      </c>
      <c r="K1309" s="4">
        <v>44512</v>
      </c>
      <c r="L1309" s="3" t="s">
        <v>10230</v>
      </c>
    </row>
    <row r="1310" spans="1:12" x14ac:dyDescent="0.2">
      <c r="A1310" s="1">
        <v>1309</v>
      </c>
      <c r="B1310" s="2" t="s">
        <v>10231</v>
      </c>
      <c r="C1310" s="2" t="s">
        <v>5299</v>
      </c>
      <c r="D1310" s="2" t="s">
        <v>9880</v>
      </c>
      <c r="E1310" s="2" t="s">
        <v>10232</v>
      </c>
      <c r="F1310" s="2" t="s">
        <v>10233</v>
      </c>
      <c r="G1310" s="2" t="s">
        <v>437</v>
      </c>
      <c r="H1310" s="2" t="s">
        <v>10234</v>
      </c>
      <c r="I1310" s="2" t="s">
        <v>10235</v>
      </c>
      <c r="J1310" s="3" t="s">
        <v>10236</v>
      </c>
      <c r="K1310" s="4">
        <v>44215</v>
      </c>
      <c r="L1310" s="3" t="s">
        <v>10237</v>
      </c>
    </row>
    <row r="1311" spans="1:12" x14ac:dyDescent="0.2">
      <c r="A1311" s="1">
        <v>1310</v>
      </c>
      <c r="B1311" s="2" t="s">
        <v>10238</v>
      </c>
      <c r="C1311" s="2" t="s">
        <v>130</v>
      </c>
      <c r="D1311" s="2" t="s">
        <v>6655</v>
      </c>
      <c r="E1311" s="2" t="s">
        <v>10239</v>
      </c>
      <c r="F1311" s="2" t="s">
        <v>10240</v>
      </c>
      <c r="G1311" s="2" t="s">
        <v>1846</v>
      </c>
      <c r="H1311" s="2" t="s">
        <v>10241</v>
      </c>
      <c r="I1311" s="2" t="s">
        <v>10242</v>
      </c>
      <c r="J1311" s="3" t="s">
        <v>10243</v>
      </c>
      <c r="K1311" s="4">
        <v>44163</v>
      </c>
      <c r="L1311" s="3" t="s">
        <v>10244</v>
      </c>
    </row>
    <row r="1312" spans="1:12" x14ac:dyDescent="0.2">
      <c r="A1312" s="1">
        <v>1311</v>
      </c>
      <c r="B1312" s="2" t="s">
        <v>10245</v>
      </c>
      <c r="C1312" s="2" t="s">
        <v>1708</v>
      </c>
      <c r="D1312" s="2" t="s">
        <v>9002</v>
      </c>
      <c r="E1312" s="2" t="s">
        <v>10246</v>
      </c>
      <c r="F1312" s="2" t="s">
        <v>10247</v>
      </c>
      <c r="G1312" s="2" t="s">
        <v>217</v>
      </c>
      <c r="H1312" s="2">
        <v>2223600964</v>
      </c>
      <c r="I1312" s="2" t="s">
        <v>10248</v>
      </c>
      <c r="J1312" s="3" t="s">
        <v>10249</v>
      </c>
      <c r="K1312" s="4">
        <v>43944</v>
      </c>
      <c r="L1312" s="3" t="s">
        <v>10250</v>
      </c>
    </row>
    <row r="1313" spans="1:12" x14ac:dyDescent="0.2">
      <c r="A1313" s="1">
        <v>1312</v>
      </c>
      <c r="B1313" s="2" t="s">
        <v>10251</v>
      </c>
      <c r="C1313" s="2" t="s">
        <v>10252</v>
      </c>
      <c r="D1313" s="2" t="s">
        <v>10253</v>
      </c>
      <c r="E1313" s="2" t="s">
        <v>10254</v>
      </c>
      <c r="F1313" s="2" t="s">
        <v>6800</v>
      </c>
      <c r="G1313" s="2" t="s">
        <v>2327</v>
      </c>
      <c r="H1313" s="2" t="s">
        <v>10255</v>
      </c>
      <c r="I1313" s="2">
        <v>7019741888</v>
      </c>
      <c r="J1313" s="3" t="s">
        <v>10256</v>
      </c>
      <c r="K1313" s="4">
        <v>44404</v>
      </c>
      <c r="L1313" s="3" t="s">
        <v>10257</v>
      </c>
    </row>
    <row r="1314" spans="1:12" x14ac:dyDescent="0.2">
      <c r="A1314" s="1">
        <v>1313</v>
      </c>
      <c r="B1314" s="2" t="s">
        <v>10258</v>
      </c>
      <c r="C1314" s="2" t="s">
        <v>3212</v>
      </c>
      <c r="D1314" s="2" t="s">
        <v>1333</v>
      </c>
      <c r="E1314" s="2" t="s">
        <v>10259</v>
      </c>
      <c r="F1314" s="2" t="s">
        <v>10260</v>
      </c>
      <c r="G1314" s="2" t="s">
        <v>2297</v>
      </c>
      <c r="H1314" s="2" t="s">
        <v>10261</v>
      </c>
      <c r="I1314" s="2" t="s">
        <v>10262</v>
      </c>
      <c r="J1314" s="3" t="s">
        <v>10263</v>
      </c>
      <c r="K1314" s="4">
        <v>44686</v>
      </c>
      <c r="L1314" s="3" t="s">
        <v>10264</v>
      </c>
    </row>
    <row r="1315" spans="1:12" x14ac:dyDescent="0.2">
      <c r="A1315" s="1">
        <v>1314</v>
      </c>
      <c r="B1315" s="2" t="s">
        <v>10265</v>
      </c>
      <c r="C1315" s="2" t="s">
        <v>6785</v>
      </c>
      <c r="D1315" s="2" t="s">
        <v>5291</v>
      </c>
      <c r="E1315" s="2" t="s">
        <v>10266</v>
      </c>
      <c r="F1315" s="2" t="s">
        <v>10267</v>
      </c>
      <c r="G1315" s="2" t="s">
        <v>986</v>
      </c>
      <c r="H1315" s="2" t="s">
        <v>10268</v>
      </c>
      <c r="I1315" s="2" t="s">
        <v>10269</v>
      </c>
      <c r="J1315" s="3" t="s">
        <v>10270</v>
      </c>
      <c r="K1315" s="4">
        <v>43899</v>
      </c>
      <c r="L1315" s="3" t="s">
        <v>10271</v>
      </c>
    </row>
    <row r="1316" spans="1:12" x14ac:dyDescent="0.2">
      <c r="A1316" s="1">
        <v>1315</v>
      </c>
      <c r="B1316" s="2" t="s">
        <v>10272</v>
      </c>
      <c r="C1316" s="2" t="s">
        <v>3814</v>
      </c>
      <c r="D1316" s="2" t="s">
        <v>10273</v>
      </c>
      <c r="E1316" s="2" t="s">
        <v>10274</v>
      </c>
      <c r="F1316" s="2" t="s">
        <v>10275</v>
      </c>
      <c r="G1316" s="2" t="s">
        <v>741</v>
      </c>
      <c r="H1316" s="2">
        <v>6181150128</v>
      </c>
      <c r="I1316" s="2" t="s">
        <v>10276</v>
      </c>
      <c r="J1316" s="3" t="s">
        <v>10277</v>
      </c>
      <c r="K1316" s="4">
        <v>44083</v>
      </c>
      <c r="L1316" s="3" t="s">
        <v>10278</v>
      </c>
    </row>
    <row r="1317" spans="1:12" x14ac:dyDescent="0.2">
      <c r="A1317" s="1">
        <v>1316</v>
      </c>
      <c r="B1317" s="2" t="s">
        <v>10279</v>
      </c>
      <c r="C1317" s="2" t="s">
        <v>6031</v>
      </c>
      <c r="D1317" s="2" t="s">
        <v>4671</v>
      </c>
      <c r="E1317" s="2" t="s">
        <v>10280</v>
      </c>
      <c r="F1317" s="2" t="s">
        <v>10281</v>
      </c>
      <c r="G1317" s="2" t="s">
        <v>920</v>
      </c>
      <c r="H1317" s="2" t="s">
        <v>10282</v>
      </c>
      <c r="I1317" s="2" t="s">
        <v>10283</v>
      </c>
      <c r="J1317" s="3" t="s">
        <v>10284</v>
      </c>
      <c r="K1317" s="4">
        <v>44218</v>
      </c>
      <c r="L1317" s="3" t="s">
        <v>10285</v>
      </c>
    </row>
    <row r="1318" spans="1:12" x14ac:dyDescent="0.2">
      <c r="A1318" s="1">
        <v>1317</v>
      </c>
      <c r="B1318" s="2" t="s">
        <v>10286</v>
      </c>
      <c r="C1318" s="2" t="s">
        <v>481</v>
      </c>
      <c r="D1318" s="2" t="s">
        <v>2799</v>
      </c>
      <c r="E1318" s="2" t="s">
        <v>10287</v>
      </c>
      <c r="F1318" s="2" t="s">
        <v>10288</v>
      </c>
      <c r="G1318" s="2" t="s">
        <v>369</v>
      </c>
      <c r="H1318" s="2" t="s">
        <v>10289</v>
      </c>
      <c r="I1318" s="2" t="s">
        <v>10290</v>
      </c>
      <c r="J1318" s="3" t="s">
        <v>10291</v>
      </c>
      <c r="K1318" s="4">
        <v>44632</v>
      </c>
      <c r="L1318" s="3" t="s">
        <v>6606</v>
      </c>
    </row>
    <row r="1319" spans="1:12" x14ac:dyDescent="0.2">
      <c r="A1319" s="1">
        <v>1318</v>
      </c>
      <c r="B1319" s="2" t="s">
        <v>10292</v>
      </c>
      <c r="C1319" s="2" t="s">
        <v>5834</v>
      </c>
      <c r="D1319" s="2" t="s">
        <v>10293</v>
      </c>
      <c r="E1319" s="2" t="s">
        <v>10294</v>
      </c>
      <c r="F1319" s="2" t="s">
        <v>10295</v>
      </c>
      <c r="G1319" s="2" t="s">
        <v>1882</v>
      </c>
      <c r="H1319" s="2" t="s">
        <v>10296</v>
      </c>
      <c r="I1319" s="2" t="s">
        <v>10297</v>
      </c>
      <c r="J1319" s="3" t="s">
        <v>10298</v>
      </c>
      <c r="K1319" s="4">
        <v>44257</v>
      </c>
      <c r="L1319" s="3" t="s">
        <v>10299</v>
      </c>
    </row>
    <row r="1320" spans="1:12" x14ac:dyDescent="0.2">
      <c r="A1320" s="1">
        <v>1319</v>
      </c>
      <c r="B1320" s="2" t="s">
        <v>10300</v>
      </c>
      <c r="C1320" s="2" t="s">
        <v>585</v>
      </c>
      <c r="D1320" s="2" t="s">
        <v>498</v>
      </c>
      <c r="E1320" s="2" t="s">
        <v>10301</v>
      </c>
      <c r="F1320" s="2" t="s">
        <v>10302</v>
      </c>
      <c r="G1320" s="2" t="s">
        <v>7639</v>
      </c>
      <c r="H1320" s="2" t="s">
        <v>10303</v>
      </c>
      <c r="I1320" s="2" t="s">
        <v>10304</v>
      </c>
      <c r="J1320" s="3" t="s">
        <v>10305</v>
      </c>
      <c r="K1320" s="4">
        <v>44626</v>
      </c>
      <c r="L1320" s="3" t="s">
        <v>10306</v>
      </c>
    </row>
    <row r="1321" spans="1:12" x14ac:dyDescent="0.2">
      <c r="A1321" s="1">
        <v>1320</v>
      </c>
      <c r="B1321" s="2" t="s">
        <v>10307</v>
      </c>
      <c r="C1321" s="2" t="s">
        <v>4638</v>
      </c>
      <c r="D1321" s="2" t="s">
        <v>6148</v>
      </c>
      <c r="E1321" s="2" t="s">
        <v>10308</v>
      </c>
      <c r="F1321" s="2" t="s">
        <v>10309</v>
      </c>
      <c r="G1321" s="2" t="s">
        <v>1058</v>
      </c>
      <c r="H1321" s="2" t="s">
        <v>10310</v>
      </c>
      <c r="I1321" s="2">
        <v>9453305908</v>
      </c>
      <c r="J1321" s="3" t="s">
        <v>10311</v>
      </c>
      <c r="K1321" s="4">
        <v>44321</v>
      </c>
      <c r="L1321" s="3" t="s">
        <v>10312</v>
      </c>
    </row>
    <row r="1322" spans="1:12" x14ac:dyDescent="0.2">
      <c r="A1322" s="1">
        <v>1321</v>
      </c>
      <c r="B1322" s="2" t="s">
        <v>10313</v>
      </c>
      <c r="C1322" s="2" t="s">
        <v>972</v>
      </c>
      <c r="D1322" s="2" t="s">
        <v>10314</v>
      </c>
      <c r="E1322" s="2" t="s">
        <v>10315</v>
      </c>
      <c r="F1322" s="2" t="s">
        <v>10316</v>
      </c>
      <c r="G1322" s="2" t="s">
        <v>350</v>
      </c>
      <c r="H1322" s="2" t="s">
        <v>10317</v>
      </c>
      <c r="I1322" s="2" t="s">
        <v>10318</v>
      </c>
      <c r="J1322" s="3" t="s">
        <v>10319</v>
      </c>
      <c r="K1322" s="4">
        <v>43951</v>
      </c>
      <c r="L1322" s="3" t="s">
        <v>10320</v>
      </c>
    </row>
    <row r="1323" spans="1:12" x14ac:dyDescent="0.2">
      <c r="A1323" s="1">
        <v>1322</v>
      </c>
      <c r="B1323" s="2" t="s">
        <v>10321</v>
      </c>
      <c r="C1323" s="2" t="s">
        <v>7975</v>
      </c>
      <c r="D1323" s="2" t="s">
        <v>9866</v>
      </c>
      <c r="E1323" s="2" t="s">
        <v>10322</v>
      </c>
      <c r="F1323" s="2" t="s">
        <v>10323</v>
      </c>
      <c r="G1323" s="2" t="s">
        <v>125</v>
      </c>
      <c r="H1323" s="2" t="s">
        <v>10324</v>
      </c>
      <c r="I1323" s="2" t="s">
        <v>10325</v>
      </c>
      <c r="J1323" s="3" t="s">
        <v>10326</v>
      </c>
      <c r="K1323" s="4">
        <v>44187</v>
      </c>
      <c r="L1323" s="3" t="s">
        <v>10327</v>
      </c>
    </row>
    <row r="1324" spans="1:12" x14ac:dyDescent="0.2">
      <c r="A1324" s="1">
        <v>1323</v>
      </c>
      <c r="B1324" s="2" t="s">
        <v>10328</v>
      </c>
      <c r="C1324" s="2" t="s">
        <v>5646</v>
      </c>
      <c r="D1324" s="2" t="s">
        <v>879</v>
      </c>
      <c r="E1324" s="2" t="s">
        <v>10329</v>
      </c>
      <c r="F1324" s="2" t="s">
        <v>10330</v>
      </c>
      <c r="G1324" s="2" t="s">
        <v>1864</v>
      </c>
      <c r="H1324" s="2" t="s">
        <v>10331</v>
      </c>
      <c r="I1324" s="2" t="s">
        <v>10332</v>
      </c>
      <c r="J1324" s="3" t="s">
        <v>10333</v>
      </c>
      <c r="K1324" s="4">
        <v>44112</v>
      </c>
      <c r="L1324" s="3" t="s">
        <v>10334</v>
      </c>
    </row>
    <row r="1325" spans="1:12" x14ac:dyDescent="0.2">
      <c r="A1325" s="1">
        <v>1324</v>
      </c>
      <c r="B1325" s="2" t="s">
        <v>10335</v>
      </c>
      <c r="C1325" s="2" t="s">
        <v>10336</v>
      </c>
      <c r="D1325" s="2" t="s">
        <v>692</v>
      </c>
      <c r="E1325" s="2" t="s">
        <v>10337</v>
      </c>
      <c r="F1325" s="2" t="s">
        <v>10338</v>
      </c>
      <c r="G1325" s="2" t="s">
        <v>237</v>
      </c>
      <c r="H1325" s="2" t="s">
        <v>10339</v>
      </c>
      <c r="I1325" s="2" t="s">
        <v>10340</v>
      </c>
      <c r="J1325" s="3" t="s">
        <v>10341</v>
      </c>
      <c r="K1325" s="4">
        <v>44678</v>
      </c>
      <c r="L1325" s="3" t="s">
        <v>10342</v>
      </c>
    </row>
    <row r="1326" spans="1:12" x14ac:dyDescent="0.2">
      <c r="A1326" s="1">
        <v>1325</v>
      </c>
      <c r="B1326" s="2" t="s">
        <v>10343</v>
      </c>
      <c r="C1326" s="2" t="s">
        <v>1744</v>
      </c>
      <c r="D1326" s="2" t="s">
        <v>2988</v>
      </c>
      <c r="E1326" s="2" t="s">
        <v>10344</v>
      </c>
      <c r="F1326" s="2" t="s">
        <v>10345</v>
      </c>
      <c r="G1326" s="2" t="s">
        <v>190</v>
      </c>
      <c r="H1326" s="2" t="s">
        <v>10346</v>
      </c>
      <c r="I1326" s="2" t="s">
        <v>10347</v>
      </c>
      <c r="J1326" s="3" t="s">
        <v>10348</v>
      </c>
      <c r="K1326" s="4">
        <v>44690</v>
      </c>
      <c r="L1326" s="3" t="s">
        <v>10349</v>
      </c>
    </row>
    <row r="1327" spans="1:12" x14ac:dyDescent="0.2">
      <c r="A1327" s="1">
        <v>1326</v>
      </c>
      <c r="B1327" s="2" t="s">
        <v>10350</v>
      </c>
      <c r="C1327" s="2" t="s">
        <v>2783</v>
      </c>
      <c r="D1327" s="2" t="s">
        <v>4790</v>
      </c>
      <c r="E1327" s="2" t="s">
        <v>10351</v>
      </c>
      <c r="F1327" s="2" t="s">
        <v>10352</v>
      </c>
      <c r="G1327" s="2" t="s">
        <v>1195</v>
      </c>
      <c r="H1327" s="2" t="s">
        <v>10353</v>
      </c>
      <c r="I1327" s="2" t="s">
        <v>10354</v>
      </c>
      <c r="J1327" s="3" t="s">
        <v>10355</v>
      </c>
      <c r="K1327" s="4">
        <v>43892</v>
      </c>
      <c r="L1327" s="3" t="s">
        <v>10356</v>
      </c>
    </row>
    <row r="1328" spans="1:12" x14ac:dyDescent="0.2">
      <c r="A1328" s="1">
        <v>1327</v>
      </c>
      <c r="B1328" s="2" t="s">
        <v>10357</v>
      </c>
      <c r="C1328" s="2" t="s">
        <v>6238</v>
      </c>
      <c r="D1328" s="2" t="s">
        <v>10358</v>
      </c>
      <c r="E1328" s="2" t="s">
        <v>10359</v>
      </c>
      <c r="F1328" s="2" t="s">
        <v>10360</v>
      </c>
      <c r="G1328" s="2" t="s">
        <v>89</v>
      </c>
      <c r="H1328" s="2" t="s">
        <v>10361</v>
      </c>
      <c r="I1328" s="2" t="s">
        <v>10362</v>
      </c>
      <c r="J1328" s="3" t="s">
        <v>10363</v>
      </c>
      <c r="K1328" s="4">
        <v>43854</v>
      </c>
      <c r="L1328" s="3" t="s">
        <v>10364</v>
      </c>
    </row>
    <row r="1329" spans="1:12" x14ac:dyDescent="0.2">
      <c r="A1329" s="1">
        <v>1328</v>
      </c>
      <c r="B1329" s="2" t="s">
        <v>10365</v>
      </c>
      <c r="C1329" s="2" t="s">
        <v>10366</v>
      </c>
      <c r="D1329" s="2" t="s">
        <v>2313</v>
      </c>
      <c r="E1329" s="2" t="s">
        <v>10367</v>
      </c>
      <c r="F1329" s="2" t="s">
        <v>10368</v>
      </c>
      <c r="G1329" s="2" t="s">
        <v>396</v>
      </c>
      <c r="H1329" s="2" t="s">
        <v>10369</v>
      </c>
      <c r="I1329" s="2" t="s">
        <v>10370</v>
      </c>
      <c r="J1329" s="3" t="s">
        <v>10371</v>
      </c>
      <c r="K1329" s="4">
        <v>44595</v>
      </c>
      <c r="L1329" s="3" t="s">
        <v>10372</v>
      </c>
    </row>
    <row r="1330" spans="1:12" x14ac:dyDescent="0.2">
      <c r="A1330" s="1">
        <v>1329</v>
      </c>
      <c r="B1330" s="2" t="s">
        <v>10373</v>
      </c>
      <c r="C1330" s="2" t="s">
        <v>4798</v>
      </c>
      <c r="D1330" s="2" t="s">
        <v>3620</v>
      </c>
      <c r="E1330" s="2" t="s">
        <v>10374</v>
      </c>
      <c r="F1330" s="2" t="s">
        <v>10375</v>
      </c>
      <c r="G1330" s="2" t="s">
        <v>4167</v>
      </c>
      <c r="H1330" s="2" t="s">
        <v>10376</v>
      </c>
      <c r="I1330" s="2" t="s">
        <v>10377</v>
      </c>
      <c r="J1330" s="3" t="s">
        <v>10378</v>
      </c>
      <c r="K1330" s="4">
        <v>44067</v>
      </c>
      <c r="L1330" s="3" t="s">
        <v>10379</v>
      </c>
    </row>
    <row r="1331" spans="1:12" x14ac:dyDescent="0.2">
      <c r="A1331" s="1">
        <v>1330</v>
      </c>
      <c r="B1331" s="2" t="s">
        <v>10380</v>
      </c>
      <c r="C1331" s="2" t="s">
        <v>4870</v>
      </c>
      <c r="D1331" s="2" t="s">
        <v>6569</v>
      </c>
      <c r="E1331" s="2" t="s">
        <v>10381</v>
      </c>
      <c r="F1331" s="2" t="s">
        <v>10382</v>
      </c>
      <c r="G1331" s="2" t="s">
        <v>3116</v>
      </c>
      <c r="H1331" s="2" t="s">
        <v>10383</v>
      </c>
      <c r="I1331" s="2" t="s">
        <v>10384</v>
      </c>
      <c r="J1331" s="3" t="s">
        <v>10385</v>
      </c>
      <c r="K1331" s="4">
        <v>44227</v>
      </c>
      <c r="L1331" s="3" t="s">
        <v>10386</v>
      </c>
    </row>
    <row r="1332" spans="1:12" x14ac:dyDescent="0.2">
      <c r="A1332" s="1">
        <v>1331</v>
      </c>
      <c r="B1332" s="2" t="s">
        <v>10387</v>
      </c>
      <c r="C1332" s="2" t="s">
        <v>85</v>
      </c>
      <c r="D1332" s="2" t="s">
        <v>10388</v>
      </c>
      <c r="E1332" s="2" t="s">
        <v>10389</v>
      </c>
      <c r="F1332" s="2" t="s">
        <v>10390</v>
      </c>
      <c r="G1332" s="2" t="s">
        <v>948</v>
      </c>
      <c r="H1332" s="2">
        <v>9991408435</v>
      </c>
      <c r="I1332" s="2" t="s">
        <v>10391</v>
      </c>
      <c r="J1332" s="3" t="s">
        <v>10392</v>
      </c>
      <c r="K1332" s="4">
        <v>44050</v>
      </c>
      <c r="L1332" s="3" t="s">
        <v>9039</v>
      </c>
    </row>
    <row r="1333" spans="1:12" x14ac:dyDescent="0.2">
      <c r="A1333" s="1">
        <v>1332</v>
      </c>
      <c r="B1333" s="2" t="s">
        <v>10393</v>
      </c>
      <c r="C1333" s="2" t="s">
        <v>5783</v>
      </c>
      <c r="D1333" s="2" t="s">
        <v>5892</v>
      </c>
      <c r="E1333" s="2" t="s">
        <v>10394</v>
      </c>
      <c r="F1333" s="2" t="s">
        <v>10395</v>
      </c>
      <c r="G1333" s="2" t="s">
        <v>3784</v>
      </c>
      <c r="H1333" s="2" t="s">
        <v>10396</v>
      </c>
      <c r="I1333" s="2" t="s">
        <v>10397</v>
      </c>
      <c r="J1333" s="3" t="s">
        <v>10398</v>
      </c>
      <c r="K1333" s="4">
        <v>44146</v>
      </c>
      <c r="L1333" s="3" t="s">
        <v>10399</v>
      </c>
    </row>
    <row r="1334" spans="1:12" x14ac:dyDescent="0.2">
      <c r="A1334" s="1">
        <v>1333</v>
      </c>
      <c r="B1334" s="2" t="s">
        <v>10400</v>
      </c>
      <c r="C1334" s="2" t="s">
        <v>10401</v>
      </c>
      <c r="D1334" s="2" t="s">
        <v>1361</v>
      </c>
      <c r="E1334" s="2" t="s">
        <v>8339</v>
      </c>
      <c r="F1334" s="2" t="s">
        <v>10402</v>
      </c>
      <c r="G1334" s="2" t="s">
        <v>1168</v>
      </c>
      <c r="H1334" s="2" t="s">
        <v>10403</v>
      </c>
      <c r="I1334" s="2" t="s">
        <v>10404</v>
      </c>
      <c r="J1334" s="3" t="s">
        <v>10405</v>
      </c>
      <c r="K1334" s="4">
        <v>44024</v>
      </c>
      <c r="L1334" s="3" t="s">
        <v>10406</v>
      </c>
    </row>
    <row r="1335" spans="1:12" x14ac:dyDescent="0.2">
      <c r="A1335" s="1">
        <v>1334</v>
      </c>
      <c r="B1335" s="2" t="s">
        <v>10407</v>
      </c>
      <c r="C1335" s="2" t="s">
        <v>6283</v>
      </c>
      <c r="D1335" s="2" t="s">
        <v>10408</v>
      </c>
      <c r="E1335" s="2" t="s">
        <v>10409</v>
      </c>
      <c r="F1335" s="2" t="s">
        <v>10410</v>
      </c>
      <c r="G1335" s="2" t="s">
        <v>7850</v>
      </c>
      <c r="H1335" s="2" t="s">
        <v>10411</v>
      </c>
      <c r="I1335" s="2" t="s">
        <v>10412</v>
      </c>
      <c r="J1335" s="3" t="s">
        <v>10413</v>
      </c>
      <c r="K1335" s="4">
        <v>44031</v>
      </c>
      <c r="L1335" s="3" t="s">
        <v>10414</v>
      </c>
    </row>
    <row r="1336" spans="1:12" x14ac:dyDescent="0.2">
      <c r="A1336" s="1">
        <v>1335</v>
      </c>
      <c r="B1336" s="2" t="s">
        <v>10415</v>
      </c>
      <c r="C1336" s="2" t="s">
        <v>7026</v>
      </c>
      <c r="D1336" s="2" t="s">
        <v>4663</v>
      </c>
      <c r="E1336" s="2" t="s">
        <v>10416</v>
      </c>
      <c r="F1336" s="2" t="s">
        <v>10417</v>
      </c>
      <c r="G1336" s="2" t="s">
        <v>3561</v>
      </c>
      <c r="H1336" s="2" t="s">
        <v>10418</v>
      </c>
      <c r="I1336" s="2" t="s">
        <v>10419</v>
      </c>
      <c r="J1336" s="3" t="s">
        <v>10420</v>
      </c>
      <c r="K1336" s="4">
        <v>44524</v>
      </c>
      <c r="L1336" s="3" t="s">
        <v>10421</v>
      </c>
    </row>
    <row r="1337" spans="1:12" x14ac:dyDescent="0.2">
      <c r="A1337" s="1">
        <v>1336</v>
      </c>
      <c r="B1337" s="2" t="s">
        <v>10422</v>
      </c>
      <c r="C1337" s="2" t="s">
        <v>7259</v>
      </c>
      <c r="D1337" s="2" t="s">
        <v>10423</v>
      </c>
      <c r="E1337" s="2" t="s">
        <v>10424</v>
      </c>
      <c r="F1337" s="2" t="s">
        <v>10425</v>
      </c>
      <c r="G1337" s="2" t="s">
        <v>4386</v>
      </c>
      <c r="H1337" s="2" t="s">
        <v>10426</v>
      </c>
      <c r="I1337" s="2" t="s">
        <v>10427</v>
      </c>
      <c r="J1337" s="3" t="s">
        <v>10428</v>
      </c>
      <c r="K1337" s="4">
        <v>44651</v>
      </c>
      <c r="L1337" s="3" t="s">
        <v>10429</v>
      </c>
    </row>
    <row r="1338" spans="1:12" x14ac:dyDescent="0.2">
      <c r="A1338" s="1">
        <v>1337</v>
      </c>
      <c r="B1338" s="2" t="s">
        <v>10430</v>
      </c>
      <c r="C1338" s="2" t="s">
        <v>4233</v>
      </c>
      <c r="D1338" s="2" t="s">
        <v>10431</v>
      </c>
      <c r="E1338" s="2" t="s">
        <v>10432</v>
      </c>
      <c r="F1338" s="2" t="s">
        <v>8369</v>
      </c>
      <c r="G1338" s="2" t="s">
        <v>301</v>
      </c>
      <c r="H1338" s="2" t="s">
        <v>10433</v>
      </c>
      <c r="I1338" s="2" t="s">
        <v>10434</v>
      </c>
      <c r="J1338" s="3" t="s">
        <v>10435</v>
      </c>
      <c r="K1338" s="4">
        <v>44086</v>
      </c>
      <c r="L1338" s="3" t="s">
        <v>10436</v>
      </c>
    </row>
    <row r="1339" spans="1:12" x14ac:dyDescent="0.2">
      <c r="A1339" s="1">
        <v>1338</v>
      </c>
      <c r="B1339" s="2" t="s">
        <v>10437</v>
      </c>
      <c r="C1339" s="2" t="s">
        <v>10438</v>
      </c>
      <c r="D1339" s="2" t="s">
        <v>1871</v>
      </c>
      <c r="E1339" s="2" t="s">
        <v>8931</v>
      </c>
      <c r="F1339" s="2" t="s">
        <v>10439</v>
      </c>
      <c r="G1339" s="2" t="s">
        <v>1317</v>
      </c>
      <c r="H1339" s="2">
        <v>6774356780</v>
      </c>
      <c r="I1339" s="2">
        <f>1-386-975-3545</f>
        <v>-4905</v>
      </c>
      <c r="J1339" s="3" t="s">
        <v>10440</v>
      </c>
      <c r="K1339" s="4">
        <v>43953</v>
      </c>
      <c r="L1339" s="3" t="s">
        <v>10441</v>
      </c>
    </row>
    <row r="1340" spans="1:12" x14ac:dyDescent="0.2">
      <c r="A1340" s="1">
        <v>1339</v>
      </c>
      <c r="B1340" s="2" t="s">
        <v>10442</v>
      </c>
      <c r="C1340" s="2" t="s">
        <v>279</v>
      </c>
      <c r="D1340" s="2" t="s">
        <v>5554</v>
      </c>
      <c r="E1340" s="2" t="s">
        <v>10443</v>
      </c>
      <c r="F1340" s="2" t="s">
        <v>10444</v>
      </c>
      <c r="G1340" s="2" t="s">
        <v>2487</v>
      </c>
      <c r="H1340" s="2" t="s">
        <v>10445</v>
      </c>
      <c r="I1340" s="2" t="s">
        <v>10446</v>
      </c>
      <c r="J1340" s="3" t="s">
        <v>10447</v>
      </c>
      <c r="K1340" s="4">
        <v>44385</v>
      </c>
      <c r="L1340" s="3" t="s">
        <v>10448</v>
      </c>
    </row>
    <row r="1341" spans="1:12" x14ac:dyDescent="0.2">
      <c r="A1341" s="1">
        <v>1340</v>
      </c>
      <c r="B1341" s="2" t="s">
        <v>10449</v>
      </c>
      <c r="C1341" s="2" t="s">
        <v>365</v>
      </c>
      <c r="D1341" s="2" t="s">
        <v>10450</v>
      </c>
      <c r="E1341" s="2" t="s">
        <v>7685</v>
      </c>
      <c r="F1341" s="2" t="s">
        <v>10451</v>
      </c>
      <c r="G1341" s="2" t="s">
        <v>3679</v>
      </c>
      <c r="H1341" s="2" t="s">
        <v>10452</v>
      </c>
      <c r="I1341" s="2" t="s">
        <v>10453</v>
      </c>
      <c r="J1341" s="3" t="s">
        <v>10454</v>
      </c>
      <c r="K1341" s="4">
        <v>44549</v>
      </c>
      <c r="L1341" s="3" t="s">
        <v>10455</v>
      </c>
    </row>
    <row r="1342" spans="1:12" x14ac:dyDescent="0.2">
      <c r="A1342" s="1">
        <v>1341</v>
      </c>
      <c r="B1342" s="2" t="s">
        <v>10456</v>
      </c>
      <c r="C1342" s="2" t="s">
        <v>4711</v>
      </c>
      <c r="D1342" s="2" t="s">
        <v>7183</v>
      </c>
      <c r="E1342" s="2" t="s">
        <v>10457</v>
      </c>
      <c r="F1342" s="2" t="s">
        <v>10458</v>
      </c>
      <c r="G1342" s="2" t="s">
        <v>4177</v>
      </c>
      <c r="H1342" s="2" t="s">
        <v>10459</v>
      </c>
      <c r="I1342" s="2" t="s">
        <v>10460</v>
      </c>
      <c r="J1342" s="3" t="s">
        <v>10461</v>
      </c>
      <c r="K1342" s="4">
        <v>44147</v>
      </c>
      <c r="L1342" s="3" t="s">
        <v>10462</v>
      </c>
    </row>
    <row r="1343" spans="1:12" x14ac:dyDescent="0.2">
      <c r="A1343" s="1">
        <v>1342</v>
      </c>
      <c r="B1343" s="2" t="s">
        <v>10463</v>
      </c>
      <c r="C1343" s="2" t="s">
        <v>4475</v>
      </c>
      <c r="D1343" s="2" t="s">
        <v>214</v>
      </c>
      <c r="E1343" s="2" t="s">
        <v>10464</v>
      </c>
      <c r="F1343" s="2" t="s">
        <v>10465</v>
      </c>
      <c r="G1343" s="2" t="s">
        <v>1811</v>
      </c>
      <c r="H1343" s="2" t="s">
        <v>10466</v>
      </c>
      <c r="I1343" s="2" t="s">
        <v>10467</v>
      </c>
      <c r="J1343" s="3" t="s">
        <v>10468</v>
      </c>
      <c r="K1343" s="4">
        <v>44193</v>
      </c>
      <c r="L1343" s="3" t="s">
        <v>10469</v>
      </c>
    </row>
    <row r="1344" spans="1:12" x14ac:dyDescent="0.2">
      <c r="A1344" s="1">
        <v>1343</v>
      </c>
      <c r="B1344" s="2" t="s">
        <v>10470</v>
      </c>
      <c r="C1344" s="2" t="s">
        <v>2590</v>
      </c>
      <c r="D1344" s="2" t="s">
        <v>2148</v>
      </c>
      <c r="E1344" s="2" t="s">
        <v>10471</v>
      </c>
      <c r="F1344" s="2" t="s">
        <v>10472</v>
      </c>
      <c r="G1344" s="2" t="s">
        <v>3116</v>
      </c>
      <c r="H1344" s="2" t="s">
        <v>10473</v>
      </c>
      <c r="I1344" s="2" t="s">
        <v>10474</v>
      </c>
      <c r="J1344" s="3" t="s">
        <v>10475</v>
      </c>
      <c r="K1344" s="4">
        <v>44506</v>
      </c>
      <c r="L1344" s="3" t="s">
        <v>10476</v>
      </c>
    </row>
    <row r="1345" spans="1:12" x14ac:dyDescent="0.2">
      <c r="A1345" s="1">
        <v>1344</v>
      </c>
      <c r="B1345" s="2" t="s">
        <v>10477</v>
      </c>
      <c r="C1345" s="2" t="s">
        <v>658</v>
      </c>
      <c r="D1345" s="2" t="s">
        <v>2058</v>
      </c>
      <c r="E1345" s="2" t="s">
        <v>10478</v>
      </c>
      <c r="F1345" s="2" t="s">
        <v>10479</v>
      </c>
      <c r="G1345" s="2" t="s">
        <v>1282</v>
      </c>
      <c r="H1345" s="2" t="s">
        <v>10480</v>
      </c>
      <c r="I1345" s="2" t="s">
        <v>10481</v>
      </c>
      <c r="J1345" s="3" t="s">
        <v>10482</v>
      </c>
      <c r="K1345" s="4">
        <v>44173</v>
      </c>
      <c r="L1345" s="3" t="s">
        <v>10483</v>
      </c>
    </row>
    <row r="1346" spans="1:12" x14ac:dyDescent="0.2">
      <c r="A1346" s="1">
        <v>1345</v>
      </c>
      <c r="B1346" s="2" t="s">
        <v>10484</v>
      </c>
      <c r="C1346" s="2" t="s">
        <v>5406</v>
      </c>
      <c r="D1346" s="2" t="s">
        <v>6118</v>
      </c>
      <c r="E1346" s="2" t="s">
        <v>10485</v>
      </c>
      <c r="F1346" s="2" t="s">
        <v>10486</v>
      </c>
      <c r="G1346" s="2" t="s">
        <v>3848</v>
      </c>
      <c r="H1346" s="2" t="s">
        <v>10487</v>
      </c>
      <c r="I1346" s="2" t="s">
        <v>10488</v>
      </c>
      <c r="J1346" s="3" t="s">
        <v>10489</v>
      </c>
      <c r="K1346" s="4">
        <v>44382</v>
      </c>
      <c r="L1346" s="3" t="s">
        <v>10490</v>
      </c>
    </row>
    <row r="1347" spans="1:12" x14ac:dyDescent="0.2">
      <c r="A1347" s="1">
        <v>1346</v>
      </c>
      <c r="B1347" s="2" t="s">
        <v>10491</v>
      </c>
      <c r="C1347" s="2" t="s">
        <v>1761</v>
      </c>
      <c r="D1347" s="2" t="s">
        <v>10492</v>
      </c>
      <c r="E1347" s="2" t="s">
        <v>10493</v>
      </c>
      <c r="F1347" s="2" t="s">
        <v>10494</v>
      </c>
      <c r="G1347" s="2" t="s">
        <v>9747</v>
      </c>
      <c r="H1347" s="2" t="s">
        <v>10495</v>
      </c>
      <c r="I1347" s="2">
        <v>8495014103</v>
      </c>
      <c r="J1347" s="3" t="s">
        <v>10496</v>
      </c>
      <c r="K1347" s="4">
        <v>43861</v>
      </c>
      <c r="L1347" s="3" t="s">
        <v>10497</v>
      </c>
    </row>
    <row r="1348" spans="1:12" x14ac:dyDescent="0.2">
      <c r="A1348" s="1">
        <v>1347</v>
      </c>
      <c r="B1348" s="2" t="s">
        <v>10498</v>
      </c>
      <c r="C1348" s="2" t="s">
        <v>1698</v>
      </c>
      <c r="D1348" s="2" t="s">
        <v>2048</v>
      </c>
      <c r="E1348" s="2" t="s">
        <v>10499</v>
      </c>
      <c r="F1348" s="2" t="s">
        <v>10500</v>
      </c>
      <c r="G1348" s="2" t="s">
        <v>530</v>
      </c>
      <c r="H1348" s="2" t="s">
        <v>10501</v>
      </c>
      <c r="I1348" s="2" t="s">
        <v>10502</v>
      </c>
      <c r="J1348" s="3" t="s">
        <v>10503</v>
      </c>
      <c r="K1348" s="4">
        <v>44281</v>
      </c>
      <c r="L1348" s="3" t="s">
        <v>10504</v>
      </c>
    </row>
    <row r="1349" spans="1:12" x14ac:dyDescent="0.2">
      <c r="A1349" s="1">
        <v>1348</v>
      </c>
      <c r="B1349" s="2" t="s">
        <v>10505</v>
      </c>
      <c r="C1349" s="2" t="s">
        <v>3506</v>
      </c>
      <c r="D1349" s="2" t="s">
        <v>10506</v>
      </c>
      <c r="E1349" s="2" t="s">
        <v>272</v>
      </c>
      <c r="F1349" s="2" t="s">
        <v>10507</v>
      </c>
      <c r="G1349" s="2" t="s">
        <v>4353</v>
      </c>
      <c r="H1349" s="2" t="s">
        <v>10508</v>
      </c>
      <c r="I1349" s="2" t="s">
        <v>10509</v>
      </c>
      <c r="J1349" s="3" t="s">
        <v>10510</v>
      </c>
      <c r="K1349" s="4">
        <v>44087</v>
      </c>
      <c r="L1349" s="3" t="s">
        <v>10511</v>
      </c>
    </row>
    <row r="1350" spans="1:12" x14ac:dyDescent="0.2">
      <c r="A1350" s="1">
        <v>1349</v>
      </c>
      <c r="B1350" s="2" t="s">
        <v>10512</v>
      </c>
      <c r="C1350" s="2" t="s">
        <v>3557</v>
      </c>
      <c r="D1350" s="2" t="s">
        <v>10513</v>
      </c>
      <c r="E1350" s="2" t="s">
        <v>10514</v>
      </c>
      <c r="F1350" s="2" t="s">
        <v>10515</v>
      </c>
      <c r="G1350" s="2" t="s">
        <v>4116</v>
      </c>
      <c r="H1350" s="2" t="s">
        <v>10516</v>
      </c>
      <c r="I1350" s="2" t="s">
        <v>10517</v>
      </c>
      <c r="J1350" s="3" t="s">
        <v>10518</v>
      </c>
      <c r="K1350" s="4">
        <v>44416</v>
      </c>
      <c r="L1350" s="3" t="s">
        <v>10519</v>
      </c>
    </row>
    <row r="1351" spans="1:12" x14ac:dyDescent="0.2">
      <c r="A1351" s="1">
        <v>1350</v>
      </c>
      <c r="B1351" s="2" t="s">
        <v>10520</v>
      </c>
      <c r="C1351" s="2" t="s">
        <v>2649</v>
      </c>
      <c r="D1351" s="2" t="s">
        <v>10521</v>
      </c>
      <c r="E1351" s="2" t="s">
        <v>10522</v>
      </c>
      <c r="F1351" s="2" t="s">
        <v>10523</v>
      </c>
      <c r="G1351" s="2" t="s">
        <v>1973</v>
      </c>
      <c r="H1351" s="2" t="s">
        <v>10524</v>
      </c>
      <c r="I1351" s="2" t="s">
        <v>10525</v>
      </c>
      <c r="J1351" s="3" t="s">
        <v>10526</v>
      </c>
      <c r="K1351" s="4">
        <v>44667</v>
      </c>
      <c r="L1351" s="3" t="s">
        <v>10527</v>
      </c>
    </row>
    <row r="1352" spans="1:12" x14ac:dyDescent="0.2">
      <c r="A1352" s="1">
        <v>1351</v>
      </c>
      <c r="B1352" s="2" t="s">
        <v>10528</v>
      </c>
      <c r="C1352" s="2" t="s">
        <v>556</v>
      </c>
      <c r="D1352" s="2" t="s">
        <v>1818</v>
      </c>
      <c r="E1352" s="2" t="s">
        <v>10529</v>
      </c>
      <c r="F1352" s="2" t="s">
        <v>10530</v>
      </c>
      <c r="G1352" s="2" t="s">
        <v>2015</v>
      </c>
      <c r="H1352" s="2" t="s">
        <v>10531</v>
      </c>
      <c r="I1352" s="2" t="s">
        <v>10532</v>
      </c>
      <c r="J1352" s="3" t="s">
        <v>10533</v>
      </c>
      <c r="K1352" s="4">
        <v>44412</v>
      </c>
      <c r="L1352" s="3" t="s">
        <v>10534</v>
      </c>
    </row>
    <row r="1353" spans="1:12" x14ac:dyDescent="0.2">
      <c r="A1353" s="1">
        <v>1352</v>
      </c>
      <c r="B1353" s="2" t="s">
        <v>10535</v>
      </c>
      <c r="C1353" s="2" t="s">
        <v>10536</v>
      </c>
      <c r="D1353" s="2" t="s">
        <v>9278</v>
      </c>
      <c r="E1353" s="2" t="s">
        <v>9824</v>
      </c>
      <c r="F1353" s="2" t="s">
        <v>10537</v>
      </c>
      <c r="G1353" s="2" t="s">
        <v>330</v>
      </c>
      <c r="H1353" s="2" t="s">
        <v>10538</v>
      </c>
      <c r="I1353" s="2" t="s">
        <v>10539</v>
      </c>
      <c r="J1353" s="3" t="s">
        <v>10540</v>
      </c>
      <c r="K1353" s="4">
        <v>44298</v>
      </c>
      <c r="L1353" s="3" t="s">
        <v>10541</v>
      </c>
    </row>
    <row r="1354" spans="1:12" x14ac:dyDescent="0.2">
      <c r="A1354" s="1">
        <v>1353</v>
      </c>
      <c r="B1354" s="2" t="s">
        <v>10542</v>
      </c>
      <c r="C1354" s="2" t="s">
        <v>822</v>
      </c>
      <c r="D1354" s="2" t="s">
        <v>1727</v>
      </c>
      <c r="E1354" s="2" t="s">
        <v>10543</v>
      </c>
      <c r="F1354" s="2" t="s">
        <v>10544</v>
      </c>
      <c r="G1354" s="2" t="s">
        <v>1282</v>
      </c>
      <c r="H1354" s="2" t="s">
        <v>10545</v>
      </c>
      <c r="I1354" s="2" t="s">
        <v>10546</v>
      </c>
      <c r="J1354" s="3" t="s">
        <v>10547</v>
      </c>
      <c r="K1354" s="4">
        <v>43955</v>
      </c>
      <c r="L1354" s="3" t="s">
        <v>10548</v>
      </c>
    </row>
    <row r="1355" spans="1:12" x14ac:dyDescent="0.2">
      <c r="A1355" s="1">
        <v>1354</v>
      </c>
      <c r="B1355" s="2" t="s">
        <v>10549</v>
      </c>
      <c r="C1355" s="2" t="s">
        <v>7251</v>
      </c>
      <c r="D1355" s="2" t="s">
        <v>1615</v>
      </c>
      <c r="E1355" s="2" t="s">
        <v>10550</v>
      </c>
      <c r="F1355" s="2" t="s">
        <v>10551</v>
      </c>
      <c r="G1355" s="2" t="s">
        <v>6142</v>
      </c>
      <c r="H1355" s="2" t="s">
        <v>10552</v>
      </c>
      <c r="I1355" s="2" t="s">
        <v>10553</v>
      </c>
      <c r="J1355" s="3" t="s">
        <v>10554</v>
      </c>
      <c r="K1355" s="4">
        <v>44477</v>
      </c>
      <c r="L1355" s="3" t="s">
        <v>10555</v>
      </c>
    </row>
    <row r="1356" spans="1:12" x14ac:dyDescent="0.2">
      <c r="A1356" s="1">
        <v>1355</v>
      </c>
      <c r="B1356" s="2" t="s">
        <v>10556</v>
      </c>
      <c r="C1356" s="2" t="s">
        <v>1218</v>
      </c>
      <c r="D1356" s="2" t="s">
        <v>10557</v>
      </c>
      <c r="E1356" s="2" t="s">
        <v>10558</v>
      </c>
      <c r="F1356" s="2" t="s">
        <v>10559</v>
      </c>
      <c r="G1356" s="2" t="s">
        <v>437</v>
      </c>
      <c r="H1356" s="2" t="s">
        <v>10560</v>
      </c>
      <c r="I1356" s="2" t="s">
        <v>10561</v>
      </c>
      <c r="J1356" s="3" t="s">
        <v>10562</v>
      </c>
      <c r="K1356" s="4">
        <v>44580</v>
      </c>
      <c r="L1356" s="3" t="s">
        <v>10563</v>
      </c>
    </row>
    <row r="1357" spans="1:12" x14ac:dyDescent="0.2">
      <c r="A1357" s="1">
        <v>1356</v>
      </c>
      <c r="B1357" s="2" t="s">
        <v>10564</v>
      </c>
      <c r="C1357" s="2" t="s">
        <v>5510</v>
      </c>
      <c r="D1357" s="2" t="s">
        <v>1598</v>
      </c>
      <c r="E1357" s="2" t="s">
        <v>8233</v>
      </c>
      <c r="F1357" s="2" t="s">
        <v>10565</v>
      </c>
      <c r="G1357" s="2" t="s">
        <v>1158</v>
      </c>
      <c r="H1357" s="2">
        <v>85373519</v>
      </c>
      <c r="I1357" s="2" t="s">
        <v>10566</v>
      </c>
      <c r="J1357" s="3" t="s">
        <v>10567</v>
      </c>
      <c r="K1357" s="4">
        <v>44249</v>
      </c>
      <c r="L1357" s="3" t="s">
        <v>10568</v>
      </c>
    </row>
    <row r="1358" spans="1:12" x14ac:dyDescent="0.2">
      <c r="A1358" s="1">
        <v>1357</v>
      </c>
      <c r="B1358" s="2" t="s">
        <v>10569</v>
      </c>
      <c r="C1358" s="2" t="s">
        <v>497</v>
      </c>
      <c r="D1358" s="2" t="s">
        <v>10570</v>
      </c>
      <c r="E1358" s="2" t="s">
        <v>10571</v>
      </c>
      <c r="F1358" s="2" t="s">
        <v>10572</v>
      </c>
      <c r="G1358" s="2" t="s">
        <v>4177</v>
      </c>
      <c r="H1358" s="2" t="s">
        <v>10573</v>
      </c>
      <c r="I1358" s="2" t="s">
        <v>10574</v>
      </c>
      <c r="J1358" s="3" t="s">
        <v>10575</v>
      </c>
      <c r="K1358" s="4">
        <v>44467</v>
      </c>
      <c r="L1358" s="3" t="s">
        <v>9291</v>
      </c>
    </row>
    <row r="1359" spans="1:12" x14ac:dyDescent="0.2">
      <c r="A1359" s="1">
        <v>1358</v>
      </c>
      <c r="B1359" s="2" t="s">
        <v>10576</v>
      </c>
      <c r="C1359" s="2" t="s">
        <v>10577</v>
      </c>
      <c r="D1359" s="2" t="s">
        <v>10578</v>
      </c>
      <c r="E1359" s="2" t="s">
        <v>10579</v>
      </c>
      <c r="F1359" s="2" t="s">
        <v>10580</v>
      </c>
      <c r="G1359" s="2" t="s">
        <v>714</v>
      </c>
      <c r="H1359" s="2" t="s">
        <v>10581</v>
      </c>
      <c r="I1359" s="2" t="s">
        <v>10582</v>
      </c>
      <c r="J1359" s="3" t="s">
        <v>10583</v>
      </c>
      <c r="K1359" s="4">
        <v>44420</v>
      </c>
      <c r="L1359" s="3" t="s">
        <v>10584</v>
      </c>
    </row>
    <row r="1360" spans="1:12" x14ac:dyDescent="0.2">
      <c r="A1360" s="1">
        <v>1359</v>
      </c>
      <c r="B1360" s="2" t="s">
        <v>10585</v>
      </c>
      <c r="C1360" s="2" t="s">
        <v>4145</v>
      </c>
      <c r="D1360" s="2" t="s">
        <v>10586</v>
      </c>
      <c r="E1360" s="2" t="s">
        <v>10587</v>
      </c>
      <c r="F1360" s="2" t="s">
        <v>10588</v>
      </c>
      <c r="G1360" s="2" t="s">
        <v>1140</v>
      </c>
      <c r="H1360" s="2" t="s">
        <v>10589</v>
      </c>
      <c r="I1360" s="2" t="s">
        <v>10590</v>
      </c>
      <c r="J1360" s="3" t="s">
        <v>10591</v>
      </c>
      <c r="K1360" s="4">
        <v>44569</v>
      </c>
      <c r="L1360" s="3" t="s">
        <v>10592</v>
      </c>
    </row>
    <row r="1361" spans="1:12" x14ac:dyDescent="0.2">
      <c r="A1361" s="1">
        <v>1360</v>
      </c>
      <c r="B1361" s="2" t="s">
        <v>10593</v>
      </c>
      <c r="C1361" s="2" t="s">
        <v>10594</v>
      </c>
      <c r="D1361" s="2" t="s">
        <v>8476</v>
      </c>
      <c r="E1361" s="2" t="s">
        <v>2989</v>
      </c>
      <c r="F1361" s="2" t="s">
        <v>10595</v>
      </c>
      <c r="G1361" s="2" t="s">
        <v>3055</v>
      </c>
      <c r="H1361" s="2" t="s">
        <v>10596</v>
      </c>
      <c r="I1361" s="2" t="s">
        <v>10597</v>
      </c>
      <c r="J1361" s="3" t="s">
        <v>10598</v>
      </c>
      <c r="K1361" s="4">
        <v>44498</v>
      </c>
      <c r="L1361" s="3" t="s">
        <v>10599</v>
      </c>
    </row>
    <row r="1362" spans="1:12" x14ac:dyDescent="0.2">
      <c r="A1362" s="1">
        <v>1361</v>
      </c>
      <c r="B1362" s="2" t="s">
        <v>10600</v>
      </c>
      <c r="C1362" s="2" t="s">
        <v>5446</v>
      </c>
      <c r="D1362" s="2" t="s">
        <v>1210</v>
      </c>
      <c r="E1362" s="2" t="s">
        <v>10601</v>
      </c>
      <c r="F1362" s="2" t="s">
        <v>10602</v>
      </c>
      <c r="G1362" s="2" t="s">
        <v>1738</v>
      </c>
      <c r="H1362" s="2" t="s">
        <v>10603</v>
      </c>
      <c r="I1362" s="2" t="s">
        <v>10604</v>
      </c>
      <c r="J1362" s="3" t="s">
        <v>10605</v>
      </c>
      <c r="K1362" s="4">
        <v>44645</v>
      </c>
      <c r="L1362" s="3" t="s">
        <v>10606</v>
      </c>
    </row>
    <row r="1363" spans="1:12" x14ac:dyDescent="0.2">
      <c r="A1363" s="1">
        <v>1362</v>
      </c>
      <c r="B1363" s="2" t="s">
        <v>10607</v>
      </c>
      <c r="C1363" s="2" t="s">
        <v>5684</v>
      </c>
      <c r="D1363" s="2" t="s">
        <v>5424</v>
      </c>
      <c r="E1363" s="2" t="s">
        <v>10608</v>
      </c>
      <c r="F1363" s="2" t="s">
        <v>10609</v>
      </c>
      <c r="G1363" s="2" t="s">
        <v>330</v>
      </c>
      <c r="H1363" s="2" t="s">
        <v>10610</v>
      </c>
      <c r="I1363" s="2" t="s">
        <v>10611</v>
      </c>
      <c r="J1363" s="3" t="s">
        <v>10612</v>
      </c>
      <c r="K1363" s="4">
        <v>44149</v>
      </c>
      <c r="L1363" s="3" t="s">
        <v>10613</v>
      </c>
    </row>
    <row r="1364" spans="1:12" x14ac:dyDescent="0.2">
      <c r="A1364" s="1">
        <v>1363</v>
      </c>
      <c r="B1364" s="2" t="s">
        <v>10614</v>
      </c>
      <c r="C1364" s="2" t="s">
        <v>3902</v>
      </c>
      <c r="D1364" s="2" t="s">
        <v>10615</v>
      </c>
      <c r="E1364" s="2" t="s">
        <v>10616</v>
      </c>
      <c r="F1364" s="2" t="s">
        <v>10617</v>
      </c>
      <c r="G1364" s="2" t="s">
        <v>4507</v>
      </c>
      <c r="H1364" s="2" t="s">
        <v>10618</v>
      </c>
      <c r="I1364" s="2" t="s">
        <v>10619</v>
      </c>
      <c r="J1364" s="3" t="s">
        <v>10620</v>
      </c>
      <c r="K1364" s="4">
        <v>44109</v>
      </c>
      <c r="L1364" s="3" t="s">
        <v>10621</v>
      </c>
    </row>
    <row r="1365" spans="1:12" x14ac:dyDescent="0.2">
      <c r="A1365" s="1">
        <v>1364</v>
      </c>
      <c r="B1365" s="2" t="s">
        <v>10622</v>
      </c>
      <c r="C1365" s="2" t="s">
        <v>6024</v>
      </c>
      <c r="D1365" s="2" t="s">
        <v>14</v>
      </c>
      <c r="E1365" s="2" t="s">
        <v>10623</v>
      </c>
      <c r="F1365" s="2" t="s">
        <v>10624</v>
      </c>
      <c r="G1365" s="2" t="s">
        <v>2048</v>
      </c>
      <c r="H1365" s="2" t="s">
        <v>10625</v>
      </c>
      <c r="I1365" s="2" t="s">
        <v>10626</v>
      </c>
      <c r="J1365" s="3" t="s">
        <v>10627</v>
      </c>
      <c r="K1365" s="4">
        <v>43910</v>
      </c>
      <c r="L1365" s="3" t="s">
        <v>10628</v>
      </c>
    </row>
    <row r="1366" spans="1:12" x14ac:dyDescent="0.2">
      <c r="A1366" s="1">
        <v>1365</v>
      </c>
      <c r="B1366" s="2" t="s">
        <v>10629</v>
      </c>
      <c r="C1366" s="2" t="s">
        <v>850</v>
      </c>
      <c r="D1366" s="2" t="s">
        <v>10630</v>
      </c>
      <c r="E1366" s="2" t="s">
        <v>10631</v>
      </c>
      <c r="F1366" s="2" t="s">
        <v>10632</v>
      </c>
      <c r="G1366" s="2" t="s">
        <v>3729</v>
      </c>
      <c r="H1366" s="2">
        <v>6137332375</v>
      </c>
      <c r="I1366" s="2" t="s">
        <v>10633</v>
      </c>
      <c r="J1366" s="3" t="s">
        <v>10634</v>
      </c>
      <c r="K1366" s="4">
        <v>44495</v>
      </c>
      <c r="L1366" s="3" t="s">
        <v>10635</v>
      </c>
    </row>
    <row r="1367" spans="1:12" x14ac:dyDescent="0.2">
      <c r="A1367" s="1">
        <v>1366</v>
      </c>
      <c r="B1367" s="2" t="s">
        <v>10636</v>
      </c>
      <c r="C1367" s="2" t="s">
        <v>3805</v>
      </c>
      <c r="D1367" s="2" t="s">
        <v>3393</v>
      </c>
      <c r="E1367" s="2" t="s">
        <v>10637</v>
      </c>
      <c r="F1367" s="2" t="s">
        <v>10638</v>
      </c>
      <c r="G1367" s="2" t="s">
        <v>2297</v>
      </c>
      <c r="H1367" s="2" t="s">
        <v>10639</v>
      </c>
      <c r="I1367" s="2" t="s">
        <v>10640</v>
      </c>
      <c r="J1367" s="3" t="s">
        <v>10641</v>
      </c>
      <c r="K1367" s="4">
        <v>44400</v>
      </c>
      <c r="L1367" s="3" t="s">
        <v>10642</v>
      </c>
    </row>
    <row r="1368" spans="1:12" x14ac:dyDescent="0.2">
      <c r="A1368" s="1">
        <v>1367</v>
      </c>
      <c r="B1368" s="2" t="s">
        <v>10643</v>
      </c>
      <c r="C1368" s="2" t="s">
        <v>167</v>
      </c>
      <c r="D1368" s="2" t="s">
        <v>416</v>
      </c>
      <c r="E1368" s="2" t="s">
        <v>10644</v>
      </c>
      <c r="F1368" s="2" t="s">
        <v>10645</v>
      </c>
      <c r="G1368" s="2" t="s">
        <v>520</v>
      </c>
      <c r="H1368" s="2" t="s">
        <v>10646</v>
      </c>
      <c r="I1368" s="2">
        <v>7579914194</v>
      </c>
      <c r="J1368" s="3" t="s">
        <v>10647</v>
      </c>
      <c r="K1368" s="4">
        <v>43922</v>
      </c>
      <c r="L1368" s="3" t="s">
        <v>10648</v>
      </c>
    </row>
    <row r="1369" spans="1:12" x14ac:dyDescent="0.2">
      <c r="A1369" s="1">
        <v>1368</v>
      </c>
      <c r="B1369" s="2" t="s">
        <v>10649</v>
      </c>
      <c r="C1369" s="2" t="s">
        <v>10650</v>
      </c>
      <c r="D1369" s="2" t="s">
        <v>234</v>
      </c>
      <c r="E1369" s="2" t="s">
        <v>10651</v>
      </c>
      <c r="F1369" s="2" t="s">
        <v>10652</v>
      </c>
      <c r="G1369" s="2" t="s">
        <v>3848</v>
      </c>
      <c r="H1369" s="2" t="s">
        <v>10653</v>
      </c>
      <c r="I1369" s="2" t="s">
        <v>10654</v>
      </c>
      <c r="J1369" s="3" t="s">
        <v>10655</v>
      </c>
      <c r="K1369" s="4">
        <v>43943</v>
      </c>
      <c r="L1369" s="3" t="s">
        <v>10656</v>
      </c>
    </row>
    <row r="1370" spans="1:12" x14ac:dyDescent="0.2">
      <c r="A1370" s="1">
        <v>1369</v>
      </c>
      <c r="B1370" s="2" t="s">
        <v>10657</v>
      </c>
      <c r="C1370" s="2" t="s">
        <v>1136</v>
      </c>
      <c r="D1370" s="2" t="s">
        <v>10658</v>
      </c>
      <c r="E1370" s="2" t="s">
        <v>10659</v>
      </c>
      <c r="F1370" s="2" t="s">
        <v>10660</v>
      </c>
      <c r="G1370" s="2" t="s">
        <v>1148</v>
      </c>
      <c r="H1370" s="2" t="s">
        <v>10661</v>
      </c>
      <c r="I1370" s="2">
        <v>4407540208</v>
      </c>
      <c r="J1370" s="3" t="s">
        <v>10662</v>
      </c>
      <c r="K1370" s="4">
        <v>43855</v>
      </c>
      <c r="L1370" s="3" t="s">
        <v>10663</v>
      </c>
    </row>
    <row r="1371" spans="1:12" x14ac:dyDescent="0.2">
      <c r="A1371" s="1">
        <v>1370</v>
      </c>
      <c r="B1371" s="2" t="s">
        <v>10664</v>
      </c>
      <c r="C1371" s="2" t="s">
        <v>1540</v>
      </c>
      <c r="D1371" s="2" t="s">
        <v>9010</v>
      </c>
      <c r="E1371" s="2" t="s">
        <v>10665</v>
      </c>
      <c r="F1371" s="2" t="s">
        <v>10666</v>
      </c>
      <c r="G1371" s="2" t="s">
        <v>320</v>
      </c>
      <c r="H1371" s="2" t="s">
        <v>10667</v>
      </c>
      <c r="I1371" s="2" t="s">
        <v>10668</v>
      </c>
      <c r="J1371" s="3" t="s">
        <v>10669</v>
      </c>
      <c r="K1371" s="4">
        <v>43966</v>
      </c>
      <c r="L1371" s="3" t="s">
        <v>10670</v>
      </c>
    </row>
    <row r="1372" spans="1:12" x14ac:dyDescent="0.2">
      <c r="A1372" s="1">
        <v>1371</v>
      </c>
      <c r="B1372" s="2" t="s">
        <v>10671</v>
      </c>
      <c r="C1372" s="2" t="s">
        <v>2798</v>
      </c>
      <c r="D1372" s="2" t="s">
        <v>5503</v>
      </c>
      <c r="E1372" s="2" t="s">
        <v>10672</v>
      </c>
      <c r="F1372" s="2" t="s">
        <v>10673</v>
      </c>
      <c r="G1372" s="2" t="s">
        <v>1282</v>
      </c>
      <c r="H1372" s="2" t="s">
        <v>10674</v>
      </c>
      <c r="I1372" s="2" t="s">
        <v>10675</v>
      </c>
      <c r="J1372" s="3" t="s">
        <v>10676</v>
      </c>
      <c r="K1372" s="4">
        <v>44432</v>
      </c>
      <c r="L1372" s="3" t="s">
        <v>10677</v>
      </c>
    </row>
    <row r="1373" spans="1:12" x14ac:dyDescent="0.2">
      <c r="A1373" s="1">
        <v>1372</v>
      </c>
      <c r="B1373" s="2" t="s">
        <v>10678</v>
      </c>
      <c r="C1373" s="2" t="s">
        <v>7512</v>
      </c>
      <c r="D1373" s="2" t="s">
        <v>2102</v>
      </c>
      <c r="E1373" s="2" t="s">
        <v>10679</v>
      </c>
      <c r="F1373" s="2" t="s">
        <v>10680</v>
      </c>
      <c r="G1373" s="2" t="s">
        <v>892</v>
      </c>
      <c r="H1373" s="2" t="s">
        <v>10681</v>
      </c>
      <c r="I1373" s="2">
        <v>9143019199</v>
      </c>
      <c r="J1373" s="3" t="s">
        <v>10682</v>
      </c>
      <c r="K1373" s="4">
        <v>43902</v>
      </c>
      <c r="L1373" s="3" t="s">
        <v>10683</v>
      </c>
    </row>
    <row r="1374" spans="1:12" x14ac:dyDescent="0.2">
      <c r="A1374" s="1">
        <v>1373</v>
      </c>
      <c r="B1374" s="2" t="s">
        <v>10684</v>
      </c>
      <c r="C1374" s="2" t="s">
        <v>5076</v>
      </c>
      <c r="D1374" s="2" t="s">
        <v>7497</v>
      </c>
      <c r="E1374" s="2" t="s">
        <v>10685</v>
      </c>
      <c r="F1374" s="2" t="s">
        <v>10686</v>
      </c>
      <c r="G1374" s="2" t="s">
        <v>1429</v>
      </c>
      <c r="H1374" s="2" t="s">
        <v>10687</v>
      </c>
      <c r="I1374" s="2" t="s">
        <v>10688</v>
      </c>
      <c r="J1374" s="3" t="s">
        <v>10689</v>
      </c>
      <c r="K1374" s="4">
        <v>44390</v>
      </c>
      <c r="L1374" s="3" t="s">
        <v>10690</v>
      </c>
    </row>
    <row r="1375" spans="1:12" x14ac:dyDescent="0.2">
      <c r="A1375" s="1">
        <v>1374</v>
      </c>
      <c r="B1375" s="2" t="s">
        <v>10691</v>
      </c>
      <c r="C1375" s="2" t="s">
        <v>516</v>
      </c>
      <c r="D1375" s="2" t="s">
        <v>7318</v>
      </c>
      <c r="E1375" s="2" t="s">
        <v>10692</v>
      </c>
      <c r="F1375" s="2" t="s">
        <v>10693</v>
      </c>
      <c r="G1375" s="2" t="s">
        <v>3905</v>
      </c>
      <c r="H1375" s="2" t="s">
        <v>10694</v>
      </c>
      <c r="I1375" s="2">
        <f>1-193-6-7024</f>
        <v>-7222</v>
      </c>
      <c r="J1375" s="3" t="s">
        <v>10695</v>
      </c>
      <c r="K1375" s="4">
        <v>44701</v>
      </c>
      <c r="L1375" s="3" t="s">
        <v>10696</v>
      </c>
    </row>
    <row r="1376" spans="1:12" x14ac:dyDescent="0.2">
      <c r="A1376" s="1">
        <v>1375</v>
      </c>
      <c r="B1376" s="2" t="s">
        <v>10697</v>
      </c>
      <c r="C1376" s="2" t="s">
        <v>10698</v>
      </c>
      <c r="D1376" s="2" t="s">
        <v>196</v>
      </c>
      <c r="E1376" s="2" t="s">
        <v>10699</v>
      </c>
      <c r="F1376" s="2" t="s">
        <v>10700</v>
      </c>
      <c r="G1376" s="2" t="s">
        <v>5328</v>
      </c>
      <c r="H1376" s="2" t="s">
        <v>10701</v>
      </c>
      <c r="I1376" s="2" t="s">
        <v>10702</v>
      </c>
      <c r="J1376" s="3" t="s">
        <v>10703</v>
      </c>
      <c r="K1376" s="4">
        <v>44589</v>
      </c>
      <c r="L1376" s="3" t="s">
        <v>10704</v>
      </c>
    </row>
    <row r="1377" spans="1:12" x14ac:dyDescent="0.2">
      <c r="A1377" s="1">
        <v>1376</v>
      </c>
      <c r="B1377" s="2" t="s">
        <v>10705</v>
      </c>
      <c r="C1377" s="2" t="s">
        <v>3229</v>
      </c>
      <c r="D1377" s="2" t="s">
        <v>10706</v>
      </c>
      <c r="E1377" s="2" t="s">
        <v>10707</v>
      </c>
      <c r="F1377" s="2" t="s">
        <v>10708</v>
      </c>
      <c r="G1377" s="2" t="s">
        <v>2127</v>
      </c>
      <c r="H1377" s="2" t="s">
        <v>10709</v>
      </c>
      <c r="I1377" s="2" t="s">
        <v>10710</v>
      </c>
      <c r="J1377" s="3" t="s">
        <v>10711</v>
      </c>
      <c r="K1377" s="4">
        <v>44441</v>
      </c>
      <c r="L1377" s="3" t="s">
        <v>10712</v>
      </c>
    </row>
    <row r="1378" spans="1:12" x14ac:dyDescent="0.2">
      <c r="A1378" s="1">
        <v>1377</v>
      </c>
      <c r="B1378" s="2" t="s">
        <v>10713</v>
      </c>
      <c r="C1378" s="2" t="s">
        <v>5423</v>
      </c>
      <c r="D1378" s="2" t="s">
        <v>2872</v>
      </c>
      <c r="E1378" s="2" t="s">
        <v>10714</v>
      </c>
      <c r="F1378" s="2" t="s">
        <v>10715</v>
      </c>
      <c r="G1378" s="2" t="s">
        <v>98</v>
      </c>
      <c r="H1378" s="2" t="s">
        <v>10716</v>
      </c>
      <c r="I1378" s="2" t="s">
        <v>10717</v>
      </c>
      <c r="J1378" s="3" t="s">
        <v>10718</v>
      </c>
      <c r="K1378" s="4">
        <v>44220</v>
      </c>
      <c r="L1378" s="3" t="s">
        <v>10719</v>
      </c>
    </row>
    <row r="1379" spans="1:12" x14ac:dyDescent="0.2">
      <c r="A1379" s="1">
        <v>1378</v>
      </c>
      <c r="B1379" s="2" t="s">
        <v>10720</v>
      </c>
      <c r="C1379" s="2" t="s">
        <v>3204</v>
      </c>
      <c r="D1379" s="2" t="s">
        <v>1101</v>
      </c>
      <c r="E1379" s="2" t="s">
        <v>10721</v>
      </c>
      <c r="F1379" s="2" t="s">
        <v>10722</v>
      </c>
      <c r="G1379" s="2" t="s">
        <v>227</v>
      </c>
      <c r="H1379" s="2" t="s">
        <v>10723</v>
      </c>
      <c r="I1379" s="2" t="s">
        <v>10724</v>
      </c>
      <c r="J1379" s="3" t="s">
        <v>10725</v>
      </c>
      <c r="K1379" s="4">
        <v>44568</v>
      </c>
      <c r="L1379" s="3" t="s">
        <v>10726</v>
      </c>
    </row>
    <row r="1380" spans="1:12" x14ac:dyDescent="0.2">
      <c r="A1380" s="1">
        <v>1379</v>
      </c>
      <c r="B1380" s="2" t="s">
        <v>10727</v>
      </c>
      <c r="C1380" s="2" t="s">
        <v>3557</v>
      </c>
      <c r="D1380" s="2" t="s">
        <v>7767</v>
      </c>
      <c r="E1380" s="2" t="s">
        <v>10728</v>
      </c>
      <c r="F1380" s="2" t="s">
        <v>10729</v>
      </c>
      <c r="G1380" s="2" t="s">
        <v>1489</v>
      </c>
      <c r="H1380" s="2" t="s">
        <v>10730</v>
      </c>
      <c r="I1380" s="2" t="s">
        <v>10731</v>
      </c>
      <c r="J1380" s="3" t="s">
        <v>10732</v>
      </c>
      <c r="K1380" s="4">
        <v>44573</v>
      </c>
      <c r="L1380" s="3" t="s">
        <v>10733</v>
      </c>
    </row>
    <row r="1381" spans="1:12" x14ac:dyDescent="0.2">
      <c r="A1381" s="1">
        <v>1380</v>
      </c>
      <c r="B1381" s="2" t="s">
        <v>10734</v>
      </c>
      <c r="C1381" s="2" t="s">
        <v>4475</v>
      </c>
      <c r="D1381" s="2" t="s">
        <v>2494</v>
      </c>
      <c r="E1381" s="2" t="s">
        <v>10735</v>
      </c>
      <c r="F1381" s="2" t="s">
        <v>10736</v>
      </c>
      <c r="G1381" s="2" t="s">
        <v>1882</v>
      </c>
      <c r="H1381" s="2" t="s">
        <v>10737</v>
      </c>
      <c r="I1381" s="2" t="s">
        <v>10738</v>
      </c>
      <c r="J1381" s="3" t="s">
        <v>10739</v>
      </c>
      <c r="K1381" s="4">
        <v>44627</v>
      </c>
      <c r="L1381" s="3" t="s">
        <v>10740</v>
      </c>
    </row>
    <row r="1382" spans="1:12" x14ac:dyDescent="0.2">
      <c r="A1382" s="1">
        <v>1381</v>
      </c>
      <c r="B1382" s="2" t="s">
        <v>10741</v>
      </c>
      <c r="C1382" s="2" t="s">
        <v>2459</v>
      </c>
      <c r="D1382" s="2" t="s">
        <v>1451</v>
      </c>
      <c r="E1382" s="2" t="s">
        <v>10742</v>
      </c>
      <c r="F1382" s="2" t="s">
        <v>10743</v>
      </c>
      <c r="G1382" s="2" t="s">
        <v>4042</v>
      </c>
      <c r="H1382" s="2" t="s">
        <v>10744</v>
      </c>
      <c r="I1382" s="2" t="s">
        <v>10745</v>
      </c>
      <c r="J1382" s="3" t="s">
        <v>10746</v>
      </c>
      <c r="K1382" s="4">
        <v>44041</v>
      </c>
      <c r="L1382" s="3" t="s">
        <v>10747</v>
      </c>
    </row>
    <row r="1383" spans="1:12" x14ac:dyDescent="0.2">
      <c r="A1383" s="1">
        <v>1382</v>
      </c>
      <c r="B1383" s="2" t="s">
        <v>10748</v>
      </c>
      <c r="C1383" s="2" t="s">
        <v>3628</v>
      </c>
      <c r="D1383" s="2" t="s">
        <v>10431</v>
      </c>
      <c r="E1383" s="2" t="s">
        <v>10749</v>
      </c>
      <c r="F1383" s="2" t="s">
        <v>10750</v>
      </c>
      <c r="G1383" s="2" t="s">
        <v>82</v>
      </c>
      <c r="H1383" s="2">
        <v>7619109308</v>
      </c>
      <c r="I1383" s="2" t="s">
        <v>10751</v>
      </c>
      <c r="J1383" s="3" t="s">
        <v>10752</v>
      </c>
      <c r="K1383" s="4">
        <v>44560</v>
      </c>
      <c r="L1383" s="3" t="s">
        <v>10753</v>
      </c>
    </row>
    <row r="1384" spans="1:12" x14ac:dyDescent="0.2">
      <c r="A1384" s="1">
        <v>1383</v>
      </c>
      <c r="B1384" s="2" t="s">
        <v>10754</v>
      </c>
      <c r="C1384" s="2" t="s">
        <v>5316</v>
      </c>
      <c r="D1384" s="2" t="s">
        <v>9172</v>
      </c>
      <c r="E1384" s="2" t="s">
        <v>10755</v>
      </c>
      <c r="F1384" s="2" t="s">
        <v>10756</v>
      </c>
      <c r="G1384" s="2" t="s">
        <v>1991</v>
      </c>
      <c r="H1384" s="2" t="s">
        <v>10757</v>
      </c>
      <c r="I1384" s="2" t="s">
        <v>10758</v>
      </c>
      <c r="J1384" s="3" t="s">
        <v>10759</v>
      </c>
      <c r="K1384" s="4">
        <v>44212</v>
      </c>
      <c r="L1384" s="3" t="s">
        <v>10760</v>
      </c>
    </row>
    <row r="1385" spans="1:12" x14ac:dyDescent="0.2">
      <c r="A1385" s="1">
        <v>1384</v>
      </c>
      <c r="B1385" s="2" t="s">
        <v>10761</v>
      </c>
      <c r="C1385" s="2" t="s">
        <v>61</v>
      </c>
      <c r="D1385" s="2" t="s">
        <v>2650</v>
      </c>
      <c r="E1385" s="2" t="s">
        <v>10762</v>
      </c>
      <c r="F1385" s="2" t="s">
        <v>10763</v>
      </c>
      <c r="G1385" s="2" t="s">
        <v>311</v>
      </c>
      <c r="H1385" s="2">
        <v>5017880607</v>
      </c>
      <c r="I1385" s="2" t="s">
        <v>10764</v>
      </c>
      <c r="J1385" s="3" t="s">
        <v>10765</v>
      </c>
      <c r="K1385" s="4">
        <v>44502</v>
      </c>
      <c r="L1385" s="3" t="s">
        <v>10766</v>
      </c>
    </row>
    <row r="1386" spans="1:12" x14ac:dyDescent="0.2">
      <c r="A1386" s="1">
        <v>1385</v>
      </c>
      <c r="B1386" s="2" t="s">
        <v>10767</v>
      </c>
      <c r="C1386" s="2" t="s">
        <v>3052</v>
      </c>
      <c r="D1386" s="2" t="s">
        <v>6548</v>
      </c>
      <c r="E1386" s="2" t="s">
        <v>10768</v>
      </c>
      <c r="F1386" s="2" t="s">
        <v>10769</v>
      </c>
      <c r="G1386" s="2" t="s">
        <v>2191</v>
      </c>
      <c r="H1386" s="2" t="s">
        <v>10770</v>
      </c>
      <c r="I1386" s="2" t="s">
        <v>10771</v>
      </c>
      <c r="J1386" s="3" t="s">
        <v>10772</v>
      </c>
      <c r="K1386" s="4">
        <v>44256</v>
      </c>
      <c r="L1386" s="3" t="s">
        <v>10773</v>
      </c>
    </row>
    <row r="1387" spans="1:12" x14ac:dyDescent="0.2">
      <c r="A1387" s="1">
        <v>1386</v>
      </c>
      <c r="B1387" s="2" t="s">
        <v>10774</v>
      </c>
      <c r="C1387" s="2" t="s">
        <v>719</v>
      </c>
      <c r="D1387" s="2" t="s">
        <v>3700</v>
      </c>
      <c r="E1387" s="2" t="s">
        <v>2198</v>
      </c>
      <c r="F1387" s="2" t="s">
        <v>10775</v>
      </c>
      <c r="G1387" s="2" t="s">
        <v>7170</v>
      </c>
      <c r="H1387" s="2">
        <f>1-198-604-724</f>
        <v>-1525</v>
      </c>
      <c r="I1387" s="2" t="s">
        <v>10776</v>
      </c>
      <c r="J1387" s="3" t="s">
        <v>10777</v>
      </c>
      <c r="K1387" s="4">
        <v>44144</v>
      </c>
      <c r="L1387" s="3" t="s">
        <v>10778</v>
      </c>
    </row>
    <row r="1388" spans="1:12" x14ac:dyDescent="0.2">
      <c r="A1388" s="1">
        <v>1387</v>
      </c>
      <c r="B1388" s="2" t="s">
        <v>10779</v>
      </c>
      <c r="C1388" s="2" t="s">
        <v>5964</v>
      </c>
      <c r="D1388" s="2" t="s">
        <v>3797</v>
      </c>
      <c r="E1388" s="2" t="s">
        <v>9556</v>
      </c>
      <c r="F1388" s="2" t="s">
        <v>10780</v>
      </c>
      <c r="G1388" s="2" t="s">
        <v>2487</v>
      </c>
      <c r="H1388" s="2" t="s">
        <v>10781</v>
      </c>
      <c r="I1388" s="2" t="s">
        <v>10782</v>
      </c>
      <c r="J1388" s="3" t="s">
        <v>10783</v>
      </c>
      <c r="K1388" s="4">
        <v>44362</v>
      </c>
      <c r="L1388" s="3" t="s">
        <v>10784</v>
      </c>
    </row>
    <row r="1389" spans="1:12" x14ac:dyDescent="0.2">
      <c r="A1389" s="1">
        <v>1388</v>
      </c>
      <c r="B1389" s="2" t="s">
        <v>10785</v>
      </c>
      <c r="C1389" s="2" t="s">
        <v>1118</v>
      </c>
      <c r="D1389" s="2" t="s">
        <v>10786</v>
      </c>
      <c r="E1389" s="2" t="s">
        <v>10787</v>
      </c>
      <c r="F1389" s="2" t="s">
        <v>10788</v>
      </c>
      <c r="G1389" s="2" t="s">
        <v>1864</v>
      </c>
      <c r="H1389" s="2" t="s">
        <v>10789</v>
      </c>
      <c r="I1389" s="2" t="s">
        <v>10790</v>
      </c>
      <c r="J1389" s="3" t="s">
        <v>10791</v>
      </c>
      <c r="K1389" s="4">
        <v>44641</v>
      </c>
      <c r="L1389" s="3" t="s">
        <v>10792</v>
      </c>
    </row>
    <row r="1390" spans="1:12" x14ac:dyDescent="0.2">
      <c r="A1390" s="1">
        <v>1389</v>
      </c>
      <c r="B1390" s="2" t="s">
        <v>10793</v>
      </c>
      <c r="C1390" s="2" t="s">
        <v>10794</v>
      </c>
      <c r="D1390" s="2" t="s">
        <v>692</v>
      </c>
      <c r="E1390" s="2" t="s">
        <v>10795</v>
      </c>
      <c r="F1390" s="2" t="s">
        <v>10796</v>
      </c>
      <c r="G1390" s="2" t="s">
        <v>340</v>
      </c>
      <c r="H1390" s="2" t="s">
        <v>10797</v>
      </c>
      <c r="I1390" s="2" t="s">
        <v>10798</v>
      </c>
      <c r="J1390" s="3" t="s">
        <v>10799</v>
      </c>
      <c r="K1390" s="4">
        <v>44020</v>
      </c>
      <c r="L1390" s="3" t="s">
        <v>10800</v>
      </c>
    </row>
    <row r="1391" spans="1:12" x14ac:dyDescent="0.2">
      <c r="A1391" s="1">
        <v>1390</v>
      </c>
      <c r="B1391" s="2" t="s">
        <v>10801</v>
      </c>
      <c r="C1391" s="2" t="s">
        <v>756</v>
      </c>
      <c r="D1391" s="2" t="s">
        <v>6356</v>
      </c>
      <c r="E1391" s="2" t="s">
        <v>10802</v>
      </c>
      <c r="F1391" s="2" t="s">
        <v>10803</v>
      </c>
      <c r="G1391" s="2" t="s">
        <v>89</v>
      </c>
      <c r="H1391" s="2" t="s">
        <v>10804</v>
      </c>
      <c r="I1391" s="2" t="s">
        <v>10805</v>
      </c>
      <c r="J1391" s="3" t="s">
        <v>10806</v>
      </c>
      <c r="K1391" s="4">
        <v>43852</v>
      </c>
      <c r="L1391" s="3" t="s">
        <v>10807</v>
      </c>
    </row>
    <row r="1392" spans="1:12" x14ac:dyDescent="0.2">
      <c r="A1392" s="1">
        <v>1391</v>
      </c>
      <c r="B1392" s="2" t="s">
        <v>10808</v>
      </c>
      <c r="C1392" s="2" t="s">
        <v>1744</v>
      </c>
      <c r="D1392" s="2" t="s">
        <v>10809</v>
      </c>
      <c r="E1392" s="2" t="s">
        <v>10810</v>
      </c>
      <c r="F1392" s="2" t="s">
        <v>10811</v>
      </c>
      <c r="G1392" s="2" t="s">
        <v>200</v>
      </c>
      <c r="H1392" s="2">
        <v>2830733103</v>
      </c>
      <c r="I1392" s="2" t="s">
        <v>10812</v>
      </c>
      <c r="J1392" s="3" t="s">
        <v>10813</v>
      </c>
      <c r="K1392" s="4">
        <v>44310</v>
      </c>
      <c r="L1392" s="3" t="s">
        <v>10814</v>
      </c>
    </row>
    <row r="1393" spans="1:12" x14ac:dyDescent="0.2">
      <c r="A1393" s="1">
        <v>1392</v>
      </c>
      <c r="B1393" s="2" t="s">
        <v>10815</v>
      </c>
      <c r="C1393" s="2" t="s">
        <v>463</v>
      </c>
      <c r="D1393" s="2" t="s">
        <v>3821</v>
      </c>
      <c r="E1393" s="2" t="s">
        <v>10816</v>
      </c>
      <c r="F1393" s="2" t="s">
        <v>10817</v>
      </c>
      <c r="G1393" s="2" t="s">
        <v>3534</v>
      </c>
      <c r="H1393" s="2" t="s">
        <v>10818</v>
      </c>
      <c r="I1393" s="2" t="s">
        <v>10819</v>
      </c>
      <c r="J1393" s="3" t="s">
        <v>10820</v>
      </c>
      <c r="K1393" s="4">
        <v>44578</v>
      </c>
      <c r="L1393" s="3" t="s">
        <v>10821</v>
      </c>
    </row>
    <row r="1394" spans="1:12" x14ac:dyDescent="0.2">
      <c r="A1394" s="1">
        <v>1393</v>
      </c>
      <c r="B1394" s="2" t="s">
        <v>10822</v>
      </c>
      <c r="C1394" s="2" t="s">
        <v>1708</v>
      </c>
      <c r="D1394" s="2" t="s">
        <v>1496</v>
      </c>
      <c r="E1394" s="2" t="s">
        <v>10823</v>
      </c>
      <c r="F1394" s="2" t="s">
        <v>10824</v>
      </c>
      <c r="G1394" s="2" t="s">
        <v>89</v>
      </c>
      <c r="H1394" s="2" t="s">
        <v>10825</v>
      </c>
      <c r="I1394" s="2" t="s">
        <v>10826</v>
      </c>
      <c r="J1394" s="3" t="s">
        <v>10827</v>
      </c>
      <c r="K1394" s="4">
        <v>44585</v>
      </c>
      <c r="L1394" s="3" t="s">
        <v>10828</v>
      </c>
    </row>
    <row r="1395" spans="1:12" x14ac:dyDescent="0.2">
      <c r="A1395" s="1">
        <v>1394</v>
      </c>
      <c r="B1395" s="2" t="s">
        <v>10829</v>
      </c>
      <c r="C1395" s="2" t="s">
        <v>3220</v>
      </c>
      <c r="D1395" s="2" t="s">
        <v>10830</v>
      </c>
      <c r="E1395" s="2" t="s">
        <v>10831</v>
      </c>
      <c r="F1395" s="2" t="s">
        <v>10832</v>
      </c>
      <c r="G1395" s="2" t="s">
        <v>7850</v>
      </c>
      <c r="H1395" s="2" t="s">
        <v>10833</v>
      </c>
      <c r="I1395" s="2">
        <v>8020461341</v>
      </c>
      <c r="J1395" s="3" t="s">
        <v>10834</v>
      </c>
      <c r="K1395" s="4">
        <v>43926</v>
      </c>
      <c r="L1395" s="3" t="s">
        <v>10835</v>
      </c>
    </row>
    <row r="1396" spans="1:12" x14ac:dyDescent="0.2">
      <c r="A1396" s="1">
        <v>1395</v>
      </c>
      <c r="B1396" s="2" t="s">
        <v>10836</v>
      </c>
      <c r="C1396" s="2" t="s">
        <v>4629</v>
      </c>
      <c r="D1396" s="2" t="s">
        <v>870</v>
      </c>
      <c r="E1396" s="2" t="s">
        <v>10837</v>
      </c>
      <c r="F1396" s="2" t="s">
        <v>10838</v>
      </c>
      <c r="G1396" s="2" t="s">
        <v>2928</v>
      </c>
      <c r="H1396" s="2" t="s">
        <v>10839</v>
      </c>
      <c r="I1396" s="2" t="s">
        <v>10840</v>
      </c>
      <c r="J1396" s="3" t="s">
        <v>10841</v>
      </c>
      <c r="K1396" s="4">
        <v>44116</v>
      </c>
      <c r="L1396" s="3" t="s">
        <v>10842</v>
      </c>
    </row>
    <row r="1397" spans="1:12" x14ac:dyDescent="0.2">
      <c r="A1397" s="1">
        <v>1396</v>
      </c>
      <c r="B1397" s="2" t="s">
        <v>10843</v>
      </c>
      <c r="C1397" s="2" t="s">
        <v>5964</v>
      </c>
      <c r="D1397" s="2" t="s">
        <v>2760</v>
      </c>
      <c r="E1397" s="2" t="s">
        <v>10844</v>
      </c>
      <c r="F1397" s="2" t="s">
        <v>10845</v>
      </c>
      <c r="G1397" s="2" t="s">
        <v>4177</v>
      </c>
      <c r="H1397" s="2" t="s">
        <v>10846</v>
      </c>
      <c r="I1397" s="2" t="s">
        <v>10847</v>
      </c>
      <c r="J1397" s="3" t="s">
        <v>10848</v>
      </c>
      <c r="K1397" s="4">
        <v>44152</v>
      </c>
      <c r="L1397" s="3" t="s">
        <v>10849</v>
      </c>
    </row>
    <row r="1398" spans="1:12" x14ac:dyDescent="0.2">
      <c r="A1398" s="1">
        <v>1397</v>
      </c>
      <c r="B1398" s="2" t="s">
        <v>10850</v>
      </c>
      <c r="C1398" s="2" t="s">
        <v>10851</v>
      </c>
      <c r="D1398" s="2" t="s">
        <v>586</v>
      </c>
      <c r="E1398" s="2" t="s">
        <v>10852</v>
      </c>
      <c r="F1398" s="2" t="s">
        <v>10853</v>
      </c>
      <c r="G1398" s="2" t="s">
        <v>1792</v>
      </c>
      <c r="H1398" s="2" t="s">
        <v>10854</v>
      </c>
      <c r="I1398" s="2" t="s">
        <v>10855</v>
      </c>
      <c r="J1398" s="3" t="s">
        <v>10856</v>
      </c>
      <c r="K1398" s="4">
        <v>44321</v>
      </c>
      <c r="L1398" s="3" t="s">
        <v>10857</v>
      </c>
    </row>
    <row r="1399" spans="1:12" x14ac:dyDescent="0.2">
      <c r="A1399" s="1">
        <v>1398</v>
      </c>
      <c r="B1399" s="2" t="s">
        <v>10858</v>
      </c>
      <c r="C1399" s="2" t="s">
        <v>10859</v>
      </c>
      <c r="D1399" s="2" t="s">
        <v>14</v>
      </c>
      <c r="E1399" s="2" t="s">
        <v>10860</v>
      </c>
      <c r="F1399" s="2" t="s">
        <v>10861</v>
      </c>
      <c r="G1399" s="2" t="s">
        <v>162</v>
      </c>
      <c r="H1399" s="2" t="s">
        <v>10862</v>
      </c>
      <c r="I1399" s="2" t="s">
        <v>10863</v>
      </c>
      <c r="J1399" s="3" t="s">
        <v>10864</v>
      </c>
      <c r="K1399" s="4">
        <v>44609</v>
      </c>
      <c r="L1399" s="3" t="s">
        <v>10865</v>
      </c>
    </row>
    <row r="1400" spans="1:12" x14ac:dyDescent="0.2">
      <c r="A1400" s="1">
        <v>1399</v>
      </c>
      <c r="B1400" s="2" t="s">
        <v>10866</v>
      </c>
      <c r="C1400" s="2" t="s">
        <v>1369</v>
      </c>
      <c r="D1400" s="2" t="s">
        <v>10867</v>
      </c>
      <c r="E1400" s="2" t="s">
        <v>10868</v>
      </c>
      <c r="F1400" s="2" t="s">
        <v>10869</v>
      </c>
      <c r="G1400" s="2" t="s">
        <v>4281</v>
      </c>
      <c r="H1400" s="2" t="s">
        <v>10870</v>
      </c>
      <c r="I1400" s="2" t="s">
        <v>10871</v>
      </c>
      <c r="J1400" s="3" t="s">
        <v>10872</v>
      </c>
      <c r="K1400" s="4">
        <v>44378</v>
      </c>
      <c r="L1400" s="3" t="s">
        <v>10873</v>
      </c>
    </row>
    <row r="1401" spans="1:12" x14ac:dyDescent="0.2">
      <c r="A1401" s="1">
        <v>1400</v>
      </c>
      <c r="B1401" s="2" t="s">
        <v>10874</v>
      </c>
      <c r="C1401" s="2" t="s">
        <v>576</v>
      </c>
      <c r="D1401" s="2" t="s">
        <v>9025</v>
      </c>
      <c r="E1401" s="2" t="s">
        <v>10875</v>
      </c>
      <c r="F1401" s="2" t="s">
        <v>10876</v>
      </c>
      <c r="G1401" s="2" t="s">
        <v>2680</v>
      </c>
      <c r="H1401" s="2" t="s">
        <v>10877</v>
      </c>
      <c r="I1401" s="2" t="s">
        <v>10878</v>
      </c>
      <c r="J1401" s="3" t="s">
        <v>10879</v>
      </c>
      <c r="K1401" s="4">
        <v>44282</v>
      </c>
      <c r="L1401" s="3" t="s">
        <v>10880</v>
      </c>
    </row>
    <row r="1402" spans="1:12" x14ac:dyDescent="0.2">
      <c r="A1402" s="1">
        <v>1401</v>
      </c>
      <c r="B1402" s="2" t="s">
        <v>10881</v>
      </c>
      <c r="C1402" s="2" t="s">
        <v>1417</v>
      </c>
      <c r="D1402" s="2" t="s">
        <v>5578</v>
      </c>
      <c r="E1402" s="2" t="s">
        <v>10882</v>
      </c>
      <c r="F1402" s="2" t="s">
        <v>10883</v>
      </c>
      <c r="G1402" s="2" t="s">
        <v>1882</v>
      </c>
      <c r="H1402" s="2" t="s">
        <v>10884</v>
      </c>
      <c r="I1402" s="2" t="s">
        <v>10885</v>
      </c>
      <c r="J1402" s="3" t="s">
        <v>10886</v>
      </c>
      <c r="K1402" s="4">
        <v>44368</v>
      </c>
      <c r="L1402" s="3" t="s">
        <v>10887</v>
      </c>
    </row>
    <row r="1403" spans="1:12" x14ac:dyDescent="0.2">
      <c r="A1403" s="1">
        <v>1402</v>
      </c>
      <c r="B1403" s="2" t="s">
        <v>10888</v>
      </c>
      <c r="C1403" s="2" t="s">
        <v>7062</v>
      </c>
      <c r="D1403" s="2" t="s">
        <v>1662</v>
      </c>
      <c r="E1403" s="2" t="s">
        <v>10889</v>
      </c>
      <c r="F1403" s="2" t="s">
        <v>10890</v>
      </c>
      <c r="G1403" s="2" t="s">
        <v>4010</v>
      </c>
      <c r="H1403" s="2" t="s">
        <v>10891</v>
      </c>
      <c r="I1403" s="2" t="s">
        <v>10892</v>
      </c>
      <c r="J1403" s="3" t="s">
        <v>10893</v>
      </c>
      <c r="K1403" s="4">
        <v>43839</v>
      </c>
      <c r="L1403" s="3" t="s">
        <v>10894</v>
      </c>
    </row>
    <row r="1404" spans="1:12" x14ac:dyDescent="0.2">
      <c r="A1404" s="1">
        <v>1403</v>
      </c>
      <c r="B1404" s="2" t="s">
        <v>10895</v>
      </c>
      <c r="C1404" s="2" t="s">
        <v>1921</v>
      </c>
      <c r="D1404" s="2" t="s">
        <v>526</v>
      </c>
      <c r="E1404" s="2" t="s">
        <v>10896</v>
      </c>
      <c r="F1404" s="2" t="s">
        <v>10897</v>
      </c>
      <c r="G1404" s="2" t="s">
        <v>1068</v>
      </c>
      <c r="H1404" s="2">
        <v>9234120394</v>
      </c>
      <c r="I1404" s="2" t="s">
        <v>10898</v>
      </c>
      <c r="J1404" s="3" t="s">
        <v>10899</v>
      </c>
      <c r="K1404" s="4">
        <v>44423</v>
      </c>
      <c r="L1404" s="3" t="s">
        <v>10900</v>
      </c>
    </row>
    <row r="1405" spans="1:12" x14ac:dyDescent="0.2">
      <c r="A1405" s="1">
        <v>1404</v>
      </c>
      <c r="B1405" s="2" t="s">
        <v>10901</v>
      </c>
      <c r="C1405" s="2" t="s">
        <v>613</v>
      </c>
      <c r="D1405" s="2" t="s">
        <v>425</v>
      </c>
      <c r="E1405" s="2" t="s">
        <v>10902</v>
      </c>
      <c r="F1405" s="2" t="s">
        <v>10903</v>
      </c>
      <c r="G1405" s="2" t="s">
        <v>3649</v>
      </c>
      <c r="H1405" s="2" t="s">
        <v>10904</v>
      </c>
      <c r="I1405" s="2" t="s">
        <v>10905</v>
      </c>
      <c r="J1405" s="3" t="s">
        <v>10906</v>
      </c>
      <c r="K1405" s="4">
        <v>44558</v>
      </c>
      <c r="L1405" s="3" t="s">
        <v>10907</v>
      </c>
    </row>
    <row r="1406" spans="1:12" x14ac:dyDescent="0.2">
      <c r="A1406" s="1">
        <v>1405</v>
      </c>
      <c r="B1406" s="2" t="s">
        <v>10908</v>
      </c>
      <c r="C1406" s="2" t="s">
        <v>3029</v>
      </c>
      <c r="D1406" s="2" t="s">
        <v>10909</v>
      </c>
      <c r="E1406" s="2" t="s">
        <v>10910</v>
      </c>
      <c r="F1406" s="2" t="s">
        <v>10911</v>
      </c>
      <c r="G1406" s="2" t="s">
        <v>4267</v>
      </c>
      <c r="H1406" s="2" t="s">
        <v>10912</v>
      </c>
      <c r="I1406" s="2" t="s">
        <v>10913</v>
      </c>
      <c r="J1406" s="3" t="s">
        <v>10914</v>
      </c>
      <c r="K1406" s="4">
        <v>44018</v>
      </c>
      <c r="L1406" s="3" t="s">
        <v>10915</v>
      </c>
    </row>
    <row r="1407" spans="1:12" x14ac:dyDescent="0.2">
      <c r="A1407" s="1">
        <v>1406</v>
      </c>
      <c r="B1407" s="2" t="s">
        <v>10916</v>
      </c>
      <c r="C1407" s="2" t="s">
        <v>3475</v>
      </c>
      <c r="D1407" s="2" t="s">
        <v>5243</v>
      </c>
      <c r="E1407" s="2" t="s">
        <v>10917</v>
      </c>
      <c r="F1407" s="2" t="s">
        <v>10918</v>
      </c>
      <c r="G1407" s="2" t="s">
        <v>1765</v>
      </c>
      <c r="H1407" s="2" t="s">
        <v>10919</v>
      </c>
      <c r="I1407" s="2" t="s">
        <v>10920</v>
      </c>
      <c r="J1407" s="3" t="s">
        <v>10921</v>
      </c>
      <c r="K1407" s="4">
        <v>44690</v>
      </c>
      <c r="L1407" s="3" t="s">
        <v>10922</v>
      </c>
    </row>
    <row r="1408" spans="1:12" x14ac:dyDescent="0.2">
      <c r="A1408" s="1">
        <v>1407</v>
      </c>
      <c r="B1408" s="2" t="s">
        <v>10923</v>
      </c>
      <c r="C1408" s="2" t="s">
        <v>5115</v>
      </c>
      <c r="D1408" s="2" t="s">
        <v>776</v>
      </c>
      <c r="E1408" s="2" t="s">
        <v>10924</v>
      </c>
      <c r="F1408" s="2" t="s">
        <v>10925</v>
      </c>
      <c r="G1408" s="2" t="s">
        <v>4492</v>
      </c>
      <c r="H1408" s="2" t="s">
        <v>10926</v>
      </c>
      <c r="I1408" s="2" t="s">
        <v>10927</v>
      </c>
      <c r="J1408" s="3" t="s">
        <v>10928</v>
      </c>
      <c r="K1408" s="4">
        <v>44357</v>
      </c>
      <c r="L1408" s="3" t="s">
        <v>10929</v>
      </c>
    </row>
    <row r="1409" spans="1:12" x14ac:dyDescent="0.2">
      <c r="A1409" s="1">
        <v>1408</v>
      </c>
      <c r="B1409" s="2" t="s">
        <v>10930</v>
      </c>
      <c r="C1409" s="2" t="s">
        <v>7251</v>
      </c>
      <c r="D1409" s="2" t="s">
        <v>10931</v>
      </c>
      <c r="E1409" s="2" t="s">
        <v>10932</v>
      </c>
      <c r="F1409" s="2" t="s">
        <v>10933</v>
      </c>
      <c r="G1409" s="2" t="s">
        <v>7345</v>
      </c>
      <c r="H1409" s="2" t="s">
        <v>10934</v>
      </c>
      <c r="I1409" s="2" t="s">
        <v>10935</v>
      </c>
      <c r="J1409" s="3" t="s">
        <v>10936</v>
      </c>
      <c r="K1409" s="4">
        <v>44010</v>
      </c>
      <c r="L1409" s="3" t="s">
        <v>10937</v>
      </c>
    </row>
    <row r="1410" spans="1:12" x14ac:dyDescent="0.2">
      <c r="A1410" s="1">
        <v>1409</v>
      </c>
      <c r="B1410" s="2" t="s">
        <v>10938</v>
      </c>
      <c r="C1410" s="2" t="s">
        <v>10939</v>
      </c>
      <c r="D1410" s="2" t="s">
        <v>2924</v>
      </c>
      <c r="E1410" s="2" t="s">
        <v>10940</v>
      </c>
      <c r="F1410" s="2" t="s">
        <v>10941</v>
      </c>
      <c r="G1410" s="2" t="s">
        <v>2859</v>
      </c>
      <c r="H1410" s="2" t="s">
        <v>10942</v>
      </c>
      <c r="I1410" s="2" t="s">
        <v>10943</v>
      </c>
      <c r="J1410" s="3" t="s">
        <v>10944</v>
      </c>
      <c r="K1410" s="4">
        <v>44600</v>
      </c>
      <c r="L1410" s="3" t="s">
        <v>10945</v>
      </c>
    </row>
    <row r="1411" spans="1:12" x14ac:dyDescent="0.2">
      <c r="A1411" s="1">
        <v>1410</v>
      </c>
      <c r="B1411" s="2" t="s">
        <v>10946</v>
      </c>
      <c r="C1411" s="2" t="s">
        <v>3020</v>
      </c>
      <c r="D1411" s="2" t="s">
        <v>1913</v>
      </c>
      <c r="E1411" s="2" t="s">
        <v>10947</v>
      </c>
      <c r="F1411" s="2" t="s">
        <v>10948</v>
      </c>
      <c r="G1411" s="2" t="s">
        <v>2089</v>
      </c>
      <c r="H1411" s="2" t="s">
        <v>10949</v>
      </c>
      <c r="I1411" s="2" t="s">
        <v>10950</v>
      </c>
      <c r="J1411" s="3" t="s">
        <v>10951</v>
      </c>
      <c r="K1411" s="4">
        <v>44397</v>
      </c>
      <c r="L1411" s="3" t="s">
        <v>10952</v>
      </c>
    </row>
    <row r="1412" spans="1:12" x14ac:dyDescent="0.2">
      <c r="A1412" s="1">
        <v>1411</v>
      </c>
      <c r="B1412" s="2" t="s">
        <v>10953</v>
      </c>
      <c r="C1412" s="2" t="s">
        <v>2416</v>
      </c>
      <c r="D1412" s="2" t="s">
        <v>10954</v>
      </c>
      <c r="E1412" s="2" t="s">
        <v>10955</v>
      </c>
      <c r="F1412" s="2" t="s">
        <v>10956</v>
      </c>
      <c r="G1412" s="2" t="s">
        <v>4545</v>
      </c>
      <c r="H1412" s="2" t="s">
        <v>10957</v>
      </c>
      <c r="I1412" s="2" t="s">
        <v>10958</v>
      </c>
      <c r="J1412" s="3" t="s">
        <v>10959</v>
      </c>
      <c r="K1412" s="4">
        <v>44356</v>
      </c>
      <c r="L1412" s="3" t="s">
        <v>10960</v>
      </c>
    </row>
    <row r="1413" spans="1:12" x14ac:dyDescent="0.2">
      <c r="A1413" s="1">
        <v>1412</v>
      </c>
      <c r="B1413" s="2" t="s">
        <v>10961</v>
      </c>
      <c r="C1413" s="2" t="s">
        <v>2094</v>
      </c>
      <c r="D1413" s="2" t="s">
        <v>5980</v>
      </c>
      <c r="E1413" s="2" t="s">
        <v>10962</v>
      </c>
      <c r="F1413" s="2" t="s">
        <v>10963</v>
      </c>
      <c r="G1413" s="2" t="s">
        <v>2216</v>
      </c>
      <c r="H1413" s="2" t="s">
        <v>10964</v>
      </c>
      <c r="I1413" s="2" t="s">
        <v>10965</v>
      </c>
      <c r="J1413" s="3" t="s">
        <v>10966</v>
      </c>
      <c r="K1413" s="4">
        <v>43972</v>
      </c>
      <c r="L1413" s="3" t="s">
        <v>10967</v>
      </c>
    </row>
    <row r="1414" spans="1:12" x14ac:dyDescent="0.2">
      <c r="A1414" s="1">
        <v>1413</v>
      </c>
      <c r="B1414" s="2" t="s">
        <v>10968</v>
      </c>
      <c r="C1414" s="2" t="s">
        <v>4430</v>
      </c>
      <c r="D1414" s="2" t="s">
        <v>5024</v>
      </c>
      <c r="E1414" s="2" t="s">
        <v>10969</v>
      </c>
      <c r="F1414" s="2" t="s">
        <v>4158</v>
      </c>
      <c r="G1414" s="2" t="s">
        <v>957</v>
      </c>
      <c r="H1414" s="2" t="s">
        <v>10970</v>
      </c>
      <c r="I1414" s="2" t="s">
        <v>10971</v>
      </c>
      <c r="J1414" s="3" t="s">
        <v>10972</v>
      </c>
      <c r="K1414" s="4">
        <v>44031</v>
      </c>
      <c r="L1414" s="3" t="s">
        <v>10973</v>
      </c>
    </row>
    <row r="1415" spans="1:12" x14ac:dyDescent="0.2">
      <c r="A1415" s="1">
        <v>1414</v>
      </c>
      <c r="B1415" s="2" t="s">
        <v>10974</v>
      </c>
      <c r="C1415" s="2" t="s">
        <v>4822</v>
      </c>
      <c r="D1415" s="2" t="s">
        <v>8029</v>
      </c>
      <c r="E1415" s="2" t="s">
        <v>10975</v>
      </c>
      <c r="F1415" s="2" t="s">
        <v>10976</v>
      </c>
      <c r="G1415" s="2" t="s">
        <v>3561</v>
      </c>
      <c r="H1415" s="2" t="s">
        <v>10977</v>
      </c>
      <c r="I1415" s="2" t="s">
        <v>10978</v>
      </c>
      <c r="J1415" s="3" t="s">
        <v>10979</v>
      </c>
      <c r="K1415" s="4">
        <v>44421</v>
      </c>
      <c r="L1415" s="3" t="s">
        <v>10980</v>
      </c>
    </row>
    <row r="1416" spans="1:12" x14ac:dyDescent="0.2">
      <c r="A1416" s="1">
        <v>1415</v>
      </c>
      <c r="B1416" s="2" t="s">
        <v>10981</v>
      </c>
      <c r="C1416" s="2" t="s">
        <v>7070</v>
      </c>
      <c r="D1416" s="2" t="s">
        <v>10982</v>
      </c>
      <c r="E1416" s="2" t="s">
        <v>6524</v>
      </c>
      <c r="F1416" s="2" t="s">
        <v>10983</v>
      </c>
      <c r="G1416" s="2" t="s">
        <v>1479</v>
      </c>
      <c r="H1416" s="2" t="s">
        <v>10984</v>
      </c>
      <c r="I1416" s="2" t="s">
        <v>10985</v>
      </c>
      <c r="J1416" s="3" t="s">
        <v>10986</v>
      </c>
      <c r="K1416" s="4">
        <v>44275</v>
      </c>
      <c r="L1416" s="3" t="s">
        <v>10987</v>
      </c>
    </row>
    <row r="1417" spans="1:12" x14ac:dyDescent="0.2">
      <c r="A1417" s="1">
        <v>1416</v>
      </c>
      <c r="B1417" s="2" t="s">
        <v>10988</v>
      </c>
      <c r="C1417" s="2" t="s">
        <v>5646</v>
      </c>
      <c r="D1417" s="2" t="s">
        <v>10989</v>
      </c>
      <c r="E1417" s="2" t="s">
        <v>10990</v>
      </c>
      <c r="F1417" s="2" t="s">
        <v>10991</v>
      </c>
      <c r="G1417" s="2" t="s">
        <v>4353</v>
      </c>
      <c r="H1417" s="2" t="s">
        <v>10992</v>
      </c>
      <c r="I1417" s="2" t="s">
        <v>10993</v>
      </c>
      <c r="J1417" s="3" t="s">
        <v>10994</v>
      </c>
      <c r="K1417" s="4">
        <v>43979</v>
      </c>
      <c r="L1417" s="3" t="s">
        <v>10995</v>
      </c>
    </row>
    <row r="1418" spans="1:12" x14ac:dyDescent="0.2">
      <c r="A1418" s="1">
        <v>1417</v>
      </c>
      <c r="B1418" s="2" t="s">
        <v>10996</v>
      </c>
      <c r="C1418" s="2" t="s">
        <v>2178</v>
      </c>
      <c r="D1418" s="2" t="s">
        <v>3286</v>
      </c>
      <c r="E1418" s="2" t="s">
        <v>10997</v>
      </c>
      <c r="F1418" s="2" t="s">
        <v>10998</v>
      </c>
      <c r="G1418" s="2" t="s">
        <v>635</v>
      </c>
      <c r="H1418" s="2" t="s">
        <v>10999</v>
      </c>
      <c r="I1418" s="2" t="s">
        <v>11000</v>
      </c>
      <c r="J1418" s="3" t="s">
        <v>11001</v>
      </c>
      <c r="K1418" s="4">
        <v>44225</v>
      </c>
      <c r="L1418" s="3" t="s">
        <v>11002</v>
      </c>
    </row>
    <row r="1419" spans="1:12" x14ac:dyDescent="0.2">
      <c r="A1419" s="1">
        <v>1418</v>
      </c>
      <c r="B1419" s="2" t="s">
        <v>11003</v>
      </c>
      <c r="C1419" s="2" t="s">
        <v>2546</v>
      </c>
      <c r="D1419" s="2" t="s">
        <v>140</v>
      </c>
      <c r="E1419" s="2" t="s">
        <v>11004</v>
      </c>
      <c r="F1419" s="2" t="s">
        <v>11005</v>
      </c>
      <c r="G1419" s="2" t="s">
        <v>1437</v>
      </c>
      <c r="H1419" s="2" t="s">
        <v>11006</v>
      </c>
      <c r="I1419" s="2" t="s">
        <v>11007</v>
      </c>
      <c r="J1419" s="3" t="s">
        <v>11008</v>
      </c>
      <c r="K1419" s="4">
        <v>44541</v>
      </c>
      <c r="L1419" s="3" t="s">
        <v>11009</v>
      </c>
    </row>
    <row r="1420" spans="1:12" x14ac:dyDescent="0.2">
      <c r="A1420" s="1">
        <v>1419</v>
      </c>
      <c r="B1420" s="2" t="s">
        <v>11010</v>
      </c>
      <c r="C1420" s="2" t="s">
        <v>8943</v>
      </c>
      <c r="D1420" s="2" t="s">
        <v>11011</v>
      </c>
      <c r="E1420" s="2" t="s">
        <v>11012</v>
      </c>
      <c r="F1420" s="2" t="s">
        <v>11013</v>
      </c>
      <c r="G1420" s="2" t="s">
        <v>501</v>
      </c>
      <c r="H1420" s="2" t="s">
        <v>11014</v>
      </c>
      <c r="I1420" s="2" t="s">
        <v>11015</v>
      </c>
      <c r="J1420" s="3" t="s">
        <v>11016</v>
      </c>
      <c r="K1420" s="4">
        <v>44156</v>
      </c>
      <c r="L1420" s="3" t="s">
        <v>11017</v>
      </c>
    </row>
    <row r="1421" spans="1:12" x14ac:dyDescent="0.2">
      <c r="A1421" s="1">
        <v>1420</v>
      </c>
      <c r="B1421" s="2" t="s">
        <v>11018</v>
      </c>
      <c r="C1421" s="2" t="s">
        <v>1136</v>
      </c>
      <c r="D1421" s="2" t="s">
        <v>1699</v>
      </c>
      <c r="E1421" s="2" t="s">
        <v>11019</v>
      </c>
      <c r="F1421" s="2" t="s">
        <v>11020</v>
      </c>
      <c r="G1421" s="2" t="s">
        <v>511</v>
      </c>
      <c r="H1421" s="2" t="s">
        <v>11021</v>
      </c>
      <c r="I1421" s="2" t="s">
        <v>11022</v>
      </c>
      <c r="J1421" s="3" t="s">
        <v>11023</v>
      </c>
      <c r="K1421" s="4">
        <v>43894</v>
      </c>
      <c r="L1421" s="3" t="s">
        <v>11024</v>
      </c>
    </row>
    <row r="1422" spans="1:12" x14ac:dyDescent="0.2">
      <c r="A1422" s="1">
        <v>1421</v>
      </c>
      <c r="B1422" s="2" t="s">
        <v>11025</v>
      </c>
      <c r="C1422" s="2" t="s">
        <v>8549</v>
      </c>
      <c r="D1422" s="2" t="s">
        <v>1085</v>
      </c>
      <c r="E1422" s="2" t="s">
        <v>11026</v>
      </c>
      <c r="F1422" s="2" t="s">
        <v>11027</v>
      </c>
      <c r="G1422" s="2" t="s">
        <v>378</v>
      </c>
      <c r="H1422" s="2" t="s">
        <v>11028</v>
      </c>
      <c r="I1422" s="2" t="s">
        <v>11029</v>
      </c>
      <c r="J1422" s="3" t="s">
        <v>11030</v>
      </c>
      <c r="K1422" s="4">
        <v>44249</v>
      </c>
      <c r="L1422" s="3" t="s">
        <v>11031</v>
      </c>
    </row>
    <row r="1423" spans="1:12" x14ac:dyDescent="0.2">
      <c r="A1423" s="1">
        <v>1422</v>
      </c>
      <c r="B1423" s="2" t="s">
        <v>11032</v>
      </c>
      <c r="C1423" s="2" t="s">
        <v>7699</v>
      </c>
      <c r="D1423" s="2" t="s">
        <v>2960</v>
      </c>
      <c r="E1423" s="2" t="s">
        <v>11033</v>
      </c>
      <c r="F1423" s="2" t="s">
        <v>11034</v>
      </c>
      <c r="G1423" s="2" t="s">
        <v>1627</v>
      </c>
      <c r="H1423" s="2" t="s">
        <v>11035</v>
      </c>
      <c r="I1423" s="2" t="s">
        <v>11036</v>
      </c>
      <c r="J1423" s="3" t="s">
        <v>11037</v>
      </c>
      <c r="K1423" s="4">
        <v>44049</v>
      </c>
      <c r="L1423" s="3" t="s">
        <v>11038</v>
      </c>
    </row>
    <row r="1424" spans="1:12" x14ac:dyDescent="0.2">
      <c r="A1424" s="1">
        <v>1423</v>
      </c>
      <c r="B1424" s="5" t="s">
        <v>11039</v>
      </c>
      <c r="C1424" s="2" t="s">
        <v>11040</v>
      </c>
      <c r="D1424" s="2" t="s">
        <v>3221</v>
      </c>
      <c r="E1424" s="2" t="s">
        <v>11041</v>
      </c>
      <c r="F1424" s="2" t="s">
        <v>11042</v>
      </c>
      <c r="G1424" s="2" t="s">
        <v>6506</v>
      </c>
      <c r="H1424" s="2" t="s">
        <v>11043</v>
      </c>
      <c r="I1424" s="2" t="s">
        <v>11044</v>
      </c>
      <c r="J1424" s="3" t="s">
        <v>11045</v>
      </c>
      <c r="K1424" s="4">
        <v>44505</v>
      </c>
      <c r="L1424" s="3" t="s">
        <v>11046</v>
      </c>
    </row>
    <row r="1425" spans="1:12" x14ac:dyDescent="0.2">
      <c r="A1425" s="1">
        <v>1424</v>
      </c>
      <c r="B1425" s="2" t="s">
        <v>11047</v>
      </c>
      <c r="C1425" s="2" t="s">
        <v>10650</v>
      </c>
      <c r="D1425" s="2" t="s">
        <v>2934</v>
      </c>
      <c r="E1425" s="2" t="s">
        <v>11048</v>
      </c>
      <c r="F1425" s="2" t="s">
        <v>11049</v>
      </c>
      <c r="G1425" s="2" t="s">
        <v>2403</v>
      </c>
      <c r="H1425" s="2" t="s">
        <v>11050</v>
      </c>
      <c r="I1425" s="2" t="s">
        <v>11051</v>
      </c>
      <c r="J1425" s="3" t="s">
        <v>11052</v>
      </c>
      <c r="K1425" s="4">
        <v>44480</v>
      </c>
      <c r="L1425" s="3" t="s">
        <v>11053</v>
      </c>
    </row>
    <row r="1426" spans="1:12" x14ac:dyDescent="0.2">
      <c r="A1426" s="1">
        <v>1425</v>
      </c>
      <c r="B1426" s="2" t="s">
        <v>11054</v>
      </c>
      <c r="C1426" s="2" t="s">
        <v>1254</v>
      </c>
      <c r="D1426" s="2" t="s">
        <v>2969</v>
      </c>
      <c r="E1426" s="2" t="s">
        <v>11055</v>
      </c>
      <c r="F1426" s="2" t="s">
        <v>11056</v>
      </c>
      <c r="G1426" s="2" t="s">
        <v>467</v>
      </c>
      <c r="H1426" s="2" t="s">
        <v>11057</v>
      </c>
      <c r="I1426" s="2" t="s">
        <v>11058</v>
      </c>
      <c r="J1426" s="3" t="s">
        <v>11059</v>
      </c>
      <c r="K1426" s="4">
        <v>43941</v>
      </c>
      <c r="L1426" s="3" t="s">
        <v>11060</v>
      </c>
    </row>
    <row r="1427" spans="1:12" x14ac:dyDescent="0.2">
      <c r="A1427" s="1">
        <v>1426</v>
      </c>
      <c r="B1427" s="2" t="s">
        <v>11061</v>
      </c>
      <c r="C1427" s="2" t="s">
        <v>2890</v>
      </c>
      <c r="D1427" s="2" t="s">
        <v>1818</v>
      </c>
      <c r="E1427" s="2" t="s">
        <v>11062</v>
      </c>
      <c r="F1427" s="2" t="s">
        <v>11063</v>
      </c>
      <c r="G1427" s="2" t="s">
        <v>1078</v>
      </c>
      <c r="H1427" s="2" t="s">
        <v>11064</v>
      </c>
      <c r="I1427" s="2" t="s">
        <v>11065</v>
      </c>
      <c r="J1427" s="3" t="s">
        <v>11066</v>
      </c>
      <c r="K1427" s="4">
        <v>44663</v>
      </c>
      <c r="L1427" s="3" t="s">
        <v>11067</v>
      </c>
    </row>
    <row r="1428" spans="1:12" x14ac:dyDescent="0.2">
      <c r="A1428" s="1">
        <v>1427</v>
      </c>
      <c r="B1428" s="2" t="s">
        <v>11068</v>
      </c>
      <c r="C1428" s="2" t="s">
        <v>2607</v>
      </c>
      <c r="D1428" s="2" t="s">
        <v>693</v>
      </c>
      <c r="E1428" s="2" t="s">
        <v>11069</v>
      </c>
      <c r="F1428" s="2" t="s">
        <v>11070</v>
      </c>
      <c r="G1428" s="2" t="s">
        <v>72</v>
      </c>
      <c r="H1428" s="2" t="s">
        <v>11071</v>
      </c>
      <c r="I1428" s="2">
        <v>9612282978</v>
      </c>
      <c r="J1428" s="3" t="s">
        <v>11072</v>
      </c>
      <c r="K1428" s="4">
        <v>44243</v>
      </c>
      <c r="L1428" s="3" t="s">
        <v>5501</v>
      </c>
    </row>
    <row r="1429" spans="1:12" x14ac:dyDescent="0.2">
      <c r="A1429" s="1">
        <v>1428</v>
      </c>
      <c r="B1429" s="2" t="s">
        <v>11073</v>
      </c>
      <c r="C1429" s="2" t="s">
        <v>1288</v>
      </c>
      <c r="D1429" s="2" t="s">
        <v>527</v>
      </c>
      <c r="E1429" s="2" t="s">
        <v>11074</v>
      </c>
      <c r="F1429" s="2" t="s">
        <v>11075</v>
      </c>
      <c r="G1429" s="2" t="s">
        <v>760</v>
      </c>
      <c r="H1429" s="2" t="s">
        <v>11076</v>
      </c>
      <c r="I1429" s="2" t="s">
        <v>11077</v>
      </c>
      <c r="J1429" s="3" t="s">
        <v>11078</v>
      </c>
      <c r="K1429" s="4">
        <v>44612</v>
      </c>
      <c r="L1429" s="3" t="s">
        <v>11079</v>
      </c>
    </row>
    <row r="1430" spans="1:12" x14ac:dyDescent="0.2">
      <c r="A1430" s="1">
        <v>1429</v>
      </c>
      <c r="B1430" s="2" t="s">
        <v>11080</v>
      </c>
      <c r="C1430" s="2" t="s">
        <v>3401</v>
      </c>
      <c r="D1430" s="2" t="s">
        <v>11081</v>
      </c>
      <c r="E1430" s="2" t="s">
        <v>11082</v>
      </c>
      <c r="F1430" s="2" t="s">
        <v>11083</v>
      </c>
      <c r="G1430" s="2" t="s">
        <v>3784</v>
      </c>
      <c r="H1430" s="2" t="s">
        <v>11084</v>
      </c>
      <c r="I1430" s="2" t="s">
        <v>11085</v>
      </c>
      <c r="J1430" s="3" t="s">
        <v>11086</v>
      </c>
      <c r="K1430" s="4">
        <v>44382</v>
      </c>
      <c r="L1430" s="3" t="s">
        <v>11087</v>
      </c>
    </row>
    <row r="1431" spans="1:12" x14ac:dyDescent="0.2">
      <c r="A1431" s="1">
        <v>1430</v>
      </c>
      <c r="B1431" s="2" t="s">
        <v>11088</v>
      </c>
      <c r="C1431" s="2" t="s">
        <v>11089</v>
      </c>
      <c r="D1431" s="2" t="s">
        <v>6197</v>
      </c>
      <c r="E1431" s="2" t="s">
        <v>11090</v>
      </c>
      <c r="F1431" s="2" t="s">
        <v>11091</v>
      </c>
      <c r="G1431" s="2" t="s">
        <v>6042</v>
      </c>
      <c r="H1431" s="2" t="s">
        <v>11092</v>
      </c>
      <c r="I1431" s="2" t="s">
        <v>11093</v>
      </c>
      <c r="J1431" s="3" t="s">
        <v>11094</v>
      </c>
      <c r="K1431" s="4">
        <v>44412</v>
      </c>
      <c r="L1431" s="3" t="s">
        <v>11095</v>
      </c>
    </row>
    <row r="1432" spans="1:12" x14ac:dyDescent="0.2">
      <c r="A1432" s="1">
        <v>1431</v>
      </c>
      <c r="B1432" s="2" t="s">
        <v>11096</v>
      </c>
      <c r="C1432" s="2" t="s">
        <v>3902</v>
      </c>
      <c r="D1432" s="2" t="s">
        <v>3021</v>
      </c>
      <c r="E1432" s="2" t="s">
        <v>11097</v>
      </c>
      <c r="F1432" s="2" t="s">
        <v>11098</v>
      </c>
      <c r="G1432" s="2" t="s">
        <v>9747</v>
      </c>
      <c r="H1432" s="2" t="s">
        <v>11099</v>
      </c>
      <c r="I1432" s="2" t="s">
        <v>11100</v>
      </c>
      <c r="J1432" s="3" t="s">
        <v>11101</v>
      </c>
      <c r="K1432" s="4">
        <v>44110</v>
      </c>
      <c r="L1432" s="3" t="s">
        <v>11102</v>
      </c>
    </row>
    <row r="1433" spans="1:12" x14ac:dyDescent="0.2">
      <c r="A1433" s="1">
        <v>1432</v>
      </c>
      <c r="B1433" s="2" t="s">
        <v>11103</v>
      </c>
      <c r="C1433" s="2" t="s">
        <v>4467</v>
      </c>
      <c r="D1433" s="2" t="s">
        <v>9406</v>
      </c>
      <c r="E1433" s="2" t="s">
        <v>11104</v>
      </c>
      <c r="F1433" s="2" t="s">
        <v>11105</v>
      </c>
      <c r="G1433" s="2" t="s">
        <v>4116</v>
      </c>
      <c r="H1433" s="2" t="s">
        <v>11106</v>
      </c>
      <c r="I1433" s="2" t="s">
        <v>11107</v>
      </c>
      <c r="J1433" s="3" t="s">
        <v>11108</v>
      </c>
      <c r="K1433" s="4">
        <v>44361</v>
      </c>
      <c r="L1433" s="3" t="s">
        <v>11109</v>
      </c>
    </row>
    <row r="1434" spans="1:12" x14ac:dyDescent="0.2">
      <c r="A1434" s="1">
        <v>1433</v>
      </c>
      <c r="B1434" s="2" t="s">
        <v>11110</v>
      </c>
      <c r="C1434" s="2" t="s">
        <v>10438</v>
      </c>
      <c r="D1434" s="2" t="s">
        <v>11111</v>
      </c>
      <c r="E1434" s="2" t="s">
        <v>11112</v>
      </c>
      <c r="F1434" s="2" t="s">
        <v>11113</v>
      </c>
      <c r="G1434" s="2" t="s">
        <v>1882</v>
      </c>
      <c r="H1434" s="2">
        <v>6101512865</v>
      </c>
      <c r="I1434" s="2" t="s">
        <v>11114</v>
      </c>
      <c r="J1434" s="3" t="s">
        <v>11115</v>
      </c>
      <c r="K1434" s="4">
        <v>44298</v>
      </c>
      <c r="L1434" s="3" t="s">
        <v>11116</v>
      </c>
    </row>
    <row r="1435" spans="1:12" x14ac:dyDescent="0.2">
      <c r="A1435" s="1">
        <v>1434</v>
      </c>
      <c r="B1435" s="2" t="s">
        <v>11117</v>
      </c>
      <c r="C1435" s="2" t="s">
        <v>32</v>
      </c>
      <c r="D1435" s="2" t="s">
        <v>6698</v>
      </c>
      <c r="E1435" s="2" t="s">
        <v>11118</v>
      </c>
      <c r="F1435" s="2" t="s">
        <v>11119</v>
      </c>
      <c r="G1435" s="2" t="s">
        <v>5163</v>
      </c>
      <c r="H1435" s="2" t="s">
        <v>11120</v>
      </c>
      <c r="I1435" s="2" t="s">
        <v>11121</v>
      </c>
      <c r="J1435" s="3" t="s">
        <v>11122</v>
      </c>
      <c r="K1435" s="4">
        <v>44630</v>
      </c>
      <c r="L1435" s="3" t="s">
        <v>11123</v>
      </c>
    </row>
    <row r="1436" spans="1:12" x14ac:dyDescent="0.2">
      <c r="A1436" s="1">
        <v>1435</v>
      </c>
      <c r="B1436" s="2" t="s">
        <v>11124</v>
      </c>
      <c r="C1436" s="2" t="s">
        <v>916</v>
      </c>
      <c r="D1436" s="2" t="s">
        <v>5153</v>
      </c>
      <c r="E1436" s="2" t="s">
        <v>11125</v>
      </c>
      <c r="F1436" s="2" t="s">
        <v>11126</v>
      </c>
      <c r="G1436" s="2" t="s">
        <v>760</v>
      </c>
      <c r="H1436" s="2" t="s">
        <v>11127</v>
      </c>
      <c r="I1436" s="2" t="s">
        <v>11128</v>
      </c>
      <c r="J1436" s="3" t="s">
        <v>11129</v>
      </c>
      <c r="K1436" s="4">
        <v>44696</v>
      </c>
      <c r="L1436" s="3" t="s">
        <v>11130</v>
      </c>
    </row>
    <row r="1437" spans="1:12" x14ac:dyDescent="0.2">
      <c r="A1437" s="1">
        <v>1436</v>
      </c>
      <c r="B1437" s="2" t="s">
        <v>11131</v>
      </c>
      <c r="C1437" s="2" t="s">
        <v>11132</v>
      </c>
      <c r="D1437" s="2" t="s">
        <v>357</v>
      </c>
      <c r="E1437" s="2" t="s">
        <v>11133</v>
      </c>
      <c r="F1437" s="2" t="s">
        <v>11134</v>
      </c>
      <c r="G1437" s="2" t="s">
        <v>11135</v>
      </c>
      <c r="H1437" s="2">
        <v>7511846535</v>
      </c>
      <c r="I1437" s="2">
        <v>3205510029</v>
      </c>
      <c r="J1437" s="3" t="s">
        <v>11136</v>
      </c>
      <c r="K1437" s="4">
        <v>44184</v>
      </c>
      <c r="L1437" s="3" t="s">
        <v>11137</v>
      </c>
    </row>
    <row r="1438" spans="1:12" x14ac:dyDescent="0.2">
      <c r="A1438" s="1">
        <v>1437</v>
      </c>
      <c r="B1438" s="2" t="s">
        <v>11138</v>
      </c>
      <c r="C1438" s="2" t="s">
        <v>3994</v>
      </c>
      <c r="D1438" s="2" t="s">
        <v>346</v>
      </c>
      <c r="E1438" s="2" t="s">
        <v>11139</v>
      </c>
      <c r="F1438" s="2" t="s">
        <v>11140</v>
      </c>
      <c r="G1438" s="2" t="s">
        <v>396</v>
      </c>
      <c r="H1438" s="2" t="s">
        <v>11141</v>
      </c>
      <c r="I1438" s="2" t="s">
        <v>11142</v>
      </c>
      <c r="J1438" s="3" t="s">
        <v>11143</v>
      </c>
      <c r="K1438" s="4">
        <v>44400</v>
      </c>
      <c r="L1438" s="3" t="s">
        <v>11144</v>
      </c>
    </row>
    <row r="1439" spans="1:12" x14ac:dyDescent="0.2">
      <c r="A1439" s="1">
        <v>1438</v>
      </c>
      <c r="B1439" s="2" t="s">
        <v>11145</v>
      </c>
      <c r="C1439" s="2" t="s">
        <v>6246</v>
      </c>
      <c r="D1439" s="2" t="s">
        <v>11146</v>
      </c>
      <c r="E1439" s="2" t="s">
        <v>11147</v>
      </c>
      <c r="F1439" s="2" t="s">
        <v>11148</v>
      </c>
      <c r="G1439" s="2" t="s">
        <v>4149</v>
      </c>
      <c r="H1439" s="2" t="s">
        <v>11149</v>
      </c>
      <c r="I1439" s="2" t="s">
        <v>11150</v>
      </c>
      <c r="J1439" s="3" t="s">
        <v>11151</v>
      </c>
      <c r="K1439" s="4">
        <v>44445</v>
      </c>
      <c r="L1439" s="3" t="s">
        <v>11152</v>
      </c>
    </row>
    <row r="1440" spans="1:12" x14ac:dyDescent="0.2">
      <c r="A1440" s="1">
        <v>1439</v>
      </c>
      <c r="B1440" s="2" t="s">
        <v>11153</v>
      </c>
      <c r="C1440" s="2" t="s">
        <v>11089</v>
      </c>
      <c r="D1440" s="2" t="s">
        <v>11154</v>
      </c>
      <c r="E1440" s="2" t="s">
        <v>11155</v>
      </c>
      <c r="F1440" s="2" t="s">
        <v>11156</v>
      </c>
      <c r="G1440" s="2" t="s">
        <v>4345</v>
      </c>
      <c r="H1440" s="2" t="s">
        <v>11157</v>
      </c>
      <c r="I1440" s="2" t="s">
        <v>11158</v>
      </c>
      <c r="J1440" s="3" t="s">
        <v>11159</v>
      </c>
      <c r="K1440" s="4">
        <v>44233</v>
      </c>
      <c r="L1440" s="3" t="s">
        <v>11160</v>
      </c>
    </row>
    <row r="1441" spans="1:12" x14ac:dyDescent="0.2">
      <c r="A1441" s="1">
        <v>1440</v>
      </c>
      <c r="B1441" s="2" t="s">
        <v>11161</v>
      </c>
      <c r="C1441" s="2" t="s">
        <v>2624</v>
      </c>
      <c r="D1441" s="2" t="s">
        <v>2907</v>
      </c>
      <c r="E1441" s="2" t="s">
        <v>11162</v>
      </c>
      <c r="F1441" s="2" t="s">
        <v>11163</v>
      </c>
      <c r="G1441" s="2" t="s">
        <v>2255</v>
      </c>
      <c r="H1441" s="2" t="s">
        <v>11164</v>
      </c>
      <c r="I1441" s="2" t="s">
        <v>11165</v>
      </c>
      <c r="J1441" s="3" t="s">
        <v>11166</v>
      </c>
      <c r="K1441" s="4">
        <v>43885</v>
      </c>
      <c r="L1441" s="3" t="s">
        <v>10541</v>
      </c>
    </row>
    <row r="1442" spans="1:12" x14ac:dyDescent="0.2">
      <c r="A1442" s="1">
        <v>1441</v>
      </c>
      <c r="B1442" s="2" t="s">
        <v>11167</v>
      </c>
      <c r="C1442" s="2" t="s">
        <v>1313</v>
      </c>
      <c r="D1442" s="2" t="s">
        <v>3964</v>
      </c>
      <c r="E1442" s="2" t="s">
        <v>11168</v>
      </c>
      <c r="F1442" s="2" t="s">
        <v>11169</v>
      </c>
      <c r="G1442" s="2" t="s">
        <v>3404</v>
      </c>
      <c r="H1442" s="2" t="s">
        <v>11170</v>
      </c>
      <c r="I1442" s="2" t="s">
        <v>11171</v>
      </c>
      <c r="J1442" s="3" t="s">
        <v>11172</v>
      </c>
      <c r="K1442" s="4">
        <v>44686</v>
      </c>
      <c r="L1442" s="3" t="s">
        <v>11173</v>
      </c>
    </row>
    <row r="1443" spans="1:12" x14ac:dyDescent="0.2">
      <c r="A1443" s="1">
        <v>1442</v>
      </c>
      <c r="B1443" s="2" t="s">
        <v>11174</v>
      </c>
      <c r="C1443" s="2" t="s">
        <v>4145</v>
      </c>
      <c r="D1443" s="2" t="s">
        <v>693</v>
      </c>
      <c r="E1443" s="2" t="s">
        <v>11175</v>
      </c>
      <c r="F1443" s="2" t="s">
        <v>11176</v>
      </c>
      <c r="G1443" s="2" t="s">
        <v>320</v>
      </c>
      <c r="H1443" s="2" t="s">
        <v>11177</v>
      </c>
      <c r="I1443" s="2" t="s">
        <v>11178</v>
      </c>
      <c r="J1443" s="3" t="s">
        <v>11179</v>
      </c>
      <c r="K1443" s="4">
        <v>44350</v>
      </c>
      <c r="L1443" s="3" t="s">
        <v>11180</v>
      </c>
    </row>
    <row r="1444" spans="1:12" x14ac:dyDescent="0.2">
      <c r="A1444" s="1">
        <v>1443</v>
      </c>
      <c r="B1444" s="2" t="s">
        <v>11181</v>
      </c>
      <c r="C1444" s="2" t="s">
        <v>4748</v>
      </c>
      <c r="D1444" s="2" t="s">
        <v>6063</v>
      </c>
      <c r="E1444" s="2" t="s">
        <v>11182</v>
      </c>
      <c r="F1444" s="2" t="s">
        <v>9408</v>
      </c>
      <c r="G1444" s="2" t="s">
        <v>4281</v>
      </c>
      <c r="H1444" s="2" t="s">
        <v>11183</v>
      </c>
      <c r="I1444" s="2" t="s">
        <v>11184</v>
      </c>
      <c r="J1444" s="3" t="s">
        <v>11185</v>
      </c>
      <c r="K1444" s="4">
        <v>44428</v>
      </c>
      <c r="L1444" s="3" t="s">
        <v>11186</v>
      </c>
    </row>
    <row r="1445" spans="1:12" x14ac:dyDescent="0.2">
      <c r="A1445" s="1">
        <v>1444</v>
      </c>
      <c r="B1445" s="2" t="s">
        <v>11187</v>
      </c>
      <c r="C1445" s="2" t="s">
        <v>878</v>
      </c>
      <c r="D1445" s="2" t="s">
        <v>7281</v>
      </c>
      <c r="E1445" s="2" t="s">
        <v>11188</v>
      </c>
      <c r="F1445" s="2" t="s">
        <v>11189</v>
      </c>
      <c r="G1445" s="2" t="s">
        <v>1479</v>
      </c>
      <c r="H1445" s="2" t="s">
        <v>11190</v>
      </c>
      <c r="I1445" s="2" t="s">
        <v>11191</v>
      </c>
      <c r="J1445" s="3" t="s">
        <v>11192</v>
      </c>
      <c r="K1445" s="4">
        <v>43894</v>
      </c>
      <c r="L1445" s="3" t="s">
        <v>11193</v>
      </c>
    </row>
    <row r="1446" spans="1:12" x14ac:dyDescent="0.2">
      <c r="A1446" s="1">
        <v>1445</v>
      </c>
      <c r="B1446" s="2" t="s">
        <v>11194</v>
      </c>
      <c r="C1446" s="2" t="s">
        <v>8397</v>
      </c>
      <c r="D1446" s="2" t="s">
        <v>2942</v>
      </c>
      <c r="E1446" s="2" t="s">
        <v>11195</v>
      </c>
      <c r="F1446" s="2" t="s">
        <v>11196</v>
      </c>
      <c r="G1446" s="2" t="s">
        <v>2680</v>
      </c>
      <c r="H1446" s="2" t="s">
        <v>11197</v>
      </c>
      <c r="I1446" s="2" t="s">
        <v>11198</v>
      </c>
      <c r="J1446" s="3" t="s">
        <v>11199</v>
      </c>
      <c r="K1446" s="4">
        <v>43941</v>
      </c>
      <c r="L1446" s="3" t="s">
        <v>11200</v>
      </c>
    </row>
    <row r="1447" spans="1:12" x14ac:dyDescent="0.2">
      <c r="A1447" s="1">
        <v>1446</v>
      </c>
      <c r="B1447" s="2" t="s">
        <v>11201</v>
      </c>
      <c r="C1447" s="2" t="s">
        <v>11202</v>
      </c>
      <c r="D1447" s="2" t="s">
        <v>4513</v>
      </c>
      <c r="E1447" s="2" t="s">
        <v>11203</v>
      </c>
      <c r="F1447" s="2" t="s">
        <v>11204</v>
      </c>
      <c r="G1447" s="2" t="s">
        <v>2048</v>
      </c>
      <c r="H1447" s="2" t="s">
        <v>11205</v>
      </c>
      <c r="I1447" s="2" t="s">
        <v>11206</v>
      </c>
      <c r="J1447" s="3" t="s">
        <v>11207</v>
      </c>
      <c r="K1447" s="4">
        <v>44298</v>
      </c>
      <c r="L1447" s="3" t="s">
        <v>11208</v>
      </c>
    </row>
    <row r="1448" spans="1:12" x14ac:dyDescent="0.2">
      <c r="A1448" s="1">
        <v>1447</v>
      </c>
      <c r="B1448" s="2" t="s">
        <v>11209</v>
      </c>
      <c r="C1448" s="2" t="s">
        <v>5791</v>
      </c>
      <c r="D1448" s="2" t="s">
        <v>5038</v>
      </c>
      <c r="E1448" s="2" t="s">
        <v>11210</v>
      </c>
      <c r="F1448" s="2" t="s">
        <v>11211</v>
      </c>
      <c r="G1448" s="2" t="s">
        <v>957</v>
      </c>
      <c r="H1448" s="2" t="s">
        <v>11212</v>
      </c>
      <c r="I1448" s="2" t="s">
        <v>11213</v>
      </c>
      <c r="J1448" s="3" t="s">
        <v>11214</v>
      </c>
      <c r="K1448" s="4">
        <v>44584</v>
      </c>
      <c r="L1448" s="3" t="s">
        <v>11215</v>
      </c>
    </row>
    <row r="1449" spans="1:12" x14ac:dyDescent="0.2">
      <c r="A1449" s="1">
        <v>1448</v>
      </c>
      <c r="B1449" s="2" t="s">
        <v>11216</v>
      </c>
      <c r="C1449" s="2" t="s">
        <v>6844</v>
      </c>
      <c r="D1449" s="2" t="s">
        <v>11217</v>
      </c>
      <c r="E1449" s="2" t="s">
        <v>11218</v>
      </c>
      <c r="F1449" s="2" t="s">
        <v>11219</v>
      </c>
      <c r="G1449" s="2" t="s">
        <v>1524</v>
      </c>
      <c r="H1449" s="2">
        <f>1-476-625-4258</f>
        <v>-5358</v>
      </c>
      <c r="I1449" s="2" t="s">
        <v>11220</v>
      </c>
      <c r="J1449" s="3" t="s">
        <v>11221</v>
      </c>
      <c r="K1449" s="4">
        <v>44223</v>
      </c>
      <c r="L1449" s="3" t="s">
        <v>11222</v>
      </c>
    </row>
    <row r="1450" spans="1:12" x14ac:dyDescent="0.2">
      <c r="A1450" s="1">
        <v>1449</v>
      </c>
      <c r="B1450" s="2" t="s">
        <v>11223</v>
      </c>
      <c r="C1450" s="2" t="s">
        <v>3838</v>
      </c>
      <c r="D1450" s="2" t="s">
        <v>7121</v>
      </c>
      <c r="E1450" s="2" t="s">
        <v>11224</v>
      </c>
      <c r="F1450" s="2" t="s">
        <v>11225</v>
      </c>
      <c r="G1450" s="2" t="s">
        <v>3055</v>
      </c>
      <c r="H1450" s="2" t="s">
        <v>11226</v>
      </c>
      <c r="I1450" s="2">
        <v>2990684092</v>
      </c>
      <c r="J1450" s="3" t="s">
        <v>11227</v>
      </c>
      <c r="K1450" s="4">
        <v>43951</v>
      </c>
      <c r="L1450" s="3" t="s">
        <v>11228</v>
      </c>
    </row>
    <row r="1451" spans="1:12" x14ac:dyDescent="0.2">
      <c r="A1451" s="1">
        <v>1450</v>
      </c>
      <c r="B1451" s="2" t="s">
        <v>11229</v>
      </c>
      <c r="C1451" s="2" t="s">
        <v>4985</v>
      </c>
      <c r="D1451" s="2" t="s">
        <v>3797</v>
      </c>
      <c r="E1451" s="2" t="s">
        <v>11230</v>
      </c>
      <c r="F1451" s="2" t="s">
        <v>11231</v>
      </c>
      <c r="G1451" s="2" t="s">
        <v>4808</v>
      </c>
      <c r="H1451" s="2" t="s">
        <v>11232</v>
      </c>
      <c r="I1451" s="2" t="s">
        <v>11233</v>
      </c>
      <c r="J1451" s="3" t="s">
        <v>11234</v>
      </c>
      <c r="K1451" s="4">
        <v>44332</v>
      </c>
      <c r="L1451" s="3" t="s">
        <v>11235</v>
      </c>
    </row>
    <row r="1452" spans="1:12" x14ac:dyDescent="0.2">
      <c r="A1452" s="1">
        <v>1451</v>
      </c>
      <c r="B1452" s="2" t="s">
        <v>11236</v>
      </c>
      <c r="C1452" s="2" t="s">
        <v>1192</v>
      </c>
      <c r="D1452" s="2" t="s">
        <v>11237</v>
      </c>
      <c r="E1452" s="2" t="s">
        <v>11238</v>
      </c>
      <c r="F1452" s="2" t="s">
        <v>11239</v>
      </c>
      <c r="G1452" s="2" t="s">
        <v>892</v>
      </c>
      <c r="H1452" s="2" t="s">
        <v>11240</v>
      </c>
      <c r="I1452" s="2" t="s">
        <v>11241</v>
      </c>
      <c r="J1452" s="3" t="s">
        <v>11242</v>
      </c>
      <c r="K1452" s="4">
        <v>43980</v>
      </c>
      <c r="L1452" s="3" t="s">
        <v>11243</v>
      </c>
    </row>
    <row r="1453" spans="1:12" x14ac:dyDescent="0.2">
      <c r="A1453" s="1">
        <v>1452</v>
      </c>
      <c r="B1453" s="2" t="s">
        <v>11244</v>
      </c>
      <c r="C1453" s="2" t="s">
        <v>10794</v>
      </c>
      <c r="D1453" s="2" t="s">
        <v>7773</v>
      </c>
      <c r="E1453" s="2" t="s">
        <v>11245</v>
      </c>
      <c r="F1453" s="2" t="s">
        <v>11246</v>
      </c>
      <c r="G1453" s="2" t="s">
        <v>125</v>
      </c>
      <c r="H1453" s="2" t="s">
        <v>11247</v>
      </c>
      <c r="I1453" s="2" t="s">
        <v>11248</v>
      </c>
      <c r="J1453" s="3" t="s">
        <v>11249</v>
      </c>
      <c r="K1453" s="4">
        <v>44003</v>
      </c>
      <c r="L1453" s="3" t="s">
        <v>2137</v>
      </c>
    </row>
    <row r="1454" spans="1:12" x14ac:dyDescent="0.2">
      <c r="A1454" s="1">
        <v>1453</v>
      </c>
      <c r="B1454" s="2" t="s">
        <v>11250</v>
      </c>
      <c r="C1454" s="2" t="s">
        <v>6540</v>
      </c>
      <c r="D1454" s="2" t="s">
        <v>33</v>
      </c>
      <c r="E1454" s="2" t="s">
        <v>11251</v>
      </c>
      <c r="F1454" s="2" t="s">
        <v>11252</v>
      </c>
      <c r="G1454" s="2" t="s">
        <v>1140</v>
      </c>
      <c r="H1454" s="2" t="s">
        <v>11253</v>
      </c>
      <c r="I1454" s="2" t="s">
        <v>11254</v>
      </c>
      <c r="J1454" s="3" t="s">
        <v>11255</v>
      </c>
      <c r="K1454" s="4">
        <v>44200</v>
      </c>
      <c r="L1454" s="3" t="s">
        <v>11256</v>
      </c>
    </row>
    <row r="1455" spans="1:12" x14ac:dyDescent="0.2">
      <c r="A1455" s="1">
        <v>1454</v>
      </c>
      <c r="B1455" s="2" t="s">
        <v>11257</v>
      </c>
      <c r="C1455" s="2" t="s">
        <v>149</v>
      </c>
      <c r="D1455" s="2" t="s">
        <v>3342</v>
      </c>
      <c r="E1455" s="2" t="s">
        <v>11258</v>
      </c>
      <c r="F1455" s="2" t="s">
        <v>11259</v>
      </c>
      <c r="G1455" s="2" t="s">
        <v>2127</v>
      </c>
      <c r="H1455" s="2" t="s">
        <v>11260</v>
      </c>
      <c r="I1455" s="2" t="s">
        <v>11261</v>
      </c>
      <c r="J1455" s="3" t="s">
        <v>11262</v>
      </c>
      <c r="K1455" s="4">
        <v>44479</v>
      </c>
      <c r="L1455" s="3" t="s">
        <v>11263</v>
      </c>
    </row>
    <row r="1456" spans="1:12" x14ac:dyDescent="0.2">
      <c r="A1456" s="1">
        <v>1455</v>
      </c>
      <c r="B1456" s="2" t="s">
        <v>11264</v>
      </c>
      <c r="C1456" s="2" t="s">
        <v>11265</v>
      </c>
      <c r="D1456" s="2" t="s">
        <v>2522</v>
      </c>
      <c r="E1456" s="2" t="s">
        <v>11266</v>
      </c>
      <c r="F1456" s="2" t="s">
        <v>11267</v>
      </c>
      <c r="G1456" s="2" t="s">
        <v>1738</v>
      </c>
      <c r="H1456" s="2" t="s">
        <v>11268</v>
      </c>
      <c r="I1456" s="2" t="s">
        <v>11269</v>
      </c>
      <c r="J1456" s="3" t="s">
        <v>11270</v>
      </c>
      <c r="K1456" s="4">
        <v>44195</v>
      </c>
      <c r="L1456" s="3" t="s">
        <v>11271</v>
      </c>
    </row>
    <row r="1457" spans="1:12" x14ac:dyDescent="0.2">
      <c r="A1457" s="1">
        <v>1456</v>
      </c>
      <c r="B1457" s="2" t="s">
        <v>11272</v>
      </c>
      <c r="C1457" s="2" t="s">
        <v>1780</v>
      </c>
      <c r="D1457" s="2" t="s">
        <v>7855</v>
      </c>
      <c r="E1457" s="2" t="s">
        <v>11273</v>
      </c>
      <c r="F1457" s="2" t="s">
        <v>11274</v>
      </c>
      <c r="G1457" s="2" t="s">
        <v>1702</v>
      </c>
      <c r="H1457" s="2" t="s">
        <v>11275</v>
      </c>
      <c r="I1457" s="2">
        <v>7000133727</v>
      </c>
      <c r="J1457" s="3" t="s">
        <v>11276</v>
      </c>
      <c r="K1457" s="4">
        <v>44076</v>
      </c>
      <c r="L1457" s="3" t="s">
        <v>11277</v>
      </c>
    </row>
    <row r="1458" spans="1:12" x14ac:dyDescent="0.2">
      <c r="A1458" s="1">
        <v>1457</v>
      </c>
      <c r="B1458" s="2" t="s">
        <v>11278</v>
      </c>
      <c r="C1458" s="2" t="s">
        <v>11279</v>
      </c>
      <c r="D1458" s="2" t="s">
        <v>517</v>
      </c>
      <c r="E1458" s="2" t="s">
        <v>11280</v>
      </c>
      <c r="F1458" s="2" t="s">
        <v>11281</v>
      </c>
      <c r="G1458" s="2" t="s">
        <v>589</v>
      </c>
      <c r="H1458" s="2" t="s">
        <v>11282</v>
      </c>
      <c r="I1458" s="2" t="s">
        <v>11283</v>
      </c>
      <c r="J1458" s="3" t="s">
        <v>11284</v>
      </c>
      <c r="K1458" s="4">
        <v>43840</v>
      </c>
      <c r="L1458" s="3" t="s">
        <v>11285</v>
      </c>
    </row>
    <row r="1459" spans="1:12" x14ac:dyDescent="0.2">
      <c r="A1459" s="1">
        <v>1458</v>
      </c>
      <c r="B1459" s="2" t="s">
        <v>11286</v>
      </c>
      <c r="C1459" s="2" t="s">
        <v>497</v>
      </c>
      <c r="D1459" s="2" t="s">
        <v>11287</v>
      </c>
      <c r="E1459" s="2" t="s">
        <v>11288</v>
      </c>
      <c r="F1459" s="2" t="s">
        <v>11289</v>
      </c>
      <c r="G1459" s="2" t="s">
        <v>901</v>
      </c>
      <c r="H1459" s="2" t="s">
        <v>11290</v>
      </c>
      <c r="I1459" s="2">
        <v>3988011641</v>
      </c>
      <c r="J1459" s="3" t="s">
        <v>11291</v>
      </c>
      <c r="K1459" s="4">
        <v>44430</v>
      </c>
      <c r="L1459" s="3" t="s">
        <v>11292</v>
      </c>
    </row>
    <row r="1460" spans="1:12" x14ac:dyDescent="0.2">
      <c r="A1460" s="1">
        <v>1459</v>
      </c>
      <c r="B1460" s="2" t="s">
        <v>11293</v>
      </c>
      <c r="C1460" s="2" t="s">
        <v>5996</v>
      </c>
      <c r="D1460" s="2" t="s">
        <v>11294</v>
      </c>
      <c r="E1460" s="2" t="s">
        <v>11295</v>
      </c>
      <c r="F1460" s="2" t="s">
        <v>11296</v>
      </c>
      <c r="G1460" s="2" t="s">
        <v>227</v>
      </c>
      <c r="H1460" s="2" t="s">
        <v>11297</v>
      </c>
      <c r="I1460" s="2" t="s">
        <v>11298</v>
      </c>
      <c r="J1460" s="3" t="s">
        <v>11299</v>
      </c>
      <c r="K1460" s="4">
        <v>44701</v>
      </c>
      <c r="L1460" s="3" t="s">
        <v>11300</v>
      </c>
    </row>
    <row r="1461" spans="1:12" x14ac:dyDescent="0.2">
      <c r="A1461" s="1">
        <v>1460</v>
      </c>
      <c r="B1461" s="2" t="s">
        <v>11301</v>
      </c>
      <c r="C1461" s="2" t="s">
        <v>61</v>
      </c>
      <c r="D1461" s="2" t="s">
        <v>7319</v>
      </c>
      <c r="E1461" s="2" t="s">
        <v>11302</v>
      </c>
      <c r="F1461" s="2" t="s">
        <v>11303</v>
      </c>
      <c r="G1461" s="2" t="s">
        <v>3302</v>
      </c>
      <c r="H1461" s="2" t="s">
        <v>11304</v>
      </c>
      <c r="I1461" s="2" t="s">
        <v>11305</v>
      </c>
      <c r="J1461" s="3" t="s">
        <v>11306</v>
      </c>
      <c r="K1461" s="4">
        <v>44290</v>
      </c>
      <c r="L1461" s="3" t="s">
        <v>11307</v>
      </c>
    </row>
    <row r="1462" spans="1:12" x14ac:dyDescent="0.2">
      <c r="A1462" s="1">
        <v>1461</v>
      </c>
      <c r="B1462" s="2" t="s">
        <v>11308</v>
      </c>
      <c r="C1462" s="2" t="s">
        <v>11309</v>
      </c>
      <c r="D1462" s="2" t="s">
        <v>1834</v>
      </c>
      <c r="E1462" s="2" t="s">
        <v>11310</v>
      </c>
      <c r="F1462" s="2" t="s">
        <v>11311</v>
      </c>
      <c r="G1462" s="2" t="s">
        <v>1712</v>
      </c>
      <c r="H1462" s="2" t="s">
        <v>11312</v>
      </c>
      <c r="I1462" s="2" t="s">
        <v>11313</v>
      </c>
      <c r="J1462" s="3" t="s">
        <v>11314</v>
      </c>
      <c r="K1462" s="4">
        <v>44240</v>
      </c>
      <c r="L1462" s="3" t="s">
        <v>11315</v>
      </c>
    </row>
    <row r="1463" spans="1:12" x14ac:dyDescent="0.2">
      <c r="A1463" s="1">
        <v>1462</v>
      </c>
      <c r="B1463" s="2" t="s">
        <v>11316</v>
      </c>
      <c r="C1463" s="2" t="s">
        <v>775</v>
      </c>
      <c r="D1463" s="2" t="s">
        <v>5593</v>
      </c>
      <c r="E1463" s="2" t="s">
        <v>10416</v>
      </c>
      <c r="F1463" s="2" t="s">
        <v>11317</v>
      </c>
      <c r="G1463" s="2" t="s">
        <v>1837</v>
      </c>
      <c r="H1463" s="2" t="s">
        <v>11318</v>
      </c>
      <c r="I1463" s="2" t="s">
        <v>11319</v>
      </c>
      <c r="J1463" s="3" t="s">
        <v>11320</v>
      </c>
      <c r="K1463" s="4">
        <v>44337</v>
      </c>
      <c r="L1463" s="3" t="s">
        <v>11321</v>
      </c>
    </row>
    <row r="1464" spans="1:12" x14ac:dyDescent="0.2">
      <c r="A1464" s="1">
        <v>1463</v>
      </c>
      <c r="B1464" s="2" t="s">
        <v>11322</v>
      </c>
      <c r="C1464" s="2" t="s">
        <v>2358</v>
      </c>
      <c r="D1464" s="2" t="s">
        <v>11323</v>
      </c>
      <c r="E1464" s="2" t="s">
        <v>11324</v>
      </c>
      <c r="F1464" s="2" t="s">
        <v>11325</v>
      </c>
      <c r="G1464" s="2" t="s">
        <v>1437</v>
      </c>
      <c r="H1464" s="2" t="s">
        <v>11326</v>
      </c>
      <c r="I1464" s="2">
        <v>9093008190</v>
      </c>
      <c r="J1464" s="3" t="s">
        <v>11327</v>
      </c>
      <c r="K1464" s="4">
        <v>44354</v>
      </c>
      <c r="L1464" s="3" t="s">
        <v>11328</v>
      </c>
    </row>
    <row r="1465" spans="1:12" x14ac:dyDescent="0.2">
      <c r="A1465" s="1">
        <v>1464</v>
      </c>
      <c r="B1465" s="2" t="s">
        <v>11329</v>
      </c>
      <c r="C1465" s="2" t="s">
        <v>11330</v>
      </c>
      <c r="D1465" s="2" t="s">
        <v>9406</v>
      </c>
      <c r="E1465" s="2" t="s">
        <v>11331</v>
      </c>
      <c r="F1465" s="2" t="s">
        <v>11332</v>
      </c>
      <c r="G1465" s="2" t="s">
        <v>976</v>
      </c>
      <c r="H1465" s="2">
        <v>2064191317</v>
      </c>
      <c r="I1465" s="2" t="s">
        <v>11333</v>
      </c>
      <c r="J1465" s="3" t="s">
        <v>11334</v>
      </c>
      <c r="K1465" s="4">
        <v>43937</v>
      </c>
      <c r="L1465" s="3" t="s">
        <v>11335</v>
      </c>
    </row>
    <row r="1466" spans="1:12" x14ac:dyDescent="0.2">
      <c r="A1466" s="1">
        <v>1465</v>
      </c>
      <c r="B1466" s="2" t="s">
        <v>11336</v>
      </c>
      <c r="C1466" s="2" t="s">
        <v>8512</v>
      </c>
      <c r="D1466" s="2" t="s">
        <v>473</v>
      </c>
      <c r="E1466" s="2" t="s">
        <v>11337</v>
      </c>
      <c r="F1466" s="2" t="s">
        <v>11338</v>
      </c>
      <c r="G1466" s="2" t="s">
        <v>948</v>
      </c>
      <c r="H1466" s="2">
        <v>7206651395</v>
      </c>
      <c r="I1466" s="2" t="s">
        <v>11339</v>
      </c>
      <c r="J1466" s="3" t="s">
        <v>11340</v>
      </c>
      <c r="K1466" s="4">
        <v>44669</v>
      </c>
      <c r="L1466" s="3" t="s">
        <v>11341</v>
      </c>
    </row>
    <row r="1467" spans="1:12" x14ac:dyDescent="0.2">
      <c r="A1467" s="1">
        <v>1466</v>
      </c>
      <c r="B1467" s="2" t="s">
        <v>11342</v>
      </c>
      <c r="C1467" s="2" t="s">
        <v>121</v>
      </c>
      <c r="D1467" s="2" t="s">
        <v>375</v>
      </c>
      <c r="E1467" s="2" t="s">
        <v>11343</v>
      </c>
      <c r="F1467" s="2" t="s">
        <v>11344</v>
      </c>
      <c r="G1467" s="2" t="s">
        <v>1326</v>
      </c>
      <c r="H1467" s="2" t="s">
        <v>11345</v>
      </c>
      <c r="I1467" s="2" t="s">
        <v>11346</v>
      </c>
      <c r="J1467" s="3" t="s">
        <v>11347</v>
      </c>
      <c r="K1467" s="4">
        <v>44249</v>
      </c>
      <c r="L1467" s="3" t="s">
        <v>11348</v>
      </c>
    </row>
    <row r="1468" spans="1:12" x14ac:dyDescent="0.2">
      <c r="A1468" s="1">
        <v>1467</v>
      </c>
      <c r="B1468" s="2" t="s">
        <v>11349</v>
      </c>
      <c r="C1468" s="2" t="s">
        <v>4023</v>
      </c>
      <c r="D1468" s="2" t="s">
        <v>5184</v>
      </c>
      <c r="E1468" s="2" t="s">
        <v>11350</v>
      </c>
      <c r="F1468" s="2" t="s">
        <v>11351</v>
      </c>
      <c r="G1468" s="2" t="s">
        <v>2826</v>
      </c>
      <c r="H1468" s="2" t="s">
        <v>11352</v>
      </c>
      <c r="I1468" s="2" t="s">
        <v>11353</v>
      </c>
      <c r="J1468" s="3" t="s">
        <v>11354</v>
      </c>
      <c r="K1468" s="4">
        <v>44093</v>
      </c>
      <c r="L1468" s="3" t="s">
        <v>11355</v>
      </c>
    </row>
    <row r="1469" spans="1:12" x14ac:dyDescent="0.2">
      <c r="A1469" s="1">
        <v>1468</v>
      </c>
      <c r="B1469" s="2" t="s">
        <v>11356</v>
      </c>
      <c r="C1469" s="2" t="s">
        <v>746</v>
      </c>
      <c r="D1469" s="2" t="s">
        <v>5632</v>
      </c>
      <c r="E1469" s="2" t="s">
        <v>11357</v>
      </c>
      <c r="F1469" s="2" t="s">
        <v>11358</v>
      </c>
      <c r="G1469" s="2" t="s">
        <v>2033</v>
      </c>
      <c r="H1469" s="2" t="s">
        <v>11359</v>
      </c>
      <c r="I1469" s="2" t="s">
        <v>11360</v>
      </c>
      <c r="J1469" s="3" t="s">
        <v>11361</v>
      </c>
      <c r="K1469" s="4">
        <v>44626</v>
      </c>
      <c r="L1469" s="3" t="s">
        <v>11362</v>
      </c>
    </row>
    <row r="1470" spans="1:12" x14ac:dyDescent="0.2">
      <c r="A1470" s="1">
        <v>1469</v>
      </c>
      <c r="B1470" s="2" t="s">
        <v>11363</v>
      </c>
      <c r="C1470" s="2" t="s">
        <v>4406</v>
      </c>
      <c r="D1470" s="2" t="s">
        <v>11364</v>
      </c>
      <c r="E1470" s="2" t="s">
        <v>11365</v>
      </c>
      <c r="F1470" s="2" t="s">
        <v>11366</v>
      </c>
      <c r="G1470" s="2" t="s">
        <v>36</v>
      </c>
      <c r="H1470" s="2">
        <f>1-718-822-1426</f>
        <v>-2965</v>
      </c>
      <c r="I1470" s="2" t="s">
        <v>11367</v>
      </c>
      <c r="J1470" s="3" t="s">
        <v>11368</v>
      </c>
      <c r="K1470" s="4">
        <v>44530</v>
      </c>
      <c r="L1470" s="3" t="s">
        <v>11369</v>
      </c>
    </row>
    <row r="1471" spans="1:12" x14ac:dyDescent="0.2">
      <c r="A1471" s="1">
        <v>1470</v>
      </c>
      <c r="B1471" s="2" t="s">
        <v>11370</v>
      </c>
      <c r="C1471" s="2" t="s">
        <v>263</v>
      </c>
      <c r="D1471" s="2" t="s">
        <v>11371</v>
      </c>
      <c r="E1471" s="2" t="s">
        <v>11372</v>
      </c>
      <c r="F1471" s="2" t="s">
        <v>11373</v>
      </c>
      <c r="G1471" s="2" t="s">
        <v>2636</v>
      </c>
      <c r="H1471" s="2">
        <v>1457391664</v>
      </c>
      <c r="I1471" s="2" t="s">
        <v>11374</v>
      </c>
      <c r="J1471" s="3" t="s">
        <v>11375</v>
      </c>
      <c r="K1471" s="4">
        <v>44687</v>
      </c>
      <c r="L1471" s="3" t="s">
        <v>11376</v>
      </c>
    </row>
    <row r="1472" spans="1:12" x14ac:dyDescent="0.2">
      <c r="A1472" s="1">
        <v>1471</v>
      </c>
      <c r="B1472" s="2" t="s">
        <v>11377</v>
      </c>
      <c r="C1472" s="2" t="s">
        <v>4748</v>
      </c>
      <c r="D1472" s="2" t="s">
        <v>870</v>
      </c>
      <c r="E1472" s="2" t="s">
        <v>11378</v>
      </c>
      <c r="F1472" s="2" t="s">
        <v>11379</v>
      </c>
      <c r="G1472" s="2" t="s">
        <v>2567</v>
      </c>
      <c r="H1472" s="2" t="s">
        <v>11380</v>
      </c>
      <c r="I1472" s="2" t="s">
        <v>11381</v>
      </c>
      <c r="J1472" s="3" t="s">
        <v>11382</v>
      </c>
      <c r="K1472" s="4">
        <v>44661</v>
      </c>
      <c r="L1472" s="3" t="s">
        <v>11383</v>
      </c>
    </row>
    <row r="1473" spans="1:12" x14ac:dyDescent="0.2">
      <c r="A1473" s="1">
        <v>1472</v>
      </c>
      <c r="B1473" s="2" t="s">
        <v>11384</v>
      </c>
      <c r="C1473" s="2" t="s">
        <v>639</v>
      </c>
      <c r="D1473" s="2" t="s">
        <v>11385</v>
      </c>
      <c r="E1473" s="2" t="s">
        <v>11386</v>
      </c>
      <c r="F1473" s="2" t="s">
        <v>11387</v>
      </c>
      <c r="G1473" s="2" t="s">
        <v>3784</v>
      </c>
      <c r="H1473" s="2" t="s">
        <v>11388</v>
      </c>
      <c r="I1473" s="2" t="s">
        <v>11389</v>
      </c>
      <c r="J1473" s="3" t="s">
        <v>11390</v>
      </c>
      <c r="K1473" s="4">
        <v>44401</v>
      </c>
      <c r="L1473" s="3" t="s">
        <v>11391</v>
      </c>
    </row>
    <row r="1474" spans="1:12" x14ac:dyDescent="0.2">
      <c r="A1474" s="1">
        <v>1473</v>
      </c>
      <c r="B1474" s="2" t="s">
        <v>11392</v>
      </c>
      <c r="C1474" s="2" t="s">
        <v>3052</v>
      </c>
      <c r="D1474" s="2" t="s">
        <v>5639</v>
      </c>
      <c r="E1474" s="2" t="s">
        <v>11393</v>
      </c>
      <c r="F1474" s="2" t="s">
        <v>11394</v>
      </c>
      <c r="G1474" s="2" t="s">
        <v>7163</v>
      </c>
      <c r="H1474" s="2" t="s">
        <v>11395</v>
      </c>
      <c r="I1474" s="2" t="s">
        <v>11396</v>
      </c>
      <c r="J1474" s="3" t="s">
        <v>11397</v>
      </c>
      <c r="K1474" s="4">
        <v>43966</v>
      </c>
      <c r="L1474" s="3" t="s">
        <v>11398</v>
      </c>
    </row>
    <row r="1475" spans="1:12" x14ac:dyDescent="0.2">
      <c r="A1475" s="1">
        <v>1474</v>
      </c>
      <c r="B1475" s="2" t="s">
        <v>11399</v>
      </c>
      <c r="C1475" s="2" t="s">
        <v>3434</v>
      </c>
      <c r="D1475" s="2" t="s">
        <v>1954</v>
      </c>
      <c r="E1475" s="2" t="s">
        <v>11400</v>
      </c>
      <c r="F1475" s="2" t="s">
        <v>11401</v>
      </c>
      <c r="G1475" s="2" t="s">
        <v>350</v>
      </c>
      <c r="H1475" s="2" t="s">
        <v>11402</v>
      </c>
      <c r="I1475" s="2" t="s">
        <v>11403</v>
      </c>
      <c r="J1475" s="3" t="s">
        <v>11404</v>
      </c>
      <c r="K1475" s="4">
        <v>44425</v>
      </c>
      <c r="L1475" s="3" t="s">
        <v>11405</v>
      </c>
    </row>
    <row r="1476" spans="1:12" x14ac:dyDescent="0.2">
      <c r="A1476" s="1">
        <v>1475</v>
      </c>
      <c r="B1476" s="2" t="s">
        <v>11406</v>
      </c>
      <c r="C1476" s="2" t="s">
        <v>1019</v>
      </c>
      <c r="D1476" s="2" t="s">
        <v>11407</v>
      </c>
      <c r="E1476" s="2" t="s">
        <v>11408</v>
      </c>
      <c r="F1476" s="2" t="s">
        <v>3132</v>
      </c>
      <c r="G1476" s="2" t="s">
        <v>3640</v>
      </c>
      <c r="H1476" s="2" t="s">
        <v>11409</v>
      </c>
      <c r="I1476" s="2" t="s">
        <v>11410</v>
      </c>
      <c r="J1476" s="3" t="s">
        <v>11411</v>
      </c>
      <c r="K1476" s="4">
        <v>44097</v>
      </c>
      <c r="L1476" s="3" t="s">
        <v>11412</v>
      </c>
    </row>
    <row r="1477" spans="1:12" x14ac:dyDescent="0.2">
      <c r="A1477" s="1">
        <v>1476</v>
      </c>
      <c r="B1477" s="2" t="s">
        <v>11413</v>
      </c>
      <c r="C1477" s="2" t="s">
        <v>776</v>
      </c>
      <c r="D1477" s="2" t="s">
        <v>9128</v>
      </c>
      <c r="E1477" s="2" t="s">
        <v>11414</v>
      </c>
      <c r="F1477" s="2" t="s">
        <v>11415</v>
      </c>
      <c r="G1477" s="2" t="s">
        <v>162</v>
      </c>
      <c r="H1477" s="2" t="s">
        <v>11416</v>
      </c>
      <c r="I1477" s="2" t="s">
        <v>11417</v>
      </c>
      <c r="J1477" s="3" t="s">
        <v>11418</v>
      </c>
      <c r="K1477" s="4">
        <v>44674</v>
      </c>
      <c r="L1477" s="3" t="s">
        <v>11419</v>
      </c>
    </row>
    <row r="1478" spans="1:12" x14ac:dyDescent="0.2">
      <c r="A1478" s="1">
        <v>1477</v>
      </c>
      <c r="B1478" s="2" t="s">
        <v>11420</v>
      </c>
      <c r="C1478" s="2" t="s">
        <v>9540</v>
      </c>
      <c r="D1478" s="2" t="s">
        <v>11421</v>
      </c>
      <c r="E1478" s="2" t="s">
        <v>11422</v>
      </c>
      <c r="F1478" s="2" t="s">
        <v>11423</v>
      </c>
      <c r="G1478" s="2" t="s">
        <v>1991</v>
      </c>
      <c r="H1478" s="2" t="s">
        <v>11424</v>
      </c>
      <c r="I1478" s="2" t="s">
        <v>11425</v>
      </c>
      <c r="J1478" s="3" t="s">
        <v>11426</v>
      </c>
      <c r="K1478" s="4">
        <v>44610</v>
      </c>
      <c r="L1478" s="3" t="s">
        <v>11427</v>
      </c>
    </row>
    <row r="1479" spans="1:12" x14ac:dyDescent="0.2">
      <c r="A1479" s="1">
        <v>1478</v>
      </c>
      <c r="B1479" s="2" t="s">
        <v>11428</v>
      </c>
      <c r="C1479" s="2" t="s">
        <v>11429</v>
      </c>
      <c r="D1479" s="2" t="s">
        <v>3021</v>
      </c>
      <c r="E1479" s="2" t="s">
        <v>11430</v>
      </c>
      <c r="F1479" s="2" t="s">
        <v>11431</v>
      </c>
      <c r="G1479" s="2" t="s">
        <v>3396</v>
      </c>
      <c r="H1479" s="2">
        <f>1-292-843-6056</f>
        <v>-7190</v>
      </c>
      <c r="I1479" s="2" t="s">
        <v>11432</v>
      </c>
      <c r="J1479" s="3" t="s">
        <v>11433</v>
      </c>
      <c r="K1479" s="4">
        <v>43944</v>
      </c>
      <c r="L1479" s="3" t="s">
        <v>11434</v>
      </c>
    </row>
    <row r="1480" spans="1:12" x14ac:dyDescent="0.2">
      <c r="A1480" s="1">
        <v>1479</v>
      </c>
      <c r="B1480" s="2" t="s">
        <v>11435</v>
      </c>
      <c r="C1480" s="2" t="s">
        <v>2538</v>
      </c>
      <c r="D1480" s="2" t="s">
        <v>11436</v>
      </c>
      <c r="E1480" s="2" t="s">
        <v>6845</v>
      </c>
      <c r="F1480" s="2" t="s">
        <v>11437</v>
      </c>
      <c r="G1480" s="2" t="s">
        <v>1050</v>
      </c>
      <c r="H1480" s="2">
        <f>1-813-843-9655</f>
        <v>-11310</v>
      </c>
      <c r="I1480" s="2" t="s">
        <v>11438</v>
      </c>
      <c r="J1480" s="3" t="s">
        <v>11439</v>
      </c>
      <c r="K1480" s="4">
        <v>44572</v>
      </c>
      <c r="L1480" s="3" t="s">
        <v>11440</v>
      </c>
    </row>
    <row r="1481" spans="1:12" x14ac:dyDescent="0.2">
      <c r="A1481" s="1">
        <v>1480</v>
      </c>
      <c r="B1481" s="2" t="s">
        <v>11441</v>
      </c>
      <c r="C1481" s="2" t="s">
        <v>7018</v>
      </c>
      <c r="D1481" s="2" t="s">
        <v>11442</v>
      </c>
      <c r="E1481" s="2" t="s">
        <v>11443</v>
      </c>
      <c r="F1481" s="2" t="s">
        <v>11444</v>
      </c>
      <c r="G1481" s="2" t="s">
        <v>1627</v>
      </c>
      <c r="H1481" s="2" t="s">
        <v>11445</v>
      </c>
      <c r="I1481" s="2" t="s">
        <v>11446</v>
      </c>
      <c r="J1481" s="3" t="s">
        <v>11447</v>
      </c>
      <c r="K1481" s="4">
        <v>44692</v>
      </c>
      <c r="L1481" s="3" t="s">
        <v>11448</v>
      </c>
    </row>
    <row r="1482" spans="1:12" x14ac:dyDescent="0.2">
      <c r="A1482" s="1">
        <v>1481</v>
      </c>
      <c r="B1482" s="2" t="s">
        <v>11449</v>
      </c>
      <c r="C1482" s="2" t="s">
        <v>2865</v>
      </c>
      <c r="D1482" s="2" t="s">
        <v>11450</v>
      </c>
      <c r="E1482" s="2" t="s">
        <v>11451</v>
      </c>
      <c r="F1482" s="2" t="s">
        <v>11452</v>
      </c>
      <c r="G1482" s="2" t="s">
        <v>82</v>
      </c>
      <c r="H1482" s="2" t="s">
        <v>11453</v>
      </c>
      <c r="I1482" s="2" t="s">
        <v>11454</v>
      </c>
      <c r="J1482" s="3" t="s">
        <v>11455</v>
      </c>
      <c r="K1482" s="4">
        <v>44529</v>
      </c>
      <c r="L1482" s="3" t="s">
        <v>11456</v>
      </c>
    </row>
    <row r="1483" spans="1:12" x14ac:dyDescent="0.2">
      <c r="A1483" s="1">
        <v>1482</v>
      </c>
      <c r="B1483" s="2" t="s">
        <v>11457</v>
      </c>
      <c r="C1483" s="2" t="s">
        <v>3450</v>
      </c>
      <c r="D1483" s="2" t="s">
        <v>78</v>
      </c>
      <c r="E1483" s="2" t="s">
        <v>11458</v>
      </c>
      <c r="F1483" s="2" t="s">
        <v>11459</v>
      </c>
      <c r="G1483" s="2" t="s">
        <v>4267</v>
      </c>
      <c r="H1483" s="2" t="s">
        <v>11460</v>
      </c>
      <c r="I1483" s="2" t="s">
        <v>11461</v>
      </c>
      <c r="J1483" s="3" t="s">
        <v>11462</v>
      </c>
      <c r="K1483" s="4">
        <v>44586</v>
      </c>
      <c r="L1483" s="3" t="s">
        <v>11463</v>
      </c>
    </row>
    <row r="1484" spans="1:12" x14ac:dyDescent="0.2">
      <c r="A1484" s="1">
        <v>1483</v>
      </c>
      <c r="B1484" s="2" t="s">
        <v>11464</v>
      </c>
      <c r="C1484" s="2" t="s">
        <v>784</v>
      </c>
      <c r="D1484" s="2" t="s">
        <v>9113</v>
      </c>
      <c r="E1484" s="2" t="s">
        <v>11465</v>
      </c>
      <c r="F1484" s="2" t="s">
        <v>11466</v>
      </c>
      <c r="G1484" s="2" t="s">
        <v>396</v>
      </c>
      <c r="H1484" s="2" t="s">
        <v>11467</v>
      </c>
      <c r="I1484" s="2" t="s">
        <v>11468</v>
      </c>
      <c r="J1484" s="3" t="s">
        <v>11469</v>
      </c>
      <c r="K1484" s="4">
        <v>43890</v>
      </c>
      <c r="L1484" s="3" t="s">
        <v>11470</v>
      </c>
    </row>
    <row r="1485" spans="1:12" x14ac:dyDescent="0.2">
      <c r="A1485" s="1">
        <v>1484</v>
      </c>
      <c r="B1485" s="2" t="s">
        <v>11471</v>
      </c>
      <c r="C1485" s="2" t="s">
        <v>2021</v>
      </c>
      <c r="D1485" s="2" t="s">
        <v>2659</v>
      </c>
      <c r="E1485" s="2" t="s">
        <v>11472</v>
      </c>
      <c r="F1485" s="2" t="s">
        <v>11473</v>
      </c>
      <c r="G1485" s="2" t="s">
        <v>1846</v>
      </c>
      <c r="H1485" s="2" t="s">
        <v>11474</v>
      </c>
      <c r="I1485" s="2" t="s">
        <v>11475</v>
      </c>
      <c r="J1485" s="3" t="s">
        <v>11476</v>
      </c>
      <c r="K1485" s="4">
        <v>44363</v>
      </c>
      <c r="L1485" s="3" t="s">
        <v>11477</v>
      </c>
    </row>
    <row r="1486" spans="1:12" x14ac:dyDescent="0.2">
      <c r="A1486" s="1">
        <v>1485</v>
      </c>
      <c r="B1486" s="2" t="s">
        <v>11478</v>
      </c>
      <c r="C1486" s="2" t="s">
        <v>6417</v>
      </c>
      <c r="D1486" s="2" t="s">
        <v>2659</v>
      </c>
      <c r="E1486" s="2" t="s">
        <v>11479</v>
      </c>
      <c r="F1486" s="2" t="s">
        <v>11480</v>
      </c>
      <c r="G1486" s="2" t="s">
        <v>2884</v>
      </c>
      <c r="H1486" s="2" t="s">
        <v>11481</v>
      </c>
      <c r="I1486" s="2" t="s">
        <v>11482</v>
      </c>
      <c r="J1486" s="3" t="s">
        <v>11483</v>
      </c>
      <c r="K1486" s="4">
        <v>44435</v>
      </c>
      <c r="L1486" s="3" t="s">
        <v>11484</v>
      </c>
    </row>
    <row r="1487" spans="1:12" x14ac:dyDescent="0.2">
      <c r="A1487" s="1">
        <v>1486</v>
      </c>
      <c r="B1487" s="2" t="s">
        <v>11485</v>
      </c>
      <c r="C1487" s="2" t="s">
        <v>4096</v>
      </c>
      <c r="D1487" s="2" t="s">
        <v>244</v>
      </c>
      <c r="E1487" s="2" t="s">
        <v>11486</v>
      </c>
      <c r="F1487" s="2" t="s">
        <v>11487</v>
      </c>
      <c r="G1487" s="2" t="s">
        <v>3679</v>
      </c>
      <c r="H1487" s="2" t="s">
        <v>11488</v>
      </c>
      <c r="I1487" s="2" t="s">
        <v>11489</v>
      </c>
      <c r="J1487" s="3" t="s">
        <v>11490</v>
      </c>
      <c r="K1487" s="4">
        <v>44086</v>
      </c>
      <c r="L1487" s="3" t="s">
        <v>11491</v>
      </c>
    </row>
    <row r="1488" spans="1:12" x14ac:dyDescent="0.2">
      <c r="A1488" s="1">
        <v>1487</v>
      </c>
      <c r="B1488" s="2" t="s">
        <v>11492</v>
      </c>
      <c r="C1488" s="2" t="s">
        <v>8815</v>
      </c>
      <c r="D1488" s="2" t="s">
        <v>4081</v>
      </c>
      <c r="E1488" s="2" t="s">
        <v>11493</v>
      </c>
      <c r="F1488" s="2" t="s">
        <v>11494</v>
      </c>
      <c r="G1488" s="2" t="s">
        <v>476</v>
      </c>
      <c r="H1488" s="2">
        <f>1-744-114-2159</f>
        <v>-3016</v>
      </c>
      <c r="I1488" s="2" t="s">
        <v>11495</v>
      </c>
      <c r="J1488" s="3" t="s">
        <v>11496</v>
      </c>
      <c r="K1488" s="4">
        <v>44516</v>
      </c>
      <c r="L1488" s="3" t="s">
        <v>11497</v>
      </c>
    </row>
    <row r="1489" spans="1:12" x14ac:dyDescent="0.2">
      <c r="A1489" s="1">
        <v>1488</v>
      </c>
      <c r="B1489" s="2" t="s">
        <v>11498</v>
      </c>
      <c r="C1489" s="2" t="s">
        <v>1930</v>
      </c>
      <c r="D1489" s="2" t="s">
        <v>11499</v>
      </c>
      <c r="E1489" s="2" t="s">
        <v>11500</v>
      </c>
      <c r="F1489" s="2" t="s">
        <v>11501</v>
      </c>
      <c r="G1489" s="2" t="s">
        <v>1973</v>
      </c>
      <c r="H1489" s="2">
        <f>1-771-192-6984</f>
        <v>-7946</v>
      </c>
      <c r="I1489" s="2" t="s">
        <v>11502</v>
      </c>
      <c r="J1489" s="3" t="s">
        <v>11503</v>
      </c>
      <c r="K1489" s="4">
        <v>44382</v>
      </c>
      <c r="L1489" s="3" t="s">
        <v>10441</v>
      </c>
    </row>
    <row r="1490" spans="1:12" x14ac:dyDescent="0.2">
      <c r="A1490" s="1">
        <v>1489</v>
      </c>
      <c r="B1490" s="2" t="s">
        <v>11504</v>
      </c>
      <c r="C1490" s="2" t="s">
        <v>11505</v>
      </c>
      <c r="D1490" s="2" t="s">
        <v>11506</v>
      </c>
      <c r="E1490" s="2" t="s">
        <v>11507</v>
      </c>
      <c r="F1490" s="2" t="s">
        <v>11508</v>
      </c>
      <c r="G1490" s="2" t="s">
        <v>237</v>
      </c>
      <c r="H1490" s="2" t="s">
        <v>11509</v>
      </c>
      <c r="I1490" s="2" t="s">
        <v>11510</v>
      </c>
      <c r="J1490" s="3" t="s">
        <v>11511</v>
      </c>
      <c r="K1490" s="4">
        <v>44326</v>
      </c>
      <c r="L1490" s="3" t="s">
        <v>11512</v>
      </c>
    </row>
    <row r="1491" spans="1:12" x14ac:dyDescent="0.2">
      <c r="A1491" s="1">
        <v>1490</v>
      </c>
      <c r="B1491" s="2" t="s">
        <v>11513</v>
      </c>
      <c r="C1491" s="2" t="s">
        <v>4748</v>
      </c>
      <c r="D1491" s="2" t="s">
        <v>6786</v>
      </c>
      <c r="E1491" s="2" t="s">
        <v>11514</v>
      </c>
      <c r="F1491" s="2" t="s">
        <v>11515</v>
      </c>
      <c r="G1491" s="2" t="s">
        <v>1864</v>
      </c>
      <c r="H1491" s="2">
        <v>7406557525</v>
      </c>
      <c r="I1491" s="2" t="s">
        <v>11516</v>
      </c>
      <c r="J1491" s="3" t="s">
        <v>11517</v>
      </c>
      <c r="K1491" s="4">
        <v>44533</v>
      </c>
      <c r="L1491" s="3" t="s">
        <v>11518</v>
      </c>
    </row>
    <row r="1492" spans="1:12" x14ac:dyDescent="0.2">
      <c r="A1492" s="1">
        <v>1491</v>
      </c>
      <c r="B1492" s="2" t="s">
        <v>11519</v>
      </c>
      <c r="C1492" s="2" t="s">
        <v>1953</v>
      </c>
      <c r="D1492" s="2" t="s">
        <v>298</v>
      </c>
      <c r="E1492" s="2" t="s">
        <v>11520</v>
      </c>
      <c r="F1492" s="2" t="s">
        <v>11521</v>
      </c>
      <c r="G1492" s="2" t="s">
        <v>1058</v>
      </c>
      <c r="H1492" s="2" t="s">
        <v>11522</v>
      </c>
      <c r="I1492" s="2" t="s">
        <v>11523</v>
      </c>
      <c r="J1492" s="3" t="s">
        <v>11524</v>
      </c>
      <c r="K1492" s="4">
        <v>44608</v>
      </c>
      <c r="L1492" s="3" t="s">
        <v>11525</v>
      </c>
    </row>
    <row r="1493" spans="1:12" x14ac:dyDescent="0.2">
      <c r="A1493" s="1">
        <v>1492</v>
      </c>
      <c r="B1493" s="2" t="s">
        <v>11526</v>
      </c>
      <c r="C1493" s="2" t="s">
        <v>1587</v>
      </c>
      <c r="D1493" s="2" t="s">
        <v>3384</v>
      </c>
      <c r="E1493" s="2" t="s">
        <v>11527</v>
      </c>
      <c r="F1493" s="2" t="s">
        <v>11528</v>
      </c>
      <c r="G1493" s="2" t="s">
        <v>1326</v>
      </c>
      <c r="H1493" s="2">
        <v>6421203313</v>
      </c>
      <c r="I1493" s="2" t="s">
        <v>11529</v>
      </c>
      <c r="J1493" s="3" t="s">
        <v>11530</v>
      </c>
      <c r="K1493" s="4">
        <v>44258</v>
      </c>
      <c r="L1493" s="3" t="s">
        <v>8035</v>
      </c>
    </row>
    <row r="1494" spans="1:12" x14ac:dyDescent="0.2">
      <c r="A1494" s="1">
        <v>1493</v>
      </c>
      <c r="B1494" s="2" t="s">
        <v>11531</v>
      </c>
      <c r="C1494" s="2" t="s">
        <v>802</v>
      </c>
      <c r="D1494" s="2" t="s">
        <v>1386</v>
      </c>
      <c r="E1494" s="2" t="s">
        <v>11532</v>
      </c>
      <c r="F1494" s="2" t="s">
        <v>11533</v>
      </c>
      <c r="G1494" s="2" t="s">
        <v>1032</v>
      </c>
      <c r="H1494" s="2" t="s">
        <v>11534</v>
      </c>
      <c r="I1494" s="2" t="s">
        <v>11535</v>
      </c>
      <c r="J1494" s="3" t="s">
        <v>11536</v>
      </c>
      <c r="K1494" s="4">
        <v>44229</v>
      </c>
      <c r="L1494" s="3" t="s">
        <v>11537</v>
      </c>
    </row>
    <row r="1495" spans="1:12" x14ac:dyDescent="0.2">
      <c r="A1495" s="1">
        <v>1494</v>
      </c>
      <c r="B1495" s="2" t="s">
        <v>11538</v>
      </c>
      <c r="C1495" s="2" t="s">
        <v>10060</v>
      </c>
      <c r="D1495" s="2" t="s">
        <v>11539</v>
      </c>
      <c r="E1495" s="2" t="s">
        <v>11540</v>
      </c>
      <c r="F1495" s="2" t="s">
        <v>11541</v>
      </c>
      <c r="G1495" s="2" t="s">
        <v>4267</v>
      </c>
      <c r="H1495" s="2">
        <v>2988550419</v>
      </c>
      <c r="I1495" s="2">
        <v>4754926632</v>
      </c>
      <c r="J1495" s="3" t="s">
        <v>11542</v>
      </c>
      <c r="K1495" s="4">
        <v>44390</v>
      </c>
      <c r="L1495" s="3" t="s">
        <v>11543</v>
      </c>
    </row>
    <row r="1496" spans="1:12" x14ac:dyDescent="0.2">
      <c r="A1496" s="1">
        <v>1495</v>
      </c>
      <c r="B1496" s="2" t="s">
        <v>11544</v>
      </c>
      <c r="C1496" s="2" t="s">
        <v>11545</v>
      </c>
      <c r="D1496" s="2" t="s">
        <v>11546</v>
      </c>
      <c r="E1496" s="2" t="s">
        <v>11547</v>
      </c>
      <c r="F1496" s="2" t="s">
        <v>11548</v>
      </c>
      <c r="G1496" s="2" t="s">
        <v>4545</v>
      </c>
      <c r="H1496" s="2">
        <f>1-500-645-4371</f>
        <v>-5515</v>
      </c>
      <c r="I1496" s="2" t="s">
        <v>11549</v>
      </c>
      <c r="J1496" s="3" t="s">
        <v>11550</v>
      </c>
      <c r="K1496" s="4">
        <v>44325</v>
      </c>
      <c r="L1496" s="3" t="s">
        <v>11551</v>
      </c>
    </row>
    <row r="1497" spans="1:12" x14ac:dyDescent="0.2">
      <c r="A1497" s="1">
        <v>1496</v>
      </c>
      <c r="B1497" s="2" t="s">
        <v>11552</v>
      </c>
      <c r="C1497" s="2" t="s">
        <v>1377</v>
      </c>
      <c r="D1497" s="2" t="s">
        <v>1378</v>
      </c>
      <c r="E1497" s="2" t="s">
        <v>11553</v>
      </c>
      <c r="F1497" s="2" t="s">
        <v>11554</v>
      </c>
      <c r="G1497" s="2" t="s">
        <v>714</v>
      </c>
      <c r="H1497" s="2" t="s">
        <v>11555</v>
      </c>
      <c r="I1497" s="2" t="s">
        <v>11556</v>
      </c>
      <c r="J1497" s="3" t="s">
        <v>11557</v>
      </c>
      <c r="K1497" s="4">
        <v>44199</v>
      </c>
      <c r="L1497" s="3" t="s">
        <v>11558</v>
      </c>
    </row>
    <row r="1498" spans="1:12" x14ac:dyDescent="0.2">
      <c r="A1498" s="1">
        <v>1497</v>
      </c>
      <c r="B1498" s="2" t="s">
        <v>11559</v>
      </c>
      <c r="C1498" s="2" t="s">
        <v>4105</v>
      </c>
      <c r="D1498" s="2" t="s">
        <v>3499</v>
      </c>
      <c r="E1498" s="2" t="s">
        <v>11560</v>
      </c>
      <c r="F1498" s="2" t="s">
        <v>11561</v>
      </c>
      <c r="G1498" s="2" t="s">
        <v>6142</v>
      </c>
      <c r="H1498" s="2" t="s">
        <v>11562</v>
      </c>
      <c r="I1498" s="2" t="s">
        <v>11563</v>
      </c>
      <c r="J1498" s="3" t="s">
        <v>11564</v>
      </c>
      <c r="K1498" s="4">
        <v>43920</v>
      </c>
      <c r="L1498" s="3" t="s">
        <v>11565</v>
      </c>
    </row>
    <row r="1499" spans="1:12" x14ac:dyDescent="0.2">
      <c r="A1499" s="1">
        <v>1498</v>
      </c>
      <c r="B1499" s="2" t="s">
        <v>11566</v>
      </c>
      <c r="C1499" s="2" t="s">
        <v>953</v>
      </c>
      <c r="D1499" s="2" t="s">
        <v>5685</v>
      </c>
      <c r="E1499" s="2" t="s">
        <v>11567</v>
      </c>
      <c r="F1499" s="2" t="s">
        <v>10260</v>
      </c>
      <c r="G1499" s="2" t="s">
        <v>350</v>
      </c>
      <c r="H1499" s="2" t="s">
        <v>11568</v>
      </c>
      <c r="I1499" s="2" t="s">
        <v>11569</v>
      </c>
      <c r="J1499" s="3" t="s">
        <v>11570</v>
      </c>
      <c r="K1499" s="4">
        <v>43868</v>
      </c>
      <c r="L1499" s="3" t="s">
        <v>11571</v>
      </c>
    </row>
    <row r="1500" spans="1:12" x14ac:dyDescent="0.2">
      <c r="A1500" s="1">
        <v>1499</v>
      </c>
      <c r="B1500" s="2" t="s">
        <v>11572</v>
      </c>
      <c r="C1500" s="2" t="s">
        <v>6615</v>
      </c>
      <c r="D1500" s="2" t="s">
        <v>11573</v>
      </c>
      <c r="E1500" s="2" t="s">
        <v>11574</v>
      </c>
      <c r="F1500" s="2" t="s">
        <v>11575</v>
      </c>
      <c r="G1500" s="2" t="s">
        <v>4335</v>
      </c>
      <c r="H1500" s="2" t="s">
        <v>11576</v>
      </c>
      <c r="I1500" s="2" t="s">
        <v>11577</v>
      </c>
      <c r="J1500" s="3" t="s">
        <v>11578</v>
      </c>
      <c r="K1500" s="4">
        <v>43901</v>
      </c>
      <c r="L1500" s="3" t="s">
        <v>11579</v>
      </c>
    </row>
    <row r="1501" spans="1:12" x14ac:dyDescent="0.2">
      <c r="A1501" s="1">
        <v>1500</v>
      </c>
      <c r="B1501" s="2" t="s">
        <v>11580</v>
      </c>
      <c r="C1501" s="2" t="s">
        <v>5316</v>
      </c>
      <c r="D1501" s="2" t="s">
        <v>10060</v>
      </c>
      <c r="E1501" s="2" t="s">
        <v>11581</v>
      </c>
      <c r="F1501" s="2" t="s">
        <v>11582</v>
      </c>
      <c r="G1501" s="2" t="s">
        <v>910</v>
      </c>
      <c r="H1501" s="2" t="s">
        <v>11583</v>
      </c>
      <c r="I1501" s="2" t="s">
        <v>11584</v>
      </c>
      <c r="J1501" s="3" t="s">
        <v>11585</v>
      </c>
      <c r="K1501" s="4">
        <v>44221</v>
      </c>
      <c r="L1501" s="3" t="s">
        <v>11586</v>
      </c>
    </row>
    <row r="1502" spans="1:12" x14ac:dyDescent="0.2">
      <c r="A1502" s="1">
        <v>1501</v>
      </c>
      <c r="B1502" s="2" t="s">
        <v>11587</v>
      </c>
      <c r="C1502" s="2" t="s">
        <v>8889</v>
      </c>
      <c r="D1502" s="2" t="s">
        <v>11588</v>
      </c>
      <c r="E1502" s="2" t="s">
        <v>11589</v>
      </c>
      <c r="F1502" s="2" t="s">
        <v>11590</v>
      </c>
      <c r="G1502" s="2" t="s">
        <v>705</v>
      </c>
      <c r="H1502" s="2" t="s">
        <v>11591</v>
      </c>
      <c r="I1502" s="2" t="s">
        <v>11592</v>
      </c>
      <c r="J1502" s="3" t="s">
        <v>11593</v>
      </c>
      <c r="K1502" s="4">
        <v>44060</v>
      </c>
      <c r="L1502" s="3" t="s">
        <v>11594</v>
      </c>
    </row>
    <row r="1503" spans="1:12" x14ac:dyDescent="0.2">
      <c r="A1503" s="1">
        <v>1502</v>
      </c>
      <c r="B1503" s="2" t="s">
        <v>11595</v>
      </c>
      <c r="C1503" s="2" t="s">
        <v>3530</v>
      </c>
      <c r="D1503" s="2" t="s">
        <v>2179</v>
      </c>
      <c r="E1503" s="2" t="s">
        <v>11596</v>
      </c>
      <c r="F1503" s="2" t="s">
        <v>11597</v>
      </c>
      <c r="G1503" s="2" t="s">
        <v>1140</v>
      </c>
      <c r="H1503" s="2" t="s">
        <v>11598</v>
      </c>
      <c r="I1503" s="2" t="s">
        <v>11599</v>
      </c>
      <c r="J1503" s="3" t="s">
        <v>11600</v>
      </c>
      <c r="K1503" s="4">
        <v>44694</v>
      </c>
      <c r="L1503" s="3" t="s">
        <v>11601</v>
      </c>
    </row>
    <row r="1504" spans="1:12" x14ac:dyDescent="0.2">
      <c r="A1504" s="1">
        <v>1503</v>
      </c>
      <c r="B1504" s="2" t="s">
        <v>11602</v>
      </c>
      <c r="C1504" s="2" t="s">
        <v>2582</v>
      </c>
      <c r="D1504" s="2" t="s">
        <v>1598</v>
      </c>
      <c r="E1504" s="2" t="s">
        <v>11603</v>
      </c>
      <c r="F1504" s="2" t="s">
        <v>11604</v>
      </c>
      <c r="G1504" s="2" t="s">
        <v>4507</v>
      </c>
      <c r="H1504" s="2" t="s">
        <v>11605</v>
      </c>
      <c r="I1504" s="2" t="s">
        <v>11606</v>
      </c>
      <c r="J1504" s="3" t="s">
        <v>11607</v>
      </c>
      <c r="K1504" s="4">
        <v>44594</v>
      </c>
      <c r="L1504" s="3" t="s">
        <v>10244</v>
      </c>
    </row>
    <row r="1505" spans="1:12" x14ac:dyDescent="0.2">
      <c r="A1505" s="1">
        <v>1504</v>
      </c>
      <c r="B1505" s="2" t="s">
        <v>11608</v>
      </c>
      <c r="C1505" s="2" t="s">
        <v>4233</v>
      </c>
      <c r="D1505" s="2" t="s">
        <v>3752</v>
      </c>
      <c r="E1505" s="2" t="s">
        <v>11609</v>
      </c>
      <c r="F1505" s="2" t="s">
        <v>11610</v>
      </c>
      <c r="G1505" s="2" t="s">
        <v>1023</v>
      </c>
      <c r="H1505" s="2" t="s">
        <v>11611</v>
      </c>
      <c r="I1505" s="2" t="s">
        <v>11612</v>
      </c>
      <c r="J1505" s="3" t="s">
        <v>11613</v>
      </c>
      <c r="K1505" s="4">
        <v>44421</v>
      </c>
      <c r="L1505" s="3" t="s">
        <v>11614</v>
      </c>
    </row>
    <row r="1506" spans="1:12" x14ac:dyDescent="0.2">
      <c r="A1506" s="1">
        <v>1505</v>
      </c>
      <c r="B1506" s="2" t="s">
        <v>11615</v>
      </c>
      <c r="C1506" s="2" t="s">
        <v>11616</v>
      </c>
      <c r="D1506" s="2" t="s">
        <v>823</v>
      </c>
      <c r="E1506" s="2" t="s">
        <v>11617</v>
      </c>
      <c r="F1506" s="2" t="s">
        <v>11618</v>
      </c>
      <c r="G1506" s="2" t="s">
        <v>3679</v>
      </c>
      <c r="H1506" s="2" t="s">
        <v>11619</v>
      </c>
      <c r="I1506" s="2" t="s">
        <v>11620</v>
      </c>
      <c r="J1506" s="3" t="s">
        <v>11621</v>
      </c>
      <c r="K1506" s="4">
        <v>44347</v>
      </c>
      <c r="L1506" s="3" t="s">
        <v>11622</v>
      </c>
    </row>
    <row r="1507" spans="1:12" x14ac:dyDescent="0.2">
      <c r="A1507" s="1">
        <v>1506</v>
      </c>
      <c r="B1507" s="2" t="s">
        <v>11623</v>
      </c>
      <c r="C1507" s="2" t="s">
        <v>4475</v>
      </c>
      <c r="D1507" s="2" t="s">
        <v>1662</v>
      </c>
      <c r="E1507" s="2" t="s">
        <v>11624</v>
      </c>
      <c r="F1507" s="2" t="s">
        <v>11625</v>
      </c>
      <c r="G1507" s="2" t="s">
        <v>589</v>
      </c>
      <c r="H1507" s="2" t="s">
        <v>11626</v>
      </c>
      <c r="I1507" s="2" t="s">
        <v>11627</v>
      </c>
      <c r="J1507" s="3" t="s">
        <v>11628</v>
      </c>
      <c r="K1507" s="4">
        <v>44279</v>
      </c>
      <c r="L1507" s="3" t="s">
        <v>6289</v>
      </c>
    </row>
    <row r="1508" spans="1:12" x14ac:dyDescent="0.2">
      <c r="A1508" s="1">
        <v>1507</v>
      </c>
      <c r="B1508" s="2" t="s">
        <v>11629</v>
      </c>
      <c r="C1508" s="2" t="s">
        <v>11630</v>
      </c>
      <c r="D1508" s="2" t="s">
        <v>11631</v>
      </c>
      <c r="E1508" s="2" t="s">
        <v>11632</v>
      </c>
      <c r="F1508" s="2" t="s">
        <v>11633</v>
      </c>
      <c r="G1508" s="2" t="s">
        <v>1326</v>
      </c>
      <c r="H1508" s="2" t="s">
        <v>11634</v>
      </c>
      <c r="I1508" s="2" t="s">
        <v>11635</v>
      </c>
      <c r="J1508" s="3" t="s">
        <v>11636</v>
      </c>
      <c r="K1508" s="4">
        <v>44072</v>
      </c>
      <c r="L1508" s="3" t="s">
        <v>11637</v>
      </c>
    </row>
    <row r="1509" spans="1:12" x14ac:dyDescent="0.2">
      <c r="A1509" s="1">
        <v>1508</v>
      </c>
      <c r="B1509" s="2" t="s">
        <v>11638</v>
      </c>
      <c r="C1509" s="2" t="s">
        <v>2277</v>
      </c>
      <c r="D1509" s="2" t="s">
        <v>416</v>
      </c>
      <c r="E1509" s="2" t="s">
        <v>11639</v>
      </c>
      <c r="F1509" s="2" t="s">
        <v>11640</v>
      </c>
      <c r="G1509" s="2" t="s">
        <v>6200</v>
      </c>
      <c r="H1509" s="2" t="s">
        <v>11641</v>
      </c>
      <c r="I1509" s="2" t="s">
        <v>11642</v>
      </c>
      <c r="J1509" s="3" t="s">
        <v>11643</v>
      </c>
      <c r="K1509" s="4">
        <v>44451</v>
      </c>
      <c r="L1509" s="3" t="s">
        <v>11644</v>
      </c>
    </row>
    <row r="1510" spans="1:12" x14ac:dyDescent="0.2">
      <c r="A1510" s="1">
        <v>1509</v>
      </c>
      <c r="B1510" s="2" t="s">
        <v>11645</v>
      </c>
      <c r="C1510" s="2" t="s">
        <v>5455</v>
      </c>
      <c r="D1510" s="2" t="s">
        <v>11646</v>
      </c>
      <c r="E1510" s="2" t="s">
        <v>11647</v>
      </c>
      <c r="F1510" s="2" t="s">
        <v>11648</v>
      </c>
      <c r="G1510" s="2" t="s">
        <v>882</v>
      </c>
      <c r="H1510" s="2" t="s">
        <v>11649</v>
      </c>
      <c r="I1510" s="2" t="s">
        <v>11650</v>
      </c>
      <c r="J1510" s="3" t="s">
        <v>11651</v>
      </c>
      <c r="K1510" s="4">
        <v>44659</v>
      </c>
      <c r="L1510" s="3" t="s">
        <v>11652</v>
      </c>
    </row>
    <row r="1511" spans="1:12" x14ac:dyDescent="0.2">
      <c r="A1511" s="1">
        <v>1510</v>
      </c>
      <c r="B1511" s="2" t="s">
        <v>11653</v>
      </c>
      <c r="C1511" s="2" t="s">
        <v>3139</v>
      </c>
      <c r="D1511" s="2" t="s">
        <v>8979</v>
      </c>
      <c r="E1511" s="2" t="s">
        <v>11654</v>
      </c>
      <c r="F1511" s="2" t="s">
        <v>11655</v>
      </c>
      <c r="G1511" s="2" t="s">
        <v>714</v>
      </c>
      <c r="H1511" s="2" t="s">
        <v>11656</v>
      </c>
      <c r="I1511" s="2" t="s">
        <v>11657</v>
      </c>
      <c r="J1511" s="3" t="s">
        <v>11658</v>
      </c>
      <c r="K1511" s="4">
        <v>44135</v>
      </c>
      <c r="L1511" s="3" t="s">
        <v>11659</v>
      </c>
    </row>
    <row r="1512" spans="1:12" x14ac:dyDescent="0.2">
      <c r="A1512" s="1">
        <v>1511</v>
      </c>
      <c r="B1512" s="2" t="s">
        <v>11660</v>
      </c>
      <c r="C1512" s="2" t="s">
        <v>5366</v>
      </c>
      <c r="D1512" s="2" t="s">
        <v>3709</v>
      </c>
      <c r="E1512" s="2" t="s">
        <v>11661</v>
      </c>
      <c r="F1512" s="2" t="s">
        <v>11662</v>
      </c>
      <c r="G1512" s="2" t="s">
        <v>1140</v>
      </c>
      <c r="H1512" s="2" t="s">
        <v>11663</v>
      </c>
      <c r="I1512" s="2" t="s">
        <v>11664</v>
      </c>
      <c r="J1512" s="3" t="s">
        <v>11665</v>
      </c>
      <c r="K1512" s="4">
        <v>44400</v>
      </c>
      <c r="L1512" s="3" t="s">
        <v>11666</v>
      </c>
    </row>
    <row r="1513" spans="1:12" x14ac:dyDescent="0.2">
      <c r="A1513" s="1">
        <v>1512</v>
      </c>
      <c r="B1513" s="2" t="s">
        <v>11667</v>
      </c>
      <c r="C1513" s="2" t="s">
        <v>2236</v>
      </c>
      <c r="D1513" s="2" t="s">
        <v>11668</v>
      </c>
      <c r="E1513" s="2" t="s">
        <v>11669</v>
      </c>
      <c r="F1513" s="2" t="s">
        <v>11670</v>
      </c>
      <c r="G1513" s="2" t="s">
        <v>2403</v>
      </c>
      <c r="H1513" s="2" t="s">
        <v>11671</v>
      </c>
      <c r="I1513" s="2" t="s">
        <v>11672</v>
      </c>
      <c r="J1513" s="3" t="s">
        <v>11673</v>
      </c>
      <c r="K1513" s="4">
        <v>43868</v>
      </c>
      <c r="L1513" s="3" t="s">
        <v>11674</v>
      </c>
    </row>
    <row r="1514" spans="1:12" x14ac:dyDescent="0.2">
      <c r="A1514" s="1">
        <v>1513</v>
      </c>
      <c r="B1514" s="2" t="s">
        <v>11675</v>
      </c>
      <c r="C1514" s="2" t="s">
        <v>1771</v>
      </c>
      <c r="D1514" s="2" t="s">
        <v>4823</v>
      </c>
      <c r="E1514" s="2" t="s">
        <v>11676</v>
      </c>
      <c r="F1514" s="2" t="s">
        <v>11677</v>
      </c>
      <c r="G1514" s="2" t="s">
        <v>1765</v>
      </c>
      <c r="H1514" s="2" t="s">
        <v>11678</v>
      </c>
      <c r="I1514" s="2" t="s">
        <v>11679</v>
      </c>
      <c r="J1514" s="3" t="s">
        <v>11680</v>
      </c>
      <c r="K1514" s="4">
        <v>44656</v>
      </c>
      <c r="L1514" s="3" t="s">
        <v>7995</v>
      </c>
    </row>
    <row r="1515" spans="1:12" x14ac:dyDescent="0.2">
      <c r="A1515" s="1">
        <v>1514</v>
      </c>
      <c r="B1515" s="2" t="s">
        <v>11681</v>
      </c>
      <c r="C1515" s="2" t="s">
        <v>920</v>
      </c>
      <c r="D1515" s="2" t="s">
        <v>11682</v>
      </c>
      <c r="E1515" s="2" t="s">
        <v>11683</v>
      </c>
      <c r="F1515" s="2" t="s">
        <v>11684</v>
      </c>
      <c r="G1515" s="2" t="s">
        <v>4177</v>
      </c>
      <c r="H1515" s="2" t="s">
        <v>11685</v>
      </c>
      <c r="I1515" s="2">
        <v>2548950910</v>
      </c>
      <c r="J1515" s="3" t="s">
        <v>11686</v>
      </c>
      <c r="K1515" s="4">
        <v>43969</v>
      </c>
      <c r="L1515" s="3" t="s">
        <v>5355</v>
      </c>
    </row>
    <row r="1516" spans="1:12" x14ac:dyDescent="0.2">
      <c r="A1516" s="1">
        <v>1515</v>
      </c>
      <c r="B1516" s="2" t="s">
        <v>11687</v>
      </c>
      <c r="C1516" s="2" t="s">
        <v>4341</v>
      </c>
      <c r="D1516" s="2" t="s">
        <v>11688</v>
      </c>
      <c r="E1516" s="2" t="s">
        <v>11689</v>
      </c>
      <c r="F1516" s="2" t="s">
        <v>11690</v>
      </c>
      <c r="G1516" s="2" t="s">
        <v>117</v>
      </c>
      <c r="H1516" s="2" t="s">
        <v>11691</v>
      </c>
      <c r="I1516" s="2" t="s">
        <v>11692</v>
      </c>
      <c r="J1516" s="3" t="s">
        <v>11693</v>
      </c>
      <c r="K1516" s="4">
        <v>44342</v>
      </c>
      <c r="L1516" s="3" t="s">
        <v>11694</v>
      </c>
    </row>
    <row r="1517" spans="1:12" x14ac:dyDescent="0.2">
      <c r="A1517" s="1">
        <v>1516</v>
      </c>
      <c r="B1517" s="2" t="s">
        <v>11695</v>
      </c>
      <c r="C1517" s="2" t="s">
        <v>536</v>
      </c>
      <c r="D1517" s="2" t="s">
        <v>7342</v>
      </c>
      <c r="E1517" s="2" t="s">
        <v>11696</v>
      </c>
      <c r="F1517" s="2" t="s">
        <v>11697</v>
      </c>
      <c r="G1517" s="2" t="s">
        <v>3832</v>
      </c>
      <c r="H1517" s="2" t="s">
        <v>11698</v>
      </c>
      <c r="I1517" s="2" t="s">
        <v>11699</v>
      </c>
      <c r="J1517" s="3" t="s">
        <v>11700</v>
      </c>
      <c r="K1517" s="4">
        <v>44233</v>
      </c>
      <c r="L1517" s="3" t="s">
        <v>11701</v>
      </c>
    </row>
    <row r="1518" spans="1:12" x14ac:dyDescent="0.2">
      <c r="A1518" s="1">
        <v>1517</v>
      </c>
      <c r="B1518" s="2" t="s">
        <v>11702</v>
      </c>
      <c r="C1518" s="2" t="s">
        <v>4489</v>
      </c>
      <c r="D1518" s="2" t="s">
        <v>983</v>
      </c>
      <c r="E1518" s="2" t="s">
        <v>11703</v>
      </c>
      <c r="F1518" s="2" t="s">
        <v>11704</v>
      </c>
      <c r="G1518" s="2" t="s">
        <v>476</v>
      </c>
      <c r="H1518" s="2" t="s">
        <v>11705</v>
      </c>
      <c r="I1518" s="2" t="s">
        <v>11706</v>
      </c>
      <c r="J1518" s="3" t="s">
        <v>11707</v>
      </c>
      <c r="K1518" s="4">
        <v>44215</v>
      </c>
      <c r="L1518" s="3" t="s">
        <v>5488</v>
      </c>
    </row>
    <row r="1519" spans="1:12" x14ac:dyDescent="0.2">
      <c r="A1519" s="1">
        <v>1518</v>
      </c>
      <c r="B1519" s="2" t="s">
        <v>11708</v>
      </c>
      <c r="C1519" s="2" t="s">
        <v>1681</v>
      </c>
      <c r="D1519" s="2" t="s">
        <v>4614</v>
      </c>
      <c r="E1519" s="2" t="s">
        <v>11709</v>
      </c>
      <c r="F1519" s="2" t="s">
        <v>11710</v>
      </c>
      <c r="G1519" s="2" t="s">
        <v>2216</v>
      </c>
      <c r="H1519" s="2" t="s">
        <v>11711</v>
      </c>
      <c r="I1519" s="2">
        <f>1-702-89-4083</f>
        <v>-4873</v>
      </c>
      <c r="J1519" s="3" t="s">
        <v>11712</v>
      </c>
      <c r="K1519" s="4">
        <v>43884</v>
      </c>
      <c r="L1519" s="3" t="s">
        <v>11713</v>
      </c>
    </row>
    <row r="1520" spans="1:12" x14ac:dyDescent="0.2">
      <c r="A1520" s="1">
        <v>1519</v>
      </c>
      <c r="B1520" s="2" t="s">
        <v>11714</v>
      </c>
      <c r="C1520" s="2" t="s">
        <v>2805</v>
      </c>
      <c r="D1520" s="2" t="s">
        <v>11715</v>
      </c>
      <c r="E1520" s="2" t="s">
        <v>11716</v>
      </c>
      <c r="F1520" s="2" t="s">
        <v>4416</v>
      </c>
      <c r="G1520" s="2" t="s">
        <v>467</v>
      </c>
      <c r="H1520" s="2">
        <v>4532311463</v>
      </c>
      <c r="I1520" s="2" t="s">
        <v>11717</v>
      </c>
      <c r="J1520" s="3" t="s">
        <v>11718</v>
      </c>
      <c r="K1520" s="4">
        <v>44667</v>
      </c>
      <c r="L1520" s="3" t="s">
        <v>11719</v>
      </c>
    </row>
    <row r="1521" spans="1:12" x14ac:dyDescent="0.2">
      <c r="A1521" s="1">
        <v>1520</v>
      </c>
      <c r="B1521" s="2" t="s">
        <v>11720</v>
      </c>
      <c r="C1521" s="2" t="s">
        <v>3212</v>
      </c>
      <c r="D1521" s="2" t="s">
        <v>11721</v>
      </c>
      <c r="E1521" s="2" t="s">
        <v>11722</v>
      </c>
      <c r="F1521" s="2" t="s">
        <v>11723</v>
      </c>
      <c r="G1521" s="2" t="s">
        <v>2182</v>
      </c>
      <c r="H1521" s="2">
        <f>1-266-483-6070</f>
        <v>-6818</v>
      </c>
      <c r="I1521" s="2" t="s">
        <v>11724</v>
      </c>
      <c r="J1521" s="3" t="s">
        <v>11725</v>
      </c>
      <c r="K1521" s="4">
        <v>44306</v>
      </c>
      <c r="L1521" s="3" t="s">
        <v>11726</v>
      </c>
    </row>
    <row r="1522" spans="1:12" x14ac:dyDescent="0.2">
      <c r="A1522" s="1">
        <v>1521</v>
      </c>
      <c r="B1522" s="2" t="s">
        <v>11727</v>
      </c>
      <c r="C1522" s="2" t="s">
        <v>1288</v>
      </c>
      <c r="D1522" s="2" t="s">
        <v>9880</v>
      </c>
      <c r="E1522" s="2" t="s">
        <v>11728</v>
      </c>
      <c r="F1522" s="2" t="s">
        <v>11729</v>
      </c>
      <c r="G1522" s="2" t="s">
        <v>1991</v>
      </c>
      <c r="H1522" s="2" t="s">
        <v>11730</v>
      </c>
      <c r="I1522" s="2" t="s">
        <v>11731</v>
      </c>
      <c r="J1522" s="3" t="s">
        <v>11732</v>
      </c>
      <c r="K1522" s="4">
        <v>44660</v>
      </c>
      <c r="L1522" s="3" t="s">
        <v>11733</v>
      </c>
    </row>
    <row r="1523" spans="1:12" x14ac:dyDescent="0.2">
      <c r="A1523" s="1">
        <v>1522</v>
      </c>
      <c r="B1523" s="2" t="s">
        <v>11734</v>
      </c>
      <c r="C1523" s="2" t="s">
        <v>6599</v>
      </c>
      <c r="D1523" s="2" t="s">
        <v>2324</v>
      </c>
      <c r="E1523" s="2" t="s">
        <v>11735</v>
      </c>
      <c r="F1523" s="2" t="s">
        <v>11736</v>
      </c>
      <c r="G1523" s="2" t="s">
        <v>4386</v>
      </c>
      <c r="H1523" s="2" t="s">
        <v>11737</v>
      </c>
      <c r="I1523" s="2" t="s">
        <v>11738</v>
      </c>
      <c r="J1523" s="3" t="s">
        <v>11739</v>
      </c>
      <c r="K1523" s="4">
        <v>44332</v>
      </c>
      <c r="L1523" s="3" t="s">
        <v>11740</v>
      </c>
    </row>
    <row r="1524" spans="1:12" x14ac:dyDescent="0.2">
      <c r="A1524" s="1">
        <v>1523</v>
      </c>
      <c r="B1524" s="2" t="s">
        <v>11741</v>
      </c>
      <c r="C1524" s="2" t="s">
        <v>2814</v>
      </c>
      <c r="D1524" s="2" t="s">
        <v>3964</v>
      </c>
      <c r="E1524" s="2" t="s">
        <v>11742</v>
      </c>
      <c r="F1524" s="2" t="s">
        <v>11743</v>
      </c>
      <c r="G1524" s="2" t="s">
        <v>6294</v>
      </c>
      <c r="H1524" s="2" t="s">
        <v>11744</v>
      </c>
      <c r="I1524" s="2" t="s">
        <v>11745</v>
      </c>
      <c r="J1524" s="3" t="s">
        <v>11746</v>
      </c>
      <c r="K1524" s="4">
        <v>44103</v>
      </c>
      <c r="L1524" s="3" t="s">
        <v>11747</v>
      </c>
    </row>
    <row r="1525" spans="1:12" x14ac:dyDescent="0.2">
      <c r="A1525" s="1">
        <v>1524</v>
      </c>
      <c r="B1525" s="2" t="s">
        <v>11748</v>
      </c>
      <c r="C1525" s="2" t="s">
        <v>1019</v>
      </c>
      <c r="D1525" s="2" t="s">
        <v>3620</v>
      </c>
      <c r="E1525" s="2" t="s">
        <v>11749</v>
      </c>
      <c r="F1525" s="2" t="s">
        <v>11750</v>
      </c>
      <c r="G1525" s="2" t="s">
        <v>1032</v>
      </c>
      <c r="H1525" s="2">
        <f>1-706-625-8482</f>
        <v>-9812</v>
      </c>
      <c r="I1525" s="2" t="s">
        <v>11751</v>
      </c>
      <c r="J1525" s="3" t="s">
        <v>11752</v>
      </c>
      <c r="K1525" s="4">
        <v>44420</v>
      </c>
      <c r="L1525" s="3" t="s">
        <v>11753</v>
      </c>
    </row>
    <row r="1526" spans="1:12" x14ac:dyDescent="0.2">
      <c r="A1526" s="1">
        <v>1525</v>
      </c>
      <c r="B1526" s="2" t="s">
        <v>11754</v>
      </c>
      <c r="C1526" s="2" t="s">
        <v>383</v>
      </c>
      <c r="D1526" s="2" t="s">
        <v>1572</v>
      </c>
      <c r="E1526" s="2" t="s">
        <v>11755</v>
      </c>
      <c r="F1526" s="2" t="s">
        <v>11756</v>
      </c>
      <c r="G1526" s="2" t="s">
        <v>1222</v>
      </c>
      <c r="H1526" s="2" t="s">
        <v>11757</v>
      </c>
      <c r="I1526" s="2" t="s">
        <v>11758</v>
      </c>
      <c r="J1526" s="3" t="s">
        <v>11759</v>
      </c>
      <c r="K1526" s="4">
        <v>44331</v>
      </c>
      <c r="L1526" s="3" t="s">
        <v>11760</v>
      </c>
    </row>
    <row r="1527" spans="1:12" x14ac:dyDescent="0.2">
      <c r="A1527" s="1">
        <v>1526</v>
      </c>
      <c r="B1527" s="2" t="s">
        <v>11761</v>
      </c>
      <c r="C1527" s="2" t="s">
        <v>2676</v>
      </c>
      <c r="D1527" s="2" t="s">
        <v>11762</v>
      </c>
      <c r="E1527" s="2" t="s">
        <v>11763</v>
      </c>
      <c r="F1527" s="2" t="s">
        <v>11764</v>
      </c>
      <c r="G1527" s="2" t="s">
        <v>283</v>
      </c>
      <c r="H1527" s="2" t="s">
        <v>11765</v>
      </c>
      <c r="I1527" s="2" t="s">
        <v>11766</v>
      </c>
      <c r="J1527" s="3" t="s">
        <v>11767</v>
      </c>
      <c r="K1527" s="4">
        <v>44312</v>
      </c>
      <c r="L1527" s="3" t="s">
        <v>11768</v>
      </c>
    </row>
    <row r="1528" spans="1:12" x14ac:dyDescent="0.2">
      <c r="A1528" s="1">
        <v>1527</v>
      </c>
      <c r="B1528" s="2" t="s">
        <v>11769</v>
      </c>
      <c r="C1528" s="2" t="s">
        <v>2213</v>
      </c>
      <c r="D1528" s="2" t="s">
        <v>2197</v>
      </c>
      <c r="E1528" s="2" t="s">
        <v>11770</v>
      </c>
      <c r="F1528" s="2" t="s">
        <v>11771</v>
      </c>
      <c r="G1528" s="2" t="s">
        <v>901</v>
      </c>
      <c r="H1528" s="2" t="s">
        <v>11772</v>
      </c>
      <c r="I1528" s="2" t="s">
        <v>11773</v>
      </c>
      <c r="J1528" s="3" t="s">
        <v>11774</v>
      </c>
      <c r="K1528" s="4">
        <v>43867</v>
      </c>
      <c r="L1528" s="3" t="s">
        <v>11775</v>
      </c>
    </row>
    <row r="1529" spans="1:12" x14ac:dyDescent="0.2">
      <c r="A1529" s="1">
        <v>1528</v>
      </c>
      <c r="B1529" s="2" t="s">
        <v>11776</v>
      </c>
      <c r="C1529" s="2" t="s">
        <v>1761</v>
      </c>
      <c r="D1529" s="2" t="s">
        <v>1246</v>
      </c>
      <c r="E1529" s="2" t="s">
        <v>11777</v>
      </c>
      <c r="F1529" s="2" t="s">
        <v>11778</v>
      </c>
      <c r="G1529" s="2" t="s">
        <v>501</v>
      </c>
      <c r="H1529" s="2" t="s">
        <v>11779</v>
      </c>
      <c r="I1529" s="2" t="s">
        <v>11780</v>
      </c>
      <c r="J1529" s="3" t="s">
        <v>11781</v>
      </c>
      <c r="K1529" s="4">
        <v>44331</v>
      </c>
      <c r="L1529" s="3" t="s">
        <v>11782</v>
      </c>
    </row>
    <row r="1530" spans="1:12" x14ac:dyDescent="0.2">
      <c r="A1530" s="1">
        <v>1529</v>
      </c>
      <c r="B1530" s="2" t="s">
        <v>11783</v>
      </c>
      <c r="C1530" s="2" t="s">
        <v>3885</v>
      </c>
      <c r="D1530" s="2" t="s">
        <v>8099</v>
      </c>
      <c r="E1530" s="2" t="s">
        <v>11784</v>
      </c>
      <c r="F1530" s="2" t="s">
        <v>11785</v>
      </c>
      <c r="G1530" s="2" t="s">
        <v>1148</v>
      </c>
      <c r="H1530" s="2">
        <f>1-223-440-9369</f>
        <v>-10031</v>
      </c>
      <c r="I1530" s="2" t="s">
        <v>11786</v>
      </c>
      <c r="J1530" s="3" t="s">
        <v>11787</v>
      </c>
      <c r="K1530" s="4">
        <v>43865</v>
      </c>
      <c r="L1530" s="3" t="s">
        <v>11788</v>
      </c>
    </row>
    <row r="1531" spans="1:12" x14ac:dyDescent="0.2">
      <c r="A1531" s="1">
        <v>1530</v>
      </c>
      <c r="B1531" s="2" t="s">
        <v>11789</v>
      </c>
      <c r="C1531" s="2" t="s">
        <v>11630</v>
      </c>
      <c r="D1531" s="2" t="s">
        <v>7409</v>
      </c>
      <c r="E1531" s="2" t="s">
        <v>11790</v>
      </c>
      <c r="F1531" s="2" t="s">
        <v>11791</v>
      </c>
      <c r="G1531" s="2" t="s">
        <v>540</v>
      </c>
      <c r="H1531" s="2" t="s">
        <v>11792</v>
      </c>
      <c r="I1531" s="2" t="s">
        <v>11793</v>
      </c>
      <c r="J1531" s="3" t="s">
        <v>11794</v>
      </c>
      <c r="K1531" s="4">
        <v>43909</v>
      </c>
      <c r="L1531" s="3" t="s">
        <v>11795</v>
      </c>
    </row>
    <row r="1532" spans="1:12" x14ac:dyDescent="0.2">
      <c r="A1532" s="1">
        <v>1531</v>
      </c>
      <c r="B1532" s="2" t="s">
        <v>11796</v>
      </c>
      <c r="C1532" s="2" t="s">
        <v>3182</v>
      </c>
      <c r="D1532" s="2" t="s">
        <v>4838</v>
      </c>
      <c r="E1532" s="2" t="s">
        <v>11797</v>
      </c>
      <c r="F1532" s="2" t="s">
        <v>11798</v>
      </c>
      <c r="G1532" s="2" t="s">
        <v>72</v>
      </c>
      <c r="H1532" s="2">
        <v>9068218250</v>
      </c>
      <c r="I1532" s="2">
        <v>4690404798</v>
      </c>
      <c r="J1532" s="3" t="s">
        <v>11799</v>
      </c>
      <c r="K1532" s="4">
        <v>44548</v>
      </c>
      <c r="L1532" s="3" t="s">
        <v>11800</v>
      </c>
    </row>
    <row r="1533" spans="1:12" x14ac:dyDescent="0.2">
      <c r="A1533" s="1">
        <v>1532</v>
      </c>
      <c r="B1533" s="2" t="s">
        <v>11801</v>
      </c>
      <c r="C1533" s="2" t="s">
        <v>5406</v>
      </c>
      <c r="D1533" s="2" t="s">
        <v>9128</v>
      </c>
      <c r="E1533" s="2" t="s">
        <v>11802</v>
      </c>
      <c r="F1533" s="2" t="s">
        <v>11803</v>
      </c>
      <c r="G1533" s="2" t="s">
        <v>901</v>
      </c>
      <c r="H1533" s="2" t="s">
        <v>11804</v>
      </c>
      <c r="I1533" s="2" t="s">
        <v>11805</v>
      </c>
      <c r="J1533" s="3" t="s">
        <v>11806</v>
      </c>
      <c r="K1533" s="4">
        <v>44352</v>
      </c>
      <c r="L1533" s="3" t="s">
        <v>11807</v>
      </c>
    </row>
    <row r="1534" spans="1:12" x14ac:dyDescent="0.2">
      <c r="A1534" s="1">
        <v>1533</v>
      </c>
      <c r="B1534" s="2" t="s">
        <v>11808</v>
      </c>
      <c r="C1534" s="2" t="s">
        <v>8346</v>
      </c>
      <c r="D1534" s="2" t="s">
        <v>8318</v>
      </c>
      <c r="E1534" s="2" t="s">
        <v>11809</v>
      </c>
      <c r="F1534" s="2" t="s">
        <v>11810</v>
      </c>
      <c r="G1534" s="2" t="s">
        <v>2255</v>
      </c>
      <c r="H1534" s="2" t="s">
        <v>11811</v>
      </c>
      <c r="I1534" s="2" t="s">
        <v>11812</v>
      </c>
      <c r="J1534" s="3" t="s">
        <v>11813</v>
      </c>
      <c r="K1534" s="4">
        <v>43934</v>
      </c>
      <c r="L1534" s="3" t="s">
        <v>11814</v>
      </c>
    </row>
    <row r="1535" spans="1:12" x14ac:dyDescent="0.2">
      <c r="A1535" s="1">
        <v>1534</v>
      </c>
      <c r="B1535" s="2" t="s">
        <v>11815</v>
      </c>
      <c r="C1535" s="2" t="s">
        <v>1288</v>
      </c>
      <c r="D1535" s="2" t="s">
        <v>244</v>
      </c>
      <c r="E1535" s="2" t="s">
        <v>11816</v>
      </c>
      <c r="F1535" s="2" t="s">
        <v>11817</v>
      </c>
      <c r="G1535" s="2" t="s">
        <v>2945</v>
      </c>
      <c r="H1535" s="2" t="s">
        <v>11818</v>
      </c>
      <c r="I1535" s="2" t="s">
        <v>11819</v>
      </c>
      <c r="J1535" s="3" t="s">
        <v>11820</v>
      </c>
      <c r="K1535" s="4">
        <v>44046</v>
      </c>
      <c r="L1535" s="3" t="s">
        <v>11821</v>
      </c>
    </row>
    <row r="1536" spans="1:12" x14ac:dyDescent="0.2">
      <c r="A1536" s="1">
        <v>1535</v>
      </c>
      <c r="B1536" s="2" t="s">
        <v>11822</v>
      </c>
      <c r="C1536" s="2" t="s">
        <v>4241</v>
      </c>
      <c r="D1536" s="2" t="s">
        <v>3021</v>
      </c>
      <c r="E1536" s="2" t="s">
        <v>11823</v>
      </c>
      <c r="F1536" s="2" t="s">
        <v>11824</v>
      </c>
      <c r="G1536" s="2" t="s">
        <v>134</v>
      </c>
      <c r="H1536" s="2" t="s">
        <v>11825</v>
      </c>
      <c r="I1536" s="2" t="s">
        <v>11826</v>
      </c>
      <c r="J1536" s="3" t="s">
        <v>11827</v>
      </c>
      <c r="K1536" s="4">
        <v>44522</v>
      </c>
      <c r="L1536" s="3" t="s">
        <v>11828</v>
      </c>
    </row>
    <row r="1537" spans="1:12" x14ac:dyDescent="0.2">
      <c r="A1537" s="1">
        <v>1536</v>
      </c>
      <c r="B1537" s="2" t="s">
        <v>11829</v>
      </c>
      <c r="C1537" s="2" t="s">
        <v>8375</v>
      </c>
      <c r="D1537" s="2" t="s">
        <v>6777</v>
      </c>
      <c r="E1537" s="2" t="s">
        <v>11830</v>
      </c>
      <c r="F1537" s="2" t="s">
        <v>11831</v>
      </c>
      <c r="G1537" s="2" t="s">
        <v>1489</v>
      </c>
      <c r="H1537" s="2" t="s">
        <v>11832</v>
      </c>
      <c r="I1537" s="2" t="s">
        <v>11833</v>
      </c>
      <c r="J1537" s="3" t="s">
        <v>11834</v>
      </c>
      <c r="K1537" s="4">
        <v>44476</v>
      </c>
      <c r="L1537" s="3" t="s">
        <v>11835</v>
      </c>
    </row>
    <row r="1538" spans="1:12" x14ac:dyDescent="0.2">
      <c r="A1538" s="1">
        <v>1537</v>
      </c>
      <c r="B1538" s="2" t="s">
        <v>11836</v>
      </c>
      <c r="C1538" s="2" t="s">
        <v>3475</v>
      </c>
      <c r="D1538" s="2" t="s">
        <v>6291</v>
      </c>
      <c r="E1538" s="2" t="s">
        <v>11837</v>
      </c>
      <c r="F1538" s="2" t="s">
        <v>11838</v>
      </c>
      <c r="G1538" s="2" t="s">
        <v>5010</v>
      </c>
      <c r="H1538" s="2" t="s">
        <v>11839</v>
      </c>
      <c r="I1538" s="2" t="s">
        <v>11840</v>
      </c>
      <c r="J1538" s="3" t="s">
        <v>11841</v>
      </c>
      <c r="K1538" s="4">
        <v>44708</v>
      </c>
      <c r="L1538" s="3" t="s">
        <v>2100</v>
      </c>
    </row>
    <row r="1539" spans="1:12" x14ac:dyDescent="0.2">
      <c r="A1539" s="1">
        <v>1538</v>
      </c>
      <c r="B1539" s="2" t="s">
        <v>11842</v>
      </c>
      <c r="C1539" s="2" t="s">
        <v>10140</v>
      </c>
      <c r="D1539" s="2" t="s">
        <v>10052</v>
      </c>
      <c r="E1539" s="2" t="s">
        <v>11843</v>
      </c>
      <c r="F1539" s="2" t="s">
        <v>11844</v>
      </c>
      <c r="G1539" s="2" t="s">
        <v>5822</v>
      </c>
      <c r="H1539" s="2" t="s">
        <v>11845</v>
      </c>
      <c r="I1539" s="2" t="s">
        <v>11846</v>
      </c>
      <c r="J1539" s="3" t="s">
        <v>11847</v>
      </c>
      <c r="K1539" s="4">
        <v>43888</v>
      </c>
      <c r="L1539" s="3" t="s">
        <v>11848</v>
      </c>
    </row>
    <row r="1540" spans="1:12" x14ac:dyDescent="0.2">
      <c r="A1540" s="1">
        <v>1539</v>
      </c>
      <c r="B1540" s="2" t="s">
        <v>11849</v>
      </c>
      <c r="C1540" s="2" t="s">
        <v>11850</v>
      </c>
      <c r="D1540" s="2" t="s">
        <v>463</v>
      </c>
      <c r="E1540" s="2" t="s">
        <v>11851</v>
      </c>
      <c r="F1540" s="2" t="s">
        <v>11852</v>
      </c>
      <c r="G1540" s="2" t="s">
        <v>1674</v>
      </c>
      <c r="H1540" s="2" t="s">
        <v>11853</v>
      </c>
      <c r="I1540" s="2" t="s">
        <v>11854</v>
      </c>
      <c r="J1540" s="3" t="s">
        <v>11855</v>
      </c>
      <c r="K1540" s="4">
        <v>44150</v>
      </c>
      <c r="L1540" s="3" t="s">
        <v>11856</v>
      </c>
    </row>
    <row r="1541" spans="1:12" x14ac:dyDescent="0.2">
      <c r="A1541" s="1">
        <v>1540</v>
      </c>
      <c r="B1541" s="2" t="s">
        <v>11857</v>
      </c>
      <c r="C1541" s="2" t="s">
        <v>11858</v>
      </c>
      <c r="D1541" s="2" t="s">
        <v>5016</v>
      </c>
      <c r="E1541" s="2" t="s">
        <v>11859</v>
      </c>
      <c r="F1541" s="2" t="s">
        <v>11860</v>
      </c>
      <c r="G1541" s="2" t="s">
        <v>3302</v>
      </c>
      <c r="H1541" s="2" t="s">
        <v>11861</v>
      </c>
      <c r="I1541" s="2">
        <v>6771263984</v>
      </c>
      <c r="J1541" s="3" t="s">
        <v>11862</v>
      </c>
      <c r="K1541" s="4">
        <v>43842</v>
      </c>
      <c r="L1541" s="3" t="s">
        <v>11863</v>
      </c>
    </row>
    <row r="1542" spans="1:12" x14ac:dyDescent="0.2">
      <c r="A1542" s="1">
        <v>1541</v>
      </c>
      <c r="B1542" s="2" t="s">
        <v>11864</v>
      </c>
      <c r="C1542" s="2" t="s">
        <v>6615</v>
      </c>
      <c r="D1542" s="2" t="s">
        <v>10060</v>
      </c>
      <c r="E1542" s="2" t="s">
        <v>11865</v>
      </c>
      <c r="F1542" s="2" t="s">
        <v>11866</v>
      </c>
      <c r="G1542" s="2" t="s">
        <v>570</v>
      </c>
      <c r="H1542" s="2" t="s">
        <v>11867</v>
      </c>
      <c r="I1542" s="2" t="s">
        <v>11868</v>
      </c>
      <c r="J1542" s="3" t="s">
        <v>11869</v>
      </c>
      <c r="K1542" s="4">
        <v>44313</v>
      </c>
      <c r="L1542" s="3" t="s">
        <v>11870</v>
      </c>
    </row>
    <row r="1543" spans="1:12" x14ac:dyDescent="0.2">
      <c r="A1543" s="1">
        <v>1542</v>
      </c>
      <c r="B1543" s="2" t="s">
        <v>11871</v>
      </c>
      <c r="C1543" s="2" t="s">
        <v>415</v>
      </c>
      <c r="D1543" s="2" t="s">
        <v>3393</v>
      </c>
      <c r="E1543" s="2" t="s">
        <v>11872</v>
      </c>
      <c r="F1543" s="2" t="s">
        <v>11873</v>
      </c>
      <c r="G1543" s="2" t="s">
        <v>200</v>
      </c>
      <c r="H1543" s="2" t="s">
        <v>11874</v>
      </c>
      <c r="I1543" s="2" t="s">
        <v>11875</v>
      </c>
      <c r="J1543" s="3" t="s">
        <v>11876</v>
      </c>
      <c r="K1543" s="4">
        <v>44029</v>
      </c>
      <c r="L1543" s="3" t="s">
        <v>11877</v>
      </c>
    </row>
    <row r="1544" spans="1:12" x14ac:dyDescent="0.2">
      <c r="A1544" s="1">
        <v>1543</v>
      </c>
      <c r="B1544" s="2" t="s">
        <v>11878</v>
      </c>
      <c r="C1544" s="2" t="s">
        <v>1633</v>
      </c>
      <c r="D1544" s="2" t="s">
        <v>11879</v>
      </c>
      <c r="E1544" s="2" t="s">
        <v>11880</v>
      </c>
      <c r="F1544" s="2" t="s">
        <v>11881</v>
      </c>
      <c r="G1544" s="2" t="s">
        <v>1792</v>
      </c>
      <c r="H1544" s="2" t="s">
        <v>11882</v>
      </c>
      <c r="I1544" s="2" t="s">
        <v>11883</v>
      </c>
      <c r="J1544" s="3" t="s">
        <v>11884</v>
      </c>
      <c r="K1544" s="4">
        <v>44409</v>
      </c>
      <c r="L1544" s="3" t="s">
        <v>11885</v>
      </c>
    </row>
    <row r="1545" spans="1:12" x14ac:dyDescent="0.2">
      <c r="A1545" s="1">
        <v>1544</v>
      </c>
      <c r="B1545" s="2" t="s">
        <v>11886</v>
      </c>
      <c r="C1545" s="2" t="s">
        <v>2484</v>
      </c>
      <c r="D1545" s="2" t="s">
        <v>11887</v>
      </c>
      <c r="E1545" s="2" t="s">
        <v>11888</v>
      </c>
      <c r="F1545" s="2" t="s">
        <v>11889</v>
      </c>
      <c r="G1545" s="2" t="s">
        <v>2826</v>
      </c>
      <c r="H1545" s="2" t="s">
        <v>11890</v>
      </c>
      <c r="I1545" s="2">
        <f>1-927-40-1669</f>
        <v>-2635</v>
      </c>
      <c r="J1545" s="3" t="s">
        <v>11891</v>
      </c>
      <c r="K1545" s="4">
        <v>44040</v>
      </c>
      <c r="L1545" s="3" t="s">
        <v>11892</v>
      </c>
    </row>
    <row r="1546" spans="1:12" x14ac:dyDescent="0.2">
      <c r="A1546" s="1">
        <v>1545</v>
      </c>
      <c r="B1546" s="2" t="s">
        <v>11893</v>
      </c>
      <c r="C1546" s="2" t="s">
        <v>1136</v>
      </c>
      <c r="D1546" s="2" t="s">
        <v>1434</v>
      </c>
      <c r="E1546" s="2" t="s">
        <v>11894</v>
      </c>
      <c r="F1546" s="2" t="s">
        <v>11895</v>
      </c>
      <c r="G1546" s="2" t="s">
        <v>476</v>
      </c>
      <c r="H1546" s="2" t="s">
        <v>11896</v>
      </c>
      <c r="I1546" s="2" t="s">
        <v>11897</v>
      </c>
      <c r="J1546" s="3" t="s">
        <v>11898</v>
      </c>
      <c r="K1546" s="4">
        <v>44133</v>
      </c>
      <c r="L1546" s="3" t="s">
        <v>11899</v>
      </c>
    </row>
    <row r="1547" spans="1:12" x14ac:dyDescent="0.2">
      <c r="A1547" s="1">
        <v>1546</v>
      </c>
      <c r="B1547" s="2" t="s">
        <v>11900</v>
      </c>
      <c r="C1547" s="2" t="s">
        <v>631</v>
      </c>
      <c r="D1547" s="2" t="s">
        <v>7662</v>
      </c>
      <c r="E1547" s="2" t="s">
        <v>11901</v>
      </c>
      <c r="F1547" s="2" t="s">
        <v>11902</v>
      </c>
      <c r="G1547" s="2" t="s">
        <v>1195</v>
      </c>
      <c r="H1547" s="2" t="s">
        <v>11903</v>
      </c>
      <c r="I1547" s="2" t="s">
        <v>11904</v>
      </c>
      <c r="J1547" s="3" t="s">
        <v>11905</v>
      </c>
      <c r="K1547" s="4">
        <v>43998</v>
      </c>
      <c r="L1547" s="3" t="s">
        <v>11906</v>
      </c>
    </row>
    <row r="1548" spans="1:12" x14ac:dyDescent="0.2">
      <c r="A1548" s="1">
        <v>1547</v>
      </c>
      <c r="B1548" s="2" t="s">
        <v>11907</v>
      </c>
      <c r="C1548" s="2" t="s">
        <v>4837</v>
      </c>
      <c r="D1548" s="2" t="s">
        <v>11908</v>
      </c>
      <c r="E1548" s="2" t="s">
        <v>11909</v>
      </c>
      <c r="F1548" s="2" t="s">
        <v>11910</v>
      </c>
      <c r="G1548" s="2" t="s">
        <v>1792</v>
      </c>
      <c r="H1548" s="2" t="s">
        <v>11911</v>
      </c>
      <c r="I1548" s="2" t="s">
        <v>11912</v>
      </c>
      <c r="J1548" s="3" t="s">
        <v>11913</v>
      </c>
      <c r="K1548" s="4">
        <v>43990</v>
      </c>
      <c r="L1548" s="3" t="s">
        <v>11914</v>
      </c>
    </row>
    <row r="1549" spans="1:12" x14ac:dyDescent="0.2">
      <c r="A1549" s="1">
        <v>1548</v>
      </c>
      <c r="B1549" s="2" t="s">
        <v>11915</v>
      </c>
      <c r="C1549" s="2" t="s">
        <v>11916</v>
      </c>
      <c r="D1549" s="2" t="s">
        <v>11917</v>
      </c>
      <c r="E1549" s="2" t="s">
        <v>11918</v>
      </c>
      <c r="F1549" s="2" t="s">
        <v>11919</v>
      </c>
      <c r="G1549" s="2" t="s">
        <v>1005</v>
      </c>
      <c r="H1549" s="2" t="s">
        <v>11920</v>
      </c>
      <c r="I1549" s="2" t="s">
        <v>11921</v>
      </c>
      <c r="J1549" s="3" t="s">
        <v>11922</v>
      </c>
      <c r="K1549" s="4">
        <v>44571</v>
      </c>
      <c r="L1549" s="3" t="s">
        <v>11923</v>
      </c>
    </row>
    <row r="1550" spans="1:12" x14ac:dyDescent="0.2">
      <c r="A1550" s="1">
        <v>1549</v>
      </c>
      <c r="B1550" s="2" t="s">
        <v>11924</v>
      </c>
      <c r="C1550" s="2" t="s">
        <v>6540</v>
      </c>
      <c r="D1550" s="2" t="s">
        <v>889</v>
      </c>
      <c r="E1550" s="2" t="s">
        <v>11925</v>
      </c>
      <c r="F1550" s="2" t="s">
        <v>11926</v>
      </c>
      <c r="G1550" s="2" t="s">
        <v>1148</v>
      </c>
      <c r="H1550" s="2">
        <f>1-389-414-8203</f>
        <v>-9005</v>
      </c>
      <c r="I1550" s="2" t="s">
        <v>11927</v>
      </c>
      <c r="J1550" s="3" t="s">
        <v>11928</v>
      </c>
      <c r="K1550" s="4">
        <v>44482</v>
      </c>
      <c r="L1550" s="3" t="s">
        <v>11929</v>
      </c>
    </row>
    <row r="1551" spans="1:12" x14ac:dyDescent="0.2">
      <c r="A1551" s="1">
        <v>1550</v>
      </c>
      <c r="B1551" s="2" t="s">
        <v>11930</v>
      </c>
      <c r="C1551" s="2" t="s">
        <v>934</v>
      </c>
      <c r="D1551" s="2" t="s">
        <v>8099</v>
      </c>
      <c r="E1551" s="2" t="s">
        <v>11931</v>
      </c>
      <c r="F1551" s="2" t="s">
        <v>11932</v>
      </c>
      <c r="G1551" s="2" t="s">
        <v>1730</v>
      </c>
      <c r="H1551" s="2" t="s">
        <v>11933</v>
      </c>
      <c r="I1551" s="2" t="s">
        <v>11934</v>
      </c>
      <c r="J1551" s="3" t="s">
        <v>11935</v>
      </c>
      <c r="K1551" s="4">
        <v>44451</v>
      </c>
      <c r="L1551" s="3" t="s">
        <v>11936</v>
      </c>
    </row>
    <row r="1552" spans="1:12" x14ac:dyDescent="0.2">
      <c r="A1552" s="1">
        <v>1551</v>
      </c>
      <c r="B1552" s="2" t="s">
        <v>11937</v>
      </c>
      <c r="C1552" s="2" t="s">
        <v>1495</v>
      </c>
      <c r="D1552" s="2" t="s">
        <v>3581</v>
      </c>
      <c r="E1552" s="2" t="s">
        <v>11938</v>
      </c>
      <c r="F1552" s="2" t="s">
        <v>11939</v>
      </c>
      <c r="G1552" s="2" t="s">
        <v>1429</v>
      </c>
      <c r="H1552" s="2" t="s">
        <v>11940</v>
      </c>
      <c r="I1552" s="2" t="s">
        <v>11941</v>
      </c>
      <c r="J1552" s="3" t="s">
        <v>11942</v>
      </c>
      <c r="K1552" s="4">
        <v>44599</v>
      </c>
      <c r="L1552" s="3" t="s">
        <v>11943</v>
      </c>
    </row>
    <row r="1553" spans="1:12" x14ac:dyDescent="0.2">
      <c r="A1553" s="1">
        <v>1552</v>
      </c>
      <c r="B1553" s="2" t="s">
        <v>11944</v>
      </c>
      <c r="C1553" s="2" t="s">
        <v>3165</v>
      </c>
      <c r="D1553" s="2" t="s">
        <v>547</v>
      </c>
      <c r="E1553" s="2" t="s">
        <v>11945</v>
      </c>
      <c r="F1553" s="2" t="s">
        <v>11946</v>
      </c>
      <c r="G1553" s="2" t="s">
        <v>1479</v>
      </c>
      <c r="H1553" s="2" t="s">
        <v>11947</v>
      </c>
      <c r="I1553" s="2" t="s">
        <v>11948</v>
      </c>
      <c r="J1553" s="3" t="s">
        <v>11949</v>
      </c>
      <c r="K1553" s="4">
        <v>44299</v>
      </c>
      <c r="L1553" s="3" t="s">
        <v>11950</v>
      </c>
    </row>
    <row r="1554" spans="1:12" x14ac:dyDescent="0.2">
      <c r="A1554" s="1">
        <v>1553</v>
      </c>
      <c r="B1554" s="2" t="s">
        <v>11951</v>
      </c>
      <c r="C1554" s="2" t="s">
        <v>972</v>
      </c>
      <c r="D1554" s="2" t="s">
        <v>9470</v>
      </c>
      <c r="E1554" s="2" t="s">
        <v>11952</v>
      </c>
      <c r="F1554" s="2" t="s">
        <v>11953</v>
      </c>
      <c r="G1554" s="2" t="s">
        <v>1178</v>
      </c>
      <c r="H1554" s="2" t="s">
        <v>11954</v>
      </c>
      <c r="I1554" s="2" t="s">
        <v>11955</v>
      </c>
      <c r="J1554" s="3" t="s">
        <v>11956</v>
      </c>
      <c r="K1554" s="4">
        <v>44515</v>
      </c>
      <c r="L1554" s="3" t="s">
        <v>11957</v>
      </c>
    </row>
    <row r="1555" spans="1:12" x14ac:dyDescent="0.2">
      <c r="A1555" s="1">
        <v>1554</v>
      </c>
      <c r="B1555" s="2" t="s">
        <v>11958</v>
      </c>
      <c r="C1555" s="2" t="s">
        <v>3972</v>
      </c>
      <c r="D1555" s="2" t="s">
        <v>3717</v>
      </c>
      <c r="E1555" s="2" t="s">
        <v>11959</v>
      </c>
      <c r="F1555" s="2" t="s">
        <v>11960</v>
      </c>
      <c r="G1555" s="2" t="s">
        <v>1637</v>
      </c>
      <c r="H1555" s="2" t="s">
        <v>11961</v>
      </c>
      <c r="I1555" s="2" t="s">
        <v>11962</v>
      </c>
      <c r="J1555" s="3" t="s">
        <v>11963</v>
      </c>
      <c r="K1555" s="4">
        <v>44086</v>
      </c>
      <c r="L1555" s="3" t="s">
        <v>11964</v>
      </c>
    </row>
    <row r="1556" spans="1:12" x14ac:dyDescent="0.2">
      <c r="A1556" s="1">
        <v>1555</v>
      </c>
      <c r="B1556" s="2" t="s">
        <v>11965</v>
      </c>
      <c r="C1556" s="2" t="s">
        <v>1579</v>
      </c>
      <c r="D1556" s="2" t="s">
        <v>1789</v>
      </c>
      <c r="E1556" s="2" t="s">
        <v>11966</v>
      </c>
      <c r="F1556" s="2" t="s">
        <v>11967</v>
      </c>
      <c r="G1556" s="2" t="s">
        <v>171</v>
      </c>
      <c r="H1556" s="2" t="s">
        <v>11968</v>
      </c>
      <c r="I1556" s="2">
        <v>9725893899</v>
      </c>
      <c r="J1556" s="3" t="s">
        <v>11969</v>
      </c>
      <c r="K1556" s="4">
        <v>44645</v>
      </c>
      <c r="L1556" s="3" t="s">
        <v>11970</v>
      </c>
    </row>
    <row r="1557" spans="1:12" x14ac:dyDescent="0.2">
      <c r="A1557" s="1">
        <v>1556</v>
      </c>
      <c r="B1557" s="2" t="s">
        <v>11971</v>
      </c>
      <c r="C1557" s="2" t="s">
        <v>2823</v>
      </c>
      <c r="D1557" s="2" t="s">
        <v>1588</v>
      </c>
      <c r="E1557" s="2" t="s">
        <v>11972</v>
      </c>
      <c r="F1557" s="2" t="s">
        <v>11973</v>
      </c>
      <c r="G1557" s="2" t="s">
        <v>1730</v>
      </c>
      <c r="H1557" s="2" t="s">
        <v>11974</v>
      </c>
      <c r="I1557" s="2" t="s">
        <v>11975</v>
      </c>
      <c r="J1557" s="3" t="s">
        <v>11976</v>
      </c>
      <c r="K1557" s="4">
        <v>43995</v>
      </c>
      <c r="L1557" s="3" t="s">
        <v>11977</v>
      </c>
    </row>
    <row r="1558" spans="1:12" x14ac:dyDescent="0.2">
      <c r="A1558" s="1">
        <v>1557</v>
      </c>
      <c r="B1558" s="2" t="s">
        <v>11978</v>
      </c>
      <c r="C1558" s="2" t="s">
        <v>6785</v>
      </c>
      <c r="D1558" s="2" t="s">
        <v>11979</v>
      </c>
      <c r="E1558" s="2" t="s">
        <v>11980</v>
      </c>
      <c r="F1558" s="2" t="s">
        <v>11981</v>
      </c>
      <c r="G1558" s="2" t="s">
        <v>4167</v>
      </c>
      <c r="H1558" s="2" t="s">
        <v>11982</v>
      </c>
      <c r="I1558" s="2">
        <v>7094363659</v>
      </c>
      <c r="J1558" s="3" t="s">
        <v>11983</v>
      </c>
      <c r="K1558" s="4">
        <v>44164</v>
      </c>
      <c r="L1558" s="3" t="s">
        <v>11984</v>
      </c>
    </row>
    <row r="1559" spans="1:12" x14ac:dyDescent="0.2">
      <c r="A1559" s="1">
        <v>1558</v>
      </c>
      <c r="B1559" s="2" t="s">
        <v>11985</v>
      </c>
      <c r="C1559" s="2" t="s">
        <v>622</v>
      </c>
      <c r="D1559" s="2" t="s">
        <v>3821</v>
      </c>
      <c r="E1559" s="2" t="s">
        <v>11986</v>
      </c>
      <c r="F1559" s="2" t="s">
        <v>11987</v>
      </c>
      <c r="G1559" s="2" t="s">
        <v>311</v>
      </c>
      <c r="H1559" s="2">
        <v>5310598778</v>
      </c>
      <c r="I1559" s="2" t="s">
        <v>11988</v>
      </c>
      <c r="J1559" s="3" t="s">
        <v>11989</v>
      </c>
      <c r="K1559" s="4">
        <v>44226</v>
      </c>
      <c r="L1559" s="3" t="s">
        <v>11990</v>
      </c>
    </row>
    <row r="1560" spans="1:12" x14ac:dyDescent="0.2">
      <c r="A1560" s="1">
        <v>1559</v>
      </c>
      <c r="B1560" s="2" t="s">
        <v>11991</v>
      </c>
      <c r="C1560" s="2" t="s">
        <v>113</v>
      </c>
      <c r="D1560" s="2" t="s">
        <v>1262</v>
      </c>
      <c r="E1560" s="2" t="s">
        <v>11992</v>
      </c>
      <c r="F1560" s="2" t="s">
        <v>11993</v>
      </c>
      <c r="G1560" s="2" t="s">
        <v>419</v>
      </c>
      <c r="H1560" s="2" t="s">
        <v>11994</v>
      </c>
      <c r="I1560" s="2">
        <v>5058523655</v>
      </c>
      <c r="J1560" s="3" t="s">
        <v>11995</v>
      </c>
      <c r="K1560" s="4">
        <v>44707</v>
      </c>
      <c r="L1560" s="3" t="s">
        <v>11996</v>
      </c>
    </row>
    <row r="1561" spans="1:12" x14ac:dyDescent="0.2">
      <c r="A1561" s="1">
        <v>1560</v>
      </c>
      <c r="B1561" s="2" t="s">
        <v>11997</v>
      </c>
      <c r="C1561" s="2" t="s">
        <v>11998</v>
      </c>
      <c r="D1561" s="2" t="s">
        <v>3342</v>
      </c>
      <c r="E1561" s="2" t="s">
        <v>11999</v>
      </c>
      <c r="F1561" s="2" t="s">
        <v>12000</v>
      </c>
      <c r="G1561" s="2" t="s">
        <v>560</v>
      </c>
      <c r="H1561" s="2" t="s">
        <v>12001</v>
      </c>
      <c r="I1561" s="2" t="s">
        <v>12002</v>
      </c>
      <c r="J1561" s="3" t="s">
        <v>12003</v>
      </c>
      <c r="K1561" s="4">
        <v>44092</v>
      </c>
      <c r="L1561" s="3" t="s">
        <v>12004</v>
      </c>
    </row>
    <row r="1562" spans="1:12" x14ac:dyDescent="0.2">
      <c r="A1562" s="1">
        <v>1561</v>
      </c>
      <c r="B1562" s="2" t="s">
        <v>12005</v>
      </c>
      <c r="C1562" s="2" t="s">
        <v>7012</v>
      </c>
      <c r="D1562" s="2" t="s">
        <v>12006</v>
      </c>
      <c r="E1562" s="2" t="s">
        <v>12007</v>
      </c>
      <c r="F1562" s="2" t="s">
        <v>12008</v>
      </c>
      <c r="G1562" s="2" t="s">
        <v>247</v>
      </c>
      <c r="H1562" s="2" t="s">
        <v>12009</v>
      </c>
      <c r="I1562" s="2" t="s">
        <v>12010</v>
      </c>
      <c r="J1562" s="3" t="s">
        <v>12011</v>
      </c>
      <c r="K1562" s="4">
        <v>44587</v>
      </c>
      <c r="L1562" s="3" t="s">
        <v>12012</v>
      </c>
    </row>
    <row r="1563" spans="1:12" x14ac:dyDescent="0.2">
      <c r="A1563" s="1">
        <v>1562</v>
      </c>
      <c r="B1563" s="2" t="s">
        <v>12013</v>
      </c>
      <c r="C1563" s="2" t="s">
        <v>6463</v>
      </c>
      <c r="D1563" s="2" t="s">
        <v>1954</v>
      </c>
      <c r="E1563" s="2" t="s">
        <v>12014</v>
      </c>
      <c r="F1563" s="2" t="s">
        <v>12015</v>
      </c>
      <c r="G1563" s="2" t="s">
        <v>1712</v>
      </c>
      <c r="H1563" s="2" t="s">
        <v>12016</v>
      </c>
      <c r="I1563" s="2" t="s">
        <v>12017</v>
      </c>
      <c r="J1563" s="3" t="s">
        <v>12018</v>
      </c>
      <c r="K1563" s="4">
        <v>44093</v>
      </c>
      <c r="L1563" s="3" t="s">
        <v>12019</v>
      </c>
    </row>
    <row r="1564" spans="1:12" x14ac:dyDescent="0.2">
      <c r="A1564" s="1">
        <v>1563</v>
      </c>
      <c r="B1564" s="2" t="s">
        <v>12020</v>
      </c>
      <c r="C1564" s="2" t="s">
        <v>4846</v>
      </c>
      <c r="D1564" s="2" t="s">
        <v>1165</v>
      </c>
      <c r="E1564" s="2" t="s">
        <v>12021</v>
      </c>
      <c r="F1564" s="2" t="s">
        <v>12022</v>
      </c>
      <c r="G1564" s="2" t="s">
        <v>2307</v>
      </c>
      <c r="H1564" s="2" t="s">
        <v>12023</v>
      </c>
      <c r="I1564" s="2" t="s">
        <v>12024</v>
      </c>
      <c r="J1564" s="3" t="s">
        <v>12025</v>
      </c>
      <c r="K1564" s="4">
        <v>44090</v>
      </c>
      <c r="L1564" s="3" t="s">
        <v>12026</v>
      </c>
    </row>
    <row r="1565" spans="1:12" x14ac:dyDescent="0.2">
      <c r="A1565" s="1">
        <v>1564</v>
      </c>
      <c r="B1565" s="2" t="s">
        <v>12027</v>
      </c>
      <c r="C1565" s="2" t="s">
        <v>11309</v>
      </c>
      <c r="D1565" s="2" t="s">
        <v>12028</v>
      </c>
      <c r="E1565" s="2" t="s">
        <v>12029</v>
      </c>
      <c r="F1565" s="2" t="s">
        <v>12030</v>
      </c>
      <c r="G1565" s="2" t="s">
        <v>2317</v>
      </c>
      <c r="H1565" s="2" t="s">
        <v>12031</v>
      </c>
      <c r="I1565" s="2" t="s">
        <v>12032</v>
      </c>
      <c r="J1565" s="3" t="s">
        <v>12033</v>
      </c>
      <c r="K1565" s="4">
        <v>43999</v>
      </c>
      <c r="L1565" s="3" t="s">
        <v>12034</v>
      </c>
    </row>
    <row r="1566" spans="1:12" x14ac:dyDescent="0.2">
      <c r="A1566" s="1">
        <v>1565</v>
      </c>
      <c r="B1566" s="2" t="s">
        <v>12035</v>
      </c>
      <c r="C1566" s="2" t="s">
        <v>9531</v>
      </c>
      <c r="D1566" s="2" t="s">
        <v>12036</v>
      </c>
      <c r="E1566" s="2" t="s">
        <v>12037</v>
      </c>
      <c r="F1566" s="2" t="s">
        <v>12038</v>
      </c>
      <c r="G1566" s="2" t="s">
        <v>3591</v>
      </c>
      <c r="H1566" s="2" t="s">
        <v>12039</v>
      </c>
      <c r="I1566" s="2" t="s">
        <v>12040</v>
      </c>
      <c r="J1566" s="3" t="s">
        <v>12041</v>
      </c>
      <c r="K1566" s="4">
        <v>43919</v>
      </c>
      <c r="L1566" s="3" t="s">
        <v>12042</v>
      </c>
    </row>
    <row r="1567" spans="1:12" x14ac:dyDescent="0.2">
      <c r="A1567" s="1">
        <v>1566</v>
      </c>
      <c r="B1567" s="2" t="s">
        <v>12043</v>
      </c>
      <c r="C1567" s="2" t="s">
        <v>4680</v>
      </c>
      <c r="D1567" s="2" t="s">
        <v>4838</v>
      </c>
      <c r="E1567" s="2" t="s">
        <v>12044</v>
      </c>
      <c r="F1567" s="2" t="s">
        <v>12045</v>
      </c>
      <c r="G1567" s="2" t="s">
        <v>4010</v>
      </c>
      <c r="H1567" s="2" t="s">
        <v>12046</v>
      </c>
      <c r="I1567" s="2">
        <v>1164704437</v>
      </c>
      <c r="J1567" s="3" t="s">
        <v>12047</v>
      </c>
      <c r="K1567" s="4">
        <v>44247</v>
      </c>
      <c r="L1567" s="3" t="s">
        <v>12048</v>
      </c>
    </row>
    <row r="1568" spans="1:12" x14ac:dyDescent="0.2">
      <c r="A1568" s="1">
        <v>1567</v>
      </c>
      <c r="B1568" s="2" t="s">
        <v>12049</v>
      </c>
      <c r="C1568" s="2" t="s">
        <v>2358</v>
      </c>
      <c r="D1568" s="2" t="s">
        <v>6975</v>
      </c>
      <c r="E1568" s="2" t="s">
        <v>435</v>
      </c>
      <c r="F1568" s="2" t="s">
        <v>12050</v>
      </c>
      <c r="G1568" s="2" t="s">
        <v>835</v>
      </c>
      <c r="H1568" s="2" t="s">
        <v>12051</v>
      </c>
      <c r="I1568" s="2">
        <v>7083439699</v>
      </c>
      <c r="J1568" s="3" t="s">
        <v>12052</v>
      </c>
      <c r="K1568" s="4">
        <v>43840</v>
      </c>
      <c r="L1568" s="3" t="s">
        <v>12053</v>
      </c>
    </row>
    <row r="1569" spans="1:12" x14ac:dyDescent="0.2">
      <c r="A1569" s="1">
        <v>1568</v>
      </c>
      <c r="B1569" s="2" t="s">
        <v>12054</v>
      </c>
      <c r="C1569" s="2" t="s">
        <v>463</v>
      </c>
      <c r="D1569" s="2" t="s">
        <v>5892</v>
      </c>
      <c r="E1569" s="2" t="s">
        <v>12055</v>
      </c>
      <c r="F1569" s="2" t="s">
        <v>12056</v>
      </c>
      <c r="G1569" s="2" t="s">
        <v>54</v>
      </c>
      <c r="H1569" s="2" t="s">
        <v>12057</v>
      </c>
      <c r="I1569" s="2" t="s">
        <v>12058</v>
      </c>
      <c r="J1569" s="3" t="s">
        <v>12059</v>
      </c>
      <c r="K1569" s="4">
        <v>44209</v>
      </c>
      <c r="L1569" s="3" t="s">
        <v>12060</v>
      </c>
    </row>
    <row r="1570" spans="1:12" x14ac:dyDescent="0.2">
      <c r="A1570" s="1">
        <v>1569</v>
      </c>
      <c r="B1570" s="2" t="s">
        <v>12061</v>
      </c>
      <c r="C1570" s="2" t="s">
        <v>78</v>
      </c>
      <c r="D1570" s="2" t="s">
        <v>729</v>
      </c>
      <c r="E1570" s="2" t="s">
        <v>12062</v>
      </c>
      <c r="F1570" s="2" t="s">
        <v>12063</v>
      </c>
      <c r="G1570" s="2" t="s">
        <v>4010</v>
      </c>
      <c r="H1570" s="2" t="s">
        <v>12064</v>
      </c>
      <c r="I1570" s="2" t="s">
        <v>12065</v>
      </c>
      <c r="J1570" s="3" t="s">
        <v>12066</v>
      </c>
      <c r="K1570" s="4">
        <v>43956</v>
      </c>
      <c r="L1570" s="3" t="s">
        <v>12067</v>
      </c>
    </row>
    <row r="1571" spans="1:12" x14ac:dyDescent="0.2">
      <c r="A1571" s="1">
        <v>1570</v>
      </c>
      <c r="B1571" s="2" t="s">
        <v>12068</v>
      </c>
      <c r="C1571" s="2" t="s">
        <v>1369</v>
      </c>
      <c r="D1571" s="2" t="s">
        <v>1954</v>
      </c>
      <c r="E1571" s="2" t="s">
        <v>12069</v>
      </c>
      <c r="F1571" s="2" t="s">
        <v>12070</v>
      </c>
      <c r="G1571" s="2" t="s">
        <v>293</v>
      </c>
      <c r="H1571" s="2" t="s">
        <v>12071</v>
      </c>
      <c r="I1571" s="2">
        <v>6389569633</v>
      </c>
      <c r="J1571" s="3" t="s">
        <v>12072</v>
      </c>
      <c r="K1571" s="4">
        <v>44592</v>
      </c>
      <c r="L1571" s="3" t="s">
        <v>12073</v>
      </c>
    </row>
    <row r="1572" spans="1:12" x14ac:dyDescent="0.2">
      <c r="A1572" s="1">
        <v>1571</v>
      </c>
      <c r="B1572" s="2" t="s">
        <v>12074</v>
      </c>
      <c r="C1572" s="2" t="s">
        <v>7699</v>
      </c>
      <c r="D1572" s="2" t="s">
        <v>7622</v>
      </c>
      <c r="E1572" s="2" t="s">
        <v>12075</v>
      </c>
      <c r="F1572" s="2" t="s">
        <v>12076</v>
      </c>
      <c r="G1572" s="2" t="s">
        <v>447</v>
      </c>
      <c r="H1572" s="2" t="s">
        <v>12077</v>
      </c>
      <c r="I1572" s="2" t="s">
        <v>12078</v>
      </c>
      <c r="J1572" s="3" t="s">
        <v>12079</v>
      </c>
      <c r="K1572" s="4">
        <v>43971</v>
      </c>
      <c r="L1572" s="3" t="s">
        <v>12080</v>
      </c>
    </row>
    <row r="1573" spans="1:12" x14ac:dyDescent="0.2">
      <c r="A1573" s="1">
        <v>1572</v>
      </c>
      <c r="B1573" s="2" t="s">
        <v>12081</v>
      </c>
      <c r="C1573" s="2" t="s">
        <v>4822</v>
      </c>
      <c r="D1573" s="2" t="s">
        <v>12082</v>
      </c>
      <c r="E1573" s="2" t="s">
        <v>12083</v>
      </c>
      <c r="F1573" s="2" t="s">
        <v>3770</v>
      </c>
      <c r="G1573" s="2" t="s">
        <v>447</v>
      </c>
      <c r="H1573" s="2" t="s">
        <v>12084</v>
      </c>
      <c r="I1573" s="2">
        <v>6585975098</v>
      </c>
      <c r="J1573" s="3" t="s">
        <v>12085</v>
      </c>
      <c r="K1573" s="4">
        <v>44063</v>
      </c>
      <c r="L1573" s="3" t="s">
        <v>12086</v>
      </c>
    </row>
    <row r="1574" spans="1:12" x14ac:dyDescent="0.2">
      <c r="A1574" s="1">
        <v>1573</v>
      </c>
      <c r="B1574" s="2" t="s">
        <v>12087</v>
      </c>
      <c r="C1574" s="2" t="s">
        <v>4368</v>
      </c>
      <c r="D1574" s="2" t="s">
        <v>577</v>
      </c>
      <c r="E1574" s="2" t="s">
        <v>12088</v>
      </c>
      <c r="F1574" s="2" t="s">
        <v>12089</v>
      </c>
      <c r="G1574" s="2" t="s">
        <v>1489</v>
      </c>
      <c r="H1574" s="2" t="s">
        <v>12090</v>
      </c>
      <c r="I1574" s="2" t="s">
        <v>12091</v>
      </c>
      <c r="J1574" s="3" t="s">
        <v>12092</v>
      </c>
      <c r="K1574" s="4">
        <v>44268</v>
      </c>
      <c r="L1574" s="3" t="s">
        <v>12093</v>
      </c>
    </row>
    <row r="1575" spans="1:12" x14ac:dyDescent="0.2">
      <c r="A1575" s="1">
        <v>1574</v>
      </c>
      <c r="B1575" s="2" t="s">
        <v>12094</v>
      </c>
      <c r="C1575" s="2" t="s">
        <v>1174</v>
      </c>
      <c r="D1575" s="2" t="s">
        <v>10615</v>
      </c>
      <c r="E1575" s="2" t="s">
        <v>12095</v>
      </c>
      <c r="F1575" s="2" t="s">
        <v>12096</v>
      </c>
      <c r="G1575" s="2" t="s">
        <v>2255</v>
      </c>
      <c r="H1575" s="2" t="s">
        <v>12097</v>
      </c>
      <c r="I1575" s="2" t="s">
        <v>12098</v>
      </c>
      <c r="J1575" s="3" t="s">
        <v>12099</v>
      </c>
      <c r="K1575" s="4">
        <v>44341</v>
      </c>
      <c r="L1575" s="3" t="s">
        <v>12100</v>
      </c>
    </row>
    <row r="1576" spans="1:12" x14ac:dyDescent="0.2">
      <c r="A1576" s="1">
        <v>1575</v>
      </c>
      <c r="B1576" s="2" t="s">
        <v>12101</v>
      </c>
      <c r="C1576" s="2" t="s">
        <v>4985</v>
      </c>
      <c r="D1576" s="2" t="s">
        <v>4909</v>
      </c>
      <c r="E1576" s="2" t="s">
        <v>12102</v>
      </c>
      <c r="F1576" s="2" t="s">
        <v>12103</v>
      </c>
      <c r="G1576" s="2" t="s">
        <v>217</v>
      </c>
      <c r="H1576" s="2" t="s">
        <v>12104</v>
      </c>
      <c r="I1576" s="2" t="s">
        <v>12105</v>
      </c>
      <c r="J1576" s="3" t="s">
        <v>12106</v>
      </c>
      <c r="K1576" s="4">
        <v>44464</v>
      </c>
      <c r="L1576" s="3" t="s">
        <v>12107</v>
      </c>
    </row>
    <row r="1577" spans="1:12" x14ac:dyDescent="0.2">
      <c r="A1577" s="1">
        <v>1576</v>
      </c>
      <c r="B1577" s="2" t="s">
        <v>12108</v>
      </c>
      <c r="C1577" s="2" t="s">
        <v>1922</v>
      </c>
      <c r="D1577" s="2" t="s">
        <v>1386</v>
      </c>
      <c r="E1577" s="2" t="s">
        <v>12109</v>
      </c>
      <c r="F1577" s="2" t="s">
        <v>12110</v>
      </c>
      <c r="G1577" s="2" t="s">
        <v>806</v>
      </c>
      <c r="H1577" s="2" t="s">
        <v>12111</v>
      </c>
      <c r="I1577" s="2">
        <v>4886643413</v>
      </c>
      <c r="J1577" s="3" t="s">
        <v>12112</v>
      </c>
      <c r="K1577" s="4">
        <v>44464</v>
      </c>
      <c r="L1577" s="3" t="s">
        <v>12113</v>
      </c>
    </row>
    <row r="1578" spans="1:12" x14ac:dyDescent="0.2">
      <c r="A1578" s="1">
        <v>1577</v>
      </c>
      <c r="B1578" s="2" t="s">
        <v>12114</v>
      </c>
      <c r="C1578" s="2" t="s">
        <v>10252</v>
      </c>
      <c r="D1578" s="2" t="s">
        <v>2048</v>
      </c>
      <c r="E1578" s="2" t="s">
        <v>12115</v>
      </c>
      <c r="F1578" s="2" t="s">
        <v>12116</v>
      </c>
      <c r="G1578" s="2" t="s">
        <v>301</v>
      </c>
      <c r="H1578" s="2" t="s">
        <v>12117</v>
      </c>
      <c r="I1578" s="2" t="s">
        <v>12118</v>
      </c>
      <c r="J1578" s="3" t="s">
        <v>12119</v>
      </c>
      <c r="K1578" s="4">
        <v>44275</v>
      </c>
      <c r="L1578" s="3" t="s">
        <v>12120</v>
      </c>
    </row>
    <row r="1579" spans="1:12" x14ac:dyDescent="0.2">
      <c r="A1579" s="1">
        <v>1578</v>
      </c>
      <c r="B1579" s="2" t="s">
        <v>12121</v>
      </c>
      <c r="C1579" s="2" t="s">
        <v>11505</v>
      </c>
      <c r="D1579" s="2" t="s">
        <v>12122</v>
      </c>
      <c r="E1579" s="2" t="s">
        <v>12123</v>
      </c>
      <c r="F1579" s="2" t="s">
        <v>12124</v>
      </c>
      <c r="G1579" s="2" t="s">
        <v>17</v>
      </c>
      <c r="H1579" s="2" t="s">
        <v>12125</v>
      </c>
      <c r="I1579" s="2" t="s">
        <v>12126</v>
      </c>
      <c r="J1579" s="3" t="s">
        <v>12127</v>
      </c>
      <c r="K1579" s="4">
        <v>44196</v>
      </c>
      <c r="L1579" s="3" t="s">
        <v>12128</v>
      </c>
    </row>
    <row r="1580" spans="1:12" x14ac:dyDescent="0.2">
      <c r="A1580" s="1">
        <v>1579</v>
      </c>
      <c r="B1580" s="2" t="s">
        <v>12129</v>
      </c>
      <c r="C1580" s="2" t="s">
        <v>1530</v>
      </c>
      <c r="D1580" s="2" t="s">
        <v>12130</v>
      </c>
      <c r="E1580" s="2" t="s">
        <v>12131</v>
      </c>
      <c r="F1580" s="2" t="s">
        <v>12132</v>
      </c>
      <c r="G1580" s="2" t="s">
        <v>1292</v>
      </c>
      <c r="H1580" s="2" t="s">
        <v>12133</v>
      </c>
      <c r="I1580" s="2" t="s">
        <v>12134</v>
      </c>
      <c r="J1580" s="3" t="s">
        <v>12135</v>
      </c>
      <c r="K1580" s="4">
        <v>43959</v>
      </c>
      <c r="L1580" s="3" t="s">
        <v>12136</v>
      </c>
    </row>
    <row r="1581" spans="1:12" x14ac:dyDescent="0.2">
      <c r="A1581" s="1">
        <v>1580</v>
      </c>
      <c r="B1581" s="2" t="s">
        <v>12137</v>
      </c>
      <c r="C1581" s="2" t="s">
        <v>4001</v>
      </c>
      <c r="D1581" s="2" t="s">
        <v>6484</v>
      </c>
      <c r="E1581" s="2" t="s">
        <v>12138</v>
      </c>
      <c r="F1581" s="2" t="s">
        <v>12139</v>
      </c>
      <c r="G1581" s="2" t="s">
        <v>696</v>
      </c>
      <c r="H1581" s="2" t="s">
        <v>12140</v>
      </c>
      <c r="I1581" s="2" t="s">
        <v>12141</v>
      </c>
      <c r="J1581" s="3" t="s">
        <v>12142</v>
      </c>
      <c r="K1581" s="4">
        <v>44619</v>
      </c>
      <c r="L1581" s="3" t="s">
        <v>12143</v>
      </c>
    </row>
    <row r="1582" spans="1:12" x14ac:dyDescent="0.2">
      <c r="A1582" s="1">
        <v>1581</v>
      </c>
      <c r="B1582" s="2" t="s">
        <v>12144</v>
      </c>
      <c r="C1582" s="2" t="s">
        <v>10336</v>
      </c>
      <c r="D1582" s="2" t="s">
        <v>5578</v>
      </c>
      <c r="E1582" s="2" t="s">
        <v>12145</v>
      </c>
      <c r="F1582" s="2" t="s">
        <v>12146</v>
      </c>
      <c r="G1582" s="2" t="s">
        <v>125</v>
      </c>
      <c r="H1582" s="2" t="s">
        <v>12147</v>
      </c>
      <c r="I1582" s="2" t="s">
        <v>12148</v>
      </c>
      <c r="J1582" s="3" t="s">
        <v>12149</v>
      </c>
      <c r="K1582" s="4">
        <v>44244</v>
      </c>
      <c r="L1582" s="3" t="s">
        <v>12150</v>
      </c>
    </row>
    <row r="1583" spans="1:12" x14ac:dyDescent="0.2">
      <c r="A1583" s="1">
        <v>1582</v>
      </c>
      <c r="B1583" s="2" t="s">
        <v>12151</v>
      </c>
      <c r="C1583" s="2" t="s">
        <v>1579</v>
      </c>
      <c r="D1583" s="2" t="s">
        <v>4200</v>
      </c>
      <c r="E1583" s="2" t="s">
        <v>12152</v>
      </c>
      <c r="F1583" s="2" t="s">
        <v>12153</v>
      </c>
      <c r="G1583" s="2" t="s">
        <v>330</v>
      </c>
      <c r="H1583" s="2">
        <v>1249409857</v>
      </c>
      <c r="I1583" s="2" t="s">
        <v>12154</v>
      </c>
      <c r="J1583" s="3" t="s">
        <v>12155</v>
      </c>
      <c r="K1583" s="4">
        <v>43857</v>
      </c>
      <c r="L1583" s="3" t="s">
        <v>12156</v>
      </c>
    </row>
    <row r="1584" spans="1:12" x14ac:dyDescent="0.2">
      <c r="A1584" s="1">
        <v>1583</v>
      </c>
      <c r="B1584" s="2" t="s">
        <v>12157</v>
      </c>
      <c r="C1584" s="2" t="s">
        <v>4155</v>
      </c>
      <c r="D1584" s="2" t="s">
        <v>9309</v>
      </c>
      <c r="E1584" s="2" t="s">
        <v>12158</v>
      </c>
      <c r="F1584" s="2" t="s">
        <v>12159</v>
      </c>
      <c r="G1584" s="2" t="s">
        <v>1213</v>
      </c>
      <c r="H1584" s="2" t="s">
        <v>12160</v>
      </c>
      <c r="I1584" s="2">
        <f>1-224-884-7215</f>
        <v>-8322</v>
      </c>
      <c r="J1584" s="3" t="s">
        <v>12161</v>
      </c>
      <c r="K1584" s="4">
        <v>43935</v>
      </c>
      <c r="L1584" s="3" t="s">
        <v>12162</v>
      </c>
    </row>
    <row r="1585" spans="1:12" x14ac:dyDescent="0.2">
      <c r="A1585" s="1">
        <v>1584</v>
      </c>
      <c r="B1585" s="2" t="s">
        <v>12163</v>
      </c>
      <c r="C1585" s="2" t="s">
        <v>6599</v>
      </c>
      <c r="D1585" s="2" t="s">
        <v>214</v>
      </c>
      <c r="E1585" s="2" t="s">
        <v>703</v>
      </c>
      <c r="F1585" s="2" t="s">
        <v>12164</v>
      </c>
      <c r="G1585" s="2" t="s">
        <v>125</v>
      </c>
      <c r="H1585" s="2" t="s">
        <v>12165</v>
      </c>
      <c r="I1585" s="2">
        <v>4353767616</v>
      </c>
      <c r="J1585" s="3" t="s">
        <v>12166</v>
      </c>
      <c r="K1585" s="4">
        <v>43912</v>
      </c>
      <c r="L1585" s="3" t="s">
        <v>12167</v>
      </c>
    </row>
    <row r="1586" spans="1:12" x14ac:dyDescent="0.2">
      <c r="A1586" s="1">
        <v>1585</v>
      </c>
      <c r="B1586" s="2" t="s">
        <v>12168</v>
      </c>
      <c r="C1586" s="2" t="s">
        <v>2942</v>
      </c>
      <c r="D1586" s="2" t="s">
        <v>12036</v>
      </c>
      <c r="E1586" s="2" t="s">
        <v>12169</v>
      </c>
      <c r="F1586" s="2" t="s">
        <v>12170</v>
      </c>
      <c r="G1586" s="2" t="s">
        <v>476</v>
      </c>
      <c r="H1586" s="2" t="s">
        <v>12171</v>
      </c>
      <c r="I1586" s="2" t="s">
        <v>12172</v>
      </c>
      <c r="J1586" s="3" t="s">
        <v>12173</v>
      </c>
      <c r="K1586" s="4">
        <v>44434</v>
      </c>
      <c r="L1586" s="3" t="s">
        <v>12174</v>
      </c>
    </row>
    <row r="1587" spans="1:12" x14ac:dyDescent="0.2">
      <c r="A1587" s="1">
        <v>1586</v>
      </c>
      <c r="B1587" s="2" t="s">
        <v>12175</v>
      </c>
      <c r="C1587" s="2" t="s">
        <v>9531</v>
      </c>
      <c r="D1587" s="2" t="s">
        <v>7435</v>
      </c>
      <c r="E1587" s="2" t="s">
        <v>12176</v>
      </c>
      <c r="F1587" s="2" t="s">
        <v>12177</v>
      </c>
      <c r="G1587" s="2" t="s">
        <v>652</v>
      </c>
      <c r="H1587" s="2" t="s">
        <v>12178</v>
      </c>
      <c r="I1587" s="2" t="s">
        <v>12179</v>
      </c>
      <c r="J1587" s="3" t="s">
        <v>12180</v>
      </c>
      <c r="K1587" s="4">
        <v>44158</v>
      </c>
      <c r="L1587" s="3" t="s">
        <v>12181</v>
      </c>
    </row>
    <row r="1588" spans="1:12" x14ac:dyDescent="0.2">
      <c r="A1588" s="1">
        <v>1587</v>
      </c>
      <c r="B1588" s="2" t="s">
        <v>12182</v>
      </c>
      <c r="C1588" s="2" t="s">
        <v>917</v>
      </c>
      <c r="D1588" s="2" t="s">
        <v>3334</v>
      </c>
      <c r="E1588" s="2" t="s">
        <v>12183</v>
      </c>
      <c r="F1588" s="2" t="s">
        <v>12184</v>
      </c>
      <c r="G1588" s="2" t="s">
        <v>237</v>
      </c>
      <c r="H1588" s="2" t="s">
        <v>12185</v>
      </c>
      <c r="I1588" s="2" t="s">
        <v>12186</v>
      </c>
      <c r="J1588" s="3" t="s">
        <v>12187</v>
      </c>
      <c r="K1588" s="4">
        <v>44591</v>
      </c>
      <c r="L1588" s="3" t="s">
        <v>12188</v>
      </c>
    </row>
    <row r="1589" spans="1:12" x14ac:dyDescent="0.2">
      <c r="A1589" s="1">
        <v>1588</v>
      </c>
      <c r="B1589" s="2" t="s">
        <v>12189</v>
      </c>
      <c r="C1589" s="2" t="s">
        <v>12190</v>
      </c>
      <c r="D1589" s="2" t="s">
        <v>4039</v>
      </c>
      <c r="E1589" s="2" t="s">
        <v>12191</v>
      </c>
      <c r="F1589" s="2" t="s">
        <v>12192</v>
      </c>
      <c r="G1589" s="2" t="s">
        <v>2680</v>
      </c>
      <c r="H1589" s="2" t="s">
        <v>12193</v>
      </c>
      <c r="I1589" s="2" t="s">
        <v>12194</v>
      </c>
      <c r="J1589" s="3" t="s">
        <v>12195</v>
      </c>
      <c r="K1589" s="4">
        <v>44033</v>
      </c>
      <c r="L1589" s="3" t="s">
        <v>12196</v>
      </c>
    </row>
    <row r="1590" spans="1:12" x14ac:dyDescent="0.2">
      <c r="A1590" s="1">
        <v>1589</v>
      </c>
      <c r="B1590" s="2" t="s">
        <v>12197</v>
      </c>
      <c r="C1590" s="2" t="s">
        <v>934</v>
      </c>
      <c r="D1590" s="2" t="s">
        <v>11364</v>
      </c>
      <c r="E1590" s="2" t="s">
        <v>6990</v>
      </c>
      <c r="F1590" s="2" t="s">
        <v>12198</v>
      </c>
      <c r="G1590" s="2" t="s">
        <v>378</v>
      </c>
      <c r="H1590" s="2" t="s">
        <v>12199</v>
      </c>
      <c r="I1590" s="2" t="s">
        <v>12200</v>
      </c>
      <c r="J1590" s="3" t="s">
        <v>12201</v>
      </c>
      <c r="K1590" s="4">
        <v>44416</v>
      </c>
      <c r="L1590" s="3" t="s">
        <v>12202</v>
      </c>
    </row>
    <row r="1591" spans="1:12" x14ac:dyDescent="0.2">
      <c r="A1591" s="1">
        <v>1590</v>
      </c>
      <c r="B1591" s="2" t="s">
        <v>12203</v>
      </c>
      <c r="C1591" s="2" t="s">
        <v>1174</v>
      </c>
      <c r="D1591" s="2" t="s">
        <v>5300</v>
      </c>
      <c r="E1591" s="2" t="s">
        <v>12204</v>
      </c>
      <c r="F1591" s="2" t="s">
        <v>12205</v>
      </c>
      <c r="G1591" s="2" t="s">
        <v>3534</v>
      </c>
      <c r="H1591" s="2" t="s">
        <v>12206</v>
      </c>
      <c r="I1591" s="2" t="s">
        <v>12207</v>
      </c>
      <c r="J1591" s="3" t="s">
        <v>12208</v>
      </c>
      <c r="K1591" s="4">
        <v>44638</v>
      </c>
      <c r="L1591" s="3" t="s">
        <v>12209</v>
      </c>
    </row>
    <row r="1592" spans="1:12" x14ac:dyDescent="0.2">
      <c r="A1592" s="1">
        <v>1591</v>
      </c>
      <c r="B1592" s="2" t="s">
        <v>12210</v>
      </c>
      <c r="C1592" s="2" t="s">
        <v>2624</v>
      </c>
      <c r="D1592" s="2" t="s">
        <v>9584</v>
      </c>
      <c r="E1592" s="2" t="s">
        <v>12211</v>
      </c>
      <c r="F1592" s="2" t="s">
        <v>12212</v>
      </c>
      <c r="G1592" s="2" t="s">
        <v>957</v>
      </c>
      <c r="H1592" s="2" t="s">
        <v>12213</v>
      </c>
      <c r="I1592" s="2" t="s">
        <v>12214</v>
      </c>
      <c r="J1592" s="3" t="s">
        <v>12215</v>
      </c>
      <c r="K1592" s="4">
        <v>44197</v>
      </c>
      <c r="L1592" s="3" t="s">
        <v>12216</v>
      </c>
    </row>
    <row r="1593" spans="1:12" x14ac:dyDescent="0.2">
      <c r="A1593" s="1">
        <v>1592</v>
      </c>
      <c r="B1593" s="2" t="s">
        <v>12217</v>
      </c>
      <c r="C1593" s="2" t="s">
        <v>11202</v>
      </c>
      <c r="D1593" s="2" t="s">
        <v>4174</v>
      </c>
      <c r="E1593" s="2" t="s">
        <v>12218</v>
      </c>
      <c r="F1593" s="2" t="s">
        <v>12219</v>
      </c>
      <c r="G1593" s="2" t="s">
        <v>4335</v>
      </c>
      <c r="H1593" s="2" t="s">
        <v>12220</v>
      </c>
      <c r="I1593" s="2" t="s">
        <v>12221</v>
      </c>
      <c r="J1593" s="3" t="s">
        <v>12222</v>
      </c>
      <c r="K1593" s="4">
        <v>44620</v>
      </c>
      <c r="L1593" s="3" t="s">
        <v>1286</v>
      </c>
    </row>
    <row r="1594" spans="1:12" x14ac:dyDescent="0.2">
      <c r="A1594" s="1">
        <v>1593</v>
      </c>
      <c r="B1594" s="2" t="s">
        <v>12223</v>
      </c>
      <c r="C1594" s="2" t="s">
        <v>10152</v>
      </c>
      <c r="D1594" s="2" t="s">
        <v>9375</v>
      </c>
      <c r="E1594" s="2" t="s">
        <v>12224</v>
      </c>
      <c r="F1594" s="2" t="s">
        <v>12225</v>
      </c>
      <c r="G1594" s="2" t="s">
        <v>2378</v>
      </c>
      <c r="H1594" s="2" t="s">
        <v>12226</v>
      </c>
      <c r="I1594" s="2" t="s">
        <v>12227</v>
      </c>
      <c r="J1594" s="3" t="s">
        <v>12228</v>
      </c>
      <c r="K1594" s="4">
        <v>43885</v>
      </c>
      <c r="L1594" s="3" t="s">
        <v>12229</v>
      </c>
    </row>
    <row r="1595" spans="1:12" x14ac:dyDescent="0.2">
      <c r="A1595" s="1">
        <v>1594</v>
      </c>
      <c r="B1595" s="2" t="s">
        <v>12230</v>
      </c>
      <c r="C1595" s="2" t="s">
        <v>1681</v>
      </c>
      <c r="D1595" s="2" t="s">
        <v>5407</v>
      </c>
      <c r="E1595" s="2" t="s">
        <v>12231</v>
      </c>
      <c r="F1595" s="2" t="s">
        <v>12232</v>
      </c>
      <c r="G1595" s="2" t="s">
        <v>2191</v>
      </c>
      <c r="H1595" s="2" t="s">
        <v>12233</v>
      </c>
      <c r="I1595" s="2" t="s">
        <v>12234</v>
      </c>
      <c r="J1595" s="3" t="s">
        <v>12235</v>
      </c>
      <c r="K1595" s="4">
        <v>44613</v>
      </c>
      <c r="L1595" s="3" t="s">
        <v>12236</v>
      </c>
    </row>
    <row r="1596" spans="1:12" x14ac:dyDescent="0.2">
      <c r="A1596" s="1">
        <v>1595</v>
      </c>
      <c r="B1596" s="2" t="s">
        <v>12237</v>
      </c>
      <c r="C1596" s="2" t="s">
        <v>7661</v>
      </c>
      <c r="D1596" s="2" t="s">
        <v>557</v>
      </c>
      <c r="E1596" s="2" t="s">
        <v>12238</v>
      </c>
      <c r="F1596" s="2" t="s">
        <v>12239</v>
      </c>
      <c r="G1596" s="2" t="s">
        <v>3271</v>
      </c>
      <c r="H1596" s="2" t="s">
        <v>12240</v>
      </c>
      <c r="I1596" s="2" t="s">
        <v>12241</v>
      </c>
      <c r="J1596" s="3" t="s">
        <v>12242</v>
      </c>
      <c r="K1596" s="4">
        <v>43894</v>
      </c>
      <c r="L1596" s="3" t="s">
        <v>12243</v>
      </c>
    </row>
    <row r="1597" spans="1:12" x14ac:dyDescent="0.2">
      <c r="A1597" s="1">
        <v>1596</v>
      </c>
      <c r="B1597" s="2" t="s">
        <v>12244</v>
      </c>
      <c r="C1597" s="2" t="s">
        <v>463</v>
      </c>
      <c r="D1597" s="2" t="s">
        <v>3598</v>
      </c>
      <c r="E1597" s="2" t="s">
        <v>12245</v>
      </c>
      <c r="F1597" s="2" t="s">
        <v>12246</v>
      </c>
      <c r="G1597" s="2" t="s">
        <v>696</v>
      </c>
      <c r="H1597" s="2" t="s">
        <v>12247</v>
      </c>
      <c r="I1597" s="2">
        <v>6973275695</v>
      </c>
      <c r="J1597" s="3" t="s">
        <v>12248</v>
      </c>
      <c r="K1597" s="4">
        <v>44560</v>
      </c>
      <c r="L1597" s="3" t="s">
        <v>12249</v>
      </c>
    </row>
    <row r="1598" spans="1:12" x14ac:dyDescent="0.2">
      <c r="A1598" s="1">
        <v>1597</v>
      </c>
      <c r="B1598" s="2" t="s">
        <v>12250</v>
      </c>
      <c r="C1598" s="2" t="s">
        <v>1798</v>
      </c>
      <c r="D1598" s="2" t="s">
        <v>649</v>
      </c>
      <c r="E1598" s="2" t="s">
        <v>12251</v>
      </c>
      <c r="F1598" s="2" t="s">
        <v>8155</v>
      </c>
      <c r="G1598" s="2" t="s">
        <v>3271</v>
      </c>
      <c r="H1598" s="2" t="s">
        <v>12252</v>
      </c>
      <c r="I1598" s="2" t="s">
        <v>12253</v>
      </c>
      <c r="J1598" s="3" t="s">
        <v>12254</v>
      </c>
      <c r="K1598" s="4">
        <v>44269</v>
      </c>
      <c r="L1598" s="3" t="s">
        <v>12255</v>
      </c>
    </row>
    <row r="1599" spans="1:12" x14ac:dyDescent="0.2">
      <c r="A1599" s="1">
        <v>1598</v>
      </c>
      <c r="B1599" s="2" t="s">
        <v>12256</v>
      </c>
      <c r="C1599" s="2" t="s">
        <v>177</v>
      </c>
      <c r="D1599" s="2" t="s">
        <v>1512</v>
      </c>
      <c r="E1599" s="2" t="s">
        <v>12257</v>
      </c>
      <c r="F1599" s="2" t="s">
        <v>1248</v>
      </c>
      <c r="G1599" s="2" t="s">
        <v>4149</v>
      </c>
      <c r="H1599" s="2" t="s">
        <v>12258</v>
      </c>
      <c r="I1599" s="2" t="s">
        <v>12259</v>
      </c>
      <c r="J1599" s="3" t="s">
        <v>12260</v>
      </c>
      <c r="K1599" s="4">
        <v>44556</v>
      </c>
      <c r="L1599" s="3" t="s">
        <v>12261</v>
      </c>
    </row>
    <row r="1600" spans="1:12" x14ac:dyDescent="0.2">
      <c r="A1600" s="1">
        <v>1599</v>
      </c>
      <c r="B1600" s="2" t="s">
        <v>12262</v>
      </c>
      <c r="C1600" s="2" t="s">
        <v>3956</v>
      </c>
      <c r="D1600" s="2" t="s">
        <v>11294</v>
      </c>
      <c r="E1600" s="2" t="s">
        <v>12263</v>
      </c>
      <c r="F1600" s="2" t="s">
        <v>12264</v>
      </c>
      <c r="G1600" s="2" t="s">
        <v>3568</v>
      </c>
      <c r="H1600" s="2" t="s">
        <v>12265</v>
      </c>
      <c r="I1600" s="2" t="s">
        <v>12266</v>
      </c>
      <c r="J1600" s="3" t="s">
        <v>12267</v>
      </c>
      <c r="K1600" s="4">
        <v>44545</v>
      </c>
      <c r="L1600" s="3" t="s">
        <v>12268</v>
      </c>
    </row>
    <row r="1601" spans="1:12" x14ac:dyDescent="0.2">
      <c r="A1601" s="1">
        <v>1600</v>
      </c>
      <c r="B1601" s="2" t="s">
        <v>12269</v>
      </c>
      <c r="C1601" s="2" t="s">
        <v>167</v>
      </c>
      <c r="D1601" s="2" t="s">
        <v>3190</v>
      </c>
      <c r="E1601" s="2" t="s">
        <v>12270</v>
      </c>
      <c r="F1601" s="2" t="s">
        <v>12271</v>
      </c>
      <c r="G1601" s="2" t="s">
        <v>257</v>
      </c>
      <c r="H1601" s="2" t="s">
        <v>12272</v>
      </c>
      <c r="I1601" s="2" t="s">
        <v>12273</v>
      </c>
      <c r="J1601" s="3" t="s">
        <v>12274</v>
      </c>
      <c r="K1601" s="4">
        <v>44607</v>
      </c>
      <c r="L1601" s="3" t="s">
        <v>12275</v>
      </c>
    </row>
    <row r="1602" spans="1:12" x14ac:dyDescent="0.2">
      <c r="A1602" s="1">
        <v>1601</v>
      </c>
      <c r="B1602" s="2" t="s">
        <v>12276</v>
      </c>
      <c r="C1602" s="2" t="s">
        <v>2170</v>
      </c>
      <c r="D1602" s="2" t="s">
        <v>917</v>
      </c>
      <c r="E1602" s="2" t="s">
        <v>12277</v>
      </c>
      <c r="F1602" s="2" t="s">
        <v>12278</v>
      </c>
      <c r="G1602" s="2" t="s">
        <v>3302</v>
      </c>
      <c r="H1602" s="2" t="s">
        <v>12279</v>
      </c>
      <c r="I1602" s="2" t="s">
        <v>12280</v>
      </c>
      <c r="J1602" s="3" t="s">
        <v>12281</v>
      </c>
      <c r="K1602" s="4">
        <v>43875</v>
      </c>
      <c r="L1602" s="3" t="s">
        <v>12282</v>
      </c>
    </row>
    <row r="1603" spans="1:12" x14ac:dyDescent="0.2">
      <c r="A1603" s="1">
        <v>1602</v>
      </c>
      <c r="B1603" s="2" t="s">
        <v>12283</v>
      </c>
      <c r="C1603" s="2" t="s">
        <v>2029</v>
      </c>
      <c r="D1603" s="2" t="s">
        <v>402</v>
      </c>
      <c r="E1603" s="2" t="s">
        <v>12284</v>
      </c>
      <c r="F1603" s="2" t="s">
        <v>12285</v>
      </c>
      <c r="G1603" s="2" t="s">
        <v>1317</v>
      </c>
      <c r="H1603" s="2" t="s">
        <v>12286</v>
      </c>
      <c r="I1603" s="2" t="s">
        <v>12287</v>
      </c>
      <c r="J1603" s="3" t="s">
        <v>12288</v>
      </c>
      <c r="K1603" s="4">
        <v>43975</v>
      </c>
      <c r="L1603" s="3" t="s">
        <v>12289</v>
      </c>
    </row>
    <row r="1604" spans="1:12" x14ac:dyDescent="0.2">
      <c r="A1604" s="1">
        <v>1603</v>
      </c>
      <c r="B1604" s="2" t="s">
        <v>12290</v>
      </c>
      <c r="C1604" s="2" t="s">
        <v>953</v>
      </c>
      <c r="D1604" s="2" t="s">
        <v>6655</v>
      </c>
      <c r="E1604" s="2" t="s">
        <v>12291</v>
      </c>
      <c r="F1604" s="2" t="s">
        <v>12292</v>
      </c>
      <c r="G1604" s="2" t="s">
        <v>7170</v>
      </c>
      <c r="H1604" s="2" t="s">
        <v>12293</v>
      </c>
      <c r="I1604" s="2" t="s">
        <v>12294</v>
      </c>
      <c r="J1604" s="3" t="s">
        <v>12295</v>
      </c>
      <c r="K1604" s="4">
        <v>43970</v>
      </c>
      <c r="L1604" s="3" t="s">
        <v>12296</v>
      </c>
    </row>
    <row r="1605" spans="1:12" x14ac:dyDescent="0.2">
      <c r="A1605" s="1">
        <v>1604</v>
      </c>
      <c r="B1605" s="2" t="s">
        <v>12297</v>
      </c>
      <c r="C1605" s="2" t="s">
        <v>2649</v>
      </c>
      <c r="D1605" s="2" t="s">
        <v>1075</v>
      </c>
      <c r="E1605" s="2" t="s">
        <v>12298</v>
      </c>
      <c r="F1605" s="2" t="s">
        <v>12299</v>
      </c>
      <c r="G1605" s="2" t="s">
        <v>1282</v>
      </c>
      <c r="H1605" s="2" t="s">
        <v>12300</v>
      </c>
      <c r="I1605" s="2" t="s">
        <v>12301</v>
      </c>
      <c r="J1605" s="3" t="s">
        <v>12302</v>
      </c>
      <c r="K1605" s="4">
        <v>43881</v>
      </c>
      <c r="L1605" s="3" t="s">
        <v>12303</v>
      </c>
    </row>
    <row r="1606" spans="1:12" x14ac:dyDescent="0.2">
      <c r="A1606" s="1">
        <v>1605</v>
      </c>
      <c r="B1606" s="2" t="s">
        <v>12304</v>
      </c>
      <c r="C1606" s="2" t="s">
        <v>1798</v>
      </c>
      <c r="D1606" s="2" t="s">
        <v>12305</v>
      </c>
      <c r="E1606" s="2" t="s">
        <v>12306</v>
      </c>
      <c r="F1606" s="2" t="s">
        <v>12307</v>
      </c>
      <c r="G1606" s="2" t="s">
        <v>200</v>
      </c>
      <c r="H1606" s="2" t="s">
        <v>12308</v>
      </c>
      <c r="I1606" s="2" t="s">
        <v>12309</v>
      </c>
      <c r="J1606" s="3" t="s">
        <v>12310</v>
      </c>
      <c r="K1606" s="4">
        <v>44498</v>
      </c>
      <c r="L1606" s="3" t="s">
        <v>12311</v>
      </c>
    </row>
    <row r="1607" spans="1:12" x14ac:dyDescent="0.2">
      <c r="A1607" s="1">
        <v>1606</v>
      </c>
      <c r="B1607" s="2" t="s">
        <v>12312</v>
      </c>
      <c r="C1607" s="2" t="s">
        <v>2450</v>
      </c>
      <c r="D1607" s="2" t="s">
        <v>12313</v>
      </c>
      <c r="E1607" s="2" t="s">
        <v>12314</v>
      </c>
      <c r="F1607" s="2" t="s">
        <v>12315</v>
      </c>
      <c r="G1607" s="2" t="s">
        <v>293</v>
      </c>
      <c r="H1607" s="2" t="s">
        <v>12316</v>
      </c>
      <c r="I1607" s="2" t="s">
        <v>12317</v>
      </c>
      <c r="J1607" s="3" t="s">
        <v>12318</v>
      </c>
      <c r="K1607" s="4">
        <v>43964</v>
      </c>
      <c r="L1607" s="3" t="s">
        <v>12319</v>
      </c>
    </row>
    <row r="1608" spans="1:12" x14ac:dyDescent="0.2">
      <c r="A1608" s="1">
        <v>1607</v>
      </c>
      <c r="B1608" s="2" t="s">
        <v>12320</v>
      </c>
      <c r="C1608" s="2" t="s">
        <v>5415</v>
      </c>
      <c r="D1608" s="2" t="s">
        <v>6247</v>
      </c>
      <c r="E1608" s="2" t="s">
        <v>12321</v>
      </c>
      <c r="F1608" s="2" t="s">
        <v>12322</v>
      </c>
      <c r="G1608" s="2" t="s">
        <v>1336</v>
      </c>
      <c r="H1608" s="2" t="s">
        <v>12323</v>
      </c>
      <c r="I1608" s="2" t="s">
        <v>12324</v>
      </c>
      <c r="J1608" s="3" t="s">
        <v>12325</v>
      </c>
      <c r="K1608" s="4">
        <v>44446</v>
      </c>
      <c r="L1608" s="3" t="s">
        <v>12326</v>
      </c>
    </row>
    <row r="1609" spans="1:12" x14ac:dyDescent="0.2">
      <c r="A1609" s="1">
        <v>1608</v>
      </c>
      <c r="B1609" s="2" t="s">
        <v>12327</v>
      </c>
      <c r="C1609" s="2" t="s">
        <v>1662</v>
      </c>
      <c r="D1609" s="2" t="s">
        <v>271</v>
      </c>
      <c r="E1609" s="2" t="s">
        <v>12328</v>
      </c>
      <c r="F1609" s="2" t="s">
        <v>12329</v>
      </c>
      <c r="G1609" s="2" t="s">
        <v>247</v>
      </c>
      <c r="H1609" s="2" t="s">
        <v>12330</v>
      </c>
      <c r="I1609" s="2" t="s">
        <v>12331</v>
      </c>
      <c r="J1609" s="3" t="s">
        <v>12332</v>
      </c>
      <c r="K1609" s="4">
        <v>43891</v>
      </c>
      <c r="L1609" s="3" t="s">
        <v>12333</v>
      </c>
    </row>
    <row r="1610" spans="1:12" x14ac:dyDescent="0.2">
      <c r="A1610" s="1">
        <v>1609</v>
      </c>
      <c r="B1610" s="2" t="s">
        <v>12334</v>
      </c>
      <c r="C1610" s="2" t="s">
        <v>5183</v>
      </c>
      <c r="D1610" s="2" t="s">
        <v>6646</v>
      </c>
      <c r="E1610" s="2" t="s">
        <v>12335</v>
      </c>
      <c r="F1610" s="2" t="s">
        <v>12336</v>
      </c>
      <c r="G1610" s="2" t="s">
        <v>54</v>
      </c>
      <c r="H1610" s="2" t="s">
        <v>12337</v>
      </c>
      <c r="I1610" s="2">
        <v>2935604473</v>
      </c>
      <c r="J1610" s="3" t="s">
        <v>12338</v>
      </c>
      <c r="K1610" s="4">
        <v>44428</v>
      </c>
      <c r="L1610" s="3" t="s">
        <v>12339</v>
      </c>
    </row>
    <row r="1611" spans="1:12" x14ac:dyDescent="0.2">
      <c r="A1611" s="1">
        <v>1610</v>
      </c>
      <c r="B1611" s="2" t="s">
        <v>12340</v>
      </c>
      <c r="C1611" s="2" t="s">
        <v>8987</v>
      </c>
      <c r="D1611" s="2" t="s">
        <v>1029</v>
      </c>
      <c r="E1611" s="2" t="s">
        <v>12341</v>
      </c>
      <c r="F1611" s="2" t="s">
        <v>12342</v>
      </c>
      <c r="G1611" s="2" t="s">
        <v>2577</v>
      </c>
      <c r="H1611" s="2" t="s">
        <v>12343</v>
      </c>
      <c r="I1611" s="2" t="s">
        <v>12344</v>
      </c>
      <c r="J1611" s="3" t="s">
        <v>12345</v>
      </c>
      <c r="K1611" s="4">
        <v>44646</v>
      </c>
      <c r="L1611" s="3" t="s">
        <v>12346</v>
      </c>
    </row>
    <row r="1612" spans="1:12" x14ac:dyDescent="0.2">
      <c r="A1612" s="1">
        <v>1611</v>
      </c>
      <c r="B1612" s="2" t="s">
        <v>12347</v>
      </c>
      <c r="C1612" s="2" t="s">
        <v>841</v>
      </c>
      <c r="D1612" s="2" t="s">
        <v>4513</v>
      </c>
      <c r="E1612" s="2" t="s">
        <v>12348</v>
      </c>
      <c r="F1612" s="2" t="s">
        <v>4266</v>
      </c>
      <c r="G1612" s="2" t="s">
        <v>9747</v>
      </c>
      <c r="H1612" s="2" t="s">
        <v>12349</v>
      </c>
      <c r="I1612" s="2" t="s">
        <v>12350</v>
      </c>
      <c r="J1612" s="3" t="s">
        <v>12351</v>
      </c>
      <c r="K1612" s="4">
        <v>44670</v>
      </c>
      <c r="L1612" s="3" t="s">
        <v>12352</v>
      </c>
    </row>
    <row r="1613" spans="1:12" x14ac:dyDescent="0.2">
      <c r="A1613" s="1">
        <v>1612</v>
      </c>
      <c r="B1613" s="2" t="s">
        <v>12353</v>
      </c>
      <c r="C1613" s="2" t="s">
        <v>4430</v>
      </c>
      <c r="D1613" s="2" t="s">
        <v>9309</v>
      </c>
      <c r="E1613" s="2" t="s">
        <v>12354</v>
      </c>
      <c r="F1613" s="2" t="s">
        <v>8939</v>
      </c>
      <c r="G1613" s="2" t="s">
        <v>467</v>
      </c>
      <c r="H1613" s="2" t="s">
        <v>12355</v>
      </c>
      <c r="I1613" s="2" t="s">
        <v>12356</v>
      </c>
      <c r="J1613" s="3" t="s">
        <v>12357</v>
      </c>
      <c r="K1613" s="4">
        <v>44525</v>
      </c>
      <c r="L1613" s="3" t="s">
        <v>12358</v>
      </c>
    </row>
    <row r="1614" spans="1:12" x14ac:dyDescent="0.2">
      <c r="A1614" s="1">
        <v>1613</v>
      </c>
      <c r="B1614" s="2" t="s">
        <v>12359</v>
      </c>
      <c r="C1614" s="2" t="s">
        <v>2640</v>
      </c>
      <c r="D1614" s="2" t="s">
        <v>9113</v>
      </c>
      <c r="E1614" s="2" t="s">
        <v>12360</v>
      </c>
      <c r="F1614" s="2" t="s">
        <v>12361</v>
      </c>
      <c r="G1614" s="2" t="s">
        <v>54</v>
      </c>
      <c r="H1614" s="2" t="s">
        <v>12362</v>
      </c>
      <c r="I1614" s="2" t="s">
        <v>12363</v>
      </c>
      <c r="J1614" s="3" t="s">
        <v>12364</v>
      </c>
      <c r="K1614" s="4">
        <v>43862</v>
      </c>
      <c r="L1614" s="3" t="s">
        <v>12365</v>
      </c>
    </row>
    <row r="1615" spans="1:12" x14ac:dyDescent="0.2">
      <c r="A1615" s="1">
        <v>1614</v>
      </c>
      <c r="B1615" s="2" t="s">
        <v>12366</v>
      </c>
      <c r="C1615" s="2" t="s">
        <v>7608</v>
      </c>
      <c r="D1615" s="2" t="s">
        <v>1298</v>
      </c>
      <c r="E1615" s="2" t="s">
        <v>12367</v>
      </c>
      <c r="F1615" s="2" t="s">
        <v>12368</v>
      </c>
      <c r="G1615" s="2" t="s">
        <v>237</v>
      </c>
      <c r="H1615" s="2" t="s">
        <v>12369</v>
      </c>
      <c r="I1615" s="2">
        <v>3573602786</v>
      </c>
      <c r="J1615" s="3" t="s">
        <v>12370</v>
      </c>
      <c r="K1615" s="4">
        <v>44419</v>
      </c>
      <c r="L1615" s="3" t="s">
        <v>12371</v>
      </c>
    </row>
    <row r="1616" spans="1:12" x14ac:dyDescent="0.2">
      <c r="A1616" s="1">
        <v>1615</v>
      </c>
      <c r="B1616" s="2" t="s">
        <v>12372</v>
      </c>
      <c r="C1616" s="2" t="s">
        <v>5382</v>
      </c>
      <c r="D1616" s="2" t="s">
        <v>1094</v>
      </c>
      <c r="E1616" s="2" t="s">
        <v>12373</v>
      </c>
      <c r="F1616" s="2" t="s">
        <v>12374</v>
      </c>
      <c r="G1616" s="2" t="s">
        <v>652</v>
      </c>
      <c r="H1616" s="2" t="s">
        <v>12375</v>
      </c>
      <c r="I1616" s="2" t="s">
        <v>12376</v>
      </c>
      <c r="J1616" s="3" t="s">
        <v>12377</v>
      </c>
      <c r="K1616" s="4">
        <v>44249</v>
      </c>
      <c r="L1616" s="3" t="s">
        <v>2037</v>
      </c>
    </row>
    <row r="1617" spans="1:12" x14ac:dyDescent="0.2">
      <c r="A1617" s="1">
        <v>1616</v>
      </c>
      <c r="B1617" s="2" t="s">
        <v>12378</v>
      </c>
      <c r="C1617" s="2" t="s">
        <v>12379</v>
      </c>
      <c r="D1617" s="2" t="s">
        <v>10615</v>
      </c>
      <c r="E1617" s="2" t="s">
        <v>12380</v>
      </c>
      <c r="F1617" s="2" t="s">
        <v>12381</v>
      </c>
      <c r="G1617" s="2" t="s">
        <v>3396</v>
      </c>
      <c r="H1617" s="2">
        <v>2143191110</v>
      </c>
      <c r="I1617" s="2" t="s">
        <v>12382</v>
      </c>
      <c r="J1617" s="3" t="s">
        <v>12383</v>
      </c>
      <c r="K1617" s="4">
        <v>43925</v>
      </c>
      <c r="L1617" s="3" t="s">
        <v>12384</v>
      </c>
    </row>
    <row r="1618" spans="1:12" x14ac:dyDescent="0.2">
      <c r="A1618" s="1">
        <v>1617</v>
      </c>
      <c r="B1618" s="2" t="s">
        <v>12385</v>
      </c>
      <c r="C1618" s="2" t="s">
        <v>2640</v>
      </c>
      <c r="D1618" s="2" t="s">
        <v>1727</v>
      </c>
      <c r="E1618" s="2" t="s">
        <v>12386</v>
      </c>
      <c r="F1618" s="2" t="s">
        <v>12387</v>
      </c>
      <c r="G1618" s="2" t="s">
        <v>4507</v>
      </c>
      <c r="H1618" s="2" t="s">
        <v>12388</v>
      </c>
      <c r="I1618" s="2" t="s">
        <v>12389</v>
      </c>
      <c r="J1618" s="3" t="s">
        <v>12390</v>
      </c>
      <c r="K1618" s="4">
        <v>44527</v>
      </c>
      <c r="L1618" s="3" t="s">
        <v>12391</v>
      </c>
    </row>
    <row r="1619" spans="1:12" x14ac:dyDescent="0.2">
      <c r="A1619" s="1">
        <v>1618</v>
      </c>
      <c r="B1619" s="2" t="s">
        <v>12392</v>
      </c>
      <c r="C1619" s="2" t="s">
        <v>2341</v>
      </c>
      <c r="D1619" s="2" t="s">
        <v>12393</v>
      </c>
      <c r="E1619" s="2" t="s">
        <v>12394</v>
      </c>
      <c r="F1619" s="2" t="s">
        <v>12395</v>
      </c>
      <c r="G1619" s="2" t="s">
        <v>200</v>
      </c>
      <c r="H1619" s="2" t="s">
        <v>12396</v>
      </c>
      <c r="I1619" s="2" t="s">
        <v>12397</v>
      </c>
      <c r="J1619" s="3" t="s">
        <v>12398</v>
      </c>
      <c r="K1619" s="4">
        <v>44551</v>
      </c>
      <c r="L1619" s="3" t="s">
        <v>5866</v>
      </c>
    </row>
    <row r="1620" spans="1:12" x14ac:dyDescent="0.2">
      <c r="A1620" s="1">
        <v>1619</v>
      </c>
      <c r="B1620" s="2" t="s">
        <v>12399</v>
      </c>
      <c r="C1620" s="2" t="s">
        <v>223</v>
      </c>
      <c r="D1620" s="2" t="s">
        <v>10408</v>
      </c>
      <c r="E1620" s="2" t="s">
        <v>12400</v>
      </c>
      <c r="F1620" s="2" t="s">
        <v>12401</v>
      </c>
      <c r="G1620" s="2" t="s">
        <v>64</v>
      </c>
      <c r="H1620" s="2">
        <v>7531543408</v>
      </c>
      <c r="I1620" s="2" t="s">
        <v>12402</v>
      </c>
      <c r="J1620" s="3" t="s">
        <v>12403</v>
      </c>
      <c r="K1620" s="4">
        <v>44469</v>
      </c>
      <c r="L1620" s="3" t="s">
        <v>12404</v>
      </c>
    </row>
    <row r="1621" spans="1:12" x14ac:dyDescent="0.2">
      <c r="A1621" s="1">
        <v>1620</v>
      </c>
      <c r="B1621" s="2" t="s">
        <v>12405</v>
      </c>
      <c r="C1621" s="2" t="s">
        <v>10698</v>
      </c>
      <c r="D1621" s="2" t="s">
        <v>3061</v>
      </c>
      <c r="E1621" s="2" t="s">
        <v>12406</v>
      </c>
      <c r="F1621" s="2" t="s">
        <v>12407</v>
      </c>
      <c r="G1621" s="2" t="s">
        <v>3808</v>
      </c>
      <c r="H1621" s="2" t="s">
        <v>12408</v>
      </c>
      <c r="I1621" s="2" t="s">
        <v>12409</v>
      </c>
      <c r="J1621" s="3" t="s">
        <v>12410</v>
      </c>
      <c r="K1621" s="4">
        <v>43964</v>
      </c>
      <c r="L1621" s="3" t="s">
        <v>12411</v>
      </c>
    </row>
    <row r="1622" spans="1:12" x14ac:dyDescent="0.2">
      <c r="A1622" s="1">
        <v>1621</v>
      </c>
      <c r="B1622" s="2" t="s">
        <v>12412</v>
      </c>
      <c r="C1622" s="2" t="s">
        <v>1978</v>
      </c>
      <c r="D1622" s="2" t="s">
        <v>8779</v>
      </c>
      <c r="E1622" s="2" t="s">
        <v>12413</v>
      </c>
      <c r="F1622" s="2" t="s">
        <v>12414</v>
      </c>
      <c r="G1622" s="2" t="s">
        <v>4010</v>
      </c>
      <c r="H1622" s="2" t="s">
        <v>12415</v>
      </c>
      <c r="I1622" s="2" t="s">
        <v>12416</v>
      </c>
      <c r="J1622" s="3" t="s">
        <v>12417</v>
      </c>
      <c r="K1622" s="4">
        <v>44611</v>
      </c>
      <c r="L1622" s="3" t="s">
        <v>12418</v>
      </c>
    </row>
    <row r="1623" spans="1:12" x14ac:dyDescent="0.2">
      <c r="A1623" s="1">
        <v>1622</v>
      </c>
      <c r="B1623" s="2" t="s">
        <v>12419</v>
      </c>
      <c r="C1623" s="2" t="s">
        <v>6395</v>
      </c>
      <c r="D1623" s="2" t="s">
        <v>1671</v>
      </c>
      <c r="E1623" s="2" t="s">
        <v>12420</v>
      </c>
      <c r="F1623" s="2" t="s">
        <v>1891</v>
      </c>
      <c r="G1623" s="2" t="s">
        <v>82</v>
      </c>
      <c r="H1623" s="2" t="s">
        <v>12421</v>
      </c>
      <c r="I1623" s="2" t="s">
        <v>12422</v>
      </c>
      <c r="J1623" s="3" t="s">
        <v>12423</v>
      </c>
      <c r="K1623" s="4">
        <v>44597</v>
      </c>
      <c r="L1623" s="3" t="s">
        <v>12424</v>
      </c>
    </row>
    <row r="1624" spans="1:12" x14ac:dyDescent="0.2">
      <c r="A1624" s="1">
        <v>1623</v>
      </c>
      <c r="B1624" s="2" t="s">
        <v>12425</v>
      </c>
      <c r="C1624" s="2" t="s">
        <v>972</v>
      </c>
      <c r="D1624" s="2" t="s">
        <v>8153</v>
      </c>
      <c r="E1624" s="2" t="s">
        <v>12426</v>
      </c>
      <c r="F1624" s="2" t="s">
        <v>12427</v>
      </c>
      <c r="G1624" s="2" t="s">
        <v>3568</v>
      </c>
      <c r="H1624" s="2" t="s">
        <v>12428</v>
      </c>
      <c r="I1624" s="2">
        <v>8505627187</v>
      </c>
      <c r="J1624" s="3" t="s">
        <v>12429</v>
      </c>
      <c r="K1624" s="4">
        <v>44052</v>
      </c>
      <c r="L1624" s="3" t="s">
        <v>12430</v>
      </c>
    </row>
    <row r="1625" spans="1:12" x14ac:dyDescent="0.2">
      <c r="A1625" s="1">
        <v>1624</v>
      </c>
      <c r="B1625" s="2" t="s">
        <v>12431</v>
      </c>
      <c r="C1625" s="2" t="s">
        <v>1200</v>
      </c>
      <c r="D1625" s="2" t="s">
        <v>5100</v>
      </c>
      <c r="E1625" s="2" t="s">
        <v>5792</v>
      </c>
      <c r="F1625" s="2" t="s">
        <v>12432</v>
      </c>
      <c r="G1625" s="2" t="s">
        <v>1973</v>
      </c>
      <c r="H1625" s="2" t="s">
        <v>12433</v>
      </c>
      <c r="I1625" s="2" t="s">
        <v>12434</v>
      </c>
      <c r="J1625" s="3" t="s">
        <v>12435</v>
      </c>
      <c r="K1625" s="4">
        <v>44129</v>
      </c>
      <c r="L1625" s="3" t="s">
        <v>12436</v>
      </c>
    </row>
    <row r="1626" spans="1:12" x14ac:dyDescent="0.2">
      <c r="A1626" s="1">
        <v>1625</v>
      </c>
      <c r="B1626" s="2" t="s">
        <v>12437</v>
      </c>
      <c r="C1626" s="2" t="s">
        <v>7751</v>
      </c>
      <c r="D1626" s="2" t="s">
        <v>11879</v>
      </c>
      <c r="E1626" s="2" t="s">
        <v>12438</v>
      </c>
      <c r="F1626" s="2" t="s">
        <v>12439</v>
      </c>
      <c r="G1626" s="2" t="s">
        <v>27</v>
      </c>
      <c r="H1626" s="2">
        <f>1-238-958-7740</f>
        <v>-8935</v>
      </c>
      <c r="I1626" s="2" t="s">
        <v>12440</v>
      </c>
      <c r="J1626" s="3" t="s">
        <v>12441</v>
      </c>
      <c r="K1626" s="4">
        <v>44495</v>
      </c>
      <c r="L1626" s="3" t="s">
        <v>12442</v>
      </c>
    </row>
    <row r="1627" spans="1:12" x14ac:dyDescent="0.2">
      <c r="A1627" s="1">
        <v>1626</v>
      </c>
      <c r="B1627" s="2" t="s">
        <v>12443</v>
      </c>
      <c r="C1627" s="2" t="s">
        <v>2546</v>
      </c>
      <c r="D1627" s="2" t="s">
        <v>6380</v>
      </c>
      <c r="E1627" s="2" t="s">
        <v>12444</v>
      </c>
      <c r="F1627" s="2" t="s">
        <v>12445</v>
      </c>
      <c r="G1627" s="2" t="s">
        <v>2216</v>
      </c>
      <c r="H1627" s="2" t="s">
        <v>12446</v>
      </c>
      <c r="I1627" s="2" t="s">
        <v>12447</v>
      </c>
      <c r="J1627" s="3" t="s">
        <v>12448</v>
      </c>
      <c r="K1627" s="4">
        <v>44706</v>
      </c>
      <c r="L1627" s="3" t="s">
        <v>12449</v>
      </c>
    </row>
    <row r="1628" spans="1:12" x14ac:dyDescent="0.2">
      <c r="A1628" s="1">
        <v>1627</v>
      </c>
      <c r="B1628" s="2" t="s">
        <v>12450</v>
      </c>
      <c r="C1628" s="2" t="s">
        <v>1597</v>
      </c>
      <c r="D1628" s="2" t="s">
        <v>9823</v>
      </c>
      <c r="E1628" s="2" t="s">
        <v>12451</v>
      </c>
      <c r="F1628" s="2" t="s">
        <v>12452</v>
      </c>
      <c r="G1628" s="2" t="s">
        <v>3848</v>
      </c>
      <c r="H1628" s="2" t="s">
        <v>12453</v>
      </c>
      <c r="I1628" s="2" t="s">
        <v>12454</v>
      </c>
      <c r="J1628" s="3" t="s">
        <v>12455</v>
      </c>
      <c r="K1628" s="4">
        <v>44447</v>
      </c>
      <c r="L1628" s="3" t="s">
        <v>12456</v>
      </c>
    </row>
    <row r="1629" spans="1:12" x14ac:dyDescent="0.2">
      <c r="A1629" s="1">
        <v>1628</v>
      </c>
      <c r="B1629" s="2" t="s">
        <v>12457</v>
      </c>
      <c r="C1629" s="2" t="s">
        <v>2493</v>
      </c>
      <c r="D1629" s="2" t="s">
        <v>1369</v>
      </c>
      <c r="E1629" s="2" t="s">
        <v>12458</v>
      </c>
      <c r="F1629" s="2" t="s">
        <v>12459</v>
      </c>
      <c r="G1629" s="2" t="s">
        <v>181</v>
      </c>
      <c r="H1629" s="2">
        <f>1-488-888-7387</f>
        <v>-8762</v>
      </c>
      <c r="I1629" s="2" t="s">
        <v>12460</v>
      </c>
      <c r="J1629" s="3" t="s">
        <v>12461</v>
      </c>
      <c r="K1629" s="4">
        <v>44017</v>
      </c>
      <c r="L1629" s="3" t="s">
        <v>12462</v>
      </c>
    </row>
    <row r="1630" spans="1:12" x14ac:dyDescent="0.2">
      <c r="A1630" s="1">
        <v>1629</v>
      </c>
      <c r="B1630" s="2" t="s">
        <v>12463</v>
      </c>
      <c r="C1630" s="2" t="s">
        <v>5251</v>
      </c>
      <c r="D1630" s="2" t="s">
        <v>1020</v>
      </c>
      <c r="E1630" s="2" t="s">
        <v>12464</v>
      </c>
      <c r="F1630" s="2" t="s">
        <v>12465</v>
      </c>
      <c r="G1630" s="2" t="s">
        <v>2918</v>
      </c>
      <c r="H1630" s="2" t="s">
        <v>12466</v>
      </c>
      <c r="I1630" s="2" t="s">
        <v>12467</v>
      </c>
      <c r="J1630" s="3" t="s">
        <v>12468</v>
      </c>
      <c r="K1630" s="4">
        <v>44443</v>
      </c>
      <c r="L1630" s="3" t="s">
        <v>12469</v>
      </c>
    </row>
    <row r="1631" spans="1:12" x14ac:dyDescent="0.2">
      <c r="A1631" s="1">
        <v>1630</v>
      </c>
      <c r="B1631" s="2" t="s">
        <v>12470</v>
      </c>
      <c r="C1631" s="2" t="s">
        <v>12471</v>
      </c>
      <c r="D1631" s="2" t="s">
        <v>168</v>
      </c>
      <c r="E1631" s="2" t="s">
        <v>12472</v>
      </c>
      <c r="F1631" s="2" t="s">
        <v>12473</v>
      </c>
      <c r="G1631" s="2" t="s">
        <v>5917</v>
      </c>
      <c r="H1631" s="2" t="s">
        <v>12474</v>
      </c>
      <c r="I1631" s="2" t="s">
        <v>12475</v>
      </c>
      <c r="J1631" s="3" t="s">
        <v>12476</v>
      </c>
      <c r="K1631" s="4">
        <v>44400</v>
      </c>
      <c r="L1631" s="3" t="s">
        <v>12477</v>
      </c>
    </row>
    <row r="1632" spans="1:12" x14ac:dyDescent="0.2">
      <c r="A1632" s="1">
        <v>1631</v>
      </c>
      <c r="B1632" s="2" t="s">
        <v>12478</v>
      </c>
      <c r="C1632" s="2" t="s">
        <v>5390</v>
      </c>
      <c r="D1632" s="2" t="s">
        <v>7773</v>
      </c>
      <c r="E1632" s="2" t="s">
        <v>12479</v>
      </c>
      <c r="F1632" s="2" t="s">
        <v>12480</v>
      </c>
      <c r="G1632" s="2" t="s">
        <v>3623</v>
      </c>
      <c r="H1632" s="2" t="s">
        <v>12481</v>
      </c>
      <c r="I1632" s="2" t="s">
        <v>12482</v>
      </c>
      <c r="J1632" s="3" t="s">
        <v>12483</v>
      </c>
      <c r="K1632" s="4">
        <v>44296</v>
      </c>
      <c r="L1632" s="3" t="s">
        <v>12484</v>
      </c>
    </row>
    <row r="1633" spans="1:12" x14ac:dyDescent="0.2">
      <c r="A1633" s="1">
        <v>1632</v>
      </c>
      <c r="B1633" s="2" t="s">
        <v>12485</v>
      </c>
      <c r="C1633" s="2" t="s">
        <v>1245</v>
      </c>
      <c r="D1633" s="2" t="s">
        <v>7303</v>
      </c>
      <c r="E1633" s="2" t="s">
        <v>12486</v>
      </c>
      <c r="F1633" s="2" t="s">
        <v>12487</v>
      </c>
      <c r="G1633" s="2" t="s">
        <v>3302</v>
      </c>
      <c r="H1633" s="2" t="s">
        <v>12488</v>
      </c>
      <c r="I1633" s="2">
        <f>1-14-206-4887</f>
        <v>-5106</v>
      </c>
      <c r="J1633" s="3" t="s">
        <v>12489</v>
      </c>
      <c r="K1633" s="4">
        <v>44318</v>
      </c>
      <c r="L1633" s="3" t="s">
        <v>11652</v>
      </c>
    </row>
    <row r="1634" spans="1:12" x14ac:dyDescent="0.2">
      <c r="A1634" s="1">
        <v>1633</v>
      </c>
      <c r="B1634" s="2" t="s">
        <v>12490</v>
      </c>
      <c r="C1634" s="2" t="s">
        <v>1192</v>
      </c>
      <c r="D1634" s="2" t="s">
        <v>7796</v>
      </c>
      <c r="E1634" s="2" t="s">
        <v>12491</v>
      </c>
      <c r="F1634" s="2" t="s">
        <v>12492</v>
      </c>
      <c r="G1634" s="2" t="s">
        <v>3832</v>
      </c>
      <c r="H1634" s="2" t="s">
        <v>12493</v>
      </c>
      <c r="I1634" s="2" t="s">
        <v>12494</v>
      </c>
      <c r="J1634" s="3" t="s">
        <v>12495</v>
      </c>
      <c r="K1634" s="4">
        <v>43988</v>
      </c>
      <c r="L1634" s="3" t="s">
        <v>12496</v>
      </c>
    </row>
    <row r="1635" spans="1:12" x14ac:dyDescent="0.2">
      <c r="A1635" s="1">
        <v>1634</v>
      </c>
      <c r="B1635" s="2" t="s">
        <v>12497</v>
      </c>
      <c r="C1635" s="2" t="s">
        <v>68</v>
      </c>
      <c r="D1635" s="2" t="s">
        <v>12498</v>
      </c>
      <c r="E1635" s="2" t="s">
        <v>12499</v>
      </c>
      <c r="F1635" s="2" t="s">
        <v>12500</v>
      </c>
      <c r="G1635" s="2" t="s">
        <v>1239</v>
      </c>
      <c r="H1635" s="2">
        <v>648760669</v>
      </c>
      <c r="I1635" s="2" t="s">
        <v>12501</v>
      </c>
      <c r="J1635" s="3" t="s">
        <v>12502</v>
      </c>
      <c r="K1635" s="4">
        <v>44565</v>
      </c>
      <c r="L1635" s="3" t="s">
        <v>12503</v>
      </c>
    </row>
    <row r="1636" spans="1:12" x14ac:dyDescent="0.2">
      <c r="A1636" s="1">
        <v>1635</v>
      </c>
      <c r="B1636" s="2" t="s">
        <v>12504</v>
      </c>
      <c r="C1636" s="2" t="s">
        <v>3877</v>
      </c>
      <c r="D1636" s="2" t="s">
        <v>1644</v>
      </c>
      <c r="E1636" s="2" t="s">
        <v>12505</v>
      </c>
      <c r="F1636" s="2" t="s">
        <v>12506</v>
      </c>
      <c r="G1636" s="2" t="s">
        <v>1925</v>
      </c>
      <c r="H1636" s="2" t="s">
        <v>12507</v>
      </c>
      <c r="I1636" s="2" t="s">
        <v>12508</v>
      </c>
      <c r="J1636" s="3" t="s">
        <v>12509</v>
      </c>
      <c r="K1636" s="4">
        <v>44069</v>
      </c>
      <c r="L1636" s="3" t="s">
        <v>12510</v>
      </c>
    </row>
    <row r="1637" spans="1:12" x14ac:dyDescent="0.2">
      <c r="A1637" s="1">
        <v>1636</v>
      </c>
      <c r="B1637" s="2" t="s">
        <v>12511</v>
      </c>
      <c r="C1637" s="2" t="s">
        <v>9540</v>
      </c>
      <c r="D1637" s="2" t="s">
        <v>2115</v>
      </c>
      <c r="E1637" s="2" t="s">
        <v>12512</v>
      </c>
      <c r="F1637" s="2" t="s">
        <v>12513</v>
      </c>
      <c r="G1637" s="2" t="s">
        <v>3808</v>
      </c>
      <c r="H1637" s="2" t="s">
        <v>12514</v>
      </c>
      <c r="I1637" s="2" t="s">
        <v>12515</v>
      </c>
      <c r="J1637" s="3" t="s">
        <v>12516</v>
      </c>
      <c r="K1637" s="4">
        <v>44289</v>
      </c>
      <c r="L1637" s="3" t="s">
        <v>12517</v>
      </c>
    </row>
    <row r="1638" spans="1:12" x14ac:dyDescent="0.2">
      <c r="A1638" s="1">
        <v>1637</v>
      </c>
      <c r="B1638" s="2" t="s">
        <v>12518</v>
      </c>
      <c r="C1638" s="2" t="s">
        <v>4482</v>
      </c>
      <c r="D1638" s="2" t="s">
        <v>1047</v>
      </c>
      <c r="E1638" s="2" t="s">
        <v>12519</v>
      </c>
      <c r="F1638" s="2" t="s">
        <v>12520</v>
      </c>
      <c r="G1638" s="2" t="s">
        <v>2089</v>
      </c>
      <c r="H1638" s="2" t="s">
        <v>12521</v>
      </c>
      <c r="I1638" s="2" t="s">
        <v>12522</v>
      </c>
      <c r="J1638" s="3" t="s">
        <v>12523</v>
      </c>
      <c r="K1638" s="4">
        <v>44482</v>
      </c>
      <c r="L1638" s="3" t="s">
        <v>1936</v>
      </c>
    </row>
    <row r="1639" spans="1:12" x14ac:dyDescent="0.2">
      <c r="A1639" s="1">
        <v>1638</v>
      </c>
      <c r="B1639" s="2" t="s">
        <v>12524</v>
      </c>
      <c r="C1639" s="2" t="s">
        <v>920</v>
      </c>
      <c r="D1639" s="2" t="s">
        <v>7077</v>
      </c>
      <c r="E1639" s="2" t="s">
        <v>12525</v>
      </c>
      <c r="F1639" s="2" t="s">
        <v>12526</v>
      </c>
      <c r="G1639" s="2" t="s">
        <v>1050</v>
      </c>
      <c r="H1639" s="2" t="s">
        <v>12527</v>
      </c>
      <c r="I1639" s="2" t="s">
        <v>12528</v>
      </c>
      <c r="J1639" s="3" t="s">
        <v>12529</v>
      </c>
      <c r="K1639" s="4">
        <v>44679</v>
      </c>
      <c r="L1639" s="3" t="s">
        <v>12530</v>
      </c>
    </row>
    <row r="1640" spans="1:12" x14ac:dyDescent="0.2">
      <c r="A1640" s="1">
        <v>1639</v>
      </c>
      <c r="B1640" s="2" t="s">
        <v>12531</v>
      </c>
      <c r="C1640" s="2" t="s">
        <v>1459</v>
      </c>
      <c r="D1640" s="2" t="s">
        <v>5609</v>
      </c>
      <c r="E1640" s="2" t="s">
        <v>12532</v>
      </c>
      <c r="F1640" s="2" t="s">
        <v>12533</v>
      </c>
      <c r="G1640" s="2" t="s">
        <v>2884</v>
      </c>
      <c r="H1640" s="2" t="s">
        <v>12534</v>
      </c>
      <c r="I1640" s="2" t="s">
        <v>12535</v>
      </c>
      <c r="J1640" s="3" t="s">
        <v>12536</v>
      </c>
      <c r="K1640" s="4">
        <v>44672</v>
      </c>
      <c r="L1640" s="3" t="s">
        <v>12537</v>
      </c>
    </row>
    <row r="1641" spans="1:12" x14ac:dyDescent="0.2">
      <c r="A1641" s="1">
        <v>1640</v>
      </c>
      <c r="B1641" s="2" t="s">
        <v>12538</v>
      </c>
      <c r="C1641" s="2" t="s">
        <v>4748</v>
      </c>
      <c r="D1641" s="2" t="s">
        <v>3369</v>
      </c>
      <c r="E1641" s="2" t="s">
        <v>12539</v>
      </c>
      <c r="F1641" s="2" t="s">
        <v>12540</v>
      </c>
      <c r="G1641" s="2" t="s">
        <v>3561</v>
      </c>
      <c r="H1641" s="2" t="s">
        <v>12541</v>
      </c>
      <c r="I1641" s="2" t="s">
        <v>12542</v>
      </c>
      <c r="J1641" s="3" t="s">
        <v>12543</v>
      </c>
      <c r="K1641" s="4">
        <v>44646</v>
      </c>
      <c r="L1641" s="3" t="s">
        <v>12544</v>
      </c>
    </row>
    <row r="1642" spans="1:12" x14ac:dyDescent="0.2">
      <c r="A1642" s="1">
        <v>1641</v>
      </c>
      <c r="B1642" s="2" t="s">
        <v>12545</v>
      </c>
      <c r="C1642" s="2" t="s">
        <v>934</v>
      </c>
      <c r="D1642" s="2" t="s">
        <v>9681</v>
      </c>
      <c r="E1642" s="2" t="s">
        <v>12546</v>
      </c>
      <c r="F1642" s="2" t="s">
        <v>12547</v>
      </c>
      <c r="G1642" s="2" t="s">
        <v>1346</v>
      </c>
      <c r="H1642" s="2" t="s">
        <v>12548</v>
      </c>
      <c r="I1642" s="2" t="s">
        <v>12549</v>
      </c>
      <c r="J1642" s="3" t="s">
        <v>12550</v>
      </c>
      <c r="K1642" s="4">
        <v>43946</v>
      </c>
      <c r="L1642" s="3" t="s">
        <v>12551</v>
      </c>
    </row>
    <row r="1643" spans="1:12" x14ac:dyDescent="0.2">
      <c r="A1643" s="1">
        <v>1642</v>
      </c>
      <c r="B1643" s="2" t="s">
        <v>12552</v>
      </c>
      <c r="C1643" s="2" t="s">
        <v>4055</v>
      </c>
      <c r="D1643" s="2" t="s">
        <v>78</v>
      </c>
      <c r="E1643" s="2" t="s">
        <v>12553</v>
      </c>
      <c r="F1643" s="2" t="s">
        <v>12554</v>
      </c>
      <c r="G1643" s="2" t="s">
        <v>3848</v>
      </c>
      <c r="H1643" s="2" t="s">
        <v>12555</v>
      </c>
      <c r="I1643" s="2" t="s">
        <v>12556</v>
      </c>
      <c r="J1643" s="3" t="s">
        <v>12557</v>
      </c>
      <c r="K1643" s="4">
        <v>44090</v>
      </c>
      <c r="L1643" s="3" t="s">
        <v>12558</v>
      </c>
    </row>
    <row r="1644" spans="1:12" x14ac:dyDescent="0.2">
      <c r="A1644" s="1">
        <v>1643</v>
      </c>
      <c r="B1644" s="2" t="s">
        <v>12559</v>
      </c>
      <c r="C1644" s="2" t="s">
        <v>4704</v>
      </c>
      <c r="D1644" s="2" t="s">
        <v>12560</v>
      </c>
      <c r="E1644" s="2" t="s">
        <v>12561</v>
      </c>
      <c r="F1644" s="2" t="s">
        <v>12562</v>
      </c>
      <c r="G1644" s="2" t="s">
        <v>1168</v>
      </c>
      <c r="H1644" s="2" t="s">
        <v>12563</v>
      </c>
      <c r="I1644" s="2" t="s">
        <v>12564</v>
      </c>
      <c r="J1644" s="3" t="s">
        <v>12565</v>
      </c>
      <c r="K1644" s="4">
        <v>44264</v>
      </c>
      <c r="L1644" s="3" t="s">
        <v>12566</v>
      </c>
    </row>
    <row r="1645" spans="1:12" x14ac:dyDescent="0.2">
      <c r="A1645" s="1">
        <v>1644</v>
      </c>
      <c r="B1645" s="2" t="s">
        <v>12567</v>
      </c>
      <c r="C1645" s="2" t="s">
        <v>3401</v>
      </c>
      <c r="D1645" s="2" t="s">
        <v>10809</v>
      </c>
      <c r="E1645" s="2" t="s">
        <v>12568</v>
      </c>
      <c r="F1645" s="2" t="s">
        <v>12569</v>
      </c>
      <c r="G1645" s="2" t="s">
        <v>89</v>
      </c>
      <c r="H1645" s="2" t="s">
        <v>12570</v>
      </c>
      <c r="I1645" s="2" t="s">
        <v>12571</v>
      </c>
      <c r="J1645" s="3" t="s">
        <v>12572</v>
      </c>
      <c r="K1645" s="4">
        <v>44698</v>
      </c>
      <c r="L1645" s="3" t="s">
        <v>12573</v>
      </c>
    </row>
    <row r="1646" spans="1:12" x14ac:dyDescent="0.2">
      <c r="A1646" s="1">
        <v>1645</v>
      </c>
      <c r="B1646" s="2" t="s">
        <v>12574</v>
      </c>
      <c r="C1646" s="2" t="s">
        <v>1101</v>
      </c>
      <c r="D1646" s="2" t="s">
        <v>767</v>
      </c>
      <c r="E1646" s="2" t="s">
        <v>12575</v>
      </c>
      <c r="F1646" s="2" t="s">
        <v>12576</v>
      </c>
      <c r="G1646" s="2" t="s">
        <v>428</v>
      </c>
      <c r="H1646" s="2" t="s">
        <v>12577</v>
      </c>
      <c r="I1646" s="2" t="s">
        <v>12578</v>
      </c>
      <c r="J1646" s="3" t="s">
        <v>12579</v>
      </c>
      <c r="K1646" s="4">
        <v>44018</v>
      </c>
      <c r="L1646" s="3" t="s">
        <v>12580</v>
      </c>
    </row>
    <row r="1647" spans="1:12" x14ac:dyDescent="0.2">
      <c r="A1647" s="1">
        <v>1646</v>
      </c>
      <c r="B1647" s="2" t="s">
        <v>12581</v>
      </c>
      <c r="C1647" s="2" t="s">
        <v>8346</v>
      </c>
      <c r="D1647" s="2" t="s">
        <v>224</v>
      </c>
      <c r="E1647" s="2" t="s">
        <v>12582</v>
      </c>
      <c r="F1647" s="2" t="s">
        <v>12583</v>
      </c>
      <c r="G1647" s="2" t="s">
        <v>7345</v>
      </c>
      <c r="H1647" s="2" t="s">
        <v>12584</v>
      </c>
      <c r="I1647" s="2" t="s">
        <v>12585</v>
      </c>
      <c r="J1647" s="3" t="s">
        <v>12586</v>
      </c>
      <c r="K1647" s="4">
        <v>44623</v>
      </c>
      <c r="L1647" s="3" t="s">
        <v>12587</v>
      </c>
    </row>
    <row r="1648" spans="1:12" x14ac:dyDescent="0.2">
      <c r="A1648" s="1">
        <v>1647</v>
      </c>
      <c r="B1648" s="2" t="s">
        <v>12588</v>
      </c>
      <c r="C1648" s="2" t="s">
        <v>5406</v>
      </c>
      <c r="D1648" s="2" t="s">
        <v>4513</v>
      </c>
      <c r="E1648" s="2" t="s">
        <v>12589</v>
      </c>
      <c r="F1648" s="2" t="s">
        <v>12590</v>
      </c>
      <c r="G1648" s="2" t="s">
        <v>457</v>
      </c>
      <c r="H1648" s="2" t="s">
        <v>12591</v>
      </c>
      <c r="I1648" s="2" t="s">
        <v>12592</v>
      </c>
      <c r="J1648" s="3" t="s">
        <v>12593</v>
      </c>
      <c r="K1648" s="4">
        <v>44251</v>
      </c>
      <c r="L1648" s="3" t="s">
        <v>12594</v>
      </c>
    </row>
    <row r="1649" spans="1:12" x14ac:dyDescent="0.2">
      <c r="A1649" s="1">
        <v>1648</v>
      </c>
      <c r="B1649" s="2" t="s">
        <v>12595</v>
      </c>
      <c r="C1649" s="2" t="s">
        <v>8004</v>
      </c>
      <c r="D1649" s="2" t="s">
        <v>7715</v>
      </c>
      <c r="E1649" s="2" t="s">
        <v>12596</v>
      </c>
      <c r="F1649" s="2" t="s">
        <v>12597</v>
      </c>
      <c r="G1649" s="2" t="s">
        <v>3679</v>
      </c>
      <c r="H1649" s="2">
        <v>2192841211</v>
      </c>
      <c r="I1649" s="2" t="s">
        <v>12598</v>
      </c>
      <c r="J1649" s="3" t="s">
        <v>12599</v>
      </c>
      <c r="K1649" s="4">
        <v>44211</v>
      </c>
      <c r="L1649" s="3" t="s">
        <v>12600</v>
      </c>
    </row>
    <row r="1650" spans="1:12" x14ac:dyDescent="0.2">
      <c r="A1650" s="1">
        <v>1649</v>
      </c>
      <c r="B1650" s="2" t="s">
        <v>12601</v>
      </c>
      <c r="C1650" s="2" t="s">
        <v>3148</v>
      </c>
      <c r="D1650" s="2" t="s">
        <v>6484</v>
      </c>
      <c r="E1650" s="2" t="s">
        <v>12602</v>
      </c>
      <c r="F1650" s="2" t="s">
        <v>12603</v>
      </c>
      <c r="G1650" s="2" t="s">
        <v>714</v>
      </c>
      <c r="H1650" s="2" t="s">
        <v>12604</v>
      </c>
      <c r="I1650" s="2" t="s">
        <v>12605</v>
      </c>
      <c r="J1650" s="3" t="s">
        <v>12606</v>
      </c>
      <c r="K1650" s="4">
        <v>44377</v>
      </c>
      <c r="L1650" s="3" t="s">
        <v>11362</v>
      </c>
    </row>
    <row r="1651" spans="1:12" x14ac:dyDescent="0.2">
      <c r="A1651" s="1">
        <v>1650</v>
      </c>
      <c r="B1651" s="2" t="s">
        <v>12607</v>
      </c>
      <c r="C1651" s="2" t="s">
        <v>4489</v>
      </c>
      <c r="D1651" s="2" t="s">
        <v>668</v>
      </c>
      <c r="E1651" s="2" t="s">
        <v>12608</v>
      </c>
      <c r="F1651" s="2" t="s">
        <v>12609</v>
      </c>
      <c r="G1651" s="2" t="s">
        <v>125</v>
      </c>
      <c r="H1651" s="2" t="s">
        <v>12610</v>
      </c>
      <c r="I1651" s="2" t="s">
        <v>12611</v>
      </c>
      <c r="J1651" s="3" t="s">
        <v>12612</v>
      </c>
      <c r="K1651" s="4">
        <v>43860</v>
      </c>
      <c r="L1651" s="3" t="s">
        <v>12613</v>
      </c>
    </row>
    <row r="1652" spans="1:12" x14ac:dyDescent="0.2">
      <c r="A1652" s="1">
        <v>1651</v>
      </c>
      <c r="B1652" s="2" t="s">
        <v>12614</v>
      </c>
      <c r="C1652" s="2" t="s">
        <v>7012</v>
      </c>
      <c r="D1652" s="2" t="s">
        <v>1979</v>
      </c>
      <c r="E1652" s="2" t="s">
        <v>12615</v>
      </c>
      <c r="F1652" s="2" t="s">
        <v>12616</v>
      </c>
      <c r="G1652" s="2" t="s">
        <v>2928</v>
      </c>
      <c r="H1652" s="2" t="s">
        <v>12617</v>
      </c>
      <c r="I1652" s="2">
        <v>522407698</v>
      </c>
      <c r="J1652" s="3" t="s">
        <v>12618</v>
      </c>
      <c r="K1652" s="4">
        <v>43927</v>
      </c>
      <c r="L1652" s="3" t="s">
        <v>12619</v>
      </c>
    </row>
    <row r="1653" spans="1:12" x14ac:dyDescent="0.2">
      <c r="A1653" s="1">
        <v>1652</v>
      </c>
      <c r="B1653" s="2" t="s">
        <v>12620</v>
      </c>
      <c r="C1653" s="2" t="s">
        <v>667</v>
      </c>
      <c r="D1653" s="2" t="s">
        <v>2476</v>
      </c>
      <c r="E1653" s="2" t="s">
        <v>12621</v>
      </c>
      <c r="F1653" s="2" t="s">
        <v>12622</v>
      </c>
      <c r="G1653" s="2" t="s">
        <v>6640</v>
      </c>
      <c r="H1653" s="2" t="s">
        <v>12623</v>
      </c>
      <c r="I1653" s="2">
        <v>1919236155</v>
      </c>
      <c r="J1653" s="3" t="s">
        <v>12624</v>
      </c>
      <c r="K1653" s="4">
        <v>44664</v>
      </c>
      <c r="L1653" s="3" t="s">
        <v>12625</v>
      </c>
    </row>
    <row r="1654" spans="1:12" x14ac:dyDescent="0.2">
      <c r="A1654" s="1">
        <v>1653</v>
      </c>
      <c r="B1654" s="2" t="s">
        <v>12626</v>
      </c>
      <c r="C1654" s="2" t="s">
        <v>1953</v>
      </c>
      <c r="D1654" s="2" t="s">
        <v>10015</v>
      </c>
      <c r="E1654" s="2" t="s">
        <v>12627</v>
      </c>
      <c r="F1654" s="2" t="s">
        <v>12628</v>
      </c>
      <c r="G1654" s="2" t="s">
        <v>27</v>
      </c>
      <c r="H1654" s="2" t="s">
        <v>12629</v>
      </c>
      <c r="I1654" s="2" t="s">
        <v>12630</v>
      </c>
      <c r="J1654" s="3" t="s">
        <v>12631</v>
      </c>
      <c r="K1654" s="4">
        <v>43848</v>
      </c>
      <c r="L1654" s="3" t="s">
        <v>12632</v>
      </c>
    </row>
    <row r="1655" spans="1:12" x14ac:dyDescent="0.2">
      <c r="A1655" s="1">
        <v>1654</v>
      </c>
      <c r="B1655" s="2" t="s">
        <v>12633</v>
      </c>
      <c r="C1655" s="2" t="s">
        <v>11429</v>
      </c>
      <c r="D1655" s="2" t="s">
        <v>51</v>
      </c>
      <c r="E1655" s="2" t="s">
        <v>12634</v>
      </c>
      <c r="F1655" s="2" t="s">
        <v>12635</v>
      </c>
      <c r="G1655" s="2" t="s">
        <v>3151</v>
      </c>
      <c r="H1655" s="2" t="s">
        <v>12636</v>
      </c>
      <c r="I1655" s="2" t="s">
        <v>12637</v>
      </c>
      <c r="J1655" s="3" t="s">
        <v>12638</v>
      </c>
      <c r="K1655" s="4">
        <v>44045</v>
      </c>
      <c r="L1655" s="3" t="s">
        <v>12639</v>
      </c>
    </row>
    <row r="1656" spans="1:12" x14ac:dyDescent="0.2">
      <c r="A1656" s="1">
        <v>1655</v>
      </c>
      <c r="B1656" s="2" t="s">
        <v>12640</v>
      </c>
      <c r="C1656" s="2" t="s">
        <v>12641</v>
      </c>
      <c r="D1656" s="2" t="s">
        <v>1262</v>
      </c>
      <c r="E1656" s="2" t="s">
        <v>12642</v>
      </c>
      <c r="F1656" s="2" t="s">
        <v>12643</v>
      </c>
      <c r="G1656" s="2" t="s">
        <v>1023</v>
      </c>
      <c r="H1656" s="2" t="s">
        <v>12644</v>
      </c>
      <c r="I1656" s="2" t="s">
        <v>12645</v>
      </c>
      <c r="J1656" s="3" t="s">
        <v>12646</v>
      </c>
      <c r="K1656" s="4">
        <v>43965</v>
      </c>
      <c r="L1656" s="3" t="s">
        <v>12647</v>
      </c>
    </row>
    <row r="1657" spans="1:12" x14ac:dyDescent="0.2">
      <c r="A1657" s="1">
        <v>1656</v>
      </c>
      <c r="B1657" s="2" t="s">
        <v>12648</v>
      </c>
      <c r="C1657" s="2" t="s">
        <v>1409</v>
      </c>
      <c r="D1657" s="2" t="s">
        <v>11979</v>
      </c>
      <c r="E1657" s="2" t="s">
        <v>12649</v>
      </c>
      <c r="F1657" s="2" t="s">
        <v>10693</v>
      </c>
      <c r="G1657" s="2" t="s">
        <v>1389</v>
      </c>
      <c r="H1657" s="2" t="s">
        <v>12650</v>
      </c>
      <c r="I1657" s="2" t="s">
        <v>12651</v>
      </c>
      <c r="J1657" s="3" t="s">
        <v>12652</v>
      </c>
      <c r="K1657" s="4">
        <v>44710</v>
      </c>
      <c r="L1657" s="3" t="s">
        <v>12653</v>
      </c>
    </row>
    <row r="1658" spans="1:12" x14ac:dyDescent="0.2">
      <c r="A1658" s="1">
        <v>1657</v>
      </c>
      <c r="B1658" s="2" t="s">
        <v>12654</v>
      </c>
      <c r="C1658" s="2" t="s">
        <v>1352</v>
      </c>
      <c r="D1658" s="2" t="s">
        <v>9744</v>
      </c>
      <c r="E1658" s="2" t="s">
        <v>12655</v>
      </c>
      <c r="F1658" s="2" t="s">
        <v>12656</v>
      </c>
      <c r="G1658" s="2" t="s">
        <v>4149</v>
      </c>
      <c r="H1658" s="2" t="s">
        <v>12657</v>
      </c>
      <c r="I1658" s="2" t="s">
        <v>12658</v>
      </c>
      <c r="J1658" s="3" t="s">
        <v>12659</v>
      </c>
      <c r="K1658" s="4">
        <v>44051</v>
      </c>
      <c r="L1658" s="3" t="s">
        <v>12660</v>
      </c>
    </row>
    <row r="1659" spans="1:12" x14ac:dyDescent="0.2">
      <c r="A1659" s="1">
        <v>1658</v>
      </c>
      <c r="B1659" s="2" t="s">
        <v>12661</v>
      </c>
      <c r="C1659" s="2" t="s">
        <v>6844</v>
      </c>
      <c r="D1659" s="2" t="s">
        <v>4064</v>
      </c>
      <c r="E1659" s="2" t="s">
        <v>12662</v>
      </c>
      <c r="F1659" s="2" t="s">
        <v>8082</v>
      </c>
      <c r="G1659" s="2" t="s">
        <v>2327</v>
      </c>
      <c r="H1659" s="2" t="s">
        <v>12663</v>
      </c>
      <c r="I1659" s="2" t="s">
        <v>12664</v>
      </c>
      <c r="J1659" s="3" t="s">
        <v>12665</v>
      </c>
      <c r="K1659" s="4">
        <v>44322</v>
      </c>
      <c r="L1659" s="3" t="s">
        <v>12666</v>
      </c>
    </row>
    <row r="1660" spans="1:12" x14ac:dyDescent="0.2">
      <c r="A1660" s="1">
        <v>1659</v>
      </c>
      <c r="B1660" s="2" t="s">
        <v>12667</v>
      </c>
      <c r="C1660" s="2" t="s">
        <v>12668</v>
      </c>
      <c r="D1660" s="2" t="s">
        <v>2323</v>
      </c>
      <c r="E1660" s="2" t="s">
        <v>12669</v>
      </c>
      <c r="F1660" s="2" t="s">
        <v>12670</v>
      </c>
      <c r="G1660" s="2" t="s">
        <v>1013</v>
      </c>
      <c r="H1660" s="2" t="s">
        <v>12671</v>
      </c>
      <c r="I1660" s="2" t="s">
        <v>12672</v>
      </c>
      <c r="J1660" s="3" t="s">
        <v>12673</v>
      </c>
      <c r="K1660" s="4">
        <v>44556</v>
      </c>
      <c r="L1660" s="3" t="s">
        <v>12674</v>
      </c>
    </row>
    <row r="1661" spans="1:12" x14ac:dyDescent="0.2">
      <c r="A1661" s="1">
        <v>1660</v>
      </c>
      <c r="B1661" s="2" t="s">
        <v>12675</v>
      </c>
      <c r="C1661" s="2" t="s">
        <v>8454</v>
      </c>
      <c r="D1661" s="2" t="s">
        <v>1333</v>
      </c>
      <c r="E1661" s="2" t="s">
        <v>12676</v>
      </c>
      <c r="F1661" s="2" t="s">
        <v>12677</v>
      </c>
      <c r="G1661" s="2" t="s">
        <v>4042</v>
      </c>
      <c r="H1661" s="2" t="s">
        <v>12678</v>
      </c>
      <c r="I1661" s="2" t="s">
        <v>12679</v>
      </c>
      <c r="J1661" s="3" t="s">
        <v>12680</v>
      </c>
      <c r="K1661" s="4">
        <v>44708</v>
      </c>
      <c r="L1661" s="3" t="s">
        <v>12681</v>
      </c>
    </row>
    <row r="1662" spans="1:12" x14ac:dyDescent="0.2">
      <c r="A1662" s="1">
        <v>1661</v>
      </c>
      <c r="B1662" s="2" t="s">
        <v>12682</v>
      </c>
      <c r="C1662" s="2" t="s">
        <v>5759</v>
      </c>
      <c r="D1662" s="2" t="s">
        <v>9788</v>
      </c>
      <c r="E1662" s="2" t="s">
        <v>12683</v>
      </c>
      <c r="F1662" s="2" t="s">
        <v>12684</v>
      </c>
      <c r="G1662" s="2" t="s">
        <v>117</v>
      </c>
      <c r="H1662" s="2" t="s">
        <v>12685</v>
      </c>
      <c r="I1662" s="2" t="s">
        <v>12686</v>
      </c>
      <c r="J1662" s="3" t="s">
        <v>12687</v>
      </c>
      <c r="K1662" s="4">
        <v>44050</v>
      </c>
      <c r="L1662" s="3" t="s">
        <v>12688</v>
      </c>
    </row>
    <row r="1663" spans="1:12" x14ac:dyDescent="0.2">
      <c r="A1663" s="1">
        <v>1662</v>
      </c>
      <c r="B1663" s="2" t="s">
        <v>12689</v>
      </c>
      <c r="C1663" s="2" t="s">
        <v>12690</v>
      </c>
      <c r="D1663" s="2" t="s">
        <v>793</v>
      </c>
      <c r="E1663" s="2" t="s">
        <v>12691</v>
      </c>
      <c r="F1663" s="2" t="s">
        <v>12692</v>
      </c>
      <c r="G1663" s="2" t="s">
        <v>779</v>
      </c>
      <c r="H1663" s="2" t="s">
        <v>12693</v>
      </c>
      <c r="I1663" s="2" t="s">
        <v>12694</v>
      </c>
      <c r="J1663" s="3" t="s">
        <v>12695</v>
      </c>
      <c r="K1663" s="4">
        <v>44074</v>
      </c>
      <c r="L1663" s="3" t="s">
        <v>12696</v>
      </c>
    </row>
    <row r="1664" spans="1:12" x14ac:dyDescent="0.2">
      <c r="A1664" s="1">
        <v>1663</v>
      </c>
      <c r="B1664" s="2" t="s">
        <v>12697</v>
      </c>
      <c r="C1664" s="2" t="s">
        <v>1852</v>
      </c>
      <c r="D1664" s="2" t="s">
        <v>12698</v>
      </c>
      <c r="E1664" s="2" t="s">
        <v>4514</v>
      </c>
      <c r="F1664" s="2" t="s">
        <v>12699</v>
      </c>
      <c r="G1664" s="2" t="s">
        <v>44</v>
      </c>
      <c r="H1664" s="2" t="s">
        <v>12700</v>
      </c>
      <c r="I1664" s="2" t="s">
        <v>12701</v>
      </c>
      <c r="J1664" s="3" t="s">
        <v>12702</v>
      </c>
      <c r="K1664" s="4">
        <v>44196</v>
      </c>
      <c r="L1664" s="3" t="s">
        <v>12703</v>
      </c>
    </row>
    <row r="1665" spans="1:12" x14ac:dyDescent="0.2">
      <c r="A1665" s="1">
        <v>1664</v>
      </c>
      <c r="B1665" s="2" t="s">
        <v>12704</v>
      </c>
      <c r="C1665" s="2" t="s">
        <v>1571</v>
      </c>
      <c r="D1665" s="2" t="s">
        <v>3760</v>
      </c>
      <c r="E1665" s="2" t="s">
        <v>12705</v>
      </c>
      <c r="F1665" s="2" t="s">
        <v>12706</v>
      </c>
      <c r="G1665" s="2" t="s">
        <v>948</v>
      </c>
      <c r="H1665" s="2" t="s">
        <v>12707</v>
      </c>
      <c r="I1665" s="2" t="s">
        <v>12708</v>
      </c>
      <c r="J1665" s="3" t="s">
        <v>12709</v>
      </c>
      <c r="K1665" s="4">
        <v>44081</v>
      </c>
      <c r="L1665" s="3" t="s">
        <v>12710</v>
      </c>
    </row>
    <row r="1666" spans="1:12" x14ac:dyDescent="0.2">
      <c r="A1666" s="1">
        <v>1665</v>
      </c>
      <c r="B1666" s="2" t="s">
        <v>12711</v>
      </c>
      <c r="C1666" s="2" t="s">
        <v>1540</v>
      </c>
      <c r="D1666" s="2" t="s">
        <v>11436</v>
      </c>
      <c r="E1666" s="2" t="s">
        <v>12712</v>
      </c>
      <c r="F1666" s="2" t="s">
        <v>12713</v>
      </c>
      <c r="G1666" s="2" t="s">
        <v>550</v>
      </c>
      <c r="H1666" s="2" t="s">
        <v>12714</v>
      </c>
      <c r="I1666" s="2">
        <f>1-429-152-7432</f>
        <v>-8012</v>
      </c>
      <c r="J1666" s="3" t="s">
        <v>12715</v>
      </c>
      <c r="K1666" s="4">
        <v>44101</v>
      </c>
      <c r="L1666" s="3" t="s">
        <v>12716</v>
      </c>
    </row>
    <row r="1667" spans="1:12" x14ac:dyDescent="0.2">
      <c r="A1667" s="1">
        <v>1666</v>
      </c>
      <c r="B1667" s="2" t="s">
        <v>12717</v>
      </c>
      <c r="C1667" s="2" t="s">
        <v>4822</v>
      </c>
      <c r="D1667" s="2" t="s">
        <v>12718</v>
      </c>
      <c r="E1667" s="2" t="s">
        <v>12719</v>
      </c>
      <c r="F1667" s="2" t="s">
        <v>12720</v>
      </c>
      <c r="G1667" s="2" t="s">
        <v>5917</v>
      </c>
      <c r="H1667" s="2" t="s">
        <v>12721</v>
      </c>
      <c r="I1667" s="2" t="s">
        <v>12722</v>
      </c>
      <c r="J1667" s="3" t="s">
        <v>12723</v>
      </c>
      <c r="K1667" s="4">
        <v>43870</v>
      </c>
      <c r="L1667" s="3" t="s">
        <v>12724</v>
      </c>
    </row>
    <row r="1668" spans="1:12" x14ac:dyDescent="0.2">
      <c r="A1668" s="1">
        <v>1667</v>
      </c>
      <c r="B1668" s="2" t="s">
        <v>12725</v>
      </c>
      <c r="C1668" s="2" t="s">
        <v>279</v>
      </c>
      <c r="D1668" s="2" t="s">
        <v>8433</v>
      </c>
      <c r="E1668" s="2" t="s">
        <v>12726</v>
      </c>
      <c r="F1668" s="2" t="s">
        <v>12727</v>
      </c>
      <c r="G1668" s="2" t="s">
        <v>986</v>
      </c>
      <c r="H1668" s="2" t="s">
        <v>12728</v>
      </c>
      <c r="I1668" s="2" t="s">
        <v>12729</v>
      </c>
      <c r="J1668" s="3" t="s">
        <v>12730</v>
      </c>
      <c r="K1668" s="4">
        <v>44481</v>
      </c>
      <c r="L1668" s="3" t="s">
        <v>12731</v>
      </c>
    </row>
    <row r="1669" spans="1:12" x14ac:dyDescent="0.2">
      <c r="A1669" s="1">
        <v>1668</v>
      </c>
      <c r="B1669" s="2" t="s">
        <v>12732</v>
      </c>
      <c r="C1669" s="2" t="s">
        <v>1681</v>
      </c>
      <c r="D1669" s="2" t="s">
        <v>4985</v>
      </c>
      <c r="E1669" s="2" t="s">
        <v>12733</v>
      </c>
      <c r="F1669" s="2" t="s">
        <v>12734</v>
      </c>
      <c r="G1669" s="2" t="s">
        <v>4353</v>
      </c>
      <c r="H1669" s="2" t="s">
        <v>12735</v>
      </c>
      <c r="I1669" s="2" t="s">
        <v>12736</v>
      </c>
      <c r="J1669" s="3" t="s">
        <v>12737</v>
      </c>
      <c r="K1669" s="4">
        <v>44594</v>
      </c>
      <c r="L1669" s="3" t="s">
        <v>12738</v>
      </c>
    </row>
    <row r="1670" spans="1:12" x14ac:dyDescent="0.2">
      <c r="A1670" s="1">
        <v>1669</v>
      </c>
      <c r="B1670" s="2" t="s">
        <v>12739</v>
      </c>
      <c r="C1670" s="2" t="s">
        <v>2814</v>
      </c>
      <c r="D1670" s="2" t="s">
        <v>10578</v>
      </c>
      <c r="E1670" s="2" t="s">
        <v>12740</v>
      </c>
      <c r="F1670" s="2" t="s">
        <v>12741</v>
      </c>
      <c r="G1670" s="2" t="s">
        <v>1765</v>
      </c>
      <c r="H1670" s="2" t="s">
        <v>12742</v>
      </c>
      <c r="I1670" s="2" t="s">
        <v>12743</v>
      </c>
      <c r="J1670" s="3" t="s">
        <v>12744</v>
      </c>
      <c r="K1670" s="4">
        <v>44490</v>
      </c>
      <c r="L1670" s="3" t="s">
        <v>12745</v>
      </c>
    </row>
    <row r="1671" spans="1:12" x14ac:dyDescent="0.2">
      <c r="A1671" s="1">
        <v>1670</v>
      </c>
      <c r="B1671" s="2" t="s">
        <v>12746</v>
      </c>
      <c r="C1671" s="2" t="s">
        <v>7153</v>
      </c>
      <c r="D1671" s="2" t="s">
        <v>2996</v>
      </c>
      <c r="E1671" s="2" t="s">
        <v>12747</v>
      </c>
      <c r="F1671" s="2" t="s">
        <v>12748</v>
      </c>
      <c r="G1671" s="2" t="s">
        <v>5822</v>
      </c>
      <c r="H1671" s="2" t="s">
        <v>12749</v>
      </c>
      <c r="I1671" s="2" t="s">
        <v>12750</v>
      </c>
      <c r="J1671" s="3" t="s">
        <v>12751</v>
      </c>
      <c r="K1671" s="4">
        <v>44339</v>
      </c>
      <c r="L1671" s="3" t="s">
        <v>11800</v>
      </c>
    </row>
    <row r="1672" spans="1:12" x14ac:dyDescent="0.2">
      <c r="A1672" s="1">
        <v>1671</v>
      </c>
      <c r="B1672" s="2" t="s">
        <v>12752</v>
      </c>
      <c r="C1672" s="2" t="s">
        <v>1662</v>
      </c>
      <c r="D1672" s="2" t="s">
        <v>3148</v>
      </c>
      <c r="E1672" s="2" t="s">
        <v>12753</v>
      </c>
      <c r="F1672" s="2" t="s">
        <v>12754</v>
      </c>
      <c r="G1672" s="2" t="s">
        <v>2728</v>
      </c>
      <c r="H1672" s="2" t="s">
        <v>12755</v>
      </c>
      <c r="I1672" s="2" t="s">
        <v>12756</v>
      </c>
      <c r="J1672" s="3" t="s">
        <v>12757</v>
      </c>
      <c r="K1672" s="4">
        <v>44186</v>
      </c>
      <c r="L1672" s="3" t="s">
        <v>12758</v>
      </c>
    </row>
    <row r="1673" spans="1:12" x14ac:dyDescent="0.2">
      <c r="A1673" s="1">
        <v>1672</v>
      </c>
      <c r="B1673" s="2" t="s">
        <v>12759</v>
      </c>
      <c r="C1673" s="2" t="s">
        <v>4467</v>
      </c>
      <c r="D1673" s="2" t="s">
        <v>7662</v>
      </c>
      <c r="E1673" s="2" t="s">
        <v>12760</v>
      </c>
      <c r="F1673" s="2" t="s">
        <v>12761</v>
      </c>
      <c r="G1673" s="2" t="s">
        <v>1078</v>
      </c>
      <c r="H1673" s="2" t="s">
        <v>12762</v>
      </c>
      <c r="I1673" s="2" t="s">
        <v>12763</v>
      </c>
      <c r="J1673" s="3" t="s">
        <v>12764</v>
      </c>
      <c r="K1673" s="4">
        <v>44053</v>
      </c>
      <c r="L1673" s="3" t="s">
        <v>12765</v>
      </c>
    </row>
    <row r="1674" spans="1:12" x14ac:dyDescent="0.2">
      <c r="A1674" s="1">
        <v>1673</v>
      </c>
      <c r="B1674" s="2" t="s">
        <v>12766</v>
      </c>
      <c r="C1674" s="2" t="s">
        <v>12767</v>
      </c>
      <c r="D1674" s="2" t="s">
        <v>889</v>
      </c>
      <c r="E1674" s="2" t="s">
        <v>12768</v>
      </c>
      <c r="F1674" s="2" t="s">
        <v>12769</v>
      </c>
      <c r="G1674" s="2" t="s">
        <v>3116</v>
      </c>
      <c r="H1674" s="2" t="s">
        <v>12770</v>
      </c>
      <c r="I1674" s="2" t="s">
        <v>12771</v>
      </c>
      <c r="J1674" s="3" t="s">
        <v>12772</v>
      </c>
      <c r="K1674" s="4">
        <v>44071</v>
      </c>
      <c r="L1674" s="3" t="s">
        <v>12773</v>
      </c>
    </row>
    <row r="1675" spans="1:12" x14ac:dyDescent="0.2">
      <c r="A1675" s="1">
        <v>1674</v>
      </c>
      <c r="B1675" s="2" t="s">
        <v>12774</v>
      </c>
      <c r="C1675" s="2" t="s">
        <v>6095</v>
      </c>
      <c r="D1675" s="2" t="s">
        <v>6484</v>
      </c>
      <c r="E1675" s="2" t="s">
        <v>12775</v>
      </c>
      <c r="F1675" s="2" t="s">
        <v>12776</v>
      </c>
      <c r="G1675" s="2" t="s">
        <v>200</v>
      </c>
      <c r="H1675" s="2" t="s">
        <v>12777</v>
      </c>
      <c r="I1675" s="2" t="s">
        <v>12778</v>
      </c>
      <c r="J1675" s="3" t="s">
        <v>12779</v>
      </c>
      <c r="K1675" s="4">
        <v>44434</v>
      </c>
      <c r="L1675" s="3" t="s">
        <v>12780</v>
      </c>
    </row>
    <row r="1676" spans="1:12" x14ac:dyDescent="0.2">
      <c r="A1676" s="1">
        <v>1675</v>
      </c>
      <c r="B1676" s="2" t="s">
        <v>12781</v>
      </c>
      <c r="C1676" s="2" t="s">
        <v>878</v>
      </c>
      <c r="D1676" s="2" t="s">
        <v>1289</v>
      </c>
      <c r="E1676" s="2" t="s">
        <v>12782</v>
      </c>
      <c r="F1676" s="2" t="s">
        <v>12783</v>
      </c>
      <c r="G1676" s="2" t="s">
        <v>1231</v>
      </c>
      <c r="H1676" s="2" t="s">
        <v>12784</v>
      </c>
      <c r="I1676" s="2" t="s">
        <v>12785</v>
      </c>
      <c r="J1676" s="3" t="s">
        <v>12786</v>
      </c>
      <c r="K1676" s="4">
        <v>44034</v>
      </c>
      <c r="L1676" s="3" t="s">
        <v>12787</v>
      </c>
    </row>
    <row r="1677" spans="1:12" x14ac:dyDescent="0.2">
      <c r="A1677" s="1">
        <v>1676</v>
      </c>
      <c r="B1677" s="2" t="s">
        <v>12788</v>
      </c>
      <c r="C1677" s="2" t="s">
        <v>4458</v>
      </c>
      <c r="D1677" s="2" t="s">
        <v>8021</v>
      </c>
      <c r="E1677" s="2" t="s">
        <v>12789</v>
      </c>
      <c r="F1677" s="2" t="s">
        <v>12790</v>
      </c>
      <c r="G1677" s="2" t="s">
        <v>7163</v>
      </c>
      <c r="H1677" s="2" t="s">
        <v>12791</v>
      </c>
      <c r="I1677" s="2" t="s">
        <v>12792</v>
      </c>
      <c r="J1677" s="3" t="s">
        <v>12793</v>
      </c>
      <c r="K1677" s="4">
        <v>43870</v>
      </c>
      <c r="L1677" s="3" t="s">
        <v>12794</v>
      </c>
    </row>
    <row r="1678" spans="1:12" x14ac:dyDescent="0.2">
      <c r="A1678" s="1">
        <v>1677</v>
      </c>
      <c r="B1678" s="2" t="s">
        <v>12795</v>
      </c>
      <c r="C1678" s="2" t="s">
        <v>4155</v>
      </c>
      <c r="D1678" s="2" t="s">
        <v>729</v>
      </c>
      <c r="E1678" s="2" t="s">
        <v>12796</v>
      </c>
      <c r="F1678" s="2" t="s">
        <v>12797</v>
      </c>
      <c r="G1678" s="2" t="s">
        <v>2567</v>
      </c>
      <c r="H1678" s="2" t="s">
        <v>12798</v>
      </c>
      <c r="I1678" s="2" t="s">
        <v>12799</v>
      </c>
      <c r="J1678" s="3" t="s">
        <v>12800</v>
      </c>
      <c r="K1678" s="4">
        <v>44645</v>
      </c>
      <c r="L1678" s="3" t="s">
        <v>12801</v>
      </c>
    </row>
    <row r="1679" spans="1:12" x14ac:dyDescent="0.2">
      <c r="A1679" s="1">
        <v>1678</v>
      </c>
      <c r="B1679" s="2" t="s">
        <v>12802</v>
      </c>
      <c r="C1679" s="2" t="s">
        <v>12803</v>
      </c>
      <c r="D1679" s="2" t="s">
        <v>9880</v>
      </c>
      <c r="E1679" s="2" t="s">
        <v>12804</v>
      </c>
      <c r="F1679" s="2" t="s">
        <v>12805</v>
      </c>
      <c r="G1679" s="2" t="s">
        <v>117</v>
      </c>
      <c r="H1679" s="2" t="s">
        <v>12806</v>
      </c>
      <c r="I1679" s="2" t="s">
        <v>12807</v>
      </c>
      <c r="J1679" s="3" t="s">
        <v>12808</v>
      </c>
      <c r="K1679" s="4">
        <v>44137</v>
      </c>
      <c r="L1679" s="3" t="s">
        <v>12809</v>
      </c>
    </row>
    <row r="1680" spans="1:12" x14ac:dyDescent="0.2">
      <c r="A1680" s="1">
        <v>1679</v>
      </c>
      <c r="B1680" s="2" t="s">
        <v>12810</v>
      </c>
      <c r="C1680" s="2" t="s">
        <v>1408</v>
      </c>
      <c r="D1680" s="2" t="s">
        <v>1314</v>
      </c>
      <c r="E1680" s="2" t="s">
        <v>12811</v>
      </c>
      <c r="F1680" s="2" t="s">
        <v>12812</v>
      </c>
      <c r="G1680" s="2" t="s">
        <v>1864</v>
      </c>
      <c r="H1680" s="2" t="s">
        <v>12813</v>
      </c>
      <c r="I1680" s="2" t="s">
        <v>12814</v>
      </c>
      <c r="J1680" s="3" t="s">
        <v>12815</v>
      </c>
      <c r="K1680" s="4">
        <v>44426</v>
      </c>
      <c r="L1680" s="3" t="s">
        <v>12816</v>
      </c>
    </row>
    <row r="1681" spans="1:12" x14ac:dyDescent="0.2">
      <c r="A1681" s="1">
        <v>1680</v>
      </c>
      <c r="B1681" s="2" t="s">
        <v>12817</v>
      </c>
      <c r="C1681" s="2" t="s">
        <v>2493</v>
      </c>
      <c r="D1681" s="2" t="s">
        <v>12818</v>
      </c>
      <c r="E1681" s="2" t="s">
        <v>12819</v>
      </c>
      <c r="F1681" s="2" t="s">
        <v>3823</v>
      </c>
      <c r="G1681" s="2" t="s">
        <v>1534</v>
      </c>
      <c r="H1681" s="2" t="s">
        <v>12820</v>
      </c>
      <c r="I1681" s="2" t="s">
        <v>12821</v>
      </c>
      <c r="J1681" s="3" t="s">
        <v>12822</v>
      </c>
      <c r="K1681" s="4">
        <v>44526</v>
      </c>
      <c r="L1681" s="3" t="s">
        <v>12823</v>
      </c>
    </row>
    <row r="1682" spans="1:12" x14ac:dyDescent="0.2">
      <c r="A1682" s="1">
        <v>1681</v>
      </c>
      <c r="B1682" s="2" t="s">
        <v>12824</v>
      </c>
      <c r="C1682" s="2" t="s">
        <v>12825</v>
      </c>
      <c r="D1682" s="2" t="s">
        <v>4655</v>
      </c>
      <c r="E1682" s="2" t="s">
        <v>12826</v>
      </c>
      <c r="F1682" s="2" t="s">
        <v>12827</v>
      </c>
      <c r="G1682" s="2" t="s">
        <v>3808</v>
      </c>
      <c r="H1682" s="2" t="s">
        <v>12828</v>
      </c>
      <c r="I1682" s="2" t="s">
        <v>12829</v>
      </c>
      <c r="J1682" s="3" t="s">
        <v>12830</v>
      </c>
      <c r="K1682" s="4">
        <v>44658</v>
      </c>
      <c r="L1682" s="3" t="s">
        <v>12831</v>
      </c>
    </row>
    <row r="1683" spans="1:12" x14ac:dyDescent="0.2">
      <c r="A1683" s="1">
        <v>1682</v>
      </c>
      <c r="B1683" s="2" t="s">
        <v>12832</v>
      </c>
      <c r="C1683" s="2" t="s">
        <v>546</v>
      </c>
      <c r="D1683" s="2" t="s">
        <v>7365</v>
      </c>
      <c r="E1683" s="2" t="s">
        <v>12833</v>
      </c>
      <c r="F1683" s="2" t="s">
        <v>1600</v>
      </c>
      <c r="G1683" s="2" t="s">
        <v>6506</v>
      </c>
      <c r="H1683" s="2" t="s">
        <v>12834</v>
      </c>
      <c r="I1683" s="2" t="s">
        <v>12835</v>
      </c>
      <c r="J1683" s="3" t="s">
        <v>12836</v>
      </c>
      <c r="K1683" s="4">
        <v>44346</v>
      </c>
      <c r="L1683" s="3" t="s">
        <v>12837</v>
      </c>
    </row>
    <row r="1684" spans="1:12" x14ac:dyDescent="0.2">
      <c r="A1684" s="1">
        <v>1683</v>
      </c>
      <c r="B1684" s="2" t="s">
        <v>12838</v>
      </c>
      <c r="C1684" s="2" t="s">
        <v>12803</v>
      </c>
      <c r="D1684" s="2" t="s">
        <v>12839</v>
      </c>
      <c r="E1684" s="2" t="s">
        <v>12840</v>
      </c>
      <c r="F1684" s="2" t="s">
        <v>12841</v>
      </c>
      <c r="G1684" s="2" t="s">
        <v>1005</v>
      </c>
      <c r="H1684" s="2" t="s">
        <v>12842</v>
      </c>
      <c r="I1684" s="2" t="s">
        <v>12843</v>
      </c>
      <c r="J1684" s="3" t="s">
        <v>12844</v>
      </c>
      <c r="K1684" s="4">
        <v>44033</v>
      </c>
      <c r="L1684" s="3" t="s">
        <v>12845</v>
      </c>
    </row>
    <row r="1685" spans="1:12" x14ac:dyDescent="0.2">
      <c r="A1685" s="1">
        <v>1684</v>
      </c>
      <c r="B1685" s="2" t="s">
        <v>12846</v>
      </c>
      <c r="C1685" s="2" t="s">
        <v>8987</v>
      </c>
      <c r="D1685" s="2" t="s">
        <v>4614</v>
      </c>
      <c r="E1685" s="2" t="s">
        <v>12847</v>
      </c>
      <c r="F1685" s="2" t="s">
        <v>12848</v>
      </c>
      <c r="G1685" s="2" t="s">
        <v>1544</v>
      </c>
      <c r="H1685" s="2" t="s">
        <v>12849</v>
      </c>
      <c r="I1685" s="2" t="s">
        <v>12850</v>
      </c>
      <c r="J1685" s="3" t="s">
        <v>12851</v>
      </c>
      <c r="K1685" s="4">
        <v>44189</v>
      </c>
      <c r="L1685" s="3" t="s">
        <v>12852</v>
      </c>
    </row>
    <row r="1686" spans="1:12" x14ac:dyDescent="0.2">
      <c r="A1686" s="1">
        <v>1685</v>
      </c>
      <c r="B1686" s="2" t="s">
        <v>12853</v>
      </c>
      <c r="C1686" s="2" t="s">
        <v>2942</v>
      </c>
      <c r="D1686" s="2" t="s">
        <v>9293</v>
      </c>
      <c r="E1686" s="2" t="s">
        <v>12854</v>
      </c>
      <c r="F1686" s="2" t="s">
        <v>4735</v>
      </c>
      <c r="G1686" s="2" t="s">
        <v>378</v>
      </c>
      <c r="H1686" s="2" t="s">
        <v>12855</v>
      </c>
      <c r="I1686" s="2" t="s">
        <v>12856</v>
      </c>
      <c r="J1686" s="3" t="s">
        <v>12857</v>
      </c>
      <c r="K1686" s="4">
        <v>44041</v>
      </c>
      <c r="L1686" s="3" t="s">
        <v>12858</v>
      </c>
    </row>
    <row r="1687" spans="1:12" x14ac:dyDescent="0.2">
      <c r="A1687" s="1">
        <v>1686</v>
      </c>
      <c r="B1687" s="5" t="s">
        <v>12859</v>
      </c>
      <c r="C1687" s="2" t="s">
        <v>3392</v>
      </c>
      <c r="D1687" s="2" t="s">
        <v>11682</v>
      </c>
      <c r="E1687" s="2" t="s">
        <v>12860</v>
      </c>
      <c r="F1687" s="2" t="s">
        <v>12861</v>
      </c>
      <c r="G1687" s="2" t="s">
        <v>1882</v>
      </c>
      <c r="H1687" s="2" t="s">
        <v>12862</v>
      </c>
      <c r="I1687" s="2" t="s">
        <v>12863</v>
      </c>
      <c r="J1687" s="3" t="s">
        <v>12864</v>
      </c>
      <c r="K1687" s="4">
        <v>43841</v>
      </c>
      <c r="L1687" s="3" t="s">
        <v>12865</v>
      </c>
    </row>
    <row r="1688" spans="1:12" x14ac:dyDescent="0.2">
      <c r="A1688" s="1">
        <v>1687</v>
      </c>
      <c r="B1688" s="2" t="s">
        <v>12866</v>
      </c>
      <c r="C1688" s="2" t="s">
        <v>60</v>
      </c>
      <c r="D1688" s="2" t="s">
        <v>10658</v>
      </c>
      <c r="E1688" s="2" t="s">
        <v>12867</v>
      </c>
      <c r="F1688" s="2" t="s">
        <v>12868</v>
      </c>
      <c r="G1688" s="2" t="s">
        <v>2061</v>
      </c>
      <c r="H1688" s="2">
        <f>1-135-960-6239</f>
        <v>-7333</v>
      </c>
      <c r="I1688" s="2" t="s">
        <v>12869</v>
      </c>
      <c r="J1688" s="3" t="s">
        <v>12870</v>
      </c>
      <c r="K1688" s="4">
        <v>44136</v>
      </c>
      <c r="L1688" s="3" t="s">
        <v>12871</v>
      </c>
    </row>
    <row r="1689" spans="1:12" x14ac:dyDescent="0.2">
      <c r="A1689" s="1">
        <v>1688</v>
      </c>
      <c r="B1689" s="2" t="s">
        <v>12872</v>
      </c>
      <c r="C1689" s="2" t="s">
        <v>434</v>
      </c>
      <c r="D1689" s="2" t="s">
        <v>7113</v>
      </c>
      <c r="E1689" s="2" t="s">
        <v>12873</v>
      </c>
      <c r="F1689" s="2" t="s">
        <v>12874</v>
      </c>
      <c r="G1689" s="2" t="s">
        <v>6640</v>
      </c>
      <c r="H1689" s="2" t="s">
        <v>12875</v>
      </c>
      <c r="I1689" s="2" t="s">
        <v>12876</v>
      </c>
      <c r="J1689" s="3" t="s">
        <v>12877</v>
      </c>
      <c r="K1689" s="4">
        <v>43990</v>
      </c>
      <c r="L1689" s="3" t="s">
        <v>1216</v>
      </c>
    </row>
    <row r="1690" spans="1:12" x14ac:dyDescent="0.2">
      <c r="A1690" s="1">
        <v>1689</v>
      </c>
      <c r="B1690" s="2" t="s">
        <v>12878</v>
      </c>
      <c r="C1690" s="2" t="s">
        <v>4985</v>
      </c>
      <c r="D1690" s="2" t="s">
        <v>4383</v>
      </c>
      <c r="E1690" s="2" t="s">
        <v>12879</v>
      </c>
      <c r="F1690" s="2" t="s">
        <v>12880</v>
      </c>
      <c r="G1690" s="2" t="s">
        <v>1765</v>
      </c>
      <c r="H1690" s="2" t="s">
        <v>12881</v>
      </c>
      <c r="I1690" s="2" t="s">
        <v>12882</v>
      </c>
      <c r="J1690" s="3" t="s">
        <v>12883</v>
      </c>
      <c r="K1690" s="4">
        <v>44023</v>
      </c>
      <c r="L1690" s="3" t="s">
        <v>12884</v>
      </c>
    </row>
    <row r="1691" spans="1:12" x14ac:dyDescent="0.2">
      <c r="A1691" s="1">
        <v>1690</v>
      </c>
      <c r="B1691" s="2" t="s">
        <v>12885</v>
      </c>
      <c r="C1691" s="2" t="s">
        <v>888</v>
      </c>
      <c r="D1691" s="2" t="s">
        <v>4422</v>
      </c>
      <c r="E1691" s="2" t="s">
        <v>12886</v>
      </c>
      <c r="F1691" s="2" t="s">
        <v>12887</v>
      </c>
      <c r="G1691" s="2" t="s">
        <v>153</v>
      </c>
      <c r="H1691" s="2" t="s">
        <v>12888</v>
      </c>
      <c r="I1691" s="2" t="s">
        <v>12889</v>
      </c>
      <c r="J1691" s="3" t="s">
        <v>12890</v>
      </c>
      <c r="K1691" s="4">
        <v>44059</v>
      </c>
      <c r="L1691" s="3" t="s">
        <v>12891</v>
      </c>
    </row>
    <row r="1692" spans="1:12" x14ac:dyDescent="0.2">
      <c r="A1692" s="1">
        <v>1691</v>
      </c>
      <c r="B1692" s="2" t="s">
        <v>12892</v>
      </c>
      <c r="C1692" s="2" t="s">
        <v>3212</v>
      </c>
      <c r="D1692" s="2" t="s">
        <v>6409</v>
      </c>
      <c r="E1692" s="2" t="s">
        <v>12893</v>
      </c>
      <c r="F1692" s="2" t="s">
        <v>12894</v>
      </c>
      <c r="G1692" s="2" t="s">
        <v>714</v>
      </c>
      <c r="H1692" s="2">
        <v>2578911098</v>
      </c>
      <c r="I1692" s="2" t="s">
        <v>12895</v>
      </c>
      <c r="J1692" s="3" t="s">
        <v>12896</v>
      </c>
      <c r="K1692" s="4">
        <v>44105</v>
      </c>
      <c r="L1692" s="3" t="s">
        <v>12897</v>
      </c>
    </row>
    <row r="1693" spans="1:12" x14ac:dyDescent="0.2">
      <c r="A1693" s="1">
        <v>1692</v>
      </c>
      <c r="B1693" s="2" t="s">
        <v>12898</v>
      </c>
      <c r="C1693" s="2" t="s">
        <v>6372</v>
      </c>
      <c r="D1693" s="2" t="s">
        <v>3499</v>
      </c>
      <c r="E1693" s="2" t="s">
        <v>12899</v>
      </c>
      <c r="F1693" s="2" t="s">
        <v>12900</v>
      </c>
      <c r="G1693" s="2" t="s">
        <v>750</v>
      </c>
      <c r="H1693" s="2" t="s">
        <v>12901</v>
      </c>
      <c r="I1693" s="2">
        <v>8269936424</v>
      </c>
      <c r="J1693" s="3" t="s">
        <v>12902</v>
      </c>
      <c r="K1693" s="4">
        <v>44004</v>
      </c>
      <c r="L1693" s="3" t="s">
        <v>12903</v>
      </c>
    </row>
    <row r="1694" spans="1:12" x14ac:dyDescent="0.2">
      <c r="A1694" s="1">
        <v>1693</v>
      </c>
      <c r="B1694" s="2" t="s">
        <v>12904</v>
      </c>
      <c r="C1694" s="2" t="s">
        <v>3669</v>
      </c>
      <c r="D1694" s="2" t="s">
        <v>12905</v>
      </c>
      <c r="E1694" s="2" t="s">
        <v>12906</v>
      </c>
      <c r="F1694" s="2" t="s">
        <v>12907</v>
      </c>
      <c r="G1694" s="2" t="s">
        <v>986</v>
      </c>
      <c r="H1694" s="2" t="s">
        <v>12908</v>
      </c>
      <c r="I1694" s="2">
        <f>1-479-787-8360</f>
        <v>-9625</v>
      </c>
      <c r="J1694" s="3" t="s">
        <v>12909</v>
      </c>
      <c r="K1694" s="4">
        <v>44641</v>
      </c>
      <c r="L1694" s="3" t="s">
        <v>12910</v>
      </c>
    </row>
    <row r="1695" spans="1:12" x14ac:dyDescent="0.2">
      <c r="A1695" s="1">
        <v>1694</v>
      </c>
      <c r="B1695" s="2" t="s">
        <v>12911</v>
      </c>
      <c r="C1695" s="2" t="s">
        <v>683</v>
      </c>
      <c r="D1695" s="2" t="s">
        <v>11011</v>
      </c>
      <c r="E1695" s="2" t="s">
        <v>12912</v>
      </c>
      <c r="F1695" s="2" t="s">
        <v>12913</v>
      </c>
      <c r="G1695" s="2" t="s">
        <v>2015</v>
      </c>
      <c r="H1695" s="2" t="s">
        <v>12914</v>
      </c>
      <c r="I1695" s="2">
        <v>6081916993</v>
      </c>
      <c r="J1695" s="3" t="s">
        <v>12915</v>
      </c>
      <c r="K1695" s="4">
        <v>44431</v>
      </c>
      <c r="L1695" s="3" t="s">
        <v>12916</v>
      </c>
    </row>
    <row r="1696" spans="1:12" x14ac:dyDescent="0.2">
      <c r="A1696" s="1">
        <v>1695</v>
      </c>
      <c r="B1696" s="2" t="s">
        <v>12917</v>
      </c>
      <c r="C1696" s="2" t="s">
        <v>12918</v>
      </c>
      <c r="D1696" s="2" t="s">
        <v>3973</v>
      </c>
      <c r="E1696" s="2" t="s">
        <v>12919</v>
      </c>
      <c r="F1696" s="2" t="s">
        <v>12920</v>
      </c>
      <c r="G1696" s="2" t="s">
        <v>117</v>
      </c>
      <c r="H1696" s="2" t="s">
        <v>12921</v>
      </c>
      <c r="I1696" s="2" t="s">
        <v>12922</v>
      </c>
      <c r="J1696" s="3" t="s">
        <v>12923</v>
      </c>
      <c r="K1696" s="4">
        <v>44170</v>
      </c>
      <c r="L1696" s="3" t="s">
        <v>12924</v>
      </c>
    </row>
    <row r="1697" spans="1:12" x14ac:dyDescent="0.2">
      <c r="A1697" s="1">
        <v>1696</v>
      </c>
      <c r="B1697" s="2" t="s">
        <v>12925</v>
      </c>
      <c r="C1697" s="2" t="s">
        <v>12926</v>
      </c>
      <c r="D1697" s="2" t="s">
        <v>12927</v>
      </c>
      <c r="E1697" s="2" t="s">
        <v>12928</v>
      </c>
      <c r="F1697" s="2" t="s">
        <v>12929</v>
      </c>
      <c r="G1697" s="2" t="s">
        <v>1326</v>
      </c>
      <c r="H1697" s="2" t="s">
        <v>12930</v>
      </c>
      <c r="I1697" s="2" t="s">
        <v>12931</v>
      </c>
      <c r="J1697" s="3" t="s">
        <v>12932</v>
      </c>
      <c r="K1697" s="4">
        <v>44549</v>
      </c>
      <c r="L1697" s="3" t="s">
        <v>12933</v>
      </c>
    </row>
    <row r="1698" spans="1:12" x14ac:dyDescent="0.2">
      <c r="A1698" s="1">
        <v>1697</v>
      </c>
      <c r="B1698" s="2" t="s">
        <v>12934</v>
      </c>
      <c r="C1698" s="2" t="s">
        <v>5160</v>
      </c>
      <c r="D1698" s="2" t="s">
        <v>10253</v>
      </c>
      <c r="E1698" s="2" t="s">
        <v>12935</v>
      </c>
      <c r="F1698" s="2" t="s">
        <v>12936</v>
      </c>
      <c r="G1698" s="2" t="s">
        <v>3640</v>
      </c>
      <c r="H1698" s="2" t="s">
        <v>12937</v>
      </c>
      <c r="I1698" s="2" t="s">
        <v>12938</v>
      </c>
      <c r="J1698" s="3" t="s">
        <v>12939</v>
      </c>
      <c r="K1698" s="4">
        <v>44550</v>
      </c>
      <c r="L1698" s="3" t="s">
        <v>12940</v>
      </c>
    </row>
    <row r="1699" spans="1:12" x14ac:dyDescent="0.2">
      <c r="A1699" s="1">
        <v>1698</v>
      </c>
      <c r="B1699" s="2" t="s">
        <v>12941</v>
      </c>
      <c r="C1699" s="2" t="s">
        <v>2313</v>
      </c>
      <c r="D1699" s="2" t="s">
        <v>4138</v>
      </c>
      <c r="E1699" s="2" t="s">
        <v>12942</v>
      </c>
      <c r="F1699" s="2" t="s">
        <v>12943</v>
      </c>
      <c r="G1699" s="2" t="s">
        <v>4353</v>
      </c>
      <c r="H1699" s="2" t="s">
        <v>12944</v>
      </c>
      <c r="I1699" s="2" t="s">
        <v>12945</v>
      </c>
      <c r="J1699" s="3" t="s">
        <v>12946</v>
      </c>
      <c r="K1699" s="4">
        <v>44570</v>
      </c>
      <c r="L1699" s="3" t="s">
        <v>12947</v>
      </c>
    </row>
    <row r="1700" spans="1:12" x14ac:dyDescent="0.2">
      <c r="A1700" s="1">
        <v>1699</v>
      </c>
      <c r="B1700" s="2" t="s">
        <v>12948</v>
      </c>
      <c r="C1700" s="2" t="s">
        <v>2029</v>
      </c>
      <c r="D1700" s="2" t="s">
        <v>1065</v>
      </c>
      <c r="E1700" s="2" t="s">
        <v>12949</v>
      </c>
      <c r="F1700" s="2" t="s">
        <v>12950</v>
      </c>
      <c r="G1700" s="2" t="s">
        <v>467</v>
      </c>
      <c r="H1700" s="2" t="s">
        <v>12951</v>
      </c>
      <c r="I1700" s="2" t="s">
        <v>12952</v>
      </c>
      <c r="J1700" s="3" t="s">
        <v>12953</v>
      </c>
      <c r="K1700" s="4">
        <v>43941</v>
      </c>
      <c r="L1700" s="3" t="s">
        <v>12954</v>
      </c>
    </row>
    <row r="1701" spans="1:12" x14ac:dyDescent="0.2">
      <c r="A1701" s="1">
        <v>1700</v>
      </c>
      <c r="B1701" s="2" t="s">
        <v>12955</v>
      </c>
      <c r="C1701" s="2" t="s">
        <v>3113</v>
      </c>
      <c r="D1701" s="2" t="s">
        <v>12905</v>
      </c>
      <c r="E1701" s="2" t="s">
        <v>4522</v>
      </c>
      <c r="F1701" s="2" t="s">
        <v>12956</v>
      </c>
      <c r="G1701" s="2" t="s">
        <v>3623</v>
      </c>
      <c r="H1701" s="2" t="s">
        <v>12957</v>
      </c>
      <c r="I1701" s="2" t="s">
        <v>12958</v>
      </c>
      <c r="J1701" s="3" t="s">
        <v>12959</v>
      </c>
      <c r="K1701" s="4">
        <v>44018</v>
      </c>
      <c r="L1701" s="3" t="s">
        <v>12960</v>
      </c>
    </row>
    <row r="1702" spans="1:12" x14ac:dyDescent="0.2">
      <c r="A1702" s="1">
        <v>1701</v>
      </c>
      <c r="B1702" s="2" t="s">
        <v>12961</v>
      </c>
      <c r="C1702" s="2" t="s">
        <v>12690</v>
      </c>
      <c r="D1702" s="2" t="s">
        <v>9041</v>
      </c>
      <c r="E1702" s="2" t="s">
        <v>12962</v>
      </c>
      <c r="F1702" s="2" t="s">
        <v>12963</v>
      </c>
      <c r="G1702" s="2" t="s">
        <v>1213</v>
      </c>
      <c r="H1702" s="2" t="s">
        <v>12964</v>
      </c>
      <c r="I1702" s="2" t="s">
        <v>12965</v>
      </c>
      <c r="J1702" s="3" t="s">
        <v>12966</v>
      </c>
      <c r="K1702" s="4">
        <v>43875</v>
      </c>
      <c r="L1702" s="3" t="s">
        <v>12967</v>
      </c>
    </row>
    <row r="1703" spans="1:12" x14ac:dyDescent="0.2">
      <c r="A1703" s="1">
        <v>1702</v>
      </c>
      <c r="B1703" s="2" t="s">
        <v>12968</v>
      </c>
      <c r="C1703" s="2" t="s">
        <v>4105</v>
      </c>
      <c r="D1703" s="2" t="s">
        <v>7183</v>
      </c>
      <c r="E1703" s="2" t="s">
        <v>12969</v>
      </c>
      <c r="F1703" s="2" t="s">
        <v>12970</v>
      </c>
      <c r="G1703" s="2" t="s">
        <v>1041</v>
      </c>
      <c r="H1703" s="2" t="s">
        <v>12971</v>
      </c>
      <c r="I1703" s="2" t="s">
        <v>12972</v>
      </c>
      <c r="J1703" s="3" t="s">
        <v>12973</v>
      </c>
      <c r="K1703" s="4">
        <v>44592</v>
      </c>
      <c r="L1703" s="3" t="s">
        <v>12974</v>
      </c>
    </row>
    <row r="1704" spans="1:12" x14ac:dyDescent="0.2">
      <c r="A1704" s="1">
        <v>1703</v>
      </c>
      <c r="B1704" s="5" t="s">
        <v>12975</v>
      </c>
      <c r="C1704" s="2" t="s">
        <v>1074</v>
      </c>
      <c r="D1704" s="2" t="s">
        <v>10408</v>
      </c>
      <c r="E1704" s="2" t="s">
        <v>12976</v>
      </c>
      <c r="F1704" s="2" t="s">
        <v>12977</v>
      </c>
      <c r="G1704" s="2" t="s">
        <v>4167</v>
      </c>
      <c r="H1704" s="2" t="s">
        <v>12978</v>
      </c>
      <c r="I1704" s="2" t="s">
        <v>12979</v>
      </c>
      <c r="J1704" s="3" t="s">
        <v>12980</v>
      </c>
      <c r="K1704" s="4">
        <v>44076</v>
      </c>
      <c r="L1704" s="3" t="s">
        <v>12981</v>
      </c>
    </row>
    <row r="1705" spans="1:12" x14ac:dyDescent="0.2">
      <c r="A1705" s="1">
        <v>1704</v>
      </c>
      <c r="B1705" s="2" t="s">
        <v>12982</v>
      </c>
      <c r="C1705" s="2" t="s">
        <v>289</v>
      </c>
      <c r="D1705" s="2" t="s">
        <v>12983</v>
      </c>
      <c r="E1705" s="2" t="s">
        <v>12984</v>
      </c>
      <c r="F1705" s="2" t="s">
        <v>12985</v>
      </c>
      <c r="G1705" s="2" t="s">
        <v>5858</v>
      </c>
      <c r="H1705" s="2" t="s">
        <v>12986</v>
      </c>
      <c r="I1705" s="2" t="s">
        <v>12987</v>
      </c>
      <c r="J1705" s="3" t="s">
        <v>12988</v>
      </c>
      <c r="K1705" s="4">
        <v>44493</v>
      </c>
      <c r="L1705" s="3" t="s">
        <v>12989</v>
      </c>
    </row>
    <row r="1706" spans="1:12" x14ac:dyDescent="0.2">
      <c r="A1706" s="1">
        <v>1705</v>
      </c>
      <c r="B1706" s="2" t="s">
        <v>12990</v>
      </c>
      <c r="C1706" s="2" t="s">
        <v>4932</v>
      </c>
      <c r="D1706" s="2" t="s">
        <v>2503</v>
      </c>
      <c r="E1706" s="2" t="s">
        <v>12991</v>
      </c>
      <c r="F1706" s="2" t="s">
        <v>12992</v>
      </c>
      <c r="G1706" s="2" t="s">
        <v>3151</v>
      </c>
      <c r="H1706" s="2">
        <v>5894629364</v>
      </c>
      <c r="I1706" s="2" t="s">
        <v>12993</v>
      </c>
      <c r="J1706" s="3" t="s">
        <v>12994</v>
      </c>
      <c r="K1706" s="4">
        <v>44584</v>
      </c>
      <c r="L1706" s="3" t="s">
        <v>12995</v>
      </c>
    </row>
    <row r="1707" spans="1:12" x14ac:dyDescent="0.2">
      <c r="A1707" s="1">
        <v>1706</v>
      </c>
      <c r="B1707" s="2" t="s">
        <v>12996</v>
      </c>
      <c r="C1707" s="2" t="s">
        <v>1843</v>
      </c>
      <c r="D1707" s="2" t="s">
        <v>12997</v>
      </c>
      <c r="E1707" s="2" t="s">
        <v>12998</v>
      </c>
      <c r="F1707" s="2" t="s">
        <v>12999</v>
      </c>
      <c r="G1707" s="2" t="s">
        <v>143</v>
      </c>
      <c r="H1707" s="2" t="s">
        <v>13000</v>
      </c>
      <c r="I1707" s="2" t="s">
        <v>13001</v>
      </c>
      <c r="J1707" s="3" t="s">
        <v>13002</v>
      </c>
      <c r="K1707" s="4">
        <v>44030</v>
      </c>
      <c r="L1707" s="3" t="s">
        <v>13003</v>
      </c>
    </row>
    <row r="1708" spans="1:12" x14ac:dyDescent="0.2">
      <c r="A1708" s="1">
        <v>1707</v>
      </c>
      <c r="B1708" s="2" t="s">
        <v>13004</v>
      </c>
      <c r="C1708" s="2" t="s">
        <v>11858</v>
      </c>
      <c r="D1708" s="2" t="s">
        <v>408</v>
      </c>
      <c r="E1708" s="2" t="s">
        <v>13005</v>
      </c>
      <c r="F1708" s="2" t="s">
        <v>11981</v>
      </c>
      <c r="G1708" s="2" t="s">
        <v>1591</v>
      </c>
      <c r="H1708" s="2">
        <v>1101291547</v>
      </c>
      <c r="I1708" s="2" t="s">
        <v>13006</v>
      </c>
      <c r="J1708" s="3" t="s">
        <v>13007</v>
      </c>
      <c r="K1708" s="4">
        <v>44648</v>
      </c>
      <c r="L1708" s="3" t="s">
        <v>13008</v>
      </c>
    </row>
    <row r="1709" spans="1:12" x14ac:dyDescent="0.2">
      <c r="A1709" s="1">
        <v>1708</v>
      </c>
      <c r="B1709" s="2" t="s">
        <v>13009</v>
      </c>
      <c r="C1709" s="2" t="s">
        <v>9089</v>
      </c>
      <c r="D1709" s="2" t="s">
        <v>2094</v>
      </c>
      <c r="E1709" s="2" t="s">
        <v>13010</v>
      </c>
      <c r="F1709" s="2" t="s">
        <v>13011</v>
      </c>
      <c r="G1709" s="2" t="s">
        <v>816</v>
      </c>
      <c r="H1709" s="2" t="s">
        <v>13012</v>
      </c>
      <c r="I1709" s="2" t="s">
        <v>13013</v>
      </c>
      <c r="J1709" s="3" t="s">
        <v>13014</v>
      </c>
      <c r="K1709" s="4">
        <v>44523</v>
      </c>
      <c r="L1709" s="3" t="s">
        <v>13015</v>
      </c>
    </row>
    <row r="1710" spans="1:12" x14ac:dyDescent="0.2">
      <c r="A1710" s="1">
        <v>1709</v>
      </c>
      <c r="B1710" s="2" t="s">
        <v>13016</v>
      </c>
      <c r="C1710" s="2" t="s">
        <v>1377</v>
      </c>
      <c r="D1710" s="2" t="s">
        <v>9002</v>
      </c>
      <c r="E1710" s="2" t="s">
        <v>13017</v>
      </c>
      <c r="F1710" s="2" t="s">
        <v>13018</v>
      </c>
      <c r="G1710" s="2" t="s">
        <v>36</v>
      </c>
      <c r="H1710" s="2" t="s">
        <v>13019</v>
      </c>
      <c r="I1710" s="2" t="s">
        <v>13020</v>
      </c>
      <c r="J1710" s="3" t="s">
        <v>13021</v>
      </c>
      <c r="K1710" s="4">
        <v>44411</v>
      </c>
      <c r="L1710" s="3" t="s">
        <v>8360</v>
      </c>
    </row>
    <row r="1711" spans="1:12" x14ac:dyDescent="0.2">
      <c r="A1711" s="1">
        <v>1710</v>
      </c>
      <c r="B1711" s="2" t="s">
        <v>13022</v>
      </c>
      <c r="C1711" s="2" t="s">
        <v>5668</v>
      </c>
      <c r="D1711" s="2" t="s">
        <v>6932</v>
      </c>
      <c r="E1711" s="2" t="s">
        <v>13023</v>
      </c>
      <c r="F1711" s="2" t="s">
        <v>13024</v>
      </c>
      <c r="G1711" s="2" t="s">
        <v>2307</v>
      </c>
      <c r="H1711" s="2">
        <v>354397529</v>
      </c>
      <c r="I1711" s="2" t="s">
        <v>13025</v>
      </c>
      <c r="J1711" s="3" t="s">
        <v>13026</v>
      </c>
      <c r="K1711" s="4">
        <v>44636</v>
      </c>
      <c r="L1711" s="3" t="s">
        <v>13027</v>
      </c>
    </row>
    <row r="1712" spans="1:12" x14ac:dyDescent="0.2">
      <c r="A1712" s="1">
        <v>1711</v>
      </c>
      <c r="B1712" s="2" t="s">
        <v>13028</v>
      </c>
      <c r="C1712" s="2" t="s">
        <v>8578</v>
      </c>
      <c r="D1712" s="2" t="s">
        <v>13029</v>
      </c>
      <c r="E1712" s="2" t="s">
        <v>13030</v>
      </c>
      <c r="F1712" s="2" t="s">
        <v>13031</v>
      </c>
      <c r="G1712" s="2" t="s">
        <v>11135</v>
      </c>
      <c r="H1712" s="2" t="s">
        <v>13032</v>
      </c>
      <c r="I1712" s="2" t="s">
        <v>13033</v>
      </c>
      <c r="J1712" s="3" t="s">
        <v>13034</v>
      </c>
      <c r="K1712" s="4">
        <v>44256</v>
      </c>
      <c r="L1712" s="3" t="s">
        <v>9039</v>
      </c>
    </row>
    <row r="1713" spans="1:12" x14ac:dyDescent="0.2">
      <c r="A1713" s="1">
        <v>1712</v>
      </c>
      <c r="B1713" s="2" t="s">
        <v>13035</v>
      </c>
      <c r="C1713" s="2" t="s">
        <v>595</v>
      </c>
      <c r="D1713" s="2" t="s">
        <v>8994</v>
      </c>
      <c r="E1713" s="2" t="s">
        <v>13036</v>
      </c>
      <c r="F1713" s="2" t="s">
        <v>13037</v>
      </c>
      <c r="G1713" s="2" t="s">
        <v>1973</v>
      </c>
      <c r="H1713" s="2" t="s">
        <v>13038</v>
      </c>
      <c r="I1713" s="2" t="s">
        <v>13039</v>
      </c>
      <c r="J1713" s="3" t="s">
        <v>13040</v>
      </c>
      <c r="K1713" s="4">
        <v>44397</v>
      </c>
      <c r="L1713" s="3" t="s">
        <v>13041</v>
      </c>
    </row>
    <row r="1714" spans="1:12" x14ac:dyDescent="0.2">
      <c r="A1714" s="1">
        <v>1713</v>
      </c>
      <c r="B1714" s="2" t="s">
        <v>13042</v>
      </c>
      <c r="C1714" s="2" t="s">
        <v>3885</v>
      </c>
      <c r="D1714" s="2" t="s">
        <v>4671</v>
      </c>
      <c r="E1714" s="2" t="s">
        <v>13043</v>
      </c>
      <c r="F1714" s="2" t="s">
        <v>13044</v>
      </c>
      <c r="G1714" s="2" t="s">
        <v>5858</v>
      </c>
      <c r="H1714" s="2" t="s">
        <v>13045</v>
      </c>
      <c r="I1714" s="2" t="s">
        <v>13046</v>
      </c>
      <c r="J1714" s="3" t="s">
        <v>13047</v>
      </c>
      <c r="K1714" s="4">
        <v>44528</v>
      </c>
      <c r="L1714" s="3" t="s">
        <v>13048</v>
      </c>
    </row>
    <row r="1715" spans="1:12" x14ac:dyDescent="0.2">
      <c r="A1715" s="1">
        <v>1714</v>
      </c>
      <c r="B1715" s="2" t="s">
        <v>13049</v>
      </c>
      <c r="C1715" s="2" t="s">
        <v>2147</v>
      </c>
      <c r="D1715" s="2" t="s">
        <v>13050</v>
      </c>
      <c r="E1715" s="2" t="s">
        <v>13051</v>
      </c>
      <c r="F1715" s="2" t="s">
        <v>13052</v>
      </c>
      <c r="G1715" s="2" t="s">
        <v>2061</v>
      </c>
      <c r="H1715" s="2" t="s">
        <v>13053</v>
      </c>
      <c r="I1715" s="2" t="s">
        <v>13054</v>
      </c>
      <c r="J1715" s="3" t="s">
        <v>13055</v>
      </c>
      <c r="K1715" s="4">
        <v>44613</v>
      </c>
      <c r="L1715" s="3" t="s">
        <v>13056</v>
      </c>
    </row>
    <row r="1716" spans="1:12" x14ac:dyDescent="0.2">
      <c r="A1716" s="1">
        <v>1715</v>
      </c>
      <c r="B1716" s="2" t="s">
        <v>13057</v>
      </c>
      <c r="C1716" s="2" t="s">
        <v>2734</v>
      </c>
      <c r="D1716" s="2" t="s">
        <v>347</v>
      </c>
      <c r="E1716" s="2" t="s">
        <v>13058</v>
      </c>
      <c r="F1716" s="2" t="s">
        <v>13059</v>
      </c>
      <c r="G1716" s="2" t="s">
        <v>2297</v>
      </c>
      <c r="H1716" s="2" t="s">
        <v>13060</v>
      </c>
      <c r="I1716" s="2" t="s">
        <v>13061</v>
      </c>
      <c r="J1716" s="3" t="s">
        <v>13062</v>
      </c>
      <c r="K1716" s="4">
        <v>43866</v>
      </c>
      <c r="L1716" s="3" t="s">
        <v>9080</v>
      </c>
    </row>
    <row r="1717" spans="1:12" x14ac:dyDescent="0.2">
      <c r="A1717" s="1">
        <v>1716</v>
      </c>
      <c r="B1717" s="2" t="s">
        <v>13063</v>
      </c>
      <c r="C1717" s="2" t="s">
        <v>7018</v>
      </c>
      <c r="D1717" s="2" t="s">
        <v>605</v>
      </c>
      <c r="E1717" s="2" t="s">
        <v>13064</v>
      </c>
      <c r="F1717" s="2" t="s">
        <v>13065</v>
      </c>
      <c r="G1717" s="2" t="s">
        <v>501</v>
      </c>
      <c r="H1717" s="2" t="s">
        <v>13066</v>
      </c>
      <c r="I1717" s="2">
        <v>9339302604</v>
      </c>
      <c r="J1717" s="3" t="s">
        <v>13067</v>
      </c>
      <c r="K1717" s="4">
        <v>44029</v>
      </c>
      <c r="L1717" s="3" t="s">
        <v>11362</v>
      </c>
    </row>
    <row r="1718" spans="1:12" x14ac:dyDescent="0.2">
      <c r="A1718" s="1">
        <v>1717</v>
      </c>
      <c r="B1718" s="2" t="s">
        <v>13068</v>
      </c>
      <c r="C1718" s="2" t="s">
        <v>6540</v>
      </c>
      <c r="D1718" s="2" t="s">
        <v>1451</v>
      </c>
      <c r="E1718" s="2" t="s">
        <v>13069</v>
      </c>
      <c r="F1718" s="2" t="s">
        <v>13070</v>
      </c>
      <c r="G1718" s="2" t="s">
        <v>4698</v>
      </c>
      <c r="H1718" s="2" t="s">
        <v>13071</v>
      </c>
      <c r="I1718" s="2" t="s">
        <v>13072</v>
      </c>
      <c r="J1718" s="3" t="s">
        <v>13073</v>
      </c>
      <c r="K1718" s="4">
        <v>44646</v>
      </c>
      <c r="L1718" s="3" t="s">
        <v>13074</v>
      </c>
    </row>
    <row r="1719" spans="1:12" x14ac:dyDescent="0.2">
      <c r="A1719" s="1">
        <v>1718</v>
      </c>
      <c r="B1719" s="2" t="s">
        <v>13075</v>
      </c>
      <c r="C1719" s="2" t="s">
        <v>13076</v>
      </c>
      <c r="D1719" s="2" t="s">
        <v>290</v>
      </c>
      <c r="E1719" s="2" t="s">
        <v>13077</v>
      </c>
      <c r="F1719" s="2" t="s">
        <v>13078</v>
      </c>
      <c r="G1719" s="2" t="s">
        <v>2127</v>
      </c>
      <c r="H1719" s="2" t="s">
        <v>13079</v>
      </c>
      <c r="I1719" s="2" t="s">
        <v>13080</v>
      </c>
      <c r="J1719" s="3" t="s">
        <v>13081</v>
      </c>
      <c r="K1719" s="4">
        <v>44067</v>
      </c>
      <c r="L1719" s="3" t="s">
        <v>13082</v>
      </c>
    </row>
    <row r="1720" spans="1:12" x14ac:dyDescent="0.2">
      <c r="A1720" s="1">
        <v>1719</v>
      </c>
      <c r="B1720" s="2" t="s">
        <v>13083</v>
      </c>
      <c r="C1720" s="2" t="s">
        <v>7676</v>
      </c>
      <c r="D1720" s="2" t="s">
        <v>702</v>
      </c>
      <c r="E1720" s="2" t="s">
        <v>13084</v>
      </c>
      <c r="F1720" s="2" t="s">
        <v>13085</v>
      </c>
      <c r="G1720" s="2" t="s">
        <v>3015</v>
      </c>
      <c r="H1720" s="2">
        <f>1-776-517-8706</f>
        <v>-9998</v>
      </c>
      <c r="I1720" s="2" t="s">
        <v>13086</v>
      </c>
      <c r="J1720" s="3" t="s">
        <v>13087</v>
      </c>
      <c r="K1720" s="4">
        <v>44178</v>
      </c>
      <c r="L1720" s="3" t="s">
        <v>13088</v>
      </c>
    </row>
    <row r="1721" spans="1:12" x14ac:dyDescent="0.2">
      <c r="A1721" s="1">
        <v>1720</v>
      </c>
      <c r="B1721" s="2" t="s">
        <v>13089</v>
      </c>
      <c r="C1721" s="2" t="s">
        <v>4383</v>
      </c>
      <c r="D1721" s="2" t="s">
        <v>6548</v>
      </c>
      <c r="E1721" s="2" t="s">
        <v>13090</v>
      </c>
      <c r="F1721" s="2" t="s">
        <v>13091</v>
      </c>
      <c r="G1721" s="2" t="s">
        <v>3404</v>
      </c>
      <c r="H1721" s="2" t="s">
        <v>13092</v>
      </c>
      <c r="I1721" s="2" t="s">
        <v>13093</v>
      </c>
      <c r="J1721" s="3" t="s">
        <v>13094</v>
      </c>
      <c r="K1721" s="4">
        <v>44210</v>
      </c>
      <c r="L1721" s="3" t="s">
        <v>13095</v>
      </c>
    </row>
    <row r="1722" spans="1:12" x14ac:dyDescent="0.2">
      <c r="A1722" s="1">
        <v>1721</v>
      </c>
      <c r="B1722" s="2" t="s">
        <v>13096</v>
      </c>
      <c r="C1722" s="2" t="s">
        <v>784</v>
      </c>
      <c r="D1722" s="2" t="s">
        <v>12305</v>
      </c>
      <c r="E1722" s="2" t="s">
        <v>13097</v>
      </c>
      <c r="F1722" s="2" t="s">
        <v>13098</v>
      </c>
      <c r="G1722" s="2" t="s">
        <v>2307</v>
      </c>
      <c r="H1722" s="2" t="s">
        <v>13099</v>
      </c>
      <c r="I1722" s="2" t="s">
        <v>13100</v>
      </c>
      <c r="J1722" s="3" t="s">
        <v>13101</v>
      </c>
      <c r="K1722" s="4">
        <v>44220</v>
      </c>
      <c r="L1722" s="3" t="s">
        <v>13102</v>
      </c>
    </row>
    <row r="1723" spans="1:12" x14ac:dyDescent="0.2">
      <c r="A1723" s="1">
        <v>1722</v>
      </c>
      <c r="B1723" s="2" t="s">
        <v>13103</v>
      </c>
      <c r="C1723" s="2" t="s">
        <v>8521</v>
      </c>
      <c r="D1723" s="2" t="s">
        <v>1789</v>
      </c>
      <c r="E1723" s="2" t="s">
        <v>13104</v>
      </c>
      <c r="F1723" s="2" t="s">
        <v>13105</v>
      </c>
      <c r="G1723" s="2" t="s">
        <v>882</v>
      </c>
      <c r="H1723" s="2" t="s">
        <v>13106</v>
      </c>
      <c r="I1723" s="2">
        <v>5115516988</v>
      </c>
      <c r="J1723" s="3" t="s">
        <v>13107</v>
      </c>
      <c r="K1723" s="4">
        <v>44286</v>
      </c>
      <c r="L1723" s="3" t="s">
        <v>13108</v>
      </c>
    </row>
    <row r="1724" spans="1:12" x14ac:dyDescent="0.2">
      <c r="A1724" s="1">
        <v>1723</v>
      </c>
      <c r="B1724" s="2" t="s">
        <v>13109</v>
      </c>
      <c r="C1724" s="2" t="s">
        <v>2667</v>
      </c>
      <c r="D1724" s="2" t="s">
        <v>7952</v>
      </c>
      <c r="E1724" s="2" t="s">
        <v>13110</v>
      </c>
      <c r="F1724" s="2" t="s">
        <v>13111</v>
      </c>
      <c r="G1724" s="2" t="s">
        <v>3808</v>
      </c>
      <c r="H1724" s="2" t="s">
        <v>13112</v>
      </c>
      <c r="I1724" s="2" t="s">
        <v>13113</v>
      </c>
      <c r="J1724" s="3" t="s">
        <v>13114</v>
      </c>
      <c r="K1724" s="4">
        <v>44355</v>
      </c>
      <c r="L1724" s="3" t="s">
        <v>13115</v>
      </c>
    </row>
    <row r="1725" spans="1:12" x14ac:dyDescent="0.2">
      <c r="A1725" s="1">
        <v>1724</v>
      </c>
      <c r="B1725" s="2" t="s">
        <v>13116</v>
      </c>
      <c r="C1725" s="2" t="s">
        <v>3052</v>
      </c>
      <c r="D1725" s="2" t="s">
        <v>9443</v>
      </c>
      <c r="E1725" s="2" t="s">
        <v>13117</v>
      </c>
      <c r="F1725" s="2" t="s">
        <v>13118</v>
      </c>
      <c r="G1725" s="2" t="s">
        <v>1801</v>
      </c>
      <c r="H1725" s="2" t="s">
        <v>13119</v>
      </c>
      <c r="I1725" s="2">
        <v>1109421921</v>
      </c>
      <c r="J1725" s="3" t="s">
        <v>13120</v>
      </c>
      <c r="K1725" s="4">
        <v>44446</v>
      </c>
      <c r="L1725" s="3" t="s">
        <v>13121</v>
      </c>
    </row>
    <row r="1726" spans="1:12" x14ac:dyDescent="0.2">
      <c r="A1726" s="1">
        <v>1725</v>
      </c>
      <c r="B1726" s="2" t="s">
        <v>13122</v>
      </c>
      <c r="C1726" s="2" t="s">
        <v>10204</v>
      </c>
      <c r="D1726" s="2" t="s">
        <v>6932</v>
      </c>
      <c r="E1726" s="2" t="s">
        <v>13123</v>
      </c>
      <c r="F1726" s="2" t="s">
        <v>13124</v>
      </c>
      <c r="G1726" s="2" t="s">
        <v>2307</v>
      </c>
      <c r="H1726" s="2" t="s">
        <v>13125</v>
      </c>
      <c r="I1726" s="2" t="s">
        <v>13126</v>
      </c>
      <c r="J1726" s="3" t="s">
        <v>13127</v>
      </c>
      <c r="K1726" s="4">
        <v>44642</v>
      </c>
      <c r="L1726" s="3" t="s">
        <v>13128</v>
      </c>
    </row>
    <row r="1727" spans="1:12" x14ac:dyDescent="0.2">
      <c r="A1727" s="1">
        <v>1726</v>
      </c>
      <c r="B1727" s="2" t="s">
        <v>13129</v>
      </c>
      <c r="C1727" s="2" t="s">
        <v>326</v>
      </c>
      <c r="D1727" s="2" t="s">
        <v>187</v>
      </c>
      <c r="E1727" s="2" t="s">
        <v>13130</v>
      </c>
      <c r="F1727" s="2" t="s">
        <v>13131</v>
      </c>
      <c r="G1727" s="2" t="s">
        <v>125</v>
      </c>
      <c r="H1727" s="2" t="s">
        <v>13132</v>
      </c>
      <c r="I1727" s="2" t="s">
        <v>13133</v>
      </c>
      <c r="J1727" s="3" t="s">
        <v>13134</v>
      </c>
      <c r="K1727" s="4">
        <v>43926</v>
      </c>
      <c r="L1727" s="3" t="s">
        <v>13135</v>
      </c>
    </row>
    <row r="1728" spans="1:12" x14ac:dyDescent="0.2">
      <c r="A1728" s="1">
        <v>1727</v>
      </c>
      <c r="B1728" s="2" t="s">
        <v>13136</v>
      </c>
      <c r="C1728" s="2" t="s">
        <v>11202</v>
      </c>
      <c r="D1728" s="2" t="s">
        <v>711</v>
      </c>
      <c r="E1728" s="2" t="s">
        <v>5902</v>
      </c>
      <c r="F1728" s="2" t="s">
        <v>13137</v>
      </c>
      <c r="G1728" s="2" t="s">
        <v>1346</v>
      </c>
      <c r="H1728" s="2" t="s">
        <v>13138</v>
      </c>
      <c r="I1728" s="2" t="s">
        <v>13139</v>
      </c>
      <c r="J1728" s="3" t="s">
        <v>13140</v>
      </c>
      <c r="K1728" s="4">
        <v>44453</v>
      </c>
      <c r="L1728" s="3" t="s">
        <v>13141</v>
      </c>
    </row>
    <row r="1729" spans="1:12" x14ac:dyDescent="0.2">
      <c r="A1729" s="1">
        <v>1728</v>
      </c>
      <c r="B1729" s="2" t="s">
        <v>13142</v>
      </c>
      <c r="C1729" s="2" t="s">
        <v>8578</v>
      </c>
      <c r="D1729" s="2" t="s">
        <v>9523</v>
      </c>
      <c r="E1729" s="2" t="s">
        <v>13143</v>
      </c>
      <c r="F1729" s="2" t="s">
        <v>13144</v>
      </c>
      <c r="G1729" s="2" t="s">
        <v>134</v>
      </c>
      <c r="H1729" s="2" t="s">
        <v>13145</v>
      </c>
      <c r="I1729" s="2">
        <f>1-907-768-1609</f>
        <v>-3283</v>
      </c>
      <c r="J1729" s="3" t="s">
        <v>13146</v>
      </c>
      <c r="K1729" s="4">
        <v>43833</v>
      </c>
      <c r="L1729" s="3" t="s">
        <v>13147</v>
      </c>
    </row>
    <row r="1730" spans="1:12" x14ac:dyDescent="0.2">
      <c r="A1730" s="1">
        <v>1729</v>
      </c>
      <c r="B1730" s="2" t="s">
        <v>13148</v>
      </c>
      <c r="C1730" s="2" t="s">
        <v>3751</v>
      </c>
      <c r="D1730" s="2" t="s">
        <v>10867</v>
      </c>
      <c r="E1730" s="2" t="s">
        <v>13149</v>
      </c>
      <c r="F1730" s="2" t="s">
        <v>13150</v>
      </c>
      <c r="G1730" s="2" t="s">
        <v>1506</v>
      </c>
      <c r="H1730" s="2" t="s">
        <v>13151</v>
      </c>
      <c r="I1730" s="2" t="s">
        <v>13152</v>
      </c>
      <c r="J1730" s="3" t="s">
        <v>13153</v>
      </c>
      <c r="K1730" s="4">
        <v>44038</v>
      </c>
      <c r="L1730" s="3" t="s">
        <v>13154</v>
      </c>
    </row>
    <row r="1731" spans="1:12" x14ac:dyDescent="0.2">
      <c r="A1731" s="1">
        <v>1730</v>
      </c>
      <c r="B1731" s="2" t="s">
        <v>13155</v>
      </c>
      <c r="C1731" s="2" t="s">
        <v>7303</v>
      </c>
      <c r="D1731" s="2" t="s">
        <v>10989</v>
      </c>
      <c r="E1731" s="2" t="s">
        <v>13156</v>
      </c>
      <c r="F1731" s="2" t="s">
        <v>13157</v>
      </c>
      <c r="G1731" s="2" t="s">
        <v>599</v>
      </c>
      <c r="H1731" s="2" t="s">
        <v>13158</v>
      </c>
      <c r="I1731" s="2" t="s">
        <v>13159</v>
      </c>
      <c r="J1731" s="3" t="s">
        <v>13160</v>
      </c>
      <c r="K1731" s="4">
        <v>44610</v>
      </c>
      <c r="L1731" s="3" t="s">
        <v>13161</v>
      </c>
    </row>
    <row r="1732" spans="1:12" x14ac:dyDescent="0.2">
      <c r="A1732" s="1">
        <v>1731</v>
      </c>
      <c r="B1732" s="2" t="s">
        <v>13162</v>
      </c>
      <c r="C1732" s="2" t="s">
        <v>622</v>
      </c>
      <c r="D1732" s="2" t="s">
        <v>9477</v>
      </c>
      <c r="E1732" s="2" t="s">
        <v>13163</v>
      </c>
      <c r="F1732" s="2" t="s">
        <v>13164</v>
      </c>
      <c r="G1732" s="2" t="s">
        <v>54</v>
      </c>
      <c r="H1732" s="2" t="s">
        <v>13165</v>
      </c>
      <c r="I1732" s="2" t="s">
        <v>13166</v>
      </c>
      <c r="J1732" s="3" t="s">
        <v>13167</v>
      </c>
      <c r="K1732" s="4">
        <v>44113</v>
      </c>
      <c r="L1732" s="3" t="s">
        <v>13168</v>
      </c>
    </row>
    <row r="1733" spans="1:12" x14ac:dyDescent="0.2">
      <c r="A1733" s="1">
        <v>1732</v>
      </c>
      <c r="B1733" s="2" t="s">
        <v>13169</v>
      </c>
      <c r="C1733" s="2" t="s">
        <v>4932</v>
      </c>
      <c r="D1733" s="2" t="s">
        <v>5192</v>
      </c>
      <c r="E1733" s="2" t="s">
        <v>13170</v>
      </c>
      <c r="F1733" s="2" t="s">
        <v>13171</v>
      </c>
      <c r="G1733" s="2" t="s">
        <v>108</v>
      </c>
      <c r="H1733" s="2" t="s">
        <v>13172</v>
      </c>
      <c r="I1733" s="2" t="s">
        <v>13173</v>
      </c>
      <c r="J1733" s="3" t="s">
        <v>13174</v>
      </c>
      <c r="K1733" s="4">
        <v>43845</v>
      </c>
      <c r="L1733" s="3" t="s">
        <v>13175</v>
      </c>
    </row>
    <row r="1734" spans="1:12" x14ac:dyDescent="0.2">
      <c r="A1734" s="1">
        <v>1733</v>
      </c>
      <c r="B1734" s="2" t="s">
        <v>13176</v>
      </c>
      <c r="C1734" s="2" t="s">
        <v>2924</v>
      </c>
      <c r="D1734" s="2" t="s">
        <v>2716</v>
      </c>
      <c r="E1734" s="2" t="s">
        <v>13177</v>
      </c>
      <c r="F1734" s="2" t="s">
        <v>13178</v>
      </c>
      <c r="G1734" s="2" t="s">
        <v>2307</v>
      </c>
      <c r="H1734" s="2" t="s">
        <v>13179</v>
      </c>
      <c r="I1734" s="2" t="s">
        <v>13180</v>
      </c>
      <c r="J1734" s="3" t="s">
        <v>13181</v>
      </c>
      <c r="K1734" s="4">
        <v>43907</v>
      </c>
      <c r="L1734" s="3" t="s">
        <v>13182</v>
      </c>
    </row>
    <row r="1735" spans="1:12" x14ac:dyDescent="0.2">
      <c r="A1735" s="1">
        <v>1734</v>
      </c>
      <c r="B1735" s="2" t="s">
        <v>13183</v>
      </c>
      <c r="C1735" s="2" t="s">
        <v>3182</v>
      </c>
      <c r="D1735" s="2" t="s">
        <v>1085</v>
      </c>
      <c r="E1735" s="2" t="s">
        <v>13184</v>
      </c>
      <c r="F1735" s="2" t="s">
        <v>13185</v>
      </c>
      <c r="G1735" s="2" t="s">
        <v>938</v>
      </c>
      <c r="H1735" s="2" t="s">
        <v>13186</v>
      </c>
      <c r="I1735" s="2" t="s">
        <v>13187</v>
      </c>
      <c r="J1735" s="3" t="s">
        <v>13188</v>
      </c>
      <c r="K1735" s="4">
        <v>44299</v>
      </c>
      <c r="L1735" s="3" t="s">
        <v>13189</v>
      </c>
    </row>
    <row r="1736" spans="1:12" x14ac:dyDescent="0.2">
      <c r="A1736" s="1">
        <v>1735</v>
      </c>
      <c r="B1736" s="2" t="s">
        <v>13190</v>
      </c>
      <c r="C1736" s="2" t="s">
        <v>897</v>
      </c>
      <c r="D1736" s="2" t="s">
        <v>4081</v>
      </c>
      <c r="E1736" s="2" t="s">
        <v>13191</v>
      </c>
      <c r="F1736" s="2" t="s">
        <v>13192</v>
      </c>
      <c r="G1736" s="2" t="s">
        <v>274</v>
      </c>
      <c r="H1736" s="2" t="s">
        <v>13193</v>
      </c>
      <c r="I1736" s="2" t="s">
        <v>13194</v>
      </c>
      <c r="J1736" s="3" t="s">
        <v>13195</v>
      </c>
      <c r="K1736" s="4">
        <v>43980</v>
      </c>
      <c r="L1736" s="3" t="s">
        <v>13196</v>
      </c>
    </row>
    <row r="1737" spans="1:12" x14ac:dyDescent="0.2">
      <c r="A1737" s="1">
        <v>1736</v>
      </c>
      <c r="B1737" s="2" t="s">
        <v>13197</v>
      </c>
      <c r="C1737" s="2" t="s">
        <v>13198</v>
      </c>
      <c r="D1737" s="2" t="s">
        <v>6039</v>
      </c>
      <c r="E1737" s="2" t="s">
        <v>13199</v>
      </c>
      <c r="F1737" s="2" t="s">
        <v>13200</v>
      </c>
      <c r="G1737" s="2" t="s">
        <v>3591</v>
      </c>
      <c r="H1737" s="2">
        <v>3744069356</v>
      </c>
      <c r="I1737" s="2" t="s">
        <v>13201</v>
      </c>
      <c r="J1737" s="3" t="s">
        <v>13202</v>
      </c>
      <c r="K1737" s="4">
        <v>44338</v>
      </c>
      <c r="L1737" s="3" t="s">
        <v>13203</v>
      </c>
    </row>
    <row r="1738" spans="1:12" x14ac:dyDescent="0.2">
      <c r="A1738" s="1">
        <v>1737</v>
      </c>
      <c r="B1738" s="2" t="s">
        <v>13204</v>
      </c>
      <c r="C1738" s="2" t="s">
        <v>7443</v>
      </c>
      <c r="D1738" s="2" t="s">
        <v>454</v>
      </c>
      <c r="E1738" s="2" t="s">
        <v>13205</v>
      </c>
      <c r="F1738" s="2" t="s">
        <v>13206</v>
      </c>
      <c r="G1738" s="2" t="s">
        <v>274</v>
      </c>
      <c r="H1738" s="2" t="s">
        <v>13207</v>
      </c>
      <c r="I1738" s="2" t="s">
        <v>13208</v>
      </c>
      <c r="J1738" s="3" t="s">
        <v>13209</v>
      </c>
      <c r="K1738" s="4">
        <v>43835</v>
      </c>
      <c r="L1738" s="3" t="s">
        <v>13210</v>
      </c>
    </row>
    <row r="1739" spans="1:12" x14ac:dyDescent="0.2">
      <c r="A1739" s="1">
        <v>1738</v>
      </c>
      <c r="B1739" s="2" t="s">
        <v>13211</v>
      </c>
      <c r="C1739" s="2" t="s">
        <v>823</v>
      </c>
      <c r="D1739" s="2" t="s">
        <v>2366</v>
      </c>
      <c r="E1739" s="2" t="s">
        <v>13117</v>
      </c>
      <c r="F1739" s="2" t="s">
        <v>13212</v>
      </c>
      <c r="G1739" s="2" t="s">
        <v>966</v>
      </c>
      <c r="H1739" s="2" t="s">
        <v>13213</v>
      </c>
      <c r="I1739" s="2" t="s">
        <v>13214</v>
      </c>
      <c r="J1739" s="3" t="s">
        <v>13215</v>
      </c>
      <c r="K1739" s="4">
        <v>44675</v>
      </c>
      <c r="L1739" s="3" t="s">
        <v>13216</v>
      </c>
    </row>
    <row r="1740" spans="1:12" x14ac:dyDescent="0.2">
      <c r="A1740" s="1">
        <v>1739</v>
      </c>
      <c r="B1740" s="2" t="s">
        <v>13217</v>
      </c>
      <c r="C1740" s="2" t="s">
        <v>13218</v>
      </c>
      <c r="D1740" s="2" t="s">
        <v>7759</v>
      </c>
      <c r="E1740" s="2" t="s">
        <v>13219</v>
      </c>
      <c r="F1740" s="2" t="s">
        <v>13220</v>
      </c>
      <c r="G1740" s="2" t="s">
        <v>2918</v>
      </c>
      <c r="H1740" s="2" t="s">
        <v>13221</v>
      </c>
      <c r="I1740" s="2" t="s">
        <v>13222</v>
      </c>
      <c r="J1740" s="3" t="s">
        <v>13223</v>
      </c>
      <c r="K1740" s="4">
        <v>43900</v>
      </c>
      <c r="L1740" s="3" t="s">
        <v>13224</v>
      </c>
    </row>
    <row r="1741" spans="1:12" x14ac:dyDescent="0.2">
      <c r="A1741" s="1">
        <v>1740</v>
      </c>
      <c r="B1741" s="2" t="s">
        <v>13225</v>
      </c>
      <c r="C1741" s="2" t="s">
        <v>158</v>
      </c>
      <c r="D1741" s="2" t="s">
        <v>9477</v>
      </c>
      <c r="E1741" s="2" t="s">
        <v>13226</v>
      </c>
      <c r="F1741" s="2" t="s">
        <v>13227</v>
      </c>
      <c r="G1741" s="2" t="s">
        <v>301</v>
      </c>
      <c r="H1741" s="2" t="s">
        <v>13228</v>
      </c>
      <c r="I1741" s="2" t="s">
        <v>13229</v>
      </c>
      <c r="J1741" s="3" t="s">
        <v>13230</v>
      </c>
      <c r="K1741" s="4">
        <v>44298</v>
      </c>
      <c r="L1741" s="3" t="s">
        <v>13231</v>
      </c>
    </row>
    <row r="1742" spans="1:12" x14ac:dyDescent="0.2">
      <c r="A1742" s="1">
        <v>1741</v>
      </c>
      <c r="B1742" s="2" t="s">
        <v>13232</v>
      </c>
      <c r="C1742" s="2" t="s">
        <v>13076</v>
      </c>
      <c r="D1742" s="2" t="s">
        <v>12927</v>
      </c>
      <c r="E1742" s="2" t="s">
        <v>13233</v>
      </c>
      <c r="F1742" s="2" t="s">
        <v>13234</v>
      </c>
      <c r="G1742" s="2" t="s">
        <v>6042</v>
      </c>
      <c r="H1742" s="2" t="s">
        <v>13235</v>
      </c>
      <c r="I1742" s="2" t="s">
        <v>13236</v>
      </c>
      <c r="J1742" s="3" t="s">
        <v>13237</v>
      </c>
      <c r="K1742" s="4">
        <v>44092</v>
      </c>
      <c r="L1742" s="3" t="s">
        <v>13238</v>
      </c>
    </row>
    <row r="1743" spans="1:12" x14ac:dyDescent="0.2">
      <c r="A1743" s="1">
        <v>1742</v>
      </c>
      <c r="B1743" s="2" t="s">
        <v>13239</v>
      </c>
      <c r="C1743" s="2" t="s">
        <v>1988</v>
      </c>
      <c r="D1743" s="2" t="s">
        <v>8253</v>
      </c>
      <c r="E1743" s="2" t="s">
        <v>13240</v>
      </c>
      <c r="F1743" s="2" t="s">
        <v>13241</v>
      </c>
      <c r="G1743" s="2" t="s">
        <v>11135</v>
      </c>
      <c r="H1743" s="2" t="s">
        <v>13242</v>
      </c>
      <c r="I1743" s="2" t="s">
        <v>13243</v>
      </c>
      <c r="J1743" s="3" t="s">
        <v>13244</v>
      </c>
      <c r="K1743" s="4">
        <v>44137</v>
      </c>
      <c r="L1743" s="3" t="s">
        <v>13245</v>
      </c>
    </row>
    <row r="1744" spans="1:12" x14ac:dyDescent="0.2">
      <c r="A1744" s="1">
        <v>1743</v>
      </c>
      <c r="B1744" s="2" t="s">
        <v>13246</v>
      </c>
      <c r="C1744" s="2" t="s">
        <v>1843</v>
      </c>
      <c r="D1744" s="2" t="s">
        <v>6072</v>
      </c>
      <c r="E1744" s="2" t="s">
        <v>13247</v>
      </c>
      <c r="F1744" s="2" t="s">
        <v>13248</v>
      </c>
      <c r="G1744" s="2" t="s">
        <v>237</v>
      </c>
      <c r="H1744" s="2" t="s">
        <v>13249</v>
      </c>
      <c r="I1744" s="2" t="s">
        <v>13250</v>
      </c>
      <c r="J1744" s="3" t="s">
        <v>13251</v>
      </c>
      <c r="K1744" s="4">
        <v>43985</v>
      </c>
      <c r="L1744" s="3" t="s">
        <v>13252</v>
      </c>
    </row>
    <row r="1745" spans="1:12" x14ac:dyDescent="0.2">
      <c r="A1745" s="1">
        <v>1744</v>
      </c>
      <c r="B1745" s="2" t="s">
        <v>13253</v>
      </c>
      <c r="C1745" s="2" t="s">
        <v>4413</v>
      </c>
      <c r="D1745" s="2" t="s">
        <v>5609</v>
      </c>
      <c r="E1745" s="2" t="s">
        <v>13254</v>
      </c>
      <c r="F1745" s="2" t="s">
        <v>13255</v>
      </c>
      <c r="G1745" s="2" t="s">
        <v>447</v>
      </c>
      <c r="H1745" s="2" t="s">
        <v>13256</v>
      </c>
      <c r="I1745" s="2" t="s">
        <v>13257</v>
      </c>
      <c r="J1745" s="3" t="s">
        <v>13258</v>
      </c>
      <c r="K1745" s="4">
        <v>44300</v>
      </c>
      <c r="L1745" s="3" t="s">
        <v>13259</v>
      </c>
    </row>
    <row r="1746" spans="1:12" x14ac:dyDescent="0.2">
      <c r="A1746" s="1">
        <v>1745</v>
      </c>
      <c r="B1746" s="2" t="s">
        <v>13260</v>
      </c>
      <c r="C1746" s="2" t="s">
        <v>1798</v>
      </c>
      <c r="D1746" s="2" t="s">
        <v>3514</v>
      </c>
      <c r="E1746" s="2" t="s">
        <v>13261</v>
      </c>
      <c r="F1746" s="2" t="s">
        <v>13262</v>
      </c>
      <c r="G1746" s="2" t="s">
        <v>986</v>
      </c>
      <c r="H1746" s="2" t="s">
        <v>13263</v>
      </c>
      <c r="I1746" s="2" t="s">
        <v>13264</v>
      </c>
      <c r="J1746" s="3" t="s">
        <v>13265</v>
      </c>
      <c r="K1746" s="4">
        <v>44130</v>
      </c>
      <c r="L1746" s="3" t="s">
        <v>13266</v>
      </c>
    </row>
    <row r="1747" spans="1:12" x14ac:dyDescent="0.2">
      <c r="A1747" s="1">
        <v>1746</v>
      </c>
      <c r="B1747" s="2" t="s">
        <v>13267</v>
      </c>
      <c r="C1747" s="2" t="s">
        <v>604</v>
      </c>
      <c r="D1747" s="2" t="s">
        <v>5849</v>
      </c>
      <c r="E1747" s="2" t="s">
        <v>13268</v>
      </c>
      <c r="F1747" s="2" t="s">
        <v>13269</v>
      </c>
      <c r="G1747" s="2" t="s">
        <v>257</v>
      </c>
      <c r="H1747" s="2" t="s">
        <v>13270</v>
      </c>
      <c r="I1747" s="2" t="s">
        <v>13271</v>
      </c>
      <c r="J1747" s="3" t="s">
        <v>13272</v>
      </c>
      <c r="K1747" s="4">
        <v>44506</v>
      </c>
      <c r="L1747" s="3" t="s">
        <v>13273</v>
      </c>
    </row>
    <row r="1748" spans="1:12" x14ac:dyDescent="0.2">
      <c r="A1748" s="1">
        <v>1747</v>
      </c>
      <c r="B1748" s="2" t="s">
        <v>13274</v>
      </c>
      <c r="C1748" s="2" t="s">
        <v>9915</v>
      </c>
      <c r="D1748" s="2" t="s">
        <v>2872</v>
      </c>
      <c r="E1748" s="2" t="s">
        <v>13275</v>
      </c>
      <c r="F1748" s="2" t="s">
        <v>13276</v>
      </c>
      <c r="G1748" s="2" t="s">
        <v>1627</v>
      </c>
      <c r="H1748" s="2" t="s">
        <v>13277</v>
      </c>
      <c r="I1748" s="2">
        <v>8497549506</v>
      </c>
      <c r="J1748" s="3" t="s">
        <v>13278</v>
      </c>
      <c r="K1748" s="4">
        <v>44063</v>
      </c>
      <c r="L1748" s="3" t="s">
        <v>13279</v>
      </c>
    </row>
    <row r="1749" spans="1:12" x14ac:dyDescent="0.2">
      <c r="A1749" s="1">
        <v>1748</v>
      </c>
      <c r="B1749" s="2" t="s">
        <v>13280</v>
      </c>
      <c r="C1749" s="2" t="s">
        <v>8549</v>
      </c>
      <c r="D1749" s="2" t="s">
        <v>308</v>
      </c>
      <c r="E1749" s="2" t="s">
        <v>13281</v>
      </c>
      <c r="F1749" s="2" t="s">
        <v>13282</v>
      </c>
      <c r="G1749" s="2" t="s">
        <v>806</v>
      </c>
      <c r="H1749" s="2" t="s">
        <v>13283</v>
      </c>
      <c r="I1749" s="2" t="s">
        <v>13284</v>
      </c>
      <c r="J1749" s="3" t="s">
        <v>13285</v>
      </c>
      <c r="K1749" s="4">
        <v>44443</v>
      </c>
      <c r="L1749" s="3" t="s">
        <v>11674</v>
      </c>
    </row>
    <row r="1750" spans="1:12" x14ac:dyDescent="0.2">
      <c r="A1750" s="1">
        <v>1749</v>
      </c>
      <c r="B1750" s="2" t="s">
        <v>13286</v>
      </c>
      <c r="C1750" s="2" t="s">
        <v>1093</v>
      </c>
      <c r="D1750" s="2" t="s">
        <v>5578</v>
      </c>
      <c r="E1750" s="2" t="s">
        <v>13287</v>
      </c>
      <c r="F1750" s="2" t="s">
        <v>13288</v>
      </c>
      <c r="G1750" s="2" t="s">
        <v>27</v>
      </c>
      <c r="H1750" s="2" t="s">
        <v>13289</v>
      </c>
      <c r="I1750" s="2" t="s">
        <v>13290</v>
      </c>
      <c r="J1750" s="3" t="s">
        <v>13291</v>
      </c>
      <c r="K1750" s="4">
        <v>44492</v>
      </c>
      <c r="L1750" s="3" t="s">
        <v>8503</v>
      </c>
    </row>
    <row r="1751" spans="1:12" x14ac:dyDescent="0.2">
      <c r="A1751" s="1">
        <v>1750</v>
      </c>
      <c r="B1751" s="2" t="s">
        <v>13292</v>
      </c>
      <c r="C1751" s="2" t="s">
        <v>463</v>
      </c>
      <c r="D1751" s="2" t="s">
        <v>13293</v>
      </c>
      <c r="E1751" s="2" t="s">
        <v>13294</v>
      </c>
      <c r="F1751" s="2" t="s">
        <v>13295</v>
      </c>
      <c r="G1751" s="2" t="s">
        <v>457</v>
      </c>
      <c r="H1751" s="2" t="s">
        <v>13296</v>
      </c>
      <c r="I1751" s="2" t="s">
        <v>13297</v>
      </c>
      <c r="J1751" s="3" t="s">
        <v>13298</v>
      </c>
      <c r="K1751" s="4">
        <v>44290</v>
      </c>
      <c r="L1751" s="3" t="s">
        <v>13299</v>
      </c>
    </row>
    <row r="1752" spans="1:12" x14ac:dyDescent="0.2">
      <c r="A1752" s="1">
        <v>1751</v>
      </c>
      <c r="B1752" s="2" t="s">
        <v>13300</v>
      </c>
      <c r="C1752" s="2" t="s">
        <v>113</v>
      </c>
      <c r="D1752" s="2" t="s">
        <v>676</v>
      </c>
      <c r="E1752" s="2" t="s">
        <v>13301</v>
      </c>
      <c r="F1752" s="2" t="s">
        <v>13302</v>
      </c>
      <c r="G1752" s="2" t="s">
        <v>2826</v>
      </c>
      <c r="H1752" s="2" t="s">
        <v>13303</v>
      </c>
      <c r="I1752" s="2" t="s">
        <v>13304</v>
      </c>
      <c r="J1752" s="3" t="s">
        <v>13305</v>
      </c>
      <c r="K1752" s="4">
        <v>44563</v>
      </c>
      <c r="L1752" s="3" t="s">
        <v>13306</v>
      </c>
    </row>
    <row r="1753" spans="1:12" x14ac:dyDescent="0.2">
      <c r="A1753" s="1">
        <v>1752</v>
      </c>
      <c r="B1753" s="2" t="s">
        <v>13307</v>
      </c>
      <c r="C1753" s="2" t="s">
        <v>336</v>
      </c>
      <c r="D1753" s="2" t="s">
        <v>10630</v>
      </c>
      <c r="E1753" s="2" t="s">
        <v>13308</v>
      </c>
      <c r="F1753" s="2" t="s">
        <v>9385</v>
      </c>
      <c r="G1753" s="2" t="s">
        <v>4345</v>
      </c>
      <c r="H1753" s="2" t="s">
        <v>13309</v>
      </c>
      <c r="I1753" s="2" t="s">
        <v>13310</v>
      </c>
      <c r="J1753" s="3" t="s">
        <v>13311</v>
      </c>
      <c r="K1753" s="4">
        <v>44590</v>
      </c>
      <c r="L1753" s="3" t="s">
        <v>13312</v>
      </c>
    </row>
    <row r="1754" spans="1:12" x14ac:dyDescent="0.2">
      <c r="A1754" s="1">
        <v>1753</v>
      </c>
      <c r="B1754" s="2" t="s">
        <v>13313</v>
      </c>
      <c r="C1754" s="2" t="s">
        <v>2047</v>
      </c>
      <c r="D1754" s="2" t="s">
        <v>3221</v>
      </c>
      <c r="E1754" s="2" t="s">
        <v>13314</v>
      </c>
      <c r="F1754" s="2" t="s">
        <v>13315</v>
      </c>
      <c r="G1754" s="2" t="s">
        <v>378</v>
      </c>
      <c r="H1754" s="2" t="s">
        <v>13316</v>
      </c>
      <c r="I1754" s="2" t="s">
        <v>13317</v>
      </c>
      <c r="J1754" s="3" t="s">
        <v>13318</v>
      </c>
      <c r="K1754" s="4">
        <v>44541</v>
      </c>
      <c r="L1754" s="3" t="s">
        <v>13319</v>
      </c>
    </row>
    <row r="1755" spans="1:12" x14ac:dyDescent="0.2">
      <c r="A1755" s="1">
        <v>1754</v>
      </c>
      <c r="B1755" s="2" t="s">
        <v>13320</v>
      </c>
      <c r="C1755" s="2" t="s">
        <v>622</v>
      </c>
      <c r="D1755" s="2" t="s">
        <v>813</v>
      </c>
      <c r="E1755" s="2" t="s">
        <v>13321</v>
      </c>
      <c r="F1755" s="2" t="s">
        <v>13322</v>
      </c>
      <c r="G1755" s="2" t="s">
        <v>320</v>
      </c>
      <c r="H1755" s="2" t="s">
        <v>13323</v>
      </c>
      <c r="I1755" s="2">
        <f>1-525-206-906</f>
        <v>-1636</v>
      </c>
      <c r="J1755" s="3" t="s">
        <v>13324</v>
      </c>
      <c r="K1755" s="4">
        <v>44108</v>
      </c>
      <c r="L1755" s="3" t="s">
        <v>13325</v>
      </c>
    </row>
    <row r="1756" spans="1:12" x14ac:dyDescent="0.2">
      <c r="A1756" s="1">
        <v>1755</v>
      </c>
      <c r="B1756" s="2" t="s">
        <v>13326</v>
      </c>
      <c r="C1756" s="2" t="s">
        <v>2899</v>
      </c>
      <c r="D1756" s="2" t="s">
        <v>1753</v>
      </c>
      <c r="E1756" s="2" t="s">
        <v>13327</v>
      </c>
      <c r="F1756" s="2" t="s">
        <v>13328</v>
      </c>
      <c r="G1756" s="2" t="s">
        <v>1792</v>
      </c>
      <c r="H1756" s="2" t="s">
        <v>13329</v>
      </c>
      <c r="I1756" s="2" t="s">
        <v>13330</v>
      </c>
      <c r="J1756" s="3" t="s">
        <v>13331</v>
      </c>
      <c r="K1756" s="4">
        <v>44093</v>
      </c>
      <c r="L1756" s="3" t="s">
        <v>13332</v>
      </c>
    </row>
    <row r="1757" spans="1:12" x14ac:dyDescent="0.2">
      <c r="A1757" s="1">
        <v>1756</v>
      </c>
      <c r="B1757" s="2" t="s">
        <v>13333</v>
      </c>
      <c r="C1757" s="2" t="s">
        <v>5390</v>
      </c>
      <c r="D1757" s="2" t="s">
        <v>13334</v>
      </c>
      <c r="E1757" s="2" t="s">
        <v>13335</v>
      </c>
      <c r="F1757" s="2" t="s">
        <v>13336</v>
      </c>
      <c r="G1757" s="2" t="s">
        <v>4149</v>
      </c>
      <c r="H1757" s="2" t="s">
        <v>13337</v>
      </c>
      <c r="I1757" s="2" t="s">
        <v>13338</v>
      </c>
      <c r="J1757" s="3" t="s">
        <v>13339</v>
      </c>
      <c r="K1757" s="4">
        <v>44613</v>
      </c>
      <c r="L1757" s="3" t="s">
        <v>13340</v>
      </c>
    </row>
    <row r="1758" spans="1:12" x14ac:dyDescent="0.2">
      <c r="A1758" s="1">
        <v>1757</v>
      </c>
      <c r="B1758" s="2" t="s">
        <v>13341</v>
      </c>
      <c r="C1758" s="2" t="s">
        <v>5759</v>
      </c>
      <c r="D1758" s="2" t="s">
        <v>5819</v>
      </c>
      <c r="E1758" s="2" t="s">
        <v>13342</v>
      </c>
      <c r="F1758" s="2" t="s">
        <v>13343</v>
      </c>
      <c r="G1758" s="2" t="s">
        <v>4335</v>
      </c>
      <c r="H1758" s="2" t="s">
        <v>13344</v>
      </c>
      <c r="I1758" s="2" t="s">
        <v>13345</v>
      </c>
      <c r="J1758" s="3" t="s">
        <v>13346</v>
      </c>
      <c r="K1758" s="4">
        <v>44610</v>
      </c>
      <c r="L1758" s="3" t="s">
        <v>13347</v>
      </c>
    </row>
    <row r="1759" spans="1:12" x14ac:dyDescent="0.2">
      <c r="A1759" s="1">
        <v>1758</v>
      </c>
      <c r="B1759" s="2" t="s">
        <v>13348</v>
      </c>
      <c r="C1759" s="2" t="s">
        <v>10859</v>
      </c>
      <c r="D1759" s="2" t="s">
        <v>7401</v>
      </c>
      <c r="E1759" s="2" t="s">
        <v>13349</v>
      </c>
      <c r="F1759" s="2" t="s">
        <v>13350</v>
      </c>
      <c r="G1759" s="2" t="s">
        <v>1148</v>
      </c>
      <c r="H1759" s="2">
        <v>945543957</v>
      </c>
      <c r="I1759" s="2" t="s">
        <v>13351</v>
      </c>
      <c r="J1759" s="3" t="s">
        <v>13352</v>
      </c>
      <c r="K1759" s="4">
        <v>44569</v>
      </c>
      <c r="L1759" s="3" t="s">
        <v>13353</v>
      </c>
    </row>
    <row r="1760" spans="1:12" x14ac:dyDescent="0.2">
      <c r="A1760" s="1">
        <v>1759</v>
      </c>
      <c r="B1760" s="2" t="s">
        <v>13354</v>
      </c>
      <c r="C1760" s="2" t="s">
        <v>206</v>
      </c>
      <c r="D1760" s="2" t="s">
        <v>13355</v>
      </c>
      <c r="E1760" s="2" t="s">
        <v>13356</v>
      </c>
      <c r="F1760" s="2" t="s">
        <v>13357</v>
      </c>
      <c r="G1760" s="2" t="s">
        <v>4281</v>
      </c>
      <c r="H1760" s="2" t="s">
        <v>13358</v>
      </c>
      <c r="I1760" s="2" t="s">
        <v>13359</v>
      </c>
      <c r="J1760" s="3" t="s">
        <v>13360</v>
      </c>
      <c r="K1760" s="4">
        <v>44210</v>
      </c>
      <c r="L1760" s="3" t="s">
        <v>13361</v>
      </c>
    </row>
    <row r="1761" spans="1:12" x14ac:dyDescent="0.2">
      <c r="A1761" s="1">
        <v>1760</v>
      </c>
      <c r="B1761" s="2" t="s">
        <v>13362</v>
      </c>
      <c r="C1761" s="2" t="s">
        <v>3317</v>
      </c>
      <c r="D1761" s="2" t="s">
        <v>3752</v>
      </c>
      <c r="E1761" s="2" t="s">
        <v>13363</v>
      </c>
      <c r="F1761" s="2" t="s">
        <v>13364</v>
      </c>
      <c r="G1761" s="2" t="s">
        <v>835</v>
      </c>
      <c r="H1761" s="2" t="s">
        <v>13365</v>
      </c>
      <c r="I1761" s="2" t="s">
        <v>13366</v>
      </c>
      <c r="J1761" s="3" t="s">
        <v>13367</v>
      </c>
      <c r="K1761" s="4">
        <v>44312</v>
      </c>
      <c r="L1761" s="3" t="s">
        <v>13368</v>
      </c>
    </row>
    <row r="1762" spans="1:12" x14ac:dyDescent="0.2">
      <c r="A1762" s="1">
        <v>1761</v>
      </c>
      <c r="B1762" s="2" t="s">
        <v>13369</v>
      </c>
      <c r="C1762" s="2" t="s">
        <v>710</v>
      </c>
      <c r="D1762" s="2" t="s">
        <v>5222</v>
      </c>
      <c r="E1762" s="2" t="s">
        <v>13370</v>
      </c>
      <c r="F1762" s="2" t="s">
        <v>13371</v>
      </c>
      <c r="G1762" s="2" t="s">
        <v>1864</v>
      </c>
      <c r="H1762" s="2" t="s">
        <v>13372</v>
      </c>
      <c r="I1762" s="2">
        <v>3900940612</v>
      </c>
      <c r="J1762" s="3" t="s">
        <v>13373</v>
      </c>
      <c r="K1762" s="4">
        <v>44394</v>
      </c>
      <c r="L1762" s="3" t="s">
        <v>13374</v>
      </c>
    </row>
    <row r="1763" spans="1:12" x14ac:dyDescent="0.2">
      <c r="A1763" s="1">
        <v>1762</v>
      </c>
      <c r="B1763" s="2" t="s">
        <v>13375</v>
      </c>
      <c r="C1763" s="2" t="s">
        <v>463</v>
      </c>
      <c r="D1763" s="2" t="s">
        <v>1137</v>
      </c>
      <c r="E1763" s="2" t="s">
        <v>13376</v>
      </c>
      <c r="F1763" s="2" t="s">
        <v>13377</v>
      </c>
      <c r="G1763" s="2" t="s">
        <v>2487</v>
      </c>
      <c r="H1763" s="2" t="s">
        <v>13378</v>
      </c>
      <c r="I1763" s="2">
        <v>7532692998</v>
      </c>
      <c r="J1763" s="3" t="s">
        <v>13379</v>
      </c>
      <c r="K1763" s="4">
        <v>44031</v>
      </c>
      <c r="L1763" s="3" t="s">
        <v>4037</v>
      </c>
    </row>
    <row r="1764" spans="1:12" x14ac:dyDescent="0.2">
      <c r="A1764" s="1">
        <v>1763</v>
      </c>
      <c r="B1764" s="2" t="s">
        <v>13380</v>
      </c>
      <c r="C1764" s="2" t="s">
        <v>11850</v>
      </c>
      <c r="D1764" s="2" t="s">
        <v>8853</v>
      </c>
      <c r="E1764" s="2" t="s">
        <v>13381</v>
      </c>
      <c r="F1764" s="2" t="s">
        <v>13382</v>
      </c>
      <c r="G1764" s="2" t="s">
        <v>501</v>
      </c>
      <c r="H1764" s="2">
        <v>4835747678</v>
      </c>
      <c r="I1764" s="2">
        <v>8557569201</v>
      </c>
      <c r="J1764" s="3" t="s">
        <v>13383</v>
      </c>
      <c r="K1764" s="4">
        <v>44149</v>
      </c>
      <c r="L1764" s="3" t="s">
        <v>13384</v>
      </c>
    </row>
    <row r="1765" spans="1:12" x14ac:dyDescent="0.2">
      <c r="A1765" s="1">
        <v>1764</v>
      </c>
      <c r="B1765" s="2" t="s">
        <v>13385</v>
      </c>
      <c r="C1765" s="2" t="s">
        <v>6518</v>
      </c>
      <c r="D1765" s="2" t="s">
        <v>13386</v>
      </c>
      <c r="E1765" s="2" t="s">
        <v>13387</v>
      </c>
      <c r="F1765" s="2" t="s">
        <v>13388</v>
      </c>
      <c r="G1765" s="2" t="s">
        <v>1148</v>
      </c>
      <c r="H1765" s="2" t="s">
        <v>13389</v>
      </c>
      <c r="I1765" s="2" t="s">
        <v>13390</v>
      </c>
      <c r="J1765" s="3" t="s">
        <v>13391</v>
      </c>
      <c r="K1765" s="4">
        <v>44259</v>
      </c>
      <c r="L1765" s="3" t="s">
        <v>13392</v>
      </c>
    </row>
    <row r="1766" spans="1:12" x14ac:dyDescent="0.2">
      <c r="A1766" s="1">
        <v>1765</v>
      </c>
      <c r="B1766" s="2" t="s">
        <v>13393</v>
      </c>
      <c r="C1766" s="2" t="s">
        <v>2057</v>
      </c>
      <c r="D1766" s="2" t="s">
        <v>1624</v>
      </c>
      <c r="E1766" s="2" t="s">
        <v>13394</v>
      </c>
      <c r="F1766" s="2" t="s">
        <v>13395</v>
      </c>
      <c r="G1766" s="2" t="s">
        <v>976</v>
      </c>
      <c r="H1766" s="2" t="s">
        <v>13396</v>
      </c>
      <c r="I1766" s="2" t="s">
        <v>13397</v>
      </c>
      <c r="J1766" s="3" t="s">
        <v>13398</v>
      </c>
      <c r="K1766" s="4">
        <v>43935</v>
      </c>
      <c r="L1766" s="3" t="s">
        <v>13399</v>
      </c>
    </row>
    <row r="1767" spans="1:12" x14ac:dyDescent="0.2">
      <c r="A1767" s="1">
        <v>1766</v>
      </c>
      <c r="B1767" s="2" t="s">
        <v>13400</v>
      </c>
      <c r="C1767" s="2" t="s">
        <v>2511</v>
      </c>
      <c r="D1767" s="2" t="s">
        <v>10615</v>
      </c>
      <c r="E1767" s="2" t="s">
        <v>13401</v>
      </c>
      <c r="F1767" s="2" t="s">
        <v>13402</v>
      </c>
      <c r="G1767" s="2" t="s">
        <v>2191</v>
      </c>
      <c r="H1767" s="2" t="s">
        <v>13403</v>
      </c>
      <c r="I1767" s="2" t="s">
        <v>13404</v>
      </c>
      <c r="J1767" s="3" t="s">
        <v>13405</v>
      </c>
      <c r="K1767" s="4">
        <v>44117</v>
      </c>
      <c r="L1767" s="3" t="s">
        <v>6037</v>
      </c>
    </row>
    <row r="1768" spans="1:12" x14ac:dyDescent="0.2">
      <c r="A1768" s="1">
        <v>1767</v>
      </c>
      <c r="B1768" s="2" t="s">
        <v>13406</v>
      </c>
      <c r="C1768" s="2" t="s">
        <v>5299</v>
      </c>
      <c r="D1768" s="2" t="s">
        <v>5367</v>
      </c>
      <c r="E1768" s="2" t="s">
        <v>13407</v>
      </c>
      <c r="F1768" s="2" t="s">
        <v>13408</v>
      </c>
      <c r="G1768" s="2" t="s">
        <v>1524</v>
      </c>
      <c r="H1768" s="2" t="s">
        <v>13409</v>
      </c>
      <c r="I1768" s="2" t="s">
        <v>13410</v>
      </c>
      <c r="J1768" s="3" t="s">
        <v>13411</v>
      </c>
      <c r="K1768" s="4">
        <v>43998</v>
      </c>
      <c r="L1768" s="3" t="s">
        <v>13412</v>
      </c>
    </row>
    <row r="1769" spans="1:12" x14ac:dyDescent="0.2">
      <c r="A1769" s="1">
        <v>1768</v>
      </c>
      <c r="B1769" s="2" t="s">
        <v>13413</v>
      </c>
      <c r="C1769" s="2" t="s">
        <v>2734</v>
      </c>
      <c r="D1769" s="2" t="s">
        <v>6016</v>
      </c>
      <c r="E1769" s="2" t="s">
        <v>13414</v>
      </c>
      <c r="F1769" s="2" t="s">
        <v>13415</v>
      </c>
      <c r="G1769" s="2" t="s">
        <v>3151</v>
      </c>
      <c r="H1769" s="2" t="s">
        <v>13416</v>
      </c>
      <c r="I1769" s="2" t="s">
        <v>13417</v>
      </c>
      <c r="J1769" s="3" t="s">
        <v>13418</v>
      </c>
      <c r="K1769" s="4">
        <v>44645</v>
      </c>
      <c r="L1769" s="3" t="s">
        <v>13419</v>
      </c>
    </row>
    <row r="1770" spans="1:12" x14ac:dyDescent="0.2">
      <c r="A1770" s="1">
        <v>1769</v>
      </c>
      <c r="B1770" s="2" t="s">
        <v>13420</v>
      </c>
      <c r="C1770" s="2" t="s">
        <v>9150</v>
      </c>
      <c r="D1770" s="2" t="s">
        <v>6698</v>
      </c>
      <c r="E1770" s="2" t="s">
        <v>13421</v>
      </c>
      <c r="F1770" s="2" t="s">
        <v>13422</v>
      </c>
      <c r="G1770" s="2" t="s">
        <v>72</v>
      </c>
      <c r="H1770" s="2" t="s">
        <v>13423</v>
      </c>
      <c r="I1770" s="2" t="s">
        <v>13424</v>
      </c>
      <c r="J1770" s="3" t="s">
        <v>13425</v>
      </c>
      <c r="K1770" s="4">
        <v>44053</v>
      </c>
      <c r="L1770" s="3" t="s">
        <v>13426</v>
      </c>
    </row>
    <row r="1771" spans="1:12" x14ac:dyDescent="0.2">
      <c r="A1771" s="1">
        <v>1770</v>
      </c>
      <c r="B1771" s="2" t="s">
        <v>13427</v>
      </c>
      <c r="C1771" s="2" t="s">
        <v>9150</v>
      </c>
      <c r="D1771" s="2" t="s">
        <v>7736</v>
      </c>
      <c r="E1771" s="2" t="s">
        <v>13428</v>
      </c>
      <c r="F1771" s="2" t="s">
        <v>13429</v>
      </c>
      <c r="G1771" s="2" t="s">
        <v>3116</v>
      </c>
      <c r="H1771" s="2" t="s">
        <v>13430</v>
      </c>
      <c r="I1771" s="2" t="s">
        <v>13431</v>
      </c>
      <c r="J1771" s="3" t="s">
        <v>13432</v>
      </c>
      <c r="K1771" s="4">
        <v>44267</v>
      </c>
      <c r="L1771" s="3" t="s">
        <v>13433</v>
      </c>
    </row>
    <row r="1772" spans="1:12" x14ac:dyDescent="0.2">
      <c r="A1772" s="1">
        <v>1771</v>
      </c>
      <c r="B1772" s="2" t="s">
        <v>13434</v>
      </c>
      <c r="C1772" s="2" t="s">
        <v>3212</v>
      </c>
      <c r="D1772" s="2" t="s">
        <v>6777</v>
      </c>
      <c r="E1772" s="2" t="s">
        <v>13435</v>
      </c>
      <c r="F1772" s="2" t="s">
        <v>13436</v>
      </c>
      <c r="G1772" s="2" t="s">
        <v>599</v>
      </c>
      <c r="H1772" s="2" t="s">
        <v>13437</v>
      </c>
      <c r="I1772" s="2" t="s">
        <v>13438</v>
      </c>
      <c r="J1772" s="3" t="s">
        <v>13439</v>
      </c>
      <c r="K1772" s="4">
        <v>44306</v>
      </c>
      <c r="L1772" s="3" t="s">
        <v>13440</v>
      </c>
    </row>
    <row r="1773" spans="1:12" x14ac:dyDescent="0.2">
      <c r="A1773" s="1">
        <v>1772</v>
      </c>
      <c r="B1773" s="2" t="s">
        <v>13441</v>
      </c>
      <c r="C1773" s="2" t="s">
        <v>2132</v>
      </c>
      <c r="D1773" s="2" t="s">
        <v>917</v>
      </c>
      <c r="E1773" s="2" t="s">
        <v>13442</v>
      </c>
      <c r="F1773" s="2" t="s">
        <v>13443</v>
      </c>
      <c r="G1773" s="2" t="s">
        <v>635</v>
      </c>
      <c r="H1773" s="2" t="s">
        <v>13444</v>
      </c>
      <c r="I1773" s="2" t="s">
        <v>13445</v>
      </c>
      <c r="J1773" s="3" t="s">
        <v>13446</v>
      </c>
      <c r="K1773" s="4">
        <v>43980</v>
      </c>
      <c r="L1773" s="3" t="s">
        <v>13447</v>
      </c>
    </row>
    <row r="1774" spans="1:12" x14ac:dyDescent="0.2">
      <c r="A1774" s="1">
        <v>1773</v>
      </c>
      <c r="B1774" s="2" t="s">
        <v>13448</v>
      </c>
      <c r="C1774" s="2" t="s">
        <v>2057</v>
      </c>
      <c r="D1774" s="2" t="s">
        <v>6997</v>
      </c>
      <c r="E1774" s="2" t="s">
        <v>13449</v>
      </c>
      <c r="F1774" s="2" t="s">
        <v>13450</v>
      </c>
      <c r="G1774" s="2" t="s">
        <v>1618</v>
      </c>
      <c r="H1774" s="2" t="s">
        <v>13451</v>
      </c>
      <c r="I1774" s="2" t="s">
        <v>13452</v>
      </c>
      <c r="J1774" s="3" t="s">
        <v>13453</v>
      </c>
      <c r="K1774" s="4">
        <v>43843</v>
      </c>
      <c r="L1774" s="3" t="s">
        <v>13454</v>
      </c>
    </row>
    <row r="1775" spans="1:12" x14ac:dyDescent="0.2">
      <c r="A1775" s="1">
        <v>1774</v>
      </c>
      <c r="B1775" s="2" t="s">
        <v>13455</v>
      </c>
      <c r="C1775" s="2" t="s">
        <v>3450</v>
      </c>
      <c r="D1775" s="2" t="s">
        <v>2951</v>
      </c>
      <c r="E1775" s="2" t="s">
        <v>13456</v>
      </c>
      <c r="F1775" s="2" t="s">
        <v>13457</v>
      </c>
      <c r="G1775" s="2" t="s">
        <v>4335</v>
      </c>
      <c r="H1775" s="2" t="s">
        <v>13458</v>
      </c>
      <c r="I1775" s="2" t="s">
        <v>13459</v>
      </c>
      <c r="J1775" s="3" t="s">
        <v>13460</v>
      </c>
      <c r="K1775" s="4">
        <v>43916</v>
      </c>
      <c r="L1775" s="3" t="s">
        <v>13461</v>
      </c>
    </row>
    <row r="1776" spans="1:12" x14ac:dyDescent="0.2">
      <c r="A1776" s="1">
        <v>1775</v>
      </c>
      <c r="B1776" s="2" t="s">
        <v>13462</v>
      </c>
      <c r="C1776" s="2" t="s">
        <v>6024</v>
      </c>
      <c r="D1776" s="2" t="s">
        <v>4156</v>
      </c>
      <c r="E1776" s="2" t="s">
        <v>13463</v>
      </c>
      <c r="F1776" s="2" t="s">
        <v>13464</v>
      </c>
      <c r="G1776" s="2" t="s">
        <v>6506</v>
      </c>
      <c r="H1776" s="2" t="s">
        <v>13465</v>
      </c>
      <c r="I1776" s="2" t="s">
        <v>13466</v>
      </c>
      <c r="J1776" s="3" t="s">
        <v>13467</v>
      </c>
      <c r="K1776" s="4">
        <v>44584</v>
      </c>
      <c r="L1776" s="3" t="s">
        <v>13468</v>
      </c>
    </row>
    <row r="1777" spans="1:12" x14ac:dyDescent="0.2">
      <c r="A1777" s="1">
        <v>1776</v>
      </c>
      <c r="B1777" s="2" t="s">
        <v>13469</v>
      </c>
      <c r="C1777" s="2" t="s">
        <v>6615</v>
      </c>
      <c r="D1777" s="2" t="s">
        <v>6548</v>
      </c>
      <c r="E1777" s="2" t="s">
        <v>13470</v>
      </c>
      <c r="F1777" s="2" t="s">
        <v>13471</v>
      </c>
      <c r="G1777" s="2" t="s">
        <v>437</v>
      </c>
      <c r="H1777" s="2" t="s">
        <v>13472</v>
      </c>
      <c r="I1777" s="2" t="s">
        <v>13473</v>
      </c>
      <c r="J1777" s="3" t="s">
        <v>13474</v>
      </c>
      <c r="K1777" s="4">
        <v>43954</v>
      </c>
      <c r="L1777" s="3" t="s">
        <v>13475</v>
      </c>
    </row>
    <row r="1778" spans="1:12" x14ac:dyDescent="0.2">
      <c r="A1778" s="1">
        <v>1777</v>
      </c>
      <c r="B1778" s="2" t="s">
        <v>13476</v>
      </c>
      <c r="C1778" s="2" t="s">
        <v>6291</v>
      </c>
      <c r="D1778" s="2" t="s">
        <v>7896</v>
      </c>
      <c r="E1778" s="2" t="s">
        <v>13477</v>
      </c>
      <c r="F1778" s="2" t="s">
        <v>4903</v>
      </c>
      <c r="G1778" s="2" t="s">
        <v>171</v>
      </c>
      <c r="H1778" s="2">
        <v>3237621468</v>
      </c>
      <c r="I1778" s="2" t="s">
        <v>13478</v>
      </c>
      <c r="J1778" s="3" t="s">
        <v>13479</v>
      </c>
      <c r="K1778" s="4">
        <v>44669</v>
      </c>
      <c r="L1778" s="3" t="s">
        <v>13480</v>
      </c>
    </row>
    <row r="1779" spans="1:12" x14ac:dyDescent="0.2">
      <c r="A1779" s="1">
        <v>1778</v>
      </c>
      <c r="B1779" s="2" t="s">
        <v>13481</v>
      </c>
      <c r="C1779" s="2" t="s">
        <v>3245</v>
      </c>
      <c r="D1779" s="2" t="s">
        <v>693</v>
      </c>
      <c r="E1779" s="2" t="s">
        <v>13482</v>
      </c>
      <c r="F1779" s="2" t="s">
        <v>13483</v>
      </c>
      <c r="G1779" s="2" t="s">
        <v>4267</v>
      </c>
      <c r="H1779" s="2" t="s">
        <v>13484</v>
      </c>
      <c r="I1779" s="2" t="s">
        <v>13485</v>
      </c>
      <c r="J1779" s="3" t="s">
        <v>13486</v>
      </c>
      <c r="K1779" s="4">
        <v>43996</v>
      </c>
      <c r="L1779" s="3" t="s">
        <v>13487</v>
      </c>
    </row>
    <row r="1780" spans="1:12" x14ac:dyDescent="0.2">
      <c r="A1780" s="1">
        <v>1779</v>
      </c>
      <c r="B1780" s="2" t="s">
        <v>13488</v>
      </c>
      <c r="C1780" s="2" t="s">
        <v>4567</v>
      </c>
      <c r="D1780" s="2" t="s">
        <v>1314</v>
      </c>
      <c r="E1780" s="2" t="s">
        <v>13489</v>
      </c>
      <c r="F1780" s="2" t="s">
        <v>13490</v>
      </c>
      <c r="G1780" s="2" t="s">
        <v>428</v>
      </c>
      <c r="H1780" s="2" t="s">
        <v>13491</v>
      </c>
      <c r="I1780" s="2" t="s">
        <v>13492</v>
      </c>
      <c r="J1780" s="3" t="s">
        <v>13493</v>
      </c>
      <c r="K1780" s="4">
        <v>44383</v>
      </c>
      <c r="L1780" s="3" t="s">
        <v>13494</v>
      </c>
    </row>
    <row r="1781" spans="1:12" x14ac:dyDescent="0.2">
      <c r="A1781" s="1">
        <v>1780</v>
      </c>
      <c r="B1781" s="2" t="s">
        <v>13495</v>
      </c>
      <c r="C1781" s="2" t="s">
        <v>8815</v>
      </c>
      <c r="D1781" s="2" t="s">
        <v>4039</v>
      </c>
      <c r="E1781" s="2" t="s">
        <v>13496</v>
      </c>
      <c r="F1781" s="2" t="s">
        <v>13497</v>
      </c>
      <c r="G1781" s="2" t="s">
        <v>1925</v>
      </c>
      <c r="H1781" s="2" t="s">
        <v>13498</v>
      </c>
      <c r="I1781" s="2" t="s">
        <v>13499</v>
      </c>
      <c r="J1781" s="3" t="s">
        <v>13500</v>
      </c>
      <c r="K1781" s="4">
        <v>44637</v>
      </c>
      <c r="L1781" s="3" t="s">
        <v>13501</v>
      </c>
    </row>
    <row r="1782" spans="1:12" x14ac:dyDescent="0.2">
      <c r="A1782" s="1">
        <v>1781</v>
      </c>
      <c r="B1782" s="2" t="s">
        <v>13502</v>
      </c>
      <c r="C1782" s="2" t="s">
        <v>546</v>
      </c>
      <c r="D1782" s="2" t="s">
        <v>8711</v>
      </c>
      <c r="E1782" s="2" t="s">
        <v>13503</v>
      </c>
      <c r="F1782" s="2" t="s">
        <v>13504</v>
      </c>
      <c r="G1782" s="2" t="s">
        <v>2981</v>
      </c>
      <c r="H1782" s="2" t="s">
        <v>13505</v>
      </c>
      <c r="I1782" s="2" t="s">
        <v>13506</v>
      </c>
      <c r="J1782" s="3" t="s">
        <v>13507</v>
      </c>
      <c r="K1782" s="4">
        <v>44624</v>
      </c>
      <c r="L1782" s="3" t="s">
        <v>1832</v>
      </c>
    </row>
    <row r="1783" spans="1:12" x14ac:dyDescent="0.2">
      <c r="A1783" s="1">
        <v>1782</v>
      </c>
      <c r="B1783" s="2" t="s">
        <v>13508</v>
      </c>
      <c r="C1783" s="2" t="s">
        <v>2554</v>
      </c>
      <c r="D1783" s="2" t="s">
        <v>2760</v>
      </c>
      <c r="E1783" s="2" t="s">
        <v>13509</v>
      </c>
      <c r="F1783" s="2" t="s">
        <v>13510</v>
      </c>
      <c r="G1783" s="2" t="s">
        <v>2127</v>
      </c>
      <c r="H1783" s="2" t="s">
        <v>13511</v>
      </c>
      <c r="I1783" s="2" t="s">
        <v>13512</v>
      </c>
      <c r="J1783" s="3" t="s">
        <v>13513</v>
      </c>
      <c r="K1783" s="4">
        <v>44159</v>
      </c>
      <c r="L1783" s="3" t="s">
        <v>13514</v>
      </c>
    </row>
    <row r="1784" spans="1:12" x14ac:dyDescent="0.2">
      <c r="A1784" s="1">
        <v>1783</v>
      </c>
      <c r="B1784" s="2" t="s">
        <v>13515</v>
      </c>
      <c r="C1784" s="2" t="s">
        <v>1530</v>
      </c>
      <c r="D1784" s="2" t="s">
        <v>4056</v>
      </c>
      <c r="E1784" s="2" t="s">
        <v>13516</v>
      </c>
      <c r="F1784" s="2" t="s">
        <v>13517</v>
      </c>
      <c r="G1784" s="2" t="s">
        <v>1591</v>
      </c>
      <c r="H1784" s="2" t="s">
        <v>13518</v>
      </c>
      <c r="I1784" s="2" t="s">
        <v>13519</v>
      </c>
      <c r="J1784" s="3" t="s">
        <v>13520</v>
      </c>
      <c r="K1784" s="4">
        <v>44022</v>
      </c>
      <c r="L1784" s="3" t="s">
        <v>13521</v>
      </c>
    </row>
    <row r="1785" spans="1:12" x14ac:dyDescent="0.2">
      <c r="A1785" s="1">
        <v>1784</v>
      </c>
      <c r="B1785" s="2" t="s">
        <v>13522</v>
      </c>
      <c r="C1785" s="2" t="s">
        <v>4413</v>
      </c>
      <c r="D1785" s="2" t="s">
        <v>5877</v>
      </c>
      <c r="E1785" s="2" t="s">
        <v>13523</v>
      </c>
      <c r="F1785" s="2" t="s">
        <v>13524</v>
      </c>
      <c r="G1785" s="2" t="s">
        <v>976</v>
      </c>
      <c r="H1785" s="2" t="s">
        <v>13525</v>
      </c>
      <c r="I1785" s="2" t="s">
        <v>13526</v>
      </c>
      <c r="J1785" s="3" t="s">
        <v>13527</v>
      </c>
      <c r="K1785" s="4">
        <v>44262</v>
      </c>
      <c r="L1785" s="3" t="s">
        <v>13528</v>
      </c>
    </row>
    <row r="1786" spans="1:12" x14ac:dyDescent="0.2">
      <c r="A1786" s="1">
        <v>1785</v>
      </c>
      <c r="B1786" s="2" t="s">
        <v>13529</v>
      </c>
      <c r="C1786" s="2" t="s">
        <v>7251</v>
      </c>
      <c r="D1786" s="2" t="s">
        <v>9034</v>
      </c>
      <c r="E1786" s="2" t="s">
        <v>13530</v>
      </c>
      <c r="F1786" s="2" t="s">
        <v>13531</v>
      </c>
      <c r="G1786" s="2" t="s">
        <v>217</v>
      </c>
      <c r="H1786" s="2" t="s">
        <v>13532</v>
      </c>
      <c r="I1786" s="2" t="s">
        <v>13533</v>
      </c>
      <c r="J1786" s="3" t="s">
        <v>13534</v>
      </c>
      <c r="K1786" s="4">
        <v>44574</v>
      </c>
      <c r="L1786" s="3" t="s">
        <v>13535</v>
      </c>
    </row>
    <row r="1787" spans="1:12" x14ac:dyDescent="0.2">
      <c r="A1787" s="1">
        <v>1786</v>
      </c>
      <c r="B1787" s="2" t="s">
        <v>13536</v>
      </c>
      <c r="C1787" s="2" t="s">
        <v>4309</v>
      </c>
      <c r="D1787" s="2" t="s">
        <v>1549</v>
      </c>
      <c r="E1787" s="2" t="s">
        <v>13537</v>
      </c>
      <c r="F1787" s="2" t="s">
        <v>13538</v>
      </c>
      <c r="G1787" s="2" t="s">
        <v>2015</v>
      </c>
      <c r="H1787" s="2">
        <v>2676815326</v>
      </c>
      <c r="I1787" s="2" t="s">
        <v>13539</v>
      </c>
      <c r="J1787" s="3" t="s">
        <v>13540</v>
      </c>
      <c r="K1787" s="4">
        <v>44118</v>
      </c>
      <c r="L1787" s="3" t="s">
        <v>13541</v>
      </c>
    </row>
    <row r="1788" spans="1:12" x14ac:dyDescent="0.2">
      <c r="A1788" s="1">
        <v>1787</v>
      </c>
      <c r="B1788" s="2" t="s">
        <v>13542</v>
      </c>
      <c r="C1788" s="2" t="s">
        <v>7751</v>
      </c>
      <c r="D1788" s="2" t="s">
        <v>6103</v>
      </c>
      <c r="E1788" s="2" t="s">
        <v>5716</v>
      </c>
      <c r="F1788" s="2" t="s">
        <v>13543</v>
      </c>
      <c r="G1788" s="2" t="s">
        <v>1078</v>
      </c>
      <c r="H1788" s="2">
        <v>4415985743</v>
      </c>
      <c r="I1788" s="2" t="s">
        <v>13544</v>
      </c>
      <c r="J1788" s="3" t="s">
        <v>13545</v>
      </c>
      <c r="K1788" s="4">
        <v>44282</v>
      </c>
      <c r="L1788" s="3" t="s">
        <v>13546</v>
      </c>
    </row>
    <row r="1789" spans="1:12" x14ac:dyDescent="0.2">
      <c r="A1789" s="1">
        <v>1788</v>
      </c>
      <c r="B1789" s="2" t="s">
        <v>13547</v>
      </c>
      <c r="C1789" s="2" t="s">
        <v>1771</v>
      </c>
      <c r="D1789" s="2" t="s">
        <v>2270</v>
      </c>
      <c r="E1789" s="2" t="s">
        <v>13548</v>
      </c>
      <c r="F1789" s="2" t="s">
        <v>13549</v>
      </c>
      <c r="G1789" s="2" t="s">
        <v>419</v>
      </c>
      <c r="H1789" s="2">
        <f>1-378-929-747</f>
        <v>-2053</v>
      </c>
      <c r="I1789" s="2" t="s">
        <v>13550</v>
      </c>
      <c r="J1789" s="3" t="s">
        <v>13551</v>
      </c>
      <c r="K1789" s="4">
        <v>44260</v>
      </c>
      <c r="L1789" s="3" t="s">
        <v>13552</v>
      </c>
    </row>
    <row r="1790" spans="1:12" x14ac:dyDescent="0.2">
      <c r="A1790" s="1">
        <v>1789</v>
      </c>
      <c r="B1790" s="2" t="s">
        <v>13553</v>
      </c>
      <c r="C1790" s="2" t="s">
        <v>2374</v>
      </c>
      <c r="D1790" s="2" t="s">
        <v>9961</v>
      </c>
      <c r="E1790" s="2" t="s">
        <v>13554</v>
      </c>
      <c r="F1790" s="2" t="s">
        <v>13555</v>
      </c>
      <c r="G1790" s="2" t="s">
        <v>340</v>
      </c>
      <c r="H1790" s="2" t="s">
        <v>13556</v>
      </c>
      <c r="I1790" s="2" t="s">
        <v>13557</v>
      </c>
      <c r="J1790" s="3" t="s">
        <v>13558</v>
      </c>
      <c r="K1790" s="4">
        <v>44707</v>
      </c>
      <c r="L1790" s="3" t="s">
        <v>13559</v>
      </c>
    </row>
    <row r="1791" spans="1:12" x14ac:dyDescent="0.2">
      <c r="A1791" s="1">
        <v>1790</v>
      </c>
      <c r="B1791" s="2" t="s">
        <v>13560</v>
      </c>
      <c r="C1791" s="2" t="s">
        <v>13561</v>
      </c>
      <c r="D1791" s="2" t="s">
        <v>5308</v>
      </c>
      <c r="E1791" s="2" t="s">
        <v>13562</v>
      </c>
      <c r="F1791" s="2" t="s">
        <v>13563</v>
      </c>
      <c r="G1791" s="2" t="s">
        <v>1882</v>
      </c>
      <c r="H1791" s="2" t="s">
        <v>13564</v>
      </c>
      <c r="I1791" s="2" t="s">
        <v>13565</v>
      </c>
      <c r="J1791" s="3" t="s">
        <v>13566</v>
      </c>
      <c r="K1791" s="4">
        <v>44305</v>
      </c>
      <c r="L1791" s="3" t="s">
        <v>4094</v>
      </c>
    </row>
    <row r="1792" spans="1:12" x14ac:dyDescent="0.2">
      <c r="A1792" s="1">
        <v>1791</v>
      </c>
      <c r="B1792" s="2" t="s">
        <v>13567</v>
      </c>
      <c r="C1792" s="2" t="s">
        <v>2057</v>
      </c>
      <c r="D1792" s="2" t="s">
        <v>945</v>
      </c>
      <c r="E1792" s="2" t="s">
        <v>13568</v>
      </c>
      <c r="F1792" s="2" t="s">
        <v>13569</v>
      </c>
      <c r="G1792" s="2" t="s">
        <v>1317</v>
      </c>
      <c r="H1792" s="2" t="s">
        <v>13570</v>
      </c>
      <c r="I1792" s="2" t="s">
        <v>13571</v>
      </c>
      <c r="J1792" s="3" t="s">
        <v>13572</v>
      </c>
      <c r="K1792" s="4">
        <v>44032</v>
      </c>
      <c r="L1792" s="3" t="s">
        <v>13573</v>
      </c>
    </row>
    <row r="1793" spans="1:12" x14ac:dyDescent="0.2">
      <c r="A1793" s="1">
        <v>1792</v>
      </c>
      <c r="B1793" s="2" t="s">
        <v>13574</v>
      </c>
      <c r="C1793" s="2" t="s">
        <v>130</v>
      </c>
      <c r="D1793" s="2" t="s">
        <v>366</v>
      </c>
      <c r="E1793" s="2" t="s">
        <v>13575</v>
      </c>
      <c r="F1793" s="2" t="s">
        <v>13576</v>
      </c>
      <c r="G1793" s="2" t="s">
        <v>4778</v>
      </c>
      <c r="H1793" s="2" t="s">
        <v>13577</v>
      </c>
      <c r="I1793" s="2">
        <f>1-673-39-8802</f>
        <v>-9513</v>
      </c>
      <c r="J1793" s="3" t="s">
        <v>13578</v>
      </c>
      <c r="K1793" s="4">
        <v>43946</v>
      </c>
      <c r="L1793" s="3" t="s">
        <v>13041</v>
      </c>
    </row>
    <row r="1794" spans="1:12" x14ac:dyDescent="0.2">
      <c r="A1794" s="1">
        <v>1793</v>
      </c>
      <c r="B1794" s="2" t="s">
        <v>13579</v>
      </c>
      <c r="C1794" s="2" t="s">
        <v>4241</v>
      </c>
      <c r="D1794" s="2" t="s">
        <v>4146</v>
      </c>
      <c r="E1794" s="2" t="s">
        <v>13580</v>
      </c>
      <c r="F1794" s="2" t="s">
        <v>13581</v>
      </c>
      <c r="G1794" s="2" t="s">
        <v>227</v>
      </c>
      <c r="H1794" s="2" t="s">
        <v>13582</v>
      </c>
      <c r="I1794" s="2" t="s">
        <v>13583</v>
      </c>
      <c r="J1794" s="3" t="s">
        <v>13584</v>
      </c>
      <c r="K1794" s="4">
        <v>44454</v>
      </c>
      <c r="L1794" s="3" t="s">
        <v>13585</v>
      </c>
    </row>
    <row r="1795" spans="1:12" x14ac:dyDescent="0.2">
      <c r="A1795" s="1">
        <v>1794</v>
      </c>
      <c r="B1795" s="2" t="s">
        <v>13586</v>
      </c>
      <c r="C1795" s="2" t="s">
        <v>13587</v>
      </c>
      <c r="D1795" s="2" t="s">
        <v>244</v>
      </c>
      <c r="E1795" s="2" t="s">
        <v>13588</v>
      </c>
      <c r="F1795" s="2" t="s">
        <v>13589</v>
      </c>
      <c r="G1795" s="2" t="s">
        <v>350</v>
      </c>
      <c r="H1795" s="2" t="s">
        <v>13590</v>
      </c>
      <c r="I1795" s="2" t="s">
        <v>13591</v>
      </c>
      <c r="J1795" s="3" t="s">
        <v>13592</v>
      </c>
      <c r="K1795" s="4">
        <v>44661</v>
      </c>
      <c r="L1795" s="3" t="s">
        <v>7741</v>
      </c>
    </row>
    <row r="1796" spans="1:12" x14ac:dyDescent="0.2">
      <c r="A1796" s="1">
        <v>1795</v>
      </c>
      <c r="B1796" s="2" t="s">
        <v>13593</v>
      </c>
      <c r="C1796" s="2" t="s">
        <v>4145</v>
      </c>
      <c r="D1796" s="2" t="s">
        <v>12313</v>
      </c>
      <c r="E1796" s="2" t="s">
        <v>13594</v>
      </c>
      <c r="F1796" s="2" t="s">
        <v>13595</v>
      </c>
      <c r="G1796" s="2" t="s">
        <v>5041</v>
      </c>
      <c r="H1796" s="2" t="s">
        <v>13596</v>
      </c>
      <c r="I1796" s="2" t="s">
        <v>13597</v>
      </c>
      <c r="J1796" s="3" t="s">
        <v>13598</v>
      </c>
      <c r="K1796" s="4">
        <v>44200</v>
      </c>
      <c r="L1796" s="3" t="s">
        <v>13599</v>
      </c>
    </row>
    <row r="1797" spans="1:12" x14ac:dyDescent="0.2">
      <c r="A1797" s="1">
        <v>1796</v>
      </c>
      <c r="B1797" s="2" t="s">
        <v>13600</v>
      </c>
      <c r="C1797" s="2" t="s">
        <v>3911</v>
      </c>
      <c r="D1797" s="2" t="s">
        <v>10506</v>
      </c>
      <c r="E1797" s="2" t="s">
        <v>13601</v>
      </c>
      <c r="F1797" s="2" t="s">
        <v>13602</v>
      </c>
      <c r="G1797" s="2" t="s">
        <v>1222</v>
      </c>
      <c r="H1797" s="2" t="s">
        <v>13603</v>
      </c>
      <c r="I1797" s="2" t="s">
        <v>13604</v>
      </c>
      <c r="J1797" s="3" t="s">
        <v>13605</v>
      </c>
      <c r="K1797" s="4">
        <v>44045</v>
      </c>
      <c r="L1797" s="3" t="s">
        <v>13606</v>
      </c>
    </row>
    <row r="1798" spans="1:12" x14ac:dyDescent="0.2">
      <c r="A1798" s="1">
        <v>1797</v>
      </c>
      <c r="B1798" s="2" t="s">
        <v>13607</v>
      </c>
      <c r="C1798" s="2" t="s">
        <v>1587</v>
      </c>
      <c r="D1798" s="2" t="s">
        <v>187</v>
      </c>
      <c r="E1798" s="2" t="s">
        <v>13608</v>
      </c>
      <c r="F1798" s="2" t="s">
        <v>13609</v>
      </c>
      <c r="G1798" s="2" t="s">
        <v>1140</v>
      </c>
      <c r="H1798" s="2" t="s">
        <v>13610</v>
      </c>
      <c r="I1798" s="2">
        <v>3952990473</v>
      </c>
      <c r="J1798" s="3" t="s">
        <v>13611</v>
      </c>
      <c r="K1798" s="4">
        <v>44424</v>
      </c>
      <c r="L1798" s="3" t="s">
        <v>13612</v>
      </c>
    </row>
    <row r="1799" spans="1:12" x14ac:dyDescent="0.2">
      <c r="A1799" s="1">
        <v>1798</v>
      </c>
      <c r="B1799" s="2" t="s">
        <v>13613</v>
      </c>
      <c r="C1799" s="2" t="s">
        <v>4567</v>
      </c>
      <c r="D1799" s="2" t="s">
        <v>4655</v>
      </c>
      <c r="E1799" s="2" t="s">
        <v>13614</v>
      </c>
      <c r="F1799" s="2" t="s">
        <v>13615</v>
      </c>
      <c r="G1799" s="2" t="s">
        <v>340</v>
      </c>
      <c r="H1799" s="2" t="s">
        <v>13616</v>
      </c>
      <c r="I1799" s="2" t="s">
        <v>13617</v>
      </c>
      <c r="J1799" s="3" t="s">
        <v>13618</v>
      </c>
      <c r="K1799" s="4">
        <v>44632</v>
      </c>
      <c r="L1799" s="3" t="s">
        <v>3251</v>
      </c>
    </row>
    <row r="1800" spans="1:12" x14ac:dyDescent="0.2">
      <c r="A1800" s="1">
        <v>1799</v>
      </c>
      <c r="B1800" s="2" t="s">
        <v>13619</v>
      </c>
      <c r="C1800" s="2" t="s">
        <v>2767</v>
      </c>
      <c r="D1800" s="2" t="s">
        <v>6616</v>
      </c>
      <c r="E1800" s="2" t="s">
        <v>13620</v>
      </c>
      <c r="F1800" s="2" t="s">
        <v>13621</v>
      </c>
      <c r="G1800" s="2" t="s">
        <v>1437</v>
      </c>
      <c r="H1800" s="2" t="s">
        <v>13622</v>
      </c>
      <c r="I1800" s="2">
        <v>4515683636</v>
      </c>
      <c r="J1800" s="3" t="s">
        <v>13623</v>
      </c>
      <c r="K1800" s="4">
        <v>44588</v>
      </c>
      <c r="L1800" s="3" t="s">
        <v>13624</v>
      </c>
    </row>
    <row r="1801" spans="1:12" x14ac:dyDescent="0.2">
      <c r="A1801" s="1">
        <v>1800</v>
      </c>
      <c r="B1801" s="2" t="s">
        <v>13625</v>
      </c>
      <c r="C1801" s="2" t="s">
        <v>1485</v>
      </c>
      <c r="D1801" s="2" t="s">
        <v>1236</v>
      </c>
      <c r="E1801" s="2" t="s">
        <v>13626</v>
      </c>
      <c r="F1801" s="2" t="s">
        <v>13627</v>
      </c>
      <c r="G1801" s="2" t="s">
        <v>1078</v>
      </c>
      <c r="H1801" s="2" t="s">
        <v>13628</v>
      </c>
      <c r="I1801" s="2" t="s">
        <v>13629</v>
      </c>
      <c r="J1801" s="3" t="s">
        <v>13630</v>
      </c>
      <c r="K1801" s="4">
        <v>44166</v>
      </c>
      <c r="L1801" s="3" t="s">
        <v>13631</v>
      </c>
    </row>
    <row r="1802" spans="1:12" x14ac:dyDescent="0.2">
      <c r="A1802" s="1">
        <v>1801</v>
      </c>
      <c r="B1802" s="2" t="s">
        <v>13632</v>
      </c>
      <c r="C1802" s="2" t="s">
        <v>2269</v>
      </c>
      <c r="D1802" s="2" t="s">
        <v>5503</v>
      </c>
      <c r="E1802" s="2" t="s">
        <v>13633</v>
      </c>
      <c r="F1802" s="2" t="s">
        <v>13634</v>
      </c>
      <c r="G1802" s="2" t="s">
        <v>986</v>
      </c>
      <c r="H1802" s="2" t="s">
        <v>13635</v>
      </c>
      <c r="I1802" s="2" t="s">
        <v>13636</v>
      </c>
      <c r="J1802" s="3" t="s">
        <v>13637</v>
      </c>
      <c r="K1802" s="4">
        <v>44603</v>
      </c>
      <c r="L1802" s="3" t="s">
        <v>13638</v>
      </c>
    </row>
    <row r="1803" spans="1:12" x14ac:dyDescent="0.2">
      <c r="A1803" s="1">
        <v>1802</v>
      </c>
      <c r="B1803" s="2" t="s">
        <v>13639</v>
      </c>
      <c r="C1803" s="2" t="s">
        <v>6844</v>
      </c>
      <c r="D1803" s="2" t="s">
        <v>1246</v>
      </c>
      <c r="E1803" s="2" t="s">
        <v>13640</v>
      </c>
      <c r="F1803" s="2" t="s">
        <v>13641</v>
      </c>
      <c r="G1803" s="2" t="s">
        <v>2981</v>
      </c>
      <c r="H1803" s="2" t="s">
        <v>13642</v>
      </c>
      <c r="I1803" s="2" t="s">
        <v>13643</v>
      </c>
      <c r="J1803" s="3" t="s">
        <v>13644</v>
      </c>
      <c r="K1803" s="4">
        <v>44282</v>
      </c>
      <c r="L1803" s="3" t="s">
        <v>13645</v>
      </c>
    </row>
    <row r="1804" spans="1:12" x14ac:dyDescent="0.2">
      <c r="A1804" s="1">
        <v>1803</v>
      </c>
      <c r="B1804" s="2" t="s">
        <v>13646</v>
      </c>
      <c r="C1804" s="2" t="s">
        <v>4932</v>
      </c>
      <c r="D1804" s="2" t="s">
        <v>13647</v>
      </c>
      <c r="E1804" s="2" t="s">
        <v>13648</v>
      </c>
      <c r="F1804" s="2" t="s">
        <v>13649</v>
      </c>
      <c r="G1804" s="2" t="s">
        <v>5328</v>
      </c>
      <c r="H1804" s="2" t="s">
        <v>13650</v>
      </c>
      <c r="I1804" s="2" t="s">
        <v>13651</v>
      </c>
      <c r="J1804" s="3" t="s">
        <v>13652</v>
      </c>
      <c r="K1804" s="4">
        <v>44033</v>
      </c>
      <c r="L1804" s="3" t="s">
        <v>2994</v>
      </c>
    </row>
    <row r="1805" spans="1:12" x14ac:dyDescent="0.2">
      <c r="A1805" s="1">
        <v>1804</v>
      </c>
      <c r="B1805" s="2" t="s">
        <v>13653</v>
      </c>
      <c r="C1805" s="2" t="s">
        <v>11132</v>
      </c>
      <c r="D1805" s="2" t="s">
        <v>1520</v>
      </c>
      <c r="E1805" s="2" t="s">
        <v>13654</v>
      </c>
      <c r="F1805" s="2" t="s">
        <v>13655</v>
      </c>
      <c r="G1805" s="2" t="s">
        <v>2015</v>
      </c>
      <c r="H1805" s="2" t="s">
        <v>13656</v>
      </c>
      <c r="I1805" s="2" t="s">
        <v>13657</v>
      </c>
      <c r="J1805" s="3" t="s">
        <v>13658</v>
      </c>
      <c r="K1805" s="4">
        <v>43906</v>
      </c>
      <c r="L1805" s="3" t="s">
        <v>5314</v>
      </c>
    </row>
    <row r="1806" spans="1:12" x14ac:dyDescent="0.2">
      <c r="A1806" s="1">
        <v>1805</v>
      </c>
      <c r="B1806" s="2" t="s">
        <v>13659</v>
      </c>
      <c r="C1806" s="2" t="s">
        <v>5646</v>
      </c>
      <c r="D1806" s="2" t="s">
        <v>7113</v>
      </c>
      <c r="E1806" s="2" t="s">
        <v>13660</v>
      </c>
      <c r="F1806" s="2" t="s">
        <v>13661</v>
      </c>
      <c r="G1806" s="2" t="s">
        <v>1479</v>
      </c>
      <c r="H1806" s="2" t="s">
        <v>13662</v>
      </c>
      <c r="I1806" s="2" t="s">
        <v>13663</v>
      </c>
      <c r="J1806" s="3" t="s">
        <v>13664</v>
      </c>
      <c r="K1806" s="4">
        <v>44431</v>
      </c>
      <c r="L1806" s="3" t="s">
        <v>11292</v>
      </c>
    </row>
    <row r="1807" spans="1:12" x14ac:dyDescent="0.2">
      <c r="A1807" s="1">
        <v>1806</v>
      </c>
      <c r="B1807" s="2" t="s">
        <v>13665</v>
      </c>
      <c r="C1807" s="2" t="s">
        <v>2899</v>
      </c>
      <c r="D1807" s="2" t="s">
        <v>13666</v>
      </c>
      <c r="E1807" s="2" t="s">
        <v>13667</v>
      </c>
      <c r="F1807" s="2" t="s">
        <v>13668</v>
      </c>
      <c r="G1807" s="2" t="s">
        <v>350</v>
      </c>
      <c r="H1807" s="2" t="s">
        <v>13669</v>
      </c>
      <c r="I1807" s="2" t="s">
        <v>13670</v>
      </c>
      <c r="J1807" s="3" t="s">
        <v>13671</v>
      </c>
      <c r="K1807" s="4">
        <v>44149</v>
      </c>
      <c r="L1807" s="3" t="s">
        <v>13672</v>
      </c>
    </row>
    <row r="1808" spans="1:12" x14ac:dyDescent="0.2">
      <c r="A1808" s="1">
        <v>1807</v>
      </c>
      <c r="B1808" s="2" t="s">
        <v>13673</v>
      </c>
      <c r="C1808" s="2" t="s">
        <v>9033</v>
      </c>
      <c r="D1808" s="2" t="s">
        <v>595</v>
      </c>
      <c r="E1808" s="2" t="s">
        <v>13674</v>
      </c>
      <c r="F1808" s="2" t="s">
        <v>13675</v>
      </c>
      <c r="G1808" s="2" t="s">
        <v>36</v>
      </c>
      <c r="H1808" s="2" t="s">
        <v>13676</v>
      </c>
      <c r="I1808" s="2" t="s">
        <v>13677</v>
      </c>
      <c r="J1808" s="3" t="s">
        <v>13678</v>
      </c>
      <c r="K1808" s="4">
        <v>44274</v>
      </c>
      <c r="L1808" s="3" t="s">
        <v>3050</v>
      </c>
    </row>
    <row r="1809" spans="1:12" x14ac:dyDescent="0.2">
      <c r="A1809" s="1">
        <v>1808</v>
      </c>
      <c r="B1809" s="2" t="s">
        <v>13679</v>
      </c>
      <c r="C1809" s="2" t="s">
        <v>3557</v>
      </c>
      <c r="D1809" s="2" t="s">
        <v>6262</v>
      </c>
      <c r="E1809" s="2" t="s">
        <v>1607</v>
      </c>
      <c r="F1809" s="2" t="s">
        <v>13680</v>
      </c>
      <c r="G1809" s="2" t="s">
        <v>4335</v>
      </c>
      <c r="H1809" s="2" t="s">
        <v>13681</v>
      </c>
      <c r="I1809" s="2" t="s">
        <v>13682</v>
      </c>
      <c r="J1809" s="3" t="s">
        <v>13683</v>
      </c>
      <c r="K1809" s="4">
        <v>43916</v>
      </c>
      <c r="L1809" s="3" t="s">
        <v>13684</v>
      </c>
    </row>
    <row r="1810" spans="1:12" x14ac:dyDescent="0.2">
      <c r="A1810" s="1">
        <v>1809</v>
      </c>
      <c r="B1810" s="2" t="s">
        <v>13685</v>
      </c>
      <c r="C1810" s="2" t="s">
        <v>11545</v>
      </c>
      <c r="D1810" s="2" t="s">
        <v>6103</v>
      </c>
      <c r="E1810" s="2" t="s">
        <v>13686</v>
      </c>
      <c r="F1810" s="2" t="s">
        <v>13687</v>
      </c>
      <c r="G1810" s="2" t="s">
        <v>171</v>
      </c>
      <c r="H1810" s="2" t="s">
        <v>13688</v>
      </c>
      <c r="I1810" s="2" t="s">
        <v>13689</v>
      </c>
      <c r="J1810" s="3" t="s">
        <v>13690</v>
      </c>
      <c r="K1810" s="4">
        <v>44436</v>
      </c>
      <c r="L1810" s="3" t="s">
        <v>13691</v>
      </c>
    </row>
    <row r="1811" spans="1:12" x14ac:dyDescent="0.2">
      <c r="A1811" s="1">
        <v>1810</v>
      </c>
      <c r="B1811" s="2" t="s">
        <v>13692</v>
      </c>
      <c r="C1811" s="2" t="s">
        <v>8987</v>
      </c>
      <c r="D1811" s="2" t="s">
        <v>693</v>
      </c>
      <c r="E1811" s="2" t="s">
        <v>13693</v>
      </c>
      <c r="F1811" s="2" t="s">
        <v>13694</v>
      </c>
      <c r="G1811" s="2" t="s">
        <v>2080</v>
      </c>
      <c r="H1811" s="2">
        <v>3445758198</v>
      </c>
      <c r="I1811" s="2" t="s">
        <v>13695</v>
      </c>
      <c r="J1811" s="3" t="s">
        <v>13696</v>
      </c>
      <c r="K1811" s="4">
        <v>44565</v>
      </c>
      <c r="L1811" s="3" t="s">
        <v>13697</v>
      </c>
    </row>
    <row r="1812" spans="1:12" x14ac:dyDescent="0.2">
      <c r="A1812" s="1">
        <v>1811</v>
      </c>
      <c r="B1812" s="2" t="s">
        <v>13698</v>
      </c>
      <c r="C1812" s="2" t="s">
        <v>1708</v>
      </c>
      <c r="D1812" s="2" t="s">
        <v>2924</v>
      </c>
      <c r="E1812" s="2" t="s">
        <v>13699</v>
      </c>
      <c r="F1812" s="2" t="s">
        <v>13700</v>
      </c>
      <c r="G1812" s="2" t="s">
        <v>2307</v>
      </c>
      <c r="H1812" s="2" t="s">
        <v>13701</v>
      </c>
      <c r="I1812" s="2" t="s">
        <v>13702</v>
      </c>
      <c r="J1812" s="3" t="s">
        <v>13703</v>
      </c>
      <c r="K1812" s="4">
        <v>44509</v>
      </c>
      <c r="L1812" s="3" t="s">
        <v>4534</v>
      </c>
    </row>
    <row r="1813" spans="1:12" x14ac:dyDescent="0.2">
      <c r="A1813" s="1">
        <v>1812</v>
      </c>
      <c r="B1813" s="2" t="s">
        <v>13704</v>
      </c>
      <c r="C1813" s="2" t="s">
        <v>7259</v>
      </c>
      <c r="D1813" s="2" t="s">
        <v>2881</v>
      </c>
      <c r="E1813" s="2" t="s">
        <v>13705</v>
      </c>
      <c r="F1813" s="2" t="s">
        <v>13706</v>
      </c>
      <c r="G1813" s="2" t="s">
        <v>1239</v>
      </c>
      <c r="H1813" s="2" t="s">
        <v>13707</v>
      </c>
      <c r="I1813" s="2" t="s">
        <v>13708</v>
      </c>
      <c r="J1813" s="3" t="s">
        <v>13709</v>
      </c>
      <c r="K1813" s="4">
        <v>44223</v>
      </c>
      <c r="L1813" s="3" t="s">
        <v>13710</v>
      </c>
    </row>
    <row r="1814" spans="1:12" x14ac:dyDescent="0.2">
      <c r="A1814" s="1">
        <v>1813</v>
      </c>
      <c r="B1814" s="2" t="s">
        <v>13711</v>
      </c>
      <c r="C1814" s="2" t="s">
        <v>4278</v>
      </c>
      <c r="D1814" s="2" t="s">
        <v>907</v>
      </c>
      <c r="E1814" s="2" t="s">
        <v>13712</v>
      </c>
      <c r="F1814" s="2" t="s">
        <v>13713</v>
      </c>
      <c r="G1814" s="2" t="s">
        <v>1168</v>
      </c>
      <c r="H1814" s="2" t="s">
        <v>13714</v>
      </c>
      <c r="I1814" s="2" t="s">
        <v>13715</v>
      </c>
      <c r="J1814" s="3" t="s">
        <v>13716</v>
      </c>
      <c r="K1814" s="4">
        <v>44292</v>
      </c>
      <c r="L1814" s="3" t="s">
        <v>13717</v>
      </c>
    </row>
    <row r="1815" spans="1:12" x14ac:dyDescent="0.2">
      <c r="A1815" s="1">
        <v>1814</v>
      </c>
      <c r="B1815" s="2" t="s">
        <v>13718</v>
      </c>
      <c r="C1815" s="2" t="s">
        <v>7751</v>
      </c>
      <c r="D1815" s="2" t="s">
        <v>5046</v>
      </c>
      <c r="E1815" s="2" t="s">
        <v>13719</v>
      </c>
      <c r="F1815" s="2" t="s">
        <v>13720</v>
      </c>
      <c r="G1815" s="2" t="s">
        <v>6200</v>
      </c>
      <c r="H1815" s="2">
        <v>4009876205</v>
      </c>
      <c r="I1815" s="2" t="s">
        <v>13721</v>
      </c>
      <c r="J1815" s="3" t="s">
        <v>13722</v>
      </c>
      <c r="K1815" s="4">
        <v>43929</v>
      </c>
      <c r="L1815" s="3" t="s">
        <v>13723</v>
      </c>
    </row>
    <row r="1816" spans="1:12" x14ac:dyDescent="0.2">
      <c r="A1816" s="1">
        <v>1815</v>
      </c>
      <c r="B1816" s="2" t="s">
        <v>13724</v>
      </c>
      <c r="C1816" s="2" t="s">
        <v>861</v>
      </c>
      <c r="D1816" s="2" t="s">
        <v>1541</v>
      </c>
      <c r="E1816" s="2" t="s">
        <v>13725</v>
      </c>
      <c r="F1816" s="2" t="s">
        <v>13726</v>
      </c>
      <c r="G1816" s="2" t="s">
        <v>3729</v>
      </c>
      <c r="H1816" s="2" t="s">
        <v>13727</v>
      </c>
      <c r="I1816" s="2" t="s">
        <v>13728</v>
      </c>
      <c r="J1816" s="3" t="s">
        <v>13729</v>
      </c>
      <c r="K1816" s="4">
        <v>43966</v>
      </c>
      <c r="L1816" s="3" t="s">
        <v>13730</v>
      </c>
    </row>
    <row r="1817" spans="1:12" x14ac:dyDescent="0.2">
      <c r="A1817" s="1">
        <v>1816</v>
      </c>
      <c r="B1817" s="2" t="s">
        <v>13731</v>
      </c>
      <c r="C1817" s="2" t="s">
        <v>11279</v>
      </c>
      <c r="D1817" s="2" t="s">
        <v>13732</v>
      </c>
      <c r="E1817" s="2" t="s">
        <v>13733</v>
      </c>
      <c r="F1817" s="2" t="s">
        <v>13734</v>
      </c>
      <c r="G1817" s="2" t="s">
        <v>1730</v>
      </c>
      <c r="H1817" s="2" t="s">
        <v>13735</v>
      </c>
      <c r="I1817" s="2" t="s">
        <v>13736</v>
      </c>
      <c r="J1817" s="3" t="s">
        <v>13737</v>
      </c>
      <c r="K1817" s="4">
        <v>44407</v>
      </c>
      <c r="L1817" s="3" t="s">
        <v>13738</v>
      </c>
    </row>
    <row r="1818" spans="1:12" x14ac:dyDescent="0.2">
      <c r="A1818" s="1">
        <v>1817</v>
      </c>
      <c r="B1818" s="2" t="s">
        <v>13739</v>
      </c>
      <c r="C1818" s="2" t="s">
        <v>4629</v>
      </c>
      <c r="D1818" s="2" t="s">
        <v>596</v>
      </c>
      <c r="E1818" s="2" t="s">
        <v>13740</v>
      </c>
      <c r="F1818" s="2" t="s">
        <v>13741</v>
      </c>
      <c r="G1818" s="2" t="s">
        <v>2127</v>
      </c>
      <c r="H1818" s="2" t="s">
        <v>13742</v>
      </c>
      <c r="I1818" s="2" t="s">
        <v>13743</v>
      </c>
      <c r="J1818" s="3" t="s">
        <v>13744</v>
      </c>
      <c r="K1818" s="4">
        <v>43933</v>
      </c>
      <c r="L1818" s="3" t="s">
        <v>7003</v>
      </c>
    </row>
    <row r="1819" spans="1:12" x14ac:dyDescent="0.2">
      <c r="A1819" s="1">
        <v>1818</v>
      </c>
      <c r="B1819" s="2" t="s">
        <v>13745</v>
      </c>
      <c r="C1819" s="2" t="s">
        <v>11040</v>
      </c>
      <c r="D1819" s="2" t="s">
        <v>114</v>
      </c>
      <c r="E1819" s="2" t="s">
        <v>13746</v>
      </c>
      <c r="F1819" s="2" t="s">
        <v>13747</v>
      </c>
      <c r="G1819" s="2" t="s">
        <v>1552</v>
      </c>
      <c r="H1819" s="2" t="s">
        <v>13748</v>
      </c>
      <c r="I1819" s="2">
        <f>1-117-660-4653</f>
        <v>-5429</v>
      </c>
      <c r="J1819" s="3" t="s">
        <v>13749</v>
      </c>
      <c r="K1819" s="4">
        <v>43873</v>
      </c>
      <c r="L1819" s="3" t="s">
        <v>13750</v>
      </c>
    </row>
    <row r="1820" spans="1:12" x14ac:dyDescent="0.2">
      <c r="A1820" s="1">
        <v>1819</v>
      </c>
      <c r="B1820" s="2" t="s">
        <v>13751</v>
      </c>
      <c r="C1820" s="2" t="s">
        <v>7062</v>
      </c>
      <c r="D1820" s="2" t="s">
        <v>1228</v>
      </c>
      <c r="E1820" s="2" t="s">
        <v>13752</v>
      </c>
      <c r="F1820" s="2" t="s">
        <v>13753</v>
      </c>
      <c r="G1820" s="2" t="s">
        <v>3396</v>
      </c>
      <c r="H1820" s="2" t="s">
        <v>13754</v>
      </c>
      <c r="I1820" s="2" t="s">
        <v>13755</v>
      </c>
      <c r="J1820" s="3" t="s">
        <v>13756</v>
      </c>
      <c r="K1820" s="4">
        <v>44008</v>
      </c>
      <c r="L1820" s="3" t="s">
        <v>13757</v>
      </c>
    </row>
    <row r="1821" spans="1:12" x14ac:dyDescent="0.2">
      <c r="A1821" s="1">
        <v>1820</v>
      </c>
      <c r="B1821" s="2" t="s">
        <v>13758</v>
      </c>
      <c r="C1821" s="2" t="s">
        <v>12690</v>
      </c>
      <c r="D1821" s="2" t="s">
        <v>6409</v>
      </c>
      <c r="E1821" s="2" t="s">
        <v>13759</v>
      </c>
      <c r="F1821" s="2" t="s">
        <v>13760</v>
      </c>
      <c r="G1821" s="2" t="s">
        <v>770</v>
      </c>
      <c r="H1821" s="2" t="s">
        <v>13761</v>
      </c>
      <c r="I1821" s="2" t="s">
        <v>13762</v>
      </c>
      <c r="J1821" s="3" t="s">
        <v>13763</v>
      </c>
      <c r="K1821" s="4">
        <v>44672</v>
      </c>
      <c r="L1821" s="3" t="s">
        <v>7652</v>
      </c>
    </row>
    <row r="1822" spans="1:12" x14ac:dyDescent="0.2">
      <c r="A1822" s="1">
        <v>1821</v>
      </c>
      <c r="B1822" s="2" t="s">
        <v>13764</v>
      </c>
      <c r="C1822" s="2" t="s">
        <v>1174</v>
      </c>
      <c r="D1822" s="2" t="s">
        <v>3197</v>
      </c>
      <c r="E1822" s="2" t="s">
        <v>13765</v>
      </c>
      <c r="F1822" s="2" t="s">
        <v>13766</v>
      </c>
      <c r="G1822" s="2" t="s">
        <v>2255</v>
      </c>
      <c r="H1822" s="2" t="s">
        <v>13767</v>
      </c>
      <c r="I1822" s="2" t="s">
        <v>13768</v>
      </c>
      <c r="J1822" s="3" t="s">
        <v>13769</v>
      </c>
      <c r="K1822" s="4">
        <v>44047</v>
      </c>
      <c r="L1822" s="3" t="s">
        <v>13770</v>
      </c>
    </row>
    <row r="1823" spans="1:12" x14ac:dyDescent="0.2">
      <c r="A1823" s="1">
        <v>1822</v>
      </c>
      <c r="B1823" s="2" t="s">
        <v>13771</v>
      </c>
      <c r="C1823" s="2" t="s">
        <v>383</v>
      </c>
      <c r="D1823" s="2" t="s">
        <v>2503</v>
      </c>
      <c r="E1823" s="2" t="s">
        <v>13772</v>
      </c>
      <c r="F1823" s="2" t="s">
        <v>13773</v>
      </c>
      <c r="G1823" s="2" t="s">
        <v>27</v>
      </c>
      <c r="H1823" s="2" t="s">
        <v>13774</v>
      </c>
      <c r="I1823" s="2" t="s">
        <v>13775</v>
      </c>
      <c r="J1823" s="3" t="s">
        <v>13776</v>
      </c>
      <c r="K1823" s="4">
        <v>44474</v>
      </c>
      <c r="L1823" s="3" t="s">
        <v>13777</v>
      </c>
    </row>
    <row r="1824" spans="1:12" x14ac:dyDescent="0.2">
      <c r="A1824" s="1">
        <v>1823</v>
      </c>
      <c r="B1824" s="2" t="s">
        <v>13778</v>
      </c>
      <c r="C1824" s="2" t="s">
        <v>4359</v>
      </c>
      <c r="D1824" s="2" t="s">
        <v>7153</v>
      </c>
      <c r="E1824" s="2" t="s">
        <v>13779</v>
      </c>
      <c r="F1824" s="2" t="s">
        <v>13780</v>
      </c>
      <c r="G1824" s="2" t="s">
        <v>125</v>
      </c>
      <c r="H1824" s="2" t="s">
        <v>13781</v>
      </c>
      <c r="I1824" s="2" t="s">
        <v>13782</v>
      </c>
      <c r="J1824" s="3" t="s">
        <v>13783</v>
      </c>
      <c r="K1824" s="4">
        <v>44090</v>
      </c>
      <c r="L1824" s="3" t="s">
        <v>13784</v>
      </c>
    </row>
    <row r="1825" spans="1:12" x14ac:dyDescent="0.2">
      <c r="A1825" s="1">
        <v>1824</v>
      </c>
      <c r="B1825" s="2" t="s">
        <v>13785</v>
      </c>
      <c r="C1825" s="2" t="s">
        <v>3165</v>
      </c>
      <c r="D1825" s="2" t="s">
        <v>13786</v>
      </c>
      <c r="E1825" s="2" t="s">
        <v>13787</v>
      </c>
      <c r="F1825" s="2" t="s">
        <v>13788</v>
      </c>
      <c r="G1825" s="2" t="s">
        <v>1104</v>
      </c>
      <c r="H1825" s="2" t="s">
        <v>13789</v>
      </c>
      <c r="I1825" s="2" t="s">
        <v>13790</v>
      </c>
      <c r="J1825" s="3" t="s">
        <v>13791</v>
      </c>
      <c r="K1825" s="4">
        <v>44362</v>
      </c>
      <c r="L1825" s="3" t="s">
        <v>13792</v>
      </c>
    </row>
    <row r="1826" spans="1:12" x14ac:dyDescent="0.2">
      <c r="A1826" s="1">
        <v>1825</v>
      </c>
      <c r="B1826" s="2" t="s">
        <v>13793</v>
      </c>
      <c r="C1826" s="2" t="s">
        <v>2162</v>
      </c>
      <c r="D1826" s="2" t="s">
        <v>2841</v>
      </c>
      <c r="E1826" s="2" t="s">
        <v>13794</v>
      </c>
      <c r="F1826" s="2" t="s">
        <v>13795</v>
      </c>
      <c r="G1826" s="2" t="s">
        <v>5328</v>
      </c>
      <c r="H1826" s="2" t="s">
        <v>13796</v>
      </c>
      <c r="I1826" s="2" t="s">
        <v>13797</v>
      </c>
      <c r="J1826" s="3" t="s">
        <v>13798</v>
      </c>
      <c r="K1826" s="4">
        <v>44158</v>
      </c>
      <c r="L1826" s="3" t="s">
        <v>13799</v>
      </c>
    </row>
    <row r="1827" spans="1:12" x14ac:dyDescent="0.2">
      <c r="A1827" s="1">
        <v>1826</v>
      </c>
      <c r="B1827" s="2" t="s">
        <v>13800</v>
      </c>
      <c r="C1827" s="2" t="s">
        <v>2333</v>
      </c>
      <c r="D1827" s="2" t="s">
        <v>7129</v>
      </c>
      <c r="E1827" s="2" t="s">
        <v>13801</v>
      </c>
      <c r="F1827" s="2" t="s">
        <v>13802</v>
      </c>
      <c r="G1827" s="2" t="s">
        <v>125</v>
      </c>
      <c r="H1827" s="2" t="s">
        <v>13803</v>
      </c>
      <c r="I1827" s="2" t="s">
        <v>13804</v>
      </c>
      <c r="J1827" s="3" t="s">
        <v>13805</v>
      </c>
      <c r="K1827" s="4">
        <v>44478</v>
      </c>
      <c r="L1827" s="3" t="s">
        <v>13806</v>
      </c>
    </row>
    <row r="1828" spans="1:12" x14ac:dyDescent="0.2">
      <c r="A1828" s="1">
        <v>1827</v>
      </c>
      <c r="B1828" s="2" t="s">
        <v>13807</v>
      </c>
      <c r="C1828" s="2" t="s">
        <v>5076</v>
      </c>
      <c r="D1828" s="2" t="s">
        <v>4705</v>
      </c>
      <c r="E1828" s="2" t="s">
        <v>13808</v>
      </c>
      <c r="F1828" s="2" t="s">
        <v>13809</v>
      </c>
      <c r="G1828" s="2" t="s">
        <v>3133</v>
      </c>
      <c r="H1828" s="2" t="s">
        <v>13810</v>
      </c>
      <c r="I1828" s="2" t="s">
        <v>13811</v>
      </c>
      <c r="J1828" s="3" t="s">
        <v>13812</v>
      </c>
      <c r="K1828" s="4">
        <v>43860</v>
      </c>
      <c r="L1828" s="3" t="s">
        <v>13813</v>
      </c>
    </row>
    <row r="1829" spans="1:12" x14ac:dyDescent="0.2">
      <c r="A1829" s="1">
        <v>1828</v>
      </c>
      <c r="B1829" s="2" t="s">
        <v>13814</v>
      </c>
      <c r="C1829" s="2" t="s">
        <v>8152</v>
      </c>
      <c r="D1829" s="2" t="s">
        <v>2162</v>
      </c>
      <c r="E1829" s="2" t="s">
        <v>13815</v>
      </c>
      <c r="F1829" s="2" t="s">
        <v>13816</v>
      </c>
      <c r="G1829" s="2" t="s">
        <v>1023</v>
      </c>
      <c r="H1829" s="2" t="s">
        <v>13817</v>
      </c>
      <c r="I1829" s="2">
        <f>1-741-762-2242</f>
        <v>-3744</v>
      </c>
      <c r="J1829" s="3" t="s">
        <v>13818</v>
      </c>
      <c r="K1829" s="4">
        <v>44667</v>
      </c>
      <c r="L1829" s="3" t="s">
        <v>13819</v>
      </c>
    </row>
    <row r="1830" spans="1:12" x14ac:dyDescent="0.2">
      <c r="A1830" s="1">
        <v>1829</v>
      </c>
      <c r="B1830" s="2" t="s">
        <v>13820</v>
      </c>
      <c r="C1830" s="2" t="s">
        <v>8670</v>
      </c>
      <c r="D1830" s="2" t="s">
        <v>11879</v>
      </c>
      <c r="E1830" s="2" t="s">
        <v>13821</v>
      </c>
      <c r="F1830" s="2" t="s">
        <v>13822</v>
      </c>
      <c r="G1830" s="2" t="s">
        <v>854</v>
      </c>
      <c r="H1830" s="2" t="s">
        <v>13823</v>
      </c>
      <c r="I1830" s="2" t="s">
        <v>13824</v>
      </c>
      <c r="J1830" s="3" t="s">
        <v>13825</v>
      </c>
      <c r="K1830" s="4">
        <v>44549</v>
      </c>
      <c r="L1830" s="3" t="s">
        <v>13826</v>
      </c>
    </row>
    <row r="1831" spans="1:12" x14ac:dyDescent="0.2">
      <c r="A1831" s="1">
        <v>1830</v>
      </c>
      <c r="B1831" s="2" t="s">
        <v>13827</v>
      </c>
      <c r="C1831" s="2" t="s">
        <v>4932</v>
      </c>
      <c r="D1831" s="2" t="s">
        <v>973</v>
      </c>
      <c r="E1831" s="2" t="s">
        <v>13828</v>
      </c>
      <c r="F1831" s="2" t="s">
        <v>13829</v>
      </c>
      <c r="G1831" s="2" t="s">
        <v>227</v>
      </c>
      <c r="H1831" s="2" t="s">
        <v>13830</v>
      </c>
      <c r="I1831" s="2" t="s">
        <v>13831</v>
      </c>
      <c r="J1831" s="3" t="s">
        <v>13832</v>
      </c>
      <c r="K1831" s="4">
        <v>43852</v>
      </c>
      <c r="L1831" s="3" t="s">
        <v>13833</v>
      </c>
    </row>
    <row r="1832" spans="1:12" x14ac:dyDescent="0.2">
      <c r="A1832" s="1">
        <v>1831</v>
      </c>
      <c r="B1832" s="2" t="s">
        <v>13834</v>
      </c>
      <c r="C1832" s="2" t="s">
        <v>7137</v>
      </c>
      <c r="D1832" s="2" t="s">
        <v>13835</v>
      </c>
      <c r="E1832" s="2" t="s">
        <v>13836</v>
      </c>
      <c r="F1832" s="2" t="s">
        <v>13837</v>
      </c>
      <c r="G1832" s="2" t="s">
        <v>4778</v>
      </c>
      <c r="H1832" s="2" t="s">
        <v>13838</v>
      </c>
      <c r="I1832" s="2" t="s">
        <v>13839</v>
      </c>
      <c r="J1832" s="3" t="s">
        <v>13840</v>
      </c>
      <c r="K1832" s="4">
        <v>43965</v>
      </c>
      <c r="L1832" s="3" t="s">
        <v>13841</v>
      </c>
    </row>
    <row r="1833" spans="1:12" x14ac:dyDescent="0.2">
      <c r="A1833" s="1">
        <v>1832</v>
      </c>
      <c r="B1833" s="2" t="s">
        <v>13842</v>
      </c>
      <c r="C1833" s="2" t="s">
        <v>7945</v>
      </c>
      <c r="D1833" s="2" t="s">
        <v>2760</v>
      </c>
      <c r="E1833" s="2" t="s">
        <v>13843</v>
      </c>
      <c r="F1833" s="2" t="s">
        <v>13844</v>
      </c>
      <c r="G1833" s="2" t="s">
        <v>117</v>
      </c>
      <c r="H1833" s="2" t="s">
        <v>13845</v>
      </c>
      <c r="I1833" s="2" t="s">
        <v>13846</v>
      </c>
      <c r="J1833" s="3" t="s">
        <v>13847</v>
      </c>
      <c r="K1833" s="4">
        <v>43950</v>
      </c>
      <c r="L1833" s="3" t="s">
        <v>451</v>
      </c>
    </row>
    <row r="1834" spans="1:12" x14ac:dyDescent="0.2">
      <c r="A1834" s="1">
        <v>1833</v>
      </c>
      <c r="B1834" s="2" t="s">
        <v>13848</v>
      </c>
      <c r="C1834" s="2" t="s">
        <v>1245</v>
      </c>
      <c r="D1834" s="2" t="s">
        <v>1549</v>
      </c>
      <c r="E1834" s="2" t="s">
        <v>13849</v>
      </c>
      <c r="F1834" s="2" t="s">
        <v>13850</v>
      </c>
      <c r="G1834" s="2" t="s">
        <v>854</v>
      </c>
      <c r="H1834" s="2" t="s">
        <v>13851</v>
      </c>
      <c r="I1834" s="2" t="s">
        <v>13852</v>
      </c>
      <c r="J1834" s="3" t="s">
        <v>13853</v>
      </c>
      <c r="K1834" s="4">
        <v>44542</v>
      </c>
      <c r="L1834" s="3" t="s">
        <v>13854</v>
      </c>
    </row>
    <row r="1835" spans="1:12" x14ac:dyDescent="0.2">
      <c r="A1835" s="1">
        <v>1834</v>
      </c>
      <c r="B1835" s="2" t="s">
        <v>13855</v>
      </c>
      <c r="C1835" s="2" t="s">
        <v>1192</v>
      </c>
      <c r="D1835" s="2" t="s">
        <v>1549</v>
      </c>
      <c r="E1835" s="2" t="s">
        <v>13856</v>
      </c>
      <c r="F1835" s="2" t="s">
        <v>900</v>
      </c>
      <c r="G1835" s="2" t="s">
        <v>1222</v>
      </c>
      <c r="H1835" s="2" t="s">
        <v>13857</v>
      </c>
      <c r="I1835" s="2" t="s">
        <v>13858</v>
      </c>
      <c r="J1835" s="3" t="s">
        <v>13859</v>
      </c>
      <c r="K1835" s="4">
        <v>44468</v>
      </c>
      <c r="L1835" s="3" t="s">
        <v>13860</v>
      </c>
    </row>
    <row r="1836" spans="1:12" x14ac:dyDescent="0.2">
      <c r="A1836" s="1">
        <v>1835</v>
      </c>
      <c r="B1836" s="2" t="s">
        <v>13861</v>
      </c>
      <c r="C1836" s="2" t="s">
        <v>1644</v>
      </c>
      <c r="D1836" s="2" t="s">
        <v>9002</v>
      </c>
      <c r="E1836" s="2" t="s">
        <v>13862</v>
      </c>
      <c r="F1836" s="2" t="s">
        <v>13863</v>
      </c>
      <c r="G1836" s="2" t="s">
        <v>5328</v>
      </c>
      <c r="H1836" s="2" t="s">
        <v>13864</v>
      </c>
      <c r="I1836" s="2" t="s">
        <v>13865</v>
      </c>
      <c r="J1836" s="3" t="s">
        <v>13866</v>
      </c>
      <c r="K1836" s="4">
        <v>44149</v>
      </c>
      <c r="L1836" s="3" t="s">
        <v>13867</v>
      </c>
    </row>
    <row r="1837" spans="1:12" x14ac:dyDescent="0.2">
      <c r="A1837" s="1">
        <v>1836</v>
      </c>
      <c r="B1837" s="2" t="s">
        <v>13868</v>
      </c>
      <c r="C1837" s="2" t="s">
        <v>8004</v>
      </c>
      <c r="D1837" s="2" t="s">
        <v>702</v>
      </c>
      <c r="E1837" s="2" t="s">
        <v>13869</v>
      </c>
      <c r="F1837" s="2" t="s">
        <v>13870</v>
      </c>
      <c r="G1837" s="2" t="s">
        <v>1326</v>
      </c>
      <c r="H1837" s="2" t="s">
        <v>13871</v>
      </c>
      <c r="I1837" s="2" t="s">
        <v>13872</v>
      </c>
      <c r="J1837" s="3" t="s">
        <v>13873</v>
      </c>
      <c r="K1837" s="4">
        <v>44567</v>
      </c>
      <c r="L1837" s="3" t="s">
        <v>13874</v>
      </c>
    </row>
    <row r="1838" spans="1:12" x14ac:dyDescent="0.2">
      <c r="A1838" s="1">
        <v>1837</v>
      </c>
      <c r="B1838" s="2" t="s">
        <v>13875</v>
      </c>
      <c r="C1838" s="2" t="s">
        <v>6031</v>
      </c>
      <c r="D1838" s="2" t="s">
        <v>9330</v>
      </c>
      <c r="E1838" s="2" t="s">
        <v>13876</v>
      </c>
      <c r="F1838" s="2" t="s">
        <v>13877</v>
      </c>
      <c r="G1838" s="2" t="s">
        <v>181</v>
      </c>
      <c r="H1838" s="2" t="s">
        <v>13878</v>
      </c>
      <c r="I1838" s="2" t="s">
        <v>13879</v>
      </c>
      <c r="J1838" s="3" t="s">
        <v>13880</v>
      </c>
      <c r="K1838" s="4">
        <v>44225</v>
      </c>
      <c r="L1838" s="3" t="s">
        <v>13881</v>
      </c>
    </row>
    <row r="1839" spans="1:12" x14ac:dyDescent="0.2">
      <c r="A1839" s="1">
        <v>1838</v>
      </c>
      <c r="B1839" s="2" t="s">
        <v>13882</v>
      </c>
      <c r="C1839" s="2" t="s">
        <v>11850</v>
      </c>
      <c r="D1839" s="2" t="s">
        <v>206</v>
      </c>
      <c r="E1839" s="2" t="s">
        <v>13883</v>
      </c>
      <c r="F1839" s="2" t="s">
        <v>13884</v>
      </c>
      <c r="G1839" s="2" t="s">
        <v>447</v>
      </c>
      <c r="H1839" s="2">
        <v>9311252418</v>
      </c>
      <c r="I1839" s="2" t="s">
        <v>13885</v>
      </c>
      <c r="J1839" s="3" t="s">
        <v>13886</v>
      </c>
      <c r="K1839" s="4">
        <v>44709</v>
      </c>
      <c r="L1839" s="3" t="s">
        <v>13887</v>
      </c>
    </row>
    <row r="1840" spans="1:12" x14ac:dyDescent="0.2">
      <c r="A1840" s="1">
        <v>1839</v>
      </c>
      <c r="B1840" s="2" t="s">
        <v>13888</v>
      </c>
      <c r="C1840" s="2" t="s">
        <v>9901</v>
      </c>
      <c r="D1840" s="2" t="s">
        <v>10196</v>
      </c>
      <c r="E1840" s="2" t="s">
        <v>13889</v>
      </c>
      <c r="F1840" s="2" t="s">
        <v>13890</v>
      </c>
      <c r="G1840" s="2" t="s">
        <v>1730</v>
      </c>
      <c r="H1840" s="2" t="s">
        <v>13891</v>
      </c>
      <c r="I1840" s="2" t="s">
        <v>13892</v>
      </c>
      <c r="J1840" s="3" t="s">
        <v>13893</v>
      </c>
      <c r="K1840" s="4">
        <v>44293</v>
      </c>
      <c r="L1840" s="3" t="s">
        <v>13894</v>
      </c>
    </row>
    <row r="1841" spans="1:12" x14ac:dyDescent="0.2">
      <c r="A1841" s="1">
        <v>1840</v>
      </c>
      <c r="B1841" s="2" t="s">
        <v>13895</v>
      </c>
      <c r="C1841" s="2" t="s">
        <v>13896</v>
      </c>
      <c r="D1841" s="2" t="s">
        <v>6805</v>
      </c>
      <c r="E1841" s="2" t="s">
        <v>13897</v>
      </c>
      <c r="F1841" s="2" t="s">
        <v>13898</v>
      </c>
      <c r="G1841" s="2" t="s">
        <v>257</v>
      </c>
      <c r="H1841" s="2" t="s">
        <v>13899</v>
      </c>
      <c r="I1841" s="2" t="s">
        <v>13900</v>
      </c>
      <c r="J1841" s="3" t="s">
        <v>13901</v>
      </c>
      <c r="K1841" s="4">
        <v>44255</v>
      </c>
      <c r="L1841" s="3" t="s">
        <v>13902</v>
      </c>
    </row>
    <row r="1842" spans="1:12" x14ac:dyDescent="0.2">
      <c r="A1842" s="1">
        <v>1841</v>
      </c>
      <c r="B1842" s="2" t="s">
        <v>13903</v>
      </c>
      <c r="C1842" s="2" t="s">
        <v>1019</v>
      </c>
      <c r="D1842" s="2" t="s">
        <v>13904</v>
      </c>
      <c r="E1842" s="2" t="s">
        <v>13905</v>
      </c>
      <c r="F1842" s="2" t="s">
        <v>13906</v>
      </c>
      <c r="G1842" s="2" t="s">
        <v>2127</v>
      </c>
      <c r="H1842" s="2" t="s">
        <v>13907</v>
      </c>
      <c r="I1842" s="2">
        <v>7632323716</v>
      </c>
      <c r="J1842" s="3" t="s">
        <v>13908</v>
      </c>
      <c r="K1842" s="4">
        <v>43912</v>
      </c>
      <c r="L1842" s="3" t="s">
        <v>13909</v>
      </c>
    </row>
    <row r="1843" spans="1:12" x14ac:dyDescent="0.2">
      <c r="A1843" s="1">
        <v>1842</v>
      </c>
      <c r="B1843" s="2" t="s">
        <v>13910</v>
      </c>
      <c r="C1843" s="2" t="s">
        <v>4406</v>
      </c>
      <c r="D1843" s="2" t="s">
        <v>9025</v>
      </c>
      <c r="E1843" s="2" t="s">
        <v>3377</v>
      </c>
      <c r="F1843" s="2" t="s">
        <v>13911</v>
      </c>
      <c r="G1843" s="2" t="s">
        <v>2033</v>
      </c>
      <c r="H1843" s="2" t="s">
        <v>13912</v>
      </c>
      <c r="I1843" s="2">
        <v>2923449224</v>
      </c>
      <c r="J1843" s="3" t="s">
        <v>13913</v>
      </c>
      <c r="K1843" s="4">
        <v>44440</v>
      </c>
      <c r="L1843" s="3" t="s">
        <v>13914</v>
      </c>
    </row>
    <row r="1844" spans="1:12" x14ac:dyDescent="0.2">
      <c r="A1844" s="1">
        <v>1843</v>
      </c>
      <c r="B1844" s="2" t="s">
        <v>13915</v>
      </c>
      <c r="C1844" s="2" t="s">
        <v>8058</v>
      </c>
      <c r="D1844" s="2" t="s">
        <v>3531</v>
      </c>
      <c r="E1844" s="2" t="s">
        <v>13916</v>
      </c>
      <c r="F1844" s="2" t="s">
        <v>13917</v>
      </c>
      <c r="G1844" s="2" t="s">
        <v>1618</v>
      </c>
      <c r="H1844" s="2" t="s">
        <v>13918</v>
      </c>
      <c r="I1844" s="2" t="s">
        <v>13919</v>
      </c>
      <c r="J1844" s="3" t="s">
        <v>13920</v>
      </c>
      <c r="K1844" s="4">
        <v>44590</v>
      </c>
      <c r="L1844" s="3" t="s">
        <v>13921</v>
      </c>
    </row>
    <row r="1845" spans="1:12" x14ac:dyDescent="0.2">
      <c r="A1845" s="1">
        <v>1844</v>
      </c>
      <c r="B1845" s="2" t="s">
        <v>13922</v>
      </c>
      <c r="C1845" s="2" t="s">
        <v>10492</v>
      </c>
      <c r="D1845" s="2" t="s">
        <v>13923</v>
      </c>
      <c r="E1845" s="2" t="s">
        <v>13924</v>
      </c>
      <c r="F1845" s="2" t="s">
        <v>13925</v>
      </c>
      <c r="G1845" s="2" t="s">
        <v>1765</v>
      </c>
      <c r="H1845" s="2" t="s">
        <v>13926</v>
      </c>
      <c r="I1845" s="2" t="s">
        <v>13927</v>
      </c>
      <c r="J1845" s="3" t="s">
        <v>13928</v>
      </c>
      <c r="K1845" s="4">
        <v>44200</v>
      </c>
      <c r="L1845" s="3" t="s">
        <v>13929</v>
      </c>
    </row>
    <row r="1846" spans="1:12" x14ac:dyDescent="0.2">
      <c r="A1846" s="1">
        <v>1845</v>
      </c>
      <c r="B1846" s="2" t="s">
        <v>13930</v>
      </c>
      <c r="C1846" s="2" t="s">
        <v>2880</v>
      </c>
      <c r="D1846" s="2" t="s">
        <v>1434</v>
      </c>
      <c r="E1846" s="2" t="s">
        <v>13931</v>
      </c>
      <c r="F1846" s="2" t="s">
        <v>13932</v>
      </c>
      <c r="G1846" s="2" t="s">
        <v>864</v>
      </c>
      <c r="H1846" s="2">
        <f>1-19-947-604</f>
        <v>-1569</v>
      </c>
      <c r="I1846" s="2" t="s">
        <v>13933</v>
      </c>
      <c r="J1846" s="3" t="s">
        <v>13934</v>
      </c>
      <c r="K1846" s="4">
        <v>44540</v>
      </c>
      <c r="L1846" s="3" t="s">
        <v>13935</v>
      </c>
    </row>
    <row r="1847" spans="1:12" x14ac:dyDescent="0.2">
      <c r="A1847" s="1">
        <v>1846</v>
      </c>
      <c r="B1847" s="2" t="s">
        <v>13936</v>
      </c>
      <c r="C1847" s="2" t="s">
        <v>346</v>
      </c>
      <c r="D1847" s="2" t="s">
        <v>1962</v>
      </c>
      <c r="E1847" s="2" t="s">
        <v>13937</v>
      </c>
      <c r="F1847" s="2" t="s">
        <v>13938</v>
      </c>
      <c r="G1847" s="2" t="s">
        <v>369</v>
      </c>
      <c r="H1847" s="2" t="s">
        <v>13939</v>
      </c>
      <c r="I1847" s="2" t="s">
        <v>13940</v>
      </c>
      <c r="J1847" s="3" t="s">
        <v>13941</v>
      </c>
      <c r="K1847" s="4">
        <v>44345</v>
      </c>
      <c r="L1847" s="3" t="s">
        <v>13942</v>
      </c>
    </row>
    <row r="1848" spans="1:12" x14ac:dyDescent="0.2">
      <c r="A1848" s="1">
        <v>1847</v>
      </c>
      <c r="B1848" s="2" t="s">
        <v>13943</v>
      </c>
      <c r="C1848" s="2" t="s">
        <v>13944</v>
      </c>
      <c r="D1848" s="2" t="s">
        <v>4763</v>
      </c>
      <c r="E1848" s="2" t="s">
        <v>13945</v>
      </c>
      <c r="F1848" s="2" t="s">
        <v>13946</v>
      </c>
      <c r="G1848" s="2" t="s">
        <v>3784</v>
      </c>
      <c r="H1848" s="2" t="s">
        <v>13947</v>
      </c>
      <c r="I1848" s="2" t="s">
        <v>13948</v>
      </c>
      <c r="J1848" s="3" t="s">
        <v>13949</v>
      </c>
      <c r="K1848" s="4">
        <v>44626</v>
      </c>
      <c r="L1848" s="3" t="s">
        <v>13950</v>
      </c>
    </row>
    <row r="1849" spans="1:12" x14ac:dyDescent="0.2">
      <c r="A1849" s="1">
        <v>1848</v>
      </c>
      <c r="B1849" s="2" t="s">
        <v>13951</v>
      </c>
      <c r="C1849" s="2" t="s">
        <v>3661</v>
      </c>
      <c r="D1849" s="2" t="s">
        <v>6912</v>
      </c>
      <c r="E1849" s="2" t="s">
        <v>13952</v>
      </c>
      <c r="F1849" s="2" t="s">
        <v>13953</v>
      </c>
      <c r="G1849" s="2" t="s">
        <v>2033</v>
      </c>
      <c r="H1849" s="2" t="s">
        <v>13954</v>
      </c>
      <c r="I1849" s="2" t="s">
        <v>13955</v>
      </c>
      <c r="J1849" s="3" t="s">
        <v>13956</v>
      </c>
      <c r="K1849" s="4">
        <v>44299</v>
      </c>
      <c r="L1849" s="3" t="s">
        <v>1585</v>
      </c>
    </row>
    <row r="1850" spans="1:12" x14ac:dyDescent="0.2">
      <c r="A1850" s="1">
        <v>1849</v>
      </c>
      <c r="B1850" s="2" t="s">
        <v>13957</v>
      </c>
      <c r="C1850" s="2" t="s">
        <v>3139</v>
      </c>
      <c r="D1850" s="2" t="s">
        <v>4630</v>
      </c>
      <c r="E1850" s="2" t="s">
        <v>13958</v>
      </c>
      <c r="F1850" s="2" t="s">
        <v>13959</v>
      </c>
      <c r="G1850" s="2" t="s">
        <v>1524</v>
      </c>
      <c r="H1850" s="2" t="s">
        <v>13960</v>
      </c>
      <c r="I1850" s="2">
        <v>2012428909</v>
      </c>
      <c r="J1850" s="3" t="s">
        <v>13961</v>
      </c>
      <c r="K1850" s="4">
        <v>44348</v>
      </c>
      <c r="L1850" s="3" t="s">
        <v>7652</v>
      </c>
    </row>
    <row r="1851" spans="1:12" x14ac:dyDescent="0.2">
      <c r="A1851" s="1">
        <v>1850</v>
      </c>
      <c r="B1851" s="2" t="s">
        <v>13962</v>
      </c>
      <c r="C1851" s="2" t="s">
        <v>3735</v>
      </c>
      <c r="D1851" s="2" t="s">
        <v>5533</v>
      </c>
      <c r="E1851" s="2" t="s">
        <v>13963</v>
      </c>
      <c r="F1851" s="2" t="s">
        <v>13964</v>
      </c>
      <c r="G1851" s="2" t="s">
        <v>1032</v>
      </c>
      <c r="H1851" s="2">
        <f>1-703-382-9671</f>
        <v>-10755</v>
      </c>
      <c r="I1851" s="2" t="s">
        <v>13965</v>
      </c>
      <c r="J1851" s="3" t="s">
        <v>13966</v>
      </c>
      <c r="K1851" s="4">
        <v>44077</v>
      </c>
      <c r="L1851" s="3" t="s">
        <v>1286</v>
      </c>
    </row>
    <row r="1852" spans="1:12" x14ac:dyDescent="0.2">
      <c r="A1852" s="1">
        <v>1851</v>
      </c>
      <c r="B1852" s="2" t="s">
        <v>13967</v>
      </c>
      <c r="C1852" s="2" t="s">
        <v>526</v>
      </c>
      <c r="D1852" s="2" t="s">
        <v>357</v>
      </c>
      <c r="E1852" s="2" t="s">
        <v>13968</v>
      </c>
      <c r="F1852" s="2" t="s">
        <v>13969</v>
      </c>
      <c r="G1852" s="2" t="s">
        <v>882</v>
      </c>
      <c r="H1852" s="2" t="s">
        <v>13970</v>
      </c>
      <c r="I1852" s="2" t="s">
        <v>13971</v>
      </c>
      <c r="J1852" s="3" t="s">
        <v>13972</v>
      </c>
      <c r="K1852" s="4">
        <v>44645</v>
      </c>
      <c r="L1852" s="3" t="s">
        <v>13973</v>
      </c>
    </row>
    <row r="1853" spans="1:12" x14ac:dyDescent="0.2">
      <c r="A1853" s="1">
        <v>1852</v>
      </c>
      <c r="B1853" s="2" t="s">
        <v>13974</v>
      </c>
      <c r="C1853" s="2" t="s">
        <v>2890</v>
      </c>
      <c r="D1853" s="2" t="s">
        <v>6548</v>
      </c>
      <c r="E1853" s="2" t="s">
        <v>13975</v>
      </c>
      <c r="F1853" s="2" t="s">
        <v>13976</v>
      </c>
      <c r="G1853" s="2" t="s">
        <v>1479</v>
      </c>
      <c r="H1853" s="2" t="s">
        <v>13977</v>
      </c>
      <c r="I1853" s="2">
        <v>1947568597</v>
      </c>
      <c r="J1853" s="3" t="s">
        <v>13978</v>
      </c>
      <c r="K1853" s="4">
        <v>44340</v>
      </c>
      <c r="L1853" s="3" t="s">
        <v>5265</v>
      </c>
    </row>
    <row r="1854" spans="1:12" x14ac:dyDescent="0.2">
      <c r="A1854" s="1">
        <v>1853</v>
      </c>
      <c r="B1854" s="2" t="s">
        <v>13979</v>
      </c>
      <c r="C1854" s="2" t="s">
        <v>1218</v>
      </c>
      <c r="D1854" s="2" t="s">
        <v>416</v>
      </c>
      <c r="E1854" s="2" t="s">
        <v>13980</v>
      </c>
      <c r="F1854" s="2" t="s">
        <v>13981</v>
      </c>
      <c r="G1854" s="2" t="s">
        <v>2653</v>
      </c>
      <c r="H1854" s="2" t="s">
        <v>13982</v>
      </c>
      <c r="I1854" s="2">
        <v>6719858432</v>
      </c>
      <c r="J1854" s="3" t="s">
        <v>13983</v>
      </c>
      <c r="K1854" s="4">
        <v>44596</v>
      </c>
      <c r="L1854" s="3" t="s">
        <v>13984</v>
      </c>
    </row>
    <row r="1855" spans="1:12" x14ac:dyDescent="0.2">
      <c r="A1855" s="1">
        <v>1854</v>
      </c>
      <c r="B1855" s="2" t="s">
        <v>13985</v>
      </c>
      <c r="C1855" s="2" t="s">
        <v>1771</v>
      </c>
      <c r="D1855" s="2" t="s">
        <v>7497</v>
      </c>
      <c r="E1855" s="2" t="s">
        <v>13986</v>
      </c>
      <c r="F1855" s="2" t="s">
        <v>13987</v>
      </c>
      <c r="G1855" s="2" t="s">
        <v>3055</v>
      </c>
      <c r="H1855" s="2" t="s">
        <v>13988</v>
      </c>
      <c r="I1855" s="2" t="s">
        <v>13989</v>
      </c>
      <c r="J1855" s="3" t="s">
        <v>13990</v>
      </c>
      <c r="K1855" s="4">
        <v>44473</v>
      </c>
      <c r="L1855" s="3" t="s">
        <v>13991</v>
      </c>
    </row>
    <row r="1856" spans="1:12" x14ac:dyDescent="0.2">
      <c r="A1856" s="1">
        <v>1855</v>
      </c>
      <c r="B1856" s="2" t="s">
        <v>13992</v>
      </c>
      <c r="C1856" s="2" t="s">
        <v>1154</v>
      </c>
      <c r="D1856" s="2" t="s">
        <v>2324</v>
      </c>
      <c r="E1856" s="2" t="s">
        <v>13993</v>
      </c>
      <c r="F1856" s="2" t="s">
        <v>13994</v>
      </c>
      <c r="G1856" s="2" t="s">
        <v>3591</v>
      </c>
      <c r="H1856" s="2" t="s">
        <v>13995</v>
      </c>
      <c r="I1856" s="2" t="s">
        <v>13996</v>
      </c>
      <c r="J1856" s="3" t="s">
        <v>13997</v>
      </c>
      <c r="K1856" s="4">
        <v>44105</v>
      </c>
      <c r="L1856" s="3" t="s">
        <v>13998</v>
      </c>
    </row>
    <row r="1857" spans="1:12" x14ac:dyDescent="0.2">
      <c r="A1857" s="1">
        <v>1856</v>
      </c>
      <c r="B1857" s="2" t="s">
        <v>13999</v>
      </c>
      <c r="C1857" s="2" t="s">
        <v>5707</v>
      </c>
      <c r="D1857" s="2" t="s">
        <v>10658</v>
      </c>
      <c r="E1857" s="2" t="s">
        <v>14000</v>
      </c>
      <c r="F1857" s="2" t="s">
        <v>14001</v>
      </c>
      <c r="G1857" s="2" t="s">
        <v>2515</v>
      </c>
      <c r="H1857" s="2" t="s">
        <v>14002</v>
      </c>
      <c r="I1857" s="2" t="s">
        <v>14003</v>
      </c>
      <c r="J1857" s="3" t="s">
        <v>14004</v>
      </c>
      <c r="K1857" s="4">
        <v>44049</v>
      </c>
      <c r="L1857" s="3" t="s">
        <v>14005</v>
      </c>
    </row>
    <row r="1858" spans="1:12" x14ac:dyDescent="0.2">
      <c r="A1858" s="1">
        <v>1857</v>
      </c>
      <c r="B1858" s="2" t="s">
        <v>14006</v>
      </c>
      <c r="C1858" s="2" t="s">
        <v>1587</v>
      </c>
      <c r="D1858" s="2" t="s">
        <v>7318</v>
      </c>
      <c r="E1858" s="2" t="s">
        <v>14007</v>
      </c>
      <c r="F1858" s="2" t="s">
        <v>14008</v>
      </c>
      <c r="G1858" s="2" t="s">
        <v>1479</v>
      </c>
      <c r="H1858" s="2" t="s">
        <v>14009</v>
      </c>
      <c r="I1858" s="2" t="s">
        <v>14010</v>
      </c>
      <c r="J1858" s="3" t="s">
        <v>14011</v>
      </c>
      <c r="K1858" s="4">
        <v>44380</v>
      </c>
      <c r="L1858" s="3" t="s">
        <v>14012</v>
      </c>
    </row>
    <row r="1859" spans="1:12" x14ac:dyDescent="0.2">
      <c r="A1859" s="1">
        <v>1858</v>
      </c>
      <c r="B1859" s="2" t="s">
        <v>14013</v>
      </c>
      <c r="C1859" s="2" t="s">
        <v>3628</v>
      </c>
      <c r="D1859" s="2" t="s">
        <v>7153</v>
      </c>
      <c r="E1859" s="2" t="s">
        <v>14014</v>
      </c>
      <c r="F1859" s="2" t="s">
        <v>14015</v>
      </c>
      <c r="G1859" s="2" t="s">
        <v>1050</v>
      </c>
      <c r="H1859" s="2" t="s">
        <v>14016</v>
      </c>
      <c r="I1859" s="2" t="s">
        <v>14017</v>
      </c>
      <c r="J1859" s="3" t="s">
        <v>14018</v>
      </c>
      <c r="K1859" s="4">
        <v>44227</v>
      </c>
      <c r="L1859" s="3" t="s">
        <v>14019</v>
      </c>
    </row>
    <row r="1860" spans="1:12" x14ac:dyDescent="0.2">
      <c r="A1860" s="1">
        <v>1859</v>
      </c>
      <c r="B1860" s="2" t="s">
        <v>14020</v>
      </c>
      <c r="C1860" s="2" t="s">
        <v>944</v>
      </c>
      <c r="D1860" s="2" t="s">
        <v>3506</v>
      </c>
      <c r="E1860" s="2" t="s">
        <v>14021</v>
      </c>
      <c r="F1860" s="2" t="s">
        <v>14022</v>
      </c>
      <c r="G1860" s="2" t="s">
        <v>1544</v>
      </c>
      <c r="H1860" s="2" t="s">
        <v>14023</v>
      </c>
      <c r="I1860" s="2" t="s">
        <v>14024</v>
      </c>
      <c r="J1860" s="3" t="s">
        <v>14025</v>
      </c>
      <c r="K1860" s="4">
        <v>43956</v>
      </c>
      <c r="L1860" s="3" t="s">
        <v>14026</v>
      </c>
    </row>
    <row r="1861" spans="1:12" x14ac:dyDescent="0.2">
      <c r="A1861" s="1">
        <v>1860</v>
      </c>
      <c r="B1861" s="2" t="s">
        <v>14027</v>
      </c>
      <c r="C1861" s="2" t="s">
        <v>9089</v>
      </c>
      <c r="D1861" s="2" t="s">
        <v>5737</v>
      </c>
      <c r="E1861" s="2" t="s">
        <v>14028</v>
      </c>
      <c r="F1861" s="2" t="s">
        <v>14029</v>
      </c>
      <c r="G1861" s="2" t="s">
        <v>1213</v>
      </c>
      <c r="H1861" s="2" t="s">
        <v>14030</v>
      </c>
      <c r="I1861" s="2" t="s">
        <v>14031</v>
      </c>
      <c r="J1861" s="3" t="s">
        <v>14032</v>
      </c>
      <c r="K1861" s="4">
        <v>44677</v>
      </c>
      <c r="L1861" s="3" t="s">
        <v>14033</v>
      </c>
    </row>
    <row r="1862" spans="1:12" x14ac:dyDescent="0.2">
      <c r="A1862" s="1">
        <v>1861</v>
      </c>
      <c r="B1862" s="2" t="s">
        <v>14034</v>
      </c>
      <c r="C1862" s="2" t="s">
        <v>5510</v>
      </c>
      <c r="D1862" s="2" t="s">
        <v>85</v>
      </c>
      <c r="E1862" s="2" t="s">
        <v>14035</v>
      </c>
      <c r="F1862" s="2" t="s">
        <v>7991</v>
      </c>
      <c r="G1862" s="2" t="s">
        <v>2963</v>
      </c>
      <c r="H1862" s="2" t="s">
        <v>14036</v>
      </c>
      <c r="I1862" s="2" t="s">
        <v>14037</v>
      </c>
      <c r="J1862" s="3" t="s">
        <v>14038</v>
      </c>
      <c r="K1862" s="4">
        <v>44356</v>
      </c>
      <c r="L1862" s="3" t="s">
        <v>14039</v>
      </c>
    </row>
    <row r="1863" spans="1:12" x14ac:dyDescent="0.2">
      <c r="A1863" s="1">
        <v>1862</v>
      </c>
      <c r="B1863" s="2" t="s">
        <v>14040</v>
      </c>
      <c r="C1863" s="2" t="s">
        <v>3148</v>
      </c>
      <c r="D1863" s="2" t="s">
        <v>14041</v>
      </c>
      <c r="E1863" s="2" t="s">
        <v>14042</v>
      </c>
      <c r="F1863" s="2" t="s">
        <v>14043</v>
      </c>
      <c r="G1863" s="2" t="s">
        <v>1429</v>
      </c>
      <c r="H1863" s="2">
        <v>5203899167</v>
      </c>
      <c r="I1863" s="2">
        <v>402506130</v>
      </c>
      <c r="J1863" s="3" t="s">
        <v>14044</v>
      </c>
      <c r="K1863" s="4">
        <v>44538</v>
      </c>
      <c r="L1863" s="3" t="s">
        <v>14045</v>
      </c>
    </row>
    <row r="1864" spans="1:12" x14ac:dyDescent="0.2">
      <c r="A1864" s="1">
        <v>1863</v>
      </c>
      <c r="B1864" s="2" t="s">
        <v>14046</v>
      </c>
      <c r="C1864" s="2" t="s">
        <v>5684</v>
      </c>
      <c r="D1864" s="2" t="s">
        <v>14047</v>
      </c>
      <c r="E1864" s="2" t="s">
        <v>14048</v>
      </c>
      <c r="F1864" s="2" t="s">
        <v>14049</v>
      </c>
      <c r="G1864" s="2" t="s">
        <v>17</v>
      </c>
      <c r="H1864" s="2" t="s">
        <v>14050</v>
      </c>
      <c r="I1864" s="2" t="s">
        <v>14051</v>
      </c>
      <c r="J1864" s="3" t="s">
        <v>14052</v>
      </c>
      <c r="K1864" s="4">
        <v>44117</v>
      </c>
      <c r="L1864" s="3" t="s">
        <v>14053</v>
      </c>
    </row>
    <row r="1865" spans="1:12" x14ac:dyDescent="0.2">
      <c r="A1865" s="1">
        <v>1864</v>
      </c>
      <c r="B1865" s="2" t="s">
        <v>14054</v>
      </c>
      <c r="C1865" s="2" t="s">
        <v>3743</v>
      </c>
      <c r="D1865" s="2" t="s">
        <v>214</v>
      </c>
      <c r="E1865" s="2" t="s">
        <v>14055</v>
      </c>
      <c r="F1865" s="2" t="s">
        <v>14056</v>
      </c>
      <c r="G1865" s="2" t="s">
        <v>2216</v>
      </c>
      <c r="H1865" s="2" t="s">
        <v>14057</v>
      </c>
      <c r="I1865" s="2" t="s">
        <v>14058</v>
      </c>
      <c r="J1865" s="3" t="s">
        <v>14059</v>
      </c>
      <c r="K1865" s="4">
        <v>44271</v>
      </c>
      <c r="L1865" s="3" t="s">
        <v>14060</v>
      </c>
    </row>
    <row r="1866" spans="1:12" x14ac:dyDescent="0.2">
      <c r="A1866" s="1">
        <v>1865</v>
      </c>
      <c r="B1866" s="2" t="s">
        <v>14061</v>
      </c>
      <c r="C1866" s="2" t="s">
        <v>14062</v>
      </c>
      <c r="D1866" s="2" t="s">
        <v>5892</v>
      </c>
      <c r="E1866" s="2" t="s">
        <v>14063</v>
      </c>
      <c r="F1866" s="2" t="s">
        <v>14064</v>
      </c>
      <c r="G1866" s="2" t="s">
        <v>378</v>
      </c>
      <c r="H1866" s="2">
        <v>2019250766</v>
      </c>
      <c r="I1866" s="2" t="s">
        <v>14065</v>
      </c>
      <c r="J1866" s="3" t="s">
        <v>14066</v>
      </c>
      <c r="K1866" s="4">
        <v>44387</v>
      </c>
      <c r="L1866" s="3" t="s">
        <v>14067</v>
      </c>
    </row>
    <row r="1867" spans="1:12" x14ac:dyDescent="0.2">
      <c r="A1867" s="1">
        <v>1866</v>
      </c>
      <c r="B1867" s="2" t="s">
        <v>14068</v>
      </c>
      <c r="C1867" s="2" t="s">
        <v>934</v>
      </c>
      <c r="D1867" s="2" t="s">
        <v>2205</v>
      </c>
      <c r="E1867" s="2" t="s">
        <v>14069</v>
      </c>
      <c r="F1867" s="2" t="s">
        <v>14070</v>
      </c>
      <c r="G1867" s="2" t="s">
        <v>957</v>
      </c>
      <c r="H1867" s="2" t="s">
        <v>14071</v>
      </c>
      <c r="I1867" s="2" t="s">
        <v>14072</v>
      </c>
      <c r="J1867" s="3" t="s">
        <v>14073</v>
      </c>
      <c r="K1867" s="4">
        <v>44224</v>
      </c>
      <c r="L1867" s="3" t="s">
        <v>2331</v>
      </c>
    </row>
    <row r="1868" spans="1:12" x14ac:dyDescent="0.2">
      <c r="A1868" s="1">
        <v>1867</v>
      </c>
      <c r="B1868" s="2" t="s">
        <v>14074</v>
      </c>
      <c r="C1868" s="2" t="s">
        <v>14075</v>
      </c>
      <c r="D1868" s="2" t="s">
        <v>5569</v>
      </c>
      <c r="E1868" s="2" t="s">
        <v>14076</v>
      </c>
      <c r="F1868" s="2" t="s">
        <v>14077</v>
      </c>
      <c r="G1868" s="2" t="s">
        <v>1178</v>
      </c>
      <c r="H1868" s="2" t="s">
        <v>14078</v>
      </c>
      <c r="I1868" s="2" t="s">
        <v>14079</v>
      </c>
      <c r="J1868" s="3" t="s">
        <v>14080</v>
      </c>
      <c r="K1868" s="4">
        <v>44358</v>
      </c>
      <c r="L1868" s="3" t="s">
        <v>10894</v>
      </c>
    </row>
    <row r="1869" spans="1:12" x14ac:dyDescent="0.2">
      <c r="A1869" s="1">
        <v>1868</v>
      </c>
      <c r="B1869" s="2" t="s">
        <v>14081</v>
      </c>
      <c r="C1869" s="2" t="s">
        <v>2147</v>
      </c>
      <c r="D1869" s="2" t="s">
        <v>9938</v>
      </c>
      <c r="E1869" s="2" t="s">
        <v>14082</v>
      </c>
      <c r="F1869" s="2" t="s">
        <v>14083</v>
      </c>
      <c r="G1869" s="2" t="s">
        <v>3151</v>
      </c>
      <c r="H1869" s="2" t="s">
        <v>14084</v>
      </c>
      <c r="I1869" s="2" t="s">
        <v>14085</v>
      </c>
      <c r="J1869" s="3" t="s">
        <v>14086</v>
      </c>
      <c r="K1869" s="4">
        <v>44073</v>
      </c>
      <c r="L1869" s="3" t="s">
        <v>13027</v>
      </c>
    </row>
    <row r="1870" spans="1:12" x14ac:dyDescent="0.2">
      <c r="A1870" s="1">
        <v>1869</v>
      </c>
      <c r="B1870" s="2" t="s">
        <v>14087</v>
      </c>
      <c r="C1870" s="2" t="s">
        <v>556</v>
      </c>
      <c r="D1870" s="2" t="s">
        <v>7497</v>
      </c>
      <c r="E1870" s="2" t="s">
        <v>14088</v>
      </c>
      <c r="F1870" s="2" t="s">
        <v>14089</v>
      </c>
      <c r="G1870" s="2" t="s">
        <v>530</v>
      </c>
      <c r="H1870" s="2" t="s">
        <v>14090</v>
      </c>
      <c r="I1870" s="2" t="s">
        <v>14091</v>
      </c>
      <c r="J1870" s="3" t="s">
        <v>14092</v>
      </c>
      <c r="K1870" s="4">
        <v>43940</v>
      </c>
      <c r="L1870" s="3" t="s">
        <v>9490</v>
      </c>
    </row>
    <row r="1871" spans="1:12" x14ac:dyDescent="0.2">
      <c r="A1871" s="1">
        <v>1870</v>
      </c>
      <c r="B1871" s="2" t="s">
        <v>14093</v>
      </c>
      <c r="C1871" s="2" t="s">
        <v>1938</v>
      </c>
      <c r="D1871" s="2" t="s">
        <v>14</v>
      </c>
      <c r="E1871" s="2" t="s">
        <v>14094</v>
      </c>
      <c r="F1871" s="2" t="s">
        <v>14095</v>
      </c>
      <c r="G1871" s="2" t="s">
        <v>6142</v>
      </c>
      <c r="H1871" s="2" t="s">
        <v>14096</v>
      </c>
      <c r="I1871" s="2" t="s">
        <v>14097</v>
      </c>
      <c r="J1871" s="3" t="s">
        <v>14098</v>
      </c>
      <c r="K1871" s="4">
        <v>44585</v>
      </c>
      <c r="L1871" s="3" t="s">
        <v>14099</v>
      </c>
    </row>
    <row r="1872" spans="1:12" x14ac:dyDescent="0.2">
      <c r="A1872" s="1">
        <v>1871</v>
      </c>
      <c r="B1872" s="2" t="s">
        <v>14100</v>
      </c>
      <c r="C1872" s="2" t="s">
        <v>8535</v>
      </c>
      <c r="D1872" s="2" t="s">
        <v>4422</v>
      </c>
      <c r="E1872" s="2" t="s">
        <v>14101</v>
      </c>
      <c r="F1872" s="2" t="s">
        <v>14102</v>
      </c>
      <c r="G1872" s="2" t="s">
        <v>4345</v>
      </c>
      <c r="H1872" s="2" t="s">
        <v>14103</v>
      </c>
      <c r="I1872" s="2" t="s">
        <v>14104</v>
      </c>
      <c r="J1872" s="3" t="s">
        <v>14105</v>
      </c>
      <c r="K1872" s="4">
        <v>44473</v>
      </c>
      <c r="L1872" s="3" t="s">
        <v>14106</v>
      </c>
    </row>
    <row r="1873" spans="1:12" x14ac:dyDescent="0.2">
      <c r="A1873" s="1">
        <v>1872</v>
      </c>
      <c r="B1873" s="2" t="s">
        <v>14107</v>
      </c>
      <c r="C1873" s="2" t="s">
        <v>841</v>
      </c>
      <c r="D1873" s="2" t="s">
        <v>4097</v>
      </c>
      <c r="E1873" s="2" t="s">
        <v>13905</v>
      </c>
      <c r="F1873" s="2" t="s">
        <v>14108</v>
      </c>
      <c r="G1873" s="2" t="s">
        <v>4386</v>
      </c>
      <c r="H1873" s="2" t="s">
        <v>14109</v>
      </c>
      <c r="I1873" s="2" t="s">
        <v>14110</v>
      </c>
      <c r="J1873" s="3" t="s">
        <v>14111</v>
      </c>
      <c r="K1873" s="4">
        <v>44198</v>
      </c>
      <c r="L1873" s="3" t="s">
        <v>14112</v>
      </c>
    </row>
    <row r="1874" spans="1:12" x14ac:dyDescent="0.2">
      <c r="A1874" s="1">
        <v>1873</v>
      </c>
      <c r="B1874" s="5" t="s">
        <v>14113</v>
      </c>
      <c r="C1874" s="2" t="s">
        <v>3956</v>
      </c>
      <c r="D1874" s="2" t="s">
        <v>14047</v>
      </c>
      <c r="E1874" s="2" t="s">
        <v>14114</v>
      </c>
      <c r="F1874" s="2" t="s">
        <v>14115</v>
      </c>
      <c r="G1874" s="2" t="s">
        <v>2080</v>
      </c>
      <c r="H1874" s="2" t="s">
        <v>14116</v>
      </c>
      <c r="I1874" s="2" t="s">
        <v>14117</v>
      </c>
      <c r="J1874" s="3" t="s">
        <v>14118</v>
      </c>
      <c r="K1874" s="4">
        <v>44592</v>
      </c>
      <c r="L1874" s="3" t="s">
        <v>3836</v>
      </c>
    </row>
    <row r="1875" spans="1:12" x14ac:dyDescent="0.2">
      <c r="A1875" s="1">
        <v>1874</v>
      </c>
      <c r="B1875" s="2" t="s">
        <v>14119</v>
      </c>
      <c r="C1875" s="2" t="s">
        <v>2573</v>
      </c>
      <c r="D1875" s="2" t="s">
        <v>6532</v>
      </c>
      <c r="E1875" s="2" t="s">
        <v>14120</v>
      </c>
      <c r="F1875" s="2" t="s">
        <v>14121</v>
      </c>
      <c r="G1875" s="2" t="s">
        <v>1317</v>
      </c>
      <c r="H1875" s="2" t="s">
        <v>14122</v>
      </c>
      <c r="I1875" s="2" t="s">
        <v>14123</v>
      </c>
      <c r="J1875" s="3" t="s">
        <v>14124</v>
      </c>
      <c r="K1875" s="4">
        <v>44173</v>
      </c>
      <c r="L1875" s="3" t="s">
        <v>14125</v>
      </c>
    </row>
    <row r="1876" spans="1:12" x14ac:dyDescent="0.2">
      <c r="A1876" s="1">
        <v>1875</v>
      </c>
      <c r="B1876" s="2" t="s">
        <v>14126</v>
      </c>
      <c r="C1876" s="2" t="s">
        <v>3814</v>
      </c>
      <c r="D1876" s="2" t="s">
        <v>3760</v>
      </c>
      <c r="E1876" s="2" t="s">
        <v>14127</v>
      </c>
      <c r="F1876" s="2" t="s">
        <v>14128</v>
      </c>
      <c r="G1876" s="2" t="s">
        <v>3729</v>
      </c>
      <c r="H1876" s="2" t="s">
        <v>14129</v>
      </c>
      <c r="I1876" s="2" t="s">
        <v>14130</v>
      </c>
      <c r="J1876" s="3" t="s">
        <v>14131</v>
      </c>
      <c r="K1876" s="4">
        <v>44694</v>
      </c>
      <c r="L1876" s="3" t="s">
        <v>14132</v>
      </c>
    </row>
    <row r="1877" spans="1:12" x14ac:dyDescent="0.2">
      <c r="A1877" s="1">
        <v>1876</v>
      </c>
      <c r="B1877" s="2" t="s">
        <v>14133</v>
      </c>
      <c r="C1877" s="2" t="s">
        <v>497</v>
      </c>
      <c r="D1877" s="2" t="s">
        <v>10615</v>
      </c>
      <c r="E1877" s="2" t="s">
        <v>14134</v>
      </c>
      <c r="F1877" s="2" t="s">
        <v>14135</v>
      </c>
      <c r="G1877" s="2" t="s">
        <v>741</v>
      </c>
      <c r="H1877" s="2" t="s">
        <v>14136</v>
      </c>
      <c r="I1877" s="2" t="s">
        <v>14137</v>
      </c>
      <c r="J1877" s="3" t="s">
        <v>14138</v>
      </c>
      <c r="K1877" s="4">
        <v>44248</v>
      </c>
      <c r="L1877" s="3" t="s">
        <v>3218</v>
      </c>
    </row>
    <row r="1878" spans="1:12" x14ac:dyDescent="0.2">
      <c r="A1878" s="1">
        <v>1877</v>
      </c>
      <c r="B1878" s="2" t="s">
        <v>14139</v>
      </c>
      <c r="C1878" s="2" t="s">
        <v>12190</v>
      </c>
      <c r="D1878" s="2" t="s">
        <v>1962</v>
      </c>
      <c r="E1878" s="2" t="s">
        <v>14140</v>
      </c>
      <c r="F1878" s="2" t="s">
        <v>14141</v>
      </c>
      <c r="G1878" s="2" t="s">
        <v>3623</v>
      </c>
      <c r="H1878" s="2" t="s">
        <v>14142</v>
      </c>
      <c r="I1878" s="2" t="s">
        <v>14143</v>
      </c>
      <c r="J1878" s="3" t="s">
        <v>14144</v>
      </c>
      <c r="K1878" s="4">
        <v>43838</v>
      </c>
      <c r="L1878" s="3" t="s">
        <v>14145</v>
      </c>
    </row>
    <row r="1879" spans="1:12" x14ac:dyDescent="0.2">
      <c r="A1879" s="1">
        <v>1878</v>
      </c>
      <c r="B1879" s="2" t="s">
        <v>14146</v>
      </c>
      <c r="C1879" s="2" t="s">
        <v>14147</v>
      </c>
      <c r="D1879" s="2" t="s">
        <v>2435</v>
      </c>
      <c r="E1879" s="2" t="s">
        <v>14148</v>
      </c>
      <c r="F1879" s="2" t="s">
        <v>14149</v>
      </c>
      <c r="G1879" s="2" t="s">
        <v>1973</v>
      </c>
      <c r="H1879" s="2" t="s">
        <v>14150</v>
      </c>
      <c r="I1879" s="2" t="s">
        <v>14151</v>
      </c>
      <c r="J1879" s="3" t="s">
        <v>14152</v>
      </c>
      <c r="K1879" s="4">
        <v>44550</v>
      </c>
      <c r="L1879" s="3" t="s">
        <v>14153</v>
      </c>
    </row>
    <row r="1880" spans="1:12" x14ac:dyDescent="0.2">
      <c r="A1880" s="1">
        <v>1879</v>
      </c>
      <c r="B1880" s="2" t="s">
        <v>14154</v>
      </c>
      <c r="C1880" s="2" t="s">
        <v>2823</v>
      </c>
      <c r="D1880" s="2" t="s">
        <v>14155</v>
      </c>
      <c r="E1880" s="2" t="s">
        <v>8910</v>
      </c>
      <c r="F1880" s="2" t="s">
        <v>14156</v>
      </c>
      <c r="G1880" s="2" t="s">
        <v>966</v>
      </c>
      <c r="H1880" s="2" t="s">
        <v>14157</v>
      </c>
      <c r="I1880" s="2" t="s">
        <v>14158</v>
      </c>
      <c r="J1880" s="3" t="s">
        <v>14159</v>
      </c>
      <c r="K1880" s="4">
        <v>44304</v>
      </c>
      <c r="L1880" s="3" t="s">
        <v>14160</v>
      </c>
    </row>
    <row r="1881" spans="1:12" x14ac:dyDescent="0.2">
      <c r="A1881" s="1">
        <v>1880</v>
      </c>
      <c r="B1881" s="2" t="s">
        <v>14161</v>
      </c>
      <c r="C1881" s="2" t="s">
        <v>481</v>
      </c>
      <c r="D1881" s="2" t="s">
        <v>1718</v>
      </c>
      <c r="E1881" s="2" t="s">
        <v>14162</v>
      </c>
      <c r="F1881" s="2" t="s">
        <v>14163</v>
      </c>
      <c r="G1881" s="2" t="s">
        <v>1738</v>
      </c>
      <c r="H1881" s="2" t="s">
        <v>14164</v>
      </c>
      <c r="I1881" s="2" t="s">
        <v>14165</v>
      </c>
      <c r="J1881" s="3" t="s">
        <v>14166</v>
      </c>
      <c r="K1881" s="4">
        <v>44239</v>
      </c>
      <c r="L1881" s="3" t="s">
        <v>14167</v>
      </c>
    </row>
    <row r="1882" spans="1:12" x14ac:dyDescent="0.2">
      <c r="A1882" s="1">
        <v>1881</v>
      </c>
      <c r="B1882" s="2" t="s">
        <v>14168</v>
      </c>
      <c r="C1882" s="2" t="s">
        <v>1680</v>
      </c>
      <c r="D1882" s="2" t="s">
        <v>4413</v>
      </c>
      <c r="E1882" s="2" t="s">
        <v>14169</v>
      </c>
      <c r="F1882" s="2" t="s">
        <v>14170</v>
      </c>
      <c r="G1882" s="2" t="s">
        <v>1991</v>
      </c>
      <c r="H1882" s="2" t="s">
        <v>14171</v>
      </c>
      <c r="I1882" s="2" t="s">
        <v>14172</v>
      </c>
      <c r="J1882" s="3" t="s">
        <v>14173</v>
      </c>
      <c r="K1882" s="4">
        <v>44169</v>
      </c>
      <c r="L1882" s="3" t="s">
        <v>14174</v>
      </c>
    </row>
    <row r="1883" spans="1:12" x14ac:dyDescent="0.2">
      <c r="A1883" s="1">
        <v>1882</v>
      </c>
      <c r="B1883" s="2" t="s">
        <v>14175</v>
      </c>
      <c r="C1883" s="2" t="s">
        <v>6599</v>
      </c>
      <c r="D1883" s="2" t="s">
        <v>6616</v>
      </c>
      <c r="E1883" s="2" t="s">
        <v>14176</v>
      </c>
      <c r="F1883" s="2" t="s">
        <v>8658</v>
      </c>
      <c r="G1883" s="2" t="s">
        <v>6640</v>
      </c>
      <c r="H1883" s="2" t="s">
        <v>14177</v>
      </c>
      <c r="I1883" s="2" t="s">
        <v>14178</v>
      </c>
      <c r="J1883" s="3" t="s">
        <v>14179</v>
      </c>
      <c r="K1883" s="4">
        <v>43952</v>
      </c>
      <c r="L1883" s="3" t="s">
        <v>14180</v>
      </c>
    </row>
    <row r="1884" spans="1:12" x14ac:dyDescent="0.2">
      <c r="A1884" s="1">
        <v>1883</v>
      </c>
      <c r="B1884" s="2" t="s">
        <v>14181</v>
      </c>
      <c r="C1884" s="2" t="s">
        <v>9540</v>
      </c>
      <c r="D1884" s="2" t="s">
        <v>6380</v>
      </c>
      <c r="E1884" s="2" t="s">
        <v>14182</v>
      </c>
      <c r="F1884" s="2" t="s">
        <v>14183</v>
      </c>
      <c r="G1884" s="2" t="s">
        <v>864</v>
      </c>
      <c r="H1884" s="2">
        <v>3020977540</v>
      </c>
      <c r="I1884" s="2" t="s">
        <v>14184</v>
      </c>
      <c r="J1884" s="3" t="s">
        <v>14185</v>
      </c>
      <c r="K1884" s="4">
        <v>43928</v>
      </c>
      <c r="L1884" s="3" t="s">
        <v>14186</v>
      </c>
    </row>
    <row r="1885" spans="1:12" x14ac:dyDescent="0.2">
      <c r="A1885" s="1">
        <v>1884</v>
      </c>
      <c r="B1885" s="2" t="s">
        <v>14187</v>
      </c>
      <c r="C1885" s="2" t="s">
        <v>7026</v>
      </c>
      <c r="D1885" s="2" t="s">
        <v>1288</v>
      </c>
      <c r="E1885" s="2" t="s">
        <v>14188</v>
      </c>
      <c r="F1885" s="2" t="s">
        <v>14189</v>
      </c>
      <c r="G1885" s="2" t="s">
        <v>1506</v>
      </c>
      <c r="H1885" s="2">
        <f>1-851-823-2698</f>
        <v>-4371</v>
      </c>
      <c r="I1885" s="2" t="s">
        <v>14190</v>
      </c>
      <c r="J1885" s="3" t="s">
        <v>14191</v>
      </c>
      <c r="K1885" s="4">
        <v>43907</v>
      </c>
      <c r="L1885" s="3" t="s">
        <v>14192</v>
      </c>
    </row>
    <row r="1886" spans="1:12" x14ac:dyDescent="0.2">
      <c r="A1886" s="1">
        <v>1885</v>
      </c>
      <c r="B1886" s="2" t="s">
        <v>14193</v>
      </c>
      <c r="C1886" s="2" t="s">
        <v>3068</v>
      </c>
      <c r="D1886" s="2" t="s">
        <v>206</v>
      </c>
      <c r="E1886" s="2" t="s">
        <v>14194</v>
      </c>
      <c r="F1886" s="2" t="s">
        <v>14195</v>
      </c>
      <c r="G1886" s="2" t="s">
        <v>3055</v>
      </c>
      <c r="H1886" s="2" t="s">
        <v>14196</v>
      </c>
      <c r="I1886" s="2" t="s">
        <v>14197</v>
      </c>
      <c r="J1886" s="3" t="s">
        <v>14198</v>
      </c>
      <c r="K1886" s="4">
        <v>44646</v>
      </c>
      <c r="L1886" s="3" t="s">
        <v>14199</v>
      </c>
    </row>
    <row r="1887" spans="1:12" x14ac:dyDescent="0.2">
      <c r="A1887" s="1">
        <v>1886</v>
      </c>
      <c r="B1887" s="2" t="s">
        <v>14200</v>
      </c>
      <c r="C1887" s="2" t="s">
        <v>12379</v>
      </c>
      <c r="D1887" s="2" t="s">
        <v>747</v>
      </c>
      <c r="E1887" s="2" t="s">
        <v>14201</v>
      </c>
      <c r="F1887" s="2" t="s">
        <v>14202</v>
      </c>
      <c r="G1887" s="2" t="s">
        <v>1730</v>
      </c>
      <c r="H1887" s="2" t="s">
        <v>14203</v>
      </c>
      <c r="I1887" s="2" t="s">
        <v>14204</v>
      </c>
      <c r="J1887" s="3" t="s">
        <v>14205</v>
      </c>
      <c r="K1887" s="4">
        <v>44518</v>
      </c>
      <c r="L1887" s="3" t="s">
        <v>14206</v>
      </c>
    </row>
    <row r="1888" spans="1:12" x14ac:dyDescent="0.2">
      <c r="A1888" s="1">
        <v>1887</v>
      </c>
      <c r="B1888" s="2" t="s">
        <v>14207</v>
      </c>
      <c r="C1888" s="2" t="s">
        <v>3011</v>
      </c>
      <c r="D1888" s="2" t="s">
        <v>1219</v>
      </c>
      <c r="E1888" s="2" t="s">
        <v>14208</v>
      </c>
      <c r="F1888" s="2" t="s">
        <v>14209</v>
      </c>
      <c r="G1888" s="2" t="s">
        <v>4545</v>
      </c>
      <c r="H1888" s="2" t="s">
        <v>14210</v>
      </c>
      <c r="I1888" s="2" t="s">
        <v>14211</v>
      </c>
      <c r="J1888" s="3" t="s">
        <v>14212</v>
      </c>
      <c r="K1888" s="4">
        <v>44452</v>
      </c>
      <c r="L1888" s="3" t="s">
        <v>14213</v>
      </c>
    </row>
    <row r="1889" spans="1:12" x14ac:dyDescent="0.2">
      <c r="A1889" s="1">
        <v>1888</v>
      </c>
      <c r="B1889" s="2" t="s">
        <v>14214</v>
      </c>
      <c r="C1889" s="2" t="s">
        <v>78</v>
      </c>
      <c r="D1889" s="2" t="s">
        <v>1624</v>
      </c>
      <c r="E1889" s="2" t="s">
        <v>14215</v>
      </c>
      <c r="F1889" s="2" t="s">
        <v>14216</v>
      </c>
      <c r="G1889" s="2" t="s">
        <v>723</v>
      </c>
      <c r="H1889" s="2" t="s">
        <v>14217</v>
      </c>
      <c r="I1889" s="2" t="s">
        <v>14218</v>
      </c>
      <c r="J1889" s="3" t="s">
        <v>14219</v>
      </c>
      <c r="K1889" s="4">
        <v>44471</v>
      </c>
      <c r="L1889" s="3" t="s">
        <v>1259</v>
      </c>
    </row>
    <row r="1890" spans="1:12" x14ac:dyDescent="0.2">
      <c r="A1890" s="1">
        <v>1889</v>
      </c>
      <c r="B1890" s="2" t="s">
        <v>14220</v>
      </c>
      <c r="C1890" s="2" t="s">
        <v>2425</v>
      </c>
      <c r="D1890" s="2" t="s">
        <v>5398</v>
      </c>
      <c r="E1890" s="2" t="s">
        <v>14221</v>
      </c>
      <c r="F1890" s="2" t="s">
        <v>14222</v>
      </c>
      <c r="G1890" s="2" t="s">
        <v>1178</v>
      </c>
      <c r="H1890" s="2" t="s">
        <v>14223</v>
      </c>
      <c r="I1890" s="2" t="s">
        <v>14224</v>
      </c>
      <c r="J1890" s="3" t="s">
        <v>14225</v>
      </c>
      <c r="K1890" s="4">
        <v>44301</v>
      </c>
      <c r="L1890" s="3" t="s">
        <v>14226</v>
      </c>
    </row>
    <row r="1891" spans="1:12" x14ac:dyDescent="0.2">
      <c r="A1891" s="1">
        <v>1890</v>
      </c>
      <c r="B1891" s="2" t="s">
        <v>14227</v>
      </c>
      <c r="C1891" s="2" t="s">
        <v>546</v>
      </c>
      <c r="D1891" s="2" t="s">
        <v>6373</v>
      </c>
      <c r="E1891" s="2" t="s">
        <v>14228</v>
      </c>
      <c r="F1891" s="2" t="s">
        <v>14229</v>
      </c>
      <c r="G1891" s="2" t="s">
        <v>457</v>
      </c>
      <c r="H1891" s="2" t="s">
        <v>14230</v>
      </c>
      <c r="I1891" s="2">
        <v>2227393195</v>
      </c>
      <c r="J1891" s="3" t="s">
        <v>14231</v>
      </c>
      <c r="K1891" s="4">
        <v>43868</v>
      </c>
      <c r="L1891" s="3" t="s">
        <v>14232</v>
      </c>
    </row>
    <row r="1892" spans="1:12" x14ac:dyDescent="0.2">
      <c r="A1892" s="1">
        <v>1891</v>
      </c>
      <c r="B1892" s="2" t="s">
        <v>14233</v>
      </c>
      <c r="C1892" s="2" t="s">
        <v>3619</v>
      </c>
      <c r="D1892" s="2" t="s">
        <v>11111</v>
      </c>
      <c r="E1892" s="2" t="s">
        <v>14234</v>
      </c>
      <c r="F1892" s="2" t="s">
        <v>14235</v>
      </c>
      <c r="G1892" s="2" t="s">
        <v>340</v>
      </c>
      <c r="H1892" s="2" t="s">
        <v>14236</v>
      </c>
      <c r="I1892" s="2" t="s">
        <v>14237</v>
      </c>
      <c r="J1892" s="3" t="s">
        <v>14238</v>
      </c>
      <c r="K1892" s="4">
        <v>44065</v>
      </c>
      <c r="L1892" s="3" t="s">
        <v>14239</v>
      </c>
    </row>
    <row r="1893" spans="1:12" x14ac:dyDescent="0.2">
      <c r="A1893" s="1">
        <v>1892</v>
      </c>
      <c r="B1893" s="2" t="s">
        <v>14240</v>
      </c>
      <c r="C1893" s="2" t="s">
        <v>14241</v>
      </c>
      <c r="D1893" s="2" t="s">
        <v>1690</v>
      </c>
      <c r="E1893" s="2" t="s">
        <v>14242</v>
      </c>
      <c r="F1893" s="2" t="s">
        <v>14243</v>
      </c>
      <c r="G1893" s="2" t="s">
        <v>7163</v>
      </c>
      <c r="H1893" s="2" t="s">
        <v>14244</v>
      </c>
      <c r="I1893" s="2" t="s">
        <v>14245</v>
      </c>
      <c r="J1893" s="3" t="s">
        <v>14246</v>
      </c>
      <c r="K1893" s="4">
        <v>43913</v>
      </c>
      <c r="L1893" s="3" t="s">
        <v>14247</v>
      </c>
    </row>
    <row r="1894" spans="1:12" x14ac:dyDescent="0.2">
      <c r="A1894" s="1">
        <v>1893</v>
      </c>
      <c r="B1894" s="2" t="s">
        <v>14248</v>
      </c>
      <c r="C1894" s="2" t="s">
        <v>6071</v>
      </c>
      <c r="D1894" s="2" t="s">
        <v>1085</v>
      </c>
      <c r="E1894" s="2" t="s">
        <v>14249</v>
      </c>
      <c r="F1894" s="2" t="s">
        <v>14250</v>
      </c>
      <c r="G1894" s="2" t="s">
        <v>3116</v>
      </c>
      <c r="H1894" s="2" t="s">
        <v>14251</v>
      </c>
      <c r="I1894" s="2" t="s">
        <v>14252</v>
      </c>
      <c r="J1894" s="3" t="s">
        <v>14253</v>
      </c>
      <c r="K1894" s="4">
        <v>44285</v>
      </c>
      <c r="L1894" s="3" t="s">
        <v>14254</v>
      </c>
    </row>
    <row r="1895" spans="1:12" x14ac:dyDescent="0.2">
      <c r="A1895" s="1">
        <v>1894</v>
      </c>
      <c r="B1895" s="2" t="s">
        <v>14255</v>
      </c>
      <c r="C1895" s="2" t="s">
        <v>9433</v>
      </c>
      <c r="D1895" s="2" t="s">
        <v>69</v>
      </c>
      <c r="E1895" s="2" t="s">
        <v>14256</v>
      </c>
      <c r="F1895" s="2" t="s">
        <v>14257</v>
      </c>
      <c r="G1895" s="2" t="s">
        <v>4116</v>
      </c>
      <c r="H1895" s="2" t="s">
        <v>14258</v>
      </c>
      <c r="I1895" s="2">
        <v>1607373301</v>
      </c>
      <c r="J1895" s="3" t="s">
        <v>14259</v>
      </c>
      <c r="K1895" s="4">
        <v>44410</v>
      </c>
      <c r="L1895" s="3" t="s">
        <v>14260</v>
      </c>
    </row>
    <row r="1896" spans="1:12" x14ac:dyDescent="0.2">
      <c r="A1896" s="1">
        <v>1895</v>
      </c>
      <c r="B1896" s="2" t="s">
        <v>14261</v>
      </c>
      <c r="C1896" s="2" t="s">
        <v>2899</v>
      </c>
      <c r="D1896" s="2" t="s">
        <v>9953</v>
      </c>
      <c r="E1896" s="2" t="s">
        <v>14262</v>
      </c>
      <c r="F1896" s="2" t="s">
        <v>14263</v>
      </c>
      <c r="G1896" s="2" t="s">
        <v>419</v>
      </c>
      <c r="H1896" s="2" t="s">
        <v>14264</v>
      </c>
      <c r="I1896" s="2" t="s">
        <v>14265</v>
      </c>
      <c r="J1896" s="3" t="s">
        <v>14266</v>
      </c>
      <c r="K1896" s="4">
        <v>44172</v>
      </c>
      <c r="L1896" s="3" t="s">
        <v>14267</v>
      </c>
    </row>
    <row r="1897" spans="1:12" x14ac:dyDescent="0.2">
      <c r="A1897" s="1">
        <v>1896</v>
      </c>
      <c r="B1897" s="2" t="s">
        <v>14268</v>
      </c>
      <c r="C1897" s="2" t="s">
        <v>6654</v>
      </c>
      <c r="D1897" s="2" t="s">
        <v>4073</v>
      </c>
      <c r="E1897" s="2" t="s">
        <v>14269</v>
      </c>
      <c r="F1897" s="2" t="s">
        <v>14270</v>
      </c>
      <c r="G1897" s="2" t="s">
        <v>2015</v>
      </c>
      <c r="H1897" s="2" t="s">
        <v>14271</v>
      </c>
      <c r="I1897" s="2" t="s">
        <v>14272</v>
      </c>
      <c r="J1897" s="3" t="s">
        <v>14273</v>
      </c>
      <c r="K1897" s="4">
        <v>44024</v>
      </c>
      <c r="L1897" s="3" t="s">
        <v>14274</v>
      </c>
    </row>
    <row r="1898" spans="1:12" x14ac:dyDescent="0.2">
      <c r="A1898" s="1">
        <v>1897</v>
      </c>
      <c r="B1898" s="2" t="s">
        <v>14275</v>
      </c>
      <c r="C1898" s="2" t="s">
        <v>7018</v>
      </c>
      <c r="D1898" s="2" t="s">
        <v>114</v>
      </c>
      <c r="E1898" s="2" t="s">
        <v>14276</v>
      </c>
      <c r="F1898" s="2" t="s">
        <v>14277</v>
      </c>
      <c r="G1898" s="2" t="s">
        <v>1013</v>
      </c>
      <c r="H1898" s="2" t="s">
        <v>14278</v>
      </c>
      <c r="I1898" s="2">
        <v>6189627017</v>
      </c>
      <c r="J1898" s="3" t="s">
        <v>14279</v>
      </c>
      <c r="K1898" s="4">
        <v>44639</v>
      </c>
      <c r="L1898" s="3" t="s">
        <v>14280</v>
      </c>
    </row>
    <row r="1899" spans="1:12" x14ac:dyDescent="0.2">
      <c r="A1899" s="1">
        <v>1898</v>
      </c>
      <c r="B1899" s="2" t="s">
        <v>14281</v>
      </c>
      <c r="C1899" s="2" t="s">
        <v>6836</v>
      </c>
      <c r="D1899" s="2" t="s">
        <v>7435</v>
      </c>
      <c r="E1899" s="2" t="s">
        <v>14282</v>
      </c>
      <c r="F1899" s="2" t="s">
        <v>14283</v>
      </c>
      <c r="G1899" s="2" t="s">
        <v>7639</v>
      </c>
      <c r="H1899" s="2" t="s">
        <v>14284</v>
      </c>
      <c r="I1899" s="2" t="s">
        <v>14285</v>
      </c>
      <c r="J1899" s="3" t="s">
        <v>14286</v>
      </c>
      <c r="K1899" s="4">
        <v>44382</v>
      </c>
      <c r="L1899" s="3" t="s">
        <v>14287</v>
      </c>
    </row>
    <row r="1900" spans="1:12" x14ac:dyDescent="0.2">
      <c r="A1900" s="1">
        <v>1899</v>
      </c>
      <c r="B1900" s="2" t="s">
        <v>14288</v>
      </c>
      <c r="C1900" s="2" t="s">
        <v>104</v>
      </c>
      <c r="D1900" s="2" t="s">
        <v>1598</v>
      </c>
      <c r="E1900" s="2" t="s">
        <v>14289</v>
      </c>
      <c r="F1900" s="2" t="s">
        <v>14290</v>
      </c>
      <c r="G1900" s="2" t="s">
        <v>4335</v>
      </c>
      <c r="H1900" s="2" t="s">
        <v>14291</v>
      </c>
      <c r="I1900" s="2" t="s">
        <v>14292</v>
      </c>
      <c r="J1900" s="3" t="s">
        <v>14293</v>
      </c>
      <c r="K1900" s="4">
        <v>44620</v>
      </c>
      <c r="L1900" s="3" t="s">
        <v>14294</v>
      </c>
    </row>
    <row r="1901" spans="1:12" x14ac:dyDescent="0.2">
      <c r="A1901" s="1">
        <v>1900</v>
      </c>
      <c r="B1901" s="2" t="s">
        <v>14295</v>
      </c>
      <c r="C1901" s="2" t="s">
        <v>2676</v>
      </c>
      <c r="D1901" s="2" t="s">
        <v>4663</v>
      </c>
      <c r="E1901" s="2" t="s">
        <v>14296</v>
      </c>
      <c r="F1901" s="2" t="s">
        <v>14297</v>
      </c>
      <c r="G1901" s="2" t="s">
        <v>227</v>
      </c>
      <c r="H1901" s="2" t="s">
        <v>14298</v>
      </c>
      <c r="I1901" s="2">
        <f>1-290-77-9733</f>
        <v>-10099</v>
      </c>
      <c r="J1901" s="3" t="s">
        <v>14299</v>
      </c>
      <c r="K1901" s="4">
        <v>44404</v>
      </c>
      <c r="L1901" s="3" t="s">
        <v>14300</v>
      </c>
    </row>
    <row r="1902" spans="1:12" x14ac:dyDescent="0.2">
      <c r="A1902" s="1">
        <v>1901</v>
      </c>
      <c r="B1902" s="2" t="s">
        <v>14301</v>
      </c>
      <c r="C1902" s="2" t="s">
        <v>14302</v>
      </c>
      <c r="D1902" s="2" t="s">
        <v>537</v>
      </c>
      <c r="E1902" s="2" t="s">
        <v>14303</v>
      </c>
      <c r="F1902" s="2" t="s">
        <v>14304</v>
      </c>
      <c r="G1902" s="2" t="s">
        <v>1041</v>
      </c>
      <c r="H1902" s="2" t="s">
        <v>14305</v>
      </c>
      <c r="I1902" s="2" t="s">
        <v>14306</v>
      </c>
      <c r="J1902" s="3" t="s">
        <v>14307</v>
      </c>
      <c r="K1902" s="4">
        <v>43868</v>
      </c>
      <c r="L1902" s="3" t="s">
        <v>14308</v>
      </c>
    </row>
    <row r="1903" spans="1:12" x14ac:dyDescent="0.2">
      <c r="A1903" s="1">
        <v>1902</v>
      </c>
      <c r="B1903" s="2" t="s">
        <v>14309</v>
      </c>
      <c r="C1903" s="2" t="s">
        <v>3902</v>
      </c>
      <c r="D1903" s="2" t="s">
        <v>14310</v>
      </c>
      <c r="E1903" s="2" t="s">
        <v>14311</v>
      </c>
      <c r="F1903" s="2" t="s">
        <v>14312</v>
      </c>
      <c r="G1903" s="2" t="s">
        <v>117</v>
      </c>
      <c r="H1903" s="2" t="s">
        <v>14313</v>
      </c>
      <c r="I1903" s="2" t="s">
        <v>14314</v>
      </c>
      <c r="J1903" s="3" t="s">
        <v>14315</v>
      </c>
      <c r="K1903" s="4">
        <v>44597</v>
      </c>
      <c r="L1903" s="3" t="s">
        <v>14316</v>
      </c>
    </row>
    <row r="1904" spans="1:12" x14ac:dyDescent="0.2">
      <c r="A1904" s="1">
        <v>1903</v>
      </c>
      <c r="B1904" s="2" t="s">
        <v>14317</v>
      </c>
      <c r="C1904" s="2" t="s">
        <v>3628</v>
      </c>
      <c r="D1904" s="2" t="s">
        <v>95</v>
      </c>
      <c r="E1904" s="2" t="s">
        <v>14318</v>
      </c>
      <c r="F1904" s="2" t="s">
        <v>14319</v>
      </c>
      <c r="G1904" s="2" t="s">
        <v>1013</v>
      </c>
      <c r="H1904" s="2" t="s">
        <v>14320</v>
      </c>
      <c r="I1904" s="2">
        <f>1-594-929-5302</f>
        <v>-6824</v>
      </c>
      <c r="J1904" s="3" t="s">
        <v>14321</v>
      </c>
      <c r="K1904" s="4">
        <v>43856</v>
      </c>
      <c r="L1904" s="3" t="s">
        <v>14322</v>
      </c>
    </row>
    <row r="1905" spans="1:12" x14ac:dyDescent="0.2">
      <c r="A1905" s="1">
        <v>1904</v>
      </c>
      <c r="B1905" s="2" t="s">
        <v>14323</v>
      </c>
      <c r="C1905" s="2" t="s">
        <v>3148</v>
      </c>
      <c r="D1905" s="2" t="s">
        <v>861</v>
      </c>
      <c r="E1905" s="2" t="s">
        <v>14324</v>
      </c>
      <c r="F1905" s="2" t="s">
        <v>4856</v>
      </c>
      <c r="G1905" s="2" t="s">
        <v>4492</v>
      </c>
      <c r="H1905" s="2" t="s">
        <v>14325</v>
      </c>
      <c r="I1905" s="2" t="s">
        <v>14326</v>
      </c>
      <c r="J1905" s="3" t="s">
        <v>14327</v>
      </c>
      <c r="K1905" s="4">
        <v>44530</v>
      </c>
      <c r="L1905" s="3" t="s">
        <v>14328</v>
      </c>
    </row>
    <row r="1906" spans="1:12" x14ac:dyDescent="0.2">
      <c r="A1906" s="1">
        <v>1905</v>
      </c>
      <c r="B1906" s="2" t="s">
        <v>14329</v>
      </c>
      <c r="C1906" s="2" t="s">
        <v>6063</v>
      </c>
      <c r="D1906" s="2" t="s">
        <v>5554</v>
      </c>
      <c r="E1906" s="2" t="s">
        <v>14330</v>
      </c>
      <c r="F1906" s="2" t="s">
        <v>14331</v>
      </c>
      <c r="G1906" s="2" t="s">
        <v>2963</v>
      </c>
      <c r="H1906" s="2" t="s">
        <v>14332</v>
      </c>
      <c r="I1906" s="2" t="s">
        <v>14333</v>
      </c>
      <c r="J1906" s="3" t="s">
        <v>14334</v>
      </c>
      <c r="K1906" s="4">
        <v>44218</v>
      </c>
      <c r="L1906" s="3" t="s">
        <v>14335</v>
      </c>
    </row>
    <row r="1907" spans="1:12" x14ac:dyDescent="0.2">
      <c r="A1907" s="1">
        <v>1906</v>
      </c>
      <c r="B1907" s="2" t="s">
        <v>14336</v>
      </c>
      <c r="C1907" s="2" t="s">
        <v>3052</v>
      </c>
      <c r="D1907" s="2" t="s">
        <v>14337</v>
      </c>
      <c r="E1907" s="2" t="s">
        <v>14338</v>
      </c>
      <c r="F1907" s="2" t="s">
        <v>12970</v>
      </c>
      <c r="G1907" s="2" t="s">
        <v>1158</v>
      </c>
      <c r="H1907" s="2" t="s">
        <v>14339</v>
      </c>
      <c r="I1907" s="2" t="s">
        <v>14340</v>
      </c>
      <c r="J1907" s="3" t="s">
        <v>14341</v>
      </c>
      <c r="K1907" s="4">
        <v>44326</v>
      </c>
      <c r="L1907" s="3" t="s">
        <v>14342</v>
      </c>
    </row>
    <row r="1908" spans="1:12" x14ac:dyDescent="0.2">
      <c r="A1908" s="1">
        <v>1907</v>
      </c>
      <c r="B1908" s="2" t="s">
        <v>14343</v>
      </c>
      <c r="C1908" s="2" t="s">
        <v>4932</v>
      </c>
      <c r="D1908" s="2" t="s">
        <v>2539</v>
      </c>
      <c r="E1908" s="2" t="s">
        <v>14344</v>
      </c>
      <c r="F1908" s="2" t="s">
        <v>14345</v>
      </c>
      <c r="G1908" s="2" t="s">
        <v>36</v>
      </c>
      <c r="H1908" s="2" t="s">
        <v>14346</v>
      </c>
      <c r="I1908" s="2" t="s">
        <v>14347</v>
      </c>
      <c r="J1908" s="3" t="s">
        <v>14348</v>
      </c>
      <c r="K1908" s="4">
        <v>44538</v>
      </c>
      <c r="L1908" s="3" t="s">
        <v>14349</v>
      </c>
    </row>
    <row r="1909" spans="1:12" x14ac:dyDescent="0.2">
      <c r="A1909" s="1">
        <v>1908</v>
      </c>
      <c r="B1909" s="2" t="s">
        <v>14350</v>
      </c>
      <c r="C1909" s="2" t="s">
        <v>675</v>
      </c>
      <c r="D1909" s="2" t="s">
        <v>9128</v>
      </c>
      <c r="E1909" s="2" t="s">
        <v>14351</v>
      </c>
      <c r="F1909" s="2" t="s">
        <v>14352</v>
      </c>
      <c r="G1909" s="2" t="s">
        <v>301</v>
      </c>
      <c r="H1909" s="2" t="s">
        <v>14353</v>
      </c>
      <c r="I1909" s="2">
        <v>5361352759</v>
      </c>
      <c r="J1909" s="3" t="s">
        <v>14354</v>
      </c>
      <c r="K1909" s="4">
        <v>43961</v>
      </c>
      <c r="L1909" s="3" t="s">
        <v>14355</v>
      </c>
    </row>
    <row r="1910" spans="1:12" x14ac:dyDescent="0.2">
      <c r="A1910" s="1">
        <v>1909</v>
      </c>
      <c r="B1910" s="2" t="s">
        <v>14356</v>
      </c>
      <c r="C1910" s="2" t="s">
        <v>2798</v>
      </c>
      <c r="D1910" s="2" t="s">
        <v>6569</v>
      </c>
      <c r="E1910" s="2" t="s">
        <v>14357</v>
      </c>
      <c r="F1910" s="2" t="s">
        <v>14358</v>
      </c>
      <c r="G1910" s="2" t="s">
        <v>2089</v>
      </c>
      <c r="H1910" s="2" t="s">
        <v>14359</v>
      </c>
      <c r="I1910" s="2" t="s">
        <v>14360</v>
      </c>
      <c r="J1910" s="3" t="s">
        <v>14361</v>
      </c>
      <c r="K1910" s="4">
        <v>44407</v>
      </c>
      <c r="L1910" s="3" t="s">
        <v>14362</v>
      </c>
    </row>
    <row r="1911" spans="1:12" x14ac:dyDescent="0.2">
      <c r="A1911" s="1">
        <v>1910</v>
      </c>
      <c r="B1911" s="2" t="s">
        <v>14363</v>
      </c>
      <c r="C1911" s="2" t="s">
        <v>2374</v>
      </c>
      <c r="D1911" s="2" t="s">
        <v>14364</v>
      </c>
      <c r="E1911" s="2" t="s">
        <v>14365</v>
      </c>
      <c r="F1911" s="2" t="s">
        <v>14366</v>
      </c>
      <c r="G1911" s="2" t="s">
        <v>705</v>
      </c>
      <c r="H1911" s="2" t="s">
        <v>14367</v>
      </c>
      <c r="I1911" s="2" t="s">
        <v>14368</v>
      </c>
      <c r="J1911" s="3" t="s">
        <v>14369</v>
      </c>
      <c r="K1911" s="4">
        <v>44106</v>
      </c>
      <c r="L1911" s="3" t="s">
        <v>4357</v>
      </c>
    </row>
    <row r="1912" spans="1:12" x14ac:dyDescent="0.2">
      <c r="A1912" s="1">
        <v>1911</v>
      </c>
      <c r="B1912" s="2" t="s">
        <v>14370</v>
      </c>
      <c r="C1912" s="2" t="s">
        <v>2459</v>
      </c>
      <c r="D1912" s="2" t="s">
        <v>3467</v>
      </c>
      <c r="E1912" s="2" t="s">
        <v>14371</v>
      </c>
      <c r="F1912" s="2" t="s">
        <v>14372</v>
      </c>
      <c r="G1912" s="2" t="s">
        <v>181</v>
      </c>
      <c r="H1912" s="2" t="s">
        <v>14373</v>
      </c>
      <c r="I1912" s="2" t="s">
        <v>14374</v>
      </c>
      <c r="J1912" s="3" t="s">
        <v>14375</v>
      </c>
      <c r="K1912" s="4">
        <v>44273</v>
      </c>
      <c r="L1912" s="3" t="s">
        <v>6338</v>
      </c>
    </row>
    <row r="1913" spans="1:12" x14ac:dyDescent="0.2">
      <c r="A1913" s="1">
        <v>1912</v>
      </c>
      <c r="B1913" s="2" t="s">
        <v>14376</v>
      </c>
      <c r="C1913" s="2" t="s">
        <v>12690</v>
      </c>
      <c r="D1913" s="2" t="s">
        <v>14377</v>
      </c>
      <c r="E1913" s="2" t="s">
        <v>14378</v>
      </c>
      <c r="F1913" s="2" t="s">
        <v>14379</v>
      </c>
      <c r="G1913" s="2" t="s">
        <v>117</v>
      </c>
      <c r="H1913" s="2" t="s">
        <v>14380</v>
      </c>
      <c r="I1913" s="2" t="s">
        <v>14381</v>
      </c>
      <c r="J1913" s="3" t="s">
        <v>14382</v>
      </c>
      <c r="K1913" s="4">
        <v>44612</v>
      </c>
      <c r="L1913" s="3" t="s">
        <v>14383</v>
      </c>
    </row>
    <row r="1914" spans="1:12" x14ac:dyDescent="0.2">
      <c r="A1914" s="1">
        <v>1913</v>
      </c>
      <c r="B1914" s="2" t="s">
        <v>14384</v>
      </c>
      <c r="C1914" s="2" t="s">
        <v>2734</v>
      </c>
      <c r="D1914" s="2" t="s">
        <v>2752</v>
      </c>
      <c r="E1914" s="2" t="s">
        <v>14385</v>
      </c>
      <c r="F1914" s="2" t="s">
        <v>8421</v>
      </c>
      <c r="G1914" s="2" t="s">
        <v>181</v>
      </c>
      <c r="H1914" s="2">
        <v>4036464204</v>
      </c>
      <c r="I1914" s="2" t="s">
        <v>14386</v>
      </c>
      <c r="J1914" s="3" t="s">
        <v>14387</v>
      </c>
      <c r="K1914" s="4">
        <v>43906</v>
      </c>
      <c r="L1914" s="3" t="s">
        <v>14388</v>
      </c>
    </row>
    <row r="1915" spans="1:12" x14ac:dyDescent="0.2">
      <c r="A1915" s="1">
        <v>1914</v>
      </c>
      <c r="B1915" s="2" t="s">
        <v>14389</v>
      </c>
      <c r="C1915" s="2" t="s">
        <v>9901</v>
      </c>
      <c r="D1915" s="2" t="s">
        <v>4413</v>
      </c>
      <c r="E1915" s="2" t="s">
        <v>14390</v>
      </c>
      <c r="F1915" s="2" t="s">
        <v>7245</v>
      </c>
      <c r="G1915" s="2" t="s">
        <v>301</v>
      </c>
      <c r="H1915" s="2" t="s">
        <v>14391</v>
      </c>
      <c r="I1915" s="2" t="s">
        <v>14392</v>
      </c>
      <c r="J1915" s="3" t="s">
        <v>14393</v>
      </c>
      <c r="K1915" s="4">
        <v>43869</v>
      </c>
      <c r="L1915" s="3" t="s">
        <v>14394</v>
      </c>
    </row>
    <row r="1916" spans="1:12" x14ac:dyDescent="0.2">
      <c r="A1916" s="1">
        <v>1915</v>
      </c>
      <c r="B1916" s="2" t="s">
        <v>14395</v>
      </c>
      <c r="C1916" s="2" t="s">
        <v>1046</v>
      </c>
      <c r="D1916" s="2" t="s">
        <v>6148</v>
      </c>
      <c r="E1916" s="2" t="s">
        <v>14396</v>
      </c>
      <c r="F1916" s="2" t="s">
        <v>14397</v>
      </c>
      <c r="G1916" s="2" t="s">
        <v>6506</v>
      </c>
      <c r="H1916" s="2">
        <v>1695662591</v>
      </c>
      <c r="I1916" s="2" t="s">
        <v>14398</v>
      </c>
      <c r="J1916" s="3" t="s">
        <v>14399</v>
      </c>
      <c r="K1916" s="4">
        <v>44354</v>
      </c>
      <c r="L1916" s="3" t="s">
        <v>14400</v>
      </c>
    </row>
    <row r="1917" spans="1:12" x14ac:dyDescent="0.2">
      <c r="A1917" s="1">
        <v>1916</v>
      </c>
      <c r="B1917" s="2" t="s">
        <v>14401</v>
      </c>
      <c r="C1917" s="2" t="s">
        <v>4342</v>
      </c>
      <c r="D1917" s="2" t="s">
        <v>2442</v>
      </c>
      <c r="E1917" s="2" t="s">
        <v>14402</v>
      </c>
      <c r="F1917" s="2" t="s">
        <v>14403</v>
      </c>
      <c r="G1917" s="2" t="s">
        <v>1618</v>
      </c>
      <c r="H1917" s="2" t="s">
        <v>14404</v>
      </c>
      <c r="I1917" s="2" t="s">
        <v>14405</v>
      </c>
      <c r="J1917" s="3" t="s">
        <v>14406</v>
      </c>
      <c r="K1917" s="4">
        <v>44245</v>
      </c>
      <c r="L1917" s="3" t="s">
        <v>14407</v>
      </c>
    </row>
    <row r="1918" spans="1:12" x14ac:dyDescent="0.2">
      <c r="A1918" s="1">
        <v>1917</v>
      </c>
      <c r="B1918" s="2" t="s">
        <v>14408</v>
      </c>
      <c r="C1918" s="2" t="s">
        <v>4837</v>
      </c>
      <c r="D1918" s="2" t="s">
        <v>14409</v>
      </c>
      <c r="E1918" s="2" t="s">
        <v>14410</v>
      </c>
      <c r="F1918" s="2" t="s">
        <v>14411</v>
      </c>
      <c r="G1918" s="2" t="s">
        <v>4177</v>
      </c>
      <c r="H1918" s="2" t="s">
        <v>14412</v>
      </c>
      <c r="I1918" s="2" t="s">
        <v>14413</v>
      </c>
      <c r="J1918" s="3" t="s">
        <v>14414</v>
      </c>
      <c r="K1918" s="4">
        <v>43838</v>
      </c>
      <c r="L1918" s="3" t="s">
        <v>14415</v>
      </c>
    </row>
    <row r="1919" spans="1:12" x14ac:dyDescent="0.2">
      <c r="A1919" s="1">
        <v>1918</v>
      </c>
      <c r="B1919" s="2" t="s">
        <v>14416</v>
      </c>
      <c r="C1919" s="2" t="s">
        <v>40</v>
      </c>
      <c r="D1919" s="2" t="s">
        <v>1360</v>
      </c>
      <c r="E1919" s="2" t="s">
        <v>14417</v>
      </c>
      <c r="F1919" s="2" t="s">
        <v>14418</v>
      </c>
      <c r="G1919" s="2" t="s">
        <v>1544</v>
      </c>
      <c r="H1919" s="2" t="s">
        <v>14419</v>
      </c>
      <c r="I1919" s="2">
        <v>5735395696</v>
      </c>
      <c r="J1919" s="3" t="s">
        <v>14420</v>
      </c>
      <c r="K1919" s="4">
        <v>44261</v>
      </c>
      <c r="L1919" s="3" t="s">
        <v>14421</v>
      </c>
    </row>
    <row r="1920" spans="1:12" x14ac:dyDescent="0.2">
      <c r="A1920" s="1">
        <v>1919</v>
      </c>
      <c r="B1920" s="2" t="s">
        <v>14422</v>
      </c>
      <c r="C1920" s="2" t="s">
        <v>5115</v>
      </c>
      <c r="D1920" s="2" t="s">
        <v>3685</v>
      </c>
      <c r="E1920" s="2" t="s">
        <v>14423</v>
      </c>
      <c r="F1920" s="2" t="s">
        <v>14424</v>
      </c>
      <c r="G1920" s="2" t="s">
        <v>6506</v>
      </c>
      <c r="H1920" s="2" t="s">
        <v>14425</v>
      </c>
      <c r="I1920" s="2" t="s">
        <v>14426</v>
      </c>
      <c r="J1920" s="3" t="s">
        <v>14427</v>
      </c>
      <c r="K1920" s="4">
        <v>44677</v>
      </c>
      <c r="L1920" s="3" t="s">
        <v>14428</v>
      </c>
    </row>
    <row r="1921" spans="1:12" x14ac:dyDescent="0.2">
      <c r="A1921" s="1">
        <v>1920</v>
      </c>
      <c r="B1921" s="2" t="s">
        <v>14429</v>
      </c>
      <c r="C1921" s="2" t="s">
        <v>756</v>
      </c>
      <c r="D1921" s="2" t="s">
        <v>6016</v>
      </c>
      <c r="E1921" s="2" t="s">
        <v>14430</v>
      </c>
      <c r="F1921" s="2" t="s">
        <v>14431</v>
      </c>
      <c r="G1921" s="2" t="s">
        <v>1637</v>
      </c>
      <c r="H1921" s="2" t="s">
        <v>14432</v>
      </c>
      <c r="I1921" s="2" t="s">
        <v>14433</v>
      </c>
      <c r="J1921" s="3" t="s">
        <v>14434</v>
      </c>
      <c r="K1921" s="4">
        <v>44637</v>
      </c>
      <c r="L1921" s="3" t="s">
        <v>14435</v>
      </c>
    </row>
    <row r="1922" spans="1:12" x14ac:dyDescent="0.2">
      <c r="A1922" s="1">
        <v>1921</v>
      </c>
      <c r="B1922" s="2" t="s">
        <v>14436</v>
      </c>
      <c r="C1922" s="2" t="s">
        <v>3557</v>
      </c>
      <c r="D1922" s="2" t="s">
        <v>1541</v>
      </c>
      <c r="E1922" s="2" t="s">
        <v>14437</v>
      </c>
      <c r="F1922" s="2" t="s">
        <v>14438</v>
      </c>
      <c r="G1922" s="2" t="s">
        <v>4281</v>
      </c>
      <c r="H1922" s="2" t="s">
        <v>14439</v>
      </c>
      <c r="I1922" s="2" t="s">
        <v>14440</v>
      </c>
      <c r="J1922" s="3" t="s">
        <v>14441</v>
      </c>
      <c r="K1922" s="4">
        <v>44098</v>
      </c>
      <c r="L1922" s="3" t="s">
        <v>14442</v>
      </c>
    </row>
    <row r="1923" spans="1:12" x14ac:dyDescent="0.2">
      <c r="A1923" s="1">
        <v>1922</v>
      </c>
      <c r="B1923" s="2" t="s">
        <v>14443</v>
      </c>
      <c r="C1923" s="2" t="s">
        <v>1735</v>
      </c>
      <c r="D1923" s="2" t="s">
        <v>14444</v>
      </c>
      <c r="E1923" s="2" t="s">
        <v>5253</v>
      </c>
      <c r="F1923" s="2" t="s">
        <v>14445</v>
      </c>
      <c r="G1923" s="2" t="s">
        <v>134</v>
      </c>
      <c r="H1923" s="2" t="s">
        <v>14446</v>
      </c>
      <c r="I1923" s="2" t="s">
        <v>14447</v>
      </c>
      <c r="J1923" s="3" t="s">
        <v>14448</v>
      </c>
      <c r="K1923" s="4">
        <v>44124</v>
      </c>
      <c r="L1923" s="3" t="s">
        <v>14449</v>
      </c>
    </row>
    <row r="1924" spans="1:12" x14ac:dyDescent="0.2">
      <c r="A1924" s="1">
        <v>1923</v>
      </c>
      <c r="B1924" s="2" t="s">
        <v>14450</v>
      </c>
      <c r="C1924" s="2" t="s">
        <v>113</v>
      </c>
      <c r="D1924" s="2" t="s">
        <v>11081</v>
      </c>
      <c r="E1924" s="2" t="s">
        <v>14451</v>
      </c>
      <c r="F1924" s="2" t="s">
        <v>14452</v>
      </c>
      <c r="G1924" s="2" t="s">
        <v>2653</v>
      </c>
      <c r="H1924" s="2">
        <f>1-473-858-2053</f>
        <v>-3383</v>
      </c>
      <c r="I1924" s="2" t="s">
        <v>14453</v>
      </c>
      <c r="J1924" s="3" t="s">
        <v>14454</v>
      </c>
      <c r="K1924" s="4">
        <v>44151</v>
      </c>
      <c r="L1924" s="3" t="s">
        <v>14455</v>
      </c>
    </row>
    <row r="1925" spans="1:12" x14ac:dyDescent="0.2">
      <c r="A1925" s="1">
        <v>1924</v>
      </c>
      <c r="B1925" s="2" t="s">
        <v>14456</v>
      </c>
      <c r="C1925" s="2" t="s">
        <v>3442</v>
      </c>
      <c r="D1925" s="2" t="s">
        <v>3912</v>
      </c>
      <c r="E1925" s="2" t="s">
        <v>14457</v>
      </c>
      <c r="F1925" s="2" t="s">
        <v>14458</v>
      </c>
      <c r="G1925" s="2" t="s">
        <v>44</v>
      </c>
      <c r="H1925" s="2" t="s">
        <v>14459</v>
      </c>
      <c r="I1925" s="2" t="s">
        <v>14460</v>
      </c>
      <c r="J1925" s="3" t="s">
        <v>14461</v>
      </c>
      <c r="K1925" s="4">
        <v>43927</v>
      </c>
      <c r="L1925" s="3" t="s">
        <v>14462</v>
      </c>
    </row>
    <row r="1926" spans="1:12" x14ac:dyDescent="0.2">
      <c r="A1926" s="1">
        <v>1925</v>
      </c>
      <c r="B1926" s="2" t="s">
        <v>14463</v>
      </c>
      <c r="C1926" s="2" t="s">
        <v>1332</v>
      </c>
      <c r="D1926" s="2" t="s">
        <v>9434</v>
      </c>
      <c r="E1926" s="2" t="s">
        <v>14464</v>
      </c>
      <c r="F1926" s="2" t="s">
        <v>14465</v>
      </c>
      <c r="G1926" s="2" t="s">
        <v>89</v>
      </c>
      <c r="H1926" s="2" t="s">
        <v>14466</v>
      </c>
      <c r="I1926" s="2" t="s">
        <v>14467</v>
      </c>
      <c r="J1926" s="3" t="s">
        <v>14468</v>
      </c>
      <c r="K1926" s="4">
        <v>44228</v>
      </c>
      <c r="L1926" s="3" t="s">
        <v>14469</v>
      </c>
    </row>
    <row r="1927" spans="1:12" x14ac:dyDescent="0.2">
      <c r="A1927" s="1">
        <v>1926</v>
      </c>
      <c r="B1927" s="2" t="s">
        <v>14470</v>
      </c>
      <c r="C1927" s="2" t="s">
        <v>3597</v>
      </c>
      <c r="D1927" s="2" t="s">
        <v>7662</v>
      </c>
      <c r="E1927" s="2" t="s">
        <v>14471</v>
      </c>
      <c r="F1927" s="2" t="s">
        <v>14472</v>
      </c>
      <c r="G1927" s="2" t="s">
        <v>108</v>
      </c>
      <c r="H1927" s="2" t="s">
        <v>14473</v>
      </c>
      <c r="I1927" s="2" t="s">
        <v>14474</v>
      </c>
      <c r="J1927" s="3" t="s">
        <v>14475</v>
      </c>
      <c r="K1927" s="4">
        <v>44125</v>
      </c>
      <c r="L1927" s="3" t="s">
        <v>14476</v>
      </c>
    </row>
    <row r="1928" spans="1:12" x14ac:dyDescent="0.2">
      <c r="A1928" s="1">
        <v>1927</v>
      </c>
      <c r="B1928" s="2" t="s">
        <v>14477</v>
      </c>
      <c r="C1928" s="2" t="s">
        <v>3557</v>
      </c>
      <c r="D1928" s="2" t="s">
        <v>2784</v>
      </c>
      <c r="E1928" s="2" t="s">
        <v>14478</v>
      </c>
      <c r="F1928" s="2" t="s">
        <v>14479</v>
      </c>
      <c r="G1928" s="2" t="s">
        <v>162</v>
      </c>
      <c r="H1928" s="2" t="s">
        <v>14480</v>
      </c>
      <c r="I1928" s="2" t="s">
        <v>14481</v>
      </c>
      <c r="J1928" s="3" t="s">
        <v>14482</v>
      </c>
      <c r="K1928" s="4">
        <v>44706</v>
      </c>
      <c r="L1928" s="3" t="s">
        <v>14483</v>
      </c>
    </row>
    <row r="1929" spans="1:12" x14ac:dyDescent="0.2">
      <c r="A1929" s="1">
        <v>1928</v>
      </c>
      <c r="B1929" s="2" t="s">
        <v>14484</v>
      </c>
      <c r="C1929" s="2" t="s">
        <v>8512</v>
      </c>
      <c r="D1929" s="2" t="s">
        <v>4654</v>
      </c>
      <c r="E1929" s="2" t="s">
        <v>14485</v>
      </c>
      <c r="F1929" s="2" t="s">
        <v>14486</v>
      </c>
      <c r="G1929" s="2" t="s">
        <v>3396</v>
      </c>
      <c r="H1929" s="2">
        <f>1-808-176-3957</f>
        <v>-4940</v>
      </c>
      <c r="I1929" s="2" t="s">
        <v>14487</v>
      </c>
      <c r="J1929" s="3" t="s">
        <v>14488</v>
      </c>
      <c r="K1929" s="4">
        <v>44579</v>
      </c>
      <c r="L1929" s="3" t="s">
        <v>14489</v>
      </c>
    </row>
    <row r="1930" spans="1:12" x14ac:dyDescent="0.2">
      <c r="A1930" s="1">
        <v>1929</v>
      </c>
      <c r="B1930" s="2" t="s">
        <v>14490</v>
      </c>
      <c r="C1930" s="2" t="s">
        <v>4122</v>
      </c>
      <c r="D1930" s="2" t="s">
        <v>10506</v>
      </c>
      <c r="E1930" s="2" t="s">
        <v>14491</v>
      </c>
      <c r="F1930" s="2" t="s">
        <v>14492</v>
      </c>
      <c r="G1930" s="2" t="s">
        <v>2061</v>
      </c>
      <c r="H1930" s="2" t="s">
        <v>14493</v>
      </c>
      <c r="I1930" s="2" t="s">
        <v>14494</v>
      </c>
      <c r="J1930" s="3" t="s">
        <v>14495</v>
      </c>
      <c r="K1930" s="4">
        <v>44037</v>
      </c>
      <c r="L1930" s="3" t="s">
        <v>14496</v>
      </c>
    </row>
    <row r="1931" spans="1:12" x14ac:dyDescent="0.2">
      <c r="A1931" s="1">
        <v>1930</v>
      </c>
      <c r="B1931" s="2" t="s">
        <v>14497</v>
      </c>
      <c r="C1931" s="2" t="s">
        <v>1352</v>
      </c>
      <c r="D1931" s="2" t="s">
        <v>8821</v>
      </c>
      <c r="E1931" s="2" t="s">
        <v>12263</v>
      </c>
      <c r="F1931" s="2" t="s">
        <v>14498</v>
      </c>
      <c r="G1931" s="2" t="s">
        <v>570</v>
      </c>
      <c r="H1931" s="2" t="s">
        <v>14499</v>
      </c>
      <c r="I1931" s="2">
        <f>1-723-654-5630</f>
        <v>-7006</v>
      </c>
      <c r="J1931" s="3" t="s">
        <v>14500</v>
      </c>
      <c r="K1931" s="4">
        <v>44478</v>
      </c>
      <c r="L1931" s="3" t="s">
        <v>14501</v>
      </c>
    </row>
    <row r="1932" spans="1:12" x14ac:dyDescent="0.2">
      <c r="A1932" s="1">
        <v>1931</v>
      </c>
      <c r="B1932" s="2" t="s">
        <v>14502</v>
      </c>
      <c r="C1932" s="2" t="s">
        <v>14503</v>
      </c>
      <c r="D1932" s="2" t="s">
        <v>4422</v>
      </c>
      <c r="E1932" s="2" t="s">
        <v>14504</v>
      </c>
      <c r="F1932" s="2" t="s">
        <v>14505</v>
      </c>
      <c r="G1932" s="2" t="s">
        <v>1058</v>
      </c>
      <c r="H1932" s="2" t="s">
        <v>14506</v>
      </c>
      <c r="I1932" s="2" t="s">
        <v>14507</v>
      </c>
      <c r="J1932" s="3" t="s">
        <v>14508</v>
      </c>
      <c r="K1932" s="4">
        <v>44065</v>
      </c>
      <c r="L1932" s="3" t="s">
        <v>14509</v>
      </c>
    </row>
    <row r="1933" spans="1:12" x14ac:dyDescent="0.2">
      <c r="A1933" s="1">
        <v>1932</v>
      </c>
      <c r="B1933" s="2" t="s">
        <v>14510</v>
      </c>
      <c r="C1933" s="2" t="s">
        <v>1843</v>
      </c>
      <c r="D1933" s="2" t="s">
        <v>8433</v>
      </c>
      <c r="E1933" s="2" t="s">
        <v>14511</v>
      </c>
      <c r="F1933" s="2" t="s">
        <v>14512</v>
      </c>
      <c r="G1933" s="2" t="s">
        <v>1104</v>
      </c>
      <c r="H1933" s="2">
        <v>9969867329</v>
      </c>
      <c r="I1933" s="2" t="s">
        <v>14513</v>
      </c>
      <c r="J1933" s="3" t="s">
        <v>14514</v>
      </c>
      <c r="K1933" s="4">
        <v>43872</v>
      </c>
      <c r="L1933" s="3" t="s">
        <v>14515</v>
      </c>
    </row>
    <row r="1934" spans="1:12" x14ac:dyDescent="0.2">
      <c r="A1934" s="1">
        <v>1933</v>
      </c>
      <c r="B1934" s="2" t="s">
        <v>14516</v>
      </c>
      <c r="C1934" s="2" t="s">
        <v>4567</v>
      </c>
      <c r="D1934" s="2" t="s">
        <v>8587</v>
      </c>
      <c r="E1934" s="2" t="s">
        <v>14517</v>
      </c>
      <c r="F1934" s="2" t="s">
        <v>14518</v>
      </c>
      <c r="G1934" s="2" t="s">
        <v>643</v>
      </c>
      <c r="H1934" s="2" t="s">
        <v>14519</v>
      </c>
      <c r="I1934" s="2" t="s">
        <v>14520</v>
      </c>
      <c r="J1934" s="3" t="s">
        <v>14521</v>
      </c>
      <c r="K1934" s="4">
        <v>44210</v>
      </c>
      <c r="L1934" s="3" t="s">
        <v>14522</v>
      </c>
    </row>
    <row r="1935" spans="1:12" x14ac:dyDescent="0.2">
      <c r="A1935" s="1">
        <v>1934</v>
      </c>
      <c r="B1935" s="2" t="s">
        <v>14523</v>
      </c>
      <c r="C1935" s="2" t="s">
        <v>4985</v>
      </c>
      <c r="D1935" s="2" t="s">
        <v>14524</v>
      </c>
      <c r="E1935" s="2" t="s">
        <v>14525</v>
      </c>
      <c r="F1935" s="2" t="s">
        <v>14526</v>
      </c>
      <c r="G1935" s="2" t="s">
        <v>1544</v>
      </c>
      <c r="H1935" s="2" t="s">
        <v>14527</v>
      </c>
      <c r="I1935" s="2" t="s">
        <v>14528</v>
      </c>
      <c r="J1935" s="3" t="s">
        <v>14529</v>
      </c>
      <c r="K1935" s="4">
        <v>44561</v>
      </c>
      <c r="L1935" s="3" t="s">
        <v>14530</v>
      </c>
    </row>
    <row r="1936" spans="1:12" x14ac:dyDescent="0.2">
      <c r="A1936" s="1">
        <v>1935</v>
      </c>
      <c r="B1936" s="2" t="s">
        <v>14531</v>
      </c>
      <c r="C1936" s="2" t="s">
        <v>1377</v>
      </c>
      <c r="D1936" s="2" t="s">
        <v>10615</v>
      </c>
      <c r="E1936" s="2" t="s">
        <v>14532</v>
      </c>
      <c r="F1936" s="2" t="s">
        <v>14533</v>
      </c>
      <c r="G1936" s="2" t="s">
        <v>447</v>
      </c>
      <c r="H1936" s="2">
        <v>7844163994</v>
      </c>
      <c r="I1936" s="2" t="s">
        <v>14534</v>
      </c>
      <c r="J1936" s="3" t="s">
        <v>14535</v>
      </c>
      <c r="K1936" s="4">
        <v>44694</v>
      </c>
      <c r="L1936" s="3" t="s">
        <v>14536</v>
      </c>
    </row>
    <row r="1937" spans="1:12" x14ac:dyDescent="0.2">
      <c r="A1937" s="1">
        <v>1936</v>
      </c>
      <c r="B1937" s="2" t="s">
        <v>14537</v>
      </c>
      <c r="C1937" s="2" t="s">
        <v>5684</v>
      </c>
      <c r="D1937" s="2" t="s">
        <v>776</v>
      </c>
      <c r="E1937" s="2" t="s">
        <v>14538</v>
      </c>
      <c r="F1937" s="2" t="s">
        <v>14539</v>
      </c>
      <c r="G1937" s="2" t="s">
        <v>36</v>
      </c>
      <c r="H1937" s="2" t="s">
        <v>14540</v>
      </c>
      <c r="I1937" s="2" t="s">
        <v>14541</v>
      </c>
      <c r="J1937" s="3" t="s">
        <v>14542</v>
      </c>
      <c r="K1937" s="4">
        <v>44174</v>
      </c>
      <c r="L1937" s="3" t="s">
        <v>14543</v>
      </c>
    </row>
    <row r="1938" spans="1:12" x14ac:dyDescent="0.2">
      <c r="A1938" s="1">
        <v>1937</v>
      </c>
      <c r="B1938" s="2" t="s">
        <v>14544</v>
      </c>
      <c r="C1938" s="2" t="s">
        <v>1485</v>
      </c>
      <c r="D1938" s="2" t="s">
        <v>11917</v>
      </c>
      <c r="E1938" s="2" t="s">
        <v>14545</v>
      </c>
      <c r="F1938" s="2" t="s">
        <v>14546</v>
      </c>
      <c r="G1938" s="2" t="s">
        <v>3649</v>
      </c>
      <c r="H1938" s="2" t="s">
        <v>14547</v>
      </c>
      <c r="I1938" s="2" t="s">
        <v>14548</v>
      </c>
      <c r="J1938" s="3" t="s">
        <v>14549</v>
      </c>
      <c r="K1938" s="4">
        <v>44078</v>
      </c>
      <c r="L1938" s="3" t="s">
        <v>14550</v>
      </c>
    </row>
    <row r="1939" spans="1:12" x14ac:dyDescent="0.2">
      <c r="A1939" s="1">
        <v>1938</v>
      </c>
      <c r="B1939" s="2" t="s">
        <v>14551</v>
      </c>
      <c r="C1939" s="2" t="s">
        <v>10252</v>
      </c>
      <c r="D1939" s="2" t="s">
        <v>24</v>
      </c>
      <c r="E1939" s="2" t="s">
        <v>14552</v>
      </c>
      <c r="F1939" s="2" t="s">
        <v>14553</v>
      </c>
      <c r="G1939" s="2" t="s">
        <v>1738</v>
      </c>
      <c r="H1939" s="2">
        <f>1-79-614-6908</f>
        <v>-7600</v>
      </c>
      <c r="I1939" s="2" t="s">
        <v>14554</v>
      </c>
      <c r="J1939" s="3" t="s">
        <v>14555</v>
      </c>
      <c r="K1939" s="4">
        <v>44652</v>
      </c>
      <c r="L1939" s="3" t="s">
        <v>2331</v>
      </c>
    </row>
    <row r="1940" spans="1:12" x14ac:dyDescent="0.2">
      <c r="A1940" s="1">
        <v>1939</v>
      </c>
      <c r="B1940" s="2" t="s">
        <v>14556</v>
      </c>
      <c r="C1940" s="2" t="s">
        <v>916</v>
      </c>
      <c r="D1940" s="2" t="s">
        <v>6087</v>
      </c>
      <c r="E1940" s="2" t="s">
        <v>14557</v>
      </c>
      <c r="F1940" s="2" t="s">
        <v>14558</v>
      </c>
      <c r="G1940" s="2" t="s">
        <v>1925</v>
      </c>
      <c r="H1940" s="2" t="s">
        <v>14559</v>
      </c>
      <c r="I1940" s="2" t="s">
        <v>14560</v>
      </c>
      <c r="J1940" s="3" t="s">
        <v>14561</v>
      </c>
      <c r="K1940" s="4">
        <v>44129</v>
      </c>
      <c r="L1940" s="3" t="s">
        <v>14562</v>
      </c>
    </row>
    <row r="1941" spans="1:12" x14ac:dyDescent="0.2">
      <c r="A1941" s="1">
        <v>1940</v>
      </c>
      <c r="B1941" s="2" t="s">
        <v>14563</v>
      </c>
      <c r="C1941" s="2" t="s">
        <v>6395</v>
      </c>
      <c r="D1941" s="2" t="s">
        <v>13904</v>
      </c>
      <c r="E1941" s="2" t="s">
        <v>14564</v>
      </c>
      <c r="F1941" s="2" t="s">
        <v>14565</v>
      </c>
      <c r="G1941" s="2" t="s">
        <v>6042</v>
      </c>
      <c r="H1941" s="2">
        <v>8137688492</v>
      </c>
      <c r="I1941" s="2" t="s">
        <v>14566</v>
      </c>
      <c r="J1941" s="3" t="s">
        <v>14567</v>
      </c>
      <c r="K1941" s="4">
        <v>44250</v>
      </c>
      <c r="L1941" s="3" t="s">
        <v>14568</v>
      </c>
    </row>
    <row r="1942" spans="1:12" x14ac:dyDescent="0.2">
      <c r="A1942" s="1">
        <v>1941</v>
      </c>
      <c r="B1942" s="2" t="s">
        <v>14569</v>
      </c>
      <c r="C1942" s="2" t="s">
        <v>5876</v>
      </c>
      <c r="D1942" s="2" t="s">
        <v>14570</v>
      </c>
      <c r="E1942" s="2" t="s">
        <v>14571</v>
      </c>
      <c r="F1942" s="2" t="s">
        <v>14572</v>
      </c>
      <c r="G1942" s="2" t="s">
        <v>540</v>
      </c>
      <c r="H1942" s="2">
        <f>1-313-724-4645</f>
        <v>-5681</v>
      </c>
      <c r="I1942" s="2" t="s">
        <v>14573</v>
      </c>
      <c r="J1942" s="3" t="s">
        <v>14574</v>
      </c>
      <c r="K1942" s="4">
        <v>44221</v>
      </c>
      <c r="L1942" s="3" t="s">
        <v>1225</v>
      </c>
    </row>
    <row r="1943" spans="1:12" x14ac:dyDescent="0.2">
      <c r="A1943" s="1">
        <v>1942</v>
      </c>
      <c r="B1943" s="2" t="s">
        <v>14575</v>
      </c>
      <c r="C1943" s="2" t="s">
        <v>5791</v>
      </c>
      <c r="D1943" s="2" t="s">
        <v>14576</v>
      </c>
      <c r="E1943" s="2" t="s">
        <v>14577</v>
      </c>
      <c r="F1943" s="2" t="s">
        <v>14578</v>
      </c>
      <c r="G1943" s="2" t="s">
        <v>796</v>
      </c>
      <c r="H1943" s="2" t="s">
        <v>14579</v>
      </c>
      <c r="I1943" s="2" t="s">
        <v>14580</v>
      </c>
      <c r="J1943" s="3" t="s">
        <v>14581</v>
      </c>
      <c r="K1943" s="4">
        <v>44655</v>
      </c>
      <c r="L1943" s="3" t="s">
        <v>9247</v>
      </c>
    </row>
    <row r="1944" spans="1:12" x14ac:dyDescent="0.2">
      <c r="A1944" s="1">
        <v>1943</v>
      </c>
      <c r="B1944" s="2" t="s">
        <v>14582</v>
      </c>
      <c r="C1944" s="2" t="s">
        <v>10084</v>
      </c>
      <c r="D1944" s="2" t="s">
        <v>9523</v>
      </c>
      <c r="E1944" s="2" t="s">
        <v>14583</v>
      </c>
      <c r="F1944" s="2" t="s">
        <v>14584</v>
      </c>
      <c r="G1944" s="2" t="s">
        <v>3116</v>
      </c>
      <c r="H1944" s="2" t="s">
        <v>14585</v>
      </c>
      <c r="I1944" s="2" t="s">
        <v>14586</v>
      </c>
      <c r="J1944" s="3" t="s">
        <v>14587</v>
      </c>
      <c r="K1944" s="4">
        <v>44175</v>
      </c>
      <c r="L1944" s="3" t="s">
        <v>14588</v>
      </c>
    </row>
    <row r="1945" spans="1:12" x14ac:dyDescent="0.2">
      <c r="A1945" s="1">
        <v>1944</v>
      </c>
      <c r="B1945" s="5" t="s">
        <v>14589</v>
      </c>
      <c r="C1945" s="2" t="s">
        <v>1633</v>
      </c>
      <c r="D1945" s="2" t="s">
        <v>1065</v>
      </c>
      <c r="E1945" s="2" t="s">
        <v>14590</v>
      </c>
      <c r="F1945" s="2" t="s">
        <v>4469</v>
      </c>
      <c r="G1945" s="2" t="s">
        <v>369</v>
      </c>
      <c r="H1945" s="2" t="s">
        <v>14591</v>
      </c>
      <c r="I1945" s="2" t="s">
        <v>14592</v>
      </c>
      <c r="J1945" s="3" t="s">
        <v>14593</v>
      </c>
      <c r="K1945" s="4">
        <v>44706</v>
      </c>
      <c r="L1945" s="3" t="s">
        <v>14594</v>
      </c>
    </row>
    <row r="1946" spans="1:12" x14ac:dyDescent="0.2">
      <c r="A1946" s="1">
        <v>1945</v>
      </c>
      <c r="B1946" s="2" t="s">
        <v>14595</v>
      </c>
      <c r="C1946" s="2" t="s">
        <v>3204</v>
      </c>
      <c r="D1946" s="2" t="s">
        <v>6540</v>
      </c>
      <c r="E1946" s="2" t="s">
        <v>14596</v>
      </c>
      <c r="F1946" s="2" t="s">
        <v>14597</v>
      </c>
      <c r="G1946" s="2" t="s">
        <v>2567</v>
      </c>
      <c r="H1946" s="2" t="s">
        <v>14598</v>
      </c>
      <c r="I1946" s="2" t="s">
        <v>14599</v>
      </c>
      <c r="J1946" s="3" t="s">
        <v>14600</v>
      </c>
      <c r="K1946" s="4">
        <v>44212</v>
      </c>
      <c r="L1946" s="3" t="s">
        <v>14601</v>
      </c>
    </row>
    <row r="1947" spans="1:12" x14ac:dyDescent="0.2">
      <c r="A1947" s="1">
        <v>1946</v>
      </c>
      <c r="B1947" s="2" t="s">
        <v>14602</v>
      </c>
      <c r="C1947" s="2" t="s">
        <v>14603</v>
      </c>
      <c r="D1947" s="2" t="s">
        <v>738</v>
      </c>
      <c r="E1947" s="2" t="s">
        <v>14604</v>
      </c>
      <c r="F1947" s="2" t="s">
        <v>14605</v>
      </c>
      <c r="G1947" s="2" t="s">
        <v>340</v>
      </c>
      <c r="H1947" s="2" t="s">
        <v>14606</v>
      </c>
      <c r="I1947" s="2" t="s">
        <v>14607</v>
      </c>
      <c r="J1947" s="3" t="s">
        <v>14608</v>
      </c>
      <c r="K1947" s="4">
        <v>44100</v>
      </c>
      <c r="L1947" s="3" t="s">
        <v>14609</v>
      </c>
    </row>
    <row r="1948" spans="1:12" x14ac:dyDescent="0.2">
      <c r="A1948" s="1">
        <v>1947</v>
      </c>
      <c r="B1948" s="2" t="s">
        <v>14610</v>
      </c>
      <c r="C1948" s="2" t="s">
        <v>4763</v>
      </c>
      <c r="D1948" s="2" t="s">
        <v>3514</v>
      </c>
      <c r="E1948" s="2" t="s">
        <v>14611</v>
      </c>
      <c r="F1948" s="2" t="s">
        <v>14612</v>
      </c>
      <c r="G1948" s="2" t="s">
        <v>1178</v>
      </c>
      <c r="H1948" s="2" t="s">
        <v>14613</v>
      </c>
      <c r="I1948" s="2" t="s">
        <v>14614</v>
      </c>
      <c r="J1948" s="3" t="s">
        <v>14615</v>
      </c>
      <c r="K1948" s="4">
        <v>44356</v>
      </c>
      <c r="L1948" s="3" t="s">
        <v>14616</v>
      </c>
    </row>
    <row r="1949" spans="1:12" x14ac:dyDescent="0.2">
      <c r="A1949" s="1">
        <v>1948</v>
      </c>
      <c r="B1949" s="2" t="s">
        <v>14617</v>
      </c>
      <c r="C1949" s="2" t="s">
        <v>2832</v>
      </c>
      <c r="D1949" s="2" t="s">
        <v>5901</v>
      </c>
      <c r="E1949" s="2" t="s">
        <v>14618</v>
      </c>
      <c r="F1949" s="2" t="s">
        <v>14619</v>
      </c>
      <c r="G1949" s="2" t="s">
        <v>1013</v>
      </c>
      <c r="H1949" s="2" t="s">
        <v>14620</v>
      </c>
      <c r="I1949" s="2" t="s">
        <v>14621</v>
      </c>
      <c r="J1949" s="3" t="s">
        <v>14622</v>
      </c>
      <c r="K1949" s="4">
        <v>44438</v>
      </c>
      <c r="L1949" s="3" t="s">
        <v>14623</v>
      </c>
    </row>
    <row r="1950" spans="1:12" x14ac:dyDescent="0.2">
      <c r="A1950" s="1">
        <v>1949</v>
      </c>
      <c r="B1950" s="2" t="s">
        <v>14624</v>
      </c>
      <c r="C1950" s="2" t="s">
        <v>1192</v>
      </c>
      <c r="D1950" s="2" t="s">
        <v>365</v>
      </c>
      <c r="E1950" s="2" t="s">
        <v>14625</v>
      </c>
      <c r="F1950" s="2" t="s">
        <v>11967</v>
      </c>
      <c r="G1950" s="2" t="s">
        <v>1346</v>
      </c>
      <c r="H1950" s="2">
        <v>8110994126</v>
      </c>
      <c r="I1950" s="2" t="s">
        <v>14626</v>
      </c>
      <c r="J1950" s="3" t="s">
        <v>14627</v>
      </c>
      <c r="K1950" s="4">
        <v>44159</v>
      </c>
      <c r="L1950" s="3" t="s">
        <v>14628</v>
      </c>
    </row>
    <row r="1951" spans="1:12" x14ac:dyDescent="0.2">
      <c r="A1951" s="1">
        <v>1950</v>
      </c>
      <c r="B1951" s="2" t="s">
        <v>14629</v>
      </c>
      <c r="C1951" s="2" t="s">
        <v>2865</v>
      </c>
      <c r="D1951" s="2" t="s">
        <v>7960</v>
      </c>
      <c r="E1951" s="2" t="s">
        <v>14630</v>
      </c>
      <c r="F1951" s="2" t="s">
        <v>14631</v>
      </c>
      <c r="G1951" s="2" t="s">
        <v>2048</v>
      </c>
      <c r="H1951" s="2" t="s">
        <v>14632</v>
      </c>
      <c r="I1951" s="2" t="s">
        <v>14633</v>
      </c>
      <c r="J1951" s="3" t="s">
        <v>14634</v>
      </c>
      <c r="K1951" s="4">
        <v>44248</v>
      </c>
      <c r="L1951" s="3" t="s">
        <v>14635</v>
      </c>
    </row>
    <row r="1952" spans="1:12" x14ac:dyDescent="0.2">
      <c r="A1952" s="1">
        <v>1951</v>
      </c>
      <c r="B1952" s="2" t="s">
        <v>14636</v>
      </c>
      <c r="C1952" s="2" t="s">
        <v>60</v>
      </c>
      <c r="D1952" s="2" t="s">
        <v>14637</v>
      </c>
      <c r="E1952" s="2" t="s">
        <v>14638</v>
      </c>
      <c r="F1952" s="2" t="s">
        <v>14639</v>
      </c>
      <c r="G1952" s="2" t="s">
        <v>396</v>
      </c>
      <c r="H1952" s="2" t="s">
        <v>14640</v>
      </c>
      <c r="I1952" s="2" t="s">
        <v>14641</v>
      </c>
      <c r="J1952" s="3" t="s">
        <v>14642</v>
      </c>
      <c r="K1952" s="4">
        <v>44400</v>
      </c>
      <c r="L1952" s="3" t="s">
        <v>14643</v>
      </c>
    </row>
    <row r="1953" spans="1:12" x14ac:dyDescent="0.2">
      <c r="A1953" s="1">
        <v>1952</v>
      </c>
      <c r="B1953" s="2" t="s">
        <v>14644</v>
      </c>
      <c r="C1953" s="2" t="s">
        <v>8578</v>
      </c>
      <c r="D1953" s="2" t="s">
        <v>3629</v>
      </c>
      <c r="E1953" s="2" t="s">
        <v>14645</v>
      </c>
      <c r="F1953" s="2" t="s">
        <v>14646</v>
      </c>
      <c r="G1953" s="2" t="s">
        <v>1346</v>
      </c>
      <c r="H1953" s="2" t="s">
        <v>14647</v>
      </c>
      <c r="I1953" s="2" t="s">
        <v>14648</v>
      </c>
      <c r="J1953" s="3" t="s">
        <v>14649</v>
      </c>
      <c r="K1953" s="4">
        <v>44118</v>
      </c>
      <c r="L1953" s="3" t="s">
        <v>14650</v>
      </c>
    </row>
    <row r="1954" spans="1:12" x14ac:dyDescent="0.2">
      <c r="A1954" s="1">
        <v>1953</v>
      </c>
      <c r="B1954" s="2" t="s">
        <v>14651</v>
      </c>
      <c r="C1954" s="2" t="s">
        <v>1644</v>
      </c>
      <c r="D1954" s="2" t="s">
        <v>6975</v>
      </c>
      <c r="E1954" s="2" t="s">
        <v>14652</v>
      </c>
      <c r="F1954" s="2" t="s">
        <v>14653</v>
      </c>
      <c r="G1954" s="2" t="s">
        <v>2127</v>
      </c>
      <c r="H1954" s="2" t="s">
        <v>14654</v>
      </c>
      <c r="I1954" s="2" t="s">
        <v>14655</v>
      </c>
      <c r="J1954" s="3" t="s">
        <v>14656</v>
      </c>
      <c r="K1954" s="4">
        <v>44160</v>
      </c>
      <c r="L1954" s="3" t="s">
        <v>14657</v>
      </c>
    </row>
    <row r="1955" spans="1:12" x14ac:dyDescent="0.2">
      <c r="A1955" s="1">
        <v>1954</v>
      </c>
      <c r="B1955" s="2" t="s">
        <v>14658</v>
      </c>
      <c r="C1955" s="2" t="s">
        <v>2959</v>
      </c>
      <c r="D1955" s="2" t="s">
        <v>14659</v>
      </c>
      <c r="E1955" s="2" t="s">
        <v>14660</v>
      </c>
      <c r="F1955" s="2" t="s">
        <v>14661</v>
      </c>
      <c r="G1955" s="2" t="s">
        <v>2048</v>
      </c>
      <c r="H1955" s="2" t="s">
        <v>14662</v>
      </c>
      <c r="I1955" s="2" t="s">
        <v>14663</v>
      </c>
      <c r="J1955" s="3" t="s">
        <v>14664</v>
      </c>
      <c r="K1955" s="4">
        <v>43890</v>
      </c>
      <c r="L1955" s="3" t="s">
        <v>14665</v>
      </c>
    </row>
    <row r="1956" spans="1:12" x14ac:dyDescent="0.2">
      <c r="A1956" s="1">
        <v>1955</v>
      </c>
      <c r="B1956" s="2" t="s">
        <v>14666</v>
      </c>
      <c r="C1956" s="2" t="s">
        <v>992</v>
      </c>
      <c r="D1956" s="2" t="s">
        <v>14659</v>
      </c>
      <c r="E1956" s="2" t="s">
        <v>14667</v>
      </c>
      <c r="F1956" s="2" t="s">
        <v>14668</v>
      </c>
      <c r="G1956" s="2" t="s">
        <v>350</v>
      </c>
      <c r="H1956" s="2" t="s">
        <v>14669</v>
      </c>
      <c r="I1956" s="2" t="s">
        <v>14670</v>
      </c>
      <c r="J1956" s="3" t="s">
        <v>14671</v>
      </c>
      <c r="K1956" s="4">
        <v>44042</v>
      </c>
      <c r="L1956" s="3" t="s">
        <v>14672</v>
      </c>
    </row>
    <row r="1957" spans="1:12" x14ac:dyDescent="0.2">
      <c r="A1957" s="1">
        <v>1956</v>
      </c>
      <c r="B1957" s="2" t="s">
        <v>14673</v>
      </c>
      <c r="C1957" s="2" t="s">
        <v>6206</v>
      </c>
      <c r="D1957" s="2" t="s">
        <v>2716</v>
      </c>
      <c r="E1957" s="2" t="s">
        <v>14674</v>
      </c>
      <c r="F1957" s="2" t="s">
        <v>14675</v>
      </c>
      <c r="G1957" s="2" t="s">
        <v>143</v>
      </c>
      <c r="H1957" s="2" t="s">
        <v>14676</v>
      </c>
      <c r="I1957" s="2" t="s">
        <v>14677</v>
      </c>
      <c r="J1957" s="3" t="s">
        <v>14678</v>
      </c>
      <c r="K1957" s="4">
        <v>44226</v>
      </c>
      <c r="L1957" s="3" t="s">
        <v>14679</v>
      </c>
    </row>
    <row r="1958" spans="1:12" x14ac:dyDescent="0.2">
      <c r="A1958" s="1">
        <v>1957</v>
      </c>
      <c r="B1958" s="2" t="s">
        <v>14680</v>
      </c>
      <c r="C1958" s="2" t="s">
        <v>4183</v>
      </c>
      <c r="D1958" s="2" t="s">
        <v>6247</v>
      </c>
      <c r="E1958" s="2" t="s">
        <v>14681</v>
      </c>
      <c r="F1958" s="2" t="s">
        <v>14682</v>
      </c>
      <c r="G1958" s="2" t="s">
        <v>3896</v>
      </c>
      <c r="H1958" s="2">
        <f>1-805-112-3373</f>
        <v>-4289</v>
      </c>
      <c r="I1958" s="2" t="s">
        <v>14683</v>
      </c>
      <c r="J1958" s="3" t="s">
        <v>14684</v>
      </c>
      <c r="K1958" s="4">
        <v>44269</v>
      </c>
      <c r="L1958" s="3" t="s">
        <v>14685</v>
      </c>
    </row>
    <row r="1959" spans="1:12" x14ac:dyDescent="0.2">
      <c r="A1959" s="1">
        <v>1958</v>
      </c>
      <c r="B1959" s="2" t="s">
        <v>14686</v>
      </c>
      <c r="C1959" s="2" t="s">
        <v>356</v>
      </c>
      <c r="D1959" s="2" t="s">
        <v>7129</v>
      </c>
      <c r="E1959" s="2" t="s">
        <v>14687</v>
      </c>
      <c r="F1959" s="2" t="s">
        <v>14688</v>
      </c>
      <c r="G1959" s="2" t="s">
        <v>320</v>
      </c>
      <c r="H1959" s="2" t="s">
        <v>14689</v>
      </c>
      <c r="I1959" s="2" t="s">
        <v>14690</v>
      </c>
      <c r="J1959" s="3" t="s">
        <v>14691</v>
      </c>
      <c r="K1959" s="4">
        <v>44049</v>
      </c>
      <c r="L1959" s="3" t="s">
        <v>14692</v>
      </c>
    </row>
    <row r="1960" spans="1:12" x14ac:dyDescent="0.2">
      <c r="A1960" s="1">
        <v>1959</v>
      </c>
      <c r="B1960" s="2" t="s">
        <v>14693</v>
      </c>
      <c r="C1960" s="2" t="s">
        <v>1681</v>
      </c>
      <c r="D1960" s="2" t="s">
        <v>1085</v>
      </c>
      <c r="E1960" s="2" t="s">
        <v>14694</v>
      </c>
      <c r="F1960" s="2" t="s">
        <v>14695</v>
      </c>
      <c r="G1960" s="2" t="s">
        <v>6294</v>
      </c>
      <c r="H1960" s="2" t="s">
        <v>14696</v>
      </c>
      <c r="I1960" s="2">
        <f>1-147-321-3306</f>
        <v>-3773</v>
      </c>
      <c r="J1960" s="3" t="s">
        <v>14697</v>
      </c>
      <c r="K1960" s="4">
        <v>44515</v>
      </c>
      <c r="L1960" s="3" t="s">
        <v>14698</v>
      </c>
    </row>
    <row r="1961" spans="1:12" x14ac:dyDescent="0.2">
      <c r="A1961" s="1">
        <v>1960</v>
      </c>
      <c r="B1961" s="2" t="s">
        <v>14699</v>
      </c>
      <c r="C1961" s="2" t="s">
        <v>585</v>
      </c>
      <c r="D1961" s="2" t="s">
        <v>14700</v>
      </c>
      <c r="E1961" s="2" t="s">
        <v>14701</v>
      </c>
      <c r="F1961" s="2" t="s">
        <v>14702</v>
      </c>
      <c r="G1961" s="2" t="s">
        <v>1140</v>
      </c>
      <c r="H1961" s="2" t="s">
        <v>14703</v>
      </c>
      <c r="I1961" s="2" t="s">
        <v>14704</v>
      </c>
      <c r="J1961" s="3" t="s">
        <v>14705</v>
      </c>
      <c r="K1961" s="4">
        <v>44538</v>
      </c>
      <c r="L1961" s="3" t="s">
        <v>14706</v>
      </c>
    </row>
    <row r="1962" spans="1:12" x14ac:dyDescent="0.2">
      <c r="A1962" s="1">
        <v>1961</v>
      </c>
      <c r="B1962" s="2" t="s">
        <v>14707</v>
      </c>
      <c r="C1962" s="2" t="s">
        <v>1652</v>
      </c>
      <c r="D1962" s="2" t="s">
        <v>14708</v>
      </c>
      <c r="E1962" s="2" t="s">
        <v>14709</v>
      </c>
      <c r="F1962" s="2" t="s">
        <v>14710</v>
      </c>
      <c r="G1962" s="2" t="s">
        <v>396</v>
      </c>
      <c r="H1962" s="2" t="s">
        <v>14711</v>
      </c>
      <c r="I1962" s="2" t="s">
        <v>14712</v>
      </c>
      <c r="J1962" s="3" t="s">
        <v>14713</v>
      </c>
      <c r="K1962" s="4">
        <v>44325</v>
      </c>
      <c r="L1962" s="3" t="s">
        <v>14714</v>
      </c>
    </row>
    <row r="1963" spans="1:12" x14ac:dyDescent="0.2">
      <c r="A1963" s="1">
        <v>1962</v>
      </c>
      <c r="B1963" s="2" t="s">
        <v>14715</v>
      </c>
      <c r="C1963" s="2" t="s">
        <v>7917</v>
      </c>
      <c r="D1963" s="2" t="s">
        <v>375</v>
      </c>
      <c r="E1963" s="2" t="s">
        <v>14716</v>
      </c>
      <c r="F1963" s="2" t="s">
        <v>14717</v>
      </c>
      <c r="G1963" s="2" t="s">
        <v>17</v>
      </c>
      <c r="H1963" s="2" t="s">
        <v>14718</v>
      </c>
      <c r="I1963" s="2" t="s">
        <v>14719</v>
      </c>
      <c r="J1963" s="3" t="s">
        <v>14720</v>
      </c>
      <c r="K1963" s="4">
        <v>44625</v>
      </c>
      <c r="L1963" s="3" t="s">
        <v>14721</v>
      </c>
    </row>
    <row r="1964" spans="1:12" x14ac:dyDescent="0.2">
      <c r="A1964" s="1">
        <v>1963</v>
      </c>
      <c r="B1964" s="2" t="s">
        <v>14722</v>
      </c>
      <c r="C1964" s="2" t="s">
        <v>6741</v>
      </c>
      <c r="D1964" s="2" t="s">
        <v>5407</v>
      </c>
      <c r="E1964" s="2" t="s">
        <v>14723</v>
      </c>
      <c r="F1964" s="2" t="s">
        <v>14724</v>
      </c>
      <c r="G1964" s="2" t="s">
        <v>4167</v>
      </c>
      <c r="H1964" s="2">
        <v>1733386399</v>
      </c>
      <c r="I1964" s="2" t="s">
        <v>14725</v>
      </c>
      <c r="J1964" s="3" t="s">
        <v>14726</v>
      </c>
      <c r="K1964" s="4">
        <v>44254</v>
      </c>
      <c r="L1964" s="3" t="s">
        <v>14727</v>
      </c>
    </row>
    <row r="1965" spans="1:12" x14ac:dyDescent="0.2">
      <c r="A1965" s="1">
        <v>1964</v>
      </c>
      <c r="B1965" s="2" t="s">
        <v>14728</v>
      </c>
      <c r="C1965" s="2" t="s">
        <v>5242</v>
      </c>
      <c r="D1965" s="2" t="s">
        <v>5892</v>
      </c>
      <c r="E1965" s="2" t="s">
        <v>14729</v>
      </c>
      <c r="F1965" s="2" t="s">
        <v>14730</v>
      </c>
      <c r="G1965" s="2" t="s">
        <v>1702</v>
      </c>
      <c r="H1965" s="2" t="s">
        <v>14731</v>
      </c>
      <c r="I1965" s="2">
        <v>9655187123</v>
      </c>
      <c r="J1965" s="3" t="s">
        <v>14732</v>
      </c>
      <c r="K1965" s="4">
        <v>43989</v>
      </c>
      <c r="L1965" s="3" t="s">
        <v>14733</v>
      </c>
    </row>
    <row r="1966" spans="1:12" x14ac:dyDescent="0.2">
      <c r="A1966" s="1">
        <v>1965</v>
      </c>
      <c r="B1966" s="2" t="s">
        <v>14734</v>
      </c>
      <c r="C1966" s="2" t="s">
        <v>4383</v>
      </c>
      <c r="D1966" s="2" t="s">
        <v>7401</v>
      </c>
      <c r="E1966" s="2" t="s">
        <v>14735</v>
      </c>
      <c r="F1966" s="2" t="s">
        <v>14736</v>
      </c>
      <c r="G1966" s="2" t="s">
        <v>7639</v>
      </c>
      <c r="H1966" s="2" t="s">
        <v>14737</v>
      </c>
      <c r="I1966" s="2" t="s">
        <v>14738</v>
      </c>
      <c r="J1966" s="3" t="s">
        <v>14739</v>
      </c>
      <c r="K1966" s="4">
        <v>44364</v>
      </c>
      <c r="L1966" s="3" t="s">
        <v>14740</v>
      </c>
    </row>
    <row r="1967" spans="1:12" x14ac:dyDescent="0.2">
      <c r="A1967" s="1">
        <v>1966</v>
      </c>
      <c r="B1967" s="2" t="s">
        <v>14741</v>
      </c>
      <c r="C1967" s="2" t="s">
        <v>5707</v>
      </c>
      <c r="D1967" s="2" t="s">
        <v>14742</v>
      </c>
      <c r="E1967" s="2" t="s">
        <v>14743</v>
      </c>
      <c r="F1967" s="2" t="s">
        <v>14744</v>
      </c>
      <c r="G1967" s="2" t="s">
        <v>11135</v>
      </c>
      <c r="H1967" s="2" t="s">
        <v>14745</v>
      </c>
      <c r="I1967" s="2" t="s">
        <v>14746</v>
      </c>
      <c r="J1967" s="3" t="s">
        <v>14747</v>
      </c>
      <c r="K1967" s="4">
        <v>44533</v>
      </c>
      <c r="L1967" s="3" t="s">
        <v>14748</v>
      </c>
    </row>
    <row r="1968" spans="1:12" x14ac:dyDescent="0.2">
      <c r="A1968" s="1">
        <v>1967</v>
      </c>
      <c r="B1968" s="2" t="s">
        <v>14749</v>
      </c>
      <c r="C1968" s="2" t="s">
        <v>1261</v>
      </c>
      <c r="D1968" s="2" t="s">
        <v>2806</v>
      </c>
      <c r="E1968" s="2" t="s">
        <v>14750</v>
      </c>
      <c r="F1968" s="2" t="s">
        <v>14751</v>
      </c>
      <c r="G1968" s="2" t="s">
        <v>6640</v>
      </c>
      <c r="H1968" s="2" t="s">
        <v>14752</v>
      </c>
      <c r="I1968" s="2" t="s">
        <v>14753</v>
      </c>
      <c r="J1968" s="3" t="s">
        <v>14754</v>
      </c>
      <c r="K1968" s="4">
        <v>44134</v>
      </c>
      <c r="L1968" s="3" t="s">
        <v>5501</v>
      </c>
    </row>
    <row r="1969" spans="1:12" x14ac:dyDescent="0.2">
      <c r="A1969" s="1">
        <v>1968</v>
      </c>
      <c r="B1969" s="2" t="s">
        <v>14755</v>
      </c>
      <c r="C1969" s="2" t="s">
        <v>7975</v>
      </c>
      <c r="D1969" s="2" t="s">
        <v>5054</v>
      </c>
      <c r="E1969" s="2" t="s">
        <v>14756</v>
      </c>
      <c r="F1969" s="2" t="s">
        <v>14757</v>
      </c>
      <c r="G1969" s="2" t="s">
        <v>3729</v>
      </c>
      <c r="H1969" s="2" t="s">
        <v>14758</v>
      </c>
      <c r="I1969" s="2" t="s">
        <v>14759</v>
      </c>
      <c r="J1969" s="3" t="s">
        <v>14760</v>
      </c>
      <c r="K1969" s="4">
        <v>44047</v>
      </c>
      <c r="L1969" s="3" t="s">
        <v>14761</v>
      </c>
    </row>
    <row r="1970" spans="1:12" x14ac:dyDescent="0.2">
      <c r="A1970" s="1">
        <v>1969</v>
      </c>
      <c r="B1970" s="2" t="s">
        <v>14762</v>
      </c>
      <c r="C1970" s="2" t="s">
        <v>14763</v>
      </c>
      <c r="D1970" s="2" t="s">
        <v>1288</v>
      </c>
      <c r="E1970" s="2" t="s">
        <v>14764</v>
      </c>
      <c r="F1970" s="2" t="s">
        <v>14765</v>
      </c>
      <c r="G1970" s="2" t="s">
        <v>4042</v>
      </c>
      <c r="H1970" s="2">
        <v>3317664189</v>
      </c>
      <c r="I1970" s="2" t="s">
        <v>14766</v>
      </c>
      <c r="J1970" s="3" t="s">
        <v>14767</v>
      </c>
      <c r="K1970" s="4">
        <v>44003</v>
      </c>
      <c r="L1970" s="3" t="s">
        <v>11228</v>
      </c>
    </row>
    <row r="1971" spans="1:12" x14ac:dyDescent="0.2">
      <c r="A1971" s="1">
        <v>1970</v>
      </c>
      <c r="B1971" s="2" t="s">
        <v>14768</v>
      </c>
      <c r="C1971" s="2" t="s">
        <v>3540</v>
      </c>
      <c r="D1971" s="2" t="s">
        <v>3342</v>
      </c>
      <c r="E1971" s="2" t="s">
        <v>14769</v>
      </c>
      <c r="F1971" s="2" t="s">
        <v>14770</v>
      </c>
      <c r="G1971" s="2" t="s">
        <v>2515</v>
      </c>
      <c r="H1971" s="2" t="s">
        <v>14771</v>
      </c>
      <c r="I1971" s="2" t="s">
        <v>14772</v>
      </c>
      <c r="J1971" s="3" t="s">
        <v>14773</v>
      </c>
      <c r="K1971" s="4">
        <v>44005</v>
      </c>
      <c r="L1971" s="3" t="s">
        <v>14774</v>
      </c>
    </row>
    <row r="1972" spans="1:12" x14ac:dyDescent="0.2">
      <c r="A1972" s="1">
        <v>1971</v>
      </c>
      <c r="B1972" s="2" t="s">
        <v>14775</v>
      </c>
      <c r="C1972" s="2" t="s">
        <v>2865</v>
      </c>
      <c r="D1972" s="2" t="s">
        <v>9667</v>
      </c>
      <c r="E1972" s="2" t="s">
        <v>14776</v>
      </c>
      <c r="F1972" s="2" t="s">
        <v>14777</v>
      </c>
      <c r="G1972" s="2" t="s">
        <v>910</v>
      </c>
      <c r="H1972" s="2" t="s">
        <v>14778</v>
      </c>
      <c r="I1972" s="2" t="s">
        <v>14779</v>
      </c>
      <c r="J1972" s="3" t="s">
        <v>14780</v>
      </c>
      <c r="K1972" s="4">
        <v>44050</v>
      </c>
      <c r="L1972" s="3" t="s">
        <v>14781</v>
      </c>
    </row>
    <row r="1973" spans="1:12" x14ac:dyDescent="0.2">
      <c r="A1973" s="1">
        <v>1972</v>
      </c>
      <c r="B1973" s="2" t="s">
        <v>14782</v>
      </c>
      <c r="C1973" s="2" t="s">
        <v>11916</v>
      </c>
      <c r="D1973" s="2" t="s">
        <v>14708</v>
      </c>
      <c r="E1973" s="2" t="s">
        <v>14783</v>
      </c>
      <c r="F1973" s="2" t="s">
        <v>14784</v>
      </c>
      <c r="G1973" s="2" t="s">
        <v>3015</v>
      </c>
      <c r="H1973" s="2" t="s">
        <v>14785</v>
      </c>
      <c r="I1973" s="2" t="s">
        <v>14786</v>
      </c>
      <c r="J1973" s="3" t="s">
        <v>14787</v>
      </c>
      <c r="K1973" s="4">
        <v>44549</v>
      </c>
      <c r="L1973" s="3" t="s">
        <v>14788</v>
      </c>
    </row>
    <row r="1974" spans="1:12" x14ac:dyDescent="0.2">
      <c r="A1974" s="1">
        <v>1973</v>
      </c>
      <c r="B1974" s="2" t="s">
        <v>14789</v>
      </c>
      <c r="C1974" s="2" t="s">
        <v>307</v>
      </c>
      <c r="D1974" s="2" t="s">
        <v>2503</v>
      </c>
      <c r="E1974" s="2" t="s">
        <v>14790</v>
      </c>
      <c r="F1974" s="2" t="s">
        <v>14791</v>
      </c>
      <c r="G1974" s="2" t="s">
        <v>2061</v>
      </c>
      <c r="H1974" s="2" t="s">
        <v>14792</v>
      </c>
      <c r="I1974" s="2" t="s">
        <v>14793</v>
      </c>
      <c r="J1974" s="3" t="s">
        <v>14794</v>
      </c>
      <c r="K1974" s="4">
        <v>44046</v>
      </c>
      <c r="L1974" s="3" t="s">
        <v>14795</v>
      </c>
    </row>
    <row r="1975" spans="1:12" x14ac:dyDescent="0.2">
      <c r="A1975" s="1">
        <v>1974</v>
      </c>
      <c r="B1975" s="2" t="s">
        <v>14796</v>
      </c>
      <c r="C1975" s="2" t="s">
        <v>2554</v>
      </c>
      <c r="D1975" s="2" t="s">
        <v>1353</v>
      </c>
      <c r="E1975" s="2" t="s">
        <v>14797</v>
      </c>
      <c r="F1975" s="2" t="s">
        <v>14798</v>
      </c>
      <c r="G1975" s="2" t="s">
        <v>705</v>
      </c>
      <c r="H1975" s="2" t="s">
        <v>14799</v>
      </c>
      <c r="I1975" s="2" t="s">
        <v>14800</v>
      </c>
      <c r="J1975" s="3" t="s">
        <v>14801</v>
      </c>
      <c r="K1975" s="4">
        <v>44288</v>
      </c>
      <c r="L1975" s="3" t="s">
        <v>14802</v>
      </c>
    </row>
    <row r="1976" spans="1:12" x14ac:dyDescent="0.2">
      <c r="A1976" s="1">
        <v>1975</v>
      </c>
      <c r="B1976" s="2" t="s">
        <v>14803</v>
      </c>
      <c r="C1976" s="2" t="s">
        <v>12767</v>
      </c>
      <c r="D1976" s="2" t="s">
        <v>13386</v>
      </c>
      <c r="E1976" s="2" t="s">
        <v>14804</v>
      </c>
      <c r="F1976" s="2" t="s">
        <v>14805</v>
      </c>
      <c r="G1976" s="2" t="s">
        <v>3640</v>
      </c>
      <c r="H1976" s="2" t="s">
        <v>14806</v>
      </c>
      <c r="I1976" s="2">
        <v>4029096492</v>
      </c>
      <c r="J1976" s="3" t="s">
        <v>14807</v>
      </c>
      <c r="K1976" s="4">
        <v>44279</v>
      </c>
      <c r="L1976" s="3" t="s">
        <v>14808</v>
      </c>
    </row>
    <row r="1977" spans="1:12" x14ac:dyDescent="0.2">
      <c r="A1977" s="1">
        <v>1976</v>
      </c>
      <c r="B1977" s="2" t="s">
        <v>14809</v>
      </c>
      <c r="C1977" s="2" t="s">
        <v>10084</v>
      </c>
      <c r="D1977" s="2" t="s">
        <v>9923</v>
      </c>
      <c r="E1977" s="2" t="s">
        <v>14810</v>
      </c>
      <c r="F1977" s="2" t="s">
        <v>14811</v>
      </c>
      <c r="G1977" s="2" t="s">
        <v>5917</v>
      </c>
      <c r="H1977" s="2" t="s">
        <v>14812</v>
      </c>
      <c r="I1977" s="2" t="s">
        <v>14813</v>
      </c>
      <c r="J1977" s="3" t="s">
        <v>14814</v>
      </c>
      <c r="K1977" s="4">
        <v>44168</v>
      </c>
      <c r="L1977" s="3" t="s">
        <v>14815</v>
      </c>
    </row>
    <row r="1978" spans="1:12" x14ac:dyDescent="0.2">
      <c r="A1978" s="1">
        <v>1977</v>
      </c>
      <c r="B1978" s="2" t="s">
        <v>14816</v>
      </c>
      <c r="C1978" s="2" t="s">
        <v>4430</v>
      </c>
      <c r="D1978" s="2" t="s">
        <v>10015</v>
      </c>
      <c r="E1978" s="2" t="s">
        <v>14817</v>
      </c>
      <c r="F1978" s="2" t="s">
        <v>14818</v>
      </c>
      <c r="G1978" s="2" t="s">
        <v>1222</v>
      </c>
      <c r="H1978" s="2" t="s">
        <v>14819</v>
      </c>
      <c r="I1978" s="2" t="s">
        <v>14820</v>
      </c>
      <c r="J1978" s="3" t="s">
        <v>14821</v>
      </c>
      <c r="K1978" s="4">
        <v>44615</v>
      </c>
      <c r="L1978" s="3" t="s">
        <v>14822</v>
      </c>
    </row>
    <row r="1979" spans="1:12" x14ac:dyDescent="0.2">
      <c r="A1979" s="1">
        <v>1978</v>
      </c>
      <c r="B1979" s="2" t="s">
        <v>14823</v>
      </c>
      <c r="C1979" s="2" t="s">
        <v>7318</v>
      </c>
      <c r="D1979" s="2" t="s">
        <v>10015</v>
      </c>
      <c r="E1979" s="2" t="s">
        <v>14824</v>
      </c>
      <c r="F1979" s="2" t="s">
        <v>14825</v>
      </c>
      <c r="G1979" s="2" t="s">
        <v>530</v>
      </c>
      <c r="H1979" s="2" t="s">
        <v>14826</v>
      </c>
      <c r="I1979" s="2">
        <v>7658708300</v>
      </c>
      <c r="J1979" s="3" t="s">
        <v>14827</v>
      </c>
      <c r="K1979" s="4">
        <v>44106</v>
      </c>
      <c r="L1979" s="3" t="s">
        <v>14828</v>
      </c>
    </row>
    <row r="1980" spans="1:12" x14ac:dyDescent="0.2">
      <c r="A1980" s="1">
        <v>1979</v>
      </c>
      <c r="B1980" s="2" t="s">
        <v>14829</v>
      </c>
      <c r="C1980" s="2" t="s">
        <v>3317</v>
      </c>
      <c r="D1980" s="2" t="s">
        <v>3021</v>
      </c>
      <c r="E1980" s="2" t="s">
        <v>14830</v>
      </c>
      <c r="F1980" s="2" t="s">
        <v>14831</v>
      </c>
      <c r="G1980" s="2" t="s">
        <v>1801</v>
      </c>
      <c r="H1980" s="2" t="s">
        <v>14832</v>
      </c>
      <c r="I1980" s="2" t="s">
        <v>14833</v>
      </c>
      <c r="J1980" s="3" t="s">
        <v>14834</v>
      </c>
      <c r="K1980" s="4">
        <v>44062</v>
      </c>
      <c r="L1980" s="3" t="s">
        <v>14835</v>
      </c>
    </row>
    <row r="1981" spans="1:12" x14ac:dyDescent="0.2">
      <c r="A1981" s="1">
        <v>1980</v>
      </c>
      <c r="B1981" s="2" t="s">
        <v>14836</v>
      </c>
      <c r="C1981" s="2" t="s">
        <v>23</v>
      </c>
      <c r="D1981" s="2" t="s">
        <v>9661</v>
      </c>
      <c r="E1981" s="2" t="s">
        <v>14837</v>
      </c>
      <c r="F1981" s="2" t="s">
        <v>14838</v>
      </c>
      <c r="G1981" s="2" t="s">
        <v>64</v>
      </c>
      <c r="H1981" s="2" t="s">
        <v>14839</v>
      </c>
      <c r="I1981" s="2" t="s">
        <v>14840</v>
      </c>
      <c r="J1981" s="3" t="s">
        <v>14841</v>
      </c>
      <c r="K1981" s="4">
        <v>43933</v>
      </c>
      <c r="L1981" s="3" t="s">
        <v>14842</v>
      </c>
    </row>
    <row r="1982" spans="1:12" x14ac:dyDescent="0.2">
      <c r="A1982" s="1">
        <v>1981</v>
      </c>
      <c r="B1982" s="2" t="s">
        <v>14843</v>
      </c>
      <c r="C1982" s="2" t="s">
        <v>356</v>
      </c>
      <c r="D1982" s="2" t="s">
        <v>6156</v>
      </c>
      <c r="E1982" s="2" t="s">
        <v>14844</v>
      </c>
      <c r="F1982" s="2" t="s">
        <v>14845</v>
      </c>
      <c r="G1982" s="2" t="s">
        <v>4345</v>
      </c>
      <c r="H1982" s="2" t="s">
        <v>14846</v>
      </c>
      <c r="I1982" s="2">
        <v>5639613701</v>
      </c>
      <c r="J1982" s="3" t="s">
        <v>14847</v>
      </c>
      <c r="K1982" s="4">
        <v>43905</v>
      </c>
      <c r="L1982" s="3" t="s">
        <v>14848</v>
      </c>
    </row>
    <row r="1983" spans="1:12" x14ac:dyDescent="0.2">
      <c r="A1983" s="1">
        <v>1982</v>
      </c>
      <c r="B1983" s="2" t="s">
        <v>14849</v>
      </c>
      <c r="C1983" s="2" t="s">
        <v>14850</v>
      </c>
      <c r="D1983" s="2" t="s">
        <v>4131</v>
      </c>
      <c r="E1983" s="2" t="s">
        <v>14851</v>
      </c>
      <c r="F1983" s="2" t="s">
        <v>14852</v>
      </c>
      <c r="G1983" s="2" t="s">
        <v>2255</v>
      </c>
      <c r="H1983" s="2" t="s">
        <v>14853</v>
      </c>
      <c r="I1983" s="2" t="s">
        <v>14854</v>
      </c>
      <c r="J1983" s="3" t="s">
        <v>14855</v>
      </c>
      <c r="K1983" s="4">
        <v>44047</v>
      </c>
      <c r="L1983" s="3" t="s">
        <v>14856</v>
      </c>
    </row>
    <row r="1984" spans="1:12" x14ac:dyDescent="0.2">
      <c r="A1984" s="1">
        <v>1983</v>
      </c>
      <c r="B1984" s="2" t="s">
        <v>14857</v>
      </c>
      <c r="C1984" s="2" t="s">
        <v>2399</v>
      </c>
      <c r="D1984" s="2" t="s">
        <v>2102</v>
      </c>
      <c r="E1984" s="2" t="s">
        <v>14858</v>
      </c>
      <c r="F1984" s="2" t="s">
        <v>14859</v>
      </c>
      <c r="G1984" s="2" t="s">
        <v>1837</v>
      </c>
      <c r="H1984" s="2" t="s">
        <v>14860</v>
      </c>
      <c r="I1984" s="2" t="s">
        <v>14861</v>
      </c>
      <c r="J1984" s="3" t="s">
        <v>14862</v>
      </c>
      <c r="K1984" s="4">
        <v>43883</v>
      </c>
      <c r="L1984" s="3" t="s">
        <v>14863</v>
      </c>
    </row>
    <row r="1985" spans="1:12" x14ac:dyDescent="0.2">
      <c r="A1985" s="1">
        <v>1984</v>
      </c>
      <c r="B1985" s="2" t="s">
        <v>14864</v>
      </c>
      <c r="C1985" s="2" t="s">
        <v>585</v>
      </c>
      <c r="D1985" s="2" t="s">
        <v>1418</v>
      </c>
      <c r="E1985" s="2" t="s">
        <v>14865</v>
      </c>
      <c r="F1985" s="2" t="s">
        <v>14866</v>
      </c>
      <c r="G1985" s="2" t="s">
        <v>1032</v>
      </c>
      <c r="H1985" s="2" t="s">
        <v>14867</v>
      </c>
      <c r="I1985" s="2" t="s">
        <v>14868</v>
      </c>
      <c r="J1985" s="3" t="s">
        <v>14869</v>
      </c>
      <c r="K1985" s="4">
        <v>43945</v>
      </c>
      <c r="L1985" s="3" t="s">
        <v>14870</v>
      </c>
    </row>
    <row r="1986" spans="1:12" x14ac:dyDescent="0.2">
      <c r="A1986" s="1">
        <v>1985</v>
      </c>
      <c r="B1986" s="2" t="s">
        <v>14871</v>
      </c>
      <c r="C1986" s="2" t="s">
        <v>2029</v>
      </c>
      <c r="D1986" s="2" t="s">
        <v>9128</v>
      </c>
      <c r="E1986" s="2" t="s">
        <v>14872</v>
      </c>
      <c r="F1986" s="2" t="s">
        <v>14873</v>
      </c>
      <c r="G1986" s="2" t="s">
        <v>1925</v>
      </c>
      <c r="H1986" s="2" t="s">
        <v>14874</v>
      </c>
      <c r="I1986" s="2" t="s">
        <v>14875</v>
      </c>
      <c r="J1986" s="3" t="s">
        <v>14876</v>
      </c>
      <c r="K1986" s="4">
        <v>44670</v>
      </c>
      <c r="L1986" s="3" t="s">
        <v>14877</v>
      </c>
    </row>
    <row r="1987" spans="1:12" x14ac:dyDescent="0.2">
      <c r="A1987" s="1">
        <v>1986</v>
      </c>
      <c r="B1987" s="2" t="s">
        <v>14878</v>
      </c>
      <c r="C1987" s="2" t="s">
        <v>812</v>
      </c>
      <c r="D1987" s="2" t="s">
        <v>2245</v>
      </c>
      <c r="E1987" s="2" t="s">
        <v>14879</v>
      </c>
      <c r="F1987" s="2" t="s">
        <v>14880</v>
      </c>
      <c r="G1987" s="2" t="s">
        <v>996</v>
      </c>
      <c r="H1987" s="2" t="s">
        <v>14881</v>
      </c>
      <c r="I1987" s="2" t="s">
        <v>14882</v>
      </c>
      <c r="J1987" s="3" t="s">
        <v>14883</v>
      </c>
      <c r="K1987" s="4">
        <v>44065</v>
      </c>
      <c r="L1987" s="3" t="s">
        <v>14884</v>
      </c>
    </row>
    <row r="1988" spans="1:12" x14ac:dyDescent="0.2">
      <c r="A1988" s="1">
        <v>1987</v>
      </c>
      <c r="B1988" s="2" t="s">
        <v>14885</v>
      </c>
      <c r="C1988" s="2" t="s">
        <v>415</v>
      </c>
      <c r="D1988" s="2" t="s">
        <v>2833</v>
      </c>
      <c r="E1988" s="2" t="s">
        <v>14886</v>
      </c>
      <c r="F1988" s="2" t="s">
        <v>14887</v>
      </c>
      <c r="G1988" s="2" t="s">
        <v>2191</v>
      </c>
      <c r="H1988" s="2" t="s">
        <v>14888</v>
      </c>
      <c r="I1988" s="2">
        <v>6435716927</v>
      </c>
      <c r="J1988" s="3" t="s">
        <v>14889</v>
      </c>
      <c r="K1988" s="4">
        <v>44575</v>
      </c>
      <c r="L1988" s="3" t="s">
        <v>14890</v>
      </c>
    </row>
    <row r="1989" spans="1:12" x14ac:dyDescent="0.2">
      <c r="A1989" s="1">
        <v>1988</v>
      </c>
      <c r="B1989" s="2" t="s">
        <v>14891</v>
      </c>
      <c r="C1989" s="2" t="s">
        <v>667</v>
      </c>
      <c r="D1989" s="2" t="s">
        <v>1988</v>
      </c>
      <c r="E1989" s="2" t="s">
        <v>14892</v>
      </c>
      <c r="F1989" s="2" t="s">
        <v>14893</v>
      </c>
      <c r="G1989" s="2" t="s">
        <v>796</v>
      </c>
      <c r="H1989" s="2">
        <f>1-687-922-6577</f>
        <v>-8185</v>
      </c>
      <c r="I1989" s="2" t="s">
        <v>14894</v>
      </c>
      <c r="J1989" s="3" t="s">
        <v>14895</v>
      </c>
      <c r="K1989" s="4">
        <v>44241</v>
      </c>
      <c r="L1989" s="3" t="s">
        <v>14896</v>
      </c>
    </row>
    <row r="1990" spans="1:12" x14ac:dyDescent="0.2">
      <c r="A1990" s="1">
        <v>1989</v>
      </c>
      <c r="B1990" s="2" t="s">
        <v>14897</v>
      </c>
      <c r="C1990" s="2" t="s">
        <v>3725</v>
      </c>
      <c r="D1990" s="2" t="s">
        <v>10492</v>
      </c>
      <c r="E1990" s="2" t="s">
        <v>14898</v>
      </c>
      <c r="F1990" s="2" t="s">
        <v>14899</v>
      </c>
      <c r="G1990" s="2" t="s">
        <v>3623</v>
      </c>
      <c r="H1990" s="2" t="s">
        <v>14900</v>
      </c>
      <c r="I1990" s="2" t="s">
        <v>14901</v>
      </c>
      <c r="J1990" s="3" t="s">
        <v>14902</v>
      </c>
      <c r="K1990" s="4">
        <v>44478</v>
      </c>
      <c r="L1990" s="3" t="s">
        <v>14903</v>
      </c>
    </row>
    <row r="1991" spans="1:12" x14ac:dyDescent="0.2">
      <c r="A1991" s="1">
        <v>1990</v>
      </c>
      <c r="B1991" s="2" t="s">
        <v>14904</v>
      </c>
      <c r="C1991" s="2" t="s">
        <v>536</v>
      </c>
      <c r="D1991" s="2" t="s">
        <v>3620</v>
      </c>
      <c r="E1991" s="2" t="s">
        <v>14905</v>
      </c>
      <c r="F1991" s="2" t="s">
        <v>14906</v>
      </c>
      <c r="G1991" s="2" t="s">
        <v>4281</v>
      </c>
      <c r="H1991" s="2" t="s">
        <v>14907</v>
      </c>
      <c r="I1991" s="2" t="s">
        <v>14908</v>
      </c>
      <c r="J1991" s="3" t="s">
        <v>14909</v>
      </c>
      <c r="K1991" s="4">
        <v>44513</v>
      </c>
      <c r="L1991" s="3" t="s">
        <v>14910</v>
      </c>
    </row>
    <row r="1992" spans="1:12" x14ac:dyDescent="0.2">
      <c r="A1992" s="1">
        <v>1991</v>
      </c>
      <c r="B1992" s="2" t="s">
        <v>14911</v>
      </c>
      <c r="C1992" s="2" t="s">
        <v>4458</v>
      </c>
      <c r="D1992" s="2" t="s">
        <v>114</v>
      </c>
      <c r="E1992" s="2" t="s">
        <v>14912</v>
      </c>
      <c r="F1992" s="2" t="s">
        <v>14913</v>
      </c>
      <c r="G1992" s="2" t="s">
        <v>153</v>
      </c>
      <c r="H1992" s="2" t="s">
        <v>14914</v>
      </c>
      <c r="I1992" s="2">
        <v>1592437718</v>
      </c>
      <c r="J1992" s="3" t="s">
        <v>14915</v>
      </c>
      <c r="K1992" s="4">
        <v>44605</v>
      </c>
      <c r="L1992" s="3" t="s">
        <v>14916</v>
      </c>
    </row>
    <row r="1993" spans="1:12" x14ac:dyDescent="0.2">
      <c r="A1993" s="1">
        <v>1992</v>
      </c>
      <c r="B1993" s="2" t="s">
        <v>14917</v>
      </c>
      <c r="C1993" s="2" t="s">
        <v>11330</v>
      </c>
      <c r="D1993" s="2" t="s">
        <v>13355</v>
      </c>
      <c r="E1993" s="2" t="s">
        <v>14918</v>
      </c>
      <c r="F1993" s="2" t="s">
        <v>14919</v>
      </c>
      <c r="G1993" s="2" t="s">
        <v>1882</v>
      </c>
      <c r="H1993" s="2" t="s">
        <v>14920</v>
      </c>
      <c r="I1993" s="2" t="s">
        <v>14921</v>
      </c>
      <c r="J1993" s="3" t="s">
        <v>14922</v>
      </c>
      <c r="K1993" s="4">
        <v>43836</v>
      </c>
      <c r="L1993" s="3" t="s">
        <v>14923</v>
      </c>
    </row>
    <row r="1994" spans="1:12" x14ac:dyDescent="0.2">
      <c r="A1994" s="1">
        <v>1993</v>
      </c>
      <c r="B1994" s="2" t="s">
        <v>14924</v>
      </c>
      <c r="C1994" s="2" t="s">
        <v>14925</v>
      </c>
      <c r="D1994" s="2" t="s">
        <v>692</v>
      </c>
      <c r="E1994" s="2" t="s">
        <v>14926</v>
      </c>
      <c r="F1994" s="2" t="s">
        <v>14927</v>
      </c>
      <c r="G1994" s="2" t="s">
        <v>2216</v>
      </c>
      <c r="H1994" s="2" t="s">
        <v>14928</v>
      </c>
      <c r="I1994" s="2">
        <v>8168211377</v>
      </c>
      <c r="J1994" s="3" t="s">
        <v>14929</v>
      </c>
      <c r="K1994" s="4">
        <v>44696</v>
      </c>
      <c r="L1994" s="3" t="s">
        <v>14930</v>
      </c>
    </row>
    <row r="1995" spans="1:12" x14ac:dyDescent="0.2">
      <c r="A1995" s="1">
        <v>1994</v>
      </c>
      <c r="B1995" s="2" t="s">
        <v>14931</v>
      </c>
      <c r="C1995" s="2" t="s">
        <v>12918</v>
      </c>
      <c r="D1995" s="2" t="s">
        <v>4790</v>
      </c>
      <c r="E1995" s="2" t="s">
        <v>14932</v>
      </c>
      <c r="F1995" s="2" t="s">
        <v>8580</v>
      </c>
      <c r="G1995" s="2" t="s">
        <v>714</v>
      </c>
      <c r="H1995" s="2" t="s">
        <v>14933</v>
      </c>
      <c r="I1995" s="2" t="s">
        <v>14934</v>
      </c>
      <c r="J1995" s="3" t="s">
        <v>14935</v>
      </c>
      <c r="K1995" s="4">
        <v>44506</v>
      </c>
      <c r="L1995" s="3" t="s">
        <v>14936</v>
      </c>
    </row>
    <row r="1996" spans="1:12" x14ac:dyDescent="0.2">
      <c r="A1996" s="1">
        <v>1995</v>
      </c>
      <c r="B1996" s="2" t="s">
        <v>14937</v>
      </c>
      <c r="C1996" s="2" t="s">
        <v>5221</v>
      </c>
      <c r="D1996" s="2" t="s">
        <v>1606</v>
      </c>
      <c r="E1996" s="2" t="s">
        <v>14938</v>
      </c>
      <c r="F1996" s="2" t="s">
        <v>14939</v>
      </c>
      <c r="G1996" s="2" t="s">
        <v>369</v>
      </c>
      <c r="H1996" s="2" t="s">
        <v>14940</v>
      </c>
      <c r="I1996" s="2" t="s">
        <v>14941</v>
      </c>
      <c r="J1996" s="3" t="s">
        <v>14942</v>
      </c>
      <c r="K1996" s="4">
        <v>43896</v>
      </c>
      <c r="L1996" s="3" t="s">
        <v>1631</v>
      </c>
    </row>
    <row r="1997" spans="1:12" x14ac:dyDescent="0.2">
      <c r="A1997" s="1">
        <v>1996</v>
      </c>
      <c r="B1997" s="2" t="s">
        <v>14943</v>
      </c>
      <c r="C1997" s="2" t="s">
        <v>861</v>
      </c>
      <c r="D1997" s="2" t="s">
        <v>5016</v>
      </c>
      <c r="E1997" s="2" t="s">
        <v>14944</v>
      </c>
      <c r="F1997" s="2" t="s">
        <v>2230</v>
      </c>
      <c r="G1997" s="2" t="s">
        <v>5328</v>
      </c>
      <c r="H1997" s="2" t="s">
        <v>14945</v>
      </c>
      <c r="I1997" s="2" t="s">
        <v>14946</v>
      </c>
      <c r="J1997" s="3" t="s">
        <v>14947</v>
      </c>
      <c r="K1997" s="4">
        <v>44393</v>
      </c>
      <c r="L1997" s="3" t="s">
        <v>14948</v>
      </c>
    </row>
    <row r="1998" spans="1:12" x14ac:dyDescent="0.2">
      <c r="A1998" s="1">
        <v>1997</v>
      </c>
      <c r="B1998" s="2" t="s">
        <v>14949</v>
      </c>
      <c r="C1998" s="2" t="s">
        <v>1843</v>
      </c>
      <c r="D1998" s="2" t="s">
        <v>13050</v>
      </c>
      <c r="E1998" s="2" t="s">
        <v>14950</v>
      </c>
      <c r="F1998" s="2" t="s">
        <v>14951</v>
      </c>
      <c r="G1998" s="2" t="s">
        <v>320</v>
      </c>
      <c r="H1998" s="2" t="s">
        <v>14952</v>
      </c>
      <c r="I1998" s="2" t="s">
        <v>14953</v>
      </c>
      <c r="J1998" s="3" t="s">
        <v>14954</v>
      </c>
      <c r="K1998" s="4">
        <v>44042</v>
      </c>
      <c r="L1998" s="3" t="s">
        <v>14955</v>
      </c>
    </row>
    <row r="1999" spans="1:12" x14ac:dyDescent="0.2">
      <c r="A1999" s="1">
        <v>1998</v>
      </c>
      <c r="B1999" s="2" t="s">
        <v>14956</v>
      </c>
      <c r="C1999" s="2" t="s">
        <v>9089</v>
      </c>
      <c r="D1999" s="2" t="s">
        <v>2222</v>
      </c>
      <c r="E1999" s="2" t="s">
        <v>14957</v>
      </c>
      <c r="F1999" s="2" t="s">
        <v>14958</v>
      </c>
      <c r="G1999" s="2" t="s">
        <v>301</v>
      </c>
      <c r="H1999" s="2" t="s">
        <v>14959</v>
      </c>
      <c r="I1999" s="2" t="s">
        <v>14960</v>
      </c>
      <c r="J1999" s="3" t="s">
        <v>14961</v>
      </c>
      <c r="K1999" s="4">
        <v>44709</v>
      </c>
      <c r="L1999" s="3" t="s">
        <v>14962</v>
      </c>
    </row>
    <row r="2000" spans="1:12" x14ac:dyDescent="0.2">
      <c r="A2000" s="1">
        <v>1999</v>
      </c>
      <c r="B2000" s="2" t="s">
        <v>14963</v>
      </c>
      <c r="C2000" s="2" t="s">
        <v>8549</v>
      </c>
      <c r="D2000" s="2" t="s">
        <v>729</v>
      </c>
      <c r="E2000" s="2" t="s">
        <v>14964</v>
      </c>
      <c r="F2000" s="2" t="s">
        <v>14965</v>
      </c>
      <c r="G2000" s="2" t="s">
        <v>2826</v>
      </c>
      <c r="H2000" s="2" t="s">
        <v>14966</v>
      </c>
      <c r="I2000" s="2" t="s">
        <v>14967</v>
      </c>
      <c r="J2000" s="3" t="s">
        <v>14968</v>
      </c>
      <c r="K2000" s="4">
        <v>44657</v>
      </c>
      <c r="L2000" s="3" t="s">
        <v>14969</v>
      </c>
    </row>
    <row r="2001" spans="1:12" x14ac:dyDescent="0.2">
      <c r="A2001" s="1">
        <v>2000</v>
      </c>
      <c r="B2001" s="2" t="s">
        <v>14970</v>
      </c>
      <c r="C2001" s="2" t="s">
        <v>8889</v>
      </c>
      <c r="D2001" s="2" t="s">
        <v>3393</v>
      </c>
      <c r="E2001" s="2" t="s">
        <v>14971</v>
      </c>
      <c r="F2001" s="2" t="s">
        <v>14972</v>
      </c>
      <c r="G2001" s="2" t="s">
        <v>369</v>
      </c>
      <c r="H2001" s="2" t="s">
        <v>14973</v>
      </c>
      <c r="I2001" s="2" t="s">
        <v>14974</v>
      </c>
      <c r="J2001" s="3" t="s">
        <v>14975</v>
      </c>
      <c r="K2001" s="4">
        <v>44586</v>
      </c>
      <c r="L2001" s="3" t="s">
        <v>14976</v>
      </c>
    </row>
    <row r="2002" spans="1:12" x14ac:dyDescent="0.2">
      <c r="A2002" s="1">
        <v>2001</v>
      </c>
      <c r="B2002" s="2" t="s">
        <v>14977</v>
      </c>
      <c r="C2002" s="2" t="s">
        <v>1154</v>
      </c>
      <c r="D2002" s="2" t="s">
        <v>3973</v>
      </c>
      <c r="E2002" s="2" t="s">
        <v>14978</v>
      </c>
      <c r="F2002" s="2" t="s">
        <v>14979</v>
      </c>
      <c r="G2002" s="2" t="s">
        <v>428</v>
      </c>
      <c r="H2002" s="2" t="s">
        <v>14980</v>
      </c>
      <c r="I2002" s="2" t="s">
        <v>14981</v>
      </c>
      <c r="J2002" s="3" t="s">
        <v>14982</v>
      </c>
      <c r="K2002" s="4">
        <v>44115</v>
      </c>
      <c r="L2002" s="3" t="s">
        <v>14983</v>
      </c>
    </row>
    <row r="2003" spans="1:12" x14ac:dyDescent="0.2">
      <c r="A2003" s="1">
        <v>2002</v>
      </c>
      <c r="B2003" s="2" t="s">
        <v>14984</v>
      </c>
      <c r="C2003" s="2" t="s">
        <v>4798</v>
      </c>
      <c r="D2003" s="2" t="s">
        <v>2768</v>
      </c>
      <c r="E2003" s="2" t="s">
        <v>14985</v>
      </c>
      <c r="F2003" s="2" t="s">
        <v>14986</v>
      </c>
      <c r="G2003" s="2" t="s">
        <v>976</v>
      </c>
      <c r="H2003" s="2" t="s">
        <v>14987</v>
      </c>
      <c r="I2003" s="2" t="s">
        <v>14988</v>
      </c>
      <c r="J2003" s="3" t="s">
        <v>14989</v>
      </c>
      <c r="K2003" s="4">
        <v>44127</v>
      </c>
      <c r="L2003" s="3" t="s">
        <v>14990</v>
      </c>
    </row>
    <row r="2004" spans="1:12" x14ac:dyDescent="0.2">
      <c r="A2004" s="1">
        <v>2003</v>
      </c>
      <c r="B2004" s="2" t="s">
        <v>14991</v>
      </c>
      <c r="C2004" s="2" t="s">
        <v>1680</v>
      </c>
      <c r="D2004" s="2" t="s">
        <v>11715</v>
      </c>
      <c r="E2004" s="2" t="s">
        <v>14992</v>
      </c>
      <c r="F2004" s="2" t="s">
        <v>14993</v>
      </c>
      <c r="G2004" s="2" t="s">
        <v>1041</v>
      </c>
      <c r="H2004" s="2" t="s">
        <v>14994</v>
      </c>
      <c r="I2004" s="2" t="s">
        <v>14995</v>
      </c>
      <c r="J2004" s="3" t="s">
        <v>14996</v>
      </c>
      <c r="K2004" s="4">
        <v>44013</v>
      </c>
      <c r="L2004" s="3" t="s">
        <v>14997</v>
      </c>
    </row>
    <row r="2005" spans="1:12" x14ac:dyDescent="0.2">
      <c r="A2005" s="1">
        <v>2004</v>
      </c>
      <c r="B2005" s="2" t="s">
        <v>14998</v>
      </c>
      <c r="C2005" s="2" t="s">
        <v>3052</v>
      </c>
      <c r="D2005" s="2" t="s">
        <v>1254</v>
      </c>
      <c r="E2005" s="2" t="s">
        <v>14999</v>
      </c>
      <c r="F2005" s="2" t="s">
        <v>15000</v>
      </c>
      <c r="G2005" s="2" t="s">
        <v>2378</v>
      </c>
      <c r="H2005" s="2" t="s">
        <v>15001</v>
      </c>
      <c r="I2005" s="2" t="s">
        <v>15002</v>
      </c>
      <c r="J2005" s="3" t="s">
        <v>15003</v>
      </c>
      <c r="K2005" s="4">
        <v>44554</v>
      </c>
      <c r="L2005" s="3" t="s">
        <v>15004</v>
      </c>
    </row>
    <row r="2006" spans="1:12" x14ac:dyDescent="0.2">
      <c r="A2006" s="1">
        <v>2005</v>
      </c>
      <c r="B2006" s="2" t="s">
        <v>15005</v>
      </c>
      <c r="C2006" s="2" t="s">
        <v>784</v>
      </c>
      <c r="D2006" s="2" t="s">
        <v>3685</v>
      </c>
      <c r="E2006" s="2" t="s">
        <v>15006</v>
      </c>
      <c r="F2006" s="2" t="s">
        <v>15007</v>
      </c>
      <c r="G2006" s="2" t="s">
        <v>589</v>
      </c>
      <c r="H2006" s="2" t="s">
        <v>15008</v>
      </c>
      <c r="I2006" s="2" t="s">
        <v>15009</v>
      </c>
      <c r="J2006" s="3" t="s">
        <v>15010</v>
      </c>
      <c r="K2006" s="4">
        <v>44063</v>
      </c>
      <c r="L2006" s="3" t="s">
        <v>15011</v>
      </c>
    </row>
    <row r="2007" spans="1:12" x14ac:dyDescent="0.2">
      <c r="A2007" s="1">
        <v>2006</v>
      </c>
      <c r="B2007" s="2" t="s">
        <v>15012</v>
      </c>
      <c r="C2007" s="2" t="s">
        <v>2573</v>
      </c>
      <c r="D2007" s="2" t="s">
        <v>3781</v>
      </c>
      <c r="E2007" s="2" t="s">
        <v>15013</v>
      </c>
      <c r="F2007" s="2" t="s">
        <v>15014</v>
      </c>
      <c r="G2007" s="2" t="s">
        <v>1429</v>
      </c>
      <c r="H2007" s="2" t="s">
        <v>15015</v>
      </c>
      <c r="I2007" s="2" t="s">
        <v>15016</v>
      </c>
      <c r="J2007" s="3" t="s">
        <v>15017</v>
      </c>
      <c r="K2007" s="4">
        <v>44291</v>
      </c>
      <c r="L2007" s="3" t="s">
        <v>15018</v>
      </c>
    </row>
    <row r="2008" spans="1:12" x14ac:dyDescent="0.2">
      <c r="A2008" s="1">
        <v>2007</v>
      </c>
      <c r="B2008" s="2" t="s">
        <v>15019</v>
      </c>
      <c r="C2008" s="2" t="s">
        <v>1807</v>
      </c>
      <c r="D2008" s="2" t="s">
        <v>15020</v>
      </c>
      <c r="E2008" s="2" t="s">
        <v>12245</v>
      </c>
      <c r="F2008" s="2" t="s">
        <v>15021</v>
      </c>
      <c r="G2008" s="2" t="s">
        <v>741</v>
      </c>
      <c r="H2008" s="2" t="s">
        <v>15022</v>
      </c>
      <c r="I2008" s="2" t="s">
        <v>15023</v>
      </c>
      <c r="J2008" s="3" t="s">
        <v>15024</v>
      </c>
      <c r="K2008" s="4">
        <v>43975</v>
      </c>
      <c r="L2008" s="3" t="s">
        <v>15025</v>
      </c>
    </row>
    <row r="2009" spans="1:12" x14ac:dyDescent="0.2">
      <c r="A2009" s="1">
        <v>2008</v>
      </c>
      <c r="B2009" s="2" t="s">
        <v>15026</v>
      </c>
      <c r="C2009" s="2" t="s">
        <v>2450</v>
      </c>
      <c r="D2009" s="2" t="s">
        <v>10273</v>
      </c>
      <c r="E2009" s="2" t="s">
        <v>15027</v>
      </c>
      <c r="F2009" s="2" t="s">
        <v>15028</v>
      </c>
      <c r="G2009" s="2" t="s">
        <v>7036</v>
      </c>
      <c r="H2009" s="2" t="s">
        <v>15029</v>
      </c>
      <c r="I2009" s="2" t="s">
        <v>15030</v>
      </c>
      <c r="J2009" s="3" t="s">
        <v>15031</v>
      </c>
      <c r="K2009" s="4">
        <v>44112</v>
      </c>
      <c r="L2009" s="3" t="s">
        <v>15032</v>
      </c>
    </row>
    <row r="2010" spans="1:12" x14ac:dyDescent="0.2">
      <c r="A2010" s="1">
        <v>2009</v>
      </c>
      <c r="B2010" s="2" t="s">
        <v>15033</v>
      </c>
      <c r="C2010" s="2" t="s">
        <v>3268</v>
      </c>
      <c r="D2010" s="2" t="s">
        <v>1394</v>
      </c>
      <c r="E2010" s="2" t="s">
        <v>15034</v>
      </c>
      <c r="F2010" s="2" t="s">
        <v>15035</v>
      </c>
      <c r="G2010" s="2" t="s">
        <v>1222</v>
      </c>
      <c r="H2010" s="2" t="s">
        <v>15036</v>
      </c>
      <c r="I2010" s="2">
        <v>9472010514</v>
      </c>
      <c r="J2010" s="3" t="s">
        <v>15037</v>
      </c>
      <c r="K2010" s="4">
        <v>44112</v>
      </c>
      <c r="L2010" s="3" t="s">
        <v>12816</v>
      </c>
    </row>
    <row r="2011" spans="1:12" x14ac:dyDescent="0.2">
      <c r="A2011" s="1">
        <v>2010</v>
      </c>
      <c r="B2011" s="2" t="s">
        <v>15038</v>
      </c>
      <c r="C2011" s="2" t="s">
        <v>2751</v>
      </c>
      <c r="D2011" s="2" t="s">
        <v>14576</v>
      </c>
      <c r="E2011" s="2" t="s">
        <v>15039</v>
      </c>
      <c r="F2011" s="2" t="s">
        <v>13377</v>
      </c>
      <c r="G2011" s="2" t="s">
        <v>44</v>
      </c>
      <c r="H2011" s="2" t="s">
        <v>15040</v>
      </c>
      <c r="I2011" s="2" t="s">
        <v>15041</v>
      </c>
      <c r="J2011" s="3" t="s">
        <v>15042</v>
      </c>
      <c r="K2011" s="4">
        <v>44139</v>
      </c>
      <c r="L2011" s="3" t="s">
        <v>15043</v>
      </c>
    </row>
    <row r="2012" spans="1:12" x14ac:dyDescent="0.2">
      <c r="A2012" s="1">
        <v>2011</v>
      </c>
      <c r="B2012" s="5" t="s">
        <v>15044</v>
      </c>
      <c r="C2012" s="2" t="s">
        <v>23</v>
      </c>
      <c r="D2012" s="2" t="s">
        <v>605</v>
      </c>
      <c r="E2012" s="2" t="s">
        <v>15045</v>
      </c>
      <c r="F2012" s="2" t="s">
        <v>15046</v>
      </c>
      <c r="G2012" s="2" t="s">
        <v>457</v>
      </c>
      <c r="H2012" s="2" t="s">
        <v>15047</v>
      </c>
      <c r="I2012" s="2" t="s">
        <v>15048</v>
      </c>
      <c r="J2012" s="3" t="s">
        <v>15049</v>
      </c>
      <c r="K2012" s="4">
        <v>44397</v>
      </c>
      <c r="L2012" s="3" t="s">
        <v>15050</v>
      </c>
    </row>
    <row r="2013" spans="1:12" x14ac:dyDescent="0.2">
      <c r="A2013" s="1">
        <v>2012</v>
      </c>
      <c r="B2013" s="2" t="s">
        <v>15051</v>
      </c>
      <c r="C2013" s="2" t="s">
        <v>667</v>
      </c>
      <c r="D2013" s="2" t="s">
        <v>1946</v>
      </c>
      <c r="E2013" s="2" t="s">
        <v>15052</v>
      </c>
      <c r="F2013" s="2" t="s">
        <v>15053</v>
      </c>
      <c r="G2013" s="2" t="s">
        <v>2680</v>
      </c>
      <c r="H2013" s="2" t="s">
        <v>15054</v>
      </c>
      <c r="I2013" s="2" t="s">
        <v>15055</v>
      </c>
      <c r="J2013" s="3" t="s">
        <v>15056</v>
      </c>
      <c r="K2013" s="4">
        <v>44455</v>
      </c>
      <c r="L2013" s="3" t="s">
        <v>15057</v>
      </c>
    </row>
    <row r="2014" spans="1:12" x14ac:dyDescent="0.2">
      <c r="A2014" s="1">
        <v>2013</v>
      </c>
      <c r="B2014" s="2" t="s">
        <v>15058</v>
      </c>
      <c r="C2014" s="2" t="s">
        <v>2502</v>
      </c>
      <c r="D2014" s="2" t="s">
        <v>15059</v>
      </c>
      <c r="E2014" s="2" t="s">
        <v>15060</v>
      </c>
      <c r="F2014" s="2" t="s">
        <v>15061</v>
      </c>
      <c r="G2014" s="2" t="s">
        <v>4545</v>
      </c>
      <c r="H2014" s="2" t="s">
        <v>15062</v>
      </c>
      <c r="I2014" s="2" t="s">
        <v>15063</v>
      </c>
      <c r="J2014" s="3" t="s">
        <v>15064</v>
      </c>
      <c r="K2014" s="4">
        <v>44048</v>
      </c>
      <c r="L2014" s="3" t="s">
        <v>15065</v>
      </c>
    </row>
    <row r="2015" spans="1:12" x14ac:dyDescent="0.2">
      <c r="A2015" s="1">
        <v>2014</v>
      </c>
      <c r="B2015" s="2" t="s">
        <v>15066</v>
      </c>
      <c r="C2015" s="2" t="s">
        <v>233</v>
      </c>
      <c r="D2015" s="2" t="s">
        <v>2278</v>
      </c>
      <c r="E2015" s="2" t="s">
        <v>15067</v>
      </c>
      <c r="F2015" s="2" t="s">
        <v>15068</v>
      </c>
      <c r="G2015" s="2" t="s">
        <v>457</v>
      </c>
      <c r="H2015" s="2" t="s">
        <v>15069</v>
      </c>
      <c r="I2015" s="2" t="s">
        <v>15070</v>
      </c>
      <c r="J2015" s="3" t="s">
        <v>15071</v>
      </c>
      <c r="K2015" s="4">
        <v>44565</v>
      </c>
      <c r="L2015" s="3" t="s">
        <v>14355</v>
      </c>
    </row>
    <row r="2016" spans="1:12" x14ac:dyDescent="0.2">
      <c r="A2016" s="1">
        <v>2015</v>
      </c>
      <c r="B2016" s="2" t="s">
        <v>15072</v>
      </c>
      <c r="C2016" s="2" t="s">
        <v>2484</v>
      </c>
      <c r="D2016" s="2" t="s">
        <v>11506</v>
      </c>
      <c r="E2016" s="2" t="s">
        <v>15073</v>
      </c>
      <c r="F2016" s="2" t="s">
        <v>15074</v>
      </c>
      <c r="G2016" s="2" t="s">
        <v>1864</v>
      </c>
      <c r="H2016" s="2" t="s">
        <v>15075</v>
      </c>
      <c r="I2016" s="2" t="s">
        <v>15076</v>
      </c>
      <c r="J2016" s="3" t="s">
        <v>15077</v>
      </c>
      <c r="K2016" s="4">
        <v>44699</v>
      </c>
      <c r="L2016" s="3" t="s">
        <v>15078</v>
      </c>
    </row>
    <row r="2017" spans="1:12" x14ac:dyDescent="0.2">
      <c r="A2017" s="1">
        <v>2016</v>
      </c>
      <c r="B2017" s="2" t="s">
        <v>15079</v>
      </c>
      <c r="C2017" s="2" t="s">
        <v>8670</v>
      </c>
      <c r="D2017" s="2" t="s">
        <v>11539</v>
      </c>
      <c r="E2017" s="2" t="s">
        <v>15080</v>
      </c>
      <c r="F2017" s="2" t="s">
        <v>15081</v>
      </c>
      <c r="G2017" s="2" t="s">
        <v>1882</v>
      </c>
      <c r="H2017" s="2" t="s">
        <v>15082</v>
      </c>
      <c r="I2017" s="2">
        <v>2147105338</v>
      </c>
      <c r="J2017" s="3" t="s">
        <v>15083</v>
      </c>
      <c r="K2017" s="4">
        <v>44007</v>
      </c>
      <c r="L2017" s="3" t="s">
        <v>15084</v>
      </c>
    </row>
    <row r="2018" spans="1:12" x14ac:dyDescent="0.2">
      <c r="A2018" s="1">
        <v>2017</v>
      </c>
      <c r="B2018" s="2" t="s">
        <v>15085</v>
      </c>
      <c r="C2018" s="2" t="s">
        <v>113</v>
      </c>
      <c r="D2018" s="2" t="s">
        <v>9744</v>
      </c>
      <c r="E2018" s="2" t="s">
        <v>15086</v>
      </c>
      <c r="F2018" s="2" t="s">
        <v>15087</v>
      </c>
      <c r="G2018" s="2" t="s">
        <v>1429</v>
      </c>
      <c r="H2018" s="2" t="s">
        <v>15088</v>
      </c>
      <c r="I2018" s="2" t="s">
        <v>15089</v>
      </c>
      <c r="J2018" s="3" t="s">
        <v>15090</v>
      </c>
      <c r="K2018" s="4">
        <v>44095</v>
      </c>
      <c r="L2018" s="3" t="s">
        <v>15091</v>
      </c>
    </row>
    <row r="2019" spans="1:12" x14ac:dyDescent="0.2">
      <c r="A2019" s="1">
        <v>2018</v>
      </c>
      <c r="B2019" s="2" t="s">
        <v>15092</v>
      </c>
      <c r="C2019" s="2" t="s">
        <v>2767</v>
      </c>
      <c r="D2019" s="2" t="s">
        <v>6562</v>
      </c>
      <c r="E2019" s="2" t="s">
        <v>15093</v>
      </c>
      <c r="F2019" s="2" t="s">
        <v>15094</v>
      </c>
      <c r="G2019" s="2" t="s">
        <v>98</v>
      </c>
      <c r="H2019" s="2" t="s">
        <v>15095</v>
      </c>
      <c r="I2019" s="2" t="s">
        <v>15096</v>
      </c>
      <c r="J2019" s="3" t="s">
        <v>15097</v>
      </c>
      <c r="K2019" s="4">
        <v>44097</v>
      </c>
      <c r="L2019" s="3" t="s">
        <v>15098</v>
      </c>
    </row>
    <row r="2020" spans="1:12" x14ac:dyDescent="0.2">
      <c r="A2020" s="1">
        <v>2019</v>
      </c>
      <c r="B2020" s="2" t="s">
        <v>15099</v>
      </c>
      <c r="C2020" s="2" t="s">
        <v>992</v>
      </c>
      <c r="D2020" s="2" t="s">
        <v>10085</v>
      </c>
      <c r="E2020" s="2" t="s">
        <v>15100</v>
      </c>
      <c r="F2020" s="2" t="s">
        <v>15101</v>
      </c>
      <c r="G2020" s="2" t="s">
        <v>3729</v>
      </c>
      <c r="H2020" s="2" t="s">
        <v>15102</v>
      </c>
      <c r="I2020" s="2" t="s">
        <v>15103</v>
      </c>
      <c r="J2020" s="3" t="s">
        <v>15104</v>
      </c>
      <c r="K2020" s="4">
        <v>43941</v>
      </c>
      <c r="L2020" s="3" t="s">
        <v>15105</v>
      </c>
    </row>
    <row r="2021" spans="1:12" x14ac:dyDescent="0.2">
      <c r="A2021" s="1">
        <v>2020</v>
      </c>
      <c r="B2021" s="2" t="s">
        <v>15106</v>
      </c>
      <c r="C2021" s="2" t="s">
        <v>243</v>
      </c>
      <c r="D2021" s="2" t="s">
        <v>2677</v>
      </c>
      <c r="E2021" s="2" t="s">
        <v>15107</v>
      </c>
      <c r="F2021" s="2" t="s">
        <v>15108</v>
      </c>
      <c r="G2021" s="2" t="s">
        <v>2033</v>
      </c>
      <c r="H2021" s="2" t="s">
        <v>15109</v>
      </c>
      <c r="I2021" s="2" t="s">
        <v>15110</v>
      </c>
      <c r="J2021" s="3" t="s">
        <v>15111</v>
      </c>
      <c r="K2021" s="4">
        <v>44452</v>
      </c>
      <c r="L2021" s="3" t="s">
        <v>15112</v>
      </c>
    </row>
    <row r="2022" spans="1:12" x14ac:dyDescent="0.2">
      <c r="A2022" s="1">
        <v>2021</v>
      </c>
      <c r="B2022" s="2" t="s">
        <v>15113</v>
      </c>
      <c r="C2022" s="2" t="s">
        <v>11545</v>
      </c>
      <c r="D2022" s="2" t="s">
        <v>3531</v>
      </c>
      <c r="E2022" s="2" t="s">
        <v>15114</v>
      </c>
      <c r="F2022" s="2" t="s">
        <v>15115</v>
      </c>
      <c r="G2022" s="2" t="s">
        <v>2297</v>
      </c>
      <c r="H2022" s="2" t="s">
        <v>15116</v>
      </c>
      <c r="I2022" s="2" t="s">
        <v>15117</v>
      </c>
      <c r="J2022" s="3" t="s">
        <v>15118</v>
      </c>
      <c r="K2022" s="4">
        <v>44195</v>
      </c>
      <c r="L2022" s="3" t="s">
        <v>15119</v>
      </c>
    </row>
    <row r="2023" spans="1:12" x14ac:dyDescent="0.2">
      <c r="A2023" s="1">
        <v>2022</v>
      </c>
      <c r="B2023" s="2" t="s">
        <v>15120</v>
      </c>
      <c r="C2023" s="2" t="s">
        <v>3751</v>
      </c>
      <c r="D2023" s="2" t="s">
        <v>15121</v>
      </c>
      <c r="E2023" s="2" t="s">
        <v>15122</v>
      </c>
      <c r="F2023" s="2" t="s">
        <v>15123</v>
      </c>
      <c r="G2023" s="2" t="s">
        <v>4545</v>
      </c>
      <c r="H2023" s="2" t="s">
        <v>15124</v>
      </c>
      <c r="I2023" s="2">
        <v>8557960260</v>
      </c>
      <c r="J2023" s="3" t="s">
        <v>15125</v>
      </c>
      <c r="K2023" s="4">
        <v>44693</v>
      </c>
      <c r="L2023" s="3" t="s">
        <v>15126</v>
      </c>
    </row>
    <row r="2024" spans="1:12" x14ac:dyDescent="0.2">
      <c r="A2024" s="1">
        <v>2023</v>
      </c>
      <c r="B2024" s="2" t="s">
        <v>15127</v>
      </c>
      <c r="C2024" s="2" t="s">
        <v>2640</v>
      </c>
      <c r="D2024" s="2" t="s">
        <v>7409</v>
      </c>
      <c r="E2024" s="2" t="s">
        <v>15128</v>
      </c>
      <c r="F2024" s="2" t="s">
        <v>15129</v>
      </c>
      <c r="G2024" s="2" t="s">
        <v>2015</v>
      </c>
      <c r="H2024" s="2" t="s">
        <v>15130</v>
      </c>
      <c r="I2024" s="2" t="s">
        <v>15131</v>
      </c>
      <c r="J2024" s="3" t="s">
        <v>15132</v>
      </c>
      <c r="K2024" s="4">
        <v>43837</v>
      </c>
      <c r="L2024" s="3" t="s">
        <v>15133</v>
      </c>
    </row>
    <row r="2025" spans="1:12" x14ac:dyDescent="0.2">
      <c r="A2025" s="1">
        <v>2024</v>
      </c>
      <c r="B2025" s="2" t="s">
        <v>15134</v>
      </c>
      <c r="C2025" s="2" t="s">
        <v>78</v>
      </c>
      <c r="D2025" s="2" t="s">
        <v>7444</v>
      </c>
      <c r="E2025" s="2" t="s">
        <v>15135</v>
      </c>
      <c r="F2025" s="2" t="s">
        <v>15136</v>
      </c>
      <c r="G2025" s="2" t="s">
        <v>64</v>
      </c>
      <c r="H2025" s="2" t="s">
        <v>15137</v>
      </c>
      <c r="I2025" s="2" t="s">
        <v>15138</v>
      </c>
      <c r="J2025" s="3" t="s">
        <v>15139</v>
      </c>
      <c r="K2025" s="4">
        <v>44321</v>
      </c>
      <c r="L2025" s="3" t="s">
        <v>13102</v>
      </c>
    </row>
    <row r="2026" spans="1:12" x14ac:dyDescent="0.2">
      <c r="A2026" s="1">
        <v>2025</v>
      </c>
      <c r="B2026" s="2" t="s">
        <v>15140</v>
      </c>
      <c r="C2026" s="2" t="s">
        <v>3506</v>
      </c>
      <c r="D2026" s="2" t="s">
        <v>5632</v>
      </c>
      <c r="E2026" s="2" t="s">
        <v>15141</v>
      </c>
      <c r="F2026" s="2" t="s">
        <v>15142</v>
      </c>
      <c r="G2026" s="2" t="s">
        <v>350</v>
      </c>
      <c r="H2026" s="2" t="s">
        <v>15143</v>
      </c>
      <c r="I2026" s="2" t="s">
        <v>15144</v>
      </c>
      <c r="J2026" s="3" t="s">
        <v>15145</v>
      </c>
      <c r="K2026" s="4">
        <v>44393</v>
      </c>
      <c r="L2026" s="3" t="s">
        <v>15146</v>
      </c>
    </row>
    <row r="2027" spans="1:12" x14ac:dyDescent="0.2">
      <c r="A2027" s="1">
        <v>2026</v>
      </c>
      <c r="B2027" s="2" t="s">
        <v>15147</v>
      </c>
      <c r="C2027" s="2" t="s">
        <v>1953</v>
      </c>
      <c r="D2027" s="2" t="s">
        <v>537</v>
      </c>
      <c r="E2027" s="2" t="s">
        <v>15148</v>
      </c>
      <c r="F2027" s="2" t="s">
        <v>15149</v>
      </c>
      <c r="G2027" s="2" t="s">
        <v>4335</v>
      </c>
      <c r="H2027" s="2" t="s">
        <v>15150</v>
      </c>
      <c r="I2027" s="2">
        <f>1-377-70-6392</f>
        <v>-6838</v>
      </c>
      <c r="J2027" s="3" t="s">
        <v>15151</v>
      </c>
      <c r="K2027" s="4">
        <v>44672</v>
      </c>
      <c r="L2027" s="3" t="s">
        <v>9205</v>
      </c>
    </row>
    <row r="2028" spans="1:12" x14ac:dyDescent="0.2">
      <c r="A2028" s="1">
        <v>2027</v>
      </c>
      <c r="B2028" s="2" t="s">
        <v>15152</v>
      </c>
      <c r="C2028" s="2" t="s">
        <v>4870</v>
      </c>
      <c r="D2028" s="2" t="s">
        <v>2391</v>
      </c>
      <c r="E2028" s="2" t="s">
        <v>15153</v>
      </c>
      <c r="F2028" s="2" t="s">
        <v>15154</v>
      </c>
      <c r="G2028" s="2" t="s">
        <v>4492</v>
      </c>
      <c r="H2028" s="2" t="s">
        <v>15155</v>
      </c>
      <c r="I2028" s="2">
        <v>9988598791</v>
      </c>
      <c r="J2028" s="3" t="s">
        <v>15156</v>
      </c>
      <c r="K2028" s="4">
        <v>43856</v>
      </c>
      <c r="L2028" s="3" t="s">
        <v>15157</v>
      </c>
    </row>
    <row r="2029" spans="1:12" x14ac:dyDescent="0.2">
      <c r="A2029" s="1">
        <v>2028</v>
      </c>
      <c r="B2029" s="2" t="s">
        <v>15158</v>
      </c>
      <c r="C2029" s="2" t="s">
        <v>6024</v>
      </c>
      <c r="D2029" s="2" t="s">
        <v>3467</v>
      </c>
      <c r="E2029" s="2" t="s">
        <v>15159</v>
      </c>
      <c r="F2029" s="2" t="s">
        <v>15160</v>
      </c>
      <c r="G2029" s="2" t="s">
        <v>520</v>
      </c>
      <c r="H2029" s="2" t="s">
        <v>15161</v>
      </c>
      <c r="I2029" s="2">
        <f>1-278-557-9471</f>
        <v>-10305</v>
      </c>
      <c r="J2029" s="3" t="s">
        <v>15162</v>
      </c>
      <c r="K2029" s="4">
        <v>44541</v>
      </c>
      <c r="L2029" s="3" t="s">
        <v>15163</v>
      </c>
    </row>
    <row r="2030" spans="1:12" x14ac:dyDescent="0.2">
      <c r="A2030" s="1">
        <v>2029</v>
      </c>
      <c r="B2030" s="2" t="s">
        <v>15164</v>
      </c>
      <c r="C2030" s="2" t="s">
        <v>4105</v>
      </c>
      <c r="D2030" s="2" t="s">
        <v>9010</v>
      </c>
      <c r="E2030" s="2" t="s">
        <v>15165</v>
      </c>
      <c r="F2030" s="2" t="s">
        <v>15166</v>
      </c>
      <c r="G2030" s="2" t="s">
        <v>1792</v>
      </c>
      <c r="H2030" s="2">
        <v>8590442075</v>
      </c>
      <c r="I2030" s="2" t="s">
        <v>15167</v>
      </c>
      <c r="J2030" s="3" t="s">
        <v>15168</v>
      </c>
      <c r="K2030" s="4">
        <v>44398</v>
      </c>
      <c r="L2030" s="3" t="s">
        <v>15169</v>
      </c>
    </row>
    <row r="2031" spans="1:12" x14ac:dyDescent="0.2">
      <c r="A2031" s="1">
        <v>2030</v>
      </c>
      <c r="B2031" s="2" t="s">
        <v>15170</v>
      </c>
      <c r="C2031" s="2" t="s">
        <v>9399</v>
      </c>
      <c r="D2031" s="2" t="s">
        <v>7214</v>
      </c>
      <c r="E2031" s="2" t="s">
        <v>15171</v>
      </c>
      <c r="F2031" s="2" t="s">
        <v>15172</v>
      </c>
      <c r="G2031" s="2" t="s">
        <v>2255</v>
      </c>
      <c r="H2031" s="2" t="s">
        <v>15173</v>
      </c>
      <c r="I2031" s="2" t="s">
        <v>15174</v>
      </c>
      <c r="J2031" s="3" t="s">
        <v>15175</v>
      </c>
      <c r="K2031" s="4">
        <v>43971</v>
      </c>
      <c r="L2031" s="3" t="s">
        <v>15176</v>
      </c>
    </row>
    <row r="2032" spans="1:12" x14ac:dyDescent="0.2">
      <c r="A2032" s="1">
        <v>2031</v>
      </c>
      <c r="B2032" s="2" t="s">
        <v>15177</v>
      </c>
      <c r="C2032" s="2" t="s">
        <v>8521</v>
      </c>
      <c r="D2032" s="2" t="s">
        <v>5923</v>
      </c>
      <c r="E2032" s="2" t="s">
        <v>15178</v>
      </c>
      <c r="F2032" s="2" t="s">
        <v>15179</v>
      </c>
      <c r="G2032" s="2" t="s">
        <v>2378</v>
      </c>
      <c r="H2032" s="2" t="s">
        <v>15180</v>
      </c>
      <c r="I2032" s="2" t="s">
        <v>15181</v>
      </c>
      <c r="J2032" s="3" t="s">
        <v>15182</v>
      </c>
      <c r="K2032" s="4">
        <v>43999</v>
      </c>
      <c r="L2032" s="3" t="s">
        <v>15183</v>
      </c>
    </row>
    <row r="2033" spans="1:12" x14ac:dyDescent="0.2">
      <c r="A2033" s="1">
        <v>2032</v>
      </c>
      <c r="B2033" s="2" t="s">
        <v>15184</v>
      </c>
      <c r="C2033" s="2" t="s">
        <v>7167</v>
      </c>
      <c r="D2033" s="2" t="s">
        <v>10506</v>
      </c>
      <c r="E2033" s="2" t="s">
        <v>15185</v>
      </c>
      <c r="F2033" s="2" t="s">
        <v>15186</v>
      </c>
      <c r="G2033" s="2" t="s">
        <v>1336</v>
      </c>
      <c r="H2033" s="2" t="s">
        <v>15187</v>
      </c>
      <c r="I2033" s="2" t="s">
        <v>15188</v>
      </c>
      <c r="J2033" s="3" t="s">
        <v>15189</v>
      </c>
      <c r="K2033" s="4">
        <v>44594</v>
      </c>
      <c r="L2033" s="3" t="s">
        <v>15190</v>
      </c>
    </row>
    <row r="2034" spans="1:12" x14ac:dyDescent="0.2">
      <c r="A2034" s="1">
        <v>2033</v>
      </c>
      <c r="B2034" s="2" t="s">
        <v>15191</v>
      </c>
      <c r="C2034" s="2" t="s">
        <v>823</v>
      </c>
      <c r="D2034" s="2" t="s">
        <v>13786</v>
      </c>
      <c r="E2034" s="2" t="s">
        <v>15192</v>
      </c>
      <c r="F2034" s="2" t="s">
        <v>15193</v>
      </c>
      <c r="G2034" s="2" t="s">
        <v>1213</v>
      </c>
      <c r="H2034" s="2" t="s">
        <v>15194</v>
      </c>
      <c r="I2034" s="2" t="s">
        <v>15195</v>
      </c>
      <c r="J2034" s="3" t="s">
        <v>15196</v>
      </c>
      <c r="K2034" s="4">
        <v>44488</v>
      </c>
      <c r="L2034" s="3" t="s">
        <v>15197</v>
      </c>
    </row>
    <row r="2035" spans="1:12" x14ac:dyDescent="0.2">
      <c r="A2035" s="1">
        <v>2034</v>
      </c>
      <c r="B2035" s="2" t="s">
        <v>15198</v>
      </c>
      <c r="C2035" s="2" t="s">
        <v>4977</v>
      </c>
      <c r="D2035" s="2" t="s">
        <v>1246</v>
      </c>
      <c r="E2035" s="2" t="s">
        <v>15199</v>
      </c>
      <c r="F2035" s="2" t="s">
        <v>15200</v>
      </c>
      <c r="G2035" s="2" t="s">
        <v>1552</v>
      </c>
      <c r="H2035" s="2" t="s">
        <v>15201</v>
      </c>
      <c r="I2035" s="2" t="s">
        <v>15202</v>
      </c>
      <c r="J2035" s="3" t="s">
        <v>15203</v>
      </c>
      <c r="K2035" s="4">
        <v>44536</v>
      </c>
      <c r="L2035" s="3" t="s">
        <v>15204</v>
      </c>
    </row>
    <row r="2036" spans="1:12" x14ac:dyDescent="0.2">
      <c r="A2036" s="1">
        <v>2035</v>
      </c>
      <c r="B2036" s="2" t="s">
        <v>15205</v>
      </c>
      <c r="C2036" s="2" t="s">
        <v>1698</v>
      </c>
      <c r="D2036" s="2" t="s">
        <v>1165</v>
      </c>
      <c r="E2036" s="2" t="s">
        <v>15206</v>
      </c>
      <c r="F2036" s="2" t="s">
        <v>15207</v>
      </c>
      <c r="G2036" s="2" t="s">
        <v>301</v>
      </c>
      <c r="H2036" s="2" t="s">
        <v>15208</v>
      </c>
      <c r="I2036" s="2" t="s">
        <v>15209</v>
      </c>
      <c r="J2036" s="3" t="s">
        <v>15210</v>
      </c>
      <c r="K2036" s="4">
        <v>44263</v>
      </c>
      <c r="L2036" s="3" t="s">
        <v>15211</v>
      </c>
    </row>
    <row r="2037" spans="1:12" x14ac:dyDescent="0.2">
      <c r="A2037" s="1">
        <v>2036</v>
      </c>
      <c r="B2037" s="2" t="s">
        <v>15212</v>
      </c>
      <c r="C2037" s="2" t="s">
        <v>3597</v>
      </c>
      <c r="D2037" s="2" t="s">
        <v>61</v>
      </c>
      <c r="E2037" s="2" t="s">
        <v>15213</v>
      </c>
      <c r="F2037" s="2" t="s">
        <v>15214</v>
      </c>
      <c r="G2037" s="2" t="s">
        <v>6042</v>
      </c>
      <c r="H2037" s="2" t="s">
        <v>15215</v>
      </c>
      <c r="I2037" s="2" t="s">
        <v>15216</v>
      </c>
      <c r="J2037" s="3" t="s">
        <v>15217</v>
      </c>
      <c r="K2037" s="4">
        <v>43928</v>
      </c>
      <c r="L2037" s="3" t="s">
        <v>15218</v>
      </c>
    </row>
    <row r="2038" spans="1:12" x14ac:dyDescent="0.2">
      <c r="A2038" s="1">
        <v>2037</v>
      </c>
      <c r="B2038" s="2" t="s">
        <v>15219</v>
      </c>
      <c r="C2038" s="2" t="s">
        <v>10492</v>
      </c>
      <c r="D2038" s="2" t="s">
        <v>526</v>
      </c>
      <c r="E2038" s="2" t="s">
        <v>15220</v>
      </c>
      <c r="F2038" s="2" t="s">
        <v>15221</v>
      </c>
      <c r="G2038" s="2" t="s">
        <v>3404</v>
      </c>
      <c r="H2038" s="2" t="s">
        <v>15222</v>
      </c>
      <c r="I2038" s="2" t="s">
        <v>15223</v>
      </c>
      <c r="J2038" s="3" t="s">
        <v>15224</v>
      </c>
      <c r="K2038" s="4">
        <v>44313</v>
      </c>
      <c r="L2038" s="3" t="s">
        <v>15225</v>
      </c>
    </row>
    <row r="2039" spans="1:12" x14ac:dyDescent="0.2">
      <c r="A2039" s="1">
        <v>2038</v>
      </c>
      <c r="B2039" s="2" t="s">
        <v>15226</v>
      </c>
      <c r="C2039" s="2" t="s">
        <v>316</v>
      </c>
      <c r="D2039" s="2" t="s">
        <v>15227</v>
      </c>
      <c r="E2039" s="2" t="s">
        <v>15228</v>
      </c>
      <c r="F2039" s="2" t="s">
        <v>15229</v>
      </c>
      <c r="G2039" s="2" t="s">
        <v>770</v>
      </c>
      <c r="H2039" s="2" t="s">
        <v>15230</v>
      </c>
      <c r="I2039" s="2" t="s">
        <v>15231</v>
      </c>
      <c r="J2039" s="3" t="s">
        <v>15232</v>
      </c>
      <c r="K2039" s="4">
        <v>43936</v>
      </c>
      <c r="L2039" s="3" t="s">
        <v>15233</v>
      </c>
    </row>
    <row r="2040" spans="1:12" x14ac:dyDescent="0.2">
      <c r="A2040" s="1">
        <v>2039</v>
      </c>
      <c r="B2040" s="2" t="s">
        <v>15234</v>
      </c>
      <c r="C2040" s="2" t="s">
        <v>8987</v>
      </c>
      <c r="D2040" s="2" t="s">
        <v>15235</v>
      </c>
      <c r="E2040" s="2" t="s">
        <v>15236</v>
      </c>
      <c r="F2040" s="2" t="s">
        <v>13415</v>
      </c>
      <c r="G2040" s="2" t="s">
        <v>274</v>
      </c>
      <c r="H2040" s="2" t="s">
        <v>15237</v>
      </c>
      <c r="I2040" s="2" t="s">
        <v>15238</v>
      </c>
      <c r="J2040" s="3" t="s">
        <v>15239</v>
      </c>
      <c r="K2040" s="4">
        <v>44521</v>
      </c>
      <c r="L2040" s="3" t="s">
        <v>15240</v>
      </c>
    </row>
    <row r="2041" spans="1:12" x14ac:dyDescent="0.2">
      <c r="A2041" s="1">
        <v>2040</v>
      </c>
      <c r="B2041" s="2" t="s">
        <v>15241</v>
      </c>
      <c r="C2041" s="2" t="s">
        <v>3004</v>
      </c>
      <c r="D2041" s="2" t="s">
        <v>11682</v>
      </c>
      <c r="E2041" s="2" t="s">
        <v>15242</v>
      </c>
      <c r="F2041" s="2" t="s">
        <v>15243</v>
      </c>
      <c r="G2041" s="2" t="s">
        <v>369</v>
      </c>
      <c r="H2041" s="2" t="s">
        <v>15244</v>
      </c>
      <c r="I2041" s="2" t="s">
        <v>15245</v>
      </c>
      <c r="J2041" s="3" t="s">
        <v>15246</v>
      </c>
      <c r="K2041" s="4">
        <v>44583</v>
      </c>
      <c r="L2041" s="3" t="s">
        <v>15247</v>
      </c>
    </row>
    <row r="2042" spans="1:12" x14ac:dyDescent="0.2">
      <c r="A2042" s="1">
        <v>2041</v>
      </c>
      <c r="B2042" s="2" t="s">
        <v>15248</v>
      </c>
      <c r="C2042" s="2" t="s">
        <v>1879</v>
      </c>
      <c r="D2042" s="2" t="s">
        <v>15249</v>
      </c>
      <c r="E2042" s="2" t="s">
        <v>15250</v>
      </c>
      <c r="F2042" s="2" t="s">
        <v>15251</v>
      </c>
      <c r="G2042" s="2" t="s">
        <v>98</v>
      </c>
      <c r="H2042" s="2" t="s">
        <v>15252</v>
      </c>
      <c r="I2042" s="2" t="s">
        <v>15253</v>
      </c>
      <c r="J2042" s="3" t="s">
        <v>15254</v>
      </c>
      <c r="K2042" s="4">
        <v>44061</v>
      </c>
      <c r="L2042" s="3" t="s">
        <v>15255</v>
      </c>
    </row>
    <row r="2043" spans="1:12" x14ac:dyDescent="0.2">
      <c r="A2043" s="1">
        <v>2042</v>
      </c>
      <c r="B2043" s="2" t="s">
        <v>15256</v>
      </c>
      <c r="C2043" s="2" t="s">
        <v>15257</v>
      </c>
      <c r="D2043" s="2" t="s">
        <v>4097</v>
      </c>
      <c r="E2043" s="2" t="s">
        <v>15258</v>
      </c>
      <c r="F2043" s="2" t="s">
        <v>15259</v>
      </c>
      <c r="G2043" s="2" t="s">
        <v>1479</v>
      </c>
      <c r="H2043" s="2" t="s">
        <v>15260</v>
      </c>
      <c r="I2043" s="2" t="s">
        <v>15261</v>
      </c>
      <c r="J2043" s="3" t="s">
        <v>15262</v>
      </c>
      <c r="K2043" s="4">
        <v>44052</v>
      </c>
      <c r="L2043" s="3" t="s">
        <v>15263</v>
      </c>
    </row>
    <row r="2044" spans="1:12" x14ac:dyDescent="0.2">
      <c r="A2044" s="1">
        <v>2043</v>
      </c>
      <c r="B2044" s="2" t="s">
        <v>15264</v>
      </c>
      <c r="C2044" s="2" t="s">
        <v>12767</v>
      </c>
      <c r="D2044" s="2" t="s">
        <v>1853</v>
      </c>
      <c r="E2044" s="2" t="s">
        <v>15265</v>
      </c>
      <c r="F2044" s="2" t="s">
        <v>15266</v>
      </c>
      <c r="G2044" s="2" t="s">
        <v>293</v>
      </c>
      <c r="H2044" s="2">
        <v>3891332906</v>
      </c>
      <c r="I2044" s="2" t="s">
        <v>15267</v>
      </c>
      <c r="J2044" s="3" t="s">
        <v>15268</v>
      </c>
      <c r="K2044" s="4">
        <v>44641</v>
      </c>
      <c r="L2044" s="3" t="s">
        <v>15269</v>
      </c>
    </row>
    <row r="2045" spans="1:12" x14ac:dyDescent="0.2">
      <c r="A2045" s="1">
        <v>2044</v>
      </c>
      <c r="B2045" s="2" t="s">
        <v>15270</v>
      </c>
      <c r="C2045" s="2" t="s">
        <v>13587</v>
      </c>
      <c r="D2045" s="2" t="s">
        <v>2768</v>
      </c>
      <c r="E2045" s="2" t="s">
        <v>15271</v>
      </c>
      <c r="F2045" s="2" t="s">
        <v>15272</v>
      </c>
      <c r="G2045" s="2" t="s">
        <v>1637</v>
      </c>
      <c r="H2045" s="2" t="s">
        <v>15273</v>
      </c>
      <c r="I2045" s="2" t="s">
        <v>15274</v>
      </c>
      <c r="J2045" s="3" t="s">
        <v>15275</v>
      </c>
      <c r="K2045" s="4">
        <v>44534</v>
      </c>
      <c r="L2045" s="3" t="s">
        <v>15276</v>
      </c>
    </row>
    <row r="2046" spans="1:12" x14ac:dyDescent="0.2">
      <c r="A2046" s="1">
        <v>2045</v>
      </c>
      <c r="B2046" s="2" t="s">
        <v>15277</v>
      </c>
      <c r="C2046" s="2" t="s">
        <v>9034</v>
      </c>
      <c r="D2046" s="2" t="s">
        <v>15278</v>
      </c>
      <c r="E2046" s="2" t="s">
        <v>15279</v>
      </c>
      <c r="F2046" s="2" t="s">
        <v>15280</v>
      </c>
      <c r="G2046" s="2" t="s">
        <v>5328</v>
      </c>
      <c r="H2046" s="2">
        <f>1-454-409-5611</f>
        <v>-6473</v>
      </c>
      <c r="I2046" s="2" t="s">
        <v>15281</v>
      </c>
      <c r="J2046" s="3" t="s">
        <v>15282</v>
      </c>
      <c r="K2046" s="4">
        <v>44039</v>
      </c>
      <c r="L2046" s="3" t="s">
        <v>15283</v>
      </c>
    </row>
    <row r="2047" spans="1:12" x14ac:dyDescent="0.2">
      <c r="A2047" s="1">
        <v>2046</v>
      </c>
      <c r="B2047" s="2" t="s">
        <v>15284</v>
      </c>
      <c r="C2047" s="2" t="s">
        <v>7137</v>
      </c>
      <c r="D2047" s="2" t="s">
        <v>3829</v>
      </c>
      <c r="E2047" s="2" t="s">
        <v>15285</v>
      </c>
      <c r="F2047" s="2" t="s">
        <v>15286</v>
      </c>
      <c r="G2047" s="2" t="s">
        <v>2182</v>
      </c>
      <c r="H2047" s="2" t="s">
        <v>15287</v>
      </c>
      <c r="I2047" s="2" t="s">
        <v>15288</v>
      </c>
      <c r="J2047" s="3" t="s">
        <v>15289</v>
      </c>
      <c r="K2047" s="4">
        <v>44561</v>
      </c>
      <c r="L2047" s="3" t="s">
        <v>15290</v>
      </c>
    </row>
    <row r="2048" spans="1:12" x14ac:dyDescent="0.2">
      <c r="A2048" s="1">
        <v>2047</v>
      </c>
      <c r="B2048" s="2" t="s">
        <v>15291</v>
      </c>
      <c r="C2048" s="2" t="s">
        <v>613</v>
      </c>
      <c r="D2048" s="2" t="s">
        <v>78</v>
      </c>
      <c r="E2048" s="2" t="s">
        <v>15292</v>
      </c>
      <c r="F2048" s="2" t="s">
        <v>15293</v>
      </c>
      <c r="G2048" s="2" t="s">
        <v>957</v>
      </c>
      <c r="H2048" s="2" t="s">
        <v>15294</v>
      </c>
      <c r="I2048" s="2" t="s">
        <v>15295</v>
      </c>
      <c r="J2048" s="3" t="s">
        <v>15296</v>
      </c>
      <c r="K2048" s="4">
        <v>44600</v>
      </c>
      <c r="L2048" s="3" t="s">
        <v>15297</v>
      </c>
    </row>
    <row r="2049" spans="1:12" x14ac:dyDescent="0.2">
      <c r="A2049" s="1">
        <v>2048</v>
      </c>
      <c r="B2049" s="2" t="s">
        <v>15298</v>
      </c>
      <c r="C2049" s="2" t="s">
        <v>1201</v>
      </c>
      <c r="D2049" s="2" t="s">
        <v>15299</v>
      </c>
      <c r="E2049" s="2" t="s">
        <v>15300</v>
      </c>
      <c r="F2049" s="2" t="s">
        <v>15301</v>
      </c>
      <c r="G2049" s="2" t="s">
        <v>705</v>
      </c>
      <c r="H2049" s="2" t="s">
        <v>15302</v>
      </c>
      <c r="I2049" s="2" t="s">
        <v>15303</v>
      </c>
      <c r="J2049" s="3" t="s">
        <v>15304</v>
      </c>
      <c r="K2049" s="4">
        <v>44575</v>
      </c>
      <c r="L2049" s="3" t="s">
        <v>15305</v>
      </c>
    </row>
    <row r="2050" spans="1:12" x14ac:dyDescent="0.2">
      <c r="A2050" s="1">
        <v>2049</v>
      </c>
      <c r="B2050" s="2" t="s">
        <v>15306</v>
      </c>
      <c r="C2050" s="2" t="s">
        <v>5038</v>
      </c>
      <c r="D2050" s="2" t="s">
        <v>7945</v>
      </c>
      <c r="E2050" s="2" t="s">
        <v>15307</v>
      </c>
      <c r="F2050" s="2" t="s">
        <v>15308</v>
      </c>
      <c r="G2050" s="2" t="s">
        <v>626</v>
      </c>
      <c r="H2050" s="2">
        <v>5396815638</v>
      </c>
      <c r="I2050" s="2">
        <v>7529041955</v>
      </c>
      <c r="J2050" s="3" t="s">
        <v>15309</v>
      </c>
      <c r="K2050" s="4">
        <v>44612</v>
      </c>
      <c r="L2050" s="3" t="s">
        <v>15310</v>
      </c>
    </row>
    <row r="2051" spans="1:12" x14ac:dyDescent="0.2">
      <c r="A2051" s="1">
        <v>2050</v>
      </c>
      <c r="B2051" s="2" t="s">
        <v>15311</v>
      </c>
      <c r="C2051" s="2" t="s">
        <v>648</v>
      </c>
      <c r="D2051" s="2" t="s">
        <v>3369</v>
      </c>
      <c r="E2051" s="2" t="s">
        <v>15312</v>
      </c>
      <c r="F2051" s="2" t="s">
        <v>15313</v>
      </c>
      <c r="G2051" s="2" t="s">
        <v>320</v>
      </c>
      <c r="H2051" s="2">
        <f>1-477-518-6436</f>
        <v>-7430</v>
      </c>
      <c r="I2051" s="2" t="s">
        <v>15314</v>
      </c>
      <c r="J2051" s="3" t="s">
        <v>15315</v>
      </c>
      <c r="K2051" s="4">
        <v>44429</v>
      </c>
      <c r="L2051" s="3" t="s">
        <v>15316</v>
      </c>
    </row>
    <row r="2052" spans="1:12" x14ac:dyDescent="0.2">
      <c r="A2052" s="1">
        <v>2051</v>
      </c>
      <c r="B2052" s="2" t="s">
        <v>15317</v>
      </c>
      <c r="C2052" s="2" t="s">
        <v>6024</v>
      </c>
      <c r="D2052" s="2" t="s">
        <v>2591</v>
      </c>
      <c r="E2052" s="2" t="s">
        <v>15318</v>
      </c>
      <c r="F2052" s="2" t="s">
        <v>15319</v>
      </c>
      <c r="G2052" s="2" t="s">
        <v>82</v>
      </c>
      <c r="H2052" s="2" t="s">
        <v>15320</v>
      </c>
      <c r="I2052" s="2" t="s">
        <v>15321</v>
      </c>
      <c r="J2052" s="3" t="s">
        <v>15322</v>
      </c>
      <c r="K2052" s="4">
        <v>44567</v>
      </c>
      <c r="L2052" s="3" t="s">
        <v>15323</v>
      </c>
    </row>
    <row r="2053" spans="1:12" x14ac:dyDescent="0.2">
      <c r="A2053" s="1">
        <v>2052</v>
      </c>
      <c r="B2053" s="2" t="s">
        <v>15324</v>
      </c>
      <c r="C2053" s="2" t="s">
        <v>1352</v>
      </c>
      <c r="D2053" s="2" t="s">
        <v>7243</v>
      </c>
      <c r="E2053" s="2" t="s">
        <v>15325</v>
      </c>
      <c r="F2053" s="2" t="s">
        <v>15326</v>
      </c>
      <c r="G2053" s="2" t="s">
        <v>3832</v>
      </c>
      <c r="H2053" s="2" t="s">
        <v>15327</v>
      </c>
      <c r="I2053" s="2" t="s">
        <v>15328</v>
      </c>
      <c r="J2053" s="3" t="s">
        <v>15329</v>
      </c>
      <c r="K2053" s="4">
        <v>44675</v>
      </c>
      <c r="L2053" s="3" t="s">
        <v>15330</v>
      </c>
    </row>
    <row r="2054" spans="1:12" x14ac:dyDescent="0.2">
      <c r="A2054" s="1">
        <v>2053</v>
      </c>
      <c r="B2054" s="2" t="s">
        <v>15331</v>
      </c>
      <c r="C2054" s="2" t="s">
        <v>1485</v>
      </c>
      <c r="D2054" s="2" t="s">
        <v>3221</v>
      </c>
      <c r="E2054" s="2" t="s">
        <v>15332</v>
      </c>
      <c r="F2054" s="2" t="s">
        <v>15333</v>
      </c>
      <c r="G2054" s="2" t="s">
        <v>2089</v>
      </c>
      <c r="H2054" s="2" t="s">
        <v>15334</v>
      </c>
      <c r="I2054" s="2" t="s">
        <v>15335</v>
      </c>
      <c r="J2054" s="3" t="s">
        <v>15336</v>
      </c>
      <c r="K2054" s="4">
        <v>44465</v>
      </c>
      <c r="L2054" s="3" t="s">
        <v>15337</v>
      </c>
    </row>
    <row r="2055" spans="1:12" x14ac:dyDescent="0.2">
      <c r="A2055" s="1">
        <v>2054</v>
      </c>
      <c r="B2055" s="2" t="s">
        <v>15338</v>
      </c>
      <c r="C2055" s="2" t="s">
        <v>622</v>
      </c>
      <c r="D2055" s="2" t="s">
        <v>15339</v>
      </c>
      <c r="E2055" s="2" t="s">
        <v>15340</v>
      </c>
      <c r="F2055" s="2" t="s">
        <v>15341</v>
      </c>
      <c r="G2055" s="2" t="s">
        <v>134</v>
      </c>
      <c r="H2055" s="2" t="s">
        <v>15342</v>
      </c>
      <c r="I2055" s="2" t="s">
        <v>15343</v>
      </c>
      <c r="J2055" s="3" t="s">
        <v>15344</v>
      </c>
      <c r="K2055" s="4">
        <v>43878</v>
      </c>
      <c r="L2055" s="3" t="s">
        <v>15345</v>
      </c>
    </row>
    <row r="2056" spans="1:12" x14ac:dyDescent="0.2">
      <c r="A2056" s="1">
        <v>2055</v>
      </c>
      <c r="B2056" s="2" t="s">
        <v>15346</v>
      </c>
      <c r="C2056" s="2" t="s">
        <v>3212</v>
      </c>
      <c r="D2056" s="2" t="s">
        <v>1353</v>
      </c>
      <c r="E2056" s="2" t="s">
        <v>14764</v>
      </c>
      <c r="F2056" s="2" t="s">
        <v>15347</v>
      </c>
      <c r="G2056" s="2" t="s">
        <v>741</v>
      </c>
      <c r="H2056" s="2" t="s">
        <v>15348</v>
      </c>
      <c r="I2056" s="2" t="s">
        <v>15349</v>
      </c>
      <c r="J2056" s="3" t="s">
        <v>15350</v>
      </c>
      <c r="K2056" s="4">
        <v>44105</v>
      </c>
      <c r="L2056" s="3" t="s">
        <v>15351</v>
      </c>
    </row>
    <row r="2057" spans="1:12" x14ac:dyDescent="0.2">
      <c r="A2057" s="1">
        <v>2056</v>
      </c>
      <c r="B2057" s="2" t="s">
        <v>15352</v>
      </c>
      <c r="C2057" s="2" t="s">
        <v>8521</v>
      </c>
      <c r="D2057" s="2" t="s">
        <v>4383</v>
      </c>
      <c r="E2057" s="2" t="s">
        <v>15353</v>
      </c>
      <c r="F2057" s="2" t="s">
        <v>15354</v>
      </c>
      <c r="G2057" s="2" t="s">
        <v>1005</v>
      </c>
      <c r="H2057" s="2" t="s">
        <v>15355</v>
      </c>
      <c r="I2057" s="2" t="s">
        <v>15356</v>
      </c>
      <c r="J2057" s="3" t="s">
        <v>15357</v>
      </c>
      <c r="K2057" s="4">
        <v>44215</v>
      </c>
      <c r="L2057" s="3" t="s">
        <v>15358</v>
      </c>
    </row>
    <row r="2058" spans="1:12" x14ac:dyDescent="0.2">
      <c r="A2058" s="1">
        <v>2057</v>
      </c>
      <c r="B2058" s="2" t="s">
        <v>15359</v>
      </c>
      <c r="C2058" s="2" t="s">
        <v>719</v>
      </c>
      <c r="D2058" s="2" t="s">
        <v>8304</v>
      </c>
      <c r="E2058" s="2" t="s">
        <v>15360</v>
      </c>
      <c r="F2058" s="2" t="s">
        <v>15361</v>
      </c>
      <c r="G2058" s="2" t="s">
        <v>1864</v>
      </c>
      <c r="H2058" s="2">
        <v>1209105154</v>
      </c>
      <c r="I2058" s="2">
        <v>2127765997</v>
      </c>
      <c r="J2058" s="3" t="s">
        <v>15362</v>
      </c>
      <c r="K2058" s="4">
        <v>43937</v>
      </c>
      <c r="L2058" s="3" t="s">
        <v>15363</v>
      </c>
    </row>
    <row r="2059" spans="1:12" x14ac:dyDescent="0.2">
      <c r="A2059" s="1">
        <v>2058</v>
      </c>
      <c r="B2059" s="2" t="s">
        <v>15364</v>
      </c>
      <c r="C2059" s="2" t="s">
        <v>32</v>
      </c>
      <c r="D2059" s="2" t="s">
        <v>3190</v>
      </c>
      <c r="E2059" s="2" t="s">
        <v>15365</v>
      </c>
      <c r="F2059" s="2" t="s">
        <v>15366</v>
      </c>
      <c r="G2059" s="2" t="s">
        <v>1552</v>
      </c>
      <c r="H2059" s="2" t="s">
        <v>15367</v>
      </c>
      <c r="I2059" s="2" t="s">
        <v>15368</v>
      </c>
      <c r="J2059" s="3" t="s">
        <v>15369</v>
      </c>
      <c r="K2059" s="4">
        <v>43884</v>
      </c>
      <c r="L2059" s="3" t="s">
        <v>15370</v>
      </c>
    </row>
    <row r="2060" spans="1:12" x14ac:dyDescent="0.2">
      <c r="A2060" s="1">
        <v>2059</v>
      </c>
      <c r="B2060" s="2" t="s">
        <v>15371</v>
      </c>
      <c r="C2060" s="2" t="s">
        <v>5707</v>
      </c>
      <c r="D2060" s="2" t="s">
        <v>5391</v>
      </c>
      <c r="E2060" s="2" t="s">
        <v>15372</v>
      </c>
      <c r="F2060" s="2" t="s">
        <v>15373</v>
      </c>
      <c r="G2060" s="2" t="s">
        <v>1837</v>
      </c>
      <c r="H2060" s="2">
        <v>1568645395</v>
      </c>
      <c r="I2060" s="2" t="s">
        <v>15374</v>
      </c>
      <c r="J2060" s="3" t="s">
        <v>15375</v>
      </c>
      <c r="K2060" s="4">
        <v>44115</v>
      </c>
      <c r="L2060" s="3" t="s">
        <v>15376</v>
      </c>
    </row>
    <row r="2061" spans="1:12" x14ac:dyDescent="0.2">
      <c r="A2061" s="1">
        <v>2060</v>
      </c>
      <c r="B2061" s="2" t="s">
        <v>15377</v>
      </c>
      <c r="C2061" s="2" t="s">
        <v>158</v>
      </c>
      <c r="D2061" s="2" t="s">
        <v>5730</v>
      </c>
      <c r="E2061" s="2" t="s">
        <v>15378</v>
      </c>
      <c r="F2061" s="2" t="s">
        <v>15379</v>
      </c>
      <c r="G2061" s="2" t="s">
        <v>976</v>
      </c>
      <c r="H2061" s="2" t="s">
        <v>15380</v>
      </c>
      <c r="I2061" s="2" t="s">
        <v>15381</v>
      </c>
      <c r="J2061" s="3" t="s">
        <v>15382</v>
      </c>
      <c r="K2061" s="4">
        <v>44075</v>
      </c>
      <c r="L2061" s="3" t="s">
        <v>15383</v>
      </c>
    </row>
    <row r="2062" spans="1:12" x14ac:dyDescent="0.2">
      <c r="A2062" s="1">
        <v>2061</v>
      </c>
      <c r="B2062" s="2" t="s">
        <v>15384</v>
      </c>
      <c r="C2062" s="2" t="s">
        <v>3325</v>
      </c>
      <c r="D2062" s="2" t="s">
        <v>357</v>
      </c>
      <c r="E2062" s="2" t="s">
        <v>15385</v>
      </c>
      <c r="F2062" s="2" t="s">
        <v>15386</v>
      </c>
      <c r="G2062" s="2" t="s">
        <v>2297</v>
      </c>
      <c r="H2062" s="2" t="s">
        <v>15387</v>
      </c>
      <c r="I2062" s="2">
        <f>1-957-412-8977</f>
        <v>-10345</v>
      </c>
      <c r="J2062" s="3" t="s">
        <v>15388</v>
      </c>
      <c r="K2062" s="4">
        <v>44184</v>
      </c>
      <c r="L2062" s="3" t="s">
        <v>15389</v>
      </c>
    </row>
    <row r="2063" spans="1:12" x14ac:dyDescent="0.2">
      <c r="A2063" s="1">
        <v>2062</v>
      </c>
      <c r="B2063" s="2" t="s">
        <v>15390</v>
      </c>
      <c r="C2063" s="2" t="s">
        <v>5290</v>
      </c>
      <c r="D2063" s="2" t="s">
        <v>1101</v>
      </c>
      <c r="E2063" s="2" t="s">
        <v>15391</v>
      </c>
      <c r="F2063" s="2" t="s">
        <v>3006</v>
      </c>
      <c r="G2063" s="2" t="s">
        <v>511</v>
      </c>
      <c r="H2063" s="2" t="s">
        <v>15392</v>
      </c>
      <c r="I2063" s="2" t="s">
        <v>15393</v>
      </c>
      <c r="J2063" s="3" t="s">
        <v>15394</v>
      </c>
      <c r="K2063" s="4">
        <v>43861</v>
      </c>
      <c r="L2063" s="3" t="s">
        <v>15395</v>
      </c>
    </row>
    <row r="2064" spans="1:12" x14ac:dyDescent="0.2">
      <c r="A2064" s="1">
        <v>2063</v>
      </c>
      <c r="B2064" s="2" t="s">
        <v>15396</v>
      </c>
      <c r="C2064" s="2" t="s">
        <v>8909</v>
      </c>
      <c r="D2064" s="2" t="s">
        <v>10388</v>
      </c>
      <c r="E2064" s="2" t="s">
        <v>15397</v>
      </c>
      <c r="F2064" s="2" t="s">
        <v>15398</v>
      </c>
      <c r="G2064" s="2" t="s">
        <v>2515</v>
      </c>
      <c r="H2064" s="2" t="s">
        <v>15399</v>
      </c>
      <c r="I2064" s="2">
        <v>5228356751</v>
      </c>
      <c r="J2064" s="3" t="s">
        <v>15400</v>
      </c>
      <c r="K2064" s="4">
        <v>44327</v>
      </c>
      <c r="L2064" s="3" t="s">
        <v>15401</v>
      </c>
    </row>
    <row r="2065" spans="1:12" x14ac:dyDescent="0.2">
      <c r="A2065" s="1">
        <v>2064</v>
      </c>
      <c r="B2065" s="2" t="s">
        <v>15402</v>
      </c>
      <c r="C2065" s="2" t="s">
        <v>992</v>
      </c>
      <c r="D2065" s="2" t="s">
        <v>10513</v>
      </c>
      <c r="E2065" s="2" t="s">
        <v>15403</v>
      </c>
      <c r="F2065" s="2" t="s">
        <v>15404</v>
      </c>
      <c r="G2065" s="2" t="s">
        <v>4177</v>
      </c>
      <c r="H2065" s="2" t="s">
        <v>15405</v>
      </c>
      <c r="I2065" s="2" t="s">
        <v>15406</v>
      </c>
      <c r="J2065" s="3" t="s">
        <v>15407</v>
      </c>
      <c r="K2065" s="4">
        <v>44142</v>
      </c>
      <c r="L2065" s="3" t="s">
        <v>15408</v>
      </c>
    </row>
    <row r="2066" spans="1:12" x14ac:dyDescent="0.2">
      <c r="A2066" s="1">
        <v>2065</v>
      </c>
      <c r="B2066" s="2" t="s">
        <v>15409</v>
      </c>
      <c r="C2066" s="2" t="s">
        <v>1652</v>
      </c>
      <c r="D2066" s="2" t="s">
        <v>11688</v>
      </c>
      <c r="E2066" s="2" t="s">
        <v>15410</v>
      </c>
      <c r="F2066" s="2" t="s">
        <v>15411</v>
      </c>
      <c r="G2066" s="2" t="s">
        <v>1489</v>
      </c>
      <c r="H2066" s="2" t="s">
        <v>15412</v>
      </c>
      <c r="I2066" s="2" t="s">
        <v>15413</v>
      </c>
      <c r="J2066" s="3" t="s">
        <v>15414</v>
      </c>
      <c r="K2066" s="4">
        <v>44176</v>
      </c>
      <c r="L2066" s="3" t="s">
        <v>15415</v>
      </c>
    </row>
    <row r="2067" spans="1:12" x14ac:dyDescent="0.2">
      <c r="A2067" s="1">
        <v>2066</v>
      </c>
      <c r="B2067" s="2" t="s">
        <v>15416</v>
      </c>
      <c r="C2067" s="2" t="s">
        <v>4711</v>
      </c>
      <c r="D2067" s="2" t="s">
        <v>5585</v>
      </c>
      <c r="E2067" s="2" t="s">
        <v>15417</v>
      </c>
      <c r="F2067" s="2" t="s">
        <v>15418</v>
      </c>
      <c r="G2067" s="2" t="s">
        <v>599</v>
      </c>
      <c r="H2067" s="2" t="s">
        <v>15419</v>
      </c>
      <c r="I2067" s="2" t="s">
        <v>15420</v>
      </c>
      <c r="J2067" s="3" t="s">
        <v>15421</v>
      </c>
      <c r="K2067" s="4">
        <v>44550</v>
      </c>
      <c r="L2067" s="3" t="s">
        <v>15422</v>
      </c>
    </row>
    <row r="2068" spans="1:12" x14ac:dyDescent="0.2">
      <c r="A2068" s="1">
        <v>2067</v>
      </c>
      <c r="B2068" s="2" t="s">
        <v>15423</v>
      </c>
      <c r="C2068" s="2" t="s">
        <v>8909</v>
      </c>
      <c r="D2068" s="2" t="s">
        <v>10570</v>
      </c>
      <c r="E2068" s="2" t="s">
        <v>15424</v>
      </c>
      <c r="F2068" s="2" t="s">
        <v>15425</v>
      </c>
      <c r="G2068" s="2" t="s">
        <v>64</v>
      </c>
      <c r="H2068" s="2" t="s">
        <v>15426</v>
      </c>
      <c r="I2068" s="2" t="s">
        <v>15427</v>
      </c>
      <c r="J2068" s="3" t="s">
        <v>15428</v>
      </c>
      <c r="K2068" s="4">
        <v>44215</v>
      </c>
      <c r="L2068" s="3" t="s">
        <v>15429</v>
      </c>
    </row>
    <row r="2069" spans="1:12" x14ac:dyDescent="0.2">
      <c r="A2069" s="1">
        <v>2068</v>
      </c>
      <c r="B2069" s="2" t="s">
        <v>15430</v>
      </c>
      <c r="C2069" s="2" t="s">
        <v>7153</v>
      </c>
      <c r="D2069" s="2" t="s">
        <v>9309</v>
      </c>
      <c r="E2069" s="2" t="s">
        <v>15431</v>
      </c>
      <c r="F2069" s="2" t="s">
        <v>15432</v>
      </c>
      <c r="G2069" s="2" t="s">
        <v>511</v>
      </c>
      <c r="H2069" s="2" t="s">
        <v>15433</v>
      </c>
      <c r="I2069" s="2" t="s">
        <v>15434</v>
      </c>
      <c r="J2069" s="3" t="s">
        <v>15435</v>
      </c>
      <c r="K2069" s="4">
        <v>44060</v>
      </c>
      <c r="L2069" s="3" t="s">
        <v>15436</v>
      </c>
    </row>
    <row r="2070" spans="1:12" x14ac:dyDescent="0.2">
      <c r="A2070" s="1">
        <v>2069</v>
      </c>
      <c r="B2070" s="2" t="s">
        <v>15437</v>
      </c>
      <c r="C2070" s="2" t="s">
        <v>1826</v>
      </c>
      <c r="D2070" s="2" t="s">
        <v>1298</v>
      </c>
      <c r="E2070" s="2" t="s">
        <v>15438</v>
      </c>
      <c r="F2070" s="2" t="s">
        <v>15439</v>
      </c>
      <c r="G2070" s="2" t="s">
        <v>2255</v>
      </c>
      <c r="H2070" s="2" t="s">
        <v>15440</v>
      </c>
      <c r="I2070" s="2" t="s">
        <v>15441</v>
      </c>
      <c r="J2070" s="3" t="s">
        <v>15442</v>
      </c>
      <c r="K2070" s="4">
        <v>44377</v>
      </c>
      <c r="L2070" s="3" t="s">
        <v>15443</v>
      </c>
    </row>
    <row r="2071" spans="1:12" x14ac:dyDescent="0.2">
      <c r="A2071" s="1">
        <v>2070</v>
      </c>
      <c r="B2071" s="2" t="s">
        <v>15444</v>
      </c>
      <c r="C2071" s="2" t="s">
        <v>2341</v>
      </c>
      <c r="D2071" s="2" t="s">
        <v>3709</v>
      </c>
      <c r="E2071" s="2" t="s">
        <v>15445</v>
      </c>
      <c r="F2071" s="2" t="s">
        <v>15446</v>
      </c>
      <c r="G2071" s="2" t="s">
        <v>181</v>
      </c>
      <c r="H2071" s="2" t="s">
        <v>15447</v>
      </c>
      <c r="I2071" s="2" t="s">
        <v>15448</v>
      </c>
      <c r="J2071" s="3" t="s">
        <v>15449</v>
      </c>
      <c r="K2071" s="4">
        <v>44351</v>
      </c>
      <c r="L2071" s="3" t="s">
        <v>15450</v>
      </c>
    </row>
    <row r="2072" spans="1:12" x14ac:dyDescent="0.2">
      <c r="A2072" s="1">
        <v>2071</v>
      </c>
      <c r="B2072" s="2" t="s">
        <v>15451</v>
      </c>
      <c r="C2072" s="2" t="s">
        <v>3735</v>
      </c>
      <c r="D2072" s="2" t="s">
        <v>917</v>
      </c>
      <c r="E2072" s="2" t="s">
        <v>15452</v>
      </c>
      <c r="F2072" s="2" t="s">
        <v>15453</v>
      </c>
      <c r="G2072" s="2" t="s">
        <v>957</v>
      </c>
      <c r="H2072" s="2" t="s">
        <v>15454</v>
      </c>
      <c r="I2072" s="2" t="s">
        <v>15455</v>
      </c>
      <c r="J2072" s="3" t="s">
        <v>15456</v>
      </c>
      <c r="K2072" s="4">
        <v>44482</v>
      </c>
      <c r="L2072" s="3" t="s">
        <v>15457</v>
      </c>
    </row>
    <row r="2073" spans="1:12" x14ac:dyDescent="0.2">
      <c r="A2073" s="1">
        <v>2072</v>
      </c>
      <c r="B2073" s="2" t="s">
        <v>15458</v>
      </c>
      <c r="C2073" s="2" t="s">
        <v>4475</v>
      </c>
      <c r="D2073" s="2" t="s">
        <v>12130</v>
      </c>
      <c r="E2073" s="2" t="s">
        <v>15459</v>
      </c>
      <c r="F2073" s="2" t="s">
        <v>15460</v>
      </c>
      <c r="G2073" s="2" t="s">
        <v>1506</v>
      </c>
      <c r="H2073" s="2" t="s">
        <v>15461</v>
      </c>
      <c r="I2073" s="2" t="s">
        <v>15462</v>
      </c>
      <c r="J2073" s="3" t="s">
        <v>15463</v>
      </c>
      <c r="K2073" s="4">
        <v>44059</v>
      </c>
      <c r="L2073" s="3" t="s">
        <v>15464</v>
      </c>
    </row>
    <row r="2074" spans="1:12" x14ac:dyDescent="0.2">
      <c r="A2074" s="1">
        <v>2073</v>
      </c>
      <c r="B2074" s="2" t="s">
        <v>15465</v>
      </c>
      <c r="C2074" s="2" t="s">
        <v>3902</v>
      </c>
      <c r="D2074" s="2" t="s">
        <v>3855</v>
      </c>
      <c r="E2074" s="2" t="s">
        <v>15466</v>
      </c>
      <c r="F2074" s="2" t="s">
        <v>11967</v>
      </c>
      <c r="G2074" s="2" t="s">
        <v>36</v>
      </c>
      <c r="H2074" s="2" t="s">
        <v>15467</v>
      </c>
      <c r="I2074" s="2" t="s">
        <v>15468</v>
      </c>
      <c r="J2074" s="3" t="s">
        <v>15469</v>
      </c>
      <c r="K2074" s="4">
        <v>43858</v>
      </c>
      <c r="L2074" s="3" t="s">
        <v>10320</v>
      </c>
    </row>
    <row r="2075" spans="1:12" x14ac:dyDescent="0.2">
      <c r="A2075" s="1">
        <v>2074</v>
      </c>
      <c r="B2075" s="2" t="s">
        <v>15470</v>
      </c>
      <c r="C2075" s="2" t="s">
        <v>6654</v>
      </c>
      <c r="D2075" s="2" t="s">
        <v>1085</v>
      </c>
      <c r="E2075" s="2" t="s">
        <v>15471</v>
      </c>
      <c r="F2075" s="2" t="s">
        <v>15472</v>
      </c>
      <c r="G2075" s="2" t="s">
        <v>723</v>
      </c>
      <c r="H2075" s="2" t="s">
        <v>15473</v>
      </c>
      <c r="I2075" s="2" t="s">
        <v>15474</v>
      </c>
      <c r="J2075" s="3" t="s">
        <v>15475</v>
      </c>
      <c r="K2075" s="4">
        <v>44538</v>
      </c>
      <c r="L2075" s="3" t="s">
        <v>15476</v>
      </c>
    </row>
    <row r="2076" spans="1:12" x14ac:dyDescent="0.2">
      <c r="A2076" s="1">
        <v>2075</v>
      </c>
      <c r="B2076" s="2" t="s">
        <v>15477</v>
      </c>
      <c r="C2076" s="2" t="s">
        <v>1788</v>
      </c>
      <c r="D2076" s="2" t="s">
        <v>15478</v>
      </c>
      <c r="E2076" s="2" t="s">
        <v>15479</v>
      </c>
      <c r="F2076" s="2" t="s">
        <v>15480</v>
      </c>
      <c r="G2076" s="2" t="s">
        <v>1665</v>
      </c>
      <c r="H2076" s="2" t="s">
        <v>15481</v>
      </c>
      <c r="I2076" s="2">
        <v>8892591070</v>
      </c>
      <c r="J2076" s="3" t="s">
        <v>15482</v>
      </c>
      <c r="K2076" s="4">
        <v>44057</v>
      </c>
      <c r="L2076" s="3" t="s">
        <v>15483</v>
      </c>
    </row>
    <row r="2077" spans="1:12" x14ac:dyDescent="0.2">
      <c r="A2077" s="1">
        <v>2076</v>
      </c>
      <c r="B2077" s="2" t="s">
        <v>15484</v>
      </c>
      <c r="C2077" s="2" t="s">
        <v>1644</v>
      </c>
      <c r="D2077" s="2" t="s">
        <v>5357</v>
      </c>
      <c r="E2077" s="2" t="s">
        <v>15485</v>
      </c>
      <c r="F2077" s="2" t="s">
        <v>15486</v>
      </c>
      <c r="G2077" s="2" t="s">
        <v>447</v>
      </c>
      <c r="H2077" s="2" t="s">
        <v>15487</v>
      </c>
      <c r="I2077" s="2" t="s">
        <v>15488</v>
      </c>
      <c r="J2077" s="3" t="s">
        <v>15489</v>
      </c>
      <c r="K2077" s="4">
        <v>44227</v>
      </c>
      <c r="L2077" s="3" t="s">
        <v>15490</v>
      </c>
    </row>
    <row r="2078" spans="1:12" x14ac:dyDescent="0.2">
      <c r="A2078" s="1">
        <v>2077</v>
      </c>
      <c r="B2078" s="2" t="s">
        <v>15491</v>
      </c>
      <c r="C2078" s="2" t="s">
        <v>13198</v>
      </c>
      <c r="D2078" s="2" t="s">
        <v>9278</v>
      </c>
      <c r="E2078" s="2" t="s">
        <v>15492</v>
      </c>
      <c r="F2078" s="2" t="s">
        <v>15493</v>
      </c>
      <c r="G2078" s="2" t="s">
        <v>4281</v>
      </c>
      <c r="H2078" s="2">
        <v>3521654823</v>
      </c>
      <c r="I2078" s="2" t="s">
        <v>15494</v>
      </c>
      <c r="J2078" s="3" t="s">
        <v>15495</v>
      </c>
      <c r="K2078" s="4">
        <v>44021</v>
      </c>
      <c r="L2078" s="3" t="s">
        <v>15496</v>
      </c>
    </row>
    <row r="2079" spans="1:12" x14ac:dyDescent="0.2">
      <c r="A2079" s="1">
        <v>2078</v>
      </c>
      <c r="B2079" s="2" t="s">
        <v>15497</v>
      </c>
      <c r="C2079" s="2" t="s">
        <v>6440</v>
      </c>
      <c r="D2079" s="2" t="s">
        <v>9041</v>
      </c>
      <c r="E2079" s="2" t="s">
        <v>15498</v>
      </c>
      <c r="F2079" s="2" t="s">
        <v>15499</v>
      </c>
      <c r="G2079" s="2" t="s">
        <v>770</v>
      </c>
      <c r="H2079" s="2" t="s">
        <v>15500</v>
      </c>
      <c r="I2079" s="2">
        <v>3980420520</v>
      </c>
      <c r="J2079" s="3" t="s">
        <v>15501</v>
      </c>
      <c r="K2079" s="4">
        <v>44342</v>
      </c>
      <c r="L2079" s="3" t="s">
        <v>15502</v>
      </c>
    </row>
    <row r="2080" spans="1:12" x14ac:dyDescent="0.2">
      <c r="A2080" s="1">
        <v>2079</v>
      </c>
      <c r="B2080" s="2" t="s">
        <v>15503</v>
      </c>
      <c r="C2080" s="2" t="s">
        <v>3540</v>
      </c>
      <c r="D2080" s="2" t="s">
        <v>5016</v>
      </c>
      <c r="E2080" s="2" t="s">
        <v>15504</v>
      </c>
      <c r="F2080" s="2" t="s">
        <v>15505</v>
      </c>
      <c r="G2080" s="2" t="s">
        <v>2317</v>
      </c>
      <c r="H2080" s="2" t="s">
        <v>15506</v>
      </c>
      <c r="I2080" s="2">
        <v>3839038964</v>
      </c>
      <c r="J2080" s="3" t="s">
        <v>15507</v>
      </c>
      <c r="K2080" s="4">
        <v>44246</v>
      </c>
      <c r="L2080" s="3" t="s">
        <v>15508</v>
      </c>
    </row>
    <row r="2081" spans="1:12" x14ac:dyDescent="0.2">
      <c r="A2081" s="1">
        <v>2080</v>
      </c>
      <c r="B2081" s="2" t="s">
        <v>15509</v>
      </c>
      <c r="C2081" s="2" t="s">
        <v>5390</v>
      </c>
      <c r="D2081" s="2" t="s">
        <v>9981</v>
      </c>
      <c r="E2081" s="2" t="s">
        <v>15510</v>
      </c>
      <c r="F2081" s="2" t="s">
        <v>15511</v>
      </c>
      <c r="G2081" s="2" t="s">
        <v>2653</v>
      </c>
      <c r="H2081" s="2" t="s">
        <v>15512</v>
      </c>
      <c r="I2081" s="2" t="s">
        <v>15513</v>
      </c>
      <c r="J2081" s="3" t="s">
        <v>15514</v>
      </c>
      <c r="K2081" s="4">
        <v>43867</v>
      </c>
      <c r="L2081" s="3" t="s">
        <v>15515</v>
      </c>
    </row>
    <row r="2082" spans="1:12" x14ac:dyDescent="0.2">
      <c r="A2082" s="1">
        <v>2081</v>
      </c>
      <c r="B2082" s="2" t="s">
        <v>15516</v>
      </c>
      <c r="C2082" s="2" t="s">
        <v>6355</v>
      </c>
      <c r="D2082" s="2" t="s">
        <v>1262</v>
      </c>
      <c r="E2082" s="2" t="s">
        <v>15517</v>
      </c>
      <c r="F2082" s="2" t="s">
        <v>15518</v>
      </c>
      <c r="G2082" s="2" t="s">
        <v>550</v>
      </c>
      <c r="H2082" s="2" t="s">
        <v>15519</v>
      </c>
      <c r="I2082" s="2" t="s">
        <v>15520</v>
      </c>
      <c r="J2082" s="3" t="s">
        <v>15521</v>
      </c>
      <c r="K2082" s="4">
        <v>44206</v>
      </c>
      <c r="L2082" s="3" t="s">
        <v>1243</v>
      </c>
    </row>
    <row r="2083" spans="1:12" x14ac:dyDescent="0.2">
      <c r="A2083" s="1">
        <v>2082</v>
      </c>
      <c r="B2083" s="2" t="s">
        <v>15522</v>
      </c>
      <c r="C2083" s="2" t="s">
        <v>3557</v>
      </c>
      <c r="D2083" s="2" t="s">
        <v>3781</v>
      </c>
      <c r="E2083" s="2" t="s">
        <v>15523</v>
      </c>
      <c r="F2083" s="2" t="s">
        <v>15524</v>
      </c>
      <c r="G2083" s="2" t="s">
        <v>1618</v>
      </c>
      <c r="H2083" s="2" t="s">
        <v>15525</v>
      </c>
      <c r="I2083" s="2" t="s">
        <v>15526</v>
      </c>
      <c r="J2083" s="3" t="s">
        <v>15527</v>
      </c>
      <c r="K2083" s="4">
        <v>44042</v>
      </c>
      <c r="L2083" s="3" t="s">
        <v>12128</v>
      </c>
    </row>
    <row r="2084" spans="1:12" x14ac:dyDescent="0.2">
      <c r="A2084" s="1">
        <v>2083</v>
      </c>
      <c r="B2084" s="2" t="s">
        <v>15528</v>
      </c>
      <c r="C2084" s="2" t="s">
        <v>8535</v>
      </c>
      <c r="D2084" s="2" t="s">
        <v>1690</v>
      </c>
      <c r="E2084" s="2" t="s">
        <v>15529</v>
      </c>
      <c r="F2084" s="2" t="s">
        <v>15530</v>
      </c>
      <c r="G2084" s="2" t="s">
        <v>5010</v>
      </c>
      <c r="H2084" s="2">
        <v>7932786825</v>
      </c>
      <c r="I2084" s="2" t="s">
        <v>15531</v>
      </c>
      <c r="J2084" s="3" t="s">
        <v>15532</v>
      </c>
      <c r="K2084" s="4">
        <v>44116</v>
      </c>
      <c r="L2084" s="3" t="s">
        <v>15533</v>
      </c>
    </row>
    <row r="2085" spans="1:12" x14ac:dyDescent="0.2">
      <c r="A2085" s="1">
        <v>2084</v>
      </c>
      <c r="B2085" s="2" t="s">
        <v>15534</v>
      </c>
      <c r="C2085" s="2" t="s">
        <v>15535</v>
      </c>
      <c r="D2085" s="2" t="s">
        <v>15536</v>
      </c>
      <c r="E2085" s="2" t="s">
        <v>15537</v>
      </c>
      <c r="F2085" s="2" t="s">
        <v>15538</v>
      </c>
      <c r="G2085" s="2" t="s">
        <v>6506</v>
      </c>
      <c r="H2085" s="2" t="s">
        <v>15539</v>
      </c>
      <c r="I2085" s="2">
        <v>2558222891</v>
      </c>
      <c r="J2085" s="3" t="s">
        <v>15540</v>
      </c>
      <c r="K2085" s="4">
        <v>44441</v>
      </c>
      <c r="L2085" s="3" t="s">
        <v>15541</v>
      </c>
    </row>
    <row r="2086" spans="1:12" x14ac:dyDescent="0.2">
      <c r="A2086" s="1">
        <v>2085</v>
      </c>
      <c r="B2086" s="2" t="s">
        <v>15542</v>
      </c>
      <c r="C2086" s="2" t="s">
        <v>8943</v>
      </c>
      <c r="D2086" s="2" t="s">
        <v>6532</v>
      </c>
      <c r="E2086" s="2" t="s">
        <v>15543</v>
      </c>
      <c r="F2086" s="2" t="s">
        <v>15544</v>
      </c>
      <c r="G2086" s="2" t="s">
        <v>3896</v>
      </c>
      <c r="H2086" s="2" t="s">
        <v>15545</v>
      </c>
      <c r="I2086" s="2" t="s">
        <v>15546</v>
      </c>
      <c r="J2086" s="3" t="s">
        <v>15547</v>
      </c>
      <c r="K2086" s="4">
        <v>44493</v>
      </c>
      <c r="L2086" s="3" t="s">
        <v>15548</v>
      </c>
    </row>
    <row r="2087" spans="1:12" x14ac:dyDescent="0.2">
      <c r="A2087" s="1">
        <v>2086</v>
      </c>
      <c r="B2087" s="2" t="s">
        <v>15549</v>
      </c>
      <c r="C2087" s="2" t="s">
        <v>3505</v>
      </c>
      <c r="D2087" s="2" t="s">
        <v>425</v>
      </c>
      <c r="E2087" s="2" t="s">
        <v>15550</v>
      </c>
      <c r="F2087" s="2" t="s">
        <v>15551</v>
      </c>
      <c r="G2087" s="2" t="s">
        <v>1213</v>
      </c>
      <c r="H2087" s="2" t="s">
        <v>15552</v>
      </c>
      <c r="I2087" s="2" t="s">
        <v>15553</v>
      </c>
      <c r="J2087" s="3" t="s">
        <v>15554</v>
      </c>
      <c r="K2087" s="4">
        <v>43999</v>
      </c>
      <c r="L2087" s="3" t="s">
        <v>15555</v>
      </c>
    </row>
    <row r="2088" spans="1:12" x14ac:dyDescent="0.2">
      <c r="A2088" s="1">
        <v>2087</v>
      </c>
      <c r="B2088" s="2" t="s">
        <v>15556</v>
      </c>
      <c r="C2088" s="2" t="s">
        <v>6654</v>
      </c>
      <c r="D2088" s="2" t="s">
        <v>11364</v>
      </c>
      <c r="E2088" s="2" t="s">
        <v>15557</v>
      </c>
      <c r="F2088" s="2" t="s">
        <v>15558</v>
      </c>
      <c r="G2088" s="2" t="s">
        <v>2728</v>
      </c>
      <c r="H2088" s="2" t="s">
        <v>15559</v>
      </c>
      <c r="I2088" s="2" t="s">
        <v>15560</v>
      </c>
      <c r="J2088" s="3" t="s">
        <v>15561</v>
      </c>
      <c r="K2088" s="4">
        <v>44189</v>
      </c>
      <c r="L2088" s="3" t="s">
        <v>15562</v>
      </c>
    </row>
    <row r="2089" spans="1:12" x14ac:dyDescent="0.2">
      <c r="A2089" s="1">
        <v>2088</v>
      </c>
      <c r="B2089" s="2" t="s">
        <v>15563</v>
      </c>
      <c r="C2089" s="2" t="s">
        <v>631</v>
      </c>
      <c r="D2089" s="2" t="s">
        <v>6118</v>
      </c>
      <c r="E2089" s="2" t="s">
        <v>15564</v>
      </c>
      <c r="F2089" s="2" t="s">
        <v>15565</v>
      </c>
      <c r="G2089" s="2" t="s">
        <v>741</v>
      </c>
      <c r="H2089" s="2">
        <v>5558379654</v>
      </c>
      <c r="I2089" s="2" t="s">
        <v>15566</v>
      </c>
      <c r="J2089" s="3" t="s">
        <v>15567</v>
      </c>
      <c r="K2089" s="4">
        <v>44600</v>
      </c>
      <c r="L2089" s="3" t="s">
        <v>15568</v>
      </c>
    </row>
    <row r="2090" spans="1:12" x14ac:dyDescent="0.2">
      <c r="A2090" s="1">
        <v>2089</v>
      </c>
      <c r="B2090" s="2" t="s">
        <v>15569</v>
      </c>
      <c r="C2090" s="2" t="s">
        <v>10492</v>
      </c>
      <c r="D2090" s="2" t="s">
        <v>7497</v>
      </c>
      <c r="E2090" s="2" t="s">
        <v>15570</v>
      </c>
      <c r="F2090" s="2" t="s">
        <v>15571</v>
      </c>
      <c r="G2090" s="2" t="s">
        <v>2061</v>
      </c>
      <c r="H2090" s="2" t="s">
        <v>15572</v>
      </c>
      <c r="I2090" s="2" t="s">
        <v>15573</v>
      </c>
      <c r="J2090" s="3" t="s">
        <v>15574</v>
      </c>
      <c r="K2090" s="4">
        <v>44568</v>
      </c>
      <c r="L2090" s="3" t="s">
        <v>15575</v>
      </c>
    </row>
    <row r="2091" spans="1:12" x14ac:dyDescent="0.2">
      <c r="A2091" s="1">
        <v>2090</v>
      </c>
      <c r="B2091" s="2" t="s">
        <v>15576</v>
      </c>
      <c r="C2091" s="2" t="s">
        <v>15577</v>
      </c>
      <c r="D2091" s="2" t="s">
        <v>4647</v>
      </c>
      <c r="E2091" s="2" t="s">
        <v>15578</v>
      </c>
      <c r="F2091" s="2" t="s">
        <v>15579</v>
      </c>
      <c r="G2091" s="2" t="s">
        <v>1506</v>
      </c>
      <c r="H2091" s="2" t="s">
        <v>15580</v>
      </c>
      <c r="I2091" s="2" t="s">
        <v>15581</v>
      </c>
      <c r="J2091" s="3" t="s">
        <v>15582</v>
      </c>
      <c r="K2091" s="4">
        <v>44623</v>
      </c>
      <c r="L2091" s="3" t="s">
        <v>15583</v>
      </c>
    </row>
    <row r="2092" spans="1:12" x14ac:dyDescent="0.2">
      <c r="A2092" s="1">
        <v>2091</v>
      </c>
      <c r="B2092" s="2" t="s">
        <v>15584</v>
      </c>
      <c r="C2092" s="2" t="s">
        <v>23</v>
      </c>
      <c r="D2092" s="2" t="s">
        <v>6380</v>
      </c>
      <c r="E2092" s="2" t="s">
        <v>15585</v>
      </c>
      <c r="F2092" s="2" t="s">
        <v>15586</v>
      </c>
      <c r="G2092" s="2" t="s">
        <v>901</v>
      </c>
      <c r="H2092" s="2" t="s">
        <v>15587</v>
      </c>
      <c r="I2092" s="2">
        <v>8582658943</v>
      </c>
      <c r="J2092" s="3" t="s">
        <v>15588</v>
      </c>
      <c r="K2092" s="4">
        <v>44661</v>
      </c>
      <c r="L2092" s="3" t="s">
        <v>15589</v>
      </c>
    </row>
    <row r="2093" spans="1:12" x14ac:dyDescent="0.2">
      <c r="A2093" s="1">
        <v>2092</v>
      </c>
      <c r="B2093" s="2" t="s">
        <v>15590</v>
      </c>
      <c r="C2093" s="2" t="s">
        <v>1227</v>
      </c>
      <c r="D2093" s="2" t="s">
        <v>9523</v>
      </c>
      <c r="E2093" s="2" t="s">
        <v>15591</v>
      </c>
      <c r="F2093" s="2" t="s">
        <v>15592</v>
      </c>
      <c r="G2093" s="2" t="s">
        <v>9747</v>
      </c>
      <c r="H2093" s="2" t="s">
        <v>15593</v>
      </c>
      <c r="I2093" s="2" t="s">
        <v>15594</v>
      </c>
      <c r="J2093" s="3" t="s">
        <v>15595</v>
      </c>
      <c r="K2093" s="4">
        <v>44069</v>
      </c>
      <c r="L2093" s="3" t="s">
        <v>15596</v>
      </c>
    </row>
    <row r="2094" spans="1:12" x14ac:dyDescent="0.2">
      <c r="A2094" s="1">
        <v>2093</v>
      </c>
      <c r="B2094" s="2" t="s">
        <v>15597</v>
      </c>
      <c r="C2094" s="2" t="s">
        <v>2484</v>
      </c>
      <c r="D2094" s="2" t="s">
        <v>7183</v>
      </c>
      <c r="E2094" s="2" t="s">
        <v>15598</v>
      </c>
      <c r="F2094" s="2" t="s">
        <v>15599</v>
      </c>
      <c r="G2094" s="2" t="s">
        <v>2297</v>
      </c>
      <c r="H2094" s="2" t="s">
        <v>15600</v>
      </c>
      <c r="I2094" s="2" t="s">
        <v>15601</v>
      </c>
      <c r="J2094" s="3" t="s">
        <v>15602</v>
      </c>
      <c r="K2094" s="4">
        <v>44083</v>
      </c>
      <c r="L2094" s="3" t="s">
        <v>15603</v>
      </c>
    </row>
    <row r="2095" spans="1:12" x14ac:dyDescent="0.2">
      <c r="A2095" s="1">
        <v>2094</v>
      </c>
      <c r="B2095" s="2" t="s">
        <v>15604</v>
      </c>
      <c r="C2095" s="2" t="s">
        <v>2783</v>
      </c>
      <c r="D2095" s="2" t="s">
        <v>15059</v>
      </c>
      <c r="E2095" s="2" t="s">
        <v>15605</v>
      </c>
      <c r="F2095" s="2" t="s">
        <v>15606</v>
      </c>
      <c r="G2095" s="2" t="s">
        <v>1068</v>
      </c>
      <c r="H2095" s="2" t="s">
        <v>15607</v>
      </c>
      <c r="I2095" s="2" t="s">
        <v>15608</v>
      </c>
      <c r="J2095" s="3" t="s">
        <v>15609</v>
      </c>
      <c r="K2095" s="4">
        <v>44138</v>
      </c>
      <c r="L2095" s="3" t="s">
        <v>15610</v>
      </c>
    </row>
    <row r="2096" spans="1:12" x14ac:dyDescent="0.2">
      <c r="A2096" s="1">
        <v>2095</v>
      </c>
      <c r="B2096" s="2" t="s">
        <v>15611</v>
      </c>
      <c r="C2096" s="2" t="s">
        <v>737</v>
      </c>
      <c r="D2096" s="2" t="s">
        <v>8289</v>
      </c>
      <c r="E2096" s="2" t="s">
        <v>15612</v>
      </c>
      <c r="F2096" s="2" t="s">
        <v>15613</v>
      </c>
      <c r="G2096" s="2" t="s">
        <v>5328</v>
      </c>
      <c r="H2096" s="2" t="s">
        <v>15614</v>
      </c>
      <c r="I2096" s="2" t="s">
        <v>15615</v>
      </c>
      <c r="J2096" s="3" t="s">
        <v>15616</v>
      </c>
      <c r="K2096" s="4">
        <v>44110</v>
      </c>
      <c r="L2096" s="3" t="s">
        <v>15617</v>
      </c>
    </row>
    <row r="2097" spans="1:12" x14ac:dyDescent="0.2">
      <c r="A2097" s="1">
        <v>2096</v>
      </c>
      <c r="B2097" s="2" t="s">
        <v>15618</v>
      </c>
      <c r="C2097" s="2" t="s">
        <v>1540</v>
      </c>
      <c r="D2097" s="2" t="s">
        <v>6426</v>
      </c>
      <c r="E2097" s="2" t="s">
        <v>15619</v>
      </c>
      <c r="F2097" s="2" t="s">
        <v>15620</v>
      </c>
      <c r="G2097" s="2" t="s">
        <v>3561</v>
      </c>
      <c r="H2097" s="2" t="s">
        <v>15621</v>
      </c>
      <c r="I2097" s="2" t="s">
        <v>15622</v>
      </c>
      <c r="J2097" s="3" t="s">
        <v>15623</v>
      </c>
      <c r="K2097" s="4">
        <v>43921</v>
      </c>
      <c r="L2097" s="3" t="s">
        <v>15624</v>
      </c>
    </row>
    <row r="2098" spans="1:12" x14ac:dyDescent="0.2">
      <c r="A2098" s="1">
        <v>2097</v>
      </c>
      <c r="B2098" s="2" t="s">
        <v>15625</v>
      </c>
      <c r="C2098" s="2" t="s">
        <v>2880</v>
      </c>
      <c r="D2098" s="2" t="s">
        <v>10630</v>
      </c>
      <c r="E2098" s="2" t="s">
        <v>15626</v>
      </c>
      <c r="F2098" s="2" t="s">
        <v>15627</v>
      </c>
      <c r="G2098" s="2" t="s">
        <v>1627</v>
      </c>
      <c r="H2098" s="2" t="s">
        <v>15628</v>
      </c>
      <c r="I2098" s="2">
        <f>1-731-976-9733</f>
        <v>-11439</v>
      </c>
      <c r="J2098" s="3" t="s">
        <v>15629</v>
      </c>
      <c r="K2098" s="4">
        <v>44098</v>
      </c>
      <c r="L2098" s="3" t="s">
        <v>15630</v>
      </c>
    </row>
    <row r="2099" spans="1:12" x14ac:dyDescent="0.2">
      <c r="A2099" s="1">
        <v>2098</v>
      </c>
      <c r="B2099" s="2" t="s">
        <v>15631</v>
      </c>
      <c r="C2099" s="2" t="s">
        <v>8549</v>
      </c>
      <c r="D2099" s="2" t="s">
        <v>4504</v>
      </c>
      <c r="E2099" s="2" t="s">
        <v>15632</v>
      </c>
      <c r="F2099" s="2" t="s">
        <v>15633</v>
      </c>
      <c r="G2099" s="2" t="s">
        <v>82</v>
      </c>
      <c r="H2099" s="2" t="s">
        <v>15634</v>
      </c>
      <c r="I2099" s="2" t="s">
        <v>15635</v>
      </c>
      <c r="J2099" s="3" t="s">
        <v>15636</v>
      </c>
      <c r="K2099" s="4">
        <v>44136</v>
      </c>
      <c r="L2099" s="3" t="s">
        <v>15637</v>
      </c>
    </row>
    <row r="2100" spans="1:12" x14ac:dyDescent="0.2">
      <c r="A2100" s="1">
        <v>2099</v>
      </c>
      <c r="B2100" s="2" t="s">
        <v>15638</v>
      </c>
      <c r="C2100" s="2" t="s">
        <v>4359</v>
      </c>
      <c r="D2100" s="2" t="s">
        <v>9375</v>
      </c>
      <c r="E2100" s="2" t="s">
        <v>15639</v>
      </c>
      <c r="F2100" s="2" t="s">
        <v>15640</v>
      </c>
      <c r="G2100" s="2" t="s">
        <v>2191</v>
      </c>
      <c r="H2100" s="2">
        <f>1-884-549-6004</f>
        <v>-7436</v>
      </c>
      <c r="I2100" s="2" t="s">
        <v>15641</v>
      </c>
      <c r="J2100" s="3" t="s">
        <v>15642</v>
      </c>
      <c r="K2100" s="4">
        <v>44606</v>
      </c>
      <c r="L2100" s="3" t="s">
        <v>15643</v>
      </c>
    </row>
    <row r="2101" spans="1:12" x14ac:dyDescent="0.2">
      <c r="A2101" s="1">
        <v>2100</v>
      </c>
      <c r="B2101" s="2" t="s">
        <v>15644</v>
      </c>
      <c r="C2101" s="2" t="s">
        <v>1614</v>
      </c>
      <c r="D2101" s="2" t="s">
        <v>2699</v>
      </c>
      <c r="E2101" s="2" t="s">
        <v>15645</v>
      </c>
      <c r="F2101" s="2" t="s">
        <v>15646</v>
      </c>
      <c r="G2101" s="2" t="s">
        <v>117</v>
      </c>
      <c r="H2101" s="2" t="s">
        <v>15647</v>
      </c>
      <c r="I2101" s="2" t="s">
        <v>15648</v>
      </c>
      <c r="J2101" s="3" t="s">
        <v>15649</v>
      </c>
      <c r="K2101" s="4">
        <v>43898</v>
      </c>
      <c r="L2101" s="3" t="s">
        <v>15650</v>
      </c>
    </row>
    <row r="2102" spans="1:12" x14ac:dyDescent="0.2">
      <c r="A2102" s="1">
        <v>2101</v>
      </c>
      <c r="B2102" s="2" t="s">
        <v>15651</v>
      </c>
      <c r="C2102" s="2" t="s">
        <v>10068</v>
      </c>
      <c r="D2102" s="2" t="s">
        <v>15536</v>
      </c>
      <c r="E2102" s="2" t="s">
        <v>15652</v>
      </c>
      <c r="F2102" s="2" t="s">
        <v>15653</v>
      </c>
      <c r="G2102" s="2" t="s">
        <v>643</v>
      </c>
      <c r="H2102" s="2" t="s">
        <v>15654</v>
      </c>
      <c r="I2102" s="2">
        <v>1969950864</v>
      </c>
      <c r="J2102" s="3" t="s">
        <v>15655</v>
      </c>
      <c r="K2102" s="4">
        <v>44039</v>
      </c>
      <c r="L2102" s="3" t="s">
        <v>15656</v>
      </c>
    </row>
    <row r="2103" spans="1:12" x14ac:dyDescent="0.2">
      <c r="A2103" s="1">
        <v>2102</v>
      </c>
      <c r="B2103" s="2" t="s">
        <v>15657</v>
      </c>
      <c r="C2103" s="2" t="s">
        <v>516</v>
      </c>
      <c r="D2103" s="2" t="s">
        <v>1370</v>
      </c>
      <c r="E2103" s="2" t="s">
        <v>15658</v>
      </c>
      <c r="F2103" s="2" t="s">
        <v>15659</v>
      </c>
      <c r="G2103" s="2" t="s">
        <v>6640</v>
      </c>
      <c r="H2103" s="2">
        <v>7511212632</v>
      </c>
      <c r="I2103" s="2">
        <v>2853011278</v>
      </c>
      <c r="J2103" s="3" t="s">
        <v>15660</v>
      </c>
      <c r="K2103" s="4">
        <v>44039</v>
      </c>
      <c r="L2103" s="3" t="s">
        <v>15661</v>
      </c>
    </row>
    <row r="2104" spans="1:12" x14ac:dyDescent="0.2">
      <c r="A2104" s="1">
        <v>2103</v>
      </c>
      <c r="B2104" s="2" t="s">
        <v>15662</v>
      </c>
      <c r="C2104" s="2" t="s">
        <v>14302</v>
      </c>
      <c r="D2104" s="2" t="s">
        <v>8168</v>
      </c>
      <c r="E2104" s="2" t="s">
        <v>15663</v>
      </c>
      <c r="F2104" s="2" t="s">
        <v>15664</v>
      </c>
      <c r="G2104" s="2" t="s">
        <v>910</v>
      </c>
      <c r="H2104" s="2" t="s">
        <v>15665</v>
      </c>
      <c r="I2104" s="2" t="s">
        <v>15666</v>
      </c>
      <c r="J2104" s="3" t="s">
        <v>15667</v>
      </c>
      <c r="K2104" s="4">
        <v>44657</v>
      </c>
      <c r="L2104" s="3" t="s">
        <v>15668</v>
      </c>
    </row>
    <row r="2105" spans="1:12" x14ac:dyDescent="0.2">
      <c r="A2105" s="1">
        <v>2104</v>
      </c>
      <c r="B2105" s="2" t="s">
        <v>15669</v>
      </c>
      <c r="C2105" s="2" t="s">
        <v>1046</v>
      </c>
      <c r="D2105" s="2" t="s">
        <v>8455</v>
      </c>
      <c r="E2105" s="2" t="s">
        <v>15670</v>
      </c>
      <c r="F2105" s="2" t="s">
        <v>15671</v>
      </c>
      <c r="G2105" s="2" t="s">
        <v>1222</v>
      </c>
      <c r="H2105" s="2" t="s">
        <v>15672</v>
      </c>
      <c r="I2105" s="2" t="s">
        <v>15673</v>
      </c>
      <c r="J2105" s="3" t="s">
        <v>15674</v>
      </c>
      <c r="K2105" s="4">
        <v>43939</v>
      </c>
      <c r="L2105" s="3" t="s">
        <v>15675</v>
      </c>
    </row>
    <row r="2106" spans="1:12" x14ac:dyDescent="0.2">
      <c r="A2106" s="1">
        <v>2105</v>
      </c>
      <c r="B2106" s="2" t="s">
        <v>15676</v>
      </c>
      <c r="C2106" s="2" t="s">
        <v>2365</v>
      </c>
      <c r="D2106" s="2" t="s">
        <v>2313</v>
      </c>
      <c r="E2106" s="2" t="s">
        <v>15677</v>
      </c>
      <c r="F2106" s="2" t="s">
        <v>15678</v>
      </c>
      <c r="G2106" s="2" t="s">
        <v>530</v>
      </c>
      <c r="H2106" s="2">
        <v>2131743899</v>
      </c>
      <c r="I2106" s="2" t="s">
        <v>15679</v>
      </c>
      <c r="J2106" s="3" t="s">
        <v>15680</v>
      </c>
      <c r="K2106" s="4">
        <v>44586</v>
      </c>
      <c r="L2106" s="3" t="s">
        <v>15681</v>
      </c>
    </row>
    <row r="2107" spans="1:12" x14ac:dyDescent="0.2">
      <c r="A2107" s="1">
        <v>2106</v>
      </c>
      <c r="B2107" s="2" t="s">
        <v>15682</v>
      </c>
      <c r="C2107" s="2" t="s">
        <v>4383</v>
      </c>
      <c r="D2107" s="2" t="s">
        <v>3629</v>
      </c>
      <c r="E2107" s="2" t="s">
        <v>15683</v>
      </c>
      <c r="F2107" s="2" t="s">
        <v>15684</v>
      </c>
      <c r="G2107" s="2" t="s">
        <v>1058</v>
      </c>
      <c r="H2107" s="2" t="s">
        <v>15685</v>
      </c>
      <c r="I2107" s="2" t="s">
        <v>15686</v>
      </c>
      <c r="J2107" s="3" t="s">
        <v>15687</v>
      </c>
      <c r="K2107" s="4">
        <v>44572</v>
      </c>
      <c r="L2107" s="3" t="s">
        <v>15688</v>
      </c>
    </row>
    <row r="2108" spans="1:12" x14ac:dyDescent="0.2">
      <c r="A2108" s="1">
        <v>2107</v>
      </c>
      <c r="B2108" s="2" t="s">
        <v>15689</v>
      </c>
      <c r="C2108" s="2" t="s">
        <v>233</v>
      </c>
      <c r="D2108" s="2" t="s">
        <v>33</v>
      </c>
      <c r="E2108" s="2" t="s">
        <v>15690</v>
      </c>
      <c r="F2108" s="2" t="s">
        <v>15691</v>
      </c>
      <c r="G2108" s="2" t="s">
        <v>311</v>
      </c>
      <c r="H2108" s="2" t="s">
        <v>15692</v>
      </c>
      <c r="I2108" s="2" t="s">
        <v>15693</v>
      </c>
      <c r="J2108" s="3" t="s">
        <v>15694</v>
      </c>
      <c r="K2108" s="4">
        <v>44126</v>
      </c>
      <c r="L2108" s="3" t="s">
        <v>15695</v>
      </c>
    </row>
    <row r="2109" spans="1:12" x14ac:dyDescent="0.2">
      <c r="A2109" s="1">
        <v>2108</v>
      </c>
      <c r="B2109" s="2" t="s">
        <v>15696</v>
      </c>
      <c r="C2109" s="2" t="s">
        <v>1962</v>
      </c>
      <c r="D2109" s="2" t="s">
        <v>280</v>
      </c>
      <c r="E2109" s="2" t="s">
        <v>15697</v>
      </c>
      <c r="F2109" s="2" t="s">
        <v>15698</v>
      </c>
      <c r="G2109" s="2" t="s">
        <v>1213</v>
      </c>
      <c r="H2109" s="2" t="s">
        <v>15699</v>
      </c>
      <c r="I2109" s="2" t="s">
        <v>15700</v>
      </c>
      <c r="J2109" s="3" t="s">
        <v>15701</v>
      </c>
      <c r="K2109" s="4">
        <v>44216</v>
      </c>
      <c r="L2109" s="3" t="s">
        <v>15702</v>
      </c>
    </row>
    <row r="2110" spans="1:12" x14ac:dyDescent="0.2">
      <c r="A2110" s="1">
        <v>2109</v>
      </c>
      <c r="B2110" s="2" t="s">
        <v>15703</v>
      </c>
      <c r="C2110" s="2" t="s">
        <v>196</v>
      </c>
      <c r="D2110" s="2" t="s">
        <v>196</v>
      </c>
      <c r="E2110" s="2" t="s">
        <v>15704</v>
      </c>
      <c r="F2110" s="2" t="s">
        <v>15705</v>
      </c>
      <c r="G2110" s="2" t="s">
        <v>3151</v>
      </c>
      <c r="H2110" s="2">
        <f>1-35-156-2385</f>
        <v>-2575</v>
      </c>
      <c r="I2110" s="2" t="s">
        <v>15706</v>
      </c>
      <c r="J2110" s="3" t="s">
        <v>15707</v>
      </c>
      <c r="K2110" s="4">
        <v>44316</v>
      </c>
      <c r="L2110" s="3" t="s">
        <v>15708</v>
      </c>
    </row>
    <row r="2111" spans="1:12" x14ac:dyDescent="0.2">
      <c r="A2111" s="1">
        <v>2110</v>
      </c>
      <c r="B2111" s="2" t="s">
        <v>15709</v>
      </c>
      <c r="C2111" s="2" t="s">
        <v>11089</v>
      </c>
      <c r="D2111" s="2" t="s">
        <v>15710</v>
      </c>
      <c r="E2111" s="2" t="s">
        <v>15711</v>
      </c>
      <c r="F2111" s="2" t="s">
        <v>11604</v>
      </c>
      <c r="G2111" s="2" t="s">
        <v>2884</v>
      </c>
      <c r="H2111" s="2">
        <f>1-865-17-897</f>
        <v>-1778</v>
      </c>
      <c r="I2111" s="2" t="s">
        <v>15712</v>
      </c>
      <c r="J2111" s="3" t="s">
        <v>15713</v>
      </c>
      <c r="K2111" s="4">
        <v>43884</v>
      </c>
      <c r="L2111" s="3" t="s">
        <v>15714</v>
      </c>
    </row>
    <row r="2112" spans="1:12" x14ac:dyDescent="0.2">
      <c r="A2112" s="1">
        <v>2111</v>
      </c>
      <c r="B2112" s="2" t="s">
        <v>15715</v>
      </c>
      <c r="C2112" s="2" t="s">
        <v>15716</v>
      </c>
      <c r="D2112" s="2" t="s">
        <v>15717</v>
      </c>
      <c r="E2112" s="2" t="s">
        <v>15718</v>
      </c>
      <c r="F2112" s="2" t="s">
        <v>15719</v>
      </c>
      <c r="G2112" s="2" t="s">
        <v>4808</v>
      </c>
      <c r="H2112" s="2" t="s">
        <v>15720</v>
      </c>
      <c r="I2112" s="2" t="s">
        <v>15721</v>
      </c>
      <c r="J2112" s="3" t="s">
        <v>15722</v>
      </c>
      <c r="K2112" s="4">
        <v>44012</v>
      </c>
      <c r="L2112" s="3" t="s">
        <v>13115</v>
      </c>
    </row>
    <row r="2113" spans="1:12" x14ac:dyDescent="0.2">
      <c r="A2113" s="1">
        <v>2112</v>
      </c>
      <c r="B2113" s="2" t="s">
        <v>15723</v>
      </c>
      <c r="C2113" s="2" t="s">
        <v>802</v>
      </c>
      <c r="D2113" s="2" t="s">
        <v>8332</v>
      </c>
      <c r="E2113" s="2" t="s">
        <v>15724</v>
      </c>
      <c r="F2113" s="2" t="s">
        <v>15725</v>
      </c>
      <c r="G2113" s="2" t="s">
        <v>11135</v>
      </c>
      <c r="H2113" s="2" t="s">
        <v>15726</v>
      </c>
      <c r="I2113" s="2" t="s">
        <v>15727</v>
      </c>
      <c r="J2113" s="3" t="s">
        <v>15728</v>
      </c>
      <c r="K2113" s="4">
        <v>44614</v>
      </c>
      <c r="L2113" s="3" t="s">
        <v>15729</v>
      </c>
    </row>
    <row r="2114" spans="1:12" x14ac:dyDescent="0.2">
      <c r="A2114" s="1">
        <v>2113</v>
      </c>
      <c r="B2114" s="2" t="s">
        <v>15730</v>
      </c>
      <c r="C2114" s="2" t="s">
        <v>3392</v>
      </c>
      <c r="D2114" s="2" t="s">
        <v>15235</v>
      </c>
      <c r="E2114" s="2" t="s">
        <v>15731</v>
      </c>
      <c r="F2114" s="2" t="s">
        <v>15732</v>
      </c>
      <c r="G2114" s="2" t="s">
        <v>1792</v>
      </c>
      <c r="H2114" s="2" t="s">
        <v>15733</v>
      </c>
      <c r="I2114" s="2" t="s">
        <v>15734</v>
      </c>
      <c r="J2114" s="3" t="s">
        <v>15735</v>
      </c>
      <c r="K2114" s="4">
        <v>43971</v>
      </c>
      <c r="L2114" s="3" t="s">
        <v>15736</v>
      </c>
    </row>
    <row r="2115" spans="1:12" x14ac:dyDescent="0.2">
      <c r="A2115" s="1">
        <v>2114</v>
      </c>
      <c r="B2115" s="2" t="s">
        <v>15737</v>
      </c>
      <c r="C2115" s="2" t="s">
        <v>8909</v>
      </c>
      <c r="D2115" s="2" t="s">
        <v>11154</v>
      </c>
      <c r="E2115" s="2" t="s">
        <v>15738</v>
      </c>
      <c r="F2115" s="2" t="s">
        <v>15739</v>
      </c>
      <c r="G2115" s="2" t="s">
        <v>3568</v>
      </c>
      <c r="H2115" s="2" t="s">
        <v>15740</v>
      </c>
      <c r="I2115" s="2" t="s">
        <v>15741</v>
      </c>
      <c r="J2115" s="3" t="s">
        <v>15742</v>
      </c>
      <c r="K2115" s="4">
        <v>44074</v>
      </c>
      <c r="L2115" s="3" t="s">
        <v>4366</v>
      </c>
    </row>
    <row r="2116" spans="1:12" x14ac:dyDescent="0.2">
      <c r="A2116" s="1">
        <v>2115</v>
      </c>
      <c r="B2116" s="2" t="s">
        <v>15743</v>
      </c>
      <c r="C2116" s="2" t="s">
        <v>536</v>
      </c>
      <c r="D2116" s="2" t="s">
        <v>15744</v>
      </c>
      <c r="E2116" s="2" t="s">
        <v>15745</v>
      </c>
      <c r="F2116" s="2" t="s">
        <v>15746</v>
      </c>
      <c r="G2116" s="2" t="s">
        <v>1148</v>
      </c>
      <c r="H2116" s="2" t="s">
        <v>15747</v>
      </c>
      <c r="I2116" s="2" t="s">
        <v>15748</v>
      </c>
      <c r="J2116" s="3" t="s">
        <v>15749</v>
      </c>
      <c r="K2116" s="4">
        <v>44606</v>
      </c>
      <c r="L2116" s="3" t="s">
        <v>15750</v>
      </c>
    </row>
    <row r="2117" spans="1:12" x14ac:dyDescent="0.2">
      <c r="A2117" s="1">
        <v>2116</v>
      </c>
      <c r="B2117" s="2" t="s">
        <v>15751</v>
      </c>
      <c r="C2117" s="2" t="s">
        <v>920</v>
      </c>
      <c r="D2117" s="2" t="s">
        <v>3467</v>
      </c>
      <c r="E2117" s="2" t="s">
        <v>15752</v>
      </c>
      <c r="F2117" s="2" t="s">
        <v>15753</v>
      </c>
      <c r="G2117" s="2" t="s">
        <v>108</v>
      </c>
      <c r="H2117" s="2" t="s">
        <v>15754</v>
      </c>
      <c r="I2117" s="2" t="s">
        <v>15755</v>
      </c>
      <c r="J2117" s="3" t="s">
        <v>15756</v>
      </c>
      <c r="K2117" s="4">
        <v>44289</v>
      </c>
      <c r="L2117" s="3" t="s">
        <v>15757</v>
      </c>
    </row>
    <row r="2118" spans="1:12" x14ac:dyDescent="0.2">
      <c r="A2118" s="1">
        <v>2117</v>
      </c>
      <c r="B2118" s="2" t="s">
        <v>15758</v>
      </c>
      <c r="C2118" s="2" t="s">
        <v>2094</v>
      </c>
      <c r="D2118" s="2" t="s">
        <v>1434</v>
      </c>
      <c r="E2118" s="2" t="s">
        <v>15759</v>
      </c>
      <c r="F2118" s="2" t="s">
        <v>15760</v>
      </c>
      <c r="G2118" s="2" t="s">
        <v>4492</v>
      </c>
      <c r="H2118" s="2" t="s">
        <v>15761</v>
      </c>
      <c r="I2118" s="2" t="s">
        <v>15762</v>
      </c>
      <c r="J2118" s="3" t="s">
        <v>15763</v>
      </c>
      <c r="K2118" s="4">
        <v>43889</v>
      </c>
      <c r="L2118" s="3" t="s">
        <v>15764</v>
      </c>
    </row>
    <row r="2119" spans="1:12" x14ac:dyDescent="0.2">
      <c r="A2119" s="1">
        <v>2118</v>
      </c>
      <c r="B2119" s="2" t="s">
        <v>15765</v>
      </c>
      <c r="C2119" s="2" t="s">
        <v>4413</v>
      </c>
      <c r="D2119" s="2" t="s">
        <v>2503</v>
      </c>
      <c r="E2119" s="2" t="s">
        <v>15766</v>
      </c>
      <c r="F2119" s="2" t="s">
        <v>15767</v>
      </c>
      <c r="G2119" s="2" t="s">
        <v>938</v>
      </c>
      <c r="H2119" s="2" t="s">
        <v>15768</v>
      </c>
      <c r="I2119" s="2" t="s">
        <v>15769</v>
      </c>
      <c r="J2119" s="3" t="s">
        <v>15770</v>
      </c>
      <c r="K2119" s="4">
        <v>43938</v>
      </c>
      <c r="L2119" s="3" t="s">
        <v>15771</v>
      </c>
    </row>
    <row r="2120" spans="1:12" x14ac:dyDescent="0.2">
      <c r="A2120" s="1">
        <v>2119</v>
      </c>
      <c r="B2120" s="2" t="s">
        <v>15772</v>
      </c>
      <c r="C2120" s="2" t="s">
        <v>4145</v>
      </c>
      <c r="D2120" s="2" t="s">
        <v>10388</v>
      </c>
      <c r="E2120" s="2" t="s">
        <v>15773</v>
      </c>
      <c r="F2120" s="2" t="s">
        <v>15774</v>
      </c>
      <c r="G2120" s="2" t="s">
        <v>247</v>
      </c>
      <c r="H2120" s="2" t="s">
        <v>15775</v>
      </c>
      <c r="I2120" s="2" t="s">
        <v>15776</v>
      </c>
      <c r="J2120" s="3" t="s">
        <v>15777</v>
      </c>
      <c r="K2120" s="4">
        <v>43924</v>
      </c>
      <c r="L2120" s="3" t="s">
        <v>15778</v>
      </c>
    </row>
    <row r="2121" spans="1:12" x14ac:dyDescent="0.2">
      <c r="A2121" s="1">
        <v>2120</v>
      </c>
      <c r="B2121" s="2" t="s">
        <v>15779</v>
      </c>
      <c r="C2121" s="2" t="s">
        <v>11309</v>
      </c>
      <c r="D2121" s="2" t="s">
        <v>15780</v>
      </c>
      <c r="E2121" s="2" t="s">
        <v>15781</v>
      </c>
      <c r="F2121" s="2" t="s">
        <v>15782</v>
      </c>
      <c r="G2121" s="2" t="s">
        <v>5163</v>
      </c>
      <c r="H2121" s="2" t="s">
        <v>15783</v>
      </c>
      <c r="I2121" s="2" t="s">
        <v>15784</v>
      </c>
      <c r="J2121" s="3" t="s">
        <v>15785</v>
      </c>
      <c r="K2121" s="4">
        <v>43952</v>
      </c>
      <c r="L2121" s="3" t="s">
        <v>15786</v>
      </c>
    </row>
    <row r="2122" spans="1:12" x14ac:dyDescent="0.2">
      <c r="A2122" s="1">
        <v>2121</v>
      </c>
      <c r="B2122" s="2" t="s">
        <v>15787</v>
      </c>
      <c r="C2122" s="2" t="s">
        <v>1352</v>
      </c>
      <c r="D2122" s="2" t="s">
        <v>4985</v>
      </c>
      <c r="E2122" s="2" t="s">
        <v>15788</v>
      </c>
      <c r="F2122" s="2" t="s">
        <v>15789</v>
      </c>
      <c r="G2122" s="2" t="s">
        <v>257</v>
      </c>
      <c r="H2122" s="2" t="s">
        <v>15790</v>
      </c>
      <c r="I2122" s="2" t="s">
        <v>15791</v>
      </c>
      <c r="J2122" s="3" t="s">
        <v>15792</v>
      </c>
      <c r="K2122" s="4">
        <v>44476</v>
      </c>
      <c r="L2122" s="3" t="s">
        <v>15793</v>
      </c>
    </row>
    <row r="2123" spans="1:12" x14ac:dyDescent="0.2">
      <c r="A2123" s="1">
        <v>2122</v>
      </c>
      <c r="B2123" s="2" t="s">
        <v>15794</v>
      </c>
      <c r="C2123" s="2" t="s">
        <v>15795</v>
      </c>
      <c r="D2123" s="2" t="s">
        <v>7609</v>
      </c>
      <c r="E2123" s="2" t="s">
        <v>15796</v>
      </c>
      <c r="F2123" s="2" t="s">
        <v>15797</v>
      </c>
      <c r="G2123" s="2" t="s">
        <v>570</v>
      </c>
      <c r="H2123" s="2" t="s">
        <v>15798</v>
      </c>
      <c r="I2123" s="2" t="s">
        <v>15799</v>
      </c>
      <c r="J2123" s="3" t="s">
        <v>15800</v>
      </c>
      <c r="K2123" s="4">
        <v>44676</v>
      </c>
      <c r="L2123" s="3" t="s">
        <v>15801</v>
      </c>
    </row>
    <row r="2124" spans="1:12" x14ac:dyDescent="0.2">
      <c r="A2124" s="1">
        <v>2123</v>
      </c>
      <c r="B2124" s="2" t="s">
        <v>15802</v>
      </c>
      <c r="C2124" s="2" t="s">
        <v>1475</v>
      </c>
      <c r="D2124" s="2" t="s">
        <v>13334</v>
      </c>
      <c r="E2124" s="2" t="s">
        <v>15803</v>
      </c>
      <c r="F2124" s="2" t="s">
        <v>15804</v>
      </c>
      <c r="G2124" s="2" t="s">
        <v>589</v>
      </c>
      <c r="H2124" s="2" t="s">
        <v>15805</v>
      </c>
      <c r="I2124" s="2" t="s">
        <v>15806</v>
      </c>
      <c r="J2124" s="3" t="s">
        <v>15807</v>
      </c>
      <c r="K2124" s="4">
        <v>44132</v>
      </c>
      <c r="L2124" s="3" t="s">
        <v>15808</v>
      </c>
    </row>
    <row r="2125" spans="1:12" x14ac:dyDescent="0.2">
      <c r="A2125" s="1">
        <v>2124</v>
      </c>
      <c r="B2125" s="2" t="s">
        <v>15809</v>
      </c>
      <c r="C2125" s="2" t="s">
        <v>6246</v>
      </c>
      <c r="D2125" s="2" t="s">
        <v>5677</v>
      </c>
      <c r="E2125" s="2" t="s">
        <v>15810</v>
      </c>
      <c r="F2125" s="2" t="s">
        <v>15811</v>
      </c>
      <c r="G2125" s="2" t="s">
        <v>2981</v>
      </c>
      <c r="H2125" s="2" t="s">
        <v>15812</v>
      </c>
      <c r="I2125" s="2" t="s">
        <v>15813</v>
      </c>
      <c r="J2125" s="3" t="s">
        <v>15814</v>
      </c>
      <c r="K2125" s="4">
        <v>44078</v>
      </c>
      <c r="L2125" s="3" t="s">
        <v>15815</v>
      </c>
    </row>
    <row r="2126" spans="1:12" x14ac:dyDescent="0.2">
      <c r="A2126" s="1">
        <v>2125</v>
      </c>
      <c r="B2126" s="2" t="s">
        <v>15816</v>
      </c>
      <c r="C2126" s="2" t="s">
        <v>1988</v>
      </c>
      <c r="D2126" s="2" t="s">
        <v>10388</v>
      </c>
      <c r="E2126" s="2" t="s">
        <v>15817</v>
      </c>
      <c r="F2126" s="2" t="s">
        <v>15818</v>
      </c>
      <c r="G2126" s="2" t="s">
        <v>1524</v>
      </c>
      <c r="H2126" s="2">
        <f>1-944-706-9471</f>
        <v>-11120</v>
      </c>
      <c r="I2126" s="2" t="s">
        <v>15819</v>
      </c>
      <c r="J2126" s="3" t="s">
        <v>15820</v>
      </c>
      <c r="K2126" s="4">
        <v>43857</v>
      </c>
      <c r="L2126" s="3" t="s">
        <v>15821</v>
      </c>
    </row>
    <row r="2127" spans="1:12" x14ac:dyDescent="0.2">
      <c r="A2127" s="1">
        <v>2126</v>
      </c>
      <c r="B2127" s="2" t="s">
        <v>15822</v>
      </c>
      <c r="C2127" s="2" t="s">
        <v>5000</v>
      </c>
      <c r="D2127" s="2" t="s">
        <v>3629</v>
      </c>
      <c r="E2127" s="2" t="s">
        <v>15823</v>
      </c>
      <c r="F2127" s="2" t="s">
        <v>15824</v>
      </c>
      <c r="G2127" s="2" t="s">
        <v>2307</v>
      </c>
      <c r="H2127" s="2" t="s">
        <v>15825</v>
      </c>
      <c r="I2127" s="2" t="s">
        <v>15826</v>
      </c>
      <c r="J2127" s="3" t="s">
        <v>15827</v>
      </c>
      <c r="K2127" s="4">
        <v>43850</v>
      </c>
      <c r="L2127" s="3" t="s">
        <v>15828</v>
      </c>
    </row>
    <row r="2128" spans="1:12" x14ac:dyDescent="0.2">
      <c r="A2128" s="1">
        <v>2127</v>
      </c>
      <c r="B2128" s="2" t="s">
        <v>15829</v>
      </c>
      <c r="C2128" s="2" t="s">
        <v>6996</v>
      </c>
      <c r="D2128" s="2" t="s">
        <v>12036</v>
      </c>
      <c r="E2128" s="2" t="s">
        <v>15830</v>
      </c>
      <c r="F2128" s="2" t="s">
        <v>15831</v>
      </c>
      <c r="G2128" s="2" t="s">
        <v>1239</v>
      </c>
      <c r="H2128" s="2" t="s">
        <v>15832</v>
      </c>
      <c r="I2128" s="2" t="s">
        <v>15833</v>
      </c>
      <c r="J2128" s="3" t="s">
        <v>15834</v>
      </c>
      <c r="K2128" s="4">
        <v>44614</v>
      </c>
      <c r="L2128" s="3" t="s">
        <v>15835</v>
      </c>
    </row>
    <row r="2129" spans="1:12" x14ac:dyDescent="0.2">
      <c r="A2129" s="1">
        <v>2128</v>
      </c>
      <c r="B2129" s="2" t="s">
        <v>15836</v>
      </c>
      <c r="C2129" s="2" t="s">
        <v>2323</v>
      </c>
      <c r="D2129" s="2" t="s">
        <v>2573</v>
      </c>
      <c r="E2129" s="2" t="s">
        <v>15837</v>
      </c>
      <c r="F2129" s="2" t="s">
        <v>15838</v>
      </c>
      <c r="G2129" s="2" t="s">
        <v>17</v>
      </c>
      <c r="H2129" s="2" t="s">
        <v>15839</v>
      </c>
      <c r="I2129" s="2" t="s">
        <v>15840</v>
      </c>
      <c r="J2129" s="3" t="s">
        <v>15841</v>
      </c>
      <c r="K2129" s="4">
        <v>43890</v>
      </c>
      <c r="L2129" s="3" t="s">
        <v>15842</v>
      </c>
    </row>
    <row r="2130" spans="1:12" x14ac:dyDescent="0.2">
      <c r="A2130" s="1">
        <v>2129</v>
      </c>
      <c r="B2130" s="2" t="s">
        <v>15843</v>
      </c>
      <c r="C2130" s="2" t="s">
        <v>1788</v>
      </c>
      <c r="D2130" s="2" t="s">
        <v>5192</v>
      </c>
      <c r="E2130" s="2" t="s">
        <v>15498</v>
      </c>
      <c r="F2130" s="2" t="s">
        <v>15844</v>
      </c>
      <c r="G2130" s="2" t="s">
        <v>1158</v>
      </c>
      <c r="H2130" s="2" t="s">
        <v>15845</v>
      </c>
      <c r="I2130" s="2" t="s">
        <v>15846</v>
      </c>
      <c r="J2130" s="3" t="s">
        <v>15847</v>
      </c>
      <c r="K2130" s="4">
        <v>44599</v>
      </c>
      <c r="L2130" s="3" t="s">
        <v>6331</v>
      </c>
    </row>
    <row r="2131" spans="1:12" x14ac:dyDescent="0.2">
      <c r="A2131" s="1">
        <v>2130</v>
      </c>
      <c r="B2131" s="2" t="s">
        <v>15848</v>
      </c>
      <c r="C2131" s="2" t="s">
        <v>3090</v>
      </c>
      <c r="D2131" s="2" t="s">
        <v>6624</v>
      </c>
      <c r="E2131" s="2" t="s">
        <v>15849</v>
      </c>
      <c r="F2131" s="2" t="s">
        <v>15850</v>
      </c>
      <c r="G2131" s="2" t="s">
        <v>369</v>
      </c>
      <c r="H2131" s="2" t="s">
        <v>15851</v>
      </c>
      <c r="I2131" s="2" t="s">
        <v>15852</v>
      </c>
      <c r="J2131" s="3" t="s">
        <v>15853</v>
      </c>
      <c r="K2131" s="4">
        <v>44297</v>
      </c>
      <c r="L2131" s="3" t="s">
        <v>15854</v>
      </c>
    </row>
    <row r="2132" spans="1:12" x14ac:dyDescent="0.2">
      <c r="A2132" s="1">
        <v>2131</v>
      </c>
      <c r="B2132" s="2" t="s">
        <v>15855</v>
      </c>
      <c r="C2132" s="2" t="s">
        <v>15856</v>
      </c>
      <c r="D2132" s="2" t="s">
        <v>4687</v>
      </c>
      <c r="E2132" s="2" t="s">
        <v>15857</v>
      </c>
      <c r="F2132" s="2" t="s">
        <v>15858</v>
      </c>
      <c r="G2132" s="2" t="s">
        <v>910</v>
      </c>
      <c r="H2132" s="2" t="s">
        <v>15859</v>
      </c>
      <c r="I2132" s="2" t="s">
        <v>15860</v>
      </c>
      <c r="J2132" s="3" t="s">
        <v>15861</v>
      </c>
      <c r="K2132" s="4">
        <v>44452</v>
      </c>
      <c r="L2132" s="3" t="s">
        <v>15862</v>
      </c>
    </row>
    <row r="2133" spans="1:12" x14ac:dyDescent="0.2">
      <c r="A2133" s="1">
        <v>2132</v>
      </c>
      <c r="B2133" s="2" t="s">
        <v>15863</v>
      </c>
      <c r="C2133" s="2" t="s">
        <v>658</v>
      </c>
      <c r="D2133" s="2" t="s">
        <v>7819</v>
      </c>
      <c r="E2133" s="2" t="s">
        <v>15864</v>
      </c>
      <c r="F2133" s="2" t="s">
        <v>15865</v>
      </c>
      <c r="G2133" s="2" t="s">
        <v>1801</v>
      </c>
      <c r="H2133" s="2" t="s">
        <v>15866</v>
      </c>
      <c r="I2133" s="2" t="s">
        <v>15867</v>
      </c>
      <c r="J2133" s="3" t="s">
        <v>15868</v>
      </c>
      <c r="K2133" s="4">
        <v>44023</v>
      </c>
      <c r="L2133" s="3" t="s">
        <v>15869</v>
      </c>
    </row>
    <row r="2134" spans="1:12" x14ac:dyDescent="0.2">
      <c r="A2134" s="1">
        <v>2133</v>
      </c>
      <c r="B2134" s="2" t="s">
        <v>15870</v>
      </c>
      <c r="C2134" s="2" t="s">
        <v>1074</v>
      </c>
      <c r="D2134" s="2" t="s">
        <v>9172</v>
      </c>
      <c r="E2134" s="2" t="s">
        <v>15871</v>
      </c>
      <c r="F2134" s="2" t="s">
        <v>15872</v>
      </c>
      <c r="G2134" s="2" t="s">
        <v>4149</v>
      </c>
      <c r="H2134" s="2" t="s">
        <v>15873</v>
      </c>
      <c r="I2134" s="2" t="s">
        <v>15874</v>
      </c>
      <c r="J2134" s="3" t="s">
        <v>15875</v>
      </c>
      <c r="K2134" s="4">
        <v>44010</v>
      </c>
      <c r="L2134" s="3" t="s">
        <v>15876</v>
      </c>
    </row>
    <row r="2135" spans="1:12" x14ac:dyDescent="0.2">
      <c r="A2135" s="1">
        <v>2134</v>
      </c>
      <c r="B2135" s="2" t="s">
        <v>15877</v>
      </c>
      <c r="C2135" s="2" t="s">
        <v>60</v>
      </c>
      <c r="D2135" s="2" t="s">
        <v>793</v>
      </c>
      <c r="E2135" s="2" t="s">
        <v>15878</v>
      </c>
      <c r="F2135" s="2" t="s">
        <v>15879</v>
      </c>
      <c r="G2135" s="2" t="s">
        <v>1591</v>
      </c>
      <c r="H2135" s="2" t="s">
        <v>15880</v>
      </c>
      <c r="I2135" s="2" t="s">
        <v>15881</v>
      </c>
      <c r="J2135" s="3" t="s">
        <v>15882</v>
      </c>
      <c r="K2135" s="4">
        <v>44052</v>
      </c>
      <c r="L2135" s="3" t="s">
        <v>15883</v>
      </c>
    </row>
    <row r="2136" spans="1:12" x14ac:dyDescent="0.2">
      <c r="A2136" s="1">
        <v>2135</v>
      </c>
      <c r="B2136" s="2" t="s">
        <v>15884</v>
      </c>
      <c r="C2136" s="2" t="s">
        <v>4430</v>
      </c>
      <c r="D2136" s="2" t="s">
        <v>15885</v>
      </c>
      <c r="E2136" s="2" t="s">
        <v>15886</v>
      </c>
      <c r="F2136" s="2" t="s">
        <v>15887</v>
      </c>
      <c r="G2136" s="2" t="s">
        <v>36</v>
      </c>
      <c r="H2136" s="2" t="s">
        <v>15888</v>
      </c>
      <c r="I2136" s="2" t="s">
        <v>15889</v>
      </c>
      <c r="J2136" s="3" t="s">
        <v>15890</v>
      </c>
      <c r="K2136" s="4">
        <v>44629</v>
      </c>
      <c r="L2136" s="3" t="s">
        <v>15891</v>
      </c>
    </row>
    <row r="2137" spans="1:12" x14ac:dyDescent="0.2">
      <c r="A2137" s="1">
        <v>2136</v>
      </c>
      <c r="B2137" s="2" t="s">
        <v>15892</v>
      </c>
      <c r="C2137" s="2" t="s">
        <v>383</v>
      </c>
      <c r="D2137" s="2" t="s">
        <v>2494</v>
      </c>
      <c r="E2137" s="2" t="s">
        <v>15893</v>
      </c>
      <c r="F2137" s="2" t="s">
        <v>15894</v>
      </c>
      <c r="G2137" s="2" t="s">
        <v>864</v>
      </c>
      <c r="H2137" s="2" t="s">
        <v>15895</v>
      </c>
      <c r="I2137" s="2" t="s">
        <v>15896</v>
      </c>
      <c r="J2137" s="3" t="s">
        <v>15897</v>
      </c>
      <c r="K2137" s="4">
        <v>44452</v>
      </c>
      <c r="L2137" s="3" t="s">
        <v>8113</v>
      </c>
    </row>
    <row r="2138" spans="1:12" x14ac:dyDescent="0.2">
      <c r="A2138" s="1">
        <v>2137</v>
      </c>
      <c r="B2138" s="2" t="s">
        <v>15898</v>
      </c>
      <c r="C2138" s="2" t="s">
        <v>9150</v>
      </c>
      <c r="D2138" s="2" t="s">
        <v>1193</v>
      </c>
      <c r="E2138" s="2" t="s">
        <v>15899</v>
      </c>
      <c r="F2138" s="2" t="s">
        <v>15900</v>
      </c>
      <c r="G2138" s="2" t="s">
        <v>1023</v>
      </c>
      <c r="H2138" s="2">
        <v>8059614990</v>
      </c>
      <c r="I2138" s="2" t="s">
        <v>15901</v>
      </c>
      <c r="J2138" s="3" t="s">
        <v>15902</v>
      </c>
      <c r="K2138" s="4">
        <v>44156</v>
      </c>
      <c r="L2138" s="3" t="s">
        <v>15903</v>
      </c>
    </row>
    <row r="2139" spans="1:12" x14ac:dyDescent="0.2">
      <c r="A2139" s="1">
        <v>2138</v>
      </c>
      <c r="B2139" s="2" t="s">
        <v>15904</v>
      </c>
      <c r="C2139" s="2" t="s">
        <v>3410</v>
      </c>
      <c r="D2139" s="2" t="s">
        <v>104</v>
      </c>
      <c r="E2139" s="2" t="s">
        <v>15905</v>
      </c>
      <c r="F2139" s="2" t="s">
        <v>15906</v>
      </c>
      <c r="G2139" s="2" t="s">
        <v>2089</v>
      </c>
      <c r="H2139" s="2" t="s">
        <v>15907</v>
      </c>
      <c r="I2139" s="2" t="s">
        <v>15908</v>
      </c>
      <c r="J2139" s="3" t="s">
        <v>15909</v>
      </c>
      <c r="K2139" s="4">
        <v>44336</v>
      </c>
      <c r="L2139" s="3" t="s">
        <v>15910</v>
      </c>
    </row>
    <row r="2140" spans="1:12" x14ac:dyDescent="0.2">
      <c r="A2140" s="1">
        <v>2139</v>
      </c>
      <c r="B2140" s="2" t="s">
        <v>15911</v>
      </c>
      <c r="C2140" s="2" t="s">
        <v>6071</v>
      </c>
      <c r="D2140" s="2" t="s">
        <v>12006</v>
      </c>
      <c r="E2140" s="2" t="s">
        <v>15912</v>
      </c>
      <c r="F2140" s="2" t="s">
        <v>15913</v>
      </c>
      <c r="G2140" s="2" t="s">
        <v>428</v>
      </c>
      <c r="H2140" s="2" t="s">
        <v>15914</v>
      </c>
      <c r="I2140" s="2" t="s">
        <v>15915</v>
      </c>
      <c r="J2140" s="3" t="s">
        <v>15916</v>
      </c>
      <c r="K2140" s="4">
        <v>44240</v>
      </c>
      <c r="L2140" s="3" t="s">
        <v>15917</v>
      </c>
    </row>
    <row r="2141" spans="1:12" x14ac:dyDescent="0.2">
      <c r="A2141" s="1">
        <v>2140</v>
      </c>
      <c r="B2141" s="2" t="s">
        <v>15918</v>
      </c>
      <c r="C2141" s="2" t="s">
        <v>3212</v>
      </c>
      <c r="D2141" s="2" t="s">
        <v>3418</v>
      </c>
      <c r="E2141" s="2" t="s">
        <v>15919</v>
      </c>
      <c r="F2141" s="2" t="s">
        <v>15920</v>
      </c>
      <c r="G2141" s="2" t="s">
        <v>1168</v>
      </c>
      <c r="H2141" s="2">
        <f>1-937-712-2352</f>
        <v>-4000</v>
      </c>
      <c r="I2141" s="2" t="s">
        <v>15921</v>
      </c>
      <c r="J2141" s="3" t="s">
        <v>15922</v>
      </c>
      <c r="K2141" s="4">
        <v>44607</v>
      </c>
      <c r="L2141" s="3" t="s">
        <v>15923</v>
      </c>
    </row>
    <row r="2142" spans="1:12" x14ac:dyDescent="0.2">
      <c r="A2142" s="1">
        <v>2141</v>
      </c>
      <c r="B2142" s="2" t="s">
        <v>15924</v>
      </c>
      <c r="C2142" s="2" t="s">
        <v>15925</v>
      </c>
      <c r="D2142" s="2" t="s">
        <v>9744</v>
      </c>
      <c r="E2142" s="2" t="s">
        <v>15926</v>
      </c>
      <c r="F2142" s="2" t="s">
        <v>9272</v>
      </c>
      <c r="G2142" s="2" t="s">
        <v>7163</v>
      </c>
      <c r="H2142" s="2" t="s">
        <v>15927</v>
      </c>
      <c r="I2142" s="2" t="s">
        <v>15928</v>
      </c>
      <c r="J2142" s="3" t="s">
        <v>15929</v>
      </c>
      <c r="K2142" s="4">
        <v>44142</v>
      </c>
      <c r="L2142" s="3" t="s">
        <v>15930</v>
      </c>
    </row>
    <row r="2143" spans="1:12" x14ac:dyDescent="0.2">
      <c r="A2143" s="1">
        <v>2142</v>
      </c>
      <c r="B2143" s="2" t="s">
        <v>15931</v>
      </c>
      <c r="C2143" s="2" t="s">
        <v>5290</v>
      </c>
      <c r="D2143" s="2" t="s">
        <v>6055</v>
      </c>
      <c r="E2143" s="2" t="s">
        <v>15932</v>
      </c>
      <c r="F2143" s="2" t="s">
        <v>15933</v>
      </c>
      <c r="G2143" s="2" t="s">
        <v>476</v>
      </c>
      <c r="H2143" s="2" t="s">
        <v>15934</v>
      </c>
      <c r="I2143" s="2" t="s">
        <v>15935</v>
      </c>
      <c r="J2143" s="3" t="s">
        <v>15936</v>
      </c>
      <c r="K2143" s="4">
        <v>44007</v>
      </c>
      <c r="L2143" s="3" t="s">
        <v>15937</v>
      </c>
    </row>
    <row r="2144" spans="1:12" x14ac:dyDescent="0.2">
      <c r="A2144" s="1">
        <v>2143</v>
      </c>
      <c r="B2144" s="2" t="s">
        <v>15938</v>
      </c>
      <c r="C2144" s="2" t="s">
        <v>907</v>
      </c>
      <c r="D2144" s="2" t="s">
        <v>104</v>
      </c>
      <c r="E2144" s="2" t="s">
        <v>15939</v>
      </c>
      <c r="F2144" s="2" t="s">
        <v>14688</v>
      </c>
      <c r="G2144" s="2" t="s">
        <v>3568</v>
      </c>
      <c r="H2144" s="2">
        <f>1-239-431-8075</f>
        <v>-8744</v>
      </c>
      <c r="I2144" s="2" t="s">
        <v>15940</v>
      </c>
      <c r="J2144" s="3" t="s">
        <v>15941</v>
      </c>
      <c r="K2144" s="4">
        <v>43928</v>
      </c>
      <c r="L2144" s="3" t="s">
        <v>15942</v>
      </c>
    </row>
    <row r="2145" spans="1:12" x14ac:dyDescent="0.2">
      <c r="A2145" s="1">
        <v>2144</v>
      </c>
      <c r="B2145" s="2" t="s">
        <v>15943</v>
      </c>
      <c r="C2145" s="2" t="s">
        <v>3139</v>
      </c>
      <c r="D2145" s="2" t="s">
        <v>7896</v>
      </c>
      <c r="E2145" s="2" t="s">
        <v>15944</v>
      </c>
      <c r="F2145" s="2" t="s">
        <v>15945</v>
      </c>
      <c r="G2145" s="2" t="s">
        <v>3649</v>
      </c>
      <c r="H2145" s="2" t="s">
        <v>15946</v>
      </c>
      <c r="I2145" s="2" t="s">
        <v>15947</v>
      </c>
      <c r="J2145" s="3" t="s">
        <v>15948</v>
      </c>
      <c r="K2145" s="4">
        <v>44639</v>
      </c>
      <c r="L2145" s="3" t="s">
        <v>15949</v>
      </c>
    </row>
    <row r="2146" spans="1:12" x14ac:dyDescent="0.2">
      <c r="A2146" s="1">
        <v>2145</v>
      </c>
      <c r="B2146" s="2" t="s">
        <v>15950</v>
      </c>
      <c r="C2146" s="2" t="s">
        <v>1127</v>
      </c>
      <c r="D2146" s="2" t="s">
        <v>464</v>
      </c>
      <c r="E2146" s="2" t="s">
        <v>15951</v>
      </c>
      <c r="F2146" s="2" t="s">
        <v>15952</v>
      </c>
      <c r="G2146" s="2" t="s">
        <v>1524</v>
      </c>
      <c r="H2146" s="2" t="s">
        <v>15953</v>
      </c>
      <c r="I2146" s="2" t="s">
        <v>15954</v>
      </c>
      <c r="J2146" s="3" t="s">
        <v>15955</v>
      </c>
      <c r="K2146" s="4">
        <v>44349</v>
      </c>
      <c r="L2146" s="3" t="s">
        <v>15956</v>
      </c>
    </row>
    <row r="2147" spans="1:12" x14ac:dyDescent="0.2">
      <c r="A2147" s="1">
        <v>2146</v>
      </c>
      <c r="B2147" s="2" t="s">
        <v>15957</v>
      </c>
      <c r="C2147" s="2" t="s">
        <v>4482</v>
      </c>
      <c r="D2147" s="2" t="s">
        <v>5677</v>
      </c>
      <c r="E2147" s="2" t="s">
        <v>15958</v>
      </c>
      <c r="F2147" s="2" t="s">
        <v>15959</v>
      </c>
      <c r="G2147" s="2" t="s">
        <v>2884</v>
      </c>
      <c r="H2147" s="2" t="s">
        <v>15960</v>
      </c>
      <c r="I2147" s="2" t="s">
        <v>15961</v>
      </c>
      <c r="J2147" s="3" t="s">
        <v>15962</v>
      </c>
      <c r="K2147" s="4">
        <v>44152</v>
      </c>
      <c r="L2147" s="3" t="s">
        <v>15963</v>
      </c>
    </row>
    <row r="2148" spans="1:12" x14ac:dyDescent="0.2">
      <c r="A2148" s="1">
        <v>2147</v>
      </c>
      <c r="B2148" s="2" t="s">
        <v>15964</v>
      </c>
      <c r="C2148" s="2" t="s">
        <v>3401</v>
      </c>
      <c r="D2148" s="2" t="s">
        <v>7780</v>
      </c>
      <c r="E2148" s="2" t="s">
        <v>15965</v>
      </c>
      <c r="F2148" s="2" t="s">
        <v>15966</v>
      </c>
      <c r="G2148" s="2" t="s">
        <v>1231</v>
      </c>
      <c r="H2148" s="2" t="s">
        <v>15967</v>
      </c>
      <c r="I2148" s="2" t="s">
        <v>15968</v>
      </c>
      <c r="J2148" s="3" t="s">
        <v>15969</v>
      </c>
      <c r="K2148" s="4">
        <v>44549</v>
      </c>
      <c r="L2148" s="3" t="s">
        <v>15970</v>
      </c>
    </row>
    <row r="2149" spans="1:12" x14ac:dyDescent="0.2">
      <c r="A2149" s="1">
        <v>2148</v>
      </c>
      <c r="B2149" s="2" t="s">
        <v>15971</v>
      </c>
      <c r="C2149" s="2" t="s">
        <v>356</v>
      </c>
      <c r="D2149" s="2" t="s">
        <v>1699</v>
      </c>
      <c r="E2149" s="2" t="s">
        <v>15972</v>
      </c>
      <c r="F2149" s="2" t="s">
        <v>15973</v>
      </c>
      <c r="G2149" s="2" t="s">
        <v>1591</v>
      </c>
      <c r="H2149" s="2" t="s">
        <v>15974</v>
      </c>
      <c r="I2149" s="2" t="s">
        <v>15975</v>
      </c>
      <c r="J2149" s="3" t="s">
        <v>15976</v>
      </c>
      <c r="K2149" s="4">
        <v>44450</v>
      </c>
      <c r="L2149" s="3" t="s">
        <v>15977</v>
      </c>
    </row>
    <row r="2150" spans="1:12" x14ac:dyDescent="0.2">
      <c r="A2150" s="1">
        <v>2149</v>
      </c>
      <c r="B2150" s="2" t="s">
        <v>15978</v>
      </c>
      <c r="C2150" s="2" t="s">
        <v>14147</v>
      </c>
      <c r="D2150" s="2" t="s">
        <v>1210</v>
      </c>
      <c r="E2150" s="2" t="s">
        <v>15979</v>
      </c>
      <c r="F2150" s="2" t="s">
        <v>4352</v>
      </c>
      <c r="G2150" s="2" t="s">
        <v>143</v>
      </c>
      <c r="H2150" s="2" t="s">
        <v>15980</v>
      </c>
      <c r="I2150" s="2" t="s">
        <v>15981</v>
      </c>
      <c r="J2150" s="3" t="s">
        <v>15982</v>
      </c>
      <c r="K2150" s="4">
        <v>44191</v>
      </c>
      <c r="L2150" s="3" t="s">
        <v>15983</v>
      </c>
    </row>
    <row r="2151" spans="1:12" x14ac:dyDescent="0.2">
      <c r="A2151" s="1">
        <v>2150</v>
      </c>
      <c r="B2151" s="2" t="s">
        <v>15984</v>
      </c>
      <c r="C2151" s="2" t="s">
        <v>10536</v>
      </c>
      <c r="D2151" s="2" t="s">
        <v>832</v>
      </c>
      <c r="E2151" s="2" t="s">
        <v>15985</v>
      </c>
      <c r="F2151" s="2" t="s">
        <v>15986</v>
      </c>
      <c r="G2151" s="2" t="s">
        <v>3896</v>
      </c>
      <c r="H2151" s="2" t="s">
        <v>15987</v>
      </c>
      <c r="I2151" s="2" t="s">
        <v>15988</v>
      </c>
      <c r="J2151" s="3" t="s">
        <v>15989</v>
      </c>
      <c r="K2151" s="4">
        <v>44104</v>
      </c>
      <c r="L2151" s="3" t="s">
        <v>15990</v>
      </c>
    </row>
    <row r="2152" spans="1:12" x14ac:dyDescent="0.2">
      <c r="A2152" s="1">
        <v>2151</v>
      </c>
      <c r="B2152" s="2" t="s">
        <v>15991</v>
      </c>
      <c r="C2152" s="2" t="s">
        <v>10594</v>
      </c>
      <c r="D2152" s="2" t="s">
        <v>4862</v>
      </c>
      <c r="E2152" s="2" t="s">
        <v>15992</v>
      </c>
      <c r="F2152" s="2" t="s">
        <v>15993</v>
      </c>
      <c r="G2152" s="2" t="s">
        <v>986</v>
      </c>
      <c r="H2152" s="2" t="s">
        <v>15994</v>
      </c>
      <c r="I2152" s="2" t="s">
        <v>15995</v>
      </c>
      <c r="J2152" s="3" t="s">
        <v>15996</v>
      </c>
      <c r="K2152" s="4">
        <v>43878</v>
      </c>
      <c r="L2152" s="3" t="s">
        <v>15997</v>
      </c>
    </row>
    <row r="2153" spans="1:12" x14ac:dyDescent="0.2">
      <c r="A2153" s="1">
        <v>2152</v>
      </c>
      <c r="B2153" s="2" t="s">
        <v>15998</v>
      </c>
      <c r="C2153" s="2" t="s">
        <v>9531</v>
      </c>
      <c r="D2153" s="2" t="s">
        <v>1175</v>
      </c>
      <c r="E2153" s="2" t="s">
        <v>15999</v>
      </c>
      <c r="F2153" s="2" t="s">
        <v>16000</v>
      </c>
      <c r="G2153" s="2" t="s">
        <v>1792</v>
      </c>
      <c r="H2153" s="2">
        <v>1671070825</v>
      </c>
      <c r="I2153" s="2" t="s">
        <v>16001</v>
      </c>
      <c r="J2153" s="3" t="s">
        <v>16002</v>
      </c>
      <c r="K2153" s="4">
        <v>44318</v>
      </c>
      <c r="L2153" s="3" t="s">
        <v>16003</v>
      </c>
    </row>
    <row r="2154" spans="1:12" x14ac:dyDescent="0.2">
      <c r="A2154" s="1">
        <v>2153</v>
      </c>
      <c r="B2154" s="2" t="s">
        <v>16004</v>
      </c>
      <c r="C2154" s="2" t="s">
        <v>6024</v>
      </c>
      <c r="D2154" s="2" t="s">
        <v>8261</v>
      </c>
      <c r="E2154" s="2" t="s">
        <v>16005</v>
      </c>
      <c r="F2154" s="2" t="s">
        <v>16006</v>
      </c>
      <c r="G2154" s="2" t="s">
        <v>1078</v>
      </c>
      <c r="H2154" s="2" t="s">
        <v>16007</v>
      </c>
      <c r="I2154" s="2" t="s">
        <v>16008</v>
      </c>
      <c r="J2154" s="3" t="s">
        <v>16009</v>
      </c>
      <c r="K2154" s="4">
        <v>44468</v>
      </c>
      <c r="L2154" s="3" t="s">
        <v>16010</v>
      </c>
    </row>
    <row r="2155" spans="1:12" x14ac:dyDescent="0.2">
      <c r="A2155" s="1">
        <v>2154</v>
      </c>
      <c r="B2155" s="2" t="s">
        <v>16011</v>
      </c>
      <c r="C2155" s="2" t="s">
        <v>639</v>
      </c>
      <c r="D2155" s="2" t="s">
        <v>1228</v>
      </c>
      <c r="E2155" s="2" t="s">
        <v>16012</v>
      </c>
      <c r="F2155" s="2" t="s">
        <v>16013</v>
      </c>
      <c r="G2155" s="2" t="s">
        <v>457</v>
      </c>
      <c r="H2155" s="2" t="s">
        <v>16014</v>
      </c>
      <c r="I2155" s="2" t="s">
        <v>16015</v>
      </c>
      <c r="J2155" s="3" t="s">
        <v>16016</v>
      </c>
      <c r="K2155" s="4">
        <v>44491</v>
      </c>
      <c r="L2155" s="3" t="s">
        <v>16017</v>
      </c>
    </row>
    <row r="2156" spans="1:12" x14ac:dyDescent="0.2">
      <c r="A2156" s="1">
        <v>2155</v>
      </c>
      <c r="B2156" s="2" t="s">
        <v>16018</v>
      </c>
      <c r="C2156" s="2" t="s">
        <v>7917</v>
      </c>
      <c r="D2156" s="2" t="s">
        <v>11879</v>
      </c>
      <c r="E2156" s="2" t="s">
        <v>16019</v>
      </c>
      <c r="F2156" s="2" t="s">
        <v>16020</v>
      </c>
      <c r="G2156" s="2" t="s">
        <v>1158</v>
      </c>
      <c r="H2156" s="2">
        <f>1-140-340-3998</f>
        <v>-4477</v>
      </c>
      <c r="I2156" s="2" t="s">
        <v>16021</v>
      </c>
      <c r="J2156" s="3" t="s">
        <v>16022</v>
      </c>
      <c r="K2156" s="4">
        <v>44356</v>
      </c>
      <c r="L2156" s="3" t="s">
        <v>16023</v>
      </c>
    </row>
    <row r="2157" spans="1:12" x14ac:dyDescent="0.2">
      <c r="A2157" s="1">
        <v>2156</v>
      </c>
      <c r="B2157" s="2" t="s">
        <v>16024</v>
      </c>
      <c r="C2157" s="2" t="s">
        <v>2573</v>
      </c>
      <c r="D2157" s="2" t="s">
        <v>3140</v>
      </c>
      <c r="E2157" s="2" t="s">
        <v>16025</v>
      </c>
      <c r="F2157" s="2" t="s">
        <v>16026</v>
      </c>
      <c r="G2157" s="2" t="s">
        <v>108</v>
      </c>
      <c r="H2157" s="2" t="s">
        <v>16027</v>
      </c>
      <c r="I2157" s="2">
        <f>1-793-209-6292</f>
        <v>-7293</v>
      </c>
      <c r="J2157" s="3" t="s">
        <v>16028</v>
      </c>
      <c r="K2157" s="4">
        <v>43990</v>
      </c>
      <c r="L2157" s="3" t="s">
        <v>16029</v>
      </c>
    </row>
    <row r="2158" spans="1:12" x14ac:dyDescent="0.2">
      <c r="A2158" s="1">
        <v>2157</v>
      </c>
      <c r="B2158" s="2" t="s">
        <v>16030</v>
      </c>
      <c r="C2158" s="2" t="s">
        <v>5415</v>
      </c>
      <c r="D2158" s="2" t="s">
        <v>9278</v>
      </c>
      <c r="E2158" s="2" t="s">
        <v>16031</v>
      </c>
      <c r="F2158" s="2" t="s">
        <v>16032</v>
      </c>
      <c r="G2158" s="2" t="s">
        <v>7639</v>
      </c>
      <c r="H2158" s="2" t="s">
        <v>16033</v>
      </c>
      <c r="I2158" s="2" t="s">
        <v>16034</v>
      </c>
      <c r="J2158" s="3" t="s">
        <v>16035</v>
      </c>
      <c r="K2158" s="4">
        <v>44492</v>
      </c>
      <c r="L2158" s="3" t="s">
        <v>16036</v>
      </c>
    </row>
    <row r="2159" spans="1:12" x14ac:dyDescent="0.2">
      <c r="A2159" s="1">
        <v>2158</v>
      </c>
      <c r="B2159" s="2" t="s">
        <v>16037</v>
      </c>
      <c r="C2159" s="2" t="s">
        <v>6844</v>
      </c>
      <c r="D2159" s="2" t="s">
        <v>6063</v>
      </c>
      <c r="E2159" s="2" t="s">
        <v>16038</v>
      </c>
      <c r="F2159" s="2" t="s">
        <v>16039</v>
      </c>
      <c r="G2159" s="2" t="s">
        <v>7345</v>
      </c>
      <c r="H2159" s="2" t="s">
        <v>16040</v>
      </c>
      <c r="I2159" s="2">
        <v>3326884645</v>
      </c>
      <c r="J2159" s="3" t="s">
        <v>16041</v>
      </c>
      <c r="K2159" s="4">
        <v>44654</v>
      </c>
      <c r="L2159" s="3" t="s">
        <v>16042</v>
      </c>
    </row>
    <row r="2160" spans="1:12" x14ac:dyDescent="0.2">
      <c r="A2160" s="1">
        <v>2159</v>
      </c>
      <c r="B2160" s="2" t="s">
        <v>16043</v>
      </c>
      <c r="C2160" s="2" t="s">
        <v>6283</v>
      </c>
      <c r="D2160" s="2" t="s">
        <v>347</v>
      </c>
      <c r="E2160" s="2" t="s">
        <v>16044</v>
      </c>
      <c r="F2160" s="2" t="s">
        <v>16045</v>
      </c>
      <c r="G2160" s="2" t="s">
        <v>1627</v>
      </c>
      <c r="H2160" s="2" t="s">
        <v>16046</v>
      </c>
      <c r="I2160" s="2" t="s">
        <v>16047</v>
      </c>
      <c r="J2160" s="3" t="s">
        <v>16048</v>
      </c>
      <c r="K2160" s="4">
        <v>44291</v>
      </c>
      <c r="L2160" s="3" t="s">
        <v>16049</v>
      </c>
    </row>
    <row r="2161" spans="1:12" x14ac:dyDescent="0.2">
      <c r="A2161" s="1">
        <v>2160</v>
      </c>
      <c r="B2161" s="2" t="s">
        <v>16050</v>
      </c>
      <c r="C2161" s="2" t="s">
        <v>3994</v>
      </c>
      <c r="D2161" s="2" t="s">
        <v>4097</v>
      </c>
      <c r="E2161" s="2" t="s">
        <v>16051</v>
      </c>
      <c r="F2161" s="2" t="s">
        <v>16052</v>
      </c>
      <c r="G2161" s="2" t="s">
        <v>1429</v>
      </c>
      <c r="H2161" s="2" t="s">
        <v>16053</v>
      </c>
      <c r="I2161" s="2" t="s">
        <v>16054</v>
      </c>
      <c r="J2161" s="3" t="s">
        <v>16055</v>
      </c>
      <c r="K2161" s="4">
        <v>44576</v>
      </c>
      <c r="L2161" s="3" t="s">
        <v>2897</v>
      </c>
    </row>
    <row r="2162" spans="1:12" x14ac:dyDescent="0.2">
      <c r="A2162" s="1">
        <v>2161</v>
      </c>
      <c r="B2162" s="2" t="s">
        <v>16056</v>
      </c>
      <c r="C2162" s="2" t="s">
        <v>2759</v>
      </c>
      <c r="D2162" s="2" t="s">
        <v>1889</v>
      </c>
      <c r="E2162" s="2" t="s">
        <v>16057</v>
      </c>
      <c r="F2162" s="2" t="s">
        <v>16058</v>
      </c>
      <c r="G2162" s="2" t="s">
        <v>311</v>
      </c>
      <c r="H2162" s="2" t="s">
        <v>16059</v>
      </c>
      <c r="I2162" s="2" t="s">
        <v>16060</v>
      </c>
      <c r="J2162" s="3" t="s">
        <v>16061</v>
      </c>
      <c r="K2162" s="4">
        <v>43896</v>
      </c>
      <c r="L2162" s="3" t="s">
        <v>16062</v>
      </c>
    </row>
    <row r="2163" spans="1:12" x14ac:dyDescent="0.2">
      <c r="A2163" s="1">
        <v>2162</v>
      </c>
      <c r="B2163" s="2" t="s">
        <v>16063</v>
      </c>
      <c r="C2163" s="2" t="s">
        <v>878</v>
      </c>
      <c r="D2163" s="2" t="s">
        <v>11887</v>
      </c>
      <c r="E2163" s="2" t="s">
        <v>16064</v>
      </c>
      <c r="F2163" s="2" t="s">
        <v>16065</v>
      </c>
      <c r="G2163" s="2" t="s">
        <v>2928</v>
      </c>
      <c r="H2163" s="2" t="s">
        <v>16066</v>
      </c>
      <c r="I2163" s="2" t="s">
        <v>16067</v>
      </c>
      <c r="J2163" s="3" t="s">
        <v>16068</v>
      </c>
      <c r="K2163" s="4">
        <v>43935</v>
      </c>
      <c r="L2163" s="3" t="s">
        <v>16069</v>
      </c>
    </row>
    <row r="2164" spans="1:12" x14ac:dyDescent="0.2">
      <c r="A2164" s="1">
        <v>2163</v>
      </c>
      <c r="B2164" s="2" t="s">
        <v>16070</v>
      </c>
      <c r="C2164" s="2" t="s">
        <v>1245</v>
      </c>
      <c r="D2164" s="2" t="s">
        <v>16071</v>
      </c>
      <c r="E2164" s="2" t="s">
        <v>16072</v>
      </c>
      <c r="F2164" s="2" t="s">
        <v>16073</v>
      </c>
      <c r="G2164" s="2" t="s">
        <v>369</v>
      </c>
      <c r="H2164" s="2" t="s">
        <v>16074</v>
      </c>
      <c r="I2164" s="2" t="s">
        <v>16075</v>
      </c>
      <c r="J2164" s="3" t="s">
        <v>16076</v>
      </c>
      <c r="K2164" s="4">
        <v>44058</v>
      </c>
      <c r="L2164" s="3" t="s">
        <v>16077</v>
      </c>
    </row>
    <row r="2165" spans="1:12" x14ac:dyDescent="0.2">
      <c r="A2165" s="1">
        <v>2164</v>
      </c>
      <c r="B2165" s="2" t="s">
        <v>16078</v>
      </c>
      <c r="C2165" s="2" t="s">
        <v>2261</v>
      </c>
      <c r="D2165" s="2" t="s">
        <v>1055</v>
      </c>
      <c r="E2165" s="2" t="s">
        <v>16079</v>
      </c>
      <c r="F2165" s="2" t="s">
        <v>16080</v>
      </c>
      <c r="G2165" s="2" t="s">
        <v>643</v>
      </c>
      <c r="H2165" s="2" t="s">
        <v>16081</v>
      </c>
      <c r="I2165" s="2">
        <v>8089730265</v>
      </c>
      <c r="J2165" s="3" t="s">
        <v>16082</v>
      </c>
      <c r="K2165" s="4">
        <v>44621</v>
      </c>
      <c r="L2165" s="3" t="s">
        <v>16083</v>
      </c>
    </row>
    <row r="2166" spans="1:12" x14ac:dyDescent="0.2">
      <c r="A2166" s="1">
        <v>2165</v>
      </c>
      <c r="B2166" s="2" t="s">
        <v>16084</v>
      </c>
      <c r="C2166" s="2" t="s">
        <v>289</v>
      </c>
      <c r="D2166" s="2" t="s">
        <v>2068</v>
      </c>
      <c r="E2166" s="2" t="s">
        <v>16085</v>
      </c>
      <c r="F2166" s="2" t="s">
        <v>16086</v>
      </c>
      <c r="G2166" s="2" t="s">
        <v>2191</v>
      </c>
      <c r="H2166" s="2" t="s">
        <v>16087</v>
      </c>
      <c r="I2166" s="2" t="s">
        <v>16088</v>
      </c>
      <c r="J2166" s="3" t="s">
        <v>16089</v>
      </c>
      <c r="K2166" s="4">
        <v>44144</v>
      </c>
      <c r="L2166" s="3" t="s">
        <v>16090</v>
      </c>
    </row>
    <row r="2167" spans="1:12" x14ac:dyDescent="0.2">
      <c r="A2167" s="1">
        <v>2166</v>
      </c>
      <c r="B2167" s="2" t="s">
        <v>16091</v>
      </c>
      <c r="C2167" s="2" t="s">
        <v>2021</v>
      </c>
      <c r="D2167" s="2" t="s">
        <v>13647</v>
      </c>
      <c r="E2167" s="2" t="s">
        <v>16092</v>
      </c>
      <c r="F2167" s="2" t="s">
        <v>386</v>
      </c>
      <c r="G2167" s="2" t="s">
        <v>910</v>
      </c>
      <c r="H2167" s="2" t="s">
        <v>16093</v>
      </c>
      <c r="I2167" s="2" t="s">
        <v>16094</v>
      </c>
      <c r="J2167" s="3" t="s">
        <v>16095</v>
      </c>
      <c r="K2167" s="4">
        <v>44473</v>
      </c>
      <c r="L2167" s="3" t="s">
        <v>16096</v>
      </c>
    </row>
    <row r="2168" spans="1:12" x14ac:dyDescent="0.2">
      <c r="A2168" s="1">
        <v>2167</v>
      </c>
      <c r="B2168" s="2" t="s">
        <v>16097</v>
      </c>
      <c r="C2168" s="2" t="s">
        <v>40</v>
      </c>
      <c r="D2168" s="2" t="s">
        <v>5639</v>
      </c>
      <c r="E2168" s="2" t="s">
        <v>11251</v>
      </c>
      <c r="F2168" s="2" t="s">
        <v>16098</v>
      </c>
      <c r="G2168" s="2" t="s">
        <v>419</v>
      </c>
      <c r="H2168" s="2">
        <f>1-755-739-4688</f>
        <v>-6181</v>
      </c>
      <c r="I2168" s="2" t="s">
        <v>16099</v>
      </c>
      <c r="J2168" s="3" t="s">
        <v>16100</v>
      </c>
      <c r="K2168" s="4">
        <v>44582</v>
      </c>
      <c r="L2168" s="3" t="s">
        <v>16101</v>
      </c>
    </row>
    <row r="2169" spans="1:12" x14ac:dyDescent="0.2">
      <c r="A2169" s="1">
        <v>2168</v>
      </c>
      <c r="B2169" s="2" t="s">
        <v>16102</v>
      </c>
      <c r="C2169" s="2" t="s">
        <v>2899</v>
      </c>
      <c r="D2169" s="2" t="s">
        <v>7945</v>
      </c>
      <c r="E2169" s="2" t="s">
        <v>16103</v>
      </c>
      <c r="F2169" s="2" t="s">
        <v>16104</v>
      </c>
      <c r="G2169" s="2" t="s">
        <v>1231</v>
      </c>
      <c r="H2169" s="2" t="s">
        <v>16105</v>
      </c>
      <c r="I2169" s="2" t="s">
        <v>16106</v>
      </c>
      <c r="J2169" s="3" t="s">
        <v>16107</v>
      </c>
      <c r="K2169" s="4">
        <v>44348</v>
      </c>
      <c r="L2169" s="3" t="s">
        <v>16108</v>
      </c>
    </row>
    <row r="2170" spans="1:12" x14ac:dyDescent="0.2">
      <c r="A2170" s="1">
        <v>2169</v>
      </c>
      <c r="B2170" s="2" t="s">
        <v>16109</v>
      </c>
      <c r="C2170" s="2" t="s">
        <v>8004</v>
      </c>
      <c r="D2170" s="2" t="s">
        <v>3692</v>
      </c>
      <c r="E2170" s="2" t="s">
        <v>16110</v>
      </c>
      <c r="F2170" s="2" t="s">
        <v>8006</v>
      </c>
      <c r="G2170" s="2" t="s">
        <v>1811</v>
      </c>
      <c r="H2170" s="2" t="s">
        <v>16111</v>
      </c>
      <c r="I2170" s="2" t="s">
        <v>16112</v>
      </c>
      <c r="J2170" s="3" t="s">
        <v>16113</v>
      </c>
      <c r="K2170" s="4">
        <v>43850</v>
      </c>
      <c r="L2170" s="3" t="s">
        <v>16114</v>
      </c>
    </row>
    <row r="2171" spans="1:12" x14ac:dyDescent="0.2">
      <c r="A2171" s="1">
        <v>2170</v>
      </c>
      <c r="B2171" s="2" t="s">
        <v>16115</v>
      </c>
      <c r="C2171" s="2" t="s">
        <v>10438</v>
      </c>
      <c r="D2171" s="2" t="s">
        <v>16116</v>
      </c>
      <c r="E2171" s="2" t="s">
        <v>16117</v>
      </c>
      <c r="F2171" s="2" t="s">
        <v>16118</v>
      </c>
      <c r="G2171" s="2" t="s">
        <v>816</v>
      </c>
      <c r="H2171" s="2" t="s">
        <v>16119</v>
      </c>
      <c r="I2171" s="2" t="s">
        <v>16120</v>
      </c>
      <c r="J2171" s="3" t="s">
        <v>16121</v>
      </c>
      <c r="K2171" s="4">
        <v>44456</v>
      </c>
      <c r="L2171" s="3" t="s">
        <v>13041</v>
      </c>
    </row>
    <row r="2172" spans="1:12" x14ac:dyDescent="0.2">
      <c r="A2172" s="1">
        <v>2171</v>
      </c>
      <c r="B2172" s="2" t="s">
        <v>16122</v>
      </c>
      <c r="C2172" s="2" t="s">
        <v>4368</v>
      </c>
      <c r="D2172" s="2" t="s">
        <v>10982</v>
      </c>
      <c r="E2172" s="2" t="s">
        <v>16123</v>
      </c>
      <c r="F2172" s="2" t="s">
        <v>16124</v>
      </c>
      <c r="G2172" s="2" t="s">
        <v>125</v>
      </c>
      <c r="H2172" s="2" t="s">
        <v>16125</v>
      </c>
      <c r="I2172" s="2" t="s">
        <v>16126</v>
      </c>
      <c r="J2172" s="3" t="s">
        <v>16127</v>
      </c>
      <c r="K2172" s="4">
        <v>43929</v>
      </c>
      <c r="L2172" s="3" t="s">
        <v>8717</v>
      </c>
    </row>
    <row r="2173" spans="1:12" x14ac:dyDescent="0.2">
      <c r="A2173" s="1">
        <v>2172</v>
      </c>
      <c r="B2173" s="2" t="s">
        <v>16128</v>
      </c>
      <c r="C2173" s="2" t="s">
        <v>2047</v>
      </c>
      <c r="D2173" s="2" t="s">
        <v>879</v>
      </c>
      <c r="E2173" s="2" t="s">
        <v>16129</v>
      </c>
      <c r="F2173" s="2" t="s">
        <v>16130</v>
      </c>
      <c r="G2173" s="2" t="s">
        <v>2728</v>
      </c>
      <c r="H2173" s="2" t="s">
        <v>16131</v>
      </c>
      <c r="I2173" s="2" t="s">
        <v>16132</v>
      </c>
      <c r="J2173" s="3" t="s">
        <v>16133</v>
      </c>
      <c r="K2173" s="4">
        <v>44216</v>
      </c>
      <c r="L2173" s="3" t="s">
        <v>16134</v>
      </c>
    </row>
    <row r="2174" spans="1:12" x14ac:dyDescent="0.2">
      <c r="A2174" s="1">
        <v>2173</v>
      </c>
      <c r="B2174" s="2" t="s">
        <v>16135</v>
      </c>
      <c r="C2174" s="2" t="s">
        <v>11330</v>
      </c>
      <c r="D2174" s="2" t="s">
        <v>2799</v>
      </c>
      <c r="E2174" s="2" t="s">
        <v>16136</v>
      </c>
      <c r="F2174" s="2" t="s">
        <v>16137</v>
      </c>
      <c r="G2174" s="2" t="s">
        <v>948</v>
      </c>
      <c r="H2174" s="2" t="s">
        <v>16138</v>
      </c>
      <c r="I2174" s="2" t="s">
        <v>16139</v>
      </c>
      <c r="J2174" s="3" t="s">
        <v>16140</v>
      </c>
      <c r="K2174" s="4">
        <v>44515</v>
      </c>
      <c r="L2174" s="3" t="s">
        <v>16141</v>
      </c>
    </row>
    <row r="2175" spans="1:12" x14ac:dyDescent="0.2">
      <c r="A2175" s="1">
        <v>2174</v>
      </c>
      <c r="B2175" s="2" t="s">
        <v>16142</v>
      </c>
      <c r="C2175" s="2" t="s">
        <v>546</v>
      </c>
      <c r="D2175" s="2" t="s">
        <v>10586</v>
      </c>
      <c r="E2175" s="2" t="s">
        <v>16143</v>
      </c>
      <c r="F2175" s="2" t="s">
        <v>16144</v>
      </c>
      <c r="G2175" s="2" t="s">
        <v>4116</v>
      </c>
      <c r="H2175" s="2" t="s">
        <v>16145</v>
      </c>
      <c r="I2175" s="2" t="s">
        <v>16146</v>
      </c>
      <c r="J2175" s="3" t="s">
        <v>16147</v>
      </c>
      <c r="K2175" s="4">
        <v>43857</v>
      </c>
      <c r="L2175" s="3" t="s">
        <v>8717</v>
      </c>
    </row>
    <row r="2176" spans="1:12" x14ac:dyDescent="0.2">
      <c r="A2176" s="1">
        <v>2175</v>
      </c>
      <c r="B2176" s="2" t="s">
        <v>16148</v>
      </c>
      <c r="C2176" s="2" t="s">
        <v>1038</v>
      </c>
      <c r="D2176" s="2" t="s">
        <v>16149</v>
      </c>
      <c r="E2176" s="2" t="s">
        <v>16150</v>
      </c>
      <c r="F2176" s="2" t="s">
        <v>16151</v>
      </c>
      <c r="G2176" s="2" t="s">
        <v>723</v>
      </c>
      <c r="H2176" s="2" t="s">
        <v>16152</v>
      </c>
      <c r="I2176" s="2" t="s">
        <v>16153</v>
      </c>
      <c r="J2176" s="3" t="s">
        <v>16154</v>
      </c>
      <c r="K2176" s="4">
        <v>43943</v>
      </c>
      <c r="L2176" s="3" t="s">
        <v>16155</v>
      </c>
    </row>
    <row r="2177" spans="1:12" x14ac:dyDescent="0.2">
      <c r="A2177" s="1">
        <v>2176</v>
      </c>
      <c r="B2177" s="2" t="s">
        <v>16156</v>
      </c>
      <c r="C2177" s="2" t="s">
        <v>3068</v>
      </c>
      <c r="D2177" s="2" t="s">
        <v>1818</v>
      </c>
      <c r="E2177" s="2" t="s">
        <v>16157</v>
      </c>
      <c r="F2177" s="2" t="s">
        <v>16158</v>
      </c>
      <c r="G2177" s="2" t="s">
        <v>2567</v>
      </c>
      <c r="H2177" s="2" t="s">
        <v>16159</v>
      </c>
      <c r="I2177" s="2">
        <f>1-216-860-7201</f>
        <v>-8276</v>
      </c>
      <c r="J2177" s="3" t="s">
        <v>16160</v>
      </c>
      <c r="K2177" s="4">
        <v>43937</v>
      </c>
      <c r="L2177" s="3" t="s">
        <v>16161</v>
      </c>
    </row>
    <row r="2178" spans="1:12" x14ac:dyDescent="0.2">
      <c r="A2178" s="1">
        <v>2177</v>
      </c>
      <c r="B2178" s="2" t="s">
        <v>16162</v>
      </c>
      <c r="C2178" s="2" t="s">
        <v>16163</v>
      </c>
      <c r="D2178" s="2" t="s">
        <v>69</v>
      </c>
      <c r="E2178" s="2" t="s">
        <v>16164</v>
      </c>
      <c r="F2178" s="2" t="s">
        <v>16165</v>
      </c>
      <c r="G2178" s="2" t="s">
        <v>11135</v>
      </c>
      <c r="H2178" s="2">
        <v>4225725307</v>
      </c>
      <c r="I2178" s="2" t="s">
        <v>16166</v>
      </c>
      <c r="J2178" s="3" t="s">
        <v>16167</v>
      </c>
      <c r="K2178" s="4">
        <v>43915</v>
      </c>
      <c r="L2178" s="3" t="s">
        <v>16168</v>
      </c>
    </row>
    <row r="2179" spans="1:12" x14ac:dyDescent="0.2">
      <c r="A2179" s="1">
        <v>2178</v>
      </c>
      <c r="B2179" s="2" t="s">
        <v>16169</v>
      </c>
      <c r="C2179" s="2" t="s">
        <v>497</v>
      </c>
      <c r="D2179" s="2" t="s">
        <v>11879</v>
      </c>
      <c r="E2179" s="2" t="s">
        <v>16170</v>
      </c>
      <c r="F2179" s="2" t="s">
        <v>16171</v>
      </c>
      <c r="G2179" s="2" t="s">
        <v>723</v>
      </c>
      <c r="H2179" s="2" t="s">
        <v>16172</v>
      </c>
      <c r="I2179" s="2" t="s">
        <v>16173</v>
      </c>
      <c r="J2179" s="3" t="s">
        <v>16174</v>
      </c>
      <c r="K2179" s="4">
        <v>44391</v>
      </c>
      <c r="L2179" s="3" t="s">
        <v>16175</v>
      </c>
    </row>
    <row r="2180" spans="1:12" x14ac:dyDescent="0.2">
      <c r="A2180" s="1">
        <v>2179</v>
      </c>
      <c r="B2180" s="2" t="s">
        <v>16176</v>
      </c>
      <c r="C2180" s="2" t="s">
        <v>3885</v>
      </c>
      <c r="D2180" s="2" t="s">
        <v>8535</v>
      </c>
      <c r="E2180" s="2" t="s">
        <v>16177</v>
      </c>
      <c r="F2180" s="2" t="s">
        <v>16178</v>
      </c>
      <c r="G2180" s="2" t="s">
        <v>227</v>
      </c>
      <c r="H2180" s="2" t="s">
        <v>16179</v>
      </c>
      <c r="I2180" s="2">
        <v>2770418829</v>
      </c>
      <c r="J2180" s="3" t="s">
        <v>16180</v>
      </c>
      <c r="K2180" s="4">
        <v>44062</v>
      </c>
      <c r="L2180" s="3" t="s">
        <v>16181</v>
      </c>
    </row>
    <row r="2181" spans="1:12" x14ac:dyDescent="0.2">
      <c r="A2181" s="1">
        <v>2180</v>
      </c>
      <c r="B2181" s="2" t="s">
        <v>16182</v>
      </c>
      <c r="C2181" s="2" t="s">
        <v>3139</v>
      </c>
      <c r="D2181" s="2" t="s">
        <v>4081</v>
      </c>
      <c r="E2181" s="2" t="s">
        <v>16183</v>
      </c>
      <c r="F2181" s="2" t="s">
        <v>16184</v>
      </c>
      <c r="G2181" s="2" t="s">
        <v>4167</v>
      </c>
      <c r="H2181" s="2" t="s">
        <v>16185</v>
      </c>
      <c r="I2181" s="2" t="s">
        <v>16186</v>
      </c>
      <c r="J2181" s="3" t="s">
        <v>16187</v>
      </c>
      <c r="K2181" s="4">
        <v>43973</v>
      </c>
      <c r="L2181" s="3" t="s">
        <v>16188</v>
      </c>
    </row>
    <row r="2182" spans="1:12" x14ac:dyDescent="0.2">
      <c r="A2182" s="1">
        <v>2181</v>
      </c>
      <c r="B2182" s="2" t="s">
        <v>16189</v>
      </c>
      <c r="C2182" s="2" t="s">
        <v>631</v>
      </c>
      <c r="D2182" s="2" t="s">
        <v>3514</v>
      </c>
      <c r="E2182" s="2" t="s">
        <v>16190</v>
      </c>
      <c r="F2182" s="2" t="s">
        <v>16191</v>
      </c>
      <c r="G2182" s="2" t="s">
        <v>190</v>
      </c>
      <c r="H2182" s="2" t="s">
        <v>16192</v>
      </c>
      <c r="I2182" s="2">
        <v>5160126775</v>
      </c>
      <c r="J2182" s="3" t="s">
        <v>16193</v>
      </c>
      <c r="K2182" s="4">
        <v>43835</v>
      </c>
      <c r="L2182" s="3" t="s">
        <v>16194</v>
      </c>
    </row>
    <row r="2183" spans="1:12" x14ac:dyDescent="0.2">
      <c r="A2183" s="1">
        <v>2182</v>
      </c>
      <c r="B2183" s="2" t="s">
        <v>16195</v>
      </c>
      <c r="C2183" s="2" t="s">
        <v>1735</v>
      </c>
      <c r="D2183" s="2" t="s">
        <v>5398</v>
      </c>
      <c r="E2183" s="2" t="s">
        <v>16196</v>
      </c>
      <c r="F2183" s="2" t="s">
        <v>16197</v>
      </c>
      <c r="G2183" s="2" t="s">
        <v>320</v>
      </c>
      <c r="H2183" s="2" t="s">
        <v>16198</v>
      </c>
      <c r="I2183" s="2" t="s">
        <v>16199</v>
      </c>
      <c r="J2183" s="3" t="s">
        <v>16200</v>
      </c>
      <c r="K2183" s="4">
        <v>44372</v>
      </c>
      <c r="L2183" s="3" t="s">
        <v>16201</v>
      </c>
    </row>
    <row r="2184" spans="1:12" x14ac:dyDescent="0.2">
      <c r="A2184" s="1">
        <v>2183</v>
      </c>
      <c r="B2184" s="2" t="s">
        <v>16202</v>
      </c>
      <c r="C2184" s="2" t="s">
        <v>5316</v>
      </c>
      <c r="D2184" s="2" t="s">
        <v>963</v>
      </c>
      <c r="E2184" s="2" t="s">
        <v>16203</v>
      </c>
      <c r="F2184" s="2" t="s">
        <v>16204</v>
      </c>
      <c r="G2184" s="2" t="s">
        <v>2884</v>
      </c>
      <c r="H2184" s="2" t="s">
        <v>16205</v>
      </c>
      <c r="I2184" s="2" t="s">
        <v>16206</v>
      </c>
      <c r="J2184" s="3" t="s">
        <v>16207</v>
      </c>
      <c r="K2184" s="4">
        <v>43963</v>
      </c>
      <c r="L2184" s="3" t="s">
        <v>16208</v>
      </c>
    </row>
    <row r="2185" spans="1:12" x14ac:dyDescent="0.2">
      <c r="A2185" s="1">
        <v>2184</v>
      </c>
      <c r="B2185" s="2" t="s">
        <v>16209</v>
      </c>
      <c r="C2185" s="2" t="s">
        <v>10252</v>
      </c>
      <c r="D2185" s="2" t="s">
        <v>1727</v>
      </c>
      <c r="E2185" s="2" t="s">
        <v>16210</v>
      </c>
      <c r="F2185" s="2" t="s">
        <v>16211</v>
      </c>
      <c r="G2185" s="2" t="s">
        <v>2015</v>
      </c>
      <c r="H2185" s="2" t="s">
        <v>16212</v>
      </c>
      <c r="I2185" s="2" t="s">
        <v>16213</v>
      </c>
      <c r="J2185" s="3" t="s">
        <v>16214</v>
      </c>
      <c r="K2185" s="4">
        <v>44666</v>
      </c>
      <c r="L2185" s="3" t="s">
        <v>16215</v>
      </c>
    </row>
    <row r="2186" spans="1:12" x14ac:dyDescent="0.2">
      <c r="A2186" s="1">
        <v>2185</v>
      </c>
      <c r="B2186" s="2" t="s">
        <v>16216</v>
      </c>
      <c r="C2186" s="2" t="s">
        <v>737</v>
      </c>
      <c r="D2186" s="2" t="s">
        <v>3197</v>
      </c>
      <c r="E2186" s="2" t="s">
        <v>16217</v>
      </c>
      <c r="F2186" s="2" t="s">
        <v>16218</v>
      </c>
      <c r="G2186" s="2" t="s">
        <v>1801</v>
      </c>
      <c r="H2186" s="2" t="s">
        <v>16219</v>
      </c>
      <c r="I2186" s="2" t="s">
        <v>16220</v>
      </c>
      <c r="J2186" s="3" t="s">
        <v>16221</v>
      </c>
      <c r="K2186" s="4">
        <v>44005</v>
      </c>
      <c r="L2186" s="3" t="s">
        <v>16222</v>
      </c>
    </row>
    <row r="2187" spans="1:12" x14ac:dyDescent="0.2">
      <c r="A2187" s="1">
        <v>2186</v>
      </c>
      <c r="B2187" s="2" t="s">
        <v>16223</v>
      </c>
      <c r="C2187" s="2" t="s">
        <v>9540</v>
      </c>
      <c r="D2187" s="2" t="s">
        <v>7365</v>
      </c>
      <c r="E2187" s="2" t="s">
        <v>16224</v>
      </c>
      <c r="F2187" s="2" t="s">
        <v>16225</v>
      </c>
      <c r="G2187" s="2" t="s">
        <v>643</v>
      </c>
      <c r="H2187" s="2" t="s">
        <v>16226</v>
      </c>
      <c r="I2187" s="2" t="s">
        <v>16227</v>
      </c>
      <c r="J2187" s="3" t="s">
        <v>16228</v>
      </c>
      <c r="K2187" s="4">
        <v>44150</v>
      </c>
      <c r="L2187" s="3" t="s">
        <v>16229</v>
      </c>
    </row>
    <row r="2188" spans="1:12" x14ac:dyDescent="0.2">
      <c r="A2188" s="1">
        <v>2187</v>
      </c>
      <c r="B2188" s="2" t="s">
        <v>16230</v>
      </c>
      <c r="C2188" s="2" t="s">
        <v>1192</v>
      </c>
      <c r="D2188" s="2" t="s">
        <v>16231</v>
      </c>
      <c r="E2188" s="2" t="s">
        <v>16232</v>
      </c>
      <c r="F2188" s="2" t="s">
        <v>16233</v>
      </c>
      <c r="G2188" s="2" t="s">
        <v>3478</v>
      </c>
      <c r="H2188" s="2" t="s">
        <v>16234</v>
      </c>
      <c r="I2188" s="2" t="s">
        <v>16235</v>
      </c>
      <c r="J2188" s="3" t="s">
        <v>16236</v>
      </c>
      <c r="K2188" s="4">
        <v>43907</v>
      </c>
      <c r="L2188" s="3" t="s">
        <v>16237</v>
      </c>
    </row>
    <row r="2189" spans="1:12" x14ac:dyDescent="0.2">
      <c r="A2189" s="1">
        <v>2188</v>
      </c>
      <c r="B2189" s="2" t="s">
        <v>16238</v>
      </c>
      <c r="C2189" s="2" t="s">
        <v>5922</v>
      </c>
      <c r="D2189" s="2" t="s">
        <v>7326</v>
      </c>
      <c r="E2189" s="2" t="s">
        <v>16239</v>
      </c>
      <c r="F2189" s="2" t="s">
        <v>16240</v>
      </c>
      <c r="G2189" s="2" t="s">
        <v>910</v>
      </c>
      <c r="H2189" s="2" t="s">
        <v>16241</v>
      </c>
      <c r="I2189" s="2" t="s">
        <v>16242</v>
      </c>
      <c r="J2189" s="3" t="s">
        <v>16243</v>
      </c>
      <c r="K2189" s="4">
        <v>44209</v>
      </c>
      <c r="L2189" s="3" t="s">
        <v>16244</v>
      </c>
    </row>
    <row r="2190" spans="1:12" x14ac:dyDescent="0.2">
      <c r="A2190" s="1">
        <v>2189</v>
      </c>
      <c r="B2190" s="2" t="s">
        <v>16245</v>
      </c>
      <c r="C2190" s="2" t="s">
        <v>3597</v>
      </c>
      <c r="D2190" s="2" t="s">
        <v>7646</v>
      </c>
      <c r="E2190" s="2" t="s">
        <v>16246</v>
      </c>
      <c r="F2190" s="2" t="s">
        <v>16247</v>
      </c>
      <c r="G2190" s="2" t="s">
        <v>864</v>
      </c>
      <c r="H2190" s="2" t="s">
        <v>16248</v>
      </c>
      <c r="I2190" s="2" t="s">
        <v>16249</v>
      </c>
      <c r="J2190" s="3" t="s">
        <v>16250</v>
      </c>
      <c r="K2190" s="4">
        <v>44312</v>
      </c>
      <c r="L2190" s="3" t="s">
        <v>16251</v>
      </c>
    </row>
    <row r="2191" spans="1:12" x14ac:dyDescent="0.2">
      <c r="A2191" s="1">
        <v>2190</v>
      </c>
      <c r="B2191" s="2" t="s">
        <v>16252</v>
      </c>
      <c r="C2191" s="2" t="s">
        <v>3637</v>
      </c>
      <c r="D2191" s="2" t="s">
        <v>8944</v>
      </c>
      <c r="E2191" s="2" t="s">
        <v>16253</v>
      </c>
      <c r="F2191" s="2" t="s">
        <v>16254</v>
      </c>
      <c r="G2191" s="2" t="s">
        <v>134</v>
      </c>
      <c r="H2191" s="2" t="s">
        <v>16255</v>
      </c>
      <c r="I2191" s="2" t="s">
        <v>16256</v>
      </c>
      <c r="J2191" s="3" t="s">
        <v>16257</v>
      </c>
      <c r="K2191" s="4">
        <v>44458</v>
      </c>
      <c r="L2191" s="3" t="s">
        <v>16258</v>
      </c>
    </row>
    <row r="2192" spans="1:12" x14ac:dyDescent="0.2">
      <c r="A2192" s="1">
        <v>2191</v>
      </c>
      <c r="B2192" s="2" t="s">
        <v>16259</v>
      </c>
      <c r="C2192" s="2" t="s">
        <v>5783</v>
      </c>
      <c r="D2192" s="2" t="s">
        <v>3760</v>
      </c>
      <c r="E2192" s="2" t="s">
        <v>16260</v>
      </c>
      <c r="F2192" s="2" t="s">
        <v>16261</v>
      </c>
      <c r="G2192" s="2" t="s">
        <v>2182</v>
      </c>
      <c r="H2192" s="2" t="s">
        <v>16262</v>
      </c>
      <c r="I2192" s="2" t="s">
        <v>16263</v>
      </c>
      <c r="J2192" s="3" t="s">
        <v>16264</v>
      </c>
      <c r="K2192" s="4">
        <v>44671</v>
      </c>
      <c r="L2192" s="3" t="s">
        <v>16265</v>
      </c>
    </row>
    <row r="2193" spans="1:12" x14ac:dyDescent="0.2">
      <c r="A2193" s="1">
        <v>2192</v>
      </c>
      <c r="B2193" s="2" t="s">
        <v>16266</v>
      </c>
      <c r="C2193" s="2" t="s">
        <v>3011</v>
      </c>
      <c r="D2193" s="2" t="s">
        <v>6364</v>
      </c>
      <c r="E2193" s="2" t="s">
        <v>16267</v>
      </c>
      <c r="F2193" s="2" t="s">
        <v>16268</v>
      </c>
      <c r="G2193" s="2" t="s">
        <v>550</v>
      </c>
      <c r="H2193" s="2" t="s">
        <v>16269</v>
      </c>
      <c r="I2193" s="2" t="s">
        <v>16270</v>
      </c>
      <c r="J2193" s="3" t="s">
        <v>16271</v>
      </c>
      <c r="K2193" s="4">
        <v>44368</v>
      </c>
      <c r="L2193" s="3" t="s">
        <v>10719</v>
      </c>
    </row>
    <row r="2194" spans="1:12" x14ac:dyDescent="0.2">
      <c r="A2194" s="1">
        <v>2193</v>
      </c>
      <c r="B2194" s="5" t="s">
        <v>16272</v>
      </c>
      <c r="C2194" s="2" t="s">
        <v>5455</v>
      </c>
      <c r="D2194" s="2" t="s">
        <v>1228</v>
      </c>
      <c r="E2194" s="2" t="s">
        <v>16273</v>
      </c>
      <c r="F2194" s="2" t="s">
        <v>16274</v>
      </c>
      <c r="G2194" s="2" t="s">
        <v>4281</v>
      </c>
      <c r="H2194" s="2" t="s">
        <v>16275</v>
      </c>
      <c r="I2194" s="2" t="s">
        <v>16276</v>
      </c>
      <c r="J2194" s="3" t="s">
        <v>16277</v>
      </c>
      <c r="K2194" s="4">
        <v>43947</v>
      </c>
      <c r="L2194" s="3" t="s">
        <v>16278</v>
      </c>
    </row>
    <row r="2195" spans="1:12" x14ac:dyDescent="0.2">
      <c r="A2195" s="1">
        <v>2194</v>
      </c>
      <c r="B2195" s="2" t="s">
        <v>16279</v>
      </c>
      <c r="C2195" s="2" t="s">
        <v>243</v>
      </c>
      <c r="D2195" s="2" t="s">
        <v>3797</v>
      </c>
      <c r="E2195" s="2" t="s">
        <v>16280</v>
      </c>
      <c r="F2195" s="2" t="s">
        <v>16281</v>
      </c>
      <c r="G2195" s="2" t="s">
        <v>550</v>
      </c>
      <c r="H2195" s="2">
        <f>1-418-782-5236</f>
        <v>-6435</v>
      </c>
      <c r="I2195" s="2" t="s">
        <v>16282</v>
      </c>
      <c r="J2195" s="3" t="s">
        <v>16283</v>
      </c>
      <c r="K2195" s="4">
        <v>44411</v>
      </c>
      <c r="L2195" s="3" t="s">
        <v>16284</v>
      </c>
    </row>
    <row r="2196" spans="1:12" x14ac:dyDescent="0.2">
      <c r="A2196" s="1">
        <v>2195</v>
      </c>
      <c r="B2196" s="2" t="s">
        <v>16285</v>
      </c>
      <c r="C2196" s="2" t="s">
        <v>6024</v>
      </c>
      <c r="D2196" s="2" t="s">
        <v>1512</v>
      </c>
      <c r="E2196" s="2" t="s">
        <v>16286</v>
      </c>
      <c r="F2196" s="2" t="s">
        <v>16287</v>
      </c>
      <c r="G2196" s="2" t="s">
        <v>1023</v>
      </c>
      <c r="H2196" s="2">
        <v>1624703862</v>
      </c>
      <c r="I2196" s="2" t="s">
        <v>16288</v>
      </c>
      <c r="J2196" s="3" t="s">
        <v>16289</v>
      </c>
      <c r="K2196" s="4">
        <v>44482</v>
      </c>
      <c r="L2196" s="3" t="s">
        <v>16290</v>
      </c>
    </row>
    <row r="2197" spans="1:12" x14ac:dyDescent="0.2">
      <c r="A2197" s="1">
        <v>2196</v>
      </c>
      <c r="B2197" s="2" t="s">
        <v>16291</v>
      </c>
      <c r="C2197" s="2" t="s">
        <v>823</v>
      </c>
      <c r="D2197" s="2" t="s">
        <v>104</v>
      </c>
      <c r="E2197" s="2" t="s">
        <v>16292</v>
      </c>
      <c r="F2197" s="2" t="s">
        <v>16293</v>
      </c>
      <c r="G2197" s="2" t="s">
        <v>589</v>
      </c>
      <c r="H2197" s="2" t="s">
        <v>16294</v>
      </c>
      <c r="I2197" s="2" t="s">
        <v>16295</v>
      </c>
      <c r="J2197" s="3" t="s">
        <v>16296</v>
      </c>
      <c r="K2197" s="4">
        <v>44426</v>
      </c>
      <c r="L2197" s="3" t="s">
        <v>16297</v>
      </c>
    </row>
    <row r="2198" spans="1:12" x14ac:dyDescent="0.2">
      <c r="A2198" s="1">
        <v>2197</v>
      </c>
      <c r="B2198" s="2" t="s">
        <v>16298</v>
      </c>
      <c r="C2198" s="2" t="s">
        <v>5038</v>
      </c>
      <c r="D2198" s="2" t="s">
        <v>4301</v>
      </c>
      <c r="E2198" s="2" t="s">
        <v>16299</v>
      </c>
      <c r="F2198" s="2" t="s">
        <v>16300</v>
      </c>
      <c r="G2198" s="2" t="s">
        <v>957</v>
      </c>
      <c r="H2198" s="2" t="s">
        <v>16301</v>
      </c>
      <c r="I2198" s="2" t="s">
        <v>16302</v>
      </c>
      <c r="J2198" s="3" t="s">
        <v>16303</v>
      </c>
      <c r="K2198" s="4">
        <v>44136</v>
      </c>
      <c r="L2198" s="3" t="s">
        <v>16304</v>
      </c>
    </row>
    <row r="2199" spans="1:12" x14ac:dyDescent="0.2">
      <c r="A2199" s="1">
        <v>2198</v>
      </c>
      <c r="B2199" s="2" t="s">
        <v>16305</v>
      </c>
      <c r="C2199" s="2" t="s">
        <v>4164</v>
      </c>
      <c r="D2199" s="2" t="s">
        <v>3752</v>
      </c>
      <c r="E2199" s="2" t="s">
        <v>5511</v>
      </c>
      <c r="F2199" s="2" t="s">
        <v>16306</v>
      </c>
      <c r="G2199" s="2" t="s">
        <v>27</v>
      </c>
      <c r="H2199" s="2">
        <v>1800337906</v>
      </c>
      <c r="I2199" s="2" t="s">
        <v>16307</v>
      </c>
      <c r="J2199" s="3" t="s">
        <v>16308</v>
      </c>
      <c r="K2199" s="4">
        <v>44202</v>
      </c>
      <c r="L2199" s="3" t="s">
        <v>16309</v>
      </c>
    </row>
    <row r="2200" spans="1:12" x14ac:dyDescent="0.2">
      <c r="A2200" s="1">
        <v>2199</v>
      </c>
      <c r="B2200" s="2" t="s">
        <v>16310</v>
      </c>
      <c r="C2200" s="2" t="s">
        <v>10204</v>
      </c>
      <c r="D2200" s="2" t="s">
        <v>1369</v>
      </c>
      <c r="E2200" s="2" t="s">
        <v>16311</v>
      </c>
      <c r="F2200" s="2" t="s">
        <v>16312</v>
      </c>
      <c r="G2200" s="2" t="s">
        <v>1168</v>
      </c>
      <c r="H2200" s="2" t="s">
        <v>16313</v>
      </c>
      <c r="I2200" s="2" t="s">
        <v>16314</v>
      </c>
      <c r="J2200" s="3" t="s">
        <v>16315</v>
      </c>
      <c r="K2200" s="4">
        <v>44372</v>
      </c>
      <c r="L2200" s="3" t="s">
        <v>16316</v>
      </c>
    </row>
    <row r="2201" spans="1:12" x14ac:dyDescent="0.2">
      <c r="A2201" s="1">
        <v>2200</v>
      </c>
      <c r="B2201" s="2" t="s">
        <v>16317</v>
      </c>
      <c r="C2201" s="2" t="s">
        <v>253</v>
      </c>
      <c r="D2201" s="2" t="s">
        <v>5407</v>
      </c>
      <c r="E2201" s="2" t="s">
        <v>16318</v>
      </c>
      <c r="F2201" s="2" t="s">
        <v>16319</v>
      </c>
      <c r="G2201" s="2" t="s">
        <v>864</v>
      </c>
      <c r="H2201" s="2" t="s">
        <v>16320</v>
      </c>
      <c r="I2201" s="2" t="s">
        <v>16321</v>
      </c>
      <c r="J2201" s="3" t="s">
        <v>16322</v>
      </c>
      <c r="K2201" s="4">
        <v>44678</v>
      </c>
      <c r="L2201" s="3" t="s">
        <v>16323</v>
      </c>
    </row>
    <row r="2202" spans="1:12" x14ac:dyDescent="0.2">
      <c r="A2202" s="1">
        <v>2201</v>
      </c>
      <c r="B2202" s="2" t="s">
        <v>16324</v>
      </c>
      <c r="C2202" s="2" t="s">
        <v>1921</v>
      </c>
      <c r="D2202" s="2" t="s">
        <v>527</v>
      </c>
      <c r="E2202" s="2" t="s">
        <v>16325</v>
      </c>
      <c r="F2202" s="2" t="s">
        <v>16326</v>
      </c>
      <c r="G2202" s="2" t="s">
        <v>4335</v>
      </c>
      <c r="H2202" s="2" t="s">
        <v>16327</v>
      </c>
      <c r="I2202" s="2" t="s">
        <v>16328</v>
      </c>
      <c r="J2202" s="3" t="s">
        <v>16329</v>
      </c>
      <c r="K2202" s="4">
        <v>44466</v>
      </c>
      <c r="L2202" s="3" t="s">
        <v>16330</v>
      </c>
    </row>
    <row r="2203" spans="1:12" x14ac:dyDescent="0.2">
      <c r="A2203" s="1">
        <v>2202</v>
      </c>
      <c r="B2203" s="2" t="s">
        <v>16331</v>
      </c>
      <c r="C2203" s="2" t="s">
        <v>4680</v>
      </c>
      <c r="D2203" s="2" t="s">
        <v>3797</v>
      </c>
      <c r="E2203" s="2" t="s">
        <v>16332</v>
      </c>
      <c r="F2203" s="2" t="s">
        <v>16333</v>
      </c>
      <c r="G2203" s="2" t="s">
        <v>1637</v>
      </c>
      <c r="H2203" s="2" t="s">
        <v>16334</v>
      </c>
      <c r="I2203" s="2" t="s">
        <v>16335</v>
      </c>
      <c r="J2203" s="3" t="s">
        <v>16336</v>
      </c>
      <c r="K2203" s="4">
        <v>44573</v>
      </c>
      <c r="L2203" s="3" t="s">
        <v>16337</v>
      </c>
    </row>
    <row r="2204" spans="1:12" x14ac:dyDescent="0.2">
      <c r="A2204" s="1">
        <v>2203</v>
      </c>
      <c r="B2204" s="2" t="s">
        <v>16338</v>
      </c>
      <c r="C2204" s="2" t="s">
        <v>6645</v>
      </c>
      <c r="D2204" s="2" t="s">
        <v>10314</v>
      </c>
      <c r="E2204" s="2" t="s">
        <v>16339</v>
      </c>
      <c r="F2204" s="2" t="s">
        <v>16340</v>
      </c>
      <c r="G2204" s="2" t="s">
        <v>976</v>
      </c>
      <c r="H2204" s="2" t="s">
        <v>16341</v>
      </c>
      <c r="I2204" s="2" t="s">
        <v>16342</v>
      </c>
      <c r="J2204" s="3" t="s">
        <v>16343</v>
      </c>
      <c r="K2204" s="4">
        <v>44568</v>
      </c>
      <c r="L2204" s="3" t="s">
        <v>16344</v>
      </c>
    </row>
    <row r="2205" spans="1:12" x14ac:dyDescent="0.2">
      <c r="A2205" s="1">
        <v>2204</v>
      </c>
      <c r="B2205" s="2" t="s">
        <v>16345</v>
      </c>
      <c r="C2205" s="2" t="s">
        <v>60</v>
      </c>
      <c r="D2205" s="2" t="s">
        <v>1193</v>
      </c>
      <c r="E2205" s="2" t="s">
        <v>16346</v>
      </c>
      <c r="F2205" s="2" t="s">
        <v>16347</v>
      </c>
      <c r="G2205" s="2" t="s">
        <v>11135</v>
      </c>
      <c r="H2205" s="2" t="s">
        <v>16348</v>
      </c>
      <c r="I2205" s="2" t="s">
        <v>16349</v>
      </c>
      <c r="J2205" s="3" t="s">
        <v>16350</v>
      </c>
      <c r="K2205" s="4">
        <v>44508</v>
      </c>
      <c r="L2205" s="3" t="s">
        <v>16351</v>
      </c>
    </row>
    <row r="2206" spans="1:12" x14ac:dyDescent="0.2">
      <c r="A2206" s="1">
        <v>2205</v>
      </c>
      <c r="B2206" s="2" t="s">
        <v>16352</v>
      </c>
      <c r="C2206" s="2" t="s">
        <v>1466</v>
      </c>
      <c r="D2206" s="2" t="s">
        <v>1193</v>
      </c>
      <c r="E2206" s="2" t="s">
        <v>13980</v>
      </c>
      <c r="F2206" s="2" t="s">
        <v>16353</v>
      </c>
      <c r="G2206" s="2" t="s">
        <v>3271</v>
      </c>
      <c r="H2206" s="2" t="s">
        <v>16354</v>
      </c>
      <c r="I2206" s="2" t="s">
        <v>16355</v>
      </c>
      <c r="J2206" s="3" t="s">
        <v>16356</v>
      </c>
      <c r="K2206" s="4">
        <v>44696</v>
      </c>
      <c r="L2206" s="3" t="s">
        <v>16357</v>
      </c>
    </row>
    <row r="2207" spans="1:12" x14ac:dyDescent="0.2">
      <c r="A2207" s="1">
        <v>2206</v>
      </c>
      <c r="B2207" s="2" t="s">
        <v>16358</v>
      </c>
      <c r="C2207" s="2" t="s">
        <v>3628</v>
      </c>
      <c r="D2207" s="2" t="s">
        <v>7243</v>
      </c>
      <c r="E2207" s="2" t="s">
        <v>16359</v>
      </c>
      <c r="F2207" s="2" t="s">
        <v>16360</v>
      </c>
      <c r="G2207" s="2" t="s">
        <v>1837</v>
      </c>
      <c r="H2207" s="2" t="s">
        <v>16361</v>
      </c>
      <c r="I2207" s="2">
        <v>7898146230</v>
      </c>
      <c r="J2207" s="3" t="s">
        <v>16362</v>
      </c>
      <c r="K2207" s="4">
        <v>44049</v>
      </c>
      <c r="L2207" s="3" t="s">
        <v>16363</v>
      </c>
    </row>
    <row r="2208" spans="1:12" x14ac:dyDescent="0.2">
      <c r="A2208" s="1">
        <v>2207</v>
      </c>
      <c r="B2208" s="2" t="s">
        <v>16364</v>
      </c>
      <c r="C2208" s="2" t="s">
        <v>16365</v>
      </c>
      <c r="D2208" s="2" t="s">
        <v>10830</v>
      </c>
      <c r="E2208" s="2" t="s">
        <v>16366</v>
      </c>
      <c r="F2208" s="2" t="s">
        <v>16367</v>
      </c>
      <c r="G2208" s="2" t="s">
        <v>1730</v>
      </c>
      <c r="H2208" s="2" t="s">
        <v>16368</v>
      </c>
      <c r="I2208" s="2" t="s">
        <v>16369</v>
      </c>
      <c r="J2208" s="3" t="s">
        <v>16370</v>
      </c>
      <c r="K2208" s="4">
        <v>44391</v>
      </c>
      <c r="L2208" s="3" t="s">
        <v>16371</v>
      </c>
    </row>
    <row r="2209" spans="1:12" x14ac:dyDescent="0.2">
      <c r="A2209" s="1">
        <v>2208</v>
      </c>
      <c r="B2209" s="2" t="s">
        <v>16372</v>
      </c>
      <c r="C2209" s="2" t="s">
        <v>9433</v>
      </c>
      <c r="D2209" s="2" t="s">
        <v>298</v>
      </c>
      <c r="E2209" s="2" t="s">
        <v>16373</v>
      </c>
      <c r="F2209" s="2" t="s">
        <v>16104</v>
      </c>
      <c r="G2209" s="2" t="s">
        <v>2033</v>
      </c>
      <c r="H2209" s="2" t="s">
        <v>16374</v>
      </c>
      <c r="I2209" s="2" t="s">
        <v>16375</v>
      </c>
      <c r="J2209" s="3" t="s">
        <v>16376</v>
      </c>
      <c r="K2209" s="4">
        <v>44459</v>
      </c>
      <c r="L2209" s="3" t="s">
        <v>16377</v>
      </c>
    </row>
    <row r="2210" spans="1:12" x14ac:dyDescent="0.2">
      <c r="A2210" s="1">
        <v>2209</v>
      </c>
      <c r="B2210" s="2" t="s">
        <v>16378</v>
      </c>
      <c r="C2210" s="2" t="s">
        <v>2313</v>
      </c>
      <c r="D2210" s="2" t="s">
        <v>10450</v>
      </c>
      <c r="E2210" s="2" t="s">
        <v>16379</v>
      </c>
      <c r="F2210" s="2" t="s">
        <v>16380</v>
      </c>
      <c r="G2210" s="2" t="s">
        <v>17</v>
      </c>
      <c r="H2210" s="2" t="s">
        <v>16381</v>
      </c>
      <c r="I2210" s="2" t="s">
        <v>16382</v>
      </c>
      <c r="J2210" s="3" t="s">
        <v>16383</v>
      </c>
      <c r="K2210" s="4">
        <v>43987</v>
      </c>
      <c r="L2210" s="3" t="s">
        <v>16384</v>
      </c>
    </row>
    <row r="2211" spans="1:12" x14ac:dyDescent="0.2">
      <c r="A2211" s="1">
        <v>2210</v>
      </c>
      <c r="B2211" s="2" t="s">
        <v>16385</v>
      </c>
      <c r="C2211" s="2" t="s">
        <v>2880</v>
      </c>
      <c r="D2211" s="2" t="s">
        <v>1343</v>
      </c>
      <c r="E2211" s="2" t="s">
        <v>16386</v>
      </c>
      <c r="F2211" s="2" t="s">
        <v>16387</v>
      </c>
      <c r="G2211" s="2" t="s">
        <v>378</v>
      </c>
      <c r="H2211" s="2" t="s">
        <v>16388</v>
      </c>
      <c r="I2211" s="2" t="s">
        <v>16389</v>
      </c>
      <c r="J2211" s="3" t="s">
        <v>16390</v>
      </c>
      <c r="K2211" s="4">
        <v>44373</v>
      </c>
      <c r="L2211" s="3" t="s">
        <v>16391</v>
      </c>
    </row>
    <row r="2212" spans="1:12" x14ac:dyDescent="0.2">
      <c r="A2212" s="1">
        <v>2211</v>
      </c>
      <c r="B2212" s="2" t="s">
        <v>16392</v>
      </c>
      <c r="C2212" s="2" t="s">
        <v>6095</v>
      </c>
      <c r="D2212" s="2" t="s">
        <v>11371</v>
      </c>
      <c r="E2212" s="2" t="s">
        <v>16393</v>
      </c>
      <c r="F2212" s="2" t="s">
        <v>16394</v>
      </c>
      <c r="G2212" s="2" t="s">
        <v>2918</v>
      </c>
      <c r="H2212" s="2" t="s">
        <v>16395</v>
      </c>
      <c r="I2212" s="2" t="s">
        <v>16396</v>
      </c>
      <c r="J2212" s="3" t="s">
        <v>16397</v>
      </c>
      <c r="K2212" s="4">
        <v>43902</v>
      </c>
      <c r="L2212" s="3" t="s">
        <v>16398</v>
      </c>
    </row>
    <row r="2213" spans="1:12" x14ac:dyDescent="0.2">
      <c r="A2213" s="1">
        <v>2212</v>
      </c>
      <c r="B2213" s="2" t="s">
        <v>16399</v>
      </c>
      <c r="C2213" s="2" t="s">
        <v>3597</v>
      </c>
      <c r="D2213" s="2" t="s">
        <v>10615</v>
      </c>
      <c r="E2213" s="2" t="s">
        <v>16400</v>
      </c>
      <c r="F2213" s="2" t="s">
        <v>16401</v>
      </c>
      <c r="G2213" s="2" t="s">
        <v>5010</v>
      </c>
      <c r="H2213" s="2">
        <v>9592715253</v>
      </c>
      <c r="I2213" s="2">
        <f>1-573-358-2957</f>
        <v>-3887</v>
      </c>
      <c r="J2213" s="3" t="s">
        <v>16402</v>
      </c>
      <c r="K2213" s="4">
        <v>43911</v>
      </c>
      <c r="L2213" s="3" t="s">
        <v>16403</v>
      </c>
    </row>
    <row r="2214" spans="1:12" x14ac:dyDescent="0.2">
      <c r="A2214" s="1">
        <v>2213</v>
      </c>
      <c r="B2214" s="2" t="s">
        <v>16404</v>
      </c>
      <c r="C2214" s="2" t="s">
        <v>4208</v>
      </c>
      <c r="D2214" s="2" t="s">
        <v>16405</v>
      </c>
      <c r="E2214" s="2" t="s">
        <v>16406</v>
      </c>
      <c r="F2214" s="2" t="s">
        <v>16407</v>
      </c>
      <c r="G2214" s="2" t="s">
        <v>6042</v>
      </c>
      <c r="H2214" s="2" t="s">
        <v>16408</v>
      </c>
      <c r="I2214" s="2" t="s">
        <v>16409</v>
      </c>
      <c r="J2214" s="3" t="s">
        <v>16410</v>
      </c>
      <c r="K2214" s="4">
        <v>43988</v>
      </c>
      <c r="L2214" s="3" t="s">
        <v>16411</v>
      </c>
    </row>
    <row r="2215" spans="1:12" x14ac:dyDescent="0.2">
      <c r="A2215" s="1">
        <v>2214</v>
      </c>
      <c r="B2215" s="2" t="s">
        <v>16412</v>
      </c>
      <c r="C2215" s="2" t="s">
        <v>6844</v>
      </c>
      <c r="D2215" s="2" t="s">
        <v>1361</v>
      </c>
      <c r="E2215" s="2" t="s">
        <v>16413</v>
      </c>
      <c r="F2215" s="2" t="s">
        <v>16414</v>
      </c>
      <c r="G2215" s="2" t="s">
        <v>1013</v>
      </c>
      <c r="H2215" s="2" t="s">
        <v>16415</v>
      </c>
      <c r="I2215" s="2" t="s">
        <v>16416</v>
      </c>
      <c r="J2215" s="3" t="s">
        <v>16417</v>
      </c>
      <c r="K2215" s="4">
        <v>44632</v>
      </c>
      <c r="L2215" s="3" t="s">
        <v>16418</v>
      </c>
    </row>
    <row r="2216" spans="1:12" x14ac:dyDescent="0.2">
      <c r="A2216" s="1">
        <v>2215</v>
      </c>
      <c r="B2216" s="2" t="s">
        <v>16419</v>
      </c>
      <c r="C2216" s="2" t="s">
        <v>2977</v>
      </c>
      <c r="D2216" s="2" t="s">
        <v>954</v>
      </c>
      <c r="E2216" s="2" t="s">
        <v>16420</v>
      </c>
      <c r="F2216" s="2" t="s">
        <v>16421</v>
      </c>
      <c r="G2216" s="2" t="s">
        <v>4042</v>
      </c>
      <c r="H2216" s="2" t="s">
        <v>16422</v>
      </c>
      <c r="I2216" s="2" t="s">
        <v>16423</v>
      </c>
      <c r="J2216" s="3" t="s">
        <v>16424</v>
      </c>
      <c r="K2216" s="4">
        <v>43946</v>
      </c>
      <c r="L2216" s="3" t="s">
        <v>16425</v>
      </c>
    </row>
    <row r="2217" spans="1:12" x14ac:dyDescent="0.2">
      <c r="A2217" s="1">
        <v>2216</v>
      </c>
      <c r="B2217" s="2" t="s">
        <v>16426</v>
      </c>
      <c r="C2217" s="2" t="s">
        <v>2959</v>
      </c>
      <c r="D2217" s="2" t="s">
        <v>14310</v>
      </c>
      <c r="E2217" s="2" t="s">
        <v>16427</v>
      </c>
      <c r="F2217" s="2" t="s">
        <v>16428</v>
      </c>
      <c r="G2217" s="2" t="s">
        <v>5822</v>
      </c>
      <c r="H2217" s="2">
        <f>1-448-681-9378</f>
        <v>-10506</v>
      </c>
      <c r="I2217" s="2" t="s">
        <v>16429</v>
      </c>
      <c r="J2217" s="3" t="s">
        <v>16430</v>
      </c>
      <c r="K2217" s="4">
        <v>43934</v>
      </c>
      <c r="L2217" s="3" t="s">
        <v>9801</v>
      </c>
    </row>
    <row r="2218" spans="1:12" x14ac:dyDescent="0.2">
      <c r="A2218" s="1">
        <v>2217</v>
      </c>
      <c r="B2218" s="2" t="s">
        <v>16431</v>
      </c>
      <c r="C2218" s="2" t="s">
        <v>9150</v>
      </c>
      <c r="D2218" s="2" t="s">
        <v>11546</v>
      </c>
      <c r="E2218" s="2" t="s">
        <v>16432</v>
      </c>
      <c r="F2218" s="2" t="s">
        <v>16433</v>
      </c>
      <c r="G2218" s="2" t="s">
        <v>3116</v>
      </c>
      <c r="H2218" s="2" t="s">
        <v>16434</v>
      </c>
      <c r="I2218" s="2">
        <v>2304548172</v>
      </c>
      <c r="J2218" s="3" t="s">
        <v>16435</v>
      </c>
      <c r="K2218" s="4">
        <v>44325</v>
      </c>
      <c r="L2218" s="3" t="s">
        <v>16436</v>
      </c>
    </row>
    <row r="2219" spans="1:12" x14ac:dyDescent="0.2">
      <c r="A2219" s="1">
        <v>2218</v>
      </c>
      <c r="B2219" s="2" t="s">
        <v>16437</v>
      </c>
      <c r="C2219" s="2" t="s">
        <v>3911</v>
      </c>
      <c r="D2219" s="2" t="s">
        <v>9309</v>
      </c>
      <c r="E2219" s="2" t="s">
        <v>16438</v>
      </c>
      <c r="F2219" s="2" t="s">
        <v>16439</v>
      </c>
      <c r="G2219" s="2" t="s">
        <v>1140</v>
      </c>
      <c r="H2219" s="2" t="s">
        <v>16440</v>
      </c>
      <c r="I2219" s="2" t="s">
        <v>16441</v>
      </c>
      <c r="J2219" s="3" t="s">
        <v>16442</v>
      </c>
      <c r="K2219" s="4">
        <v>44077</v>
      </c>
      <c r="L2219" s="3" t="s">
        <v>1243</v>
      </c>
    </row>
    <row r="2220" spans="1:12" x14ac:dyDescent="0.2">
      <c r="A2220" s="1">
        <v>2219</v>
      </c>
      <c r="B2220" s="2" t="s">
        <v>16443</v>
      </c>
      <c r="C2220" s="2" t="s">
        <v>3139</v>
      </c>
      <c r="D2220" s="2" t="s">
        <v>11421</v>
      </c>
      <c r="E2220" s="2" t="s">
        <v>16444</v>
      </c>
      <c r="F2220" s="2" t="s">
        <v>16445</v>
      </c>
      <c r="G2220" s="2" t="s">
        <v>3055</v>
      </c>
      <c r="H2220" s="2" t="s">
        <v>16446</v>
      </c>
      <c r="I2220" s="2" t="s">
        <v>16447</v>
      </c>
      <c r="J2220" s="3" t="s">
        <v>16448</v>
      </c>
      <c r="K2220" s="4">
        <v>44273</v>
      </c>
      <c r="L2220" s="3" t="s">
        <v>16449</v>
      </c>
    </row>
    <row r="2221" spans="1:12" x14ac:dyDescent="0.2">
      <c r="A2221" s="1">
        <v>2220</v>
      </c>
      <c r="B2221" s="2" t="s">
        <v>16450</v>
      </c>
      <c r="C2221" s="2" t="s">
        <v>6095</v>
      </c>
      <c r="D2221" s="2" t="s">
        <v>668</v>
      </c>
      <c r="E2221" s="2" t="s">
        <v>16451</v>
      </c>
      <c r="F2221" s="2" t="s">
        <v>16452</v>
      </c>
      <c r="G2221" s="2" t="s">
        <v>1158</v>
      </c>
      <c r="H2221" s="2" t="s">
        <v>16453</v>
      </c>
      <c r="I2221" s="2" t="s">
        <v>16454</v>
      </c>
      <c r="J2221" s="3" t="s">
        <v>16455</v>
      </c>
      <c r="K2221" s="4">
        <v>44301</v>
      </c>
      <c r="L2221" s="3" t="s">
        <v>16456</v>
      </c>
    </row>
    <row r="2222" spans="1:12" x14ac:dyDescent="0.2">
      <c r="A2222" s="1">
        <v>2221</v>
      </c>
      <c r="B2222" s="2" t="s">
        <v>16457</v>
      </c>
      <c r="C2222" s="2" t="s">
        <v>860</v>
      </c>
      <c r="D2222" s="2" t="s">
        <v>234</v>
      </c>
      <c r="E2222" s="2" t="s">
        <v>16458</v>
      </c>
      <c r="F2222" s="2" t="s">
        <v>10247</v>
      </c>
      <c r="G2222" s="2" t="s">
        <v>2653</v>
      </c>
      <c r="H2222" s="2" t="s">
        <v>16459</v>
      </c>
      <c r="I2222" s="2" t="s">
        <v>16460</v>
      </c>
      <c r="J2222" s="3" t="s">
        <v>16461</v>
      </c>
      <c r="K2222" s="4">
        <v>44276</v>
      </c>
      <c r="L2222" s="3" t="s">
        <v>16462</v>
      </c>
    </row>
    <row r="2223" spans="1:12" x14ac:dyDescent="0.2">
      <c r="A2223" s="1">
        <v>2222</v>
      </c>
      <c r="B2223" s="2" t="s">
        <v>16463</v>
      </c>
      <c r="C2223" s="2" t="s">
        <v>13076</v>
      </c>
      <c r="D2223" s="2" t="s">
        <v>3166</v>
      </c>
      <c r="E2223" s="2" t="s">
        <v>16464</v>
      </c>
      <c r="F2223" s="2" t="s">
        <v>16465</v>
      </c>
      <c r="G2223" s="2" t="s">
        <v>237</v>
      </c>
      <c r="H2223" s="2" t="s">
        <v>16466</v>
      </c>
      <c r="I2223" s="2" t="s">
        <v>16467</v>
      </c>
      <c r="J2223" s="3" t="s">
        <v>16468</v>
      </c>
      <c r="K2223" s="4">
        <v>44596</v>
      </c>
      <c r="L2223" s="3" t="s">
        <v>16469</v>
      </c>
    </row>
    <row r="2224" spans="1:12" x14ac:dyDescent="0.2">
      <c r="A2224" s="1">
        <v>2223</v>
      </c>
      <c r="B2224" s="2" t="s">
        <v>16470</v>
      </c>
      <c r="C2224" s="2" t="s">
        <v>7205</v>
      </c>
      <c r="D2224" s="2" t="s">
        <v>51</v>
      </c>
      <c r="E2224" s="2" t="s">
        <v>16471</v>
      </c>
      <c r="F2224" s="2" t="s">
        <v>16472</v>
      </c>
      <c r="G2224" s="2" t="s">
        <v>9747</v>
      </c>
      <c r="H2224" s="2" t="s">
        <v>16473</v>
      </c>
      <c r="I2224" s="2" t="s">
        <v>16474</v>
      </c>
      <c r="J2224" s="3" t="s">
        <v>16475</v>
      </c>
      <c r="K2224" s="4">
        <v>44283</v>
      </c>
      <c r="L2224" s="3" t="s">
        <v>16476</v>
      </c>
    </row>
    <row r="2225" spans="1:12" x14ac:dyDescent="0.2">
      <c r="A2225" s="1">
        <v>2224</v>
      </c>
      <c r="B2225" s="2" t="s">
        <v>16477</v>
      </c>
      <c r="C2225" s="2" t="s">
        <v>2546</v>
      </c>
      <c r="D2225" s="2" t="s">
        <v>6215</v>
      </c>
      <c r="E2225" s="2" t="s">
        <v>16478</v>
      </c>
      <c r="F2225" s="2" t="s">
        <v>16479</v>
      </c>
      <c r="G2225" s="2" t="s">
        <v>2918</v>
      </c>
      <c r="H2225" s="2" t="s">
        <v>16480</v>
      </c>
      <c r="I2225" s="2">
        <v>131639868</v>
      </c>
      <c r="J2225" s="3" t="s">
        <v>16481</v>
      </c>
      <c r="K2225" s="4">
        <v>43917</v>
      </c>
      <c r="L2225" s="3" t="s">
        <v>10628</v>
      </c>
    </row>
    <row r="2226" spans="1:12" x14ac:dyDescent="0.2">
      <c r="A2226" s="1">
        <v>2225</v>
      </c>
      <c r="B2226" s="2" t="s">
        <v>16482</v>
      </c>
      <c r="C2226" s="2" t="s">
        <v>7743</v>
      </c>
      <c r="D2226" s="2" t="s">
        <v>10015</v>
      </c>
      <c r="E2226" s="2" t="s">
        <v>16483</v>
      </c>
      <c r="F2226" s="2" t="s">
        <v>16484</v>
      </c>
      <c r="G2226" s="2" t="s">
        <v>340</v>
      </c>
      <c r="H2226" s="2" t="s">
        <v>16485</v>
      </c>
      <c r="I2226" s="2" t="s">
        <v>16486</v>
      </c>
      <c r="J2226" s="3" t="s">
        <v>16487</v>
      </c>
      <c r="K2226" s="4">
        <v>44430</v>
      </c>
      <c r="L2226" s="3" t="s">
        <v>16488</v>
      </c>
    </row>
    <row r="2227" spans="1:12" x14ac:dyDescent="0.2">
      <c r="A2227" s="1">
        <v>2226</v>
      </c>
      <c r="B2227" s="2" t="s">
        <v>16489</v>
      </c>
      <c r="C2227" s="2" t="s">
        <v>9433</v>
      </c>
      <c r="D2227" s="2" t="s">
        <v>4039</v>
      </c>
      <c r="E2227" s="2" t="s">
        <v>16490</v>
      </c>
      <c r="F2227" s="2" t="s">
        <v>16491</v>
      </c>
      <c r="G2227" s="2" t="s">
        <v>560</v>
      </c>
      <c r="H2227" s="2" t="s">
        <v>16492</v>
      </c>
      <c r="I2227" s="2" t="s">
        <v>16493</v>
      </c>
      <c r="J2227" s="3" t="s">
        <v>16494</v>
      </c>
      <c r="K2227" s="4">
        <v>43834</v>
      </c>
      <c r="L2227" s="3" t="s">
        <v>16495</v>
      </c>
    </row>
    <row r="2228" spans="1:12" x14ac:dyDescent="0.2">
      <c r="A2228" s="1">
        <v>2227</v>
      </c>
      <c r="B2228" s="2" t="s">
        <v>16496</v>
      </c>
      <c r="C2228" s="2" t="s">
        <v>2048</v>
      </c>
      <c r="D2228" s="2" t="s">
        <v>14409</v>
      </c>
      <c r="E2228" s="2" t="s">
        <v>16497</v>
      </c>
      <c r="F2228" s="2" t="s">
        <v>16498</v>
      </c>
      <c r="G2228" s="2" t="s">
        <v>2216</v>
      </c>
      <c r="H2228" s="2" t="s">
        <v>16499</v>
      </c>
      <c r="I2228" s="2" t="s">
        <v>16500</v>
      </c>
      <c r="J2228" s="3" t="s">
        <v>16501</v>
      </c>
      <c r="K2228" s="4">
        <v>44221</v>
      </c>
      <c r="L2228" s="3" t="s">
        <v>16502</v>
      </c>
    </row>
    <row r="2229" spans="1:12" x14ac:dyDescent="0.2">
      <c r="A2229" s="1">
        <v>2228</v>
      </c>
      <c r="B2229" s="2" t="s">
        <v>16503</v>
      </c>
      <c r="C2229" s="2" t="s">
        <v>9399</v>
      </c>
      <c r="D2229" s="2" t="s">
        <v>6663</v>
      </c>
      <c r="E2229" s="2" t="s">
        <v>16504</v>
      </c>
      <c r="F2229" s="2" t="s">
        <v>16505</v>
      </c>
      <c r="G2229" s="2" t="s">
        <v>920</v>
      </c>
      <c r="H2229" s="2" t="s">
        <v>16506</v>
      </c>
      <c r="I2229" s="2">
        <v>5321931285</v>
      </c>
      <c r="J2229" s="3" t="s">
        <v>16507</v>
      </c>
      <c r="K2229" s="4">
        <v>44206</v>
      </c>
      <c r="L2229" s="3" t="s">
        <v>16508</v>
      </c>
    </row>
    <row r="2230" spans="1:12" x14ac:dyDescent="0.2">
      <c r="A2230" s="1">
        <v>2229</v>
      </c>
      <c r="B2230" s="2" t="s">
        <v>16509</v>
      </c>
      <c r="C2230" s="2" t="s">
        <v>12690</v>
      </c>
      <c r="D2230" s="2" t="s">
        <v>16510</v>
      </c>
      <c r="E2230" s="2" t="s">
        <v>16511</v>
      </c>
      <c r="F2230" s="2" t="s">
        <v>16512</v>
      </c>
      <c r="G2230" s="2" t="s">
        <v>2307</v>
      </c>
      <c r="H2230" s="2" t="s">
        <v>16513</v>
      </c>
      <c r="I2230" s="2">
        <v>514963070</v>
      </c>
      <c r="J2230" s="3" t="s">
        <v>16514</v>
      </c>
      <c r="K2230" s="4">
        <v>44018</v>
      </c>
      <c r="L2230" s="3" t="s">
        <v>16515</v>
      </c>
    </row>
    <row r="2231" spans="1:12" x14ac:dyDescent="0.2">
      <c r="A2231" s="1">
        <v>2230</v>
      </c>
      <c r="B2231" s="2" t="s">
        <v>16516</v>
      </c>
      <c r="C2231" s="2" t="s">
        <v>12803</v>
      </c>
      <c r="D2231" s="2" t="s">
        <v>517</v>
      </c>
      <c r="E2231" s="2" t="s">
        <v>16517</v>
      </c>
      <c r="F2231" s="2" t="s">
        <v>16518</v>
      </c>
      <c r="G2231" s="2" t="s">
        <v>6640</v>
      </c>
      <c r="H2231" s="2" t="s">
        <v>16519</v>
      </c>
      <c r="I2231" s="2" t="s">
        <v>16520</v>
      </c>
      <c r="J2231" s="3" t="s">
        <v>16521</v>
      </c>
      <c r="K2231" s="4">
        <v>44371</v>
      </c>
      <c r="L2231" s="3" t="s">
        <v>16522</v>
      </c>
    </row>
    <row r="2232" spans="1:12" x14ac:dyDescent="0.2">
      <c r="A2232" s="1">
        <v>2231</v>
      </c>
      <c r="B2232" s="2" t="s">
        <v>16523</v>
      </c>
      <c r="C2232" s="2" t="s">
        <v>7144</v>
      </c>
      <c r="D2232" s="2" t="s">
        <v>1155</v>
      </c>
      <c r="E2232" s="2" t="s">
        <v>16524</v>
      </c>
      <c r="F2232" s="2" t="s">
        <v>16525</v>
      </c>
      <c r="G2232" s="2" t="s">
        <v>6294</v>
      </c>
      <c r="H2232" s="2" t="s">
        <v>16526</v>
      </c>
      <c r="I2232" s="2" t="s">
        <v>16527</v>
      </c>
      <c r="J2232" s="3" t="s">
        <v>16528</v>
      </c>
      <c r="K2232" s="4">
        <v>44122</v>
      </c>
      <c r="L2232" s="3" t="s">
        <v>16529</v>
      </c>
    </row>
    <row r="2233" spans="1:12" x14ac:dyDescent="0.2">
      <c r="A2233" s="1">
        <v>2232</v>
      </c>
      <c r="B2233" s="2" t="s">
        <v>16530</v>
      </c>
      <c r="C2233" s="2" t="s">
        <v>3475</v>
      </c>
      <c r="D2233" s="2" t="s">
        <v>2068</v>
      </c>
      <c r="E2233" s="2" t="s">
        <v>16531</v>
      </c>
      <c r="F2233" s="2" t="s">
        <v>9377</v>
      </c>
      <c r="G2233" s="2" t="s">
        <v>750</v>
      </c>
      <c r="H2233" s="2">
        <v>6878369423</v>
      </c>
      <c r="I2233" s="2" t="s">
        <v>16532</v>
      </c>
      <c r="J2233" s="3" t="s">
        <v>16533</v>
      </c>
      <c r="K2233" s="4">
        <v>44327</v>
      </c>
      <c r="L2233" s="3" t="s">
        <v>16534</v>
      </c>
    </row>
    <row r="2234" spans="1:12" x14ac:dyDescent="0.2">
      <c r="A2234" s="1">
        <v>2233</v>
      </c>
      <c r="B2234" s="2" t="s">
        <v>16535</v>
      </c>
      <c r="C2234" s="2" t="s">
        <v>1861</v>
      </c>
      <c r="D2234" s="2" t="s">
        <v>16536</v>
      </c>
      <c r="E2234" s="2" t="s">
        <v>16537</v>
      </c>
      <c r="F2234" s="2" t="s">
        <v>16538</v>
      </c>
      <c r="G2234" s="2" t="s">
        <v>7036</v>
      </c>
      <c r="H2234" s="2" t="s">
        <v>16539</v>
      </c>
      <c r="I2234" s="2" t="s">
        <v>16540</v>
      </c>
      <c r="J2234" s="3" t="s">
        <v>16541</v>
      </c>
      <c r="K2234" s="4">
        <v>44427</v>
      </c>
      <c r="L2234" s="3" t="s">
        <v>16542</v>
      </c>
    </row>
    <row r="2235" spans="1:12" x14ac:dyDescent="0.2">
      <c r="A2235" s="1">
        <v>2234</v>
      </c>
      <c r="B2235" s="2" t="s">
        <v>16543</v>
      </c>
      <c r="C2235" s="2" t="s">
        <v>16544</v>
      </c>
      <c r="D2235" s="2" t="s">
        <v>16545</v>
      </c>
      <c r="E2235" s="2" t="s">
        <v>16546</v>
      </c>
      <c r="F2235" s="2" t="s">
        <v>16547</v>
      </c>
      <c r="G2235" s="2" t="s">
        <v>419</v>
      </c>
      <c r="H2235" s="2" t="s">
        <v>16548</v>
      </c>
      <c r="I2235" s="2" t="s">
        <v>16549</v>
      </c>
      <c r="J2235" s="3" t="s">
        <v>16550</v>
      </c>
      <c r="K2235" s="4">
        <v>44447</v>
      </c>
      <c r="L2235" s="3" t="s">
        <v>16551</v>
      </c>
    </row>
    <row r="2236" spans="1:12" x14ac:dyDescent="0.2">
      <c r="A2236" s="1">
        <v>2235</v>
      </c>
      <c r="B2236" s="2" t="s">
        <v>16552</v>
      </c>
      <c r="C2236" s="2" t="s">
        <v>2341</v>
      </c>
      <c r="D2236" s="2" t="s">
        <v>159</v>
      </c>
      <c r="E2236" s="2" t="s">
        <v>16553</v>
      </c>
      <c r="F2236" s="2" t="s">
        <v>16554</v>
      </c>
      <c r="G2236" s="2" t="s">
        <v>311</v>
      </c>
      <c r="H2236" s="2" t="s">
        <v>16555</v>
      </c>
      <c r="I2236" s="2" t="s">
        <v>16556</v>
      </c>
      <c r="J2236" s="3" t="s">
        <v>16557</v>
      </c>
      <c r="K2236" s="4">
        <v>44370</v>
      </c>
      <c r="L2236" s="3" t="s">
        <v>16558</v>
      </c>
    </row>
    <row r="2237" spans="1:12" x14ac:dyDescent="0.2">
      <c r="A2237" s="1">
        <v>2236</v>
      </c>
      <c r="B2237" s="2" t="s">
        <v>16559</v>
      </c>
      <c r="C2237" s="2" t="s">
        <v>888</v>
      </c>
      <c r="D2237" s="2" t="s">
        <v>10160</v>
      </c>
      <c r="E2237" s="2" t="s">
        <v>16560</v>
      </c>
      <c r="F2237" s="2" t="s">
        <v>16561</v>
      </c>
      <c r="G2237" s="2" t="s">
        <v>476</v>
      </c>
      <c r="H2237" s="2" t="s">
        <v>16562</v>
      </c>
      <c r="I2237" s="2" t="s">
        <v>16563</v>
      </c>
      <c r="J2237" s="3" t="s">
        <v>16564</v>
      </c>
      <c r="K2237" s="4">
        <v>44192</v>
      </c>
      <c r="L2237" s="3" t="s">
        <v>16565</v>
      </c>
    </row>
    <row r="2238" spans="1:12" x14ac:dyDescent="0.2">
      <c r="A2238" s="1">
        <v>2237</v>
      </c>
      <c r="B2238" s="2" t="s">
        <v>16566</v>
      </c>
      <c r="C2238" s="2" t="s">
        <v>2323</v>
      </c>
      <c r="D2238" s="2" t="s">
        <v>13904</v>
      </c>
      <c r="E2238" s="2" t="s">
        <v>16567</v>
      </c>
      <c r="F2238" s="2" t="s">
        <v>16568</v>
      </c>
      <c r="G2238" s="2" t="s">
        <v>7639</v>
      </c>
      <c r="H2238" s="2" t="s">
        <v>16569</v>
      </c>
      <c r="I2238" s="2" t="s">
        <v>16570</v>
      </c>
      <c r="J2238" s="3" t="s">
        <v>16571</v>
      </c>
      <c r="K2238" s="4">
        <v>44163</v>
      </c>
      <c r="L2238" s="3" t="s">
        <v>16572</v>
      </c>
    </row>
    <row r="2239" spans="1:12" x14ac:dyDescent="0.2">
      <c r="A2239" s="1">
        <v>2238</v>
      </c>
      <c r="B2239" s="2" t="s">
        <v>16573</v>
      </c>
      <c r="C2239" s="2" t="s">
        <v>4638</v>
      </c>
      <c r="D2239" s="2" t="s">
        <v>3531</v>
      </c>
      <c r="E2239" s="2" t="s">
        <v>16574</v>
      </c>
      <c r="F2239" s="2" t="s">
        <v>16575</v>
      </c>
      <c r="G2239" s="2" t="s">
        <v>2216</v>
      </c>
      <c r="H2239" s="2" t="s">
        <v>16576</v>
      </c>
      <c r="I2239" s="2" t="s">
        <v>16577</v>
      </c>
      <c r="J2239" s="3" t="s">
        <v>16578</v>
      </c>
      <c r="K2239" s="4">
        <v>44056</v>
      </c>
      <c r="L2239" s="3" t="s">
        <v>16579</v>
      </c>
    </row>
    <row r="2240" spans="1:12" x14ac:dyDescent="0.2">
      <c r="A2240" s="1">
        <v>2239</v>
      </c>
      <c r="B2240" s="2" t="s">
        <v>16580</v>
      </c>
      <c r="C2240" s="2" t="s">
        <v>3597</v>
      </c>
      <c r="D2240" s="2" t="s">
        <v>2996</v>
      </c>
      <c r="E2240" s="2" t="s">
        <v>16581</v>
      </c>
      <c r="F2240" s="2" t="s">
        <v>16582</v>
      </c>
      <c r="G2240" s="2" t="s">
        <v>3396</v>
      </c>
      <c r="H2240" s="2" t="s">
        <v>16583</v>
      </c>
      <c r="I2240" s="2" t="s">
        <v>16584</v>
      </c>
      <c r="J2240" s="3" t="s">
        <v>16585</v>
      </c>
      <c r="K2240" s="4">
        <v>44653</v>
      </c>
      <c r="L2240" s="3" t="s">
        <v>16586</v>
      </c>
    </row>
    <row r="2241" spans="1:12" x14ac:dyDescent="0.2">
      <c r="A2241" s="1">
        <v>2240</v>
      </c>
      <c r="B2241" s="2" t="s">
        <v>16587</v>
      </c>
      <c r="C2241" s="2" t="s">
        <v>307</v>
      </c>
      <c r="D2241" s="2" t="s">
        <v>11688</v>
      </c>
      <c r="E2241" s="2" t="s">
        <v>15570</v>
      </c>
      <c r="F2241" s="2" t="s">
        <v>16588</v>
      </c>
      <c r="G2241" s="2" t="s">
        <v>1326</v>
      </c>
      <c r="H2241" s="2" t="s">
        <v>16589</v>
      </c>
      <c r="I2241" s="2" t="s">
        <v>16590</v>
      </c>
      <c r="J2241" s="3" t="s">
        <v>16591</v>
      </c>
      <c r="K2241" s="4">
        <v>44531</v>
      </c>
      <c r="L2241" s="3" t="s">
        <v>16592</v>
      </c>
    </row>
    <row r="2242" spans="1:12" x14ac:dyDescent="0.2">
      <c r="A2242" s="1">
        <v>2241</v>
      </c>
      <c r="B2242" s="2" t="s">
        <v>16593</v>
      </c>
      <c r="C2242" s="2" t="s">
        <v>8375</v>
      </c>
      <c r="D2242" s="2" t="s">
        <v>6139</v>
      </c>
      <c r="E2242" s="2" t="s">
        <v>16594</v>
      </c>
      <c r="F2242" s="2" t="s">
        <v>16595</v>
      </c>
      <c r="G2242" s="2" t="s">
        <v>2033</v>
      </c>
      <c r="H2242" s="2" t="s">
        <v>16596</v>
      </c>
      <c r="I2242" s="2" t="s">
        <v>16597</v>
      </c>
      <c r="J2242" s="3" t="s">
        <v>16598</v>
      </c>
      <c r="K2242" s="4">
        <v>44235</v>
      </c>
      <c r="L2242" s="3" t="s">
        <v>6085</v>
      </c>
    </row>
    <row r="2243" spans="1:12" x14ac:dyDescent="0.2">
      <c r="A2243" s="1">
        <v>2242</v>
      </c>
      <c r="B2243" s="2" t="s">
        <v>16599</v>
      </c>
      <c r="C2243" s="2" t="s">
        <v>2493</v>
      </c>
      <c r="D2243" s="2" t="s">
        <v>2784</v>
      </c>
      <c r="E2243" s="2" t="s">
        <v>16600</v>
      </c>
      <c r="F2243" s="2" t="s">
        <v>16601</v>
      </c>
      <c r="G2243" s="2" t="s">
        <v>467</v>
      </c>
      <c r="H2243" s="2" t="s">
        <v>16602</v>
      </c>
      <c r="I2243" s="2" t="s">
        <v>16603</v>
      </c>
      <c r="J2243" s="3" t="s">
        <v>16604</v>
      </c>
      <c r="K2243" s="4">
        <v>44431</v>
      </c>
      <c r="L2243" s="3" t="s">
        <v>16605</v>
      </c>
    </row>
    <row r="2244" spans="1:12" x14ac:dyDescent="0.2">
      <c r="A2244" s="1">
        <v>2243</v>
      </c>
      <c r="B2244" s="2" t="s">
        <v>16606</v>
      </c>
      <c r="C2244" s="2" t="s">
        <v>14302</v>
      </c>
      <c r="D2244" s="2" t="s">
        <v>2115</v>
      </c>
      <c r="E2244" s="2" t="s">
        <v>16607</v>
      </c>
      <c r="F2244" s="2" t="s">
        <v>16608</v>
      </c>
      <c r="G2244" s="2" t="s">
        <v>1925</v>
      </c>
      <c r="H2244" s="2" t="s">
        <v>16609</v>
      </c>
      <c r="I2244" s="2" t="s">
        <v>16610</v>
      </c>
      <c r="J2244" s="3" t="s">
        <v>16611</v>
      </c>
      <c r="K2244" s="4">
        <v>44676</v>
      </c>
      <c r="L2244" s="3" t="s">
        <v>16612</v>
      </c>
    </row>
    <row r="2245" spans="1:12" x14ac:dyDescent="0.2">
      <c r="A2245" s="1">
        <v>2244</v>
      </c>
      <c r="B2245" s="2" t="s">
        <v>16613</v>
      </c>
      <c r="C2245" s="2" t="s">
        <v>1978</v>
      </c>
      <c r="D2245" s="2" t="s">
        <v>5972</v>
      </c>
      <c r="E2245" s="2" t="s">
        <v>16614</v>
      </c>
      <c r="F2245" s="2" t="s">
        <v>16615</v>
      </c>
      <c r="G2245" s="2" t="s">
        <v>2255</v>
      </c>
      <c r="H2245" s="2" t="s">
        <v>16616</v>
      </c>
      <c r="I2245" s="2" t="s">
        <v>16617</v>
      </c>
      <c r="J2245" s="3" t="s">
        <v>16618</v>
      </c>
      <c r="K2245" s="4">
        <v>44433</v>
      </c>
      <c r="L2245" s="3" t="s">
        <v>16619</v>
      </c>
    </row>
    <row r="2246" spans="1:12" x14ac:dyDescent="0.2">
      <c r="A2246" s="1">
        <v>2245</v>
      </c>
      <c r="B2246" s="2" t="s">
        <v>16620</v>
      </c>
      <c r="C2246" s="2" t="s">
        <v>11858</v>
      </c>
      <c r="D2246" s="2" t="s">
        <v>12036</v>
      </c>
      <c r="E2246" s="2" t="s">
        <v>16621</v>
      </c>
      <c r="F2246" s="2" t="s">
        <v>16622</v>
      </c>
      <c r="G2246" s="2" t="s">
        <v>635</v>
      </c>
      <c r="H2246" s="2" t="s">
        <v>16623</v>
      </c>
      <c r="I2246" s="2">
        <v>7820080329</v>
      </c>
      <c r="J2246" s="3" t="s">
        <v>16624</v>
      </c>
      <c r="K2246" s="4">
        <v>44600</v>
      </c>
      <c r="L2246" s="3" t="s">
        <v>16625</v>
      </c>
    </row>
    <row r="2247" spans="1:12" x14ac:dyDescent="0.2">
      <c r="A2247" s="1">
        <v>2246</v>
      </c>
      <c r="B2247" s="2" t="s">
        <v>16626</v>
      </c>
      <c r="C2247" s="2" t="s">
        <v>5221</v>
      </c>
      <c r="D2247" s="2" t="s">
        <v>6215</v>
      </c>
      <c r="E2247" s="2" t="s">
        <v>16627</v>
      </c>
      <c r="F2247" s="2" t="s">
        <v>16628</v>
      </c>
      <c r="G2247" s="2" t="s">
        <v>3561</v>
      </c>
      <c r="H2247" s="2" t="s">
        <v>16629</v>
      </c>
      <c r="I2247" s="2">
        <v>9027405737</v>
      </c>
      <c r="J2247" s="3" t="s">
        <v>16630</v>
      </c>
      <c r="K2247" s="4">
        <v>44545</v>
      </c>
      <c r="L2247" s="3" t="s">
        <v>16631</v>
      </c>
    </row>
    <row r="2248" spans="1:12" x14ac:dyDescent="0.2">
      <c r="A2248" s="1">
        <v>2247</v>
      </c>
      <c r="B2248" s="2" t="s">
        <v>16632</v>
      </c>
      <c r="C2248" s="2" t="s">
        <v>2086</v>
      </c>
      <c r="D2248" s="2" t="s">
        <v>8029</v>
      </c>
      <c r="E2248" s="2" t="s">
        <v>16633</v>
      </c>
      <c r="F2248" s="2" t="s">
        <v>16634</v>
      </c>
      <c r="G2248" s="2" t="s">
        <v>1973</v>
      </c>
      <c r="H2248" s="2" t="s">
        <v>16635</v>
      </c>
      <c r="I2248" s="2" t="s">
        <v>16636</v>
      </c>
      <c r="J2248" s="3" t="s">
        <v>16637</v>
      </c>
      <c r="K2248" s="4">
        <v>44495</v>
      </c>
      <c r="L2248" s="3" t="s">
        <v>16638</v>
      </c>
    </row>
    <row r="2249" spans="1:12" x14ac:dyDescent="0.2">
      <c r="A2249" s="1">
        <v>2248</v>
      </c>
      <c r="B2249" s="2" t="s">
        <v>16639</v>
      </c>
      <c r="C2249" s="2" t="s">
        <v>6540</v>
      </c>
      <c r="D2249" s="2" t="s">
        <v>317</v>
      </c>
      <c r="E2249" s="2" t="s">
        <v>16640</v>
      </c>
      <c r="F2249" s="2" t="s">
        <v>16641</v>
      </c>
      <c r="G2249" s="2" t="s">
        <v>3896</v>
      </c>
      <c r="H2249" s="2" t="s">
        <v>16642</v>
      </c>
      <c r="I2249" s="2" t="s">
        <v>16643</v>
      </c>
      <c r="J2249" s="3" t="s">
        <v>16644</v>
      </c>
      <c r="K2249" s="4">
        <v>44505</v>
      </c>
      <c r="L2249" s="3" t="s">
        <v>16645</v>
      </c>
    </row>
    <row r="2250" spans="1:12" x14ac:dyDescent="0.2">
      <c r="A2250" s="1">
        <v>2249</v>
      </c>
      <c r="B2250" s="2" t="s">
        <v>16646</v>
      </c>
      <c r="C2250" s="2" t="s">
        <v>60</v>
      </c>
      <c r="D2250" s="2" t="s">
        <v>3760</v>
      </c>
      <c r="E2250" s="2" t="s">
        <v>16647</v>
      </c>
      <c r="F2250" s="2" t="s">
        <v>15646</v>
      </c>
      <c r="G2250" s="2" t="s">
        <v>54</v>
      </c>
      <c r="H2250" s="2">
        <f>1-20-795-7200</f>
        <v>-8014</v>
      </c>
      <c r="I2250" s="2" t="s">
        <v>16648</v>
      </c>
      <c r="J2250" s="3" t="s">
        <v>16649</v>
      </c>
      <c r="K2250" s="4">
        <v>44545</v>
      </c>
      <c r="L2250" s="3" t="s">
        <v>16650</v>
      </c>
    </row>
    <row r="2251" spans="1:12" x14ac:dyDescent="0.2">
      <c r="A2251" s="1">
        <v>2250</v>
      </c>
      <c r="B2251" s="2" t="s">
        <v>16651</v>
      </c>
      <c r="C2251" s="2" t="s">
        <v>7205</v>
      </c>
      <c r="D2251" s="2" t="s">
        <v>16652</v>
      </c>
      <c r="E2251" s="2" t="s">
        <v>5820</v>
      </c>
      <c r="F2251" s="2" t="s">
        <v>6240</v>
      </c>
      <c r="G2251" s="2" t="s">
        <v>1846</v>
      </c>
      <c r="H2251" s="2" t="s">
        <v>16653</v>
      </c>
      <c r="I2251" s="2" t="s">
        <v>16654</v>
      </c>
      <c r="J2251" s="3" t="s">
        <v>16655</v>
      </c>
      <c r="K2251" s="4">
        <v>44529</v>
      </c>
      <c r="L2251" s="3" t="s">
        <v>16656</v>
      </c>
    </row>
    <row r="2252" spans="1:12" x14ac:dyDescent="0.2">
      <c r="A2252" s="1">
        <v>2251</v>
      </c>
      <c r="B2252" s="2" t="s">
        <v>16657</v>
      </c>
      <c r="C2252" s="2" t="s">
        <v>1442</v>
      </c>
      <c r="D2252" s="2" t="s">
        <v>983</v>
      </c>
      <c r="E2252" s="2" t="s">
        <v>16658</v>
      </c>
      <c r="F2252" s="2" t="s">
        <v>16659</v>
      </c>
      <c r="G2252" s="2" t="s">
        <v>457</v>
      </c>
      <c r="H2252" s="2" t="s">
        <v>16660</v>
      </c>
      <c r="I2252" s="2" t="s">
        <v>16661</v>
      </c>
      <c r="J2252" s="3" t="s">
        <v>16662</v>
      </c>
      <c r="K2252" s="4">
        <v>44133</v>
      </c>
      <c r="L2252" s="3" t="s">
        <v>16663</v>
      </c>
    </row>
    <row r="2253" spans="1:12" x14ac:dyDescent="0.2">
      <c r="A2253" s="1">
        <v>2252</v>
      </c>
      <c r="B2253" s="2" t="s">
        <v>16664</v>
      </c>
      <c r="C2253" s="2" t="s">
        <v>3268</v>
      </c>
      <c r="D2253" s="2" t="s">
        <v>14337</v>
      </c>
      <c r="E2253" s="2" t="s">
        <v>16665</v>
      </c>
      <c r="F2253" s="2" t="s">
        <v>16666</v>
      </c>
      <c r="G2253" s="2" t="s">
        <v>1158</v>
      </c>
      <c r="H2253" s="2" t="s">
        <v>16667</v>
      </c>
      <c r="I2253" s="2" t="s">
        <v>16668</v>
      </c>
      <c r="J2253" s="3" t="s">
        <v>16669</v>
      </c>
      <c r="K2253" s="4">
        <v>44068</v>
      </c>
      <c r="L2253" s="3" t="s">
        <v>16670</v>
      </c>
    </row>
    <row r="2254" spans="1:12" x14ac:dyDescent="0.2">
      <c r="A2254" s="1">
        <v>2253</v>
      </c>
      <c r="B2254" s="2" t="s">
        <v>16671</v>
      </c>
      <c r="C2254" s="2" t="s">
        <v>1409</v>
      </c>
      <c r="D2254" s="2" t="s">
        <v>2278</v>
      </c>
      <c r="E2254" s="2" t="s">
        <v>16672</v>
      </c>
      <c r="F2254" s="2" t="s">
        <v>16673</v>
      </c>
      <c r="G2254" s="2" t="s">
        <v>1479</v>
      </c>
      <c r="H2254" s="2">
        <v>6864940475</v>
      </c>
      <c r="I2254" s="2" t="s">
        <v>16674</v>
      </c>
      <c r="J2254" s="3" t="s">
        <v>16675</v>
      </c>
      <c r="K2254" s="4">
        <v>43996</v>
      </c>
      <c r="L2254" s="3" t="s">
        <v>16676</v>
      </c>
    </row>
    <row r="2255" spans="1:12" x14ac:dyDescent="0.2">
      <c r="A2255" s="1">
        <v>2254</v>
      </c>
      <c r="B2255" s="2" t="s">
        <v>16677</v>
      </c>
      <c r="C2255" s="2" t="s">
        <v>2029</v>
      </c>
      <c r="D2255" s="2" t="s">
        <v>1254</v>
      </c>
      <c r="E2255" s="2" t="s">
        <v>16678</v>
      </c>
      <c r="F2255" s="2" t="s">
        <v>16679</v>
      </c>
      <c r="G2255" s="2" t="s">
        <v>1973</v>
      </c>
      <c r="H2255" s="2">
        <v>2381532229</v>
      </c>
      <c r="I2255" s="2" t="s">
        <v>16680</v>
      </c>
      <c r="J2255" s="3" t="s">
        <v>16681</v>
      </c>
      <c r="K2255" s="4">
        <v>43996</v>
      </c>
      <c r="L2255" s="3" t="s">
        <v>16682</v>
      </c>
    </row>
    <row r="2256" spans="1:12" x14ac:dyDescent="0.2">
      <c r="A2256" s="1">
        <v>2255</v>
      </c>
      <c r="B2256" s="2" t="s">
        <v>16683</v>
      </c>
      <c r="C2256" s="2" t="s">
        <v>1962</v>
      </c>
      <c r="D2256" s="2" t="s">
        <v>10658</v>
      </c>
      <c r="E2256" s="2" t="s">
        <v>16684</v>
      </c>
      <c r="F2256" s="2" t="s">
        <v>16685</v>
      </c>
      <c r="G2256" s="2" t="s">
        <v>36</v>
      </c>
      <c r="H2256" s="2" t="s">
        <v>16686</v>
      </c>
      <c r="I2256" s="2" t="s">
        <v>16687</v>
      </c>
      <c r="J2256" s="3" t="s">
        <v>16688</v>
      </c>
      <c r="K2256" s="4">
        <v>44165</v>
      </c>
      <c r="L2256" s="3" t="s">
        <v>16689</v>
      </c>
    </row>
    <row r="2257" spans="1:12" x14ac:dyDescent="0.2">
      <c r="A2257" s="1">
        <v>2256</v>
      </c>
      <c r="B2257" s="2" t="s">
        <v>16690</v>
      </c>
      <c r="C2257" s="2" t="s">
        <v>253</v>
      </c>
      <c r="D2257" s="2" t="s">
        <v>1808</v>
      </c>
      <c r="E2257" s="2" t="s">
        <v>16691</v>
      </c>
      <c r="F2257" s="2" t="s">
        <v>16692</v>
      </c>
      <c r="G2257" s="2" t="s">
        <v>5163</v>
      </c>
      <c r="H2257" s="2" t="s">
        <v>16693</v>
      </c>
      <c r="I2257" s="2" t="s">
        <v>16694</v>
      </c>
      <c r="J2257" s="3" t="s">
        <v>16695</v>
      </c>
      <c r="K2257" s="4">
        <v>44411</v>
      </c>
      <c r="L2257" s="3" t="s">
        <v>16696</v>
      </c>
    </row>
    <row r="2258" spans="1:12" x14ac:dyDescent="0.2">
      <c r="A2258" s="1">
        <v>2257</v>
      </c>
      <c r="B2258" s="2" t="s">
        <v>16697</v>
      </c>
      <c r="C2258" s="2" t="s">
        <v>3004</v>
      </c>
      <c r="D2258" s="2" t="s">
        <v>6865</v>
      </c>
      <c r="E2258" s="2" t="s">
        <v>16698</v>
      </c>
      <c r="F2258" s="2" t="s">
        <v>16699</v>
      </c>
      <c r="G2258" s="2" t="s">
        <v>652</v>
      </c>
      <c r="H2258" s="2" t="s">
        <v>16700</v>
      </c>
      <c r="I2258" s="2" t="s">
        <v>16701</v>
      </c>
      <c r="J2258" s="3" t="s">
        <v>16702</v>
      </c>
      <c r="K2258" s="4">
        <v>44055</v>
      </c>
      <c r="L2258" s="3" t="s">
        <v>16703</v>
      </c>
    </row>
    <row r="2259" spans="1:12" x14ac:dyDescent="0.2">
      <c r="A2259" s="1">
        <v>2258</v>
      </c>
      <c r="B2259" s="2" t="s">
        <v>16704</v>
      </c>
      <c r="C2259" s="2" t="s">
        <v>1661</v>
      </c>
      <c r="D2259" s="2" t="s">
        <v>11154</v>
      </c>
      <c r="E2259" s="2" t="s">
        <v>16705</v>
      </c>
      <c r="F2259" s="2" t="s">
        <v>16706</v>
      </c>
      <c r="G2259" s="2" t="s">
        <v>378</v>
      </c>
      <c r="H2259" s="2" t="s">
        <v>16707</v>
      </c>
      <c r="I2259" s="2" t="s">
        <v>16708</v>
      </c>
      <c r="J2259" s="3" t="s">
        <v>16709</v>
      </c>
      <c r="K2259" s="4">
        <v>44263</v>
      </c>
      <c r="L2259" s="3" t="s">
        <v>16710</v>
      </c>
    </row>
    <row r="2260" spans="1:12" x14ac:dyDescent="0.2">
      <c r="A2260" s="1">
        <v>2259</v>
      </c>
      <c r="B2260" s="2" t="s">
        <v>16711</v>
      </c>
      <c r="C2260" s="2" t="s">
        <v>16712</v>
      </c>
      <c r="D2260" s="2" t="s">
        <v>2996</v>
      </c>
      <c r="E2260" s="2" t="s">
        <v>16713</v>
      </c>
      <c r="F2260" s="2" t="s">
        <v>16714</v>
      </c>
      <c r="G2260" s="2" t="s">
        <v>476</v>
      </c>
      <c r="H2260" s="2" t="s">
        <v>16715</v>
      </c>
      <c r="I2260" s="2" t="s">
        <v>16716</v>
      </c>
      <c r="J2260" s="3" t="s">
        <v>16717</v>
      </c>
      <c r="K2260" s="4">
        <v>43955</v>
      </c>
      <c r="L2260" s="3" t="s">
        <v>16718</v>
      </c>
    </row>
    <row r="2261" spans="1:12" x14ac:dyDescent="0.2">
      <c r="A2261" s="1">
        <v>2260</v>
      </c>
      <c r="B2261" s="2" t="s">
        <v>16719</v>
      </c>
      <c r="C2261" s="2" t="s">
        <v>982</v>
      </c>
      <c r="D2261" s="2" t="s">
        <v>2115</v>
      </c>
      <c r="E2261" s="2" t="s">
        <v>16720</v>
      </c>
      <c r="F2261" s="2" t="s">
        <v>16721</v>
      </c>
      <c r="G2261" s="2" t="s">
        <v>1317</v>
      </c>
      <c r="H2261" s="2" t="s">
        <v>16722</v>
      </c>
      <c r="I2261" s="2" t="s">
        <v>16723</v>
      </c>
      <c r="J2261" s="3" t="s">
        <v>16724</v>
      </c>
      <c r="K2261" s="4">
        <v>44028</v>
      </c>
      <c r="L2261" s="3" t="s">
        <v>16725</v>
      </c>
    </row>
    <row r="2262" spans="1:12" x14ac:dyDescent="0.2">
      <c r="A2262" s="1">
        <v>2261</v>
      </c>
      <c r="B2262" s="2" t="s">
        <v>16726</v>
      </c>
      <c r="C2262" s="2" t="s">
        <v>585</v>
      </c>
      <c r="D2262" s="2" t="s">
        <v>8944</v>
      </c>
      <c r="E2262" s="2" t="s">
        <v>16727</v>
      </c>
      <c r="F2262" s="2" t="s">
        <v>16728</v>
      </c>
      <c r="G2262" s="2" t="s">
        <v>17</v>
      </c>
      <c r="H2262" s="2" t="s">
        <v>16729</v>
      </c>
      <c r="I2262" s="2" t="s">
        <v>16730</v>
      </c>
      <c r="J2262" s="3" t="s">
        <v>16731</v>
      </c>
      <c r="K2262" s="4">
        <v>43848</v>
      </c>
      <c r="L2262" s="3" t="s">
        <v>16732</v>
      </c>
    </row>
    <row r="2263" spans="1:12" x14ac:dyDescent="0.2">
      <c r="A2263" s="1">
        <v>2262</v>
      </c>
      <c r="B2263" s="2" t="s">
        <v>16733</v>
      </c>
      <c r="C2263" s="2" t="s">
        <v>4055</v>
      </c>
      <c r="D2263" s="2" t="s">
        <v>8455</v>
      </c>
      <c r="E2263" s="2" t="s">
        <v>16734</v>
      </c>
      <c r="F2263" s="2" t="s">
        <v>16735</v>
      </c>
      <c r="G2263" s="2" t="s">
        <v>181</v>
      </c>
      <c r="H2263" s="2" t="s">
        <v>16736</v>
      </c>
      <c r="I2263" s="2" t="s">
        <v>16737</v>
      </c>
      <c r="J2263" s="3" t="s">
        <v>16738</v>
      </c>
      <c r="K2263" s="4">
        <v>44634</v>
      </c>
      <c r="L2263" s="3" t="s">
        <v>16739</v>
      </c>
    </row>
    <row r="2264" spans="1:12" x14ac:dyDescent="0.2">
      <c r="A2264" s="1">
        <v>2263</v>
      </c>
      <c r="B2264" s="2" t="s">
        <v>16740</v>
      </c>
      <c r="C2264" s="2" t="s">
        <v>8375</v>
      </c>
      <c r="D2264" s="2" t="s">
        <v>1209</v>
      </c>
      <c r="E2264" s="2" t="s">
        <v>16741</v>
      </c>
      <c r="F2264" s="2" t="s">
        <v>16742</v>
      </c>
      <c r="G2264" s="2" t="s">
        <v>1618</v>
      </c>
      <c r="H2264" s="2" t="s">
        <v>16743</v>
      </c>
      <c r="I2264" s="2">
        <v>6231911240</v>
      </c>
      <c r="J2264" s="3" t="s">
        <v>16744</v>
      </c>
      <c r="K2264" s="4">
        <v>43923</v>
      </c>
      <c r="L2264" s="3" t="s">
        <v>16745</v>
      </c>
    </row>
    <row r="2265" spans="1:12" x14ac:dyDescent="0.2">
      <c r="A2265" s="1">
        <v>2264</v>
      </c>
      <c r="B2265" s="2" t="s">
        <v>16746</v>
      </c>
      <c r="C2265" s="2" t="s">
        <v>7839</v>
      </c>
      <c r="D2265" s="2" t="s">
        <v>7497</v>
      </c>
      <c r="E2265" s="2" t="s">
        <v>16747</v>
      </c>
      <c r="F2265" s="2" t="s">
        <v>16748</v>
      </c>
      <c r="G2265" s="2" t="s">
        <v>6042</v>
      </c>
      <c r="H2265" s="2">
        <v>8291722445</v>
      </c>
      <c r="I2265" s="2">
        <v>9423241976</v>
      </c>
      <c r="J2265" s="3" t="s">
        <v>16749</v>
      </c>
      <c r="K2265" s="4">
        <v>44148</v>
      </c>
      <c r="L2265" s="3" t="s">
        <v>16750</v>
      </c>
    </row>
    <row r="2266" spans="1:12" x14ac:dyDescent="0.2">
      <c r="A2266" s="1">
        <v>2265</v>
      </c>
      <c r="B2266" s="2" t="s">
        <v>16751</v>
      </c>
      <c r="C2266" s="2" t="s">
        <v>3877</v>
      </c>
      <c r="D2266" s="2" t="s">
        <v>8821</v>
      </c>
      <c r="E2266" s="2" t="s">
        <v>16752</v>
      </c>
      <c r="F2266" s="2" t="s">
        <v>16753</v>
      </c>
      <c r="G2266" s="2" t="s">
        <v>369</v>
      </c>
      <c r="H2266" s="2" t="s">
        <v>16754</v>
      </c>
      <c r="I2266" s="2" t="s">
        <v>16755</v>
      </c>
      <c r="J2266" s="3" t="s">
        <v>16756</v>
      </c>
      <c r="K2266" s="4">
        <v>44683</v>
      </c>
      <c r="L2266" s="3" t="s">
        <v>16757</v>
      </c>
    </row>
    <row r="2267" spans="1:12" x14ac:dyDescent="0.2">
      <c r="A2267" s="1">
        <v>2266</v>
      </c>
      <c r="B2267" s="2" t="s">
        <v>16758</v>
      </c>
      <c r="C2267" s="2" t="s">
        <v>1001</v>
      </c>
      <c r="D2267" s="2" t="s">
        <v>3781</v>
      </c>
      <c r="E2267" s="2" t="s">
        <v>16759</v>
      </c>
      <c r="F2267" s="2" t="s">
        <v>16760</v>
      </c>
      <c r="G2267" s="2" t="s">
        <v>82</v>
      </c>
      <c r="H2267" s="2" t="s">
        <v>16761</v>
      </c>
      <c r="I2267" s="2" t="s">
        <v>16762</v>
      </c>
      <c r="J2267" s="3" t="s">
        <v>16763</v>
      </c>
      <c r="K2267" s="4">
        <v>44422</v>
      </c>
      <c r="L2267" s="3" t="s">
        <v>16764</v>
      </c>
    </row>
    <row r="2268" spans="1:12" x14ac:dyDescent="0.2">
      <c r="A2268" s="1">
        <v>2267</v>
      </c>
      <c r="B2268" s="2" t="s">
        <v>16765</v>
      </c>
      <c r="C2268" s="2" t="s">
        <v>2563</v>
      </c>
      <c r="D2268" s="2" t="s">
        <v>2915</v>
      </c>
      <c r="E2268" s="2" t="s">
        <v>16766</v>
      </c>
      <c r="F2268" s="2" t="s">
        <v>16767</v>
      </c>
      <c r="G2268" s="2" t="s">
        <v>117</v>
      </c>
      <c r="H2268" s="2" t="s">
        <v>16768</v>
      </c>
      <c r="I2268" s="2" t="s">
        <v>16769</v>
      </c>
      <c r="J2268" s="3" t="s">
        <v>16770</v>
      </c>
      <c r="K2268" s="4">
        <v>44216</v>
      </c>
      <c r="L2268" s="3" t="s">
        <v>16771</v>
      </c>
    </row>
    <row r="2269" spans="1:12" x14ac:dyDescent="0.2">
      <c r="A2269" s="1">
        <v>2268</v>
      </c>
      <c r="B2269" s="2" t="s">
        <v>16772</v>
      </c>
      <c r="C2269" s="2" t="s">
        <v>604</v>
      </c>
      <c r="D2269" s="2" t="s">
        <v>2735</v>
      </c>
      <c r="E2269" s="2" t="s">
        <v>16773</v>
      </c>
      <c r="F2269" s="2" t="s">
        <v>16774</v>
      </c>
      <c r="G2269" s="2" t="s">
        <v>2945</v>
      </c>
      <c r="H2269" s="2" t="s">
        <v>16775</v>
      </c>
      <c r="I2269" s="2" t="s">
        <v>16776</v>
      </c>
      <c r="J2269" s="3" t="s">
        <v>16777</v>
      </c>
      <c r="K2269" s="4">
        <v>44595</v>
      </c>
      <c r="L2269" s="3" t="s">
        <v>16778</v>
      </c>
    </row>
    <row r="2270" spans="1:12" x14ac:dyDescent="0.2">
      <c r="A2270" s="1">
        <v>2269</v>
      </c>
      <c r="B2270" s="2" t="s">
        <v>16779</v>
      </c>
      <c r="C2270" s="2" t="s">
        <v>3392</v>
      </c>
      <c r="D2270" s="2" t="s">
        <v>6291</v>
      </c>
      <c r="E2270" s="2" t="s">
        <v>16780</v>
      </c>
      <c r="F2270" s="2" t="s">
        <v>16781</v>
      </c>
      <c r="G2270" s="2" t="s">
        <v>181</v>
      </c>
      <c r="H2270" s="2">
        <v>1315794276</v>
      </c>
      <c r="I2270" s="2" t="s">
        <v>16782</v>
      </c>
      <c r="J2270" s="3" t="s">
        <v>16783</v>
      </c>
      <c r="K2270" s="4">
        <v>44601</v>
      </c>
      <c r="L2270" s="3" t="s">
        <v>16784</v>
      </c>
    </row>
    <row r="2271" spans="1:12" x14ac:dyDescent="0.2">
      <c r="A2271" s="1">
        <v>2270</v>
      </c>
      <c r="B2271" s="2" t="s">
        <v>16785</v>
      </c>
      <c r="C2271" s="2" t="s">
        <v>2261</v>
      </c>
      <c r="D2271" s="2" t="s">
        <v>4106</v>
      </c>
      <c r="E2271" s="2" t="s">
        <v>16786</v>
      </c>
      <c r="F2271" s="2" t="s">
        <v>16787</v>
      </c>
      <c r="G2271" s="2" t="s">
        <v>1991</v>
      </c>
      <c r="H2271" s="2" t="s">
        <v>16788</v>
      </c>
      <c r="I2271" s="2" t="s">
        <v>16789</v>
      </c>
      <c r="J2271" s="3" t="s">
        <v>16790</v>
      </c>
      <c r="K2271" s="4">
        <v>44251</v>
      </c>
      <c r="L2271" s="3" t="s">
        <v>16791</v>
      </c>
    </row>
    <row r="2272" spans="1:12" x14ac:dyDescent="0.2">
      <c r="A2272" s="1">
        <v>2271</v>
      </c>
      <c r="B2272" s="2" t="s">
        <v>16792</v>
      </c>
      <c r="C2272" s="2" t="s">
        <v>5532</v>
      </c>
      <c r="D2272" s="2" t="s">
        <v>1369</v>
      </c>
      <c r="E2272" s="2" t="s">
        <v>16793</v>
      </c>
      <c r="F2272" s="2" t="s">
        <v>16794</v>
      </c>
      <c r="G2272" s="2" t="s">
        <v>1158</v>
      </c>
      <c r="H2272" s="2" t="s">
        <v>16795</v>
      </c>
      <c r="I2272" s="2" t="s">
        <v>16796</v>
      </c>
      <c r="J2272" s="3" t="s">
        <v>16797</v>
      </c>
      <c r="K2272" s="4">
        <v>44273</v>
      </c>
      <c r="L2272" s="3" t="s">
        <v>16798</v>
      </c>
    </row>
    <row r="2273" spans="1:12" x14ac:dyDescent="0.2">
      <c r="A2273" s="1">
        <v>2272</v>
      </c>
      <c r="B2273" s="2" t="s">
        <v>16799</v>
      </c>
      <c r="C2273" s="2" t="s">
        <v>6555</v>
      </c>
      <c r="D2273" s="2" t="s">
        <v>8099</v>
      </c>
      <c r="E2273" s="2" t="s">
        <v>16800</v>
      </c>
      <c r="F2273" s="2" t="s">
        <v>16801</v>
      </c>
      <c r="G2273" s="2" t="s">
        <v>2378</v>
      </c>
      <c r="H2273" s="2" t="s">
        <v>16802</v>
      </c>
      <c r="I2273" s="2" t="s">
        <v>16803</v>
      </c>
      <c r="J2273" s="3" t="s">
        <v>16804</v>
      </c>
      <c r="K2273" s="4">
        <v>44004</v>
      </c>
      <c r="L2273" s="3" t="s">
        <v>16805</v>
      </c>
    </row>
    <row r="2274" spans="1:12" x14ac:dyDescent="0.2">
      <c r="A2274" s="1">
        <v>2273</v>
      </c>
      <c r="B2274" s="2" t="s">
        <v>16806</v>
      </c>
      <c r="C2274" s="2" t="s">
        <v>1888</v>
      </c>
      <c r="D2274" s="2" t="s">
        <v>1110</v>
      </c>
      <c r="E2274" s="2" t="s">
        <v>16807</v>
      </c>
      <c r="F2274" s="2" t="s">
        <v>16808</v>
      </c>
      <c r="G2274" s="2" t="s">
        <v>36</v>
      </c>
      <c r="H2274" s="2" t="s">
        <v>16809</v>
      </c>
      <c r="I2274" s="2" t="s">
        <v>16810</v>
      </c>
      <c r="J2274" s="3" t="s">
        <v>16811</v>
      </c>
      <c r="K2274" s="4">
        <v>44539</v>
      </c>
      <c r="L2274" s="3" t="s">
        <v>16812</v>
      </c>
    </row>
    <row r="2275" spans="1:12" x14ac:dyDescent="0.2">
      <c r="A2275" s="1">
        <v>2274</v>
      </c>
      <c r="B2275" s="2" t="s">
        <v>16813</v>
      </c>
      <c r="C2275" s="2" t="s">
        <v>12690</v>
      </c>
      <c r="D2275" s="2" t="s">
        <v>6275</v>
      </c>
      <c r="E2275" s="2" t="s">
        <v>16814</v>
      </c>
      <c r="F2275" s="2" t="s">
        <v>16815</v>
      </c>
      <c r="G2275" s="2" t="s">
        <v>1148</v>
      </c>
      <c r="H2275" s="2" t="s">
        <v>16816</v>
      </c>
      <c r="I2275" s="2">
        <f>1-640-667-9562</f>
        <v>-10868</v>
      </c>
      <c r="J2275" s="3" t="s">
        <v>16817</v>
      </c>
      <c r="K2275" s="4">
        <v>44074</v>
      </c>
      <c r="L2275" s="3" t="s">
        <v>16818</v>
      </c>
    </row>
    <row r="2276" spans="1:12" x14ac:dyDescent="0.2">
      <c r="A2276" s="1">
        <v>2275</v>
      </c>
      <c r="B2276" s="2" t="s">
        <v>16819</v>
      </c>
      <c r="C2276" s="2" t="s">
        <v>604</v>
      </c>
      <c r="D2276" s="2" t="s">
        <v>4568</v>
      </c>
      <c r="E2276" s="2" t="s">
        <v>16820</v>
      </c>
      <c r="F2276" s="2" t="s">
        <v>16821</v>
      </c>
      <c r="G2276" s="2" t="s">
        <v>854</v>
      </c>
      <c r="H2276" s="2" t="s">
        <v>16822</v>
      </c>
      <c r="I2276" s="2" t="s">
        <v>16823</v>
      </c>
      <c r="J2276" s="3" t="s">
        <v>16824</v>
      </c>
      <c r="K2276" s="4">
        <v>44630</v>
      </c>
      <c r="L2276" s="3" t="s">
        <v>16825</v>
      </c>
    </row>
    <row r="2277" spans="1:12" x14ac:dyDescent="0.2">
      <c r="A2277" s="1">
        <v>2276</v>
      </c>
      <c r="B2277" s="2" t="s">
        <v>16826</v>
      </c>
      <c r="C2277" s="2" t="s">
        <v>16827</v>
      </c>
      <c r="D2277" s="2" t="s">
        <v>5267</v>
      </c>
      <c r="E2277" s="2" t="s">
        <v>16828</v>
      </c>
      <c r="F2277" s="2" t="s">
        <v>14319</v>
      </c>
      <c r="G2277" s="2" t="s">
        <v>635</v>
      </c>
      <c r="H2277" s="2">
        <v>6336966007</v>
      </c>
      <c r="I2277" s="2" t="s">
        <v>16829</v>
      </c>
      <c r="J2277" s="3" t="s">
        <v>16830</v>
      </c>
      <c r="K2277" s="4">
        <v>44002</v>
      </c>
      <c r="L2277" s="3" t="s">
        <v>16831</v>
      </c>
    </row>
    <row r="2278" spans="1:12" x14ac:dyDescent="0.2">
      <c r="A2278" s="1">
        <v>2277</v>
      </c>
      <c r="B2278" s="2" t="s">
        <v>16832</v>
      </c>
      <c r="C2278" s="2" t="s">
        <v>6785</v>
      </c>
      <c r="D2278" s="2" t="s">
        <v>2641</v>
      </c>
      <c r="E2278" s="2" t="s">
        <v>16833</v>
      </c>
      <c r="F2278" s="2" t="s">
        <v>16834</v>
      </c>
      <c r="G2278" s="2" t="s">
        <v>419</v>
      </c>
      <c r="H2278" s="2" t="s">
        <v>16835</v>
      </c>
      <c r="I2278" s="2" t="s">
        <v>16836</v>
      </c>
      <c r="J2278" s="3" t="s">
        <v>16837</v>
      </c>
      <c r="K2278" s="4">
        <v>44637</v>
      </c>
      <c r="L2278" s="3" t="s">
        <v>16838</v>
      </c>
    </row>
    <row r="2279" spans="1:12" x14ac:dyDescent="0.2">
      <c r="A2279" s="1">
        <v>2278</v>
      </c>
      <c r="B2279" s="2" t="s">
        <v>16839</v>
      </c>
      <c r="C2279" s="2" t="s">
        <v>7026</v>
      </c>
      <c r="D2279" s="2" t="s">
        <v>14742</v>
      </c>
      <c r="E2279" s="2" t="s">
        <v>16840</v>
      </c>
      <c r="F2279" s="2" t="s">
        <v>16841</v>
      </c>
      <c r="G2279" s="2" t="s">
        <v>2080</v>
      </c>
      <c r="H2279" s="2" t="s">
        <v>16842</v>
      </c>
      <c r="I2279" s="2" t="s">
        <v>16843</v>
      </c>
      <c r="J2279" s="3" t="s">
        <v>16844</v>
      </c>
      <c r="K2279" s="4">
        <v>43967</v>
      </c>
      <c r="L2279" s="3" t="s">
        <v>16845</v>
      </c>
    </row>
    <row r="2280" spans="1:12" x14ac:dyDescent="0.2">
      <c r="A2280" s="1">
        <v>2279</v>
      </c>
      <c r="B2280" s="2" t="s">
        <v>16846</v>
      </c>
      <c r="C2280" s="2" t="s">
        <v>7167</v>
      </c>
      <c r="D2280" s="2" t="s">
        <v>5593</v>
      </c>
      <c r="E2280" s="2" t="s">
        <v>15796</v>
      </c>
      <c r="F2280" s="2" t="s">
        <v>16847</v>
      </c>
      <c r="G2280" s="2" t="s">
        <v>162</v>
      </c>
      <c r="H2280" s="2">
        <v>1669569024</v>
      </c>
      <c r="I2280" s="2" t="s">
        <v>16848</v>
      </c>
      <c r="J2280" s="3" t="s">
        <v>16849</v>
      </c>
      <c r="K2280" s="4">
        <v>43844</v>
      </c>
      <c r="L2280" s="3" t="s">
        <v>16850</v>
      </c>
    </row>
    <row r="2281" spans="1:12" x14ac:dyDescent="0.2">
      <c r="A2281" s="1">
        <v>2280</v>
      </c>
      <c r="B2281" s="2" t="s">
        <v>16851</v>
      </c>
      <c r="C2281" s="2" t="s">
        <v>1633</v>
      </c>
      <c r="D2281" s="2" t="s">
        <v>3157</v>
      </c>
      <c r="E2281" s="2" t="s">
        <v>16852</v>
      </c>
      <c r="F2281" s="2" t="s">
        <v>16853</v>
      </c>
      <c r="G2281" s="2" t="s">
        <v>283</v>
      </c>
      <c r="H2281" s="2">
        <v>9118924586</v>
      </c>
      <c r="I2281" s="2" t="s">
        <v>16854</v>
      </c>
      <c r="J2281" s="3" t="s">
        <v>16855</v>
      </c>
      <c r="K2281" s="4">
        <v>44451</v>
      </c>
      <c r="L2281" s="3" t="s">
        <v>15891</v>
      </c>
    </row>
    <row r="2282" spans="1:12" x14ac:dyDescent="0.2">
      <c r="A2282" s="1">
        <v>2281</v>
      </c>
      <c r="B2282" s="2" t="s">
        <v>16856</v>
      </c>
      <c r="C2282" s="2" t="s">
        <v>10252</v>
      </c>
      <c r="D2282" s="2" t="s">
        <v>254</v>
      </c>
      <c r="E2282" s="2" t="s">
        <v>16857</v>
      </c>
      <c r="F2282" s="2" t="s">
        <v>16858</v>
      </c>
      <c r="G2282" s="2" t="s">
        <v>1544</v>
      </c>
      <c r="H2282" s="2" t="s">
        <v>16859</v>
      </c>
      <c r="I2282" s="2" t="s">
        <v>16860</v>
      </c>
      <c r="J2282" s="3" t="s">
        <v>16861</v>
      </c>
      <c r="K2282" s="4">
        <v>43887</v>
      </c>
      <c r="L2282" s="3" t="s">
        <v>16862</v>
      </c>
    </row>
    <row r="2283" spans="1:12" x14ac:dyDescent="0.2">
      <c r="A2283" s="1">
        <v>2282</v>
      </c>
      <c r="B2283" s="2" t="s">
        <v>16863</v>
      </c>
      <c r="C2283" s="2" t="s">
        <v>3557</v>
      </c>
      <c r="D2283" s="2" t="s">
        <v>3717</v>
      </c>
      <c r="E2283" s="2" t="s">
        <v>16864</v>
      </c>
      <c r="F2283" s="2" t="s">
        <v>16865</v>
      </c>
      <c r="G2283" s="2" t="s">
        <v>1534</v>
      </c>
      <c r="H2283" s="2" t="s">
        <v>16866</v>
      </c>
      <c r="I2283" s="2">
        <v>4409276892</v>
      </c>
      <c r="J2283" s="3" t="s">
        <v>16867</v>
      </c>
      <c r="K2283" s="4">
        <v>44188</v>
      </c>
      <c r="L2283" s="3" t="s">
        <v>16868</v>
      </c>
    </row>
    <row r="2284" spans="1:12" x14ac:dyDescent="0.2">
      <c r="A2284" s="1">
        <v>2283</v>
      </c>
      <c r="B2284" s="2" t="s">
        <v>16869</v>
      </c>
      <c r="C2284" s="2" t="s">
        <v>1084</v>
      </c>
      <c r="D2284" s="2" t="s">
        <v>9638</v>
      </c>
      <c r="E2284" s="2" t="s">
        <v>16870</v>
      </c>
      <c r="F2284" s="2" t="s">
        <v>16871</v>
      </c>
      <c r="G2284" s="2" t="s">
        <v>7163</v>
      </c>
      <c r="H2284" s="2" t="s">
        <v>16872</v>
      </c>
      <c r="I2284" s="2" t="s">
        <v>16873</v>
      </c>
      <c r="J2284" s="3" t="s">
        <v>16874</v>
      </c>
      <c r="K2284" s="4">
        <v>44482</v>
      </c>
      <c r="L2284" s="3" t="s">
        <v>16875</v>
      </c>
    </row>
    <row r="2285" spans="1:12" x14ac:dyDescent="0.2">
      <c r="A2285" s="1">
        <v>2284</v>
      </c>
      <c r="B2285" s="2" t="s">
        <v>16876</v>
      </c>
      <c r="C2285" s="2" t="s">
        <v>982</v>
      </c>
      <c r="D2285" s="2" t="s">
        <v>2077</v>
      </c>
      <c r="E2285" s="2" t="s">
        <v>10045</v>
      </c>
      <c r="F2285" s="2" t="s">
        <v>16877</v>
      </c>
      <c r="G2285" s="2" t="s">
        <v>311</v>
      </c>
      <c r="H2285" s="2" t="s">
        <v>16878</v>
      </c>
      <c r="I2285" s="2" t="s">
        <v>16879</v>
      </c>
      <c r="J2285" s="3" t="s">
        <v>16880</v>
      </c>
      <c r="K2285" s="4">
        <v>44663</v>
      </c>
      <c r="L2285" s="3" t="s">
        <v>16881</v>
      </c>
    </row>
    <row r="2286" spans="1:12" x14ac:dyDescent="0.2">
      <c r="A2286" s="1">
        <v>2285</v>
      </c>
      <c r="B2286" s="2" t="s">
        <v>16882</v>
      </c>
      <c r="C2286" s="2" t="s">
        <v>4798</v>
      </c>
      <c r="D2286" s="2" t="s">
        <v>4887</v>
      </c>
      <c r="E2286" s="2" t="s">
        <v>16883</v>
      </c>
      <c r="F2286" s="2" t="s">
        <v>16884</v>
      </c>
      <c r="G2286" s="2" t="s">
        <v>190</v>
      </c>
      <c r="H2286" s="2" t="s">
        <v>16885</v>
      </c>
      <c r="I2286" s="2" t="s">
        <v>16886</v>
      </c>
      <c r="J2286" s="3" t="s">
        <v>16887</v>
      </c>
      <c r="K2286" s="4">
        <v>44469</v>
      </c>
      <c r="L2286" s="3" t="s">
        <v>16888</v>
      </c>
    </row>
    <row r="2287" spans="1:12" x14ac:dyDescent="0.2">
      <c r="A2287" s="1">
        <v>2286</v>
      </c>
      <c r="B2287" s="2" t="s">
        <v>16889</v>
      </c>
      <c r="C2287" s="2" t="s">
        <v>3725</v>
      </c>
      <c r="D2287" s="2" t="s">
        <v>10578</v>
      </c>
      <c r="E2287" s="2" t="s">
        <v>16890</v>
      </c>
      <c r="F2287" s="2" t="s">
        <v>16891</v>
      </c>
      <c r="G2287" s="2" t="s">
        <v>1738</v>
      </c>
      <c r="H2287" s="2" t="s">
        <v>16892</v>
      </c>
      <c r="I2287" s="2" t="s">
        <v>16893</v>
      </c>
      <c r="J2287" s="3" t="s">
        <v>16894</v>
      </c>
      <c r="K2287" s="4">
        <v>43845</v>
      </c>
      <c r="L2287" s="3" t="s">
        <v>16895</v>
      </c>
    </row>
    <row r="2288" spans="1:12" x14ac:dyDescent="0.2">
      <c r="A2288" s="1">
        <v>2287</v>
      </c>
      <c r="B2288" s="2" t="s">
        <v>16896</v>
      </c>
      <c r="C2288" s="2" t="s">
        <v>4475</v>
      </c>
      <c r="D2288" s="2" t="s">
        <v>6072</v>
      </c>
      <c r="E2288" s="2" t="s">
        <v>16897</v>
      </c>
      <c r="F2288" s="2" t="s">
        <v>16898</v>
      </c>
      <c r="G2288" s="2" t="s">
        <v>1317</v>
      </c>
      <c r="H2288" s="2" t="s">
        <v>16899</v>
      </c>
      <c r="I2288" s="2" t="s">
        <v>16900</v>
      </c>
      <c r="J2288" s="3" t="s">
        <v>16901</v>
      </c>
      <c r="K2288" s="4">
        <v>44216</v>
      </c>
      <c r="L2288" s="3" t="s">
        <v>16902</v>
      </c>
    </row>
    <row r="2289" spans="1:12" x14ac:dyDescent="0.2">
      <c r="A2289" s="1">
        <v>2288</v>
      </c>
      <c r="B2289" s="2" t="s">
        <v>16903</v>
      </c>
      <c r="C2289" s="2" t="s">
        <v>443</v>
      </c>
      <c r="D2289" s="2" t="s">
        <v>4887</v>
      </c>
      <c r="E2289" s="2" t="s">
        <v>4947</v>
      </c>
      <c r="F2289" s="2" t="s">
        <v>16904</v>
      </c>
      <c r="G2289" s="2" t="s">
        <v>1637</v>
      </c>
      <c r="H2289" s="2" t="s">
        <v>16905</v>
      </c>
      <c r="I2289" s="2" t="s">
        <v>16906</v>
      </c>
      <c r="J2289" s="3" t="s">
        <v>16907</v>
      </c>
      <c r="K2289" s="4">
        <v>44461</v>
      </c>
      <c r="L2289" s="3" t="s">
        <v>16908</v>
      </c>
    </row>
    <row r="2290" spans="1:12" x14ac:dyDescent="0.2">
      <c r="A2290" s="1">
        <v>2289</v>
      </c>
      <c r="B2290" s="2" t="s">
        <v>16909</v>
      </c>
      <c r="C2290" s="2" t="s">
        <v>7488</v>
      </c>
      <c r="D2290" s="2" t="s">
        <v>2435</v>
      </c>
      <c r="E2290" s="2" t="s">
        <v>16910</v>
      </c>
      <c r="F2290" s="2" t="s">
        <v>16911</v>
      </c>
      <c r="G2290" s="2" t="s">
        <v>1013</v>
      </c>
      <c r="H2290" s="2" t="s">
        <v>16912</v>
      </c>
      <c r="I2290" s="2" t="s">
        <v>16913</v>
      </c>
      <c r="J2290" s="3" t="s">
        <v>16914</v>
      </c>
      <c r="K2290" s="4">
        <v>44300</v>
      </c>
      <c r="L2290" s="3" t="s">
        <v>16915</v>
      </c>
    </row>
    <row r="2291" spans="1:12" x14ac:dyDescent="0.2">
      <c r="A2291" s="1">
        <v>2290</v>
      </c>
      <c r="B2291" s="2" t="s">
        <v>16916</v>
      </c>
      <c r="C2291" s="2" t="s">
        <v>14075</v>
      </c>
      <c r="D2291" s="2" t="s">
        <v>12498</v>
      </c>
      <c r="E2291" s="2" t="s">
        <v>16917</v>
      </c>
      <c r="F2291" s="2" t="s">
        <v>16918</v>
      </c>
      <c r="G2291" s="2" t="s">
        <v>1032</v>
      </c>
      <c r="H2291" s="2" t="s">
        <v>16919</v>
      </c>
      <c r="I2291" s="2" t="s">
        <v>16920</v>
      </c>
      <c r="J2291" s="3" t="s">
        <v>16921</v>
      </c>
      <c r="K2291" s="4">
        <v>44294</v>
      </c>
      <c r="L2291" s="3" t="s">
        <v>16922</v>
      </c>
    </row>
    <row r="2292" spans="1:12" x14ac:dyDescent="0.2">
      <c r="A2292" s="1">
        <v>2291</v>
      </c>
      <c r="B2292" s="2" t="s">
        <v>16923</v>
      </c>
      <c r="C2292" s="2" t="s">
        <v>4048</v>
      </c>
      <c r="D2292" s="2" t="s">
        <v>10706</v>
      </c>
      <c r="E2292" s="2" t="s">
        <v>16924</v>
      </c>
      <c r="F2292" s="2" t="s">
        <v>16925</v>
      </c>
      <c r="G2292" s="2" t="s">
        <v>976</v>
      </c>
      <c r="H2292" s="2" t="s">
        <v>16926</v>
      </c>
      <c r="I2292" s="2" t="s">
        <v>16927</v>
      </c>
      <c r="J2292" s="3" t="s">
        <v>16928</v>
      </c>
      <c r="K2292" s="4">
        <v>44548</v>
      </c>
      <c r="L2292" s="3" t="s">
        <v>16929</v>
      </c>
    </row>
    <row r="2293" spans="1:12" x14ac:dyDescent="0.2">
      <c r="A2293" s="1">
        <v>2292</v>
      </c>
      <c r="B2293" s="2" t="s">
        <v>16930</v>
      </c>
      <c r="C2293" s="2" t="s">
        <v>2546</v>
      </c>
      <c r="D2293" s="2" t="s">
        <v>11287</v>
      </c>
      <c r="E2293" s="2" t="s">
        <v>16931</v>
      </c>
      <c r="F2293" s="2" t="s">
        <v>16932</v>
      </c>
      <c r="G2293" s="2" t="s">
        <v>3133</v>
      </c>
      <c r="H2293" s="2" t="s">
        <v>16933</v>
      </c>
      <c r="I2293" s="2" t="s">
        <v>16934</v>
      </c>
      <c r="J2293" s="3" t="s">
        <v>16935</v>
      </c>
      <c r="K2293" s="4">
        <v>44649</v>
      </c>
      <c r="L2293" s="3" t="s">
        <v>16936</v>
      </c>
    </row>
    <row r="2294" spans="1:12" x14ac:dyDescent="0.2">
      <c r="A2294" s="1">
        <v>2293</v>
      </c>
      <c r="B2294" s="2" t="s">
        <v>16937</v>
      </c>
      <c r="C2294" s="2" t="s">
        <v>15257</v>
      </c>
      <c r="D2294" s="2" t="s">
        <v>4932</v>
      </c>
      <c r="E2294" s="2" t="s">
        <v>16938</v>
      </c>
      <c r="F2294" s="2" t="s">
        <v>16939</v>
      </c>
      <c r="G2294" s="2" t="s">
        <v>714</v>
      </c>
      <c r="H2294" s="2" t="s">
        <v>16940</v>
      </c>
      <c r="I2294" s="2">
        <f>1-471-514-936</f>
        <v>-1920</v>
      </c>
      <c r="J2294" s="3" t="s">
        <v>16941</v>
      </c>
      <c r="K2294" s="4">
        <v>44353</v>
      </c>
      <c r="L2294" s="3" t="s">
        <v>16942</v>
      </c>
    </row>
    <row r="2295" spans="1:12" x14ac:dyDescent="0.2">
      <c r="A2295" s="1">
        <v>2294</v>
      </c>
      <c r="B2295" s="2" t="s">
        <v>16943</v>
      </c>
      <c r="C2295" s="2" t="s">
        <v>1093</v>
      </c>
      <c r="D2295" s="2" t="s">
        <v>8261</v>
      </c>
      <c r="E2295" s="2" t="s">
        <v>16944</v>
      </c>
      <c r="F2295" s="2" t="s">
        <v>16945</v>
      </c>
      <c r="G2295" s="2" t="s">
        <v>7170</v>
      </c>
      <c r="H2295" s="2" t="s">
        <v>16946</v>
      </c>
      <c r="I2295" s="2" t="s">
        <v>16947</v>
      </c>
      <c r="J2295" s="3" t="s">
        <v>16948</v>
      </c>
      <c r="K2295" s="4">
        <v>44079</v>
      </c>
      <c r="L2295" s="3" t="s">
        <v>9742</v>
      </c>
    </row>
    <row r="2296" spans="1:12" x14ac:dyDescent="0.2">
      <c r="A2296" s="1">
        <v>2295</v>
      </c>
      <c r="B2296" s="2" t="s">
        <v>16949</v>
      </c>
      <c r="C2296" s="2" t="s">
        <v>11429</v>
      </c>
      <c r="D2296" s="2" t="s">
        <v>1175</v>
      </c>
      <c r="E2296" s="2" t="s">
        <v>16950</v>
      </c>
      <c r="F2296" s="2" t="s">
        <v>16951</v>
      </c>
      <c r="G2296" s="2" t="s">
        <v>1627</v>
      </c>
      <c r="H2296" s="2" t="s">
        <v>16952</v>
      </c>
      <c r="I2296" s="2" t="s">
        <v>16953</v>
      </c>
      <c r="J2296" s="3" t="s">
        <v>16954</v>
      </c>
      <c r="K2296" s="4">
        <v>44619</v>
      </c>
      <c r="L2296" s="3" t="s">
        <v>16955</v>
      </c>
    </row>
    <row r="2297" spans="1:12" x14ac:dyDescent="0.2">
      <c r="A2297" s="1">
        <v>2296</v>
      </c>
      <c r="B2297" s="2" t="s">
        <v>16956</v>
      </c>
      <c r="C2297" s="2" t="s">
        <v>11998</v>
      </c>
      <c r="D2297" s="2" t="s">
        <v>10408</v>
      </c>
      <c r="E2297" s="2" t="s">
        <v>16957</v>
      </c>
      <c r="F2297" s="2" t="s">
        <v>16958</v>
      </c>
      <c r="G2297" s="2" t="s">
        <v>181</v>
      </c>
      <c r="H2297" s="2" t="s">
        <v>16959</v>
      </c>
      <c r="I2297" s="2" t="s">
        <v>16960</v>
      </c>
      <c r="J2297" s="3" t="s">
        <v>16961</v>
      </c>
      <c r="K2297" s="4">
        <v>44349</v>
      </c>
      <c r="L2297" s="3" t="s">
        <v>16962</v>
      </c>
    </row>
    <row r="2298" spans="1:12" x14ac:dyDescent="0.2">
      <c r="A2298" s="1">
        <v>2297</v>
      </c>
      <c r="B2298" s="2" t="s">
        <v>16963</v>
      </c>
      <c r="C2298" s="2" t="s">
        <v>546</v>
      </c>
      <c r="D2298" s="2" t="s">
        <v>4225</v>
      </c>
      <c r="E2298" s="2" t="s">
        <v>16964</v>
      </c>
      <c r="F2298" s="2" t="s">
        <v>15172</v>
      </c>
      <c r="G2298" s="2" t="s">
        <v>1973</v>
      </c>
      <c r="H2298" s="2" t="s">
        <v>16965</v>
      </c>
      <c r="I2298" s="2">
        <v>1876708892</v>
      </c>
      <c r="J2298" s="3" t="s">
        <v>16966</v>
      </c>
      <c r="K2298" s="4">
        <v>44018</v>
      </c>
      <c r="L2298" s="3" t="s">
        <v>16967</v>
      </c>
    </row>
    <row r="2299" spans="1:12" x14ac:dyDescent="0.2">
      <c r="A2299" s="1">
        <v>2298</v>
      </c>
      <c r="B2299" s="2" t="s">
        <v>16968</v>
      </c>
      <c r="C2299" s="2" t="s">
        <v>4105</v>
      </c>
      <c r="D2299" s="2" t="s">
        <v>4663</v>
      </c>
      <c r="E2299" s="2" t="s">
        <v>16969</v>
      </c>
      <c r="F2299" s="2" t="s">
        <v>16970</v>
      </c>
      <c r="G2299" s="2" t="s">
        <v>1058</v>
      </c>
      <c r="H2299" s="2" t="s">
        <v>16971</v>
      </c>
      <c r="I2299" s="2" t="s">
        <v>16972</v>
      </c>
      <c r="J2299" s="3" t="s">
        <v>16973</v>
      </c>
      <c r="K2299" s="4">
        <v>44254</v>
      </c>
      <c r="L2299" s="3" t="s">
        <v>16974</v>
      </c>
    </row>
    <row r="2300" spans="1:12" x14ac:dyDescent="0.2">
      <c r="A2300" s="1">
        <v>2299</v>
      </c>
      <c r="B2300" s="2" t="s">
        <v>16975</v>
      </c>
      <c r="C2300" s="2" t="s">
        <v>4489</v>
      </c>
      <c r="D2300" s="2" t="s">
        <v>2391</v>
      </c>
      <c r="E2300" s="2" t="s">
        <v>16976</v>
      </c>
      <c r="F2300" s="2" t="s">
        <v>16977</v>
      </c>
      <c r="G2300" s="2" t="s">
        <v>1882</v>
      </c>
      <c r="H2300" s="2" t="s">
        <v>16978</v>
      </c>
      <c r="I2300" s="2" t="s">
        <v>16979</v>
      </c>
      <c r="J2300" s="3" t="s">
        <v>16980</v>
      </c>
      <c r="K2300" s="4">
        <v>44618</v>
      </c>
      <c r="L2300" s="3" t="s">
        <v>16981</v>
      </c>
    </row>
    <row r="2301" spans="1:12" x14ac:dyDescent="0.2">
      <c r="A2301" s="1">
        <v>2300</v>
      </c>
      <c r="B2301" s="2" t="s">
        <v>16982</v>
      </c>
      <c r="C2301" s="2" t="s">
        <v>2303</v>
      </c>
      <c r="D2301" s="2" t="s">
        <v>8059</v>
      </c>
      <c r="E2301" s="2" t="s">
        <v>16983</v>
      </c>
      <c r="F2301" s="2" t="s">
        <v>16984</v>
      </c>
      <c r="G2301" s="2" t="s">
        <v>2191</v>
      </c>
      <c r="H2301" s="2" t="s">
        <v>16985</v>
      </c>
      <c r="I2301" s="2" t="s">
        <v>16986</v>
      </c>
      <c r="J2301" s="3" t="s">
        <v>16987</v>
      </c>
      <c r="K2301" s="4">
        <v>44133</v>
      </c>
      <c r="L2301" s="3" t="s">
        <v>6154</v>
      </c>
    </row>
    <row r="2302" spans="1:12" x14ac:dyDescent="0.2">
      <c r="A2302" s="1">
        <v>2301</v>
      </c>
      <c r="B2302" s="2" t="s">
        <v>16988</v>
      </c>
      <c r="C2302" s="2" t="s">
        <v>1288</v>
      </c>
      <c r="D2302" s="2" t="s">
        <v>2350</v>
      </c>
      <c r="E2302" s="2" t="s">
        <v>16989</v>
      </c>
      <c r="F2302" s="2" t="s">
        <v>16990</v>
      </c>
      <c r="G2302" s="2" t="s">
        <v>437</v>
      </c>
      <c r="H2302" s="2" t="s">
        <v>16991</v>
      </c>
      <c r="I2302" s="2" t="s">
        <v>16992</v>
      </c>
      <c r="J2302" s="3" t="s">
        <v>16993</v>
      </c>
      <c r="K2302" s="4">
        <v>44151</v>
      </c>
      <c r="L2302" s="3" t="s">
        <v>16994</v>
      </c>
    </row>
    <row r="2303" spans="1:12" x14ac:dyDescent="0.2">
      <c r="A2303" s="1">
        <v>2302</v>
      </c>
      <c r="B2303" s="2" t="s">
        <v>16995</v>
      </c>
      <c r="C2303" s="2" t="s">
        <v>1127</v>
      </c>
      <c r="D2303" s="2" t="s">
        <v>3385</v>
      </c>
      <c r="E2303" s="2" t="s">
        <v>16996</v>
      </c>
      <c r="F2303" s="2" t="s">
        <v>16997</v>
      </c>
      <c r="G2303" s="2" t="s">
        <v>3623</v>
      </c>
      <c r="H2303" s="2" t="s">
        <v>16998</v>
      </c>
      <c r="I2303" s="2" t="s">
        <v>16999</v>
      </c>
      <c r="J2303" s="3" t="s">
        <v>17000</v>
      </c>
      <c r="K2303" s="4">
        <v>44016</v>
      </c>
      <c r="L2303" s="3" t="s">
        <v>17001</v>
      </c>
    </row>
    <row r="2304" spans="1:12" x14ac:dyDescent="0.2">
      <c r="A2304" s="1">
        <v>2303</v>
      </c>
      <c r="B2304" s="2" t="s">
        <v>17002</v>
      </c>
      <c r="C2304" s="2" t="s">
        <v>4748</v>
      </c>
      <c r="D2304" s="2" t="s">
        <v>1598</v>
      </c>
      <c r="E2304" s="2" t="s">
        <v>17003</v>
      </c>
      <c r="F2304" s="2" t="s">
        <v>17004</v>
      </c>
      <c r="G2304" s="2" t="s">
        <v>378</v>
      </c>
      <c r="H2304" s="2" t="s">
        <v>17005</v>
      </c>
      <c r="I2304" s="2" t="s">
        <v>17006</v>
      </c>
      <c r="J2304" s="3" t="s">
        <v>17007</v>
      </c>
      <c r="K2304" s="4">
        <v>44498</v>
      </c>
      <c r="L2304" s="3" t="s">
        <v>17008</v>
      </c>
    </row>
    <row r="2305" spans="1:12" x14ac:dyDescent="0.2">
      <c r="A2305" s="1">
        <v>2304</v>
      </c>
      <c r="B2305" s="2" t="s">
        <v>17009</v>
      </c>
      <c r="C2305" s="2" t="s">
        <v>784</v>
      </c>
      <c r="D2305" s="2" t="s">
        <v>17010</v>
      </c>
      <c r="E2305" s="2" t="s">
        <v>17011</v>
      </c>
      <c r="F2305" s="2" t="s">
        <v>17012</v>
      </c>
      <c r="G2305" s="2" t="s">
        <v>835</v>
      </c>
      <c r="H2305" s="2" t="s">
        <v>17013</v>
      </c>
      <c r="I2305" s="2" t="s">
        <v>17014</v>
      </c>
      <c r="J2305" s="3" t="s">
        <v>17015</v>
      </c>
      <c r="K2305" s="4">
        <v>44508</v>
      </c>
      <c r="L2305" s="3" t="s">
        <v>17016</v>
      </c>
    </row>
    <row r="2306" spans="1:12" x14ac:dyDescent="0.2">
      <c r="A2306" s="1">
        <v>2305</v>
      </c>
      <c r="B2306" s="2" t="s">
        <v>17017</v>
      </c>
      <c r="C2306" s="2" t="s">
        <v>5783</v>
      </c>
      <c r="D2306" s="2" t="s">
        <v>7519</v>
      </c>
      <c r="E2306" s="2" t="s">
        <v>17018</v>
      </c>
      <c r="F2306" s="2" t="s">
        <v>17019</v>
      </c>
      <c r="G2306" s="2" t="s">
        <v>293</v>
      </c>
      <c r="H2306" s="2">
        <v>3290552810</v>
      </c>
      <c r="I2306" s="2" t="s">
        <v>17020</v>
      </c>
      <c r="J2306" s="3" t="s">
        <v>17021</v>
      </c>
      <c r="K2306" s="4">
        <v>44193</v>
      </c>
      <c r="L2306" s="3" t="s">
        <v>4893</v>
      </c>
    </row>
    <row r="2307" spans="1:12" x14ac:dyDescent="0.2">
      <c r="A2307" s="1">
        <v>2306</v>
      </c>
      <c r="B2307" s="2" t="s">
        <v>17022</v>
      </c>
      <c r="C2307" s="2" t="s">
        <v>6455</v>
      </c>
      <c r="D2307" s="2" t="s">
        <v>2574</v>
      </c>
      <c r="E2307" s="2" t="s">
        <v>17023</v>
      </c>
      <c r="F2307" s="2" t="s">
        <v>17024</v>
      </c>
      <c r="G2307" s="2" t="s">
        <v>7345</v>
      </c>
      <c r="H2307" s="2" t="s">
        <v>17025</v>
      </c>
      <c r="I2307" s="2">
        <f>1-431-302-386</f>
        <v>-1118</v>
      </c>
      <c r="J2307" s="3" t="s">
        <v>17026</v>
      </c>
      <c r="K2307" s="4">
        <v>44501</v>
      </c>
      <c r="L2307" s="3" t="s">
        <v>12852</v>
      </c>
    </row>
    <row r="2308" spans="1:12" x14ac:dyDescent="0.2">
      <c r="A2308" s="1">
        <v>2307</v>
      </c>
      <c r="B2308" s="2" t="s">
        <v>17027</v>
      </c>
      <c r="C2308" s="2" t="s">
        <v>3743</v>
      </c>
      <c r="D2308" s="2" t="s">
        <v>2996</v>
      </c>
      <c r="E2308" s="2" t="s">
        <v>17028</v>
      </c>
      <c r="F2308" s="2" t="s">
        <v>16884</v>
      </c>
      <c r="G2308" s="2" t="s">
        <v>3055</v>
      </c>
      <c r="H2308" s="2">
        <v>5425875834</v>
      </c>
      <c r="I2308" s="2" t="s">
        <v>17029</v>
      </c>
      <c r="J2308" s="3" t="s">
        <v>17030</v>
      </c>
      <c r="K2308" s="4">
        <v>44508</v>
      </c>
      <c r="L2308" s="3" t="s">
        <v>17031</v>
      </c>
    </row>
    <row r="2309" spans="1:12" x14ac:dyDescent="0.2">
      <c r="A2309" s="1">
        <v>2308</v>
      </c>
      <c r="B2309" s="2" t="s">
        <v>17032</v>
      </c>
      <c r="C2309" s="2" t="s">
        <v>3165</v>
      </c>
      <c r="D2309" s="2" t="s">
        <v>11287</v>
      </c>
      <c r="E2309" s="2" t="s">
        <v>17033</v>
      </c>
      <c r="F2309" s="2" t="s">
        <v>7709</v>
      </c>
      <c r="G2309" s="2" t="s">
        <v>2636</v>
      </c>
      <c r="H2309" s="2" t="s">
        <v>17034</v>
      </c>
      <c r="I2309" s="2" t="s">
        <v>17035</v>
      </c>
      <c r="J2309" s="3" t="s">
        <v>17036</v>
      </c>
      <c r="K2309" s="4">
        <v>44141</v>
      </c>
      <c r="L2309" s="3" t="s">
        <v>17037</v>
      </c>
    </row>
    <row r="2310" spans="1:12" x14ac:dyDescent="0.2">
      <c r="A2310" s="1">
        <v>2309</v>
      </c>
      <c r="B2310" s="2" t="s">
        <v>17038</v>
      </c>
      <c r="C2310" s="2" t="s">
        <v>3505</v>
      </c>
      <c r="D2310" s="2" t="s">
        <v>2951</v>
      </c>
      <c r="E2310" s="2" t="s">
        <v>17039</v>
      </c>
      <c r="F2310" s="2" t="s">
        <v>17040</v>
      </c>
      <c r="G2310" s="2" t="s">
        <v>6640</v>
      </c>
      <c r="H2310" s="2" t="s">
        <v>17041</v>
      </c>
      <c r="I2310" s="2" t="s">
        <v>17042</v>
      </c>
      <c r="J2310" s="3" t="s">
        <v>17043</v>
      </c>
      <c r="K2310" s="4">
        <v>44089</v>
      </c>
      <c r="L2310" s="3" t="s">
        <v>17044</v>
      </c>
    </row>
    <row r="2311" spans="1:12" x14ac:dyDescent="0.2">
      <c r="A2311" s="1">
        <v>2310</v>
      </c>
      <c r="B2311" s="2" t="s">
        <v>17045</v>
      </c>
      <c r="C2311" s="2" t="s">
        <v>7917</v>
      </c>
      <c r="D2311" s="2" t="s">
        <v>1289</v>
      </c>
      <c r="E2311" s="2" t="s">
        <v>17046</v>
      </c>
      <c r="F2311" s="2" t="s">
        <v>17047</v>
      </c>
      <c r="G2311" s="2" t="s">
        <v>5822</v>
      </c>
      <c r="H2311" s="2" t="s">
        <v>17048</v>
      </c>
      <c r="I2311" s="2" t="s">
        <v>17049</v>
      </c>
      <c r="J2311" s="3" t="s">
        <v>17050</v>
      </c>
      <c r="K2311" s="4">
        <v>44589</v>
      </c>
      <c r="L2311" s="3" t="s">
        <v>10894</v>
      </c>
    </row>
    <row r="2312" spans="1:12" x14ac:dyDescent="0.2">
      <c r="A2312" s="1">
        <v>2311</v>
      </c>
      <c r="B2312" s="2" t="s">
        <v>17051</v>
      </c>
      <c r="C2312" s="2" t="s">
        <v>775</v>
      </c>
      <c r="D2312" s="2" t="s">
        <v>308</v>
      </c>
      <c r="E2312" s="2" t="s">
        <v>17052</v>
      </c>
      <c r="F2312" s="2" t="s">
        <v>17053</v>
      </c>
      <c r="G2312" s="2" t="s">
        <v>5163</v>
      </c>
      <c r="H2312" s="2" t="s">
        <v>17054</v>
      </c>
      <c r="I2312" s="2" t="s">
        <v>17055</v>
      </c>
      <c r="J2312" s="3" t="s">
        <v>17056</v>
      </c>
      <c r="K2312" s="4">
        <v>44388</v>
      </c>
      <c r="L2312" s="3" t="s">
        <v>17057</v>
      </c>
    </row>
    <row r="2313" spans="1:12" x14ac:dyDescent="0.2">
      <c r="A2313" s="1">
        <v>2312</v>
      </c>
      <c r="B2313" s="2" t="s">
        <v>17058</v>
      </c>
      <c r="C2313" s="2" t="s">
        <v>5767</v>
      </c>
      <c r="D2313" s="2" t="s">
        <v>8144</v>
      </c>
      <c r="E2313" s="2" t="s">
        <v>17059</v>
      </c>
      <c r="F2313" s="2" t="s">
        <v>17060</v>
      </c>
      <c r="G2313" s="2" t="s">
        <v>2567</v>
      </c>
      <c r="H2313" s="2" t="s">
        <v>17061</v>
      </c>
      <c r="I2313" s="2" t="s">
        <v>17062</v>
      </c>
      <c r="J2313" s="3" t="s">
        <v>17063</v>
      </c>
      <c r="K2313" s="4">
        <v>44350</v>
      </c>
      <c r="L2313" s="3" t="s">
        <v>17064</v>
      </c>
    </row>
    <row r="2314" spans="1:12" x14ac:dyDescent="0.2">
      <c r="A2314" s="1">
        <v>2313</v>
      </c>
      <c r="B2314" s="2" t="s">
        <v>17065</v>
      </c>
      <c r="C2314" s="2" t="s">
        <v>9433</v>
      </c>
      <c r="D2314" s="2" t="s">
        <v>12393</v>
      </c>
      <c r="E2314" s="2" t="s">
        <v>17066</v>
      </c>
      <c r="F2314" s="2" t="s">
        <v>17067</v>
      </c>
      <c r="G2314" s="2" t="s">
        <v>1168</v>
      </c>
      <c r="H2314" s="2">
        <v>6175371586</v>
      </c>
      <c r="I2314" s="2" t="s">
        <v>17068</v>
      </c>
      <c r="J2314" s="3" t="s">
        <v>17069</v>
      </c>
      <c r="K2314" s="4">
        <v>44530</v>
      </c>
      <c r="L2314" s="3" t="s">
        <v>17070</v>
      </c>
    </row>
    <row r="2315" spans="1:12" x14ac:dyDescent="0.2">
      <c r="A2315" s="1">
        <v>2314</v>
      </c>
      <c r="B2315" s="2" t="s">
        <v>17071</v>
      </c>
      <c r="C2315" s="2" t="s">
        <v>497</v>
      </c>
      <c r="D2315" s="2" t="s">
        <v>12983</v>
      </c>
      <c r="E2315" s="2" t="s">
        <v>17072</v>
      </c>
      <c r="F2315" s="2" t="s">
        <v>17073</v>
      </c>
      <c r="G2315" s="2" t="s">
        <v>4281</v>
      </c>
      <c r="H2315" s="2" t="s">
        <v>17074</v>
      </c>
      <c r="I2315" s="2" t="s">
        <v>17075</v>
      </c>
      <c r="J2315" s="3" t="s">
        <v>17076</v>
      </c>
      <c r="K2315" s="4">
        <v>44584</v>
      </c>
      <c r="L2315" s="3" t="s">
        <v>17077</v>
      </c>
    </row>
    <row r="2316" spans="1:12" x14ac:dyDescent="0.2">
      <c r="A2316" s="1">
        <v>2315</v>
      </c>
      <c r="B2316" s="2" t="s">
        <v>17078</v>
      </c>
      <c r="C2316" s="2" t="s">
        <v>8521</v>
      </c>
      <c r="D2316" s="2" t="s">
        <v>2012</v>
      </c>
      <c r="E2316" s="2" t="s">
        <v>17079</v>
      </c>
      <c r="F2316" s="2" t="s">
        <v>17080</v>
      </c>
      <c r="G2316" s="2" t="s">
        <v>4335</v>
      </c>
      <c r="H2316" s="2">
        <f>1-849-973-3305</f>
        <v>-5126</v>
      </c>
      <c r="I2316" s="2" t="s">
        <v>17081</v>
      </c>
      <c r="J2316" s="3" t="s">
        <v>17082</v>
      </c>
      <c r="K2316" s="4">
        <v>43974</v>
      </c>
      <c r="L2316" s="3" t="s">
        <v>7220</v>
      </c>
    </row>
    <row r="2317" spans="1:12" x14ac:dyDescent="0.2">
      <c r="A2317" s="1">
        <v>2316</v>
      </c>
      <c r="B2317" s="2" t="s">
        <v>17083</v>
      </c>
      <c r="C2317" s="2" t="s">
        <v>424</v>
      </c>
      <c r="D2317" s="2" t="s">
        <v>17084</v>
      </c>
      <c r="E2317" s="2" t="s">
        <v>17085</v>
      </c>
      <c r="F2317" s="2" t="s">
        <v>17086</v>
      </c>
      <c r="G2317" s="2" t="s">
        <v>7850</v>
      </c>
      <c r="H2317" s="2" t="s">
        <v>17087</v>
      </c>
      <c r="I2317" s="2" t="s">
        <v>17088</v>
      </c>
      <c r="J2317" s="3" t="s">
        <v>17089</v>
      </c>
      <c r="K2317" s="4">
        <v>44176</v>
      </c>
      <c r="L2317" s="3" t="s">
        <v>17090</v>
      </c>
    </row>
    <row r="2318" spans="1:12" x14ac:dyDescent="0.2">
      <c r="A2318" s="1">
        <v>2317</v>
      </c>
      <c r="B2318" s="2" t="s">
        <v>17091</v>
      </c>
      <c r="C2318" s="2" t="s">
        <v>223</v>
      </c>
      <c r="D2318" s="2" t="s">
        <v>17092</v>
      </c>
      <c r="E2318" s="2" t="s">
        <v>17093</v>
      </c>
      <c r="F2318" s="2" t="s">
        <v>17094</v>
      </c>
      <c r="G2318" s="2" t="s">
        <v>247</v>
      </c>
      <c r="H2318" s="2" t="s">
        <v>17095</v>
      </c>
      <c r="I2318" s="2" t="s">
        <v>17096</v>
      </c>
      <c r="J2318" s="3" t="s">
        <v>17097</v>
      </c>
      <c r="K2318" s="4">
        <v>44416</v>
      </c>
      <c r="L2318" s="3" t="s">
        <v>17098</v>
      </c>
    </row>
    <row r="2319" spans="1:12" x14ac:dyDescent="0.2">
      <c r="A2319" s="1">
        <v>2318</v>
      </c>
      <c r="B2319" s="2" t="s">
        <v>17099</v>
      </c>
      <c r="C2319" s="2" t="s">
        <v>776</v>
      </c>
      <c r="D2319" s="2" t="s">
        <v>8318</v>
      </c>
      <c r="E2319" s="2" t="s">
        <v>17100</v>
      </c>
      <c r="F2319" s="2" t="s">
        <v>17101</v>
      </c>
      <c r="G2319" s="2" t="s">
        <v>1846</v>
      </c>
      <c r="H2319" s="2" t="s">
        <v>17102</v>
      </c>
      <c r="I2319" s="2" t="s">
        <v>17103</v>
      </c>
      <c r="J2319" s="3" t="s">
        <v>17104</v>
      </c>
      <c r="K2319" s="4">
        <v>44290</v>
      </c>
      <c r="L2319" s="3" t="s">
        <v>17105</v>
      </c>
    </row>
    <row r="2320" spans="1:12" x14ac:dyDescent="0.2">
      <c r="A2320" s="1">
        <v>2319</v>
      </c>
      <c r="B2320" s="2" t="s">
        <v>17106</v>
      </c>
      <c r="C2320" s="2" t="s">
        <v>7728</v>
      </c>
      <c r="D2320" s="2" t="s">
        <v>8853</v>
      </c>
      <c r="E2320" s="2" t="s">
        <v>17107</v>
      </c>
      <c r="F2320" s="2" t="s">
        <v>17108</v>
      </c>
      <c r="G2320" s="2" t="s">
        <v>2317</v>
      </c>
      <c r="H2320" s="2" t="s">
        <v>17109</v>
      </c>
      <c r="I2320" s="2" t="s">
        <v>17110</v>
      </c>
      <c r="J2320" s="3" t="s">
        <v>17111</v>
      </c>
      <c r="K2320" s="4">
        <v>44032</v>
      </c>
      <c r="L2320" s="3" t="s">
        <v>17112</v>
      </c>
    </row>
    <row r="2321" spans="1:12" x14ac:dyDescent="0.2">
      <c r="A2321" s="1">
        <v>2320</v>
      </c>
      <c r="B2321" s="2" t="s">
        <v>17113</v>
      </c>
      <c r="C2321" s="2" t="s">
        <v>7026</v>
      </c>
      <c r="D2321" s="2" t="s">
        <v>1598</v>
      </c>
      <c r="E2321" s="2" t="s">
        <v>3871</v>
      </c>
      <c r="F2321" s="2" t="s">
        <v>17114</v>
      </c>
      <c r="G2321" s="2" t="s">
        <v>447</v>
      </c>
      <c r="H2321" s="2" t="s">
        <v>17115</v>
      </c>
      <c r="I2321" s="2" t="s">
        <v>17116</v>
      </c>
      <c r="J2321" s="3" t="s">
        <v>17117</v>
      </c>
      <c r="K2321" s="4">
        <v>44239</v>
      </c>
      <c r="L2321" s="3" t="s">
        <v>17118</v>
      </c>
    </row>
    <row r="2322" spans="1:12" x14ac:dyDescent="0.2">
      <c r="A2322" s="1">
        <v>2321</v>
      </c>
      <c r="B2322" s="2" t="s">
        <v>17119</v>
      </c>
      <c r="C2322" s="2" t="s">
        <v>5390</v>
      </c>
      <c r="D2322" s="2" t="s">
        <v>4663</v>
      </c>
      <c r="E2322" s="2" t="s">
        <v>17120</v>
      </c>
      <c r="F2322" s="2" t="s">
        <v>17121</v>
      </c>
      <c r="G2322" s="2" t="s">
        <v>257</v>
      </c>
      <c r="H2322" s="2">
        <v>9634125152</v>
      </c>
      <c r="I2322" s="2" t="s">
        <v>17122</v>
      </c>
      <c r="J2322" s="3" t="s">
        <v>17123</v>
      </c>
      <c r="K2322" s="4">
        <v>44273</v>
      </c>
      <c r="L2322" s="3" t="s">
        <v>17124</v>
      </c>
    </row>
    <row r="2323" spans="1:12" x14ac:dyDescent="0.2">
      <c r="A2323" s="1">
        <v>2322</v>
      </c>
      <c r="B2323" s="2" t="s">
        <v>17125</v>
      </c>
      <c r="C2323" s="2" t="s">
        <v>1019</v>
      </c>
      <c r="D2323" s="2" t="s">
        <v>1075</v>
      </c>
      <c r="E2323" s="2" t="s">
        <v>17126</v>
      </c>
      <c r="F2323" s="2" t="s">
        <v>17127</v>
      </c>
      <c r="G2323" s="2" t="s">
        <v>3896</v>
      </c>
      <c r="H2323" s="2" t="s">
        <v>17128</v>
      </c>
      <c r="I2323" s="2">
        <v>2174079341</v>
      </c>
      <c r="J2323" s="3" t="s">
        <v>17129</v>
      </c>
      <c r="K2323" s="4">
        <v>44195</v>
      </c>
      <c r="L2323" s="3" t="s">
        <v>17130</v>
      </c>
    </row>
    <row r="2324" spans="1:12" x14ac:dyDescent="0.2">
      <c r="A2324" s="1">
        <v>2323</v>
      </c>
      <c r="B2324" s="2" t="s">
        <v>17131</v>
      </c>
      <c r="C2324" s="2" t="s">
        <v>5357</v>
      </c>
      <c r="D2324" s="2" t="s">
        <v>2286</v>
      </c>
      <c r="E2324" s="2" t="s">
        <v>17132</v>
      </c>
      <c r="F2324" s="2" t="s">
        <v>17133</v>
      </c>
      <c r="G2324" s="2" t="s">
        <v>1104</v>
      </c>
      <c r="H2324" s="2" t="s">
        <v>17134</v>
      </c>
      <c r="I2324" s="2" t="s">
        <v>17135</v>
      </c>
      <c r="J2324" s="3" t="s">
        <v>17136</v>
      </c>
      <c r="K2324" s="4">
        <v>44144</v>
      </c>
      <c r="L2324" s="3" t="s">
        <v>17137</v>
      </c>
    </row>
    <row r="2325" spans="1:12" x14ac:dyDescent="0.2">
      <c r="A2325" s="1">
        <v>2324</v>
      </c>
      <c r="B2325" s="2" t="s">
        <v>17138</v>
      </c>
      <c r="C2325" s="2" t="s">
        <v>3325</v>
      </c>
      <c r="D2325" s="2" t="s">
        <v>1417</v>
      </c>
      <c r="E2325" s="2" t="s">
        <v>17139</v>
      </c>
      <c r="F2325" s="2" t="s">
        <v>17140</v>
      </c>
      <c r="G2325" s="2" t="s">
        <v>419</v>
      </c>
      <c r="H2325" s="2" t="s">
        <v>17141</v>
      </c>
      <c r="I2325" s="2" t="s">
        <v>17142</v>
      </c>
      <c r="J2325" s="3" t="s">
        <v>17143</v>
      </c>
      <c r="K2325" s="4">
        <v>44546</v>
      </c>
      <c r="L2325" s="3" t="s">
        <v>17144</v>
      </c>
    </row>
    <row r="2326" spans="1:12" x14ac:dyDescent="0.2">
      <c r="A2326" s="1">
        <v>2325</v>
      </c>
      <c r="B2326" s="2" t="s">
        <v>17145</v>
      </c>
      <c r="C2326" s="2" t="s">
        <v>4814</v>
      </c>
      <c r="D2326" s="2" t="s">
        <v>785</v>
      </c>
      <c r="E2326" s="2" t="s">
        <v>17146</v>
      </c>
      <c r="F2326" s="2" t="s">
        <v>17147</v>
      </c>
      <c r="G2326" s="2" t="s">
        <v>1665</v>
      </c>
      <c r="H2326" s="2" t="s">
        <v>17148</v>
      </c>
      <c r="I2326" s="2" t="s">
        <v>17149</v>
      </c>
      <c r="J2326" s="3" t="s">
        <v>17150</v>
      </c>
      <c r="K2326" s="4">
        <v>44599</v>
      </c>
      <c r="L2326" s="3" t="s">
        <v>17151</v>
      </c>
    </row>
    <row r="2327" spans="1:12" x14ac:dyDescent="0.2">
      <c r="A2327" s="1">
        <v>2326</v>
      </c>
      <c r="B2327" s="2" t="s">
        <v>17152</v>
      </c>
      <c r="C2327" s="2" t="s">
        <v>4814</v>
      </c>
      <c r="D2327" s="2" t="s">
        <v>10909</v>
      </c>
      <c r="E2327" s="2" t="s">
        <v>17153</v>
      </c>
      <c r="F2327" s="2" t="s">
        <v>17154</v>
      </c>
      <c r="G2327" s="2" t="s">
        <v>3396</v>
      </c>
      <c r="H2327" s="2" t="s">
        <v>17155</v>
      </c>
      <c r="I2327" s="2" t="s">
        <v>17156</v>
      </c>
      <c r="J2327" s="3" t="s">
        <v>17157</v>
      </c>
      <c r="K2327" s="4">
        <v>43836</v>
      </c>
      <c r="L2327" s="3" t="s">
        <v>17158</v>
      </c>
    </row>
    <row r="2328" spans="1:12" x14ac:dyDescent="0.2">
      <c r="A2328" s="1">
        <v>2327</v>
      </c>
      <c r="B2328" s="2" t="s">
        <v>17159</v>
      </c>
      <c r="C2328" s="2" t="s">
        <v>7975</v>
      </c>
      <c r="D2328" s="2" t="s">
        <v>4342</v>
      </c>
      <c r="E2328" s="2" t="s">
        <v>17160</v>
      </c>
      <c r="F2328" s="2" t="s">
        <v>17161</v>
      </c>
      <c r="G2328" s="2" t="s">
        <v>1552</v>
      </c>
      <c r="H2328" s="2" t="s">
        <v>17162</v>
      </c>
      <c r="I2328" s="2" t="s">
        <v>17163</v>
      </c>
      <c r="J2328" s="3" t="s">
        <v>17164</v>
      </c>
      <c r="K2328" s="4">
        <v>44320</v>
      </c>
      <c r="L2328" s="3" t="s">
        <v>17165</v>
      </c>
    </row>
    <row r="2329" spans="1:12" x14ac:dyDescent="0.2">
      <c r="A2329" s="1">
        <v>2328</v>
      </c>
      <c r="B2329" s="2" t="s">
        <v>17166</v>
      </c>
      <c r="C2329" s="2" t="s">
        <v>6440</v>
      </c>
      <c r="D2329" s="2" t="s">
        <v>11442</v>
      </c>
      <c r="E2329" s="2" t="s">
        <v>17167</v>
      </c>
      <c r="F2329" s="2" t="s">
        <v>17168</v>
      </c>
      <c r="G2329" s="2" t="s">
        <v>330</v>
      </c>
      <c r="H2329" s="2" t="s">
        <v>17169</v>
      </c>
      <c r="I2329" s="2" t="s">
        <v>17170</v>
      </c>
      <c r="J2329" s="3" t="s">
        <v>17171</v>
      </c>
      <c r="K2329" s="4">
        <v>44639</v>
      </c>
      <c r="L2329" s="3" t="s">
        <v>17172</v>
      </c>
    </row>
    <row r="2330" spans="1:12" x14ac:dyDescent="0.2">
      <c r="A2330" s="1">
        <v>2329</v>
      </c>
      <c r="B2330" s="2" t="s">
        <v>17173</v>
      </c>
      <c r="C2330" s="2" t="s">
        <v>907</v>
      </c>
      <c r="D2330" s="2" t="s">
        <v>3363</v>
      </c>
      <c r="E2330" s="2" t="s">
        <v>17174</v>
      </c>
      <c r="F2330" s="2" t="s">
        <v>17175</v>
      </c>
      <c r="G2330" s="2" t="s">
        <v>4267</v>
      </c>
      <c r="H2330" s="2" t="s">
        <v>17176</v>
      </c>
      <c r="I2330" s="2" t="s">
        <v>17177</v>
      </c>
      <c r="J2330" s="3" t="s">
        <v>17178</v>
      </c>
      <c r="K2330" s="4">
        <v>43909</v>
      </c>
      <c r="L2330" s="3" t="s">
        <v>17179</v>
      </c>
    </row>
    <row r="2331" spans="1:12" x14ac:dyDescent="0.2">
      <c r="A2331" s="1">
        <v>2330</v>
      </c>
      <c r="B2331" s="2" t="s">
        <v>17180</v>
      </c>
      <c r="C2331" s="2" t="s">
        <v>861</v>
      </c>
      <c r="D2331" s="2" t="s">
        <v>2539</v>
      </c>
      <c r="E2331" s="2" t="s">
        <v>17181</v>
      </c>
      <c r="F2331" s="2" t="s">
        <v>17182</v>
      </c>
      <c r="G2331" s="2" t="s">
        <v>3623</v>
      </c>
      <c r="H2331" s="2">
        <v>8637129327</v>
      </c>
      <c r="I2331" s="2" t="s">
        <v>17183</v>
      </c>
      <c r="J2331" s="3" t="s">
        <v>17184</v>
      </c>
      <c r="K2331" s="4">
        <v>43950</v>
      </c>
      <c r="L2331" s="3" t="s">
        <v>11828</v>
      </c>
    </row>
    <row r="2332" spans="1:12" x14ac:dyDescent="0.2">
      <c r="A2332" s="1">
        <v>2331</v>
      </c>
      <c r="B2332" s="2" t="s">
        <v>17185</v>
      </c>
      <c r="C2332" s="2" t="s">
        <v>15536</v>
      </c>
      <c r="D2332" s="2" t="s">
        <v>5024</v>
      </c>
      <c r="E2332" s="2" t="s">
        <v>17186</v>
      </c>
      <c r="F2332" s="2" t="s">
        <v>17187</v>
      </c>
      <c r="G2332" s="2" t="s">
        <v>54</v>
      </c>
      <c r="H2332" s="2" t="s">
        <v>17188</v>
      </c>
      <c r="I2332" s="2" t="s">
        <v>17189</v>
      </c>
      <c r="J2332" s="3" t="s">
        <v>17190</v>
      </c>
      <c r="K2332" s="4">
        <v>44043</v>
      </c>
      <c r="L2332" s="3" t="s">
        <v>17191</v>
      </c>
    </row>
    <row r="2333" spans="1:12" x14ac:dyDescent="0.2">
      <c r="A2333" s="1">
        <v>2332</v>
      </c>
      <c r="B2333" s="2" t="s">
        <v>17192</v>
      </c>
      <c r="C2333" s="2" t="s">
        <v>4048</v>
      </c>
      <c r="D2333" s="2" t="s">
        <v>17193</v>
      </c>
      <c r="E2333" s="2" t="s">
        <v>17194</v>
      </c>
      <c r="F2333" s="2" t="s">
        <v>17195</v>
      </c>
      <c r="G2333" s="2" t="s">
        <v>1032</v>
      </c>
      <c r="H2333" s="2">
        <f>1-750-435-3170</f>
        <v>-4354</v>
      </c>
      <c r="I2333" s="2" t="s">
        <v>17196</v>
      </c>
      <c r="J2333" s="3" t="s">
        <v>17197</v>
      </c>
      <c r="K2333" s="4">
        <v>44284</v>
      </c>
      <c r="L2333" s="3" t="s">
        <v>17198</v>
      </c>
    </row>
    <row r="2334" spans="1:12" x14ac:dyDescent="0.2">
      <c r="A2334" s="1">
        <v>2333</v>
      </c>
      <c r="B2334" s="5" t="s">
        <v>17199</v>
      </c>
      <c r="C2334" s="2" t="s">
        <v>7512</v>
      </c>
      <c r="D2334" s="2" t="s">
        <v>11850</v>
      </c>
      <c r="E2334" s="2" t="s">
        <v>17200</v>
      </c>
      <c r="F2334" s="2" t="s">
        <v>17201</v>
      </c>
      <c r="G2334" s="2" t="s">
        <v>1591</v>
      </c>
      <c r="H2334" s="2" t="s">
        <v>17202</v>
      </c>
      <c r="I2334" s="2" t="s">
        <v>17203</v>
      </c>
      <c r="J2334" s="3" t="s">
        <v>17204</v>
      </c>
      <c r="K2334" s="4">
        <v>43848</v>
      </c>
      <c r="L2334" s="3" t="s">
        <v>13521</v>
      </c>
    </row>
    <row r="2335" spans="1:12" x14ac:dyDescent="0.2">
      <c r="A2335" s="1">
        <v>2334</v>
      </c>
      <c r="B2335" s="2" t="s">
        <v>17205</v>
      </c>
      <c r="C2335" s="2" t="s">
        <v>10939</v>
      </c>
      <c r="D2335" s="2" t="s">
        <v>1047</v>
      </c>
      <c r="E2335" s="2" t="s">
        <v>17206</v>
      </c>
      <c r="F2335" s="2" t="s">
        <v>17207</v>
      </c>
      <c r="G2335" s="2" t="s">
        <v>2182</v>
      </c>
      <c r="H2335" s="2" t="s">
        <v>17208</v>
      </c>
      <c r="I2335" s="2" t="s">
        <v>17209</v>
      </c>
      <c r="J2335" s="3" t="s">
        <v>17210</v>
      </c>
      <c r="K2335" s="4">
        <v>43873</v>
      </c>
      <c r="L2335" s="3" t="s">
        <v>17211</v>
      </c>
    </row>
    <row r="2336" spans="1:12" x14ac:dyDescent="0.2">
      <c r="A2336" s="1">
        <v>2335</v>
      </c>
      <c r="B2336" s="2" t="s">
        <v>17212</v>
      </c>
      <c r="C2336" s="2" t="s">
        <v>1752</v>
      </c>
      <c r="D2336" s="2" t="s">
        <v>1557</v>
      </c>
      <c r="E2336" s="2" t="s">
        <v>17213</v>
      </c>
      <c r="F2336" s="2" t="s">
        <v>17214</v>
      </c>
      <c r="G2336" s="2" t="s">
        <v>2403</v>
      </c>
      <c r="H2336" s="2" t="s">
        <v>17215</v>
      </c>
      <c r="I2336" s="2">
        <v>6558750908</v>
      </c>
      <c r="J2336" s="3" t="s">
        <v>17216</v>
      </c>
      <c r="K2336" s="4">
        <v>44173</v>
      </c>
      <c r="L2336" s="3" t="s">
        <v>17217</v>
      </c>
    </row>
    <row r="2337" spans="1:12" x14ac:dyDescent="0.2">
      <c r="A2337" s="1">
        <v>2336</v>
      </c>
      <c r="B2337" s="2" t="s">
        <v>17218</v>
      </c>
      <c r="C2337" s="2" t="s">
        <v>7661</v>
      </c>
      <c r="D2337" s="2" t="s">
        <v>7622</v>
      </c>
      <c r="E2337" s="2" t="s">
        <v>17219</v>
      </c>
      <c r="F2337" s="2" t="s">
        <v>17220</v>
      </c>
      <c r="G2337" s="2" t="s">
        <v>599</v>
      </c>
      <c r="H2337" s="2" t="s">
        <v>17221</v>
      </c>
      <c r="I2337" s="2">
        <f>1-164-72-5820</f>
        <v>-6055</v>
      </c>
      <c r="J2337" s="3" t="s">
        <v>17222</v>
      </c>
      <c r="K2337" s="4">
        <v>44213</v>
      </c>
      <c r="L2337" s="3" t="s">
        <v>17223</v>
      </c>
    </row>
    <row r="2338" spans="1:12" x14ac:dyDescent="0.2">
      <c r="A2338" s="1">
        <v>2337</v>
      </c>
      <c r="B2338" s="2" t="s">
        <v>17224</v>
      </c>
      <c r="C2338" s="2" t="s">
        <v>13944</v>
      </c>
      <c r="D2338" s="2" t="s">
        <v>5569</v>
      </c>
      <c r="E2338" s="2" t="s">
        <v>17225</v>
      </c>
      <c r="F2338" s="2" t="s">
        <v>17226</v>
      </c>
      <c r="G2338" s="2" t="s">
        <v>3116</v>
      </c>
      <c r="H2338" s="2" t="s">
        <v>17227</v>
      </c>
      <c r="I2338" s="2" t="s">
        <v>17228</v>
      </c>
      <c r="J2338" s="3" t="s">
        <v>17229</v>
      </c>
      <c r="K2338" s="4">
        <v>44608</v>
      </c>
      <c r="L2338" s="3" t="s">
        <v>17230</v>
      </c>
    </row>
    <row r="2339" spans="1:12" x14ac:dyDescent="0.2">
      <c r="A2339" s="1">
        <v>2338</v>
      </c>
      <c r="B2339" s="2" t="s">
        <v>17231</v>
      </c>
      <c r="C2339" s="2" t="s">
        <v>2751</v>
      </c>
      <c r="D2339" s="2" t="s">
        <v>11237</v>
      </c>
      <c r="E2339" s="2" t="s">
        <v>17232</v>
      </c>
      <c r="F2339" s="2" t="s">
        <v>17233</v>
      </c>
      <c r="G2339" s="2" t="s">
        <v>4353</v>
      </c>
      <c r="H2339" s="2" t="s">
        <v>17234</v>
      </c>
      <c r="I2339" s="2" t="s">
        <v>17235</v>
      </c>
      <c r="J2339" s="3" t="s">
        <v>17236</v>
      </c>
      <c r="K2339" s="4">
        <v>44065</v>
      </c>
      <c r="L2339" s="3" t="s">
        <v>17237</v>
      </c>
    </row>
    <row r="2340" spans="1:12" x14ac:dyDescent="0.2">
      <c r="A2340" s="1">
        <v>2339</v>
      </c>
      <c r="B2340" s="2" t="s">
        <v>17238</v>
      </c>
      <c r="C2340" s="2" t="s">
        <v>2760</v>
      </c>
      <c r="D2340" s="2" t="s">
        <v>8253</v>
      </c>
      <c r="E2340" s="2" t="s">
        <v>17239</v>
      </c>
      <c r="F2340" s="2" t="s">
        <v>17240</v>
      </c>
      <c r="G2340" s="2" t="s">
        <v>643</v>
      </c>
      <c r="H2340" s="2" t="s">
        <v>17241</v>
      </c>
      <c r="I2340" s="2" t="s">
        <v>17242</v>
      </c>
      <c r="J2340" s="3" t="s">
        <v>17243</v>
      </c>
      <c r="K2340" s="4">
        <v>44117</v>
      </c>
      <c r="L2340" s="3" t="s">
        <v>17244</v>
      </c>
    </row>
    <row r="2341" spans="1:12" x14ac:dyDescent="0.2">
      <c r="A2341" s="1">
        <v>2340</v>
      </c>
      <c r="B2341" s="2" t="s">
        <v>17245</v>
      </c>
      <c r="C2341" s="2" t="s">
        <v>3392</v>
      </c>
      <c r="D2341" s="2" t="s">
        <v>14576</v>
      </c>
      <c r="E2341" s="2" t="s">
        <v>17246</v>
      </c>
      <c r="F2341" s="2" t="s">
        <v>17247</v>
      </c>
      <c r="G2341" s="2" t="s">
        <v>1702</v>
      </c>
      <c r="H2341" s="2" t="s">
        <v>17248</v>
      </c>
      <c r="I2341" s="2" t="s">
        <v>17249</v>
      </c>
      <c r="J2341" s="3" t="s">
        <v>17250</v>
      </c>
      <c r="K2341" s="4">
        <v>44044</v>
      </c>
      <c r="L2341" s="3" t="s">
        <v>10312</v>
      </c>
    </row>
    <row r="2342" spans="1:12" x14ac:dyDescent="0.2">
      <c r="A2342" s="1">
        <v>2341</v>
      </c>
      <c r="B2342" s="2" t="s">
        <v>17251</v>
      </c>
      <c r="C2342" s="2" t="s">
        <v>982</v>
      </c>
      <c r="D2342" s="2" t="s">
        <v>6103</v>
      </c>
      <c r="E2342" s="2" t="s">
        <v>17252</v>
      </c>
      <c r="F2342" s="2" t="s">
        <v>17253</v>
      </c>
      <c r="G2342" s="2" t="s">
        <v>1792</v>
      </c>
      <c r="H2342" s="2" t="s">
        <v>17254</v>
      </c>
      <c r="I2342" s="2" t="s">
        <v>17255</v>
      </c>
      <c r="J2342" s="3" t="s">
        <v>17256</v>
      </c>
      <c r="K2342" s="4">
        <v>44137</v>
      </c>
      <c r="L2342" s="3" t="s">
        <v>14721</v>
      </c>
    </row>
    <row r="2343" spans="1:12" x14ac:dyDescent="0.2">
      <c r="A2343" s="1">
        <v>2342</v>
      </c>
      <c r="B2343" s="2" t="s">
        <v>17257</v>
      </c>
      <c r="C2343" s="2" t="s">
        <v>5316</v>
      </c>
      <c r="D2343" s="2" t="s">
        <v>150</v>
      </c>
      <c r="E2343" s="2" t="s">
        <v>17258</v>
      </c>
      <c r="F2343" s="2" t="s">
        <v>17259</v>
      </c>
      <c r="G2343" s="2" t="s">
        <v>2191</v>
      </c>
      <c r="H2343" s="2" t="s">
        <v>17260</v>
      </c>
      <c r="I2343" s="2" t="s">
        <v>17261</v>
      </c>
      <c r="J2343" s="3" t="s">
        <v>17262</v>
      </c>
      <c r="K2343" s="4">
        <v>43959</v>
      </c>
      <c r="L2343" s="3" t="s">
        <v>17263</v>
      </c>
    </row>
    <row r="2344" spans="1:12" x14ac:dyDescent="0.2">
      <c r="A2344" s="1">
        <v>2343</v>
      </c>
      <c r="B2344" s="2" t="s">
        <v>17264</v>
      </c>
      <c r="C2344" s="2" t="s">
        <v>3725</v>
      </c>
      <c r="D2344" s="2" t="s">
        <v>861</v>
      </c>
      <c r="E2344" s="2" t="s">
        <v>17265</v>
      </c>
      <c r="F2344" s="2" t="s">
        <v>17266</v>
      </c>
      <c r="G2344" s="2" t="s">
        <v>3116</v>
      </c>
      <c r="H2344" s="2" t="s">
        <v>17267</v>
      </c>
      <c r="I2344" s="2" t="s">
        <v>17268</v>
      </c>
      <c r="J2344" s="3" t="s">
        <v>17269</v>
      </c>
      <c r="K2344" s="4">
        <v>44290</v>
      </c>
      <c r="L2344" s="3" t="s">
        <v>7316</v>
      </c>
    </row>
    <row r="2345" spans="1:12" x14ac:dyDescent="0.2">
      <c r="A2345" s="1">
        <v>2344</v>
      </c>
      <c r="B2345" s="2" t="s">
        <v>17270</v>
      </c>
      <c r="C2345" s="2" t="s">
        <v>8219</v>
      </c>
      <c r="D2345" s="2" t="s">
        <v>17271</v>
      </c>
      <c r="E2345" s="2" t="s">
        <v>17272</v>
      </c>
      <c r="F2345" s="2" t="s">
        <v>10316</v>
      </c>
      <c r="G2345" s="2" t="s">
        <v>2051</v>
      </c>
      <c r="H2345" s="2" t="s">
        <v>17273</v>
      </c>
      <c r="I2345" s="2" t="s">
        <v>17274</v>
      </c>
      <c r="J2345" s="3" t="s">
        <v>17275</v>
      </c>
      <c r="K2345" s="4">
        <v>43926</v>
      </c>
      <c r="L2345" s="3" t="s">
        <v>17276</v>
      </c>
    </row>
    <row r="2346" spans="1:12" x14ac:dyDescent="0.2">
      <c r="A2346" s="1">
        <v>2345</v>
      </c>
      <c r="B2346" s="2" t="s">
        <v>17277</v>
      </c>
      <c r="C2346" s="2" t="s">
        <v>3661</v>
      </c>
      <c r="D2346" s="2" t="s">
        <v>9113</v>
      </c>
      <c r="E2346" s="2" t="s">
        <v>17278</v>
      </c>
      <c r="F2346" s="2" t="s">
        <v>17279</v>
      </c>
      <c r="G2346" s="2" t="s">
        <v>1765</v>
      </c>
      <c r="H2346" s="2" t="s">
        <v>17280</v>
      </c>
      <c r="I2346" s="2">
        <f>1-998-36-6127</f>
        <v>-7160</v>
      </c>
      <c r="J2346" s="3" t="s">
        <v>17281</v>
      </c>
      <c r="K2346" s="4">
        <v>44396</v>
      </c>
      <c r="L2346" s="3" t="s">
        <v>17282</v>
      </c>
    </row>
    <row r="2347" spans="1:12" x14ac:dyDescent="0.2">
      <c r="A2347" s="1">
        <v>2346</v>
      </c>
      <c r="B2347" s="2" t="s">
        <v>17283</v>
      </c>
      <c r="C2347" s="2" t="s">
        <v>1938</v>
      </c>
      <c r="D2347" s="2" t="s">
        <v>14700</v>
      </c>
      <c r="E2347" s="2" t="s">
        <v>17284</v>
      </c>
      <c r="F2347" s="2" t="s">
        <v>17285</v>
      </c>
      <c r="G2347" s="2" t="s">
        <v>190</v>
      </c>
      <c r="H2347" s="2" t="s">
        <v>17286</v>
      </c>
      <c r="I2347" s="2" t="s">
        <v>17287</v>
      </c>
      <c r="J2347" s="3" t="s">
        <v>17288</v>
      </c>
      <c r="K2347" s="4">
        <v>44142</v>
      </c>
      <c r="L2347" s="3" t="s">
        <v>17289</v>
      </c>
    </row>
    <row r="2348" spans="1:12" x14ac:dyDescent="0.2">
      <c r="A2348" s="1">
        <v>2347</v>
      </c>
      <c r="B2348" s="2" t="s">
        <v>17290</v>
      </c>
      <c r="C2348" s="2" t="s">
        <v>10594</v>
      </c>
      <c r="D2348" s="2" t="s">
        <v>3105</v>
      </c>
      <c r="E2348" s="2" t="s">
        <v>17291</v>
      </c>
      <c r="F2348" s="2" t="s">
        <v>17292</v>
      </c>
      <c r="G2348" s="2" t="s">
        <v>1479</v>
      </c>
      <c r="H2348" s="2" t="s">
        <v>17293</v>
      </c>
      <c r="I2348" s="2" t="s">
        <v>17294</v>
      </c>
      <c r="J2348" s="3" t="s">
        <v>17295</v>
      </c>
      <c r="K2348" s="4">
        <v>44268</v>
      </c>
      <c r="L2348" s="3" t="s">
        <v>8316</v>
      </c>
    </row>
    <row r="2349" spans="1:12" x14ac:dyDescent="0.2">
      <c r="A2349" s="1">
        <v>2348</v>
      </c>
      <c r="B2349" s="2" t="s">
        <v>17296</v>
      </c>
      <c r="C2349" s="2" t="s">
        <v>11040</v>
      </c>
      <c r="D2349" s="2" t="s">
        <v>7847</v>
      </c>
      <c r="E2349" s="2" t="s">
        <v>17297</v>
      </c>
      <c r="F2349" s="2" t="s">
        <v>17298</v>
      </c>
      <c r="G2349" s="2" t="s">
        <v>6200</v>
      </c>
      <c r="H2349" s="2" t="s">
        <v>17299</v>
      </c>
      <c r="I2349" s="2" t="s">
        <v>17300</v>
      </c>
      <c r="J2349" s="3" t="s">
        <v>17301</v>
      </c>
      <c r="K2349" s="4">
        <v>44260</v>
      </c>
      <c r="L2349" s="3" t="s">
        <v>4893</v>
      </c>
    </row>
    <row r="2350" spans="1:12" x14ac:dyDescent="0.2">
      <c r="A2350" s="1">
        <v>2349</v>
      </c>
      <c r="B2350" s="2" t="s">
        <v>17302</v>
      </c>
      <c r="C2350" s="2" t="s">
        <v>1788</v>
      </c>
      <c r="D2350" s="2" t="s">
        <v>9661</v>
      </c>
      <c r="E2350" s="2" t="s">
        <v>17303</v>
      </c>
      <c r="F2350" s="2" t="s">
        <v>17304</v>
      </c>
      <c r="G2350" s="2" t="s">
        <v>550</v>
      </c>
      <c r="H2350" s="2">
        <f>1-761-592-4317</f>
        <v>-5669</v>
      </c>
      <c r="I2350" s="2" t="s">
        <v>17305</v>
      </c>
      <c r="J2350" s="3" t="s">
        <v>17306</v>
      </c>
      <c r="K2350" s="4">
        <v>44045</v>
      </c>
      <c r="L2350" s="3" t="s">
        <v>17307</v>
      </c>
    </row>
    <row r="2351" spans="1:12" x14ac:dyDescent="0.2">
      <c r="A2351" s="1">
        <v>2350</v>
      </c>
      <c r="B2351" s="2" t="s">
        <v>17308</v>
      </c>
      <c r="C2351" s="2" t="s">
        <v>1417</v>
      </c>
      <c r="D2351" s="2" t="s">
        <v>12393</v>
      </c>
      <c r="E2351" s="2" t="s">
        <v>17309</v>
      </c>
      <c r="F2351" s="2" t="s">
        <v>17310</v>
      </c>
      <c r="G2351" s="2" t="s">
        <v>4698</v>
      </c>
      <c r="H2351" s="2">
        <f>1-794-6-3213</f>
        <v>-4012</v>
      </c>
      <c r="I2351" s="2" t="s">
        <v>17311</v>
      </c>
      <c r="J2351" s="3" t="s">
        <v>17312</v>
      </c>
      <c r="K2351" s="4">
        <v>44101</v>
      </c>
      <c r="L2351" s="3" t="s">
        <v>17313</v>
      </c>
    </row>
    <row r="2352" spans="1:12" x14ac:dyDescent="0.2">
      <c r="A2352" s="1">
        <v>2351</v>
      </c>
      <c r="B2352" s="2" t="s">
        <v>17314</v>
      </c>
      <c r="C2352" s="2" t="s">
        <v>17315</v>
      </c>
      <c r="D2352" s="2" t="s">
        <v>15227</v>
      </c>
      <c r="E2352" s="2" t="s">
        <v>17316</v>
      </c>
      <c r="F2352" s="2" t="s">
        <v>17317</v>
      </c>
      <c r="G2352" s="2" t="s">
        <v>760</v>
      </c>
      <c r="H2352" s="2" t="s">
        <v>17318</v>
      </c>
      <c r="I2352" s="2" t="s">
        <v>17319</v>
      </c>
      <c r="J2352" s="3" t="s">
        <v>17320</v>
      </c>
      <c r="K2352" s="4">
        <v>44301</v>
      </c>
      <c r="L2352" s="3" t="s">
        <v>17321</v>
      </c>
    </row>
    <row r="2353" spans="1:12" x14ac:dyDescent="0.2">
      <c r="A2353" s="1">
        <v>2352</v>
      </c>
      <c r="B2353" s="2" t="s">
        <v>17322</v>
      </c>
      <c r="C2353" s="2" t="s">
        <v>3333</v>
      </c>
      <c r="D2353" s="2" t="s">
        <v>6103</v>
      </c>
      <c r="E2353" s="2" t="s">
        <v>17323</v>
      </c>
      <c r="F2353" s="2" t="s">
        <v>17324</v>
      </c>
      <c r="G2353" s="2" t="s">
        <v>6506</v>
      </c>
      <c r="H2353" s="2" t="s">
        <v>17325</v>
      </c>
      <c r="I2353" s="2" t="s">
        <v>17326</v>
      </c>
      <c r="J2353" s="3" t="s">
        <v>17327</v>
      </c>
      <c r="K2353" s="4">
        <v>43989</v>
      </c>
      <c r="L2353" s="3" t="s">
        <v>17328</v>
      </c>
    </row>
    <row r="2354" spans="1:12" x14ac:dyDescent="0.2">
      <c r="A2354" s="1">
        <v>2353</v>
      </c>
      <c r="B2354" s="2" t="s">
        <v>17329</v>
      </c>
      <c r="C2354" s="2" t="s">
        <v>374</v>
      </c>
      <c r="D2354" s="2" t="s">
        <v>5715</v>
      </c>
      <c r="E2354" s="2" t="s">
        <v>17330</v>
      </c>
      <c r="F2354" s="2" t="s">
        <v>17331</v>
      </c>
      <c r="G2354" s="2" t="s">
        <v>4507</v>
      </c>
      <c r="H2354" s="2" t="s">
        <v>17332</v>
      </c>
      <c r="I2354" s="2" t="s">
        <v>17333</v>
      </c>
      <c r="J2354" s="3" t="s">
        <v>17334</v>
      </c>
      <c r="K2354" s="4">
        <v>44427</v>
      </c>
      <c r="L2354" s="3" t="s">
        <v>13147</v>
      </c>
    </row>
    <row r="2355" spans="1:12" x14ac:dyDescent="0.2">
      <c r="A2355" s="1">
        <v>2354</v>
      </c>
      <c r="B2355" s="2" t="s">
        <v>17335</v>
      </c>
      <c r="C2355" s="2" t="s">
        <v>17336</v>
      </c>
      <c r="D2355" s="2" t="s">
        <v>595</v>
      </c>
      <c r="E2355" s="2" t="s">
        <v>17337</v>
      </c>
      <c r="F2355" s="2" t="s">
        <v>17338</v>
      </c>
      <c r="G2355" s="2" t="s">
        <v>1104</v>
      </c>
      <c r="H2355" s="2" t="s">
        <v>17339</v>
      </c>
      <c r="I2355" s="2" t="s">
        <v>17340</v>
      </c>
      <c r="J2355" s="3" t="s">
        <v>17341</v>
      </c>
      <c r="K2355" s="4">
        <v>44154</v>
      </c>
      <c r="L2355" s="3" t="s">
        <v>17342</v>
      </c>
    </row>
    <row r="2356" spans="1:12" x14ac:dyDescent="0.2">
      <c r="A2356" s="1">
        <v>2355</v>
      </c>
      <c r="B2356" s="2" t="s">
        <v>17343</v>
      </c>
      <c r="C2356" s="2" t="s">
        <v>463</v>
      </c>
      <c r="D2356" s="2" t="s">
        <v>3549</v>
      </c>
      <c r="E2356" s="2" t="s">
        <v>17344</v>
      </c>
      <c r="F2356" s="2" t="s">
        <v>17345</v>
      </c>
      <c r="G2356" s="2" t="s">
        <v>54</v>
      </c>
      <c r="H2356" s="2" t="s">
        <v>17346</v>
      </c>
      <c r="I2356" s="2" t="s">
        <v>17347</v>
      </c>
      <c r="J2356" s="3" t="s">
        <v>17348</v>
      </c>
      <c r="K2356" s="4">
        <v>44282</v>
      </c>
      <c r="L2356" s="3" t="s">
        <v>17349</v>
      </c>
    </row>
    <row r="2357" spans="1:12" x14ac:dyDescent="0.2">
      <c r="A2357" s="1">
        <v>2356</v>
      </c>
      <c r="B2357" s="2" t="s">
        <v>17350</v>
      </c>
      <c r="C2357" s="2" t="s">
        <v>2538</v>
      </c>
      <c r="D2357" s="2" t="s">
        <v>10830</v>
      </c>
      <c r="E2357" s="2" t="s">
        <v>17351</v>
      </c>
      <c r="F2357" s="2" t="s">
        <v>17352</v>
      </c>
      <c r="G2357" s="2" t="s">
        <v>530</v>
      </c>
      <c r="H2357" s="2" t="s">
        <v>17353</v>
      </c>
      <c r="I2357" s="2" t="s">
        <v>17354</v>
      </c>
      <c r="J2357" s="3" t="s">
        <v>17355</v>
      </c>
      <c r="K2357" s="4">
        <v>44613</v>
      </c>
      <c r="L2357" s="3" t="s">
        <v>17356</v>
      </c>
    </row>
    <row r="2358" spans="1:12" x14ac:dyDescent="0.2">
      <c r="A2358" s="1">
        <v>2357</v>
      </c>
      <c r="B2358" s="2" t="s">
        <v>17357</v>
      </c>
      <c r="C2358" s="2" t="s">
        <v>6615</v>
      </c>
      <c r="D2358" s="2" t="s">
        <v>6540</v>
      </c>
      <c r="E2358" s="2" t="s">
        <v>17358</v>
      </c>
      <c r="F2358" s="2" t="s">
        <v>17359</v>
      </c>
      <c r="G2358" s="2" t="s">
        <v>2981</v>
      </c>
      <c r="H2358" s="2" t="s">
        <v>17360</v>
      </c>
      <c r="I2358" s="2">
        <f>1-512-614-1882</f>
        <v>-3007</v>
      </c>
      <c r="J2358" s="3" t="s">
        <v>17361</v>
      </c>
      <c r="K2358" s="4">
        <v>43958</v>
      </c>
      <c r="L2358" s="3" t="s">
        <v>17362</v>
      </c>
    </row>
    <row r="2359" spans="1:12" x14ac:dyDescent="0.2">
      <c r="A2359" s="1">
        <v>2358</v>
      </c>
      <c r="B2359" s="2" t="s">
        <v>17363</v>
      </c>
      <c r="C2359" s="2" t="s">
        <v>253</v>
      </c>
      <c r="D2359" s="2" t="s">
        <v>3140</v>
      </c>
      <c r="E2359" s="2" t="s">
        <v>17364</v>
      </c>
      <c r="F2359" s="2" t="s">
        <v>17365</v>
      </c>
      <c r="G2359" s="2" t="s">
        <v>2378</v>
      </c>
      <c r="H2359" s="2" t="s">
        <v>17366</v>
      </c>
      <c r="I2359" s="2" t="s">
        <v>17367</v>
      </c>
      <c r="J2359" s="3" t="s">
        <v>17368</v>
      </c>
      <c r="K2359" s="4">
        <v>44185</v>
      </c>
      <c r="L2359" s="3" t="s">
        <v>17369</v>
      </c>
    </row>
    <row r="2360" spans="1:12" x14ac:dyDescent="0.2">
      <c r="A2360" s="1">
        <v>2359</v>
      </c>
      <c r="B2360" s="2" t="s">
        <v>17370</v>
      </c>
      <c r="C2360" s="2" t="s">
        <v>1201</v>
      </c>
      <c r="D2360" s="2" t="s">
        <v>3443</v>
      </c>
      <c r="E2360" s="2" t="s">
        <v>17371</v>
      </c>
      <c r="F2360" s="2" t="s">
        <v>17372</v>
      </c>
      <c r="G2360" s="2" t="s">
        <v>2327</v>
      </c>
      <c r="H2360" s="2" t="s">
        <v>17373</v>
      </c>
      <c r="I2360" s="2" t="s">
        <v>17374</v>
      </c>
      <c r="J2360" s="3" t="s">
        <v>17375</v>
      </c>
      <c r="K2360" s="4">
        <v>44385</v>
      </c>
      <c r="L2360" s="3" t="s">
        <v>17376</v>
      </c>
    </row>
    <row r="2361" spans="1:12" x14ac:dyDescent="0.2">
      <c r="A2361" s="1">
        <v>2360</v>
      </c>
      <c r="B2361" s="2" t="s">
        <v>17377</v>
      </c>
      <c r="C2361" s="2" t="s">
        <v>10438</v>
      </c>
      <c r="D2361" s="2" t="s">
        <v>14708</v>
      </c>
      <c r="E2361" s="2" t="s">
        <v>17378</v>
      </c>
      <c r="F2361" s="2" t="s">
        <v>17379</v>
      </c>
      <c r="G2361" s="2" t="s">
        <v>1665</v>
      </c>
      <c r="H2361" s="2" t="s">
        <v>17380</v>
      </c>
      <c r="I2361" s="2" t="s">
        <v>17381</v>
      </c>
      <c r="J2361" s="3" t="s">
        <v>17382</v>
      </c>
      <c r="K2361" s="4">
        <v>44278</v>
      </c>
      <c r="L2361" s="3" t="s">
        <v>17383</v>
      </c>
    </row>
    <row r="2362" spans="1:12" x14ac:dyDescent="0.2">
      <c r="A2362" s="1">
        <v>2361</v>
      </c>
      <c r="B2362" s="2" t="s">
        <v>17384</v>
      </c>
      <c r="C2362" s="2" t="s">
        <v>2341</v>
      </c>
      <c r="D2362" s="2" t="s">
        <v>5243</v>
      </c>
      <c r="E2362" s="2" t="s">
        <v>17385</v>
      </c>
      <c r="F2362" s="2" t="s">
        <v>17386</v>
      </c>
      <c r="G2362" s="2" t="s">
        <v>4698</v>
      </c>
      <c r="H2362" s="2">
        <v>383757850</v>
      </c>
      <c r="I2362" s="2" t="s">
        <v>17387</v>
      </c>
      <c r="J2362" s="3" t="s">
        <v>17388</v>
      </c>
      <c r="K2362" s="4">
        <v>44136</v>
      </c>
      <c r="L2362" s="3" t="s">
        <v>17389</v>
      </c>
    </row>
    <row r="2363" spans="1:12" x14ac:dyDescent="0.2">
      <c r="A2363" s="1">
        <v>2362</v>
      </c>
      <c r="B2363" s="2" t="s">
        <v>17390</v>
      </c>
      <c r="C2363" s="2" t="s">
        <v>2563</v>
      </c>
      <c r="D2363" s="2" t="s">
        <v>7759</v>
      </c>
      <c r="E2363" s="2" t="s">
        <v>17391</v>
      </c>
      <c r="F2363" s="2" t="s">
        <v>17392</v>
      </c>
      <c r="G2363" s="2" t="s">
        <v>1479</v>
      </c>
      <c r="H2363" s="2">
        <f>1-2-351-2237</f>
        <v>-2589</v>
      </c>
      <c r="I2363" s="2" t="s">
        <v>17393</v>
      </c>
      <c r="J2363" s="3" t="s">
        <v>17394</v>
      </c>
      <c r="K2363" s="4">
        <v>44697</v>
      </c>
      <c r="L2363" s="3" t="s">
        <v>17395</v>
      </c>
    </row>
    <row r="2364" spans="1:12" x14ac:dyDescent="0.2">
      <c r="A2364" s="1">
        <v>2363</v>
      </c>
      <c r="B2364" s="2" t="s">
        <v>17396</v>
      </c>
      <c r="C2364" s="2" t="s">
        <v>4173</v>
      </c>
      <c r="D2364" s="2" t="s">
        <v>6197</v>
      </c>
      <c r="E2364" s="2" t="s">
        <v>17397</v>
      </c>
      <c r="F2364" s="2" t="s">
        <v>17398</v>
      </c>
      <c r="G2364" s="2" t="s">
        <v>1231</v>
      </c>
      <c r="H2364" s="2" t="s">
        <v>17399</v>
      </c>
      <c r="I2364" s="2" t="s">
        <v>17400</v>
      </c>
      <c r="J2364" s="3" t="s">
        <v>17401</v>
      </c>
      <c r="K2364" s="4">
        <v>44265</v>
      </c>
      <c r="L2364" s="3" t="s">
        <v>7234</v>
      </c>
    </row>
    <row r="2365" spans="1:12" x14ac:dyDescent="0.2">
      <c r="A2365" s="1">
        <v>2364</v>
      </c>
      <c r="B2365" s="2" t="s">
        <v>17402</v>
      </c>
      <c r="C2365" s="2" t="s">
        <v>2724</v>
      </c>
      <c r="D2365" s="2" t="s">
        <v>10060</v>
      </c>
      <c r="E2365" s="2" t="s">
        <v>17403</v>
      </c>
      <c r="F2365" s="2" t="s">
        <v>17404</v>
      </c>
      <c r="G2365" s="2" t="s">
        <v>1437</v>
      </c>
      <c r="H2365" s="2" t="s">
        <v>17405</v>
      </c>
      <c r="I2365" s="2" t="s">
        <v>17406</v>
      </c>
      <c r="J2365" s="3" t="s">
        <v>17407</v>
      </c>
      <c r="K2365" s="4">
        <v>44265</v>
      </c>
      <c r="L2365" s="3" t="s">
        <v>17408</v>
      </c>
    </row>
    <row r="2366" spans="1:12" x14ac:dyDescent="0.2">
      <c r="A2366" s="1">
        <v>2365</v>
      </c>
      <c r="B2366" s="2" t="s">
        <v>17409</v>
      </c>
      <c r="C2366" s="2" t="s">
        <v>1780</v>
      </c>
      <c r="D2366" s="2" t="s">
        <v>3709</v>
      </c>
      <c r="E2366" s="2" t="s">
        <v>17410</v>
      </c>
      <c r="F2366" s="2" t="s">
        <v>17411</v>
      </c>
      <c r="G2366" s="2" t="s">
        <v>171</v>
      </c>
      <c r="H2366" s="2" t="s">
        <v>17412</v>
      </c>
      <c r="I2366" s="2" t="s">
        <v>17413</v>
      </c>
      <c r="J2366" s="3" t="s">
        <v>17414</v>
      </c>
      <c r="K2366" s="4">
        <v>44456</v>
      </c>
      <c r="L2366" s="3" t="s">
        <v>17415</v>
      </c>
    </row>
    <row r="2367" spans="1:12" x14ac:dyDescent="0.2">
      <c r="A2367" s="1">
        <v>2366</v>
      </c>
      <c r="B2367" s="2" t="s">
        <v>17416</v>
      </c>
      <c r="C2367" s="2" t="s">
        <v>17417</v>
      </c>
      <c r="D2367" s="2" t="s">
        <v>935</v>
      </c>
      <c r="E2367" s="2" t="s">
        <v>17418</v>
      </c>
      <c r="F2367" s="2" t="s">
        <v>17419</v>
      </c>
      <c r="G2367" s="2" t="s">
        <v>1552</v>
      </c>
      <c r="H2367" s="2">
        <v>7921036532</v>
      </c>
      <c r="I2367" s="2" t="s">
        <v>17420</v>
      </c>
      <c r="J2367" s="3" t="s">
        <v>17421</v>
      </c>
      <c r="K2367" s="4">
        <v>43955</v>
      </c>
      <c r="L2367" s="3" t="s">
        <v>17422</v>
      </c>
    </row>
    <row r="2368" spans="1:12" x14ac:dyDescent="0.2">
      <c r="A2368" s="1">
        <v>2367</v>
      </c>
      <c r="B2368" s="2" t="s">
        <v>17423</v>
      </c>
      <c r="C2368" s="2" t="s">
        <v>556</v>
      </c>
      <c r="D2368" s="2" t="s">
        <v>5308</v>
      </c>
      <c r="E2368" s="2" t="s">
        <v>17424</v>
      </c>
      <c r="F2368" s="2" t="s">
        <v>17425</v>
      </c>
      <c r="G2368" s="2" t="s">
        <v>3784</v>
      </c>
      <c r="H2368" s="2" t="s">
        <v>17426</v>
      </c>
      <c r="I2368" s="2" t="s">
        <v>17427</v>
      </c>
      <c r="J2368" s="3" t="s">
        <v>17428</v>
      </c>
      <c r="K2368" s="4">
        <v>44170</v>
      </c>
      <c r="L2368" s="3" t="s">
        <v>6393</v>
      </c>
    </row>
    <row r="2369" spans="1:12" x14ac:dyDescent="0.2">
      <c r="A2369" s="1">
        <v>2368</v>
      </c>
      <c r="B2369" s="2" t="s">
        <v>17429</v>
      </c>
      <c r="C2369" s="2" t="s">
        <v>6463</v>
      </c>
      <c r="D2369" s="2" t="s">
        <v>2391</v>
      </c>
      <c r="E2369" s="2" t="s">
        <v>17430</v>
      </c>
      <c r="F2369" s="2" t="s">
        <v>17431</v>
      </c>
      <c r="G2369" s="2" t="s">
        <v>27</v>
      </c>
      <c r="H2369" s="2" t="s">
        <v>17432</v>
      </c>
      <c r="I2369" s="2" t="s">
        <v>17433</v>
      </c>
      <c r="J2369" s="3" t="s">
        <v>17434</v>
      </c>
      <c r="K2369" s="4">
        <v>44277</v>
      </c>
      <c r="L2369" s="3" t="s">
        <v>17435</v>
      </c>
    </row>
    <row r="2370" spans="1:12" x14ac:dyDescent="0.2">
      <c r="A2370" s="1">
        <v>2369</v>
      </c>
      <c r="B2370" s="2" t="s">
        <v>17436</v>
      </c>
      <c r="C2370" s="2" t="s">
        <v>7496</v>
      </c>
      <c r="D2370" s="2" t="s">
        <v>5085</v>
      </c>
      <c r="E2370" s="2" t="s">
        <v>17437</v>
      </c>
      <c r="F2370" s="2" t="s">
        <v>17438</v>
      </c>
      <c r="G2370" s="2" t="s">
        <v>1140</v>
      </c>
      <c r="H2370" s="2" t="s">
        <v>17439</v>
      </c>
      <c r="I2370" s="2" t="s">
        <v>17440</v>
      </c>
      <c r="J2370" s="3" t="s">
        <v>17441</v>
      </c>
      <c r="K2370" s="4">
        <v>44086</v>
      </c>
      <c r="L2370" s="3" t="s">
        <v>17442</v>
      </c>
    </row>
    <row r="2371" spans="1:12" x14ac:dyDescent="0.2">
      <c r="A2371" s="1">
        <v>2370</v>
      </c>
      <c r="B2371" s="2" t="s">
        <v>17443</v>
      </c>
      <c r="C2371" s="2" t="s">
        <v>3606</v>
      </c>
      <c r="D2371" s="2" t="s">
        <v>9981</v>
      </c>
      <c r="E2371" s="2" t="s">
        <v>17444</v>
      </c>
      <c r="F2371" s="2" t="s">
        <v>17445</v>
      </c>
      <c r="G2371" s="2" t="s">
        <v>1050</v>
      </c>
      <c r="H2371" s="2" t="s">
        <v>17446</v>
      </c>
      <c r="I2371" s="2" t="s">
        <v>17447</v>
      </c>
      <c r="J2371" s="3" t="s">
        <v>17448</v>
      </c>
      <c r="K2371" s="4">
        <v>44026</v>
      </c>
      <c r="L2371" s="3" t="s">
        <v>17449</v>
      </c>
    </row>
    <row r="2372" spans="1:12" x14ac:dyDescent="0.2">
      <c r="A2372" s="1">
        <v>2371</v>
      </c>
      <c r="B2372" s="2" t="s">
        <v>17450</v>
      </c>
      <c r="C2372" s="2" t="s">
        <v>4359</v>
      </c>
      <c r="D2372" s="2" t="s">
        <v>17451</v>
      </c>
      <c r="E2372" s="2" t="s">
        <v>17452</v>
      </c>
      <c r="F2372" s="2" t="s">
        <v>17453</v>
      </c>
      <c r="G2372" s="2" t="s">
        <v>5328</v>
      </c>
      <c r="H2372" s="2" t="s">
        <v>17454</v>
      </c>
      <c r="I2372" s="2" t="s">
        <v>17455</v>
      </c>
      <c r="J2372" s="3" t="s">
        <v>17456</v>
      </c>
      <c r="K2372" s="4">
        <v>44692</v>
      </c>
      <c r="L2372" s="3" t="s">
        <v>17457</v>
      </c>
    </row>
    <row r="2373" spans="1:12" x14ac:dyDescent="0.2">
      <c r="A2373" s="1">
        <v>2372</v>
      </c>
      <c r="B2373" s="2" t="s">
        <v>17458</v>
      </c>
      <c r="C2373" s="2" t="s">
        <v>1154</v>
      </c>
      <c r="D2373" s="2" t="s">
        <v>2907</v>
      </c>
      <c r="E2373" s="2" t="s">
        <v>17459</v>
      </c>
      <c r="F2373" s="2" t="s">
        <v>17460</v>
      </c>
      <c r="G2373" s="2" t="s">
        <v>2918</v>
      </c>
      <c r="H2373" s="2" t="s">
        <v>17461</v>
      </c>
      <c r="I2373" s="2" t="s">
        <v>17462</v>
      </c>
      <c r="J2373" s="3" t="s">
        <v>17463</v>
      </c>
      <c r="K2373" s="4">
        <v>44604</v>
      </c>
      <c r="L2373" s="3" t="s">
        <v>17464</v>
      </c>
    </row>
    <row r="2374" spans="1:12" x14ac:dyDescent="0.2">
      <c r="A2374" s="1">
        <v>2373</v>
      </c>
      <c r="B2374" s="2" t="s">
        <v>17465</v>
      </c>
      <c r="C2374" s="2" t="s">
        <v>2649</v>
      </c>
      <c r="D2374" s="2" t="s">
        <v>15020</v>
      </c>
      <c r="E2374" s="2" t="s">
        <v>17466</v>
      </c>
      <c r="F2374" s="2" t="s">
        <v>17467</v>
      </c>
      <c r="G2374" s="2" t="s">
        <v>3623</v>
      </c>
      <c r="H2374" s="2" t="s">
        <v>17468</v>
      </c>
      <c r="I2374" s="2" t="s">
        <v>17469</v>
      </c>
      <c r="J2374" s="3" t="s">
        <v>17470</v>
      </c>
      <c r="K2374" s="4">
        <v>44265</v>
      </c>
      <c r="L2374" s="3" t="s">
        <v>17471</v>
      </c>
    </row>
    <row r="2375" spans="1:12" x14ac:dyDescent="0.2">
      <c r="A2375" s="1">
        <v>2374</v>
      </c>
      <c r="B2375" s="2" t="s">
        <v>17472</v>
      </c>
      <c r="C2375" s="2" t="s">
        <v>10492</v>
      </c>
      <c r="D2375" s="2" t="s">
        <v>3393</v>
      </c>
      <c r="E2375" s="2" t="s">
        <v>17473</v>
      </c>
      <c r="F2375" s="2" t="s">
        <v>17474</v>
      </c>
      <c r="G2375" s="2" t="s">
        <v>910</v>
      </c>
      <c r="H2375" s="2" t="s">
        <v>17475</v>
      </c>
      <c r="I2375" s="2">
        <v>2886885297</v>
      </c>
      <c r="J2375" s="3" t="s">
        <v>17476</v>
      </c>
      <c r="K2375" s="4">
        <v>44524</v>
      </c>
      <c r="L2375" s="3" t="s">
        <v>17477</v>
      </c>
    </row>
    <row r="2376" spans="1:12" x14ac:dyDescent="0.2">
      <c r="A2376" s="1">
        <v>2375</v>
      </c>
      <c r="B2376" s="2" t="s">
        <v>17478</v>
      </c>
      <c r="C2376" s="2" t="s">
        <v>15536</v>
      </c>
      <c r="D2376" s="2" t="s">
        <v>4271</v>
      </c>
      <c r="E2376" s="2" t="s">
        <v>17479</v>
      </c>
      <c r="F2376" s="2" t="s">
        <v>17480</v>
      </c>
      <c r="G2376" s="2" t="s">
        <v>9747</v>
      </c>
      <c r="H2376" s="2" t="s">
        <v>17481</v>
      </c>
      <c r="I2376" s="2">
        <v>5092084934</v>
      </c>
      <c r="J2376" s="3" t="s">
        <v>17482</v>
      </c>
      <c r="K2376" s="4">
        <v>44223</v>
      </c>
      <c r="L2376" s="3" t="s">
        <v>17483</v>
      </c>
    </row>
    <row r="2377" spans="1:12" x14ac:dyDescent="0.2">
      <c r="A2377" s="1">
        <v>2376</v>
      </c>
      <c r="B2377" s="2" t="s">
        <v>17484</v>
      </c>
      <c r="C2377" s="2" t="s">
        <v>2076</v>
      </c>
      <c r="D2377" s="2" t="s">
        <v>5660</v>
      </c>
      <c r="E2377" s="2" t="s">
        <v>17485</v>
      </c>
      <c r="F2377" s="2" t="s">
        <v>17486</v>
      </c>
      <c r="G2377" s="2" t="s">
        <v>864</v>
      </c>
      <c r="H2377" s="2" t="s">
        <v>17487</v>
      </c>
      <c r="I2377" s="2" t="s">
        <v>17488</v>
      </c>
      <c r="J2377" s="3" t="s">
        <v>17489</v>
      </c>
      <c r="K2377" s="4">
        <v>44575</v>
      </c>
      <c r="L2377" s="3" t="s">
        <v>17490</v>
      </c>
    </row>
    <row r="2378" spans="1:12" x14ac:dyDescent="0.2">
      <c r="A2378" s="1">
        <v>2377</v>
      </c>
      <c r="B2378" s="2" t="s">
        <v>17491</v>
      </c>
      <c r="C2378" s="2" t="s">
        <v>1852</v>
      </c>
      <c r="D2378" s="2" t="s">
        <v>1175</v>
      </c>
      <c r="E2378" s="2" t="s">
        <v>17492</v>
      </c>
      <c r="F2378" s="2" t="s">
        <v>17493</v>
      </c>
      <c r="G2378" s="2" t="s">
        <v>3396</v>
      </c>
      <c r="H2378" s="2" t="s">
        <v>17494</v>
      </c>
      <c r="I2378" s="2" t="s">
        <v>17495</v>
      </c>
      <c r="J2378" s="3" t="s">
        <v>17496</v>
      </c>
      <c r="K2378" s="4">
        <v>44328</v>
      </c>
      <c r="L2378" s="3" t="s">
        <v>13757</v>
      </c>
    </row>
    <row r="2379" spans="1:12" x14ac:dyDescent="0.2">
      <c r="A2379" s="1">
        <v>2378</v>
      </c>
      <c r="B2379" s="2" t="s">
        <v>17497</v>
      </c>
      <c r="C2379" s="2" t="s">
        <v>1209</v>
      </c>
      <c r="D2379" s="2" t="s">
        <v>8347</v>
      </c>
      <c r="E2379" s="2" t="s">
        <v>17498</v>
      </c>
      <c r="F2379" s="2" t="s">
        <v>17499</v>
      </c>
      <c r="G2379" s="2" t="s">
        <v>447</v>
      </c>
      <c r="H2379" s="2" t="s">
        <v>17500</v>
      </c>
      <c r="I2379" s="2" t="s">
        <v>17501</v>
      </c>
      <c r="J2379" s="3" t="s">
        <v>17502</v>
      </c>
      <c r="K2379" s="4">
        <v>43851</v>
      </c>
      <c r="L2379" s="3" t="s">
        <v>17503</v>
      </c>
    </row>
    <row r="2380" spans="1:12" x14ac:dyDescent="0.2">
      <c r="A2380" s="1">
        <v>2379</v>
      </c>
      <c r="B2380" s="2" t="s">
        <v>17504</v>
      </c>
      <c r="C2380" s="2" t="s">
        <v>1744</v>
      </c>
      <c r="D2380" s="2" t="s">
        <v>1271</v>
      </c>
      <c r="E2380" s="2" t="s">
        <v>17505</v>
      </c>
      <c r="F2380" s="2" t="s">
        <v>17506</v>
      </c>
      <c r="G2380" s="2" t="s">
        <v>986</v>
      </c>
      <c r="H2380" s="2" t="s">
        <v>17507</v>
      </c>
      <c r="I2380" s="2" t="s">
        <v>17508</v>
      </c>
      <c r="J2380" s="3" t="s">
        <v>17509</v>
      </c>
      <c r="K2380" s="4">
        <v>43979</v>
      </c>
      <c r="L2380" s="3" t="s">
        <v>17356</v>
      </c>
    </row>
    <row r="2381" spans="1:12" x14ac:dyDescent="0.2">
      <c r="A2381" s="1">
        <v>2380</v>
      </c>
      <c r="B2381" s="2" t="s">
        <v>17510</v>
      </c>
      <c r="C2381" s="2" t="s">
        <v>4932</v>
      </c>
      <c r="D2381" s="2" t="s">
        <v>5024</v>
      </c>
      <c r="E2381" s="2" t="s">
        <v>4333</v>
      </c>
      <c r="F2381" s="2" t="s">
        <v>17511</v>
      </c>
      <c r="G2381" s="2" t="s">
        <v>1552</v>
      </c>
      <c r="H2381" s="2" t="s">
        <v>17512</v>
      </c>
      <c r="I2381" s="2" t="s">
        <v>17513</v>
      </c>
      <c r="J2381" s="3" t="s">
        <v>17514</v>
      </c>
      <c r="K2381" s="4">
        <v>44603</v>
      </c>
      <c r="L2381" s="3" t="s">
        <v>17515</v>
      </c>
    </row>
    <row r="2382" spans="1:12" x14ac:dyDescent="0.2">
      <c r="A2382" s="1">
        <v>2381</v>
      </c>
      <c r="B2382" s="2" t="s">
        <v>17516</v>
      </c>
      <c r="C2382" s="2" t="s">
        <v>6873</v>
      </c>
      <c r="D2382" s="2" t="s">
        <v>5447</v>
      </c>
      <c r="E2382" s="2" t="s">
        <v>17517</v>
      </c>
      <c r="F2382" s="2" t="s">
        <v>17518</v>
      </c>
      <c r="G2382" s="2" t="s">
        <v>108</v>
      </c>
      <c r="H2382" s="2" t="s">
        <v>17519</v>
      </c>
      <c r="I2382" s="2">
        <v>7758673691</v>
      </c>
      <c r="J2382" s="3" t="s">
        <v>17520</v>
      </c>
      <c r="K2382" s="4">
        <v>44248</v>
      </c>
      <c r="L2382" s="3" t="s">
        <v>17521</v>
      </c>
    </row>
    <row r="2383" spans="1:12" x14ac:dyDescent="0.2">
      <c r="A2383" s="1">
        <v>2382</v>
      </c>
      <c r="B2383" s="2" t="s">
        <v>17522</v>
      </c>
      <c r="C2383" s="2" t="s">
        <v>6852</v>
      </c>
      <c r="D2383" s="2" t="s">
        <v>4131</v>
      </c>
      <c r="E2383" s="2" t="s">
        <v>11790</v>
      </c>
      <c r="F2383" s="2" t="s">
        <v>17523</v>
      </c>
      <c r="G2383" s="2" t="s">
        <v>976</v>
      </c>
      <c r="H2383" s="2" t="s">
        <v>17524</v>
      </c>
      <c r="I2383" s="2">
        <v>8155180567</v>
      </c>
      <c r="J2383" s="3" t="s">
        <v>17525</v>
      </c>
      <c r="K2383" s="4">
        <v>44411</v>
      </c>
      <c r="L2383" s="3" t="s">
        <v>17526</v>
      </c>
    </row>
    <row r="2384" spans="1:12" x14ac:dyDescent="0.2">
      <c r="A2384" s="1">
        <v>2383</v>
      </c>
      <c r="B2384" s="2" t="s">
        <v>17527</v>
      </c>
      <c r="C2384" s="2" t="s">
        <v>9433</v>
      </c>
      <c r="D2384" s="2" t="s">
        <v>15121</v>
      </c>
      <c r="E2384" s="2" t="s">
        <v>17528</v>
      </c>
      <c r="F2384" s="2" t="s">
        <v>17529</v>
      </c>
      <c r="G2384" s="2" t="s">
        <v>2255</v>
      </c>
      <c r="H2384" s="2" t="s">
        <v>17530</v>
      </c>
      <c r="I2384" s="2">
        <v>350748018</v>
      </c>
      <c r="J2384" s="3" t="s">
        <v>17531</v>
      </c>
      <c r="K2384" s="4">
        <v>44523</v>
      </c>
      <c r="L2384" s="3" t="s">
        <v>17532</v>
      </c>
    </row>
    <row r="2385" spans="1:12" x14ac:dyDescent="0.2">
      <c r="A2385" s="1">
        <v>2384</v>
      </c>
      <c r="B2385" s="2" t="s">
        <v>17533</v>
      </c>
      <c r="C2385" s="2" t="s">
        <v>279</v>
      </c>
      <c r="D2385" s="2" t="s">
        <v>9532</v>
      </c>
      <c r="E2385" s="2" t="s">
        <v>17534</v>
      </c>
      <c r="F2385" s="2" t="s">
        <v>17535</v>
      </c>
      <c r="G2385" s="2" t="s">
        <v>2680</v>
      </c>
      <c r="H2385" s="2">
        <v>6480940275</v>
      </c>
      <c r="I2385" s="2" t="s">
        <v>17536</v>
      </c>
      <c r="J2385" s="3" t="s">
        <v>17537</v>
      </c>
      <c r="K2385" s="4">
        <v>44048</v>
      </c>
      <c r="L2385" s="3" t="s">
        <v>5314</v>
      </c>
    </row>
    <row r="2386" spans="1:12" x14ac:dyDescent="0.2">
      <c r="A2386" s="1">
        <v>2385</v>
      </c>
      <c r="B2386" s="2" t="s">
        <v>17538</v>
      </c>
      <c r="C2386" s="2" t="s">
        <v>9089</v>
      </c>
      <c r="D2386" s="2" t="s">
        <v>17539</v>
      </c>
      <c r="E2386" s="2" t="s">
        <v>17540</v>
      </c>
      <c r="F2386" s="2" t="s">
        <v>17541</v>
      </c>
      <c r="G2386" s="2" t="s">
        <v>1032</v>
      </c>
      <c r="H2386" s="2" t="s">
        <v>17542</v>
      </c>
      <c r="I2386" s="2" t="s">
        <v>17543</v>
      </c>
      <c r="J2386" s="3" t="s">
        <v>17544</v>
      </c>
      <c r="K2386" s="4">
        <v>44622</v>
      </c>
      <c r="L2386" s="3" t="s">
        <v>2372</v>
      </c>
    </row>
    <row r="2387" spans="1:12" x14ac:dyDescent="0.2">
      <c r="A2387" s="1">
        <v>2386</v>
      </c>
      <c r="B2387" s="2" t="s">
        <v>17545</v>
      </c>
      <c r="C2387" s="2" t="s">
        <v>3401</v>
      </c>
      <c r="D2387" s="2" t="s">
        <v>8347</v>
      </c>
      <c r="E2387" s="2" t="s">
        <v>17546</v>
      </c>
      <c r="F2387" s="2" t="s">
        <v>17547</v>
      </c>
      <c r="G2387" s="2" t="s">
        <v>4507</v>
      </c>
      <c r="H2387" s="2" t="s">
        <v>17548</v>
      </c>
      <c r="I2387" s="2" t="s">
        <v>17549</v>
      </c>
      <c r="J2387" s="3" t="s">
        <v>17550</v>
      </c>
      <c r="K2387" s="4">
        <v>44539</v>
      </c>
      <c r="L2387" s="3" t="s">
        <v>17551</v>
      </c>
    </row>
    <row r="2388" spans="1:12" x14ac:dyDescent="0.2">
      <c r="A2388" s="1">
        <v>2387</v>
      </c>
      <c r="B2388" s="2" t="s">
        <v>17552</v>
      </c>
      <c r="C2388" s="2" t="s">
        <v>149</v>
      </c>
      <c r="D2388" s="2" t="s">
        <v>3514</v>
      </c>
      <c r="E2388" s="2" t="s">
        <v>17553</v>
      </c>
      <c r="F2388" s="2" t="s">
        <v>17554</v>
      </c>
      <c r="G2388" s="2" t="s">
        <v>1837</v>
      </c>
      <c r="H2388" s="2" t="s">
        <v>17555</v>
      </c>
      <c r="I2388" s="2" t="s">
        <v>17556</v>
      </c>
      <c r="J2388" s="3" t="s">
        <v>17557</v>
      </c>
      <c r="K2388" s="4">
        <v>44400</v>
      </c>
      <c r="L2388" s="3" t="s">
        <v>17558</v>
      </c>
    </row>
    <row r="2389" spans="1:12" x14ac:dyDescent="0.2">
      <c r="A2389" s="1">
        <v>2388</v>
      </c>
      <c r="B2389" s="2" t="s">
        <v>17559</v>
      </c>
      <c r="C2389" s="2" t="s">
        <v>2715</v>
      </c>
      <c r="D2389" s="2" t="s">
        <v>1690</v>
      </c>
      <c r="E2389" s="2" t="s">
        <v>17560</v>
      </c>
      <c r="F2389" s="2" t="s">
        <v>17561</v>
      </c>
      <c r="G2389" s="2" t="s">
        <v>9747</v>
      </c>
      <c r="H2389" s="2" t="s">
        <v>17562</v>
      </c>
      <c r="I2389" s="2" t="s">
        <v>17563</v>
      </c>
      <c r="J2389" s="3" t="s">
        <v>17564</v>
      </c>
      <c r="K2389" s="4">
        <v>44126</v>
      </c>
      <c r="L2389" s="3" t="s">
        <v>17565</v>
      </c>
    </row>
    <row r="2390" spans="1:12" x14ac:dyDescent="0.2">
      <c r="A2390" s="1">
        <v>2389</v>
      </c>
      <c r="B2390" s="2" t="s">
        <v>17566</v>
      </c>
      <c r="C2390" s="2" t="s">
        <v>6615</v>
      </c>
      <c r="D2390" s="2" t="s">
        <v>17567</v>
      </c>
      <c r="E2390" s="2" t="s">
        <v>3903</v>
      </c>
      <c r="F2390" s="2" t="s">
        <v>17568</v>
      </c>
      <c r="G2390" s="2" t="s">
        <v>920</v>
      </c>
      <c r="H2390" s="2" t="s">
        <v>17569</v>
      </c>
      <c r="I2390" s="2" t="s">
        <v>17570</v>
      </c>
      <c r="J2390" s="3" t="s">
        <v>17571</v>
      </c>
      <c r="K2390" s="4">
        <v>44436</v>
      </c>
      <c r="L2390" s="3" t="s">
        <v>8231</v>
      </c>
    </row>
    <row r="2391" spans="1:12" x14ac:dyDescent="0.2">
      <c r="A2391" s="1">
        <v>2390</v>
      </c>
      <c r="B2391" s="2" t="s">
        <v>17572</v>
      </c>
      <c r="C2391" s="2" t="s">
        <v>10068</v>
      </c>
      <c r="D2391" s="2" t="s">
        <v>4687</v>
      </c>
      <c r="E2391" s="2" t="s">
        <v>17573</v>
      </c>
      <c r="F2391" s="2" t="s">
        <v>17574</v>
      </c>
      <c r="G2391" s="2" t="s">
        <v>3404</v>
      </c>
      <c r="H2391" s="2" t="s">
        <v>17575</v>
      </c>
      <c r="I2391" s="2" t="s">
        <v>17576</v>
      </c>
      <c r="J2391" s="3" t="s">
        <v>17577</v>
      </c>
      <c r="K2391" s="4">
        <v>44110</v>
      </c>
      <c r="L2391" s="3" t="s">
        <v>17578</v>
      </c>
    </row>
    <row r="2392" spans="1:12" x14ac:dyDescent="0.2">
      <c r="A2392" s="1">
        <v>2391</v>
      </c>
      <c r="B2392" s="2" t="s">
        <v>17579</v>
      </c>
      <c r="C2392" s="2" t="s">
        <v>3020</v>
      </c>
      <c r="D2392" s="2" t="s">
        <v>17580</v>
      </c>
      <c r="E2392" s="2" t="s">
        <v>17581</v>
      </c>
      <c r="F2392" s="2" t="s">
        <v>17582</v>
      </c>
      <c r="G2392" s="2" t="s">
        <v>1058</v>
      </c>
      <c r="H2392" s="2" t="s">
        <v>17583</v>
      </c>
      <c r="I2392" s="2" t="s">
        <v>17584</v>
      </c>
      <c r="J2392" s="3" t="s">
        <v>17585</v>
      </c>
      <c r="K2392" s="4">
        <v>43958</v>
      </c>
      <c r="L2392" s="3" t="s">
        <v>17586</v>
      </c>
    </row>
    <row r="2393" spans="1:12" x14ac:dyDescent="0.2">
      <c r="A2393" s="1">
        <v>2392</v>
      </c>
      <c r="B2393" s="2" t="s">
        <v>17587</v>
      </c>
      <c r="C2393" s="2" t="s">
        <v>17588</v>
      </c>
      <c r="D2393" s="2" t="s">
        <v>4559</v>
      </c>
      <c r="E2393" s="2" t="s">
        <v>17589</v>
      </c>
      <c r="F2393" s="2" t="s">
        <v>17590</v>
      </c>
      <c r="G2393" s="2" t="s">
        <v>17591</v>
      </c>
      <c r="H2393" s="2" t="s">
        <v>17592</v>
      </c>
      <c r="I2393" s="2" t="s">
        <v>17593</v>
      </c>
      <c r="J2393" s="3" t="s">
        <v>17594</v>
      </c>
      <c r="K2393" s="4">
        <v>43973</v>
      </c>
      <c r="L2393" s="3" t="s">
        <v>17595</v>
      </c>
    </row>
    <row r="2394" spans="1:12" x14ac:dyDescent="0.2">
      <c r="A2394" s="1">
        <v>2393</v>
      </c>
      <c r="B2394" s="2" t="s">
        <v>17596</v>
      </c>
      <c r="C2394" s="2" t="s">
        <v>3484</v>
      </c>
      <c r="D2394" s="2" t="s">
        <v>526</v>
      </c>
      <c r="E2394" s="2" t="s">
        <v>17597</v>
      </c>
      <c r="F2394" s="2" t="s">
        <v>17598</v>
      </c>
      <c r="G2394" s="2" t="s">
        <v>948</v>
      </c>
      <c r="H2394" s="2" t="s">
        <v>17599</v>
      </c>
      <c r="I2394" s="2" t="s">
        <v>17600</v>
      </c>
      <c r="J2394" s="3" t="s">
        <v>17601</v>
      </c>
      <c r="K2394" s="4">
        <v>44392</v>
      </c>
      <c r="L2394" s="3" t="s">
        <v>17602</v>
      </c>
    </row>
    <row r="2395" spans="1:12" x14ac:dyDescent="0.2">
      <c r="A2395" s="1">
        <v>2394</v>
      </c>
      <c r="B2395" s="2" t="s">
        <v>17603</v>
      </c>
      <c r="C2395" s="2" t="s">
        <v>766</v>
      </c>
      <c r="D2395" s="2" t="s">
        <v>5632</v>
      </c>
      <c r="E2395" s="2" t="s">
        <v>17604</v>
      </c>
      <c r="F2395" s="2" t="s">
        <v>17605</v>
      </c>
      <c r="G2395" s="2" t="s">
        <v>3055</v>
      </c>
      <c r="H2395" s="2">
        <f>1-384-821-8201</f>
        <v>-9405</v>
      </c>
      <c r="I2395" s="2" t="s">
        <v>17606</v>
      </c>
      <c r="J2395" s="3" t="s">
        <v>17607</v>
      </c>
      <c r="K2395" s="4">
        <v>44497</v>
      </c>
      <c r="L2395" s="3" t="s">
        <v>17608</v>
      </c>
    </row>
    <row r="2396" spans="1:12" x14ac:dyDescent="0.2">
      <c r="A2396" s="1">
        <v>2395</v>
      </c>
      <c r="B2396" s="2" t="s">
        <v>17609</v>
      </c>
      <c r="C2396" s="2" t="s">
        <v>3308</v>
      </c>
      <c r="D2396" s="2" t="s">
        <v>2179</v>
      </c>
      <c r="E2396" s="2" t="s">
        <v>17610</v>
      </c>
      <c r="F2396" s="2" t="s">
        <v>17611</v>
      </c>
      <c r="G2396" s="2" t="s">
        <v>910</v>
      </c>
      <c r="H2396" s="2">
        <v>4916787669</v>
      </c>
      <c r="I2396" s="2" t="s">
        <v>17612</v>
      </c>
      <c r="J2396" s="3" t="s">
        <v>17613</v>
      </c>
      <c r="K2396" s="4">
        <v>44483</v>
      </c>
      <c r="L2396" s="3" t="s">
        <v>17614</v>
      </c>
    </row>
    <row r="2397" spans="1:12" x14ac:dyDescent="0.2">
      <c r="A2397" s="1">
        <v>2396</v>
      </c>
      <c r="B2397" s="2" t="s">
        <v>17615</v>
      </c>
      <c r="C2397" s="2" t="s">
        <v>11429</v>
      </c>
      <c r="D2397" s="2" t="s">
        <v>17616</v>
      </c>
      <c r="E2397" s="2" t="s">
        <v>17617</v>
      </c>
      <c r="F2397" s="2" t="s">
        <v>17618</v>
      </c>
      <c r="G2397" s="2" t="s">
        <v>957</v>
      </c>
      <c r="H2397" s="2">
        <v>4623703037</v>
      </c>
      <c r="I2397" s="2">
        <v>7620407960</v>
      </c>
      <c r="J2397" s="3" t="s">
        <v>17619</v>
      </c>
      <c r="K2397" s="4">
        <v>44506</v>
      </c>
      <c r="L2397" s="3" t="s">
        <v>17620</v>
      </c>
    </row>
    <row r="2398" spans="1:12" x14ac:dyDescent="0.2">
      <c r="A2398" s="1">
        <v>2397</v>
      </c>
      <c r="B2398" s="2" t="s">
        <v>17621</v>
      </c>
      <c r="C2398" s="2" t="s">
        <v>1485</v>
      </c>
      <c r="D2398" s="2" t="s">
        <v>2573</v>
      </c>
      <c r="E2398" s="2" t="s">
        <v>17622</v>
      </c>
      <c r="F2398" s="2" t="s">
        <v>17623</v>
      </c>
      <c r="G2398" s="2" t="s">
        <v>1730</v>
      </c>
      <c r="H2398" s="2" t="s">
        <v>17624</v>
      </c>
      <c r="I2398" s="2" t="s">
        <v>17625</v>
      </c>
      <c r="J2398" s="3" t="s">
        <v>17626</v>
      </c>
      <c r="K2398" s="4">
        <v>44187</v>
      </c>
      <c r="L2398" s="3" t="s">
        <v>17627</v>
      </c>
    </row>
    <row r="2399" spans="1:12" x14ac:dyDescent="0.2">
      <c r="A2399" s="1">
        <v>2398</v>
      </c>
      <c r="B2399" s="2" t="s">
        <v>17628</v>
      </c>
      <c r="C2399" s="2" t="s">
        <v>17629</v>
      </c>
      <c r="D2399" s="2" t="s">
        <v>1118</v>
      </c>
      <c r="E2399" s="2" t="s">
        <v>13699</v>
      </c>
      <c r="F2399" s="2" t="s">
        <v>17630</v>
      </c>
      <c r="G2399" s="2" t="s">
        <v>1973</v>
      </c>
      <c r="H2399" s="2" t="s">
        <v>17631</v>
      </c>
      <c r="I2399" s="2" t="s">
        <v>17632</v>
      </c>
      <c r="J2399" s="3" t="s">
        <v>17633</v>
      </c>
      <c r="K2399" s="4">
        <v>44509</v>
      </c>
      <c r="L2399" s="3" t="s">
        <v>17634</v>
      </c>
    </row>
    <row r="2400" spans="1:12" x14ac:dyDescent="0.2">
      <c r="A2400" s="1">
        <v>2399</v>
      </c>
      <c r="B2400" s="2" t="s">
        <v>17635</v>
      </c>
      <c r="C2400" s="2" t="s">
        <v>10366</v>
      </c>
      <c r="D2400" s="2" t="s">
        <v>14337</v>
      </c>
      <c r="E2400" s="2" t="s">
        <v>17636</v>
      </c>
      <c r="F2400" s="2" t="s">
        <v>17637</v>
      </c>
      <c r="G2400" s="2" t="s">
        <v>311</v>
      </c>
      <c r="H2400" s="2" t="s">
        <v>17638</v>
      </c>
      <c r="I2400" s="2">
        <v>7076128733</v>
      </c>
      <c r="J2400" s="3" t="s">
        <v>17639</v>
      </c>
      <c r="K2400" s="4">
        <v>44162</v>
      </c>
      <c r="L2400" s="3" t="s">
        <v>17640</v>
      </c>
    </row>
    <row r="2401" spans="1:12" x14ac:dyDescent="0.2">
      <c r="A2401" s="1">
        <v>2400</v>
      </c>
      <c r="B2401" s="2" t="s">
        <v>17641</v>
      </c>
      <c r="C2401" s="2" t="s">
        <v>2048</v>
      </c>
      <c r="D2401" s="2" t="s">
        <v>6912</v>
      </c>
      <c r="E2401" s="2" t="s">
        <v>17642</v>
      </c>
      <c r="F2401" s="2" t="s">
        <v>17643</v>
      </c>
      <c r="G2401" s="2" t="s">
        <v>320</v>
      </c>
      <c r="H2401" s="2" t="s">
        <v>17644</v>
      </c>
      <c r="I2401" s="2" t="s">
        <v>17645</v>
      </c>
      <c r="J2401" s="3" t="s">
        <v>17646</v>
      </c>
      <c r="K2401" s="4">
        <v>44106</v>
      </c>
      <c r="L2401" s="3" t="s">
        <v>17647</v>
      </c>
    </row>
    <row r="2402" spans="1:12" x14ac:dyDescent="0.2">
      <c r="A2402" s="1">
        <v>2401</v>
      </c>
      <c r="B2402" s="2" t="s">
        <v>17648</v>
      </c>
      <c r="C2402" s="2" t="s">
        <v>2767</v>
      </c>
      <c r="D2402" s="2" t="s">
        <v>3541</v>
      </c>
      <c r="E2402" s="2" t="s">
        <v>17649</v>
      </c>
      <c r="F2402" s="2" t="s">
        <v>17650</v>
      </c>
      <c r="G2402" s="2" t="s">
        <v>396</v>
      </c>
      <c r="H2402" s="2" t="s">
        <v>17651</v>
      </c>
      <c r="I2402" s="2" t="s">
        <v>17652</v>
      </c>
      <c r="J2402" s="3" t="s">
        <v>17653</v>
      </c>
      <c r="K2402" s="4">
        <v>44176</v>
      </c>
      <c r="L2402" s="3" t="s">
        <v>17654</v>
      </c>
    </row>
    <row r="2403" spans="1:12" x14ac:dyDescent="0.2">
      <c r="A2403" s="1">
        <v>2402</v>
      </c>
      <c r="B2403" s="2" t="s">
        <v>17655</v>
      </c>
      <c r="C2403" s="2" t="s">
        <v>6540</v>
      </c>
      <c r="D2403" s="2" t="s">
        <v>14377</v>
      </c>
      <c r="E2403" s="2" t="s">
        <v>17656</v>
      </c>
      <c r="F2403" s="2" t="s">
        <v>6105</v>
      </c>
      <c r="G2403" s="2" t="s">
        <v>1429</v>
      </c>
      <c r="H2403" s="2" t="s">
        <v>17657</v>
      </c>
      <c r="I2403" s="2" t="s">
        <v>17658</v>
      </c>
      <c r="J2403" s="3" t="s">
        <v>17659</v>
      </c>
      <c r="K2403" s="4">
        <v>44283</v>
      </c>
      <c r="L2403" s="3" t="s">
        <v>17660</v>
      </c>
    </row>
    <row r="2404" spans="1:12" x14ac:dyDescent="0.2">
      <c r="A2404" s="1">
        <v>2403</v>
      </c>
      <c r="B2404" s="2" t="s">
        <v>17661</v>
      </c>
      <c r="C2404" s="2" t="s">
        <v>4072</v>
      </c>
      <c r="D2404" s="2" t="s">
        <v>7707</v>
      </c>
      <c r="E2404" s="2" t="s">
        <v>17662</v>
      </c>
      <c r="F2404" s="2" t="s">
        <v>17663</v>
      </c>
      <c r="G2404" s="2" t="s">
        <v>1222</v>
      </c>
      <c r="H2404" s="2" t="s">
        <v>17664</v>
      </c>
      <c r="I2404" s="2" t="s">
        <v>17665</v>
      </c>
      <c r="J2404" s="3" t="s">
        <v>17666</v>
      </c>
      <c r="K2404" s="4">
        <v>44544</v>
      </c>
      <c r="L2404" s="3" t="s">
        <v>17667</v>
      </c>
    </row>
    <row r="2405" spans="1:12" x14ac:dyDescent="0.2">
      <c r="A2405" s="1">
        <v>2404</v>
      </c>
      <c r="B2405" s="2" t="s">
        <v>17668</v>
      </c>
      <c r="C2405" s="2" t="s">
        <v>5251</v>
      </c>
      <c r="D2405" s="2" t="s">
        <v>12560</v>
      </c>
      <c r="E2405" s="2" t="s">
        <v>17669</v>
      </c>
      <c r="F2405" s="2" t="s">
        <v>17670</v>
      </c>
      <c r="G2405" s="2" t="s">
        <v>3302</v>
      </c>
      <c r="H2405" s="2" t="s">
        <v>17671</v>
      </c>
      <c r="I2405" s="2" t="s">
        <v>17672</v>
      </c>
      <c r="J2405" s="3" t="s">
        <v>17673</v>
      </c>
      <c r="K2405" s="4">
        <v>43912</v>
      </c>
      <c r="L2405" s="3" t="s">
        <v>17674</v>
      </c>
    </row>
    <row r="2406" spans="1:12" x14ac:dyDescent="0.2">
      <c r="A2406" s="1">
        <v>2405</v>
      </c>
      <c r="B2406" s="2" t="s">
        <v>17675</v>
      </c>
      <c r="C2406" s="2" t="s">
        <v>17336</v>
      </c>
      <c r="D2406" s="2" t="s">
        <v>557</v>
      </c>
      <c r="E2406" s="2" t="s">
        <v>17676</v>
      </c>
      <c r="F2406" s="2" t="s">
        <v>17677</v>
      </c>
      <c r="G2406" s="2" t="s">
        <v>723</v>
      </c>
      <c r="H2406" s="2">
        <v>4397995127</v>
      </c>
      <c r="I2406" s="2" t="s">
        <v>17678</v>
      </c>
      <c r="J2406" s="3" t="s">
        <v>17679</v>
      </c>
      <c r="K2406" s="4">
        <v>44346</v>
      </c>
      <c r="L2406" s="3" t="s">
        <v>17680</v>
      </c>
    </row>
    <row r="2407" spans="1:12" x14ac:dyDescent="0.2">
      <c r="A2407" s="1">
        <v>2406</v>
      </c>
      <c r="B2407" s="2" t="s">
        <v>17681</v>
      </c>
      <c r="C2407" s="2" t="s">
        <v>2493</v>
      </c>
      <c r="D2407" s="2" t="s">
        <v>11442</v>
      </c>
      <c r="E2407" s="2" t="s">
        <v>17682</v>
      </c>
      <c r="F2407" s="2" t="s">
        <v>17683</v>
      </c>
      <c r="G2407" s="2" t="s">
        <v>4698</v>
      </c>
      <c r="H2407" s="2" t="s">
        <v>17684</v>
      </c>
      <c r="I2407" s="2" t="s">
        <v>17685</v>
      </c>
      <c r="J2407" s="3" t="s">
        <v>17686</v>
      </c>
      <c r="K2407" s="4">
        <v>44216</v>
      </c>
      <c r="L2407" s="3" t="s">
        <v>17687</v>
      </c>
    </row>
    <row r="2408" spans="1:12" x14ac:dyDescent="0.2">
      <c r="A2408" s="1">
        <v>2407</v>
      </c>
      <c r="B2408" s="2" t="s">
        <v>17688</v>
      </c>
      <c r="C2408" s="2" t="s">
        <v>9901</v>
      </c>
      <c r="D2408" s="2" t="s">
        <v>2375</v>
      </c>
      <c r="E2408" s="2" t="s">
        <v>17689</v>
      </c>
      <c r="F2408" s="2" t="s">
        <v>17690</v>
      </c>
      <c r="G2408" s="2" t="s">
        <v>17</v>
      </c>
      <c r="H2408" s="2" t="s">
        <v>17691</v>
      </c>
      <c r="I2408" s="2" t="s">
        <v>17692</v>
      </c>
      <c r="J2408" s="3" t="s">
        <v>17693</v>
      </c>
      <c r="K2408" s="4">
        <v>43865</v>
      </c>
      <c r="L2408" s="3" t="s">
        <v>17694</v>
      </c>
    </row>
    <row r="2409" spans="1:12" x14ac:dyDescent="0.2">
      <c r="A2409" s="1">
        <v>2408</v>
      </c>
      <c r="B2409" s="2" t="s">
        <v>17695</v>
      </c>
      <c r="C2409" s="2" t="s">
        <v>1046</v>
      </c>
      <c r="D2409" s="2" t="s">
        <v>537</v>
      </c>
      <c r="E2409" s="2" t="s">
        <v>17696</v>
      </c>
      <c r="F2409" s="2" t="s">
        <v>17697</v>
      </c>
      <c r="G2409" s="2" t="s">
        <v>3151</v>
      </c>
      <c r="H2409" s="2" t="s">
        <v>17698</v>
      </c>
      <c r="I2409" s="2" t="s">
        <v>17699</v>
      </c>
      <c r="J2409" s="3" t="s">
        <v>17700</v>
      </c>
      <c r="K2409" s="4">
        <v>44323</v>
      </c>
      <c r="L2409" s="3" t="s">
        <v>17701</v>
      </c>
    </row>
    <row r="2410" spans="1:12" x14ac:dyDescent="0.2">
      <c r="A2410" s="1">
        <v>2409</v>
      </c>
      <c r="B2410" s="2" t="s">
        <v>17702</v>
      </c>
      <c r="C2410" s="2" t="s">
        <v>2563</v>
      </c>
      <c r="D2410" s="2" t="s">
        <v>9025</v>
      </c>
      <c r="E2410" s="2" t="s">
        <v>17703</v>
      </c>
      <c r="F2410" s="2" t="s">
        <v>17704</v>
      </c>
      <c r="G2410" s="2" t="s">
        <v>340</v>
      </c>
      <c r="H2410" s="2" t="s">
        <v>17705</v>
      </c>
      <c r="I2410" s="2">
        <v>7553849200</v>
      </c>
      <c r="J2410" s="3" t="s">
        <v>17706</v>
      </c>
      <c r="K2410" s="4">
        <v>44241</v>
      </c>
      <c r="L2410" s="3" t="s">
        <v>17707</v>
      </c>
    </row>
    <row r="2411" spans="1:12" x14ac:dyDescent="0.2">
      <c r="A2411" s="1">
        <v>2410</v>
      </c>
      <c r="B2411" s="2" t="s">
        <v>17708</v>
      </c>
      <c r="C2411" s="2" t="s">
        <v>4430</v>
      </c>
      <c r="D2411" s="2" t="s">
        <v>8012</v>
      </c>
      <c r="E2411" s="2" t="s">
        <v>17709</v>
      </c>
      <c r="F2411" s="2" t="s">
        <v>17710</v>
      </c>
      <c r="G2411" s="2" t="s">
        <v>1178</v>
      </c>
      <c r="H2411" s="2" t="s">
        <v>17711</v>
      </c>
      <c r="I2411" s="2" t="s">
        <v>17712</v>
      </c>
      <c r="J2411" s="3" t="s">
        <v>17713</v>
      </c>
      <c r="K2411" s="4">
        <v>44335</v>
      </c>
      <c r="L2411" s="3" t="s">
        <v>17714</v>
      </c>
    </row>
    <row r="2412" spans="1:12" x14ac:dyDescent="0.2">
      <c r="A2412" s="1">
        <v>2411</v>
      </c>
      <c r="B2412" s="2" t="s">
        <v>17715</v>
      </c>
      <c r="C2412" s="2" t="s">
        <v>4638</v>
      </c>
      <c r="D2412" s="2" t="s">
        <v>720</v>
      </c>
      <c r="E2412" s="2" t="s">
        <v>17716</v>
      </c>
      <c r="F2412" s="2" t="s">
        <v>17717</v>
      </c>
      <c r="G2412" s="2" t="s">
        <v>2859</v>
      </c>
      <c r="H2412" s="2" t="s">
        <v>17718</v>
      </c>
      <c r="I2412" s="2" t="s">
        <v>17719</v>
      </c>
      <c r="J2412" s="3" t="s">
        <v>17720</v>
      </c>
      <c r="K2412" s="4">
        <v>43912</v>
      </c>
      <c r="L2412" s="3" t="s">
        <v>17721</v>
      </c>
    </row>
    <row r="2413" spans="1:12" x14ac:dyDescent="0.2">
      <c r="A2413" s="1">
        <v>2412</v>
      </c>
      <c r="B2413" s="2" t="s">
        <v>17722</v>
      </c>
      <c r="C2413" s="2" t="s">
        <v>481</v>
      </c>
      <c r="D2413" s="2" t="s">
        <v>3277</v>
      </c>
      <c r="E2413" s="2" t="s">
        <v>8938</v>
      </c>
      <c r="F2413" s="2" t="s">
        <v>17723</v>
      </c>
      <c r="G2413" s="2" t="s">
        <v>36</v>
      </c>
      <c r="H2413" s="2">
        <v>8642268721</v>
      </c>
      <c r="I2413" s="2" t="s">
        <v>17724</v>
      </c>
      <c r="J2413" s="3" t="s">
        <v>17725</v>
      </c>
      <c r="K2413" s="4">
        <v>44255</v>
      </c>
      <c r="L2413" s="3" t="s">
        <v>17726</v>
      </c>
    </row>
    <row r="2414" spans="1:12" x14ac:dyDescent="0.2">
      <c r="A2414" s="1">
        <v>2413</v>
      </c>
      <c r="B2414" s="2" t="s">
        <v>17727</v>
      </c>
      <c r="C2414" s="2" t="s">
        <v>2715</v>
      </c>
      <c r="D2414" s="2" t="s">
        <v>1314</v>
      </c>
      <c r="E2414" s="2" t="s">
        <v>17728</v>
      </c>
      <c r="F2414" s="2" t="s">
        <v>17729</v>
      </c>
      <c r="G2414" s="2" t="s">
        <v>1837</v>
      </c>
      <c r="H2414" s="2" t="s">
        <v>17730</v>
      </c>
      <c r="I2414" s="2">
        <v>1987893348</v>
      </c>
      <c r="J2414" s="3" t="s">
        <v>17731</v>
      </c>
      <c r="K2414" s="4">
        <v>44105</v>
      </c>
      <c r="L2414" s="3" t="s">
        <v>17732</v>
      </c>
    </row>
    <row r="2415" spans="1:12" x14ac:dyDescent="0.2">
      <c r="A2415" s="1">
        <v>2414</v>
      </c>
      <c r="B2415" s="2" t="s">
        <v>17733</v>
      </c>
      <c r="C2415" s="2" t="s">
        <v>9033</v>
      </c>
      <c r="D2415" s="2" t="s">
        <v>1443</v>
      </c>
      <c r="E2415" s="2" t="s">
        <v>17734</v>
      </c>
      <c r="F2415" s="2" t="s">
        <v>17735</v>
      </c>
      <c r="G2415" s="2" t="s">
        <v>2051</v>
      </c>
      <c r="H2415" s="2">
        <v>5864021958</v>
      </c>
      <c r="I2415" s="2">
        <v>6501593062</v>
      </c>
      <c r="J2415" s="3" t="s">
        <v>17736</v>
      </c>
      <c r="K2415" s="4">
        <v>44482</v>
      </c>
      <c r="L2415" s="3" t="s">
        <v>17737</v>
      </c>
    </row>
    <row r="2416" spans="1:12" x14ac:dyDescent="0.2">
      <c r="A2416" s="1">
        <v>2415</v>
      </c>
      <c r="B2416" s="2" t="s">
        <v>17738</v>
      </c>
      <c r="C2416" s="2" t="s">
        <v>9034</v>
      </c>
      <c r="D2416" s="2" t="s">
        <v>9548</v>
      </c>
      <c r="E2416" s="2" t="s">
        <v>17739</v>
      </c>
      <c r="F2416" s="2" t="s">
        <v>17740</v>
      </c>
      <c r="G2416" s="2" t="s">
        <v>5041</v>
      </c>
      <c r="H2416" s="2" t="s">
        <v>17741</v>
      </c>
      <c r="I2416" s="2" t="s">
        <v>17742</v>
      </c>
      <c r="J2416" s="3" t="s">
        <v>17743</v>
      </c>
      <c r="K2416" s="4">
        <v>44644</v>
      </c>
      <c r="L2416" s="3" t="s">
        <v>17744</v>
      </c>
    </row>
    <row r="2417" spans="1:12" x14ac:dyDescent="0.2">
      <c r="A2417" s="1">
        <v>2416</v>
      </c>
      <c r="B2417" s="2" t="s">
        <v>17745</v>
      </c>
      <c r="C2417" s="2" t="s">
        <v>3885</v>
      </c>
      <c r="D2417" s="2" t="s">
        <v>3514</v>
      </c>
      <c r="E2417" s="2" t="s">
        <v>17746</v>
      </c>
      <c r="F2417" s="2" t="s">
        <v>17747</v>
      </c>
      <c r="G2417" s="2" t="s">
        <v>1437</v>
      </c>
      <c r="H2417" s="2" t="s">
        <v>17748</v>
      </c>
      <c r="I2417" s="2" t="s">
        <v>17749</v>
      </c>
      <c r="J2417" s="3" t="s">
        <v>17750</v>
      </c>
      <c r="K2417" s="4">
        <v>43879</v>
      </c>
      <c r="L2417" s="3" t="s">
        <v>17751</v>
      </c>
    </row>
    <row r="2418" spans="1:12" x14ac:dyDescent="0.2">
      <c r="A2418" s="1">
        <v>2417</v>
      </c>
      <c r="B2418" s="2" t="s">
        <v>17752</v>
      </c>
      <c r="C2418" s="2" t="s">
        <v>3513</v>
      </c>
      <c r="D2418" s="2" t="s">
        <v>5715</v>
      </c>
      <c r="E2418" s="2" t="s">
        <v>17753</v>
      </c>
      <c r="F2418" s="2" t="s">
        <v>17754</v>
      </c>
      <c r="G2418" s="2" t="s">
        <v>2945</v>
      </c>
      <c r="H2418" s="2" t="s">
        <v>17755</v>
      </c>
      <c r="I2418" s="2" t="s">
        <v>17756</v>
      </c>
      <c r="J2418" s="3" t="s">
        <v>17757</v>
      </c>
      <c r="K2418" s="4">
        <v>44444</v>
      </c>
      <c r="L2418" s="3" t="s">
        <v>17758</v>
      </c>
    </row>
    <row r="2419" spans="1:12" x14ac:dyDescent="0.2">
      <c r="A2419" s="1">
        <v>2418</v>
      </c>
      <c r="B2419" s="2" t="s">
        <v>17759</v>
      </c>
      <c r="C2419" s="2" t="s">
        <v>2554</v>
      </c>
      <c r="D2419" s="2" t="s">
        <v>6103</v>
      </c>
      <c r="E2419" s="2" t="s">
        <v>17760</v>
      </c>
      <c r="F2419" s="2" t="s">
        <v>17761</v>
      </c>
      <c r="G2419" s="2" t="s">
        <v>806</v>
      </c>
      <c r="H2419" s="2" t="s">
        <v>17762</v>
      </c>
      <c r="I2419" s="2" t="s">
        <v>17763</v>
      </c>
      <c r="J2419" s="3" t="s">
        <v>17764</v>
      </c>
      <c r="K2419" s="4">
        <v>44685</v>
      </c>
      <c r="L2419" s="3" t="s">
        <v>17765</v>
      </c>
    </row>
    <row r="2420" spans="1:12" x14ac:dyDescent="0.2">
      <c r="A2420" s="1">
        <v>2419</v>
      </c>
      <c r="B2420" s="2" t="s">
        <v>17766</v>
      </c>
      <c r="C2420" s="2" t="s">
        <v>7251</v>
      </c>
      <c r="D2420" s="2" t="s">
        <v>317</v>
      </c>
      <c r="E2420" s="2" t="s">
        <v>17767</v>
      </c>
      <c r="F2420" s="2" t="s">
        <v>17768</v>
      </c>
      <c r="G2420" s="2" t="s">
        <v>200</v>
      </c>
      <c r="H2420" s="2" t="s">
        <v>17769</v>
      </c>
      <c r="I2420" s="2" t="s">
        <v>17770</v>
      </c>
      <c r="J2420" s="3" t="s">
        <v>17771</v>
      </c>
      <c r="K2420" s="4">
        <v>43849</v>
      </c>
      <c r="L2420" s="3" t="s">
        <v>15496</v>
      </c>
    </row>
    <row r="2421" spans="1:12" x14ac:dyDescent="0.2">
      <c r="A2421" s="1">
        <v>2420</v>
      </c>
      <c r="B2421" s="2" t="s">
        <v>17772</v>
      </c>
      <c r="C2421" s="2" t="s">
        <v>888</v>
      </c>
      <c r="D2421" s="2" t="s">
        <v>2323</v>
      </c>
      <c r="E2421" s="2" t="s">
        <v>17773</v>
      </c>
      <c r="F2421" s="2" t="s">
        <v>17774</v>
      </c>
      <c r="G2421" s="2" t="s">
        <v>7850</v>
      </c>
      <c r="H2421" s="2" t="s">
        <v>17775</v>
      </c>
      <c r="I2421" s="2" t="s">
        <v>17776</v>
      </c>
      <c r="J2421" s="3" t="s">
        <v>17777</v>
      </c>
      <c r="K2421" s="4">
        <v>44498</v>
      </c>
      <c r="L2421" s="3" t="s">
        <v>17778</v>
      </c>
    </row>
    <row r="2422" spans="1:12" x14ac:dyDescent="0.2">
      <c r="A2422" s="1">
        <v>2421</v>
      </c>
      <c r="B2422" s="2" t="s">
        <v>17779</v>
      </c>
      <c r="C2422" s="2" t="s">
        <v>7751</v>
      </c>
      <c r="D2422" s="2" t="s">
        <v>4225</v>
      </c>
      <c r="E2422" s="2" t="s">
        <v>17780</v>
      </c>
      <c r="F2422" s="2" t="s">
        <v>17781</v>
      </c>
      <c r="G2422" s="2" t="s">
        <v>7036</v>
      </c>
      <c r="H2422" s="2" t="s">
        <v>17782</v>
      </c>
      <c r="I2422" s="2" t="s">
        <v>17783</v>
      </c>
      <c r="J2422" s="3" t="s">
        <v>17784</v>
      </c>
      <c r="K2422" s="4">
        <v>44131</v>
      </c>
      <c r="L2422" s="3" t="s">
        <v>17785</v>
      </c>
    </row>
    <row r="2423" spans="1:12" x14ac:dyDescent="0.2">
      <c r="A2423" s="1">
        <v>2422</v>
      </c>
      <c r="B2423" s="2" t="s">
        <v>17786</v>
      </c>
      <c r="C2423" s="2" t="s">
        <v>11089</v>
      </c>
      <c r="D2423" s="2" t="s">
        <v>2574</v>
      </c>
      <c r="E2423" s="2" t="s">
        <v>17787</v>
      </c>
      <c r="F2423" s="2" t="s">
        <v>17788</v>
      </c>
      <c r="G2423" s="2" t="s">
        <v>1738</v>
      </c>
      <c r="H2423" s="2">
        <f>1-666-285-2791</f>
        <v>-3741</v>
      </c>
      <c r="I2423" s="2" t="s">
        <v>17789</v>
      </c>
      <c r="J2423" s="3" t="s">
        <v>17790</v>
      </c>
      <c r="K2423" s="4">
        <v>43938</v>
      </c>
      <c r="L2423" s="3" t="s">
        <v>17791</v>
      </c>
    </row>
    <row r="2424" spans="1:12" x14ac:dyDescent="0.2">
      <c r="A2424" s="1">
        <v>2423</v>
      </c>
      <c r="B2424" s="2" t="s">
        <v>17792</v>
      </c>
      <c r="C2424" s="2" t="s">
        <v>1752</v>
      </c>
      <c r="D2424" s="2" t="s">
        <v>346</v>
      </c>
      <c r="E2424" s="2" t="s">
        <v>17793</v>
      </c>
      <c r="F2424" s="2" t="s">
        <v>17794</v>
      </c>
      <c r="G2424" s="2" t="s">
        <v>143</v>
      </c>
      <c r="H2424" s="2" t="s">
        <v>17795</v>
      </c>
      <c r="I2424" s="2" t="s">
        <v>17796</v>
      </c>
      <c r="J2424" s="3" t="s">
        <v>17797</v>
      </c>
      <c r="K2424" s="4">
        <v>44349</v>
      </c>
      <c r="L2424" s="3" t="s">
        <v>17798</v>
      </c>
    </row>
    <row r="2425" spans="1:12" x14ac:dyDescent="0.2">
      <c r="A2425" s="1">
        <v>2424</v>
      </c>
      <c r="B2425" s="2" t="s">
        <v>17799</v>
      </c>
      <c r="C2425" s="2" t="s">
        <v>916</v>
      </c>
      <c r="D2425" s="2" t="s">
        <v>17800</v>
      </c>
      <c r="E2425" s="2" t="s">
        <v>17801</v>
      </c>
      <c r="F2425" s="2" t="s">
        <v>17802</v>
      </c>
      <c r="G2425" s="2" t="s">
        <v>2963</v>
      </c>
      <c r="H2425" s="2" t="s">
        <v>17803</v>
      </c>
      <c r="I2425" s="2" t="s">
        <v>17804</v>
      </c>
      <c r="J2425" s="3" t="s">
        <v>17805</v>
      </c>
      <c r="K2425" s="4">
        <v>44228</v>
      </c>
      <c r="L2425" s="3" t="s">
        <v>17806</v>
      </c>
    </row>
    <row r="2426" spans="1:12" x14ac:dyDescent="0.2">
      <c r="A2426" s="1">
        <v>2425</v>
      </c>
      <c r="B2426" s="2" t="s">
        <v>17807</v>
      </c>
      <c r="C2426" s="2" t="s">
        <v>5390</v>
      </c>
      <c r="D2426" s="2" t="s">
        <v>5046</v>
      </c>
      <c r="E2426" s="2" t="s">
        <v>17808</v>
      </c>
      <c r="F2426" s="2" t="s">
        <v>17809</v>
      </c>
      <c r="G2426" s="2" t="s">
        <v>3015</v>
      </c>
      <c r="H2426" s="2" t="s">
        <v>17810</v>
      </c>
      <c r="I2426" s="2" t="s">
        <v>17811</v>
      </c>
      <c r="J2426" s="3" t="s">
        <v>17812</v>
      </c>
      <c r="K2426" s="4">
        <v>44191</v>
      </c>
      <c r="L2426" s="3" t="s">
        <v>17813</v>
      </c>
    </row>
    <row r="2427" spans="1:12" x14ac:dyDescent="0.2">
      <c r="A2427" s="1">
        <v>2426</v>
      </c>
      <c r="B2427" s="2" t="s">
        <v>17814</v>
      </c>
      <c r="C2427" s="2" t="s">
        <v>4655</v>
      </c>
      <c r="D2427" s="2" t="s">
        <v>7630</v>
      </c>
      <c r="E2427" s="2" t="s">
        <v>17815</v>
      </c>
      <c r="F2427" s="2" t="s">
        <v>17816</v>
      </c>
      <c r="G2427" s="2" t="s">
        <v>3649</v>
      </c>
      <c r="H2427" s="2" t="s">
        <v>17817</v>
      </c>
      <c r="I2427" s="2" t="s">
        <v>17818</v>
      </c>
      <c r="J2427" s="3" t="s">
        <v>17819</v>
      </c>
      <c r="K2427" s="4">
        <v>44595</v>
      </c>
      <c r="L2427" s="3" t="s">
        <v>8859</v>
      </c>
    </row>
    <row r="2428" spans="1:12" x14ac:dyDescent="0.2">
      <c r="A2428" s="1">
        <v>2427</v>
      </c>
      <c r="B2428" s="2" t="s">
        <v>17820</v>
      </c>
      <c r="C2428" s="2" t="s">
        <v>516</v>
      </c>
      <c r="D2428" s="2" t="s">
        <v>823</v>
      </c>
      <c r="E2428" s="2" t="s">
        <v>17821</v>
      </c>
      <c r="F2428" s="2" t="s">
        <v>17822</v>
      </c>
      <c r="G2428" s="2" t="s">
        <v>3116</v>
      </c>
      <c r="H2428" s="2" t="s">
        <v>17823</v>
      </c>
      <c r="I2428" s="2" t="s">
        <v>17824</v>
      </c>
      <c r="J2428" s="3" t="s">
        <v>17825</v>
      </c>
      <c r="K2428" s="4">
        <v>43995</v>
      </c>
      <c r="L2428" s="3" t="s">
        <v>17826</v>
      </c>
    </row>
    <row r="2429" spans="1:12" x14ac:dyDescent="0.2">
      <c r="A2429" s="1">
        <v>2428</v>
      </c>
      <c r="B2429" s="2" t="s">
        <v>17827</v>
      </c>
      <c r="C2429" s="2" t="s">
        <v>7018</v>
      </c>
      <c r="D2429" s="2" t="s">
        <v>10521</v>
      </c>
      <c r="E2429" s="2" t="s">
        <v>17828</v>
      </c>
      <c r="F2429" s="2" t="s">
        <v>17829</v>
      </c>
      <c r="G2429" s="2" t="s">
        <v>520</v>
      </c>
      <c r="H2429" s="2" t="s">
        <v>17830</v>
      </c>
      <c r="I2429" s="2" t="s">
        <v>17831</v>
      </c>
      <c r="J2429" s="3" t="s">
        <v>17832</v>
      </c>
      <c r="K2429" s="4">
        <v>44675</v>
      </c>
      <c r="L2429" s="3" t="s">
        <v>17833</v>
      </c>
    </row>
    <row r="2430" spans="1:12" x14ac:dyDescent="0.2">
      <c r="A2430" s="1">
        <v>2429</v>
      </c>
      <c r="B2430" s="2" t="s">
        <v>17834</v>
      </c>
      <c r="C2430" s="2" t="s">
        <v>1689</v>
      </c>
      <c r="D2430" s="2" t="s">
        <v>17567</v>
      </c>
      <c r="E2430" s="2" t="s">
        <v>17835</v>
      </c>
      <c r="F2430" s="2" t="s">
        <v>11625</v>
      </c>
      <c r="G2430" s="2" t="s">
        <v>1058</v>
      </c>
      <c r="H2430" s="2" t="s">
        <v>17836</v>
      </c>
      <c r="I2430" s="2">
        <f>1-665-886-8494</f>
        <v>-10044</v>
      </c>
      <c r="J2430" s="3" t="s">
        <v>17837</v>
      </c>
      <c r="K2430" s="4">
        <v>44279</v>
      </c>
      <c r="L2430" s="3" t="s">
        <v>17838</v>
      </c>
    </row>
    <row r="2431" spans="1:12" x14ac:dyDescent="0.2">
      <c r="A2431" s="1">
        <v>2430</v>
      </c>
      <c r="B2431" s="2" t="s">
        <v>17839</v>
      </c>
      <c r="C2431" s="2" t="s">
        <v>7601</v>
      </c>
      <c r="D2431" s="2" t="s">
        <v>7129</v>
      </c>
      <c r="E2431" s="2" t="s">
        <v>17840</v>
      </c>
      <c r="F2431" s="2" t="s">
        <v>17841</v>
      </c>
      <c r="G2431" s="2" t="s">
        <v>976</v>
      </c>
      <c r="H2431" s="2" t="s">
        <v>17842</v>
      </c>
      <c r="I2431" s="2" t="s">
        <v>17843</v>
      </c>
      <c r="J2431" s="3" t="s">
        <v>17844</v>
      </c>
      <c r="K2431" s="4">
        <v>44671</v>
      </c>
      <c r="L2431" s="3" t="s">
        <v>17845</v>
      </c>
    </row>
    <row r="2432" spans="1:12" x14ac:dyDescent="0.2">
      <c r="A2432" s="1">
        <v>2431</v>
      </c>
      <c r="B2432" s="2" t="s">
        <v>17846</v>
      </c>
      <c r="C2432" s="2" t="s">
        <v>15535</v>
      </c>
      <c r="D2432" s="2" t="s">
        <v>17084</v>
      </c>
      <c r="E2432" s="2" t="s">
        <v>703</v>
      </c>
      <c r="F2432" s="2" t="s">
        <v>14498</v>
      </c>
      <c r="G2432" s="2" t="s">
        <v>1973</v>
      </c>
      <c r="H2432" s="2" t="s">
        <v>17847</v>
      </c>
      <c r="I2432" s="2" t="s">
        <v>17848</v>
      </c>
      <c r="J2432" s="3" t="s">
        <v>17849</v>
      </c>
      <c r="K2432" s="4">
        <v>44563</v>
      </c>
      <c r="L2432" s="3" t="s">
        <v>3340</v>
      </c>
    </row>
    <row r="2433" spans="1:12" x14ac:dyDescent="0.2">
      <c r="A2433" s="1">
        <v>2432</v>
      </c>
      <c r="B2433" s="2" t="s">
        <v>17850</v>
      </c>
      <c r="C2433" s="2" t="s">
        <v>2511</v>
      </c>
      <c r="D2433" s="2" t="s">
        <v>3981</v>
      </c>
      <c r="E2433" s="2" t="s">
        <v>17851</v>
      </c>
      <c r="F2433" s="2" t="s">
        <v>17852</v>
      </c>
      <c r="G2433" s="2" t="s">
        <v>520</v>
      </c>
      <c r="H2433" s="2" t="s">
        <v>17853</v>
      </c>
      <c r="I2433" s="2" t="s">
        <v>17854</v>
      </c>
      <c r="J2433" s="3" t="s">
        <v>17855</v>
      </c>
      <c r="K2433" s="4">
        <v>44683</v>
      </c>
      <c r="L2433" s="3" t="s">
        <v>11285</v>
      </c>
    </row>
    <row r="2434" spans="1:12" x14ac:dyDescent="0.2">
      <c r="A2434" s="1">
        <v>2433</v>
      </c>
      <c r="B2434" s="2" t="s">
        <v>17856</v>
      </c>
      <c r="C2434" s="2" t="s">
        <v>3212</v>
      </c>
      <c r="D2434" s="2" t="s">
        <v>3393</v>
      </c>
      <c r="E2434" s="2" t="s">
        <v>17857</v>
      </c>
      <c r="F2434" s="2" t="s">
        <v>17858</v>
      </c>
      <c r="G2434" s="2" t="s">
        <v>1712</v>
      </c>
      <c r="H2434" s="2" t="s">
        <v>17859</v>
      </c>
      <c r="I2434" s="2" t="s">
        <v>17860</v>
      </c>
      <c r="J2434" s="3" t="s">
        <v>17861</v>
      </c>
      <c r="K2434" s="4">
        <v>43941</v>
      </c>
      <c r="L2434" s="3" t="s">
        <v>17862</v>
      </c>
    </row>
    <row r="2435" spans="1:12" x14ac:dyDescent="0.2">
      <c r="A2435" s="1">
        <v>2434</v>
      </c>
      <c r="B2435" s="2" t="s">
        <v>17863</v>
      </c>
      <c r="C2435" s="2" t="s">
        <v>307</v>
      </c>
      <c r="D2435" s="2" t="s">
        <v>10196</v>
      </c>
      <c r="E2435" s="2" t="s">
        <v>17864</v>
      </c>
      <c r="F2435" s="2" t="s">
        <v>17865</v>
      </c>
      <c r="G2435" s="2" t="s">
        <v>3302</v>
      </c>
      <c r="H2435" s="2" t="s">
        <v>17866</v>
      </c>
      <c r="I2435" s="2" t="s">
        <v>17867</v>
      </c>
      <c r="J2435" s="3" t="s">
        <v>17868</v>
      </c>
      <c r="K2435" s="4">
        <v>43964</v>
      </c>
      <c r="L2435" s="3" t="s">
        <v>17869</v>
      </c>
    </row>
    <row r="2436" spans="1:12" x14ac:dyDescent="0.2">
      <c r="A2436" s="1">
        <v>2435</v>
      </c>
      <c r="B2436" s="2" t="s">
        <v>17870</v>
      </c>
      <c r="C2436" s="2" t="s">
        <v>1905</v>
      </c>
      <c r="D2436" s="2" t="s">
        <v>7736</v>
      </c>
      <c r="E2436" s="2" t="s">
        <v>17871</v>
      </c>
      <c r="F2436" s="2" t="s">
        <v>17872</v>
      </c>
      <c r="G2436" s="2" t="s">
        <v>2515</v>
      </c>
      <c r="H2436" s="2" t="s">
        <v>17873</v>
      </c>
      <c r="I2436" s="2" t="s">
        <v>17874</v>
      </c>
      <c r="J2436" s="3" t="s">
        <v>17875</v>
      </c>
      <c r="K2436" s="4">
        <v>44522</v>
      </c>
      <c r="L2436" s="3" t="s">
        <v>17876</v>
      </c>
    </row>
    <row r="2437" spans="1:12" x14ac:dyDescent="0.2">
      <c r="A2437" s="1">
        <v>2436</v>
      </c>
      <c r="B2437" s="2" t="s">
        <v>17877</v>
      </c>
      <c r="C2437" s="2" t="s">
        <v>346</v>
      </c>
      <c r="D2437" s="2" t="s">
        <v>10492</v>
      </c>
      <c r="E2437" s="2" t="s">
        <v>17878</v>
      </c>
      <c r="F2437" s="2" t="s">
        <v>17879</v>
      </c>
      <c r="G2437" s="2" t="s">
        <v>938</v>
      </c>
      <c r="H2437" s="2" t="s">
        <v>17880</v>
      </c>
      <c r="I2437" s="2" t="s">
        <v>17881</v>
      </c>
      <c r="J2437" s="3" t="s">
        <v>17882</v>
      </c>
      <c r="K2437" s="4">
        <v>43907</v>
      </c>
      <c r="L2437" s="3" t="s">
        <v>17883</v>
      </c>
    </row>
    <row r="2438" spans="1:12" x14ac:dyDescent="0.2">
      <c r="A2438" s="1">
        <v>2437</v>
      </c>
      <c r="B2438" s="2" t="s">
        <v>17884</v>
      </c>
      <c r="C2438" s="2" t="s">
        <v>2521</v>
      </c>
      <c r="D2438" s="2" t="s">
        <v>6373</v>
      </c>
      <c r="E2438" s="2" t="s">
        <v>17885</v>
      </c>
      <c r="F2438" s="2" t="s">
        <v>17886</v>
      </c>
      <c r="G2438" s="2" t="s">
        <v>6142</v>
      </c>
      <c r="H2438" s="2" t="s">
        <v>17887</v>
      </c>
      <c r="I2438" s="2" t="s">
        <v>17888</v>
      </c>
      <c r="J2438" s="3" t="s">
        <v>17889</v>
      </c>
      <c r="K2438" s="4">
        <v>44547</v>
      </c>
      <c r="L2438" s="3" t="s">
        <v>17890</v>
      </c>
    </row>
    <row r="2439" spans="1:12" x14ac:dyDescent="0.2">
      <c r="A2439" s="1">
        <v>2438</v>
      </c>
      <c r="B2439" s="2" t="s">
        <v>17891</v>
      </c>
      <c r="C2439" s="2" t="s">
        <v>4145</v>
      </c>
      <c r="D2439" s="2" t="s">
        <v>4073</v>
      </c>
      <c r="E2439" s="2" t="s">
        <v>17892</v>
      </c>
      <c r="F2439" s="2" t="s">
        <v>17893</v>
      </c>
      <c r="G2439" s="2" t="s">
        <v>696</v>
      </c>
      <c r="H2439" s="2" t="s">
        <v>17894</v>
      </c>
      <c r="I2439" s="2" t="s">
        <v>17895</v>
      </c>
      <c r="J2439" s="3" t="s">
        <v>17896</v>
      </c>
      <c r="K2439" s="4">
        <v>43968</v>
      </c>
      <c r="L2439" s="3" t="s">
        <v>17897</v>
      </c>
    </row>
    <row r="2440" spans="1:12" x14ac:dyDescent="0.2">
      <c r="A2440" s="1">
        <v>2439</v>
      </c>
      <c r="B2440" s="2" t="s">
        <v>17898</v>
      </c>
      <c r="C2440" s="2" t="s">
        <v>6741</v>
      </c>
      <c r="D2440" s="2" t="s">
        <v>10809</v>
      </c>
      <c r="E2440" s="2" t="s">
        <v>17899</v>
      </c>
      <c r="F2440" s="2" t="s">
        <v>17900</v>
      </c>
      <c r="G2440" s="2" t="s">
        <v>7850</v>
      </c>
      <c r="H2440" s="2" t="s">
        <v>17901</v>
      </c>
      <c r="I2440" s="2" t="s">
        <v>17902</v>
      </c>
      <c r="J2440" s="3" t="s">
        <v>17903</v>
      </c>
      <c r="K2440" s="4">
        <v>43938</v>
      </c>
      <c r="L2440" s="3" t="s">
        <v>17904</v>
      </c>
    </row>
    <row r="2441" spans="1:12" x14ac:dyDescent="0.2">
      <c r="A2441" s="1">
        <v>2440</v>
      </c>
      <c r="B2441" s="2" t="s">
        <v>17905</v>
      </c>
      <c r="C2441" s="2" t="s">
        <v>1313</v>
      </c>
      <c r="D2441" s="2" t="s">
        <v>1353</v>
      </c>
      <c r="E2441" s="2" t="s">
        <v>17906</v>
      </c>
      <c r="F2441" s="2" t="s">
        <v>17907</v>
      </c>
      <c r="G2441" s="2" t="s">
        <v>806</v>
      </c>
      <c r="H2441" s="2" t="s">
        <v>17908</v>
      </c>
      <c r="I2441" s="2" t="s">
        <v>17909</v>
      </c>
      <c r="J2441" s="3" t="s">
        <v>17910</v>
      </c>
      <c r="K2441" s="4">
        <v>44558</v>
      </c>
      <c r="L2441" s="3" t="s">
        <v>17911</v>
      </c>
    </row>
    <row r="2442" spans="1:12" x14ac:dyDescent="0.2">
      <c r="A2442" s="1">
        <v>2441</v>
      </c>
      <c r="B2442" s="2" t="s">
        <v>17912</v>
      </c>
      <c r="C2442" s="2" t="s">
        <v>10577</v>
      </c>
      <c r="D2442" s="2" t="s">
        <v>7243</v>
      </c>
      <c r="E2442" s="2" t="s">
        <v>17913</v>
      </c>
      <c r="F2442" s="2" t="s">
        <v>17914</v>
      </c>
      <c r="G2442" s="2" t="s">
        <v>2216</v>
      </c>
      <c r="H2442" s="2" t="s">
        <v>17915</v>
      </c>
      <c r="I2442" s="2" t="s">
        <v>17916</v>
      </c>
      <c r="J2442" s="3" t="s">
        <v>17917</v>
      </c>
      <c r="K2442" s="4">
        <v>44610</v>
      </c>
      <c r="L2442" s="3" t="s">
        <v>17918</v>
      </c>
    </row>
    <row r="2443" spans="1:12" x14ac:dyDescent="0.2">
      <c r="A2443" s="1">
        <v>2442</v>
      </c>
      <c r="B2443" s="2" t="s">
        <v>17919</v>
      </c>
      <c r="C2443" s="2" t="s">
        <v>982</v>
      </c>
      <c r="D2443" s="2" t="s">
        <v>5367</v>
      </c>
      <c r="E2443" s="2" t="s">
        <v>17920</v>
      </c>
      <c r="F2443" s="2" t="s">
        <v>17921</v>
      </c>
      <c r="G2443" s="2" t="s">
        <v>301</v>
      </c>
      <c r="H2443" s="2" t="s">
        <v>17922</v>
      </c>
      <c r="I2443" s="2" t="s">
        <v>17923</v>
      </c>
      <c r="J2443" s="3" t="s">
        <v>17924</v>
      </c>
      <c r="K2443" s="4">
        <v>44362</v>
      </c>
      <c r="L2443" s="3" t="s">
        <v>17925</v>
      </c>
    </row>
    <row r="2444" spans="1:12" x14ac:dyDescent="0.2">
      <c r="A2444" s="1">
        <v>2443</v>
      </c>
      <c r="B2444" s="2" t="s">
        <v>17926</v>
      </c>
      <c r="C2444" s="2" t="s">
        <v>12471</v>
      </c>
      <c r="D2444" s="2" t="s">
        <v>10388</v>
      </c>
      <c r="E2444" s="2" t="s">
        <v>17927</v>
      </c>
      <c r="F2444" s="2" t="s">
        <v>17928</v>
      </c>
      <c r="G2444" s="2" t="s">
        <v>247</v>
      </c>
      <c r="H2444" s="2" t="s">
        <v>17929</v>
      </c>
      <c r="I2444" s="2" t="s">
        <v>17930</v>
      </c>
      <c r="J2444" s="3" t="s">
        <v>17931</v>
      </c>
      <c r="K2444" s="4">
        <v>44659</v>
      </c>
      <c r="L2444" s="3" t="s">
        <v>17932</v>
      </c>
    </row>
    <row r="2445" spans="1:12" x14ac:dyDescent="0.2">
      <c r="A2445" s="1">
        <v>2444</v>
      </c>
      <c r="B2445" s="2" t="s">
        <v>17933</v>
      </c>
      <c r="C2445" s="2" t="s">
        <v>8889</v>
      </c>
      <c r="D2445" s="2" t="s">
        <v>17800</v>
      </c>
      <c r="E2445" s="2" t="s">
        <v>17934</v>
      </c>
      <c r="F2445" s="2" t="s">
        <v>17935</v>
      </c>
      <c r="G2445" s="2" t="s">
        <v>5822</v>
      </c>
      <c r="H2445" s="2" t="s">
        <v>17936</v>
      </c>
      <c r="I2445" s="2">
        <v>8650843113</v>
      </c>
      <c r="J2445" s="3" t="s">
        <v>17937</v>
      </c>
      <c r="K2445" s="4">
        <v>44499</v>
      </c>
      <c r="L2445" s="3" t="s">
        <v>17938</v>
      </c>
    </row>
    <row r="2446" spans="1:12" x14ac:dyDescent="0.2">
      <c r="A2446" s="1">
        <v>2445</v>
      </c>
      <c r="B2446" s="2" t="s">
        <v>17939</v>
      </c>
      <c r="C2446" s="2" t="s">
        <v>5532</v>
      </c>
      <c r="D2446" s="2" t="s">
        <v>3744</v>
      </c>
      <c r="E2446" s="2" t="s">
        <v>17940</v>
      </c>
      <c r="F2446" s="2" t="s">
        <v>17941</v>
      </c>
      <c r="G2446" s="2" t="s">
        <v>447</v>
      </c>
      <c r="H2446" s="2" t="s">
        <v>17942</v>
      </c>
      <c r="I2446" s="2" t="s">
        <v>17943</v>
      </c>
      <c r="J2446" s="3" t="s">
        <v>17944</v>
      </c>
      <c r="K2446" s="4">
        <v>44431</v>
      </c>
      <c r="L2446" s="3" t="s">
        <v>17945</v>
      </c>
    </row>
    <row r="2447" spans="1:12" x14ac:dyDescent="0.2">
      <c r="A2447" s="1">
        <v>2446</v>
      </c>
      <c r="B2447" s="2" t="s">
        <v>17946</v>
      </c>
      <c r="C2447" s="2" t="s">
        <v>3122</v>
      </c>
      <c r="D2447" s="2" t="s">
        <v>13835</v>
      </c>
      <c r="E2447" s="2" t="s">
        <v>17947</v>
      </c>
      <c r="F2447" s="2" t="s">
        <v>17948</v>
      </c>
      <c r="G2447" s="2" t="s">
        <v>986</v>
      </c>
      <c r="H2447" s="2" t="s">
        <v>17949</v>
      </c>
      <c r="I2447" s="2" t="s">
        <v>17950</v>
      </c>
      <c r="J2447" s="3" t="s">
        <v>17951</v>
      </c>
      <c r="K2447" s="4">
        <v>44479</v>
      </c>
      <c r="L2447" s="3" t="s">
        <v>17952</v>
      </c>
    </row>
    <row r="2448" spans="1:12" x14ac:dyDescent="0.2">
      <c r="A2448" s="1">
        <v>2447</v>
      </c>
      <c r="B2448" s="2" t="s">
        <v>17953</v>
      </c>
      <c r="C2448" s="2" t="s">
        <v>2450</v>
      </c>
      <c r="D2448" s="2" t="s">
        <v>676</v>
      </c>
      <c r="E2448" s="2" t="s">
        <v>17954</v>
      </c>
      <c r="F2448" s="2" t="s">
        <v>17955</v>
      </c>
      <c r="G2448" s="2" t="s">
        <v>696</v>
      </c>
      <c r="H2448" s="2" t="s">
        <v>17956</v>
      </c>
      <c r="I2448" s="2" t="s">
        <v>17957</v>
      </c>
      <c r="J2448" s="3" t="s">
        <v>17958</v>
      </c>
      <c r="K2448" s="4">
        <v>44578</v>
      </c>
      <c r="L2448" s="3" t="s">
        <v>17959</v>
      </c>
    </row>
    <row r="2449" spans="1:12" x14ac:dyDescent="0.2">
      <c r="A2449" s="1">
        <v>2448</v>
      </c>
      <c r="B2449" s="2" t="s">
        <v>17960</v>
      </c>
      <c r="C2449" s="2" t="s">
        <v>1652</v>
      </c>
      <c r="D2449" s="2" t="s">
        <v>17800</v>
      </c>
      <c r="E2449" s="2" t="s">
        <v>17961</v>
      </c>
      <c r="F2449" s="2" t="s">
        <v>17962</v>
      </c>
      <c r="G2449" s="2" t="s">
        <v>2080</v>
      </c>
      <c r="H2449" s="2" t="s">
        <v>17963</v>
      </c>
      <c r="I2449" s="2">
        <v>6928649644</v>
      </c>
      <c r="J2449" s="3" t="s">
        <v>17964</v>
      </c>
      <c r="K2449" s="4">
        <v>44220</v>
      </c>
      <c r="L2449" s="3" t="s">
        <v>17965</v>
      </c>
    </row>
    <row r="2450" spans="1:12" x14ac:dyDescent="0.2">
      <c r="A2450" s="1">
        <v>2449</v>
      </c>
      <c r="B2450" s="2" t="s">
        <v>17966</v>
      </c>
      <c r="C2450" s="2" t="s">
        <v>12641</v>
      </c>
      <c r="D2450" s="2" t="s">
        <v>17967</v>
      </c>
      <c r="E2450" s="2" t="s">
        <v>17968</v>
      </c>
      <c r="F2450" s="2" t="s">
        <v>17969</v>
      </c>
      <c r="G2450" s="2" t="s">
        <v>457</v>
      </c>
      <c r="H2450" s="2" t="s">
        <v>17970</v>
      </c>
      <c r="I2450" s="2" t="s">
        <v>17971</v>
      </c>
      <c r="J2450" s="3" t="s">
        <v>17972</v>
      </c>
      <c r="K2450" s="4">
        <v>44227</v>
      </c>
      <c r="L2450" s="3" t="s">
        <v>17973</v>
      </c>
    </row>
    <row r="2451" spans="1:12" x14ac:dyDescent="0.2">
      <c r="A2451" s="1">
        <v>2450</v>
      </c>
      <c r="B2451" s="2" t="s">
        <v>17974</v>
      </c>
      <c r="C2451" s="2" t="s">
        <v>5510</v>
      </c>
      <c r="D2451" s="2" t="s">
        <v>10423</v>
      </c>
      <c r="E2451" s="2" t="s">
        <v>17975</v>
      </c>
      <c r="F2451" s="2" t="s">
        <v>17976</v>
      </c>
      <c r="G2451" s="2" t="s">
        <v>3133</v>
      </c>
      <c r="H2451" s="2" t="s">
        <v>17977</v>
      </c>
      <c r="I2451" s="2">
        <v>9128676431</v>
      </c>
      <c r="J2451" s="3" t="s">
        <v>17978</v>
      </c>
      <c r="K2451" s="4">
        <v>44258</v>
      </c>
      <c r="L2451" s="3" t="s">
        <v>17979</v>
      </c>
    </row>
    <row r="2452" spans="1:12" x14ac:dyDescent="0.2">
      <c r="A2452" s="1">
        <v>2451</v>
      </c>
      <c r="B2452" s="2" t="s">
        <v>17980</v>
      </c>
      <c r="C2452" s="2" t="s">
        <v>1109</v>
      </c>
      <c r="D2452" s="2" t="s">
        <v>3692</v>
      </c>
      <c r="E2452" s="2" t="s">
        <v>17981</v>
      </c>
      <c r="F2452" s="2" t="s">
        <v>17982</v>
      </c>
      <c r="G2452" s="2" t="s">
        <v>257</v>
      </c>
      <c r="H2452" s="2" t="s">
        <v>17983</v>
      </c>
      <c r="I2452" s="2">
        <f>1-273-142-6196</f>
        <v>-6610</v>
      </c>
      <c r="J2452" s="3" t="s">
        <v>17984</v>
      </c>
      <c r="K2452" s="4">
        <v>44038</v>
      </c>
      <c r="L2452" s="3" t="s">
        <v>17985</v>
      </c>
    </row>
    <row r="2453" spans="1:12" x14ac:dyDescent="0.2">
      <c r="A2453" s="1">
        <v>2452</v>
      </c>
      <c r="B2453" s="2" t="s">
        <v>17986</v>
      </c>
      <c r="C2453" s="2" t="s">
        <v>2767</v>
      </c>
      <c r="D2453" s="2" t="s">
        <v>1789</v>
      </c>
      <c r="E2453" s="2" t="s">
        <v>17987</v>
      </c>
      <c r="F2453" s="2" t="s">
        <v>17988</v>
      </c>
      <c r="G2453" s="2" t="s">
        <v>5041</v>
      </c>
      <c r="H2453" s="2" t="s">
        <v>17989</v>
      </c>
      <c r="I2453" s="2" t="s">
        <v>17990</v>
      </c>
      <c r="J2453" s="3" t="s">
        <v>17991</v>
      </c>
      <c r="K2453" s="4">
        <v>44178</v>
      </c>
      <c r="L2453" s="3" t="s">
        <v>17992</v>
      </c>
    </row>
    <row r="2454" spans="1:12" x14ac:dyDescent="0.2">
      <c r="A2454" s="1">
        <v>2453</v>
      </c>
      <c r="B2454" s="2" t="s">
        <v>17993</v>
      </c>
      <c r="C2454" s="2" t="s">
        <v>5000</v>
      </c>
      <c r="D2454" s="2" t="s">
        <v>2048</v>
      </c>
      <c r="E2454" s="2" t="s">
        <v>17079</v>
      </c>
      <c r="F2454" s="2" t="s">
        <v>17994</v>
      </c>
      <c r="G2454" s="2" t="s">
        <v>153</v>
      </c>
      <c r="H2454" s="2" t="s">
        <v>17995</v>
      </c>
      <c r="I2454" s="2" t="s">
        <v>17996</v>
      </c>
      <c r="J2454" s="3" t="s">
        <v>17997</v>
      </c>
      <c r="K2454" s="4">
        <v>44199</v>
      </c>
      <c r="L2454" s="3" t="s">
        <v>17998</v>
      </c>
    </row>
    <row r="2455" spans="1:12" x14ac:dyDescent="0.2">
      <c r="A2455" s="1">
        <v>2454</v>
      </c>
      <c r="B2455" s="2" t="s">
        <v>17999</v>
      </c>
      <c r="C2455" s="2" t="s">
        <v>3165</v>
      </c>
      <c r="D2455" s="2" t="s">
        <v>8711</v>
      </c>
      <c r="E2455" s="2" t="s">
        <v>18000</v>
      </c>
      <c r="F2455" s="2" t="s">
        <v>18001</v>
      </c>
      <c r="G2455" s="2" t="s">
        <v>1811</v>
      </c>
      <c r="H2455" s="2">
        <v>394431738</v>
      </c>
      <c r="I2455" s="2" t="s">
        <v>18002</v>
      </c>
      <c r="J2455" s="3" t="s">
        <v>18003</v>
      </c>
      <c r="K2455" s="4">
        <v>43875</v>
      </c>
      <c r="L2455" s="3" t="s">
        <v>18004</v>
      </c>
    </row>
    <row r="2456" spans="1:12" x14ac:dyDescent="0.2">
      <c r="A2456" s="1">
        <v>2455</v>
      </c>
      <c r="B2456" s="2" t="s">
        <v>18005</v>
      </c>
      <c r="C2456" s="2" t="s">
        <v>14241</v>
      </c>
      <c r="D2456" s="2" t="s">
        <v>6569</v>
      </c>
      <c r="E2456" s="2" t="s">
        <v>18006</v>
      </c>
      <c r="F2456" s="2" t="s">
        <v>18007</v>
      </c>
      <c r="G2456" s="2" t="s">
        <v>311</v>
      </c>
      <c r="H2456" s="2">
        <v>2878584638</v>
      </c>
      <c r="I2456" s="2" t="s">
        <v>18008</v>
      </c>
      <c r="J2456" s="3" t="s">
        <v>18009</v>
      </c>
      <c r="K2456" s="4">
        <v>44563</v>
      </c>
      <c r="L2456" s="3" t="s">
        <v>18010</v>
      </c>
    </row>
    <row r="2457" spans="1:12" x14ac:dyDescent="0.2">
      <c r="A2457" s="1">
        <v>2456</v>
      </c>
      <c r="B2457" s="2" t="s">
        <v>18011</v>
      </c>
      <c r="C2457" s="2" t="s">
        <v>289</v>
      </c>
      <c r="D2457" s="2" t="s">
        <v>8080</v>
      </c>
      <c r="E2457" s="2" t="s">
        <v>18012</v>
      </c>
      <c r="F2457" s="2" t="s">
        <v>18013</v>
      </c>
      <c r="G2457" s="2" t="s">
        <v>1702</v>
      </c>
      <c r="H2457" s="2">
        <v>2418308843</v>
      </c>
      <c r="I2457" s="2" t="s">
        <v>18014</v>
      </c>
      <c r="J2457" s="3" t="s">
        <v>18015</v>
      </c>
      <c r="K2457" s="4">
        <v>44442</v>
      </c>
      <c r="L2457" s="3" t="s">
        <v>4198</v>
      </c>
    </row>
    <row r="2458" spans="1:12" x14ac:dyDescent="0.2">
      <c r="A2458" s="1">
        <v>2457</v>
      </c>
      <c r="B2458" s="2" t="s">
        <v>18016</v>
      </c>
      <c r="C2458" s="2" t="s">
        <v>10060</v>
      </c>
      <c r="D2458" s="2" t="s">
        <v>16510</v>
      </c>
      <c r="E2458" s="2" t="s">
        <v>18017</v>
      </c>
      <c r="F2458" s="2" t="s">
        <v>18018</v>
      </c>
      <c r="G2458" s="2" t="s">
        <v>2191</v>
      </c>
      <c r="H2458" s="2" t="s">
        <v>18019</v>
      </c>
      <c r="I2458" s="2" t="s">
        <v>18020</v>
      </c>
      <c r="J2458" s="3" t="s">
        <v>18021</v>
      </c>
      <c r="K2458" s="4">
        <v>44469</v>
      </c>
      <c r="L2458" s="3" t="s">
        <v>18022</v>
      </c>
    </row>
    <row r="2459" spans="1:12" x14ac:dyDescent="0.2">
      <c r="A2459" s="1">
        <v>2458</v>
      </c>
      <c r="B2459" s="2" t="s">
        <v>18023</v>
      </c>
      <c r="C2459" s="2" t="s">
        <v>4023</v>
      </c>
      <c r="D2459" s="2" t="s">
        <v>9002</v>
      </c>
      <c r="E2459" s="2" t="s">
        <v>18024</v>
      </c>
      <c r="F2459" s="2" t="s">
        <v>18025</v>
      </c>
      <c r="G2459" s="2" t="s">
        <v>3832</v>
      </c>
      <c r="H2459" s="2" t="s">
        <v>18026</v>
      </c>
      <c r="I2459" s="2" t="s">
        <v>18027</v>
      </c>
      <c r="J2459" s="3" t="s">
        <v>18028</v>
      </c>
      <c r="K2459" s="4">
        <v>44532</v>
      </c>
      <c r="L2459" s="3" t="s">
        <v>18029</v>
      </c>
    </row>
    <row r="2460" spans="1:12" x14ac:dyDescent="0.2">
      <c r="A2460" s="1">
        <v>2459</v>
      </c>
      <c r="B2460" s="2" t="s">
        <v>18030</v>
      </c>
      <c r="C2460" s="2" t="s">
        <v>1571</v>
      </c>
      <c r="D2460" s="2" t="s">
        <v>18031</v>
      </c>
      <c r="E2460" s="2" t="s">
        <v>18032</v>
      </c>
      <c r="F2460" s="2" t="s">
        <v>18033</v>
      </c>
      <c r="G2460" s="2" t="s">
        <v>2051</v>
      </c>
      <c r="H2460" s="2" t="s">
        <v>18034</v>
      </c>
      <c r="I2460" s="2" t="s">
        <v>18035</v>
      </c>
      <c r="J2460" s="3" t="s">
        <v>18036</v>
      </c>
      <c r="K2460" s="4">
        <v>44137</v>
      </c>
      <c r="L2460" s="3" t="s">
        <v>18037</v>
      </c>
    </row>
    <row r="2461" spans="1:12" x14ac:dyDescent="0.2">
      <c r="A2461" s="1">
        <v>2460</v>
      </c>
      <c r="B2461" s="2" t="s">
        <v>18038</v>
      </c>
      <c r="C2461" s="2" t="s">
        <v>6497</v>
      </c>
      <c r="D2461" s="2" t="s">
        <v>7153</v>
      </c>
      <c r="E2461" s="2" t="s">
        <v>18039</v>
      </c>
      <c r="F2461" s="2" t="s">
        <v>18040</v>
      </c>
      <c r="G2461" s="2" t="s">
        <v>27</v>
      </c>
      <c r="H2461" s="2" t="s">
        <v>18041</v>
      </c>
      <c r="I2461" s="2" t="s">
        <v>18042</v>
      </c>
      <c r="J2461" s="3" t="s">
        <v>18043</v>
      </c>
      <c r="K2461" s="4">
        <v>44401</v>
      </c>
      <c r="L2461" s="3" t="s">
        <v>18044</v>
      </c>
    </row>
    <row r="2462" spans="1:12" x14ac:dyDescent="0.2">
      <c r="A2462" s="1">
        <v>2461</v>
      </c>
      <c r="B2462" s="2" t="s">
        <v>18045</v>
      </c>
      <c r="C2462" s="2" t="s">
        <v>3097</v>
      </c>
      <c r="D2462" s="2" t="s">
        <v>5300</v>
      </c>
      <c r="E2462" s="2" t="s">
        <v>18046</v>
      </c>
      <c r="F2462" s="2" t="s">
        <v>18047</v>
      </c>
      <c r="G2462" s="2" t="s">
        <v>1050</v>
      </c>
      <c r="H2462" s="2" t="s">
        <v>18048</v>
      </c>
      <c r="I2462" s="2" t="s">
        <v>18049</v>
      </c>
      <c r="J2462" s="3" t="s">
        <v>18050</v>
      </c>
      <c r="K2462" s="4">
        <v>44096</v>
      </c>
      <c r="L2462" s="3" t="s">
        <v>18051</v>
      </c>
    </row>
    <row r="2463" spans="1:12" x14ac:dyDescent="0.2">
      <c r="A2463" s="1">
        <v>2462</v>
      </c>
      <c r="B2463" s="2" t="s">
        <v>18052</v>
      </c>
      <c r="C2463" s="2" t="s">
        <v>4155</v>
      </c>
      <c r="D2463" s="2" t="s">
        <v>1897</v>
      </c>
      <c r="E2463" s="2" t="s">
        <v>18053</v>
      </c>
      <c r="F2463" s="2" t="s">
        <v>18054</v>
      </c>
      <c r="G2463" s="2" t="s">
        <v>134</v>
      </c>
      <c r="H2463" s="2" t="s">
        <v>18055</v>
      </c>
      <c r="I2463" s="2" t="s">
        <v>18056</v>
      </c>
      <c r="J2463" s="3" t="s">
        <v>18057</v>
      </c>
      <c r="K2463" s="4">
        <v>44457</v>
      </c>
      <c r="L2463" s="3" t="s">
        <v>18058</v>
      </c>
    </row>
    <row r="2464" spans="1:12" x14ac:dyDescent="0.2">
      <c r="A2464" s="1">
        <v>2463</v>
      </c>
      <c r="B2464" s="2" t="s">
        <v>18059</v>
      </c>
      <c r="C2464" s="2" t="s">
        <v>9034</v>
      </c>
      <c r="D2464" s="2" t="s">
        <v>9722</v>
      </c>
      <c r="E2464" s="2" t="s">
        <v>18060</v>
      </c>
      <c r="F2464" s="2" t="s">
        <v>18061</v>
      </c>
      <c r="G2464" s="2" t="s">
        <v>938</v>
      </c>
      <c r="H2464" s="2" t="s">
        <v>18062</v>
      </c>
      <c r="I2464" s="2" t="s">
        <v>18063</v>
      </c>
      <c r="J2464" s="3" t="s">
        <v>18064</v>
      </c>
      <c r="K2464" s="4">
        <v>44264</v>
      </c>
      <c r="L2464" s="3" t="s">
        <v>18065</v>
      </c>
    </row>
    <row r="2465" spans="1:12" x14ac:dyDescent="0.2">
      <c r="A2465" s="1">
        <v>2464</v>
      </c>
      <c r="B2465" s="2" t="s">
        <v>18066</v>
      </c>
      <c r="C2465" s="2" t="s">
        <v>5366</v>
      </c>
      <c r="D2465" s="2" t="s">
        <v>5424</v>
      </c>
      <c r="E2465" s="2" t="s">
        <v>18067</v>
      </c>
      <c r="F2465" s="2" t="s">
        <v>18068</v>
      </c>
      <c r="G2465" s="2" t="s">
        <v>7163</v>
      </c>
      <c r="H2465" s="2" t="s">
        <v>18069</v>
      </c>
      <c r="I2465" s="2" t="s">
        <v>18070</v>
      </c>
      <c r="J2465" s="3" t="s">
        <v>18071</v>
      </c>
      <c r="K2465" s="4">
        <v>44477</v>
      </c>
      <c r="L2465" s="3" t="s">
        <v>9936</v>
      </c>
    </row>
    <row r="2466" spans="1:12" x14ac:dyDescent="0.2">
      <c r="A2466" s="1">
        <v>2465</v>
      </c>
      <c r="B2466" s="2" t="s">
        <v>18072</v>
      </c>
      <c r="C2466" s="2" t="s">
        <v>9399</v>
      </c>
      <c r="D2466" s="2" t="s">
        <v>557</v>
      </c>
      <c r="E2466" s="2" t="s">
        <v>18073</v>
      </c>
      <c r="F2466" s="2" t="s">
        <v>18074</v>
      </c>
      <c r="G2466" s="2" t="s">
        <v>1168</v>
      </c>
      <c r="H2466" s="2" t="s">
        <v>18075</v>
      </c>
      <c r="I2466" s="2" t="s">
        <v>18076</v>
      </c>
      <c r="J2466" s="3" t="s">
        <v>18077</v>
      </c>
      <c r="K2466" s="4">
        <v>44147</v>
      </c>
      <c r="L2466" s="3" t="s">
        <v>18078</v>
      </c>
    </row>
    <row r="2467" spans="1:12" x14ac:dyDescent="0.2">
      <c r="A2467" s="1">
        <v>2466</v>
      </c>
      <c r="B2467" s="2" t="s">
        <v>18079</v>
      </c>
      <c r="C2467" s="2" t="s">
        <v>5406</v>
      </c>
      <c r="D2467" s="2" t="s">
        <v>336</v>
      </c>
      <c r="E2467" s="2" t="s">
        <v>18080</v>
      </c>
      <c r="F2467" s="2" t="s">
        <v>18081</v>
      </c>
      <c r="G2467" s="2" t="s">
        <v>1013</v>
      </c>
      <c r="H2467" s="2" t="s">
        <v>18082</v>
      </c>
      <c r="I2467" s="2">
        <f>1-271-464-4234</f>
        <v>-4968</v>
      </c>
      <c r="J2467" s="3" t="s">
        <v>18083</v>
      </c>
      <c r="K2467" s="4">
        <v>44204</v>
      </c>
      <c r="L2467" s="3" t="s">
        <v>18084</v>
      </c>
    </row>
    <row r="2468" spans="1:12" x14ac:dyDescent="0.2">
      <c r="A2468" s="1">
        <v>2467</v>
      </c>
      <c r="B2468" s="2" t="s">
        <v>18085</v>
      </c>
      <c r="C2468" s="2" t="s">
        <v>5510</v>
      </c>
      <c r="D2468" s="2" t="s">
        <v>963</v>
      </c>
      <c r="E2468" s="2" t="s">
        <v>18086</v>
      </c>
      <c r="F2468" s="2" t="s">
        <v>18087</v>
      </c>
      <c r="G2468" s="2" t="s">
        <v>5328</v>
      </c>
      <c r="H2468" s="2" t="s">
        <v>18088</v>
      </c>
      <c r="I2468" s="2" t="s">
        <v>18089</v>
      </c>
      <c r="J2468" s="3" t="s">
        <v>18090</v>
      </c>
      <c r="K2468" s="4">
        <v>43847</v>
      </c>
      <c r="L2468" s="3" t="s">
        <v>18091</v>
      </c>
    </row>
    <row r="2469" spans="1:12" x14ac:dyDescent="0.2">
      <c r="A2469" s="1">
        <v>2468</v>
      </c>
      <c r="B2469" s="2" t="s">
        <v>18092</v>
      </c>
      <c r="C2469" s="2" t="s">
        <v>7153</v>
      </c>
      <c r="D2469" s="2" t="s">
        <v>18093</v>
      </c>
      <c r="E2469" s="2" t="s">
        <v>8233</v>
      </c>
      <c r="F2469" s="2" t="s">
        <v>18094</v>
      </c>
      <c r="G2469" s="2" t="s">
        <v>1618</v>
      </c>
      <c r="H2469" s="2" t="s">
        <v>18095</v>
      </c>
      <c r="I2469" s="2" t="s">
        <v>18096</v>
      </c>
      <c r="J2469" s="3" t="s">
        <v>18097</v>
      </c>
      <c r="K2469" s="4">
        <v>44680</v>
      </c>
      <c r="L2469" s="3" t="s">
        <v>18098</v>
      </c>
    </row>
    <row r="2470" spans="1:12" x14ac:dyDescent="0.2">
      <c r="A2470" s="1">
        <v>2469</v>
      </c>
      <c r="B2470" s="2" t="s">
        <v>18099</v>
      </c>
      <c r="C2470" s="2" t="s">
        <v>434</v>
      </c>
      <c r="D2470" s="2" t="s">
        <v>2641</v>
      </c>
      <c r="E2470" s="2" t="s">
        <v>18100</v>
      </c>
      <c r="F2470" s="2" t="s">
        <v>18101</v>
      </c>
      <c r="G2470" s="2" t="s">
        <v>293</v>
      </c>
      <c r="H2470" s="2" t="s">
        <v>18102</v>
      </c>
      <c r="I2470" s="2" t="s">
        <v>18103</v>
      </c>
      <c r="J2470" s="3" t="s">
        <v>18104</v>
      </c>
      <c r="K2470" s="4">
        <v>44032</v>
      </c>
      <c r="L2470" s="3" t="s">
        <v>407</v>
      </c>
    </row>
    <row r="2471" spans="1:12" x14ac:dyDescent="0.2">
      <c r="A2471" s="1">
        <v>2470</v>
      </c>
      <c r="B2471" s="2" t="s">
        <v>18105</v>
      </c>
      <c r="C2471" s="2" t="s">
        <v>13561</v>
      </c>
      <c r="D2471" s="2" t="s">
        <v>1137</v>
      </c>
      <c r="E2471" s="2" t="s">
        <v>18106</v>
      </c>
      <c r="F2471" s="2" t="s">
        <v>18107</v>
      </c>
      <c r="G2471" s="2" t="s">
        <v>2297</v>
      </c>
      <c r="H2471" s="2">
        <v>7021188400</v>
      </c>
      <c r="I2471" s="2" t="s">
        <v>18108</v>
      </c>
      <c r="J2471" s="3" t="s">
        <v>18109</v>
      </c>
      <c r="K2471" s="4">
        <v>44495</v>
      </c>
      <c r="L2471" s="3" t="s">
        <v>18110</v>
      </c>
    </row>
    <row r="2472" spans="1:12" x14ac:dyDescent="0.2">
      <c r="A2472" s="1">
        <v>2471</v>
      </c>
      <c r="B2472" s="2" t="s">
        <v>18111</v>
      </c>
      <c r="C2472" s="2" t="s">
        <v>7070</v>
      </c>
      <c r="D2472" s="2" t="s">
        <v>1681</v>
      </c>
      <c r="E2472" s="2" t="s">
        <v>18112</v>
      </c>
      <c r="F2472" s="2" t="s">
        <v>18113</v>
      </c>
      <c r="G2472" s="2" t="s">
        <v>4353</v>
      </c>
      <c r="H2472" s="2" t="s">
        <v>18114</v>
      </c>
      <c r="I2472" s="2" t="s">
        <v>18115</v>
      </c>
      <c r="J2472" s="3" t="s">
        <v>18116</v>
      </c>
      <c r="K2472" s="4">
        <v>43986</v>
      </c>
      <c r="L2472" s="3" t="s">
        <v>18117</v>
      </c>
    </row>
    <row r="2473" spans="1:12" x14ac:dyDescent="0.2">
      <c r="A2473" s="1">
        <v>2472</v>
      </c>
      <c r="B2473" s="2" t="s">
        <v>18118</v>
      </c>
      <c r="C2473" s="2" t="s">
        <v>5834</v>
      </c>
      <c r="D2473" s="2" t="s">
        <v>2564</v>
      </c>
      <c r="E2473" s="2" t="s">
        <v>18119</v>
      </c>
      <c r="F2473" s="2" t="s">
        <v>18120</v>
      </c>
      <c r="G2473" s="2" t="s">
        <v>6294</v>
      </c>
      <c r="H2473" s="2">
        <f>1-742-395-4159</f>
        <v>-5295</v>
      </c>
      <c r="I2473" s="2" t="s">
        <v>18121</v>
      </c>
      <c r="J2473" s="3" t="s">
        <v>18122</v>
      </c>
      <c r="K2473" s="4">
        <v>44145</v>
      </c>
      <c r="L2473" s="3" t="s">
        <v>18123</v>
      </c>
    </row>
    <row r="2474" spans="1:12" x14ac:dyDescent="0.2">
      <c r="A2474" s="1">
        <v>2473</v>
      </c>
      <c r="B2474" s="2" t="s">
        <v>18124</v>
      </c>
      <c r="C2474" s="2" t="s">
        <v>1270</v>
      </c>
      <c r="D2474" s="2" t="s">
        <v>10431</v>
      </c>
      <c r="E2474" s="2" t="s">
        <v>18125</v>
      </c>
      <c r="F2474" s="2" t="s">
        <v>18126</v>
      </c>
      <c r="G2474" s="2" t="s">
        <v>117</v>
      </c>
      <c r="H2474" s="2" t="s">
        <v>18127</v>
      </c>
      <c r="I2474" s="2" t="s">
        <v>18128</v>
      </c>
      <c r="J2474" s="3" t="s">
        <v>18129</v>
      </c>
      <c r="K2474" s="4">
        <v>43995</v>
      </c>
      <c r="L2474" s="3" t="s">
        <v>18130</v>
      </c>
    </row>
    <row r="2475" spans="1:12" x14ac:dyDescent="0.2">
      <c r="A2475" s="1">
        <v>2474</v>
      </c>
      <c r="B2475" s="2" t="s">
        <v>18131</v>
      </c>
      <c r="C2475" s="2" t="s">
        <v>6599</v>
      </c>
      <c r="D2475" s="2" t="s">
        <v>10851</v>
      </c>
      <c r="E2475" s="2" t="s">
        <v>18132</v>
      </c>
      <c r="F2475" s="2" t="s">
        <v>18133</v>
      </c>
      <c r="G2475" s="2" t="s">
        <v>1544</v>
      </c>
      <c r="H2475" s="2" t="s">
        <v>18134</v>
      </c>
      <c r="I2475" s="2" t="s">
        <v>18135</v>
      </c>
      <c r="J2475" s="3" t="s">
        <v>18136</v>
      </c>
      <c r="K2475" s="4">
        <v>43908</v>
      </c>
      <c r="L2475" s="3" t="s">
        <v>18137</v>
      </c>
    </row>
    <row r="2476" spans="1:12" x14ac:dyDescent="0.2">
      <c r="A2476" s="1">
        <v>2475</v>
      </c>
      <c r="B2476" s="2" t="s">
        <v>18138</v>
      </c>
      <c r="C2476" s="2" t="s">
        <v>1332</v>
      </c>
      <c r="D2476" s="2" t="s">
        <v>2716</v>
      </c>
      <c r="E2476" s="2" t="s">
        <v>18139</v>
      </c>
      <c r="F2476" s="2" t="s">
        <v>17761</v>
      </c>
      <c r="G2476" s="2" t="s">
        <v>2680</v>
      </c>
      <c r="H2476" s="2" t="s">
        <v>18140</v>
      </c>
      <c r="I2476" s="2" t="s">
        <v>18141</v>
      </c>
      <c r="J2476" s="3" t="s">
        <v>18142</v>
      </c>
      <c r="K2476" s="4">
        <v>44393</v>
      </c>
      <c r="L2476" s="3" t="s">
        <v>18143</v>
      </c>
    </row>
    <row r="2477" spans="1:12" x14ac:dyDescent="0.2">
      <c r="A2477" s="1">
        <v>2476</v>
      </c>
      <c r="B2477" s="2" t="s">
        <v>18144</v>
      </c>
      <c r="C2477" s="2" t="s">
        <v>5324</v>
      </c>
      <c r="D2477" s="2" t="s">
        <v>702</v>
      </c>
      <c r="E2477" s="2" t="s">
        <v>18145</v>
      </c>
      <c r="F2477" s="2" t="s">
        <v>18146</v>
      </c>
      <c r="G2477" s="2" t="s">
        <v>1437</v>
      </c>
      <c r="H2477" s="2" t="s">
        <v>18147</v>
      </c>
      <c r="I2477" s="2" t="s">
        <v>18148</v>
      </c>
      <c r="J2477" s="3" t="s">
        <v>18149</v>
      </c>
      <c r="K2477" s="4">
        <v>43968</v>
      </c>
      <c r="L2477" s="3" t="s">
        <v>18150</v>
      </c>
    </row>
    <row r="2478" spans="1:12" x14ac:dyDescent="0.2">
      <c r="A2478" s="1">
        <v>2477</v>
      </c>
      <c r="B2478" s="2" t="s">
        <v>18151</v>
      </c>
      <c r="C2478" s="2" t="s">
        <v>5767</v>
      </c>
      <c r="D2478" s="2" t="s">
        <v>9002</v>
      </c>
      <c r="E2478" s="2" t="s">
        <v>18152</v>
      </c>
      <c r="F2478" s="2" t="s">
        <v>18153</v>
      </c>
      <c r="G2478" s="2" t="s">
        <v>3116</v>
      </c>
      <c r="H2478" s="2" t="s">
        <v>18154</v>
      </c>
      <c r="I2478" s="2" t="s">
        <v>18155</v>
      </c>
      <c r="J2478" s="3" t="s">
        <v>18156</v>
      </c>
      <c r="K2478" s="4">
        <v>44499</v>
      </c>
      <c r="L2478" s="3" t="s">
        <v>18157</v>
      </c>
    </row>
    <row r="2479" spans="1:12" x14ac:dyDescent="0.2">
      <c r="A2479" s="1">
        <v>2478</v>
      </c>
      <c r="B2479" s="2" t="s">
        <v>18158</v>
      </c>
      <c r="C2479" s="2" t="s">
        <v>18159</v>
      </c>
      <c r="D2479" s="2" t="s">
        <v>4359</v>
      </c>
      <c r="E2479" s="2" t="s">
        <v>18160</v>
      </c>
      <c r="F2479" s="2" t="s">
        <v>18161</v>
      </c>
      <c r="G2479" s="2" t="s">
        <v>948</v>
      </c>
      <c r="H2479" s="2" t="s">
        <v>18162</v>
      </c>
      <c r="I2479" s="2" t="s">
        <v>18163</v>
      </c>
      <c r="J2479" s="3" t="s">
        <v>18164</v>
      </c>
      <c r="K2479" s="4">
        <v>44252</v>
      </c>
      <c r="L2479" s="3" t="s">
        <v>18165</v>
      </c>
    </row>
    <row r="2480" spans="1:12" x14ac:dyDescent="0.2">
      <c r="A2480" s="1">
        <v>2479</v>
      </c>
      <c r="B2480" s="2" t="s">
        <v>18166</v>
      </c>
      <c r="C2480" s="2" t="s">
        <v>11616</v>
      </c>
      <c r="D2480" s="2" t="s">
        <v>8535</v>
      </c>
      <c r="E2480" s="2" t="s">
        <v>18167</v>
      </c>
      <c r="F2480" s="2" t="s">
        <v>18168</v>
      </c>
      <c r="G2480" s="2" t="s">
        <v>2327</v>
      </c>
      <c r="H2480" s="2" t="s">
        <v>18169</v>
      </c>
      <c r="I2480" s="2" t="s">
        <v>18170</v>
      </c>
      <c r="J2480" s="3" t="s">
        <v>18171</v>
      </c>
      <c r="K2480" s="4">
        <v>44429</v>
      </c>
      <c r="L2480" s="3" t="s">
        <v>18172</v>
      </c>
    </row>
    <row r="2481" spans="1:12" x14ac:dyDescent="0.2">
      <c r="A2481" s="1">
        <v>2480</v>
      </c>
      <c r="B2481" s="2" t="s">
        <v>18173</v>
      </c>
      <c r="C2481" s="2" t="s">
        <v>5221</v>
      </c>
      <c r="D2481" s="2" t="s">
        <v>3342</v>
      </c>
      <c r="E2481" s="2" t="s">
        <v>18174</v>
      </c>
      <c r="F2481" s="2" t="s">
        <v>18175</v>
      </c>
      <c r="G2481" s="2" t="s">
        <v>599</v>
      </c>
      <c r="H2481" s="2">
        <f>1-528-41-9377</f>
        <v>-9945</v>
      </c>
      <c r="I2481" s="2" t="s">
        <v>18176</v>
      </c>
      <c r="J2481" s="3" t="s">
        <v>18177</v>
      </c>
      <c r="K2481" s="4">
        <v>44508</v>
      </c>
      <c r="L2481" s="3" t="s">
        <v>18178</v>
      </c>
    </row>
    <row r="2482" spans="1:12" x14ac:dyDescent="0.2">
      <c r="A2482" s="1">
        <v>2481</v>
      </c>
      <c r="B2482" s="2" t="s">
        <v>18179</v>
      </c>
      <c r="C2482" s="2" t="s">
        <v>14763</v>
      </c>
      <c r="D2482" s="2" t="s">
        <v>3021</v>
      </c>
      <c r="E2482" s="2" t="s">
        <v>18180</v>
      </c>
      <c r="F2482" s="2" t="s">
        <v>18181</v>
      </c>
      <c r="G2482" s="2" t="s">
        <v>1158</v>
      </c>
      <c r="H2482" s="2">
        <v>989799734</v>
      </c>
      <c r="I2482" s="2" t="s">
        <v>18182</v>
      </c>
      <c r="J2482" s="3" t="s">
        <v>18183</v>
      </c>
      <c r="K2482" s="4">
        <v>43927</v>
      </c>
      <c r="L2482" s="3" t="s">
        <v>18184</v>
      </c>
    </row>
    <row r="2483" spans="1:12" x14ac:dyDescent="0.2">
      <c r="A2483" s="1">
        <v>2482</v>
      </c>
      <c r="B2483" s="2" t="s">
        <v>18185</v>
      </c>
      <c r="C2483" s="2" t="s">
        <v>7512</v>
      </c>
      <c r="D2483" s="2" t="s">
        <v>3752</v>
      </c>
      <c r="E2483" s="2" t="s">
        <v>18186</v>
      </c>
      <c r="F2483" s="2" t="s">
        <v>18187</v>
      </c>
      <c r="G2483" s="2" t="s">
        <v>2127</v>
      </c>
      <c r="H2483" s="2" t="s">
        <v>18188</v>
      </c>
      <c r="I2483" s="2" t="s">
        <v>18189</v>
      </c>
      <c r="J2483" s="3" t="s">
        <v>18190</v>
      </c>
      <c r="K2483" s="4">
        <v>44255</v>
      </c>
      <c r="L2483" s="3" t="s">
        <v>18191</v>
      </c>
    </row>
    <row r="2484" spans="1:12" x14ac:dyDescent="0.2">
      <c r="A2484" s="1">
        <v>2483</v>
      </c>
      <c r="B2484" s="2" t="s">
        <v>18192</v>
      </c>
      <c r="C2484" s="2" t="s">
        <v>2269</v>
      </c>
      <c r="D2484" s="2" t="s">
        <v>3581</v>
      </c>
      <c r="E2484" s="2" t="s">
        <v>18193</v>
      </c>
      <c r="F2484" s="2" t="s">
        <v>18194</v>
      </c>
      <c r="G2484" s="2" t="s">
        <v>540</v>
      </c>
      <c r="H2484" s="2" t="s">
        <v>18195</v>
      </c>
      <c r="I2484" s="2" t="s">
        <v>18196</v>
      </c>
      <c r="J2484" s="3" t="s">
        <v>18197</v>
      </c>
      <c r="K2484" s="4">
        <v>44704</v>
      </c>
      <c r="L2484" s="3" t="s">
        <v>18198</v>
      </c>
    </row>
    <row r="2485" spans="1:12" x14ac:dyDescent="0.2">
      <c r="A2485" s="1">
        <v>2484</v>
      </c>
      <c r="B2485" s="2" t="s">
        <v>18199</v>
      </c>
      <c r="C2485" s="2" t="s">
        <v>7608</v>
      </c>
      <c r="D2485" s="2" t="s">
        <v>2391</v>
      </c>
      <c r="E2485" s="2" t="s">
        <v>18200</v>
      </c>
      <c r="F2485" s="2" t="s">
        <v>18201</v>
      </c>
      <c r="G2485" s="2" t="s">
        <v>153</v>
      </c>
      <c r="H2485" s="2" t="s">
        <v>18202</v>
      </c>
      <c r="I2485" s="2" t="s">
        <v>18203</v>
      </c>
      <c r="J2485" s="3" t="s">
        <v>18204</v>
      </c>
      <c r="K2485" s="4">
        <v>44339</v>
      </c>
      <c r="L2485" s="3" t="s">
        <v>18205</v>
      </c>
    </row>
    <row r="2486" spans="1:12" x14ac:dyDescent="0.2">
      <c r="A2486" s="1">
        <v>2485</v>
      </c>
      <c r="B2486" s="2" t="s">
        <v>18206</v>
      </c>
      <c r="C2486" s="2" t="s">
        <v>5334</v>
      </c>
      <c r="D2486" s="2" t="s">
        <v>8383</v>
      </c>
      <c r="E2486" s="2" t="s">
        <v>18207</v>
      </c>
      <c r="F2486" s="2" t="s">
        <v>18208</v>
      </c>
      <c r="G2486" s="2" t="s">
        <v>428</v>
      </c>
      <c r="H2486" s="2" t="s">
        <v>18209</v>
      </c>
      <c r="I2486" s="2" t="s">
        <v>18210</v>
      </c>
      <c r="J2486" s="3" t="s">
        <v>18211</v>
      </c>
      <c r="K2486" s="4">
        <v>44489</v>
      </c>
      <c r="L2486" s="3" t="s">
        <v>9039</v>
      </c>
    </row>
    <row r="2487" spans="1:12" x14ac:dyDescent="0.2">
      <c r="A2487" s="1">
        <v>2486</v>
      </c>
      <c r="B2487" s="2" t="s">
        <v>18212</v>
      </c>
      <c r="C2487" s="2" t="s">
        <v>3113</v>
      </c>
      <c r="D2487" s="2" t="s">
        <v>2775</v>
      </c>
      <c r="E2487" s="2" t="s">
        <v>18213</v>
      </c>
      <c r="F2487" s="2" t="s">
        <v>18214</v>
      </c>
      <c r="G2487" s="2" t="s">
        <v>3404</v>
      </c>
      <c r="H2487" s="2">
        <v>4429933652</v>
      </c>
      <c r="I2487" s="2" t="s">
        <v>18215</v>
      </c>
      <c r="J2487" s="3" t="s">
        <v>18216</v>
      </c>
      <c r="K2487" s="4">
        <v>44338</v>
      </c>
      <c r="L2487" s="3" t="s">
        <v>18217</v>
      </c>
    </row>
    <row r="2488" spans="1:12" x14ac:dyDescent="0.2">
      <c r="A2488" s="1">
        <v>2487</v>
      </c>
      <c r="B2488" s="2" t="s">
        <v>18218</v>
      </c>
      <c r="C2488" s="2" t="s">
        <v>8578</v>
      </c>
      <c r="D2488" s="2" t="s">
        <v>11588</v>
      </c>
      <c r="E2488" s="2" t="s">
        <v>18219</v>
      </c>
      <c r="F2488" s="2" t="s">
        <v>18220</v>
      </c>
      <c r="G2488" s="2" t="s">
        <v>806</v>
      </c>
      <c r="H2488" s="2" t="s">
        <v>18221</v>
      </c>
      <c r="I2488" s="2">
        <v>2514580822</v>
      </c>
      <c r="J2488" s="3" t="s">
        <v>18222</v>
      </c>
      <c r="K2488" s="4">
        <v>44237</v>
      </c>
      <c r="L2488" s="3" t="s">
        <v>18223</v>
      </c>
    </row>
    <row r="2489" spans="1:12" x14ac:dyDescent="0.2">
      <c r="A2489" s="1">
        <v>2488</v>
      </c>
      <c r="B2489" s="2" t="s">
        <v>18224</v>
      </c>
      <c r="C2489" s="2" t="s">
        <v>18225</v>
      </c>
      <c r="D2489" s="2" t="s">
        <v>10293</v>
      </c>
      <c r="E2489" s="2" t="s">
        <v>18226</v>
      </c>
      <c r="F2489" s="2" t="s">
        <v>18227</v>
      </c>
      <c r="G2489" s="2" t="s">
        <v>2080</v>
      </c>
      <c r="H2489" s="2" t="s">
        <v>18228</v>
      </c>
      <c r="I2489" s="2" t="s">
        <v>18229</v>
      </c>
      <c r="J2489" s="3" t="s">
        <v>18230</v>
      </c>
      <c r="K2489" s="4">
        <v>44473</v>
      </c>
      <c r="L2489" s="3" t="s">
        <v>18231</v>
      </c>
    </row>
    <row r="2490" spans="1:12" x14ac:dyDescent="0.2">
      <c r="A2490" s="1">
        <v>2489</v>
      </c>
      <c r="B2490" s="2" t="s">
        <v>18232</v>
      </c>
      <c r="C2490" s="2" t="s">
        <v>8397</v>
      </c>
      <c r="D2490" s="2" t="s">
        <v>425</v>
      </c>
      <c r="E2490" s="2" t="s">
        <v>18233</v>
      </c>
      <c r="F2490" s="2" t="s">
        <v>18234</v>
      </c>
      <c r="G2490" s="2" t="s">
        <v>4267</v>
      </c>
      <c r="H2490" s="2" t="s">
        <v>18235</v>
      </c>
      <c r="I2490" s="2" t="s">
        <v>18236</v>
      </c>
      <c r="J2490" s="3" t="s">
        <v>18237</v>
      </c>
      <c r="K2490" s="4">
        <v>44664</v>
      </c>
      <c r="L2490" s="3" t="s">
        <v>18238</v>
      </c>
    </row>
    <row r="2491" spans="1:12" x14ac:dyDescent="0.2">
      <c r="A2491" s="1">
        <v>2490</v>
      </c>
      <c r="B2491" s="2" t="s">
        <v>18239</v>
      </c>
      <c r="C2491" s="2" t="s">
        <v>7601</v>
      </c>
      <c r="D2491" s="2" t="s">
        <v>9661</v>
      </c>
      <c r="E2491" s="2" t="s">
        <v>18240</v>
      </c>
      <c r="F2491" s="2" t="s">
        <v>18241</v>
      </c>
      <c r="G2491" s="2" t="s">
        <v>882</v>
      </c>
      <c r="H2491" s="2" t="s">
        <v>18242</v>
      </c>
      <c r="I2491" s="2" t="s">
        <v>18243</v>
      </c>
      <c r="J2491" s="3" t="s">
        <v>18244</v>
      </c>
      <c r="K2491" s="4">
        <v>44369</v>
      </c>
      <c r="L2491" s="3" t="s">
        <v>15808</v>
      </c>
    </row>
    <row r="2492" spans="1:12" x14ac:dyDescent="0.2">
      <c r="A2492" s="1">
        <v>2491</v>
      </c>
      <c r="B2492" s="2" t="s">
        <v>18245</v>
      </c>
      <c r="C2492" s="2" t="s">
        <v>4567</v>
      </c>
      <c r="D2492" s="2" t="s">
        <v>9548</v>
      </c>
      <c r="E2492" s="2" t="s">
        <v>18246</v>
      </c>
      <c r="F2492" s="2" t="s">
        <v>18247</v>
      </c>
      <c r="G2492" s="2" t="s">
        <v>419</v>
      </c>
      <c r="H2492" s="2" t="s">
        <v>18248</v>
      </c>
      <c r="I2492" s="2" t="s">
        <v>18249</v>
      </c>
      <c r="J2492" s="3" t="s">
        <v>18250</v>
      </c>
      <c r="K2492" s="4">
        <v>44413</v>
      </c>
      <c r="L2492" s="3" t="s">
        <v>13521</v>
      </c>
    </row>
    <row r="2493" spans="1:12" x14ac:dyDescent="0.2">
      <c r="A2493" s="1">
        <v>2492</v>
      </c>
      <c r="B2493" s="2" t="s">
        <v>18251</v>
      </c>
      <c r="C2493" s="2" t="s">
        <v>2783</v>
      </c>
      <c r="D2493" s="2" t="s">
        <v>1333</v>
      </c>
      <c r="E2493" s="2" t="s">
        <v>18252</v>
      </c>
      <c r="F2493" s="2" t="s">
        <v>18253</v>
      </c>
      <c r="G2493" s="2" t="s">
        <v>2636</v>
      </c>
      <c r="H2493" s="2" t="s">
        <v>18254</v>
      </c>
      <c r="I2493" s="2" t="s">
        <v>18255</v>
      </c>
      <c r="J2493" s="3" t="s">
        <v>18256</v>
      </c>
      <c r="K2493" s="4">
        <v>44266</v>
      </c>
      <c r="L2493" s="3" t="s">
        <v>18257</v>
      </c>
    </row>
    <row r="2494" spans="1:12" x14ac:dyDescent="0.2">
      <c r="A2494" s="1">
        <v>2493</v>
      </c>
      <c r="B2494" s="2" t="s">
        <v>18258</v>
      </c>
      <c r="C2494" s="2" t="s">
        <v>4923</v>
      </c>
      <c r="D2494" s="2" t="s">
        <v>1075</v>
      </c>
      <c r="E2494" s="2" t="s">
        <v>18259</v>
      </c>
      <c r="F2494" s="2" t="s">
        <v>18260</v>
      </c>
      <c r="G2494" s="2" t="s">
        <v>1317</v>
      </c>
      <c r="H2494" s="2" t="s">
        <v>18261</v>
      </c>
      <c r="I2494" s="2" t="s">
        <v>18262</v>
      </c>
      <c r="J2494" s="3" t="s">
        <v>18263</v>
      </c>
      <c r="K2494" s="4">
        <v>43873</v>
      </c>
      <c r="L2494" s="3" t="s">
        <v>18264</v>
      </c>
    </row>
    <row r="2495" spans="1:12" x14ac:dyDescent="0.2">
      <c r="A2495" s="1">
        <v>2494</v>
      </c>
      <c r="B2495" s="2" t="s">
        <v>18265</v>
      </c>
      <c r="C2495" s="2" t="s">
        <v>14925</v>
      </c>
      <c r="D2495" s="2" t="s">
        <v>6646</v>
      </c>
      <c r="E2495" s="2" t="s">
        <v>18266</v>
      </c>
      <c r="F2495" s="2" t="s">
        <v>18267</v>
      </c>
      <c r="G2495" s="2" t="s">
        <v>3649</v>
      </c>
      <c r="H2495" s="2">
        <v>7337179645</v>
      </c>
      <c r="I2495" s="2" t="s">
        <v>18268</v>
      </c>
      <c r="J2495" s="3" t="s">
        <v>18269</v>
      </c>
      <c r="K2495" s="4">
        <v>44505</v>
      </c>
      <c r="L2495" s="3" t="s">
        <v>18270</v>
      </c>
    </row>
    <row r="2496" spans="1:12" x14ac:dyDescent="0.2">
      <c r="A2496" s="1">
        <v>2495</v>
      </c>
      <c r="B2496" s="2" t="s">
        <v>18271</v>
      </c>
      <c r="C2496" s="2" t="s">
        <v>23</v>
      </c>
      <c r="D2496" s="2" t="s">
        <v>5367</v>
      </c>
      <c r="E2496" s="2" t="s">
        <v>18272</v>
      </c>
      <c r="F2496" s="2" t="s">
        <v>18273</v>
      </c>
      <c r="G2496" s="2" t="s">
        <v>1282</v>
      </c>
      <c r="H2496" s="2" t="s">
        <v>18274</v>
      </c>
      <c r="I2496" s="2" t="s">
        <v>18275</v>
      </c>
      <c r="J2496" s="3" t="s">
        <v>18276</v>
      </c>
      <c r="K2496" s="4">
        <v>44316</v>
      </c>
      <c r="L2496" s="3" t="s">
        <v>18277</v>
      </c>
    </row>
    <row r="2497" spans="1:12" x14ac:dyDescent="0.2">
      <c r="A2497" s="1">
        <v>2496</v>
      </c>
      <c r="B2497" s="2" t="s">
        <v>18278</v>
      </c>
      <c r="C2497" s="2" t="s">
        <v>8397</v>
      </c>
      <c r="D2497" s="2" t="s">
        <v>668</v>
      </c>
      <c r="E2497" s="2" t="s">
        <v>18279</v>
      </c>
      <c r="F2497" s="2" t="s">
        <v>18280</v>
      </c>
      <c r="G2497" s="2" t="s">
        <v>437</v>
      </c>
      <c r="H2497" s="2" t="s">
        <v>18281</v>
      </c>
      <c r="I2497" s="2" t="s">
        <v>18282</v>
      </c>
      <c r="J2497" s="3" t="s">
        <v>18283</v>
      </c>
      <c r="K2497" s="4">
        <v>44270</v>
      </c>
      <c r="L2497" s="3" t="s">
        <v>18284</v>
      </c>
    </row>
    <row r="2498" spans="1:12" x14ac:dyDescent="0.2">
      <c r="A2498" s="1">
        <v>2497</v>
      </c>
      <c r="B2498" s="2" t="s">
        <v>18285</v>
      </c>
      <c r="C2498" s="2" t="s">
        <v>11132</v>
      </c>
      <c r="D2498" s="2" t="s">
        <v>4687</v>
      </c>
      <c r="E2498" s="2" t="s">
        <v>12608</v>
      </c>
      <c r="F2498" s="2" t="s">
        <v>18286</v>
      </c>
      <c r="G2498" s="2" t="s">
        <v>1765</v>
      </c>
      <c r="H2498" s="2" t="s">
        <v>18287</v>
      </c>
      <c r="I2498" s="2" t="s">
        <v>18288</v>
      </c>
      <c r="J2498" s="3" t="s">
        <v>18289</v>
      </c>
      <c r="K2498" s="4">
        <v>44545</v>
      </c>
      <c r="L2498" s="3" t="s">
        <v>5173</v>
      </c>
    </row>
    <row r="2499" spans="1:12" x14ac:dyDescent="0.2">
      <c r="A2499" s="1">
        <v>2498</v>
      </c>
      <c r="B2499" s="2" t="s">
        <v>18290</v>
      </c>
      <c r="C2499" s="2" t="s">
        <v>4096</v>
      </c>
      <c r="D2499" s="2" t="s">
        <v>4741</v>
      </c>
      <c r="E2499" s="2" t="s">
        <v>18291</v>
      </c>
      <c r="F2499" s="2" t="s">
        <v>18292</v>
      </c>
      <c r="G2499" s="2" t="s">
        <v>4177</v>
      </c>
      <c r="H2499" s="2" t="s">
        <v>18293</v>
      </c>
      <c r="I2499" s="2" t="s">
        <v>18294</v>
      </c>
      <c r="J2499" s="3" t="s">
        <v>18295</v>
      </c>
      <c r="K2499" s="4">
        <v>44282</v>
      </c>
      <c r="L2499" s="3" t="s">
        <v>18296</v>
      </c>
    </row>
    <row r="2500" spans="1:12" x14ac:dyDescent="0.2">
      <c r="A2500" s="1">
        <v>2499</v>
      </c>
      <c r="B2500" s="2" t="s">
        <v>18297</v>
      </c>
      <c r="C2500" s="2" t="s">
        <v>6417</v>
      </c>
      <c r="D2500" s="2" t="s">
        <v>10160</v>
      </c>
      <c r="E2500" s="2" t="s">
        <v>18298</v>
      </c>
      <c r="F2500" s="2" t="s">
        <v>18299</v>
      </c>
      <c r="G2500" s="2" t="s">
        <v>117</v>
      </c>
      <c r="H2500" s="2" t="s">
        <v>18300</v>
      </c>
      <c r="I2500" s="2" t="s">
        <v>18301</v>
      </c>
      <c r="J2500" s="3" t="s">
        <v>18302</v>
      </c>
      <c r="K2500" s="4">
        <v>44627</v>
      </c>
      <c r="L2500" s="3" t="s">
        <v>18303</v>
      </c>
    </row>
    <row r="2501" spans="1:12" x14ac:dyDescent="0.2">
      <c r="A2501" s="1">
        <v>2500</v>
      </c>
      <c r="B2501" s="2" t="s">
        <v>18304</v>
      </c>
      <c r="C2501" s="2" t="s">
        <v>7917</v>
      </c>
      <c r="D2501" s="2" t="s">
        <v>767</v>
      </c>
      <c r="E2501" s="2" t="s">
        <v>18305</v>
      </c>
      <c r="F2501" s="2" t="s">
        <v>18306</v>
      </c>
      <c r="G2501" s="2" t="s">
        <v>200</v>
      </c>
      <c r="H2501" s="2" t="s">
        <v>18307</v>
      </c>
      <c r="I2501" s="2" t="s">
        <v>18308</v>
      </c>
      <c r="J2501" s="3" t="s">
        <v>18309</v>
      </c>
      <c r="K2501" s="4">
        <v>43934</v>
      </c>
      <c r="L2501" s="3" t="s">
        <v>18310</v>
      </c>
    </row>
    <row r="2502" spans="1:12" x14ac:dyDescent="0.2">
      <c r="A2502" s="1">
        <v>2501</v>
      </c>
      <c r="B2502" s="2" t="s">
        <v>18311</v>
      </c>
      <c r="C2502" s="2" t="s">
        <v>8375</v>
      </c>
      <c r="D2502" s="2" t="s">
        <v>4663</v>
      </c>
      <c r="E2502" s="2" t="s">
        <v>18312</v>
      </c>
      <c r="F2502" s="2" t="s">
        <v>18313</v>
      </c>
      <c r="G2502" s="2" t="s">
        <v>511</v>
      </c>
      <c r="H2502" s="2" t="s">
        <v>18314</v>
      </c>
      <c r="I2502" s="2" t="s">
        <v>18315</v>
      </c>
      <c r="J2502" s="3" t="s">
        <v>18316</v>
      </c>
      <c r="K2502" s="4">
        <v>44062</v>
      </c>
      <c r="L2502" s="3" t="s">
        <v>18317</v>
      </c>
    </row>
    <row r="2503" spans="1:12" x14ac:dyDescent="0.2">
      <c r="A2503" s="1">
        <v>2502</v>
      </c>
      <c r="B2503" s="2" t="s">
        <v>18318</v>
      </c>
      <c r="C2503" s="2" t="s">
        <v>263</v>
      </c>
      <c r="D2503" s="2" t="s">
        <v>6325</v>
      </c>
      <c r="E2503" s="2" t="s">
        <v>18319</v>
      </c>
      <c r="F2503" s="2" t="s">
        <v>18320</v>
      </c>
      <c r="G2503" s="2" t="s">
        <v>741</v>
      </c>
      <c r="H2503" s="2">
        <v>4915281375</v>
      </c>
      <c r="I2503" s="2" t="s">
        <v>18321</v>
      </c>
      <c r="J2503" s="3" t="s">
        <v>18322</v>
      </c>
      <c r="K2503" s="4">
        <v>44247</v>
      </c>
      <c r="L2503" s="3" t="s">
        <v>18323</v>
      </c>
    </row>
    <row r="2504" spans="1:12" x14ac:dyDescent="0.2">
      <c r="A2504" s="1">
        <v>2503</v>
      </c>
      <c r="B2504" s="2" t="s">
        <v>18324</v>
      </c>
      <c r="C2504" s="2" t="s">
        <v>13198</v>
      </c>
      <c r="D2504" s="2" t="s">
        <v>1262</v>
      </c>
      <c r="E2504" s="2" t="s">
        <v>18325</v>
      </c>
      <c r="F2504" s="2" t="s">
        <v>18326</v>
      </c>
      <c r="G2504" s="2" t="s">
        <v>3808</v>
      </c>
      <c r="H2504" s="2" t="s">
        <v>18327</v>
      </c>
      <c r="I2504" s="2" t="s">
        <v>18328</v>
      </c>
      <c r="J2504" s="3" t="s">
        <v>18329</v>
      </c>
      <c r="K2504" s="4">
        <v>44377</v>
      </c>
      <c r="L2504" s="3" t="s">
        <v>18330</v>
      </c>
    </row>
    <row r="2505" spans="1:12" x14ac:dyDescent="0.2">
      <c r="A2505" s="1">
        <v>2504</v>
      </c>
      <c r="B2505" s="2" t="s">
        <v>18331</v>
      </c>
      <c r="C2505" s="2" t="s">
        <v>177</v>
      </c>
      <c r="D2505" s="2" t="s">
        <v>18332</v>
      </c>
      <c r="E2505" s="2" t="s">
        <v>18333</v>
      </c>
      <c r="F2505" s="2" t="s">
        <v>18334</v>
      </c>
      <c r="G2505" s="2" t="s">
        <v>2928</v>
      </c>
      <c r="H2505" s="2" t="s">
        <v>18335</v>
      </c>
      <c r="I2505" s="2" t="s">
        <v>18336</v>
      </c>
      <c r="J2505" s="3" t="s">
        <v>18337</v>
      </c>
      <c r="K2505" s="4">
        <v>43905</v>
      </c>
      <c r="L2505" s="3" t="s">
        <v>18338</v>
      </c>
    </row>
    <row r="2506" spans="1:12" x14ac:dyDescent="0.2">
      <c r="A2506" s="1">
        <v>2505</v>
      </c>
      <c r="B2506" s="2" t="s">
        <v>18339</v>
      </c>
      <c r="C2506" s="2" t="s">
        <v>2425</v>
      </c>
      <c r="D2506" s="2" t="s">
        <v>9681</v>
      </c>
      <c r="E2506" s="2" t="s">
        <v>18340</v>
      </c>
      <c r="F2506" s="2" t="s">
        <v>18341</v>
      </c>
      <c r="G2506" s="2" t="s">
        <v>957</v>
      </c>
      <c r="H2506" s="2" t="s">
        <v>18342</v>
      </c>
      <c r="I2506" s="2" t="s">
        <v>18343</v>
      </c>
      <c r="J2506" s="3" t="s">
        <v>18344</v>
      </c>
      <c r="K2506" s="4">
        <v>44152</v>
      </c>
      <c r="L2506" s="3" t="s">
        <v>18345</v>
      </c>
    </row>
    <row r="2507" spans="1:12" x14ac:dyDescent="0.2">
      <c r="A2507" s="1">
        <v>2506</v>
      </c>
      <c r="B2507" s="2" t="s">
        <v>18346</v>
      </c>
      <c r="C2507" s="2" t="s">
        <v>850</v>
      </c>
      <c r="D2507" s="2" t="s">
        <v>7145</v>
      </c>
      <c r="E2507" s="2" t="s">
        <v>18347</v>
      </c>
      <c r="F2507" s="2" t="s">
        <v>18348</v>
      </c>
      <c r="G2507" s="2" t="s">
        <v>108</v>
      </c>
      <c r="H2507" s="2" t="s">
        <v>18349</v>
      </c>
      <c r="I2507" s="2" t="s">
        <v>18350</v>
      </c>
      <c r="J2507" s="3" t="s">
        <v>18351</v>
      </c>
      <c r="K2507" s="4">
        <v>44581</v>
      </c>
      <c r="L2507" s="3" t="s">
        <v>18352</v>
      </c>
    </row>
    <row r="2508" spans="1:12" x14ac:dyDescent="0.2">
      <c r="A2508" s="1">
        <v>2507</v>
      </c>
      <c r="B2508" s="2" t="s">
        <v>18353</v>
      </c>
      <c r="C2508" s="2" t="s">
        <v>2554</v>
      </c>
      <c r="D2508" s="2" t="s">
        <v>1333</v>
      </c>
      <c r="E2508" s="2" t="s">
        <v>18354</v>
      </c>
      <c r="F2508" s="2" t="s">
        <v>18355</v>
      </c>
      <c r="G2508" s="2" t="s">
        <v>1389</v>
      </c>
      <c r="H2508" s="2" t="s">
        <v>18356</v>
      </c>
      <c r="I2508" s="2" t="s">
        <v>18357</v>
      </c>
      <c r="J2508" s="3" t="s">
        <v>18358</v>
      </c>
      <c r="K2508" s="4">
        <v>44660</v>
      </c>
      <c r="L2508" s="3" t="s">
        <v>18359</v>
      </c>
    </row>
    <row r="2509" spans="1:12" x14ac:dyDescent="0.2">
      <c r="A2509" s="1">
        <v>2508</v>
      </c>
      <c r="B2509" s="2" t="s">
        <v>18360</v>
      </c>
      <c r="C2509" s="2" t="s">
        <v>5819</v>
      </c>
      <c r="D2509" s="2" t="s">
        <v>4369</v>
      </c>
      <c r="E2509" s="2" t="s">
        <v>18361</v>
      </c>
      <c r="F2509" s="2" t="s">
        <v>18362</v>
      </c>
      <c r="G2509" s="2" t="s">
        <v>1005</v>
      </c>
      <c r="H2509" s="2" t="s">
        <v>18363</v>
      </c>
      <c r="I2509" s="2" t="s">
        <v>18364</v>
      </c>
      <c r="J2509" s="3" t="s">
        <v>18365</v>
      </c>
      <c r="K2509" s="4">
        <v>44318</v>
      </c>
      <c r="L2509" s="3" t="s">
        <v>18366</v>
      </c>
    </row>
    <row r="2510" spans="1:12" x14ac:dyDescent="0.2">
      <c r="A2510" s="1">
        <v>2509</v>
      </c>
      <c r="B2510" s="2" t="s">
        <v>18367</v>
      </c>
      <c r="C2510" s="2" t="s">
        <v>737</v>
      </c>
      <c r="D2510" s="2" t="s">
        <v>167</v>
      </c>
      <c r="E2510" s="2" t="s">
        <v>18368</v>
      </c>
      <c r="F2510" s="2" t="s">
        <v>18369</v>
      </c>
      <c r="G2510" s="2" t="s">
        <v>1195</v>
      </c>
      <c r="H2510" s="2">
        <v>7149656013</v>
      </c>
      <c r="I2510" s="2" t="s">
        <v>18370</v>
      </c>
      <c r="J2510" s="3" t="s">
        <v>18371</v>
      </c>
      <c r="K2510" s="4">
        <v>43959</v>
      </c>
      <c r="L2510" s="3" t="s">
        <v>18372</v>
      </c>
    </row>
    <row r="2511" spans="1:12" x14ac:dyDescent="0.2">
      <c r="A2511" s="1">
        <v>2510</v>
      </c>
      <c r="B2511" s="2" t="s">
        <v>18373</v>
      </c>
      <c r="C2511" s="2" t="s">
        <v>1587</v>
      </c>
      <c r="D2511" s="2" t="s">
        <v>1394</v>
      </c>
      <c r="E2511" s="2" t="s">
        <v>18374</v>
      </c>
      <c r="F2511" s="2" t="s">
        <v>18375</v>
      </c>
      <c r="G2511" s="2" t="s">
        <v>283</v>
      </c>
      <c r="H2511" s="2">
        <v>914568898</v>
      </c>
      <c r="I2511" s="2" t="s">
        <v>18376</v>
      </c>
      <c r="J2511" s="3" t="s">
        <v>18377</v>
      </c>
      <c r="K2511" s="4">
        <v>44253</v>
      </c>
      <c r="L2511" s="3" t="s">
        <v>18378</v>
      </c>
    </row>
    <row r="2512" spans="1:12" x14ac:dyDescent="0.2">
      <c r="A2512" s="1">
        <v>2511</v>
      </c>
      <c r="B2512" s="2" t="s">
        <v>18379</v>
      </c>
      <c r="C2512" s="2" t="s">
        <v>766</v>
      </c>
      <c r="D2512" s="2" t="s">
        <v>1029</v>
      </c>
      <c r="E2512" s="2" t="s">
        <v>18380</v>
      </c>
      <c r="F2512" s="2" t="s">
        <v>18381</v>
      </c>
      <c r="G2512" s="2" t="s">
        <v>741</v>
      </c>
      <c r="H2512" s="2" t="s">
        <v>18382</v>
      </c>
      <c r="I2512" s="2" t="s">
        <v>18383</v>
      </c>
      <c r="J2512" s="3" t="s">
        <v>18384</v>
      </c>
      <c r="K2512" s="4">
        <v>43962</v>
      </c>
      <c r="L2512" s="3" t="s">
        <v>18385</v>
      </c>
    </row>
    <row r="2513" spans="1:12" x14ac:dyDescent="0.2">
      <c r="A2513" s="1">
        <v>2512</v>
      </c>
      <c r="B2513" s="2" t="s">
        <v>18386</v>
      </c>
      <c r="C2513" s="2" t="s">
        <v>2475</v>
      </c>
      <c r="D2513" s="2" t="s">
        <v>5503</v>
      </c>
      <c r="E2513" s="2" t="s">
        <v>18387</v>
      </c>
      <c r="F2513" s="2" t="s">
        <v>18388</v>
      </c>
      <c r="G2513" s="2" t="s">
        <v>806</v>
      </c>
      <c r="H2513" s="2" t="s">
        <v>18389</v>
      </c>
      <c r="I2513" s="2" t="s">
        <v>18390</v>
      </c>
      <c r="J2513" s="3" t="s">
        <v>18391</v>
      </c>
      <c r="K2513" s="4">
        <v>44212</v>
      </c>
      <c r="L2513" s="3" t="s">
        <v>18392</v>
      </c>
    </row>
    <row r="2514" spans="1:12" x14ac:dyDescent="0.2">
      <c r="A2514" s="1">
        <v>2513</v>
      </c>
      <c r="B2514" s="2" t="s">
        <v>18393</v>
      </c>
      <c r="C2514" s="2" t="s">
        <v>213</v>
      </c>
      <c r="D2514" s="2" t="s">
        <v>1192</v>
      </c>
      <c r="E2514" s="2" t="s">
        <v>18394</v>
      </c>
      <c r="F2514" s="2" t="s">
        <v>18395</v>
      </c>
      <c r="G2514" s="2" t="s">
        <v>1524</v>
      </c>
      <c r="H2514" s="2" t="s">
        <v>18396</v>
      </c>
      <c r="I2514" s="2" t="s">
        <v>18397</v>
      </c>
      <c r="J2514" s="3" t="s">
        <v>18398</v>
      </c>
      <c r="K2514" s="4">
        <v>44279</v>
      </c>
      <c r="L2514" s="3" t="s">
        <v>18399</v>
      </c>
    </row>
    <row r="2515" spans="1:12" x14ac:dyDescent="0.2">
      <c r="A2515" s="1">
        <v>2514</v>
      </c>
      <c r="B2515" s="2" t="s">
        <v>18400</v>
      </c>
      <c r="C2515" s="2" t="s">
        <v>3090</v>
      </c>
      <c r="D2515" s="2" t="s">
        <v>5923</v>
      </c>
      <c r="E2515" s="2" t="s">
        <v>18401</v>
      </c>
      <c r="F2515" s="2" t="s">
        <v>12045</v>
      </c>
      <c r="G2515" s="2" t="s">
        <v>2033</v>
      </c>
      <c r="H2515" s="2" t="s">
        <v>18402</v>
      </c>
      <c r="I2515" s="2" t="s">
        <v>18403</v>
      </c>
      <c r="J2515" s="3" t="s">
        <v>18404</v>
      </c>
      <c r="K2515" s="4">
        <v>43933</v>
      </c>
      <c r="L2515" s="3" t="s">
        <v>14522</v>
      </c>
    </row>
    <row r="2516" spans="1:12" x14ac:dyDescent="0.2">
      <c r="A2516" s="1">
        <v>2515</v>
      </c>
      <c r="B2516" s="2" t="s">
        <v>18405</v>
      </c>
      <c r="C2516" s="2" t="s">
        <v>2277</v>
      </c>
      <c r="D2516" s="2" t="s">
        <v>14047</v>
      </c>
      <c r="E2516" s="2" t="s">
        <v>18406</v>
      </c>
      <c r="F2516" s="2" t="s">
        <v>18407</v>
      </c>
      <c r="G2516" s="2" t="s">
        <v>2216</v>
      </c>
      <c r="H2516" s="2" t="s">
        <v>18408</v>
      </c>
      <c r="I2516" s="2" t="s">
        <v>18409</v>
      </c>
      <c r="J2516" s="3" t="s">
        <v>18410</v>
      </c>
      <c r="K2516" s="4">
        <v>44309</v>
      </c>
      <c r="L2516" s="3" t="s">
        <v>18411</v>
      </c>
    </row>
    <row r="2517" spans="1:12" x14ac:dyDescent="0.2">
      <c r="A2517" s="1">
        <v>2516</v>
      </c>
      <c r="B2517" s="2" t="s">
        <v>18412</v>
      </c>
      <c r="C2517" s="2" t="s">
        <v>6518</v>
      </c>
      <c r="D2517" s="2" t="s">
        <v>1246</v>
      </c>
      <c r="E2517" s="2" t="s">
        <v>18413</v>
      </c>
      <c r="F2517" s="2" t="s">
        <v>18414</v>
      </c>
      <c r="G2517" s="2" t="s">
        <v>2182</v>
      </c>
      <c r="H2517" s="2" t="s">
        <v>18415</v>
      </c>
      <c r="I2517" s="2" t="s">
        <v>18416</v>
      </c>
      <c r="J2517" s="3" t="s">
        <v>18417</v>
      </c>
      <c r="K2517" s="4">
        <v>44183</v>
      </c>
      <c r="L2517" s="3" t="s">
        <v>18418</v>
      </c>
    </row>
    <row r="2518" spans="1:12" x14ac:dyDescent="0.2">
      <c r="A2518" s="1">
        <v>2517</v>
      </c>
      <c r="B2518" s="2" t="s">
        <v>18419</v>
      </c>
      <c r="C2518" s="2" t="s">
        <v>3392</v>
      </c>
      <c r="D2518" s="2" t="s">
        <v>18420</v>
      </c>
      <c r="E2518" s="2" t="s">
        <v>18421</v>
      </c>
      <c r="F2518" s="2" t="s">
        <v>18422</v>
      </c>
      <c r="G2518" s="2" t="s">
        <v>1792</v>
      </c>
      <c r="H2518" s="2" t="s">
        <v>18423</v>
      </c>
      <c r="I2518" s="2" t="s">
        <v>18424</v>
      </c>
      <c r="J2518" s="3" t="s">
        <v>18425</v>
      </c>
      <c r="K2518" s="4">
        <v>44397</v>
      </c>
      <c r="L2518" s="3" t="s">
        <v>18426</v>
      </c>
    </row>
    <row r="2519" spans="1:12" x14ac:dyDescent="0.2">
      <c r="A2519" s="1">
        <v>2518</v>
      </c>
      <c r="B2519" s="2" t="s">
        <v>18427</v>
      </c>
      <c r="C2519" s="2" t="s">
        <v>10536</v>
      </c>
      <c r="D2519" s="2" t="s">
        <v>1119</v>
      </c>
      <c r="E2519" s="2" t="s">
        <v>18428</v>
      </c>
      <c r="F2519" s="2" t="s">
        <v>18429</v>
      </c>
      <c r="G2519" s="2" t="s">
        <v>796</v>
      </c>
      <c r="H2519" s="2" t="s">
        <v>18430</v>
      </c>
      <c r="I2519" s="2" t="s">
        <v>18431</v>
      </c>
      <c r="J2519" s="3" t="s">
        <v>18432</v>
      </c>
      <c r="K2519" s="4">
        <v>44007</v>
      </c>
      <c r="L2519" s="3" t="s">
        <v>18433</v>
      </c>
    </row>
    <row r="2520" spans="1:12" x14ac:dyDescent="0.2">
      <c r="A2520" s="1">
        <v>2519</v>
      </c>
      <c r="B2520" s="2" t="s">
        <v>18434</v>
      </c>
      <c r="C2520" s="2" t="s">
        <v>1681</v>
      </c>
      <c r="D2520" s="2" t="s">
        <v>9309</v>
      </c>
      <c r="E2520" s="2" t="s">
        <v>18435</v>
      </c>
      <c r="F2520" s="2" t="s">
        <v>18436</v>
      </c>
      <c r="G2520" s="2" t="s">
        <v>3591</v>
      </c>
      <c r="H2520" s="2" t="s">
        <v>18437</v>
      </c>
      <c r="I2520" s="2" t="s">
        <v>18438</v>
      </c>
      <c r="J2520" s="3" t="s">
        <v>18439</v>
      </c>
      <c r="K2520" s="4">
        <v>43880</v>
      </c>
      <c r="L2520" s="3" t="s">
        <v>18440</v>
      </c>
    </row>
    <row r="2521" spans="1:12" x14ac:dyDescent="0.2">
      <c r="A2521" s="1">
        <v>2520</v>
      </c>
      <c r="B2521" s="2" t="s">
        <v>18441</v>
      </c>
      <c r="C2521" s="2" t="s">
        <v>9112</v>
      </c>
      <c r="D2521" s="2" t="s">
        <v>10293</v>
      </c>
      <c r="E2521" s="2" t="s">
        <v>18442</v>
      </c>
      <c r="F2521" s="2" t="s">
        <v>18443</v>
      </c>
      <c r="G2521" s="2" t="s">
        <v>816</v>
      </c>
      <c r="H2521" s="2" t="s">
        <v>18444</v>
      </c>
      <c r="I2521" s="2" t="s">
        <v>18445</v>
      </c>
      <c r="J2521" s="3" t="s">
        <v>18446</v>
      </c>
      <c r="K2521" s="4">
        <v>44024</v>
      </c>
      <c r="L2521" s="3" t="s">
        <v>18447</v>
      </c>
    </row>
    <row r="2522" spans="1:12" x14ac:dyDescent="0.2">
      <c r="A2522" s="1">
        <v>2521</v>
      </c>
      <c r="B2522" s="2" t="s">
        <v>18448</v>
      </c>
      <c r="C2522" s="2" t="s">
        <v>5076</v>
      </c>
      <c r="D2522" s="2" t="s">
        <v>2668</v>
      </c>
      <c r="E2522" s="2" t="s">
        <v>18449</v>
      </c>
      <c r="F2522" s="2" t="s">
        <v>18450</v>
      </c>
      <c r="G2522" s="2" t="s">
        <v>7170</v>
      </c>
      <c r="H2522" s="2" t="s">
        <v>18451</v>
      </c>
      <c r="I2522" s="2" t="s">
        <v>18452</v>
      </c>
      <c r="J2522" s="3" t="s">
        <v>18453</v>
      </c>
      <c r="K2522" s="4">
        <v>44586</v>
      </c>
      <c r="L2522" s="3" t="s">
        <v>18454</v>
      </c>
    </row>
    <row r="2523" spans="1:12" x14ac:dyDescent="0.2">
      <c r="A2523" s="1">
        <v>2522</v>
      </c>
      <c r="B2523" s="2" t="s">
        <v>18455</v>
      </c>
      <c r="C2523" s="2" t="s">
        <v>5834</v>
      </c>
      <c r="D2523" s="2" t="s">
        <v>14576</v>
      </c>
      <c r="E2523" s="2" t="s">
        <v>18456</v>
      </c>
      <c r="F2523" s="2" t="s">
        <v>18457</v>
      </c>
      <c r="G2523" s="2" t="s">
        <v>2182</v>
      </c>
      <c r="H2523" s="2" t="s">
        <v>18458</v>
      </c>
      <c r="I2523" s="2" t="s">
        <v>18459</v>
      </c>
      <c r="J2523" s="3" t="s">
        <v>18460</v>
      </c>
      <c r="K2523" s="4">
        <v>44062</v>
      </c>
      <c r="L2523" s="3" t="s">
        <v>18461</v>
      </c>
    </row>
    <row r="2524" spans="1:12" x14ac:dyDescent="0.2">
      <c r="A2524" s="1">
        <v>2523</v>
      </c>
      <c r="B2524" s="2" t="s">
        <v>18462</v>
      </c>
      <c r="C2524" s="2" t="s">
        <v>5423</v>
      </c>
      <c r="D2524" s="2" t="s">
        <v>9923</v>
      </c>
      <c r="E2524" s="2" t="s">
        <v>18463</v>
      </c>
      <c r="F2524" s="2" t="s">
        <v>18464</v>
      </c>
      <c r="G2524" s="2" t="s">
        <v>901</v>
      </c>
      <c r="H2524" s="2">
        <v>3009822298</v>
      </c>
      <c r="I2524" s="2" t="s">
        <v>18465</v>
      </c>
      <c r="J2524" s="3" t="s">
        <v>18466</v>
      </c>
      <c r="K2524" s="4">
        <v>44173</v>
      </c>
      <c r="L2524" s="3" t="s">
        <v>13806</v>
      </c>
    </row>
    <row r="2525" spans="1:12" x14ac:dyDescent="0.2">
      <c r="A2525" s="1">
        <v>2524</v>
      </c>
      <c r="B2525" s="2" t="s">
        <v>18467</v>
      </c>
      <c r="C2525" s="2" t="s">
        <v>12767</v>
      </c>
      <c r="D2525" s="2" t="s">
        <v>1219</v>
      </c>
      <c r="E2525" s="2" t="s">
        <v>13509</v>
      </c>
      <c r="F2525" s="2" t="s">
        <v>18468</v>
      </c>
      <c r="G2525" s="2" t="s">
        <v>3302</v>
      </c>
      <c r="H2525" s="2">
        <v>9919260479</v>
      </c>
      <c r="I2525" s="2" t="s">
        <v>18469</v>
      </c>
      <c r="J2525" s="3" t="s">
        <v>18470</v>
      </c>
      <c r="K2525" s="4">
        <v>44047</v>
      </c>
      <c r="L2525" s="3" t="s">
        <v>18471</v>
      </c>
    </row>
    <row r="2526" spans="1:12" x14ac:dyDescent="0.2">
      <c r="A2526" s="1">
        <v>2525</v>
      </c>
      <c r="B2526" s="2" t="s">
        <v>18472</v>
      </c>
      <c r="C2526" s="2" t="s">
        <v>12690</v>
      </c>
      <c r="D2526" s="2" t="s">
        <v>33</v>
      </c>
      <c r="E2526" s="2" t="s">
        <v>18473</v>
      </c>
      <c r="F2526" s="2" t="s">
        <v>18474</v>
      </c>
      <c r="G2526" s="2" t="s">
        <v>171</v>
      </c>
      <c r="H2526" s="2">
        <v>367606756</v>
      </c>
      <c r="I2526" s="2" t="s">
        <v>18475</v>
      </c>
      <c r="J2526" s="3" t="s">
        <v>18476</v>
      </c>
      <c r="K2526" s="4">
        <v>44565</v>
      </c>
      <c r="L2526" s="3" t="s">
        <v>18477</v>
      </c>
    </row>
    <row r="2527" spans="1:12" x14ac:dyDescent="0.2">
      <c r="A2527" s="1">
        <v>2526</v>
      </c>
      <c r="B2527" s="2" t="s">
        <v>18478</v>
      </c>
      <c r="C2527" s="2" t="s">
        <v>11850</v>
      </c>
      <c r="D2527" s="2" t="s">
        <v>18479</v>
      </c>
      <c r="E2527" s="2" t="s">
        <v>18480</v>
      </c>
      <c r="F2527" s="2" t="s">
        <v>18481</v>
      </c>
      <c r="G2527" s="2" t="s">
        <v>3649</v>
      </c>
      <c r="H2527" s="2" t="s">
        <v>18482</v>
      </c>
      <c r="I2527" s="2" t="s">
        <v>18483</v>
      </c>
      <c r="J2527" s="3" t="s">
        <v>18484</v>
      </c>
      <c r="K2527" s="4">
        <v>44613</v>
      </c>
      <c r="L2527" s="3" t="s">
        <v>18485</v>
      </c>
    </row>
    <row r="2528" spans="1:12" x14ac:dyDescent="0.2">
      <c r="A2528" s="1">
        <v>2527</v>
      </c>
      <c r="B2528" s="2" t="s">
        <v>18486</v>
      </c>
      <c r="C2528" s="2" t="s">
        <v>5038</v>
      </c>
      <c r="D2528" s="2" t="s">
        <v>8808</v>
      </c>
      <c r="E2528" s="2" t="s">
        <v>18487</v>
      </c>
      <c r="F2528" s="2" t="s">
        <v>18488</v>
      </c>
      <c r="G2528" s="2" t="s">
        <v>1702</v>
      </c>
      <c r="H2528" s="2">
        <v>825578960</v>
      </c>
      <c r="I2528" s="2" t="s">
        <v>18489</v>
      </c>
      <c r="J2528" s="3" t="s">
        <v>18490</v>
      </c>
      <c r="K2528" s="4">
        <v>44309</v>
      </c>
      <c r="L2528" s="3" t="s">
        <v>17490</v>
      </c>
    </row>
    <row r="2529" spans="1:12" x14ac:dyDescent="0.2">
      <c r="A2529" s="1">
        <v>2528</v>
      </c>
      <c r="B2529" s="2" t="s">
        <v>18491</v>
      </c>
      <c r="C2529" s="2" t="s">
        <v>4208</v>
      </c>
      <c r="D2529" s="2" t="s">
        <v>3334</v>
      </c>
      <c r="E2529" s="2" t="s">
        <v>18492</v>
      </c>
      <c r="F2529" s="2" t="s">
        <v>18493</v>
      </c>
      <c r="G2529" s="2" t="s">
        <v>1023</v>
      </c>
      <c r="H2529" s="2" t="s">
        <v>18494</v>
      </c>
      <c r="I2529" s="2" t="s">
        <v>18495</v>
      </c>
      <c r="J2529" s="3" t="s">
        <v>18496</v>
      </c>
      <c r="K2529" s="4">
        <v>44231</v>
      </c>
      <c r="L2529" s="3" t="s">
        <v>18497</v>
      </c>
    </row>
    <row r="2530" spans="1:12" x14ac:dyDescent="0.2">
      <c r="A2530" s="1">
        <v>2529</v>
      </c>
      <c r="B2530" s="2" t="s">
        <v>18498</v>
      </c>
      <c r="C2530" s="2" t="s">
        <v>6080</v>
      </c>
      <c r="D2530" s="2" t="s">
        <v>3863</v>
      </c>
      <c r="E2530" s="2" t="s">
        <v>18499</v>
      </c>
      <c r="F2530" s="2" t="s">
        <v>18500</v>
      </c>
      <c r="G2530" s="2" t="s">
        <v>3832</v>
      </c>
      <c r="H2530" s="2" t="s">
        <v>18501</v>
      </c>
      <c r="I2530" s="2" t="s">
        <v>18502</v>
      </c>
      <c r="J2530" s="3" t="s">
        <v>18503</v>
      </c>
      <c r="K2530" s="4">
        <v>44285</v>
      </c>
      <c r="L2530" s="3" t="s">
        <v>18504</v>
      </c>
    </row>
    <row r="2531" spans="1:12" x14ac:dyDescent="0.2">
      <c r="A2531" s="1">
        <v>2530</v>
      </c>
      <c r="B2531" s="2" t="s">
        <v>18505</v>
      </c>
      <c r="C2531" s="2" t="s">
        <v>2484</v>
      </c>
      <c r="D2531" s="2" t="s">
        <v>9477</v>
      </c>
      <c r="E2531" s="2" t="s">
        <v>18506</v>
      </c>
      <c r="F2531" s="2" t="s">
        <v>18507</v>
      </c>
      <c r="G2531" s="2" t="s">
        <v>3534</v>
      </c>
      <c r="H2531" s="2" t="s">
        <v>18508</v>
      </c>
      <c r="I2531" s="2" t="s">
        <v>18509</v>
      </c>
      <c r="J2531" s="3" t="s">
        <v>18510</v>
      </c>
      <c r="K2531" s="4">
        <v>44101</v>
      </c>
      <c r="L2531" s="3" t="s">
        <v>18511</v>
      </c>
    </row>
    <row r="2532" spans="1:12" x14ac:dyDescent="0.2">
      <c r="A2532" s="1">
        <v>2531</v>
      </c>
      <c r="B2532" s="2" t="s">
        <v>18512</v>
      </c>
      <c r="C2532" s="2" t="s">
        <v>2977</v>
      </c>
      <c r="D2532" s="2" t="s">
        <v>4123</v>
      </c>
      <c r="E2532" s="2" t="s">
        <v>18513</v>
      </c>
      <c r="F2532" s="2" t="s">
        <v>18514</v>
      </c>
      <c r="G2532" s="2" t="s">
        <v>1837</v>
      </c>
      <c r="H2532" s="2" t="s">
        <v>18515</v>
      </c>
      <c r="I2532" s="2" t="s">
        <v>18516</v>
      </c>
      <c r="J2532" s="3" t="s">
        <v>18517</v>
      </c>
      <c r="K2532" s="4">
        <v>44257</v>
      </c>
      <c r="L2532" s="3" t="s">
        <v>18518</v>
      </c>
    </row>
    <row r="2533" spans="1:12" x14ac:dyDescent="0.2">
      <c r="A2533" s="1">
        <v>2532</v>
      </c>
      <c r="B2533" s="2" t="s">
        <v>18519</v>
      </c>
      <c r="C2533" s="2" t="s">
        <v>4711</v>
      </c>
      <c r="D2533" s="2" t="s">
        <v>6577</v>
      </c>
      <c r="E2533" s="2" t="s">
        <v>18520</v>
      </c>
      <c r="F2533" s="2" t="s">
        <v>18521</v>
      </c>
      <c r="G2533" s="2" t="s">
        <v>1282</v>
      </c>
      <c r="H2533" s="2">
        <v>939425032</v>
      </c>
      <c r="I2533" s="2" t="s">
        <v>18522</v>
      </c>
      <c r="J2533" s="3" t="s">
        <v>18523</v>
      </c>
      <c r="K2533" s="4">
        <v>43940</v>
      </c>
      <c r="L2533" s="3" t="s">
        <v>18524</v>
      </c>
    </row>
    <row r="2534" spans="1:12" x14ac:dyDescent="0.2">
      <c r="A2534" s="1">
        <v>2533</v>
      </c>
      <c r="B2534" s="2" t="s">
        <v>18525</v>
      </c>
      <c r="C2534" s="2" t="s">
        <v>1988</v>
      </c>
      <c r="D2534" s="2" t="s">
        <v>18526</v>
      </c>
      <c r="E2534" s="2" t="s">
        <v>18527</v>
      </c>
      <c r="F2534" s="2" t="s">
        <v>18528</v>
      </c>
      <c r="G2534" s="2" t="s">
        <v>4116</v>
      </c>
      <c r="H2534" s="2" t="s">
        <v>18529</v>
      </c>
      <c r="I2534" s="2" t="s">
        <v>18530</v>
      </c>
      <c r="J2534" s="3" t="s">
        <v>18531</v>
      </c>
      <c r="K2534" s="4">
        <v>43859</v>
      </c>
      <c r="L2534" s="3" t="s">
        <v>18532</v>
      </c>
    </row>
    <row r="2535" spans="1:12" x14ac:dyDescent="0.2">
      <c r="A2535" s="1">
        <v>2534</v>
      </c>
      <c r="B2535" s="2" t="s">
        <v>18533</v>
      </c>
      <c r="C2535" s="2" t="s">
        <v>4837</v>
      </c>
      <c r="D2535" s="2" t="s">
        <v>3369</v>
      </c>
      <c r="E2535" s="2" t="s">
        <v>18534</v>
      </c>
      <c r="F2535" s="2" t="s">
        <v>18535</v>
      </c>
      <c r="G2535" s="2" t="s">
        <v>540</v>
      </c>
      <c r="H2535" s="2">
        <v>9114676785</v>
      </c>
      <c r="I2535" s="2" t="s">
        <v>18536</v>
      </c>
      <c r="J2535" s="3" t="s">
        <v>18537</v>
      </c>
      <c r="K2535" s="4">
        <v>44272</v>
      </c>
      <c r="L2535" s="3" t="s">
        <v>18538</v>
      </c>
    </row>
    <row r="2536" spans="1:12" x14ac:dyDescent="0.2">
      <c r="A2536" s="1">
        <v>2535</v>
      </c>
      <c r="B2536" s="2" t="s">
        <v>18539</v>
      </c>
      <c r="C2536" s="2" t="s">
        <v>1726</v>
      </c>
      <c r="D2536" s="2" t="s">
        <v>3197</v>
      </c>
      <c r="E2536" s="2" t="s">
        <v>18540</v>
      </c>
      <c r="F2536" s="2" t="s">
        <v>18541</v>
      </c>
      <c r="G2536" s="2" t="s">
        <v>1078</v>
      </c>
      <c r="H2536" s="2" t="s">
        <v>18542</v>
      </c>
      <c r="I2536" s="2" t="s">
        <v>18543</v>
      </c>
      <c r="J2536" s="3" t="s">
        <v>18544</v>
      </c>
      <c r="K2536" s="4">
        <v>44695</v>
      </c>
      <c r="L2536" s="3" t="s">
        <v>18545</v>
      </c>
    </row>
    <row r="2537" spans="1:12" x14ac:dyDescent="0.2">
      <c r="A2537" s="1">
        <v>2536</v>
      </c>
      <c r="B2537" s="2" t="s">
        <v>18546</v>
      </c>
      <c r="C2537" s="2" t="s">
        <v>9433</v>
      </c>
      <c r="D2537" s="2" t="s">
        <v>3130</v>
      </c>
      <c r="E2537" s="2" t="s">
        <v>5579</v>
      </c>
      <c r="F2537" s="2" t="s">
        <v>18547</v>
      </c>
      <c r="G2537" s="2" t="s">
        <v>437</v>
      </c>
      <c r="H2537" s="2" t="s">
        <v>18548</v>
      </c>
      <c r="I2537" s="2" t="s">
        <v>18549</v>
      </c>
      <c r="J2537" s="3" t="s">
        <v>18550</v>
      </c>
      <c r="K2537" s="4">
        <v>44318</v>
      </c>
      <c r="L2537" s="3" t="s">
        <v>18551</v>
      </c>
    </row>
    <row r="2538" spans="1:12" x14ac:dyDescent="0.2">
      <c r="A2538" s="1">
        <v>2537</v>
      </c>
      <c r="B2538" s="2" t="s">
        <v>18552</v>
      </c>
      <c r="C2538" s="2" t="s">
        <v>68</v>
      </c>
      <c r="D2538" s="2" t="s">
        <v>2139</v>
      </c>
      <c r="E2538" s="2" t="s">
        <v>18553</v>
      </c>
      <c r="F2538" s="2" t="s">
        <v>18554</v>
      </c>
      <c r="G2538" s="2" t="s">
        <v>1213</v>
      </c>
      <c r="H2538" s="2" t="s">
        <v>18555</v>
      </c>
      <c r="I2538" s="2" t="s">
        <v>18556</v>
      </c>
      <c r="J2538" s="3" t="s">
        <v>18557</v>
      </c>
      <c r="K2538" s="4">
        <v>44220</v>
      </c>
      <c r="L2538" s="3" t="s">
        <v>18558</v>
      </c>
    </row>
    <row r="2539" spans="1:12" x14ac:dyDescent="0.2">
      <c r="A2539" s="1">
        <v>2538</v>
      </c>
      <c r="B2539" s="2" t="s">
        <v>18559</v>
      </c>
      <c r="C2539" s="2" t="s">
        <v>7743</v>
      </c>
      <c r="D2539" s="2" t="s">
        <v>1467</v>
      </c>
      <c r="E2539" s="2" t="s">
        <v>18560</v>
      </c>
      <c r="F2539" s="2" t="s">
        <v>18561</v>
      </c>
      <c r="G2539" s="2" t="s">
        <v>938</v>
      </c>
      <c r="H2539" s="2" t="s">
        <v>18562</v>
      </c>
      <c r="I2539" s="2" t="s">
        <v>18563</v>
      </c>
      <c r="J2539" s="3" t="s">
        <v>18564</v>
      </c>
      <c r="K2539" s="4">
        <v>44028</v>
      </c>
      <c r="L2539" s="3" t="s">
        <v>18565</v>
      </c>
    </row>
    <row r="2540" spans="1:12" x14ac:dyDescent="0.2">
      <c r="A2540" s="1">
        <v>2539</v>
      </c>
      <c r="B2540" s="2" t="s">
        <v>18566</v>
      </c>
      <c r="C2540" s="2" t="s">
        <v>12668</v>
      </c>
      <c r="D2540" s="2" t="s">
        <v>1055</v>
      </c>
      <c r="E2540" s="2" t="s">
        <v>18567</v>
      </c>
      <c r="F2540" s="2" t="s">
        <v>18568</v>
      </c>
      <c r="G2540" s="2" t="s">
        <v>3015</v>
      </c>
      <c r="H2540" s="2" t="s">
        <v>18569</v>
      </c>
      <c r="I2540" s="2" t="s">
        <v>18570</v>
      </c>
      <c r="J2540" s="3" t="s">
        <v>18571</v>
      </c>
      <c r="K2540" s="4">
        <v>44361</v>
      </c>
      <c r="L2540" s="3" t="s">
        <v>18572</v>
      </c>
    </row>
    <row r="2541" spans="1:12" x14ac:dyDescent="0.2">
      <c r="A2541" s="1">
        <v>2540</v>
      </c>
      <c r="B2541" s="2" t="s">
        <v>18573</v>
      </c>
      <c r="C2541" s="2" t="s">
        <v>4406</v>
      </c>
      <c r="D2541" s="2" t="s">
        <v>16652</v>
      </c>
      <c r="E2541" s="2" t="s">
        <v>18574</v>
      </c>
      <c r="F2541" s="2" t="s">
        <v>18575</v>
      </c>
      <c r="G2541" s="2" t="s">
        <v>340</v>
      </c>
      <c r="H2541" s="2" t="s">
        <v>18576</v>
      </c>
      <c r="I2541" s="2" t="s">
        <v>18577</v>
      </c>
      <c r="J2541" s="3" t="s">
        <v>18578</v>
      </c>
      <c r="K2541" s="4">
        <v>44427</v>
      </c>
      <c r="L2541" s="3" t="s">
        <v>18579</v>
      </c>
    </row>
    <row r="2542" spans="1:12" x14ac:dyDescent="0.2">
      <c r="A2542" s="1">
        <v>2541</v>
      </c>
      <c r="B2542" s="2" t="s">
        <v>18580</v>
      </c>
      <c r="C2542" s="2" t="s">
        <v>3789</v>
      </c>
      <c r="D2542" s="2" t="s">
        <v>18581</v>
      </c>
      <c r="E2542" s="2" t="s">
        <v>18582</v>
      </c>
      <c r="F2542" s="2" t="s">
        <v>18583</v>
      </c>
      <c r="G2542" s="2" t="s">
        <v>948</v>
      </c>
      <c r="H2542" s="2" t="s">
        <v>18584</v>
      </c>
      <c r="I2542" s="2" t="s">
        <v>18585</v>
      </c>
      <c r="J2542" s="3" t="s">
        <v>18586</v>
      </c>
      <c r="K2542" s="4">
        <v>44513</v>
      </c>
      <c r="L2542" s="3" t="s">
        <v>18587</v>
      </c>
    </row>
    <row r="2543" spans="1:12" x14ac:dyDescent="0.2">
      <c r="A2543" s="1">
        <v>2542</v>
      </c>
      <c r="B2543" s="2" t="s">
        <v>18588</v>
      </c>
      <c r="C2543" s="2" t="s">
        <v>1101</v>
      </c>
      <c r="D2543" s="2" t="s">
        <v>586</v>
      </c>
      <c r="E2543" s="2" t="s">
        <v>18589</v>
      </c>
      <c r="F2543" s="2" t="s">
        <v>18590</v>
      </c>
      <c r="G2543" s="2" t="s">
        <v>3649</v>
      </c>
      <c r="H2543" s="2" t="s">
        <v>18591</v>
      </c>
      <c r="I2543" s="2">
        <v>3717716243</v>
      </c>
      <c r="J2543" s="3" t="s">
        <v>18592</v>
      </c>
      <c r="K2543" s="4">
        <v>44492</v>
      </c>
      <c r="L2543" s="3" t="s">
        <v>18593</v>
      </c>
    </row>
    <row r="2544" spans="1:12" x14ac:dyDescent="0.2">
      <c r="A2544" s="1">
        <v>2543</v>
      </c>
      <c r="B2544" s="2" t="s">
        <v>18594</v>
      </c>
      <c r="C2544" s="2" t="s">
        <v>9433</v>
      </c>
      <c r="D2544" s="2" t="s">
        <v>9661</v>
      </c>
      <c r="E2544" s="2" t="s">
        <v>18595</v>
      </c>
      <c r="F2544" s="2" t="s">
        <v>18596</v>
      </c>
      <c r="G2544" s="2" t="s">
        <v>1991</v>
      </c>
      <c r="H2544" s="2" t="s">
        <v>18597</v>
      </c>
      <c r="I2544" s="2" t="s">
        <v>18598</v>
      </c>
      <c r="J2544" s="3" t="s">
        <v>18599</v>
      </c>
      <c r="K2544" s="4">
        <v>44469</v>
      </c>
      <c r="L2544" s="3" t="s">
        <v>18600</v>
      </c>
    </row>
    <row r="2545" spans="1:12" x14ac:dyDescent="0.2">
      <c r="A2545" s="1">
        <v>2544</v>
      </c>
      <c r="B2545" s="2" t="s">
        <v>18601</v>
      </c>
      <c r="C2545" s="2" t="s">
        <v>2323</v>
      </c>
      <c r="D2545" s="2" t="s">
        <v>17616</v>
      </c>
      <c r="E2545" s="2" t="s">
        <v>18602</v>
      </c>
      <c r="F2545" s="2" t="s">
        <v>18603</v>
      </c>
      <c r="G2545" s="2" t="s">
        <v>227</v>
      </c>
      <c r="H2545" s="2" t="s">
        <v>18604</v>
      </c>
      <c r="I2545" s="2" t="s">
        <v>18605</v>
      </c>
      <c r="J2545" s="3" t="s">
        <v>18606</v>
      </c>
      <c r="K2545" s="4">
        <v>44073</v>
      </c>
      <c r="L2545" s="3" t="s">
        <v>18607</v>
      </c>
    </row>
    <row r="2546" spans="1:12" x14ac:dyDescent="0.2">
      <c r="A2546" s="1">
        <v>2545</v>
      </c>
      <c r="B2546" s="2" t="s">
        <v>18608</v>
      </c>
      <c r="C2546" s="2" t="s">
        <v>3221</v>
      </c>
      <c r="D2546" s="2" t="s">
        <v>11539</v>
      </c>
      <c r="E2546" s="2" t="s">
        <v>18609</v>
      </c>
      <c r="F2546" s="2" t="s">
        <v>18610</v>
      </c>
      <c r="G2546" s="2" t="s">
        <v>723</v>
      </c>
      <c r="H2546" s="2" t="s">
        <v>18611</v>
      </c>
      <c r="I2546" s="2" t="s">
        <v>18612</v>
      </c>
      <c r="J2546" s="3" t="s">
        <v>18613</v>
      </c>
      <c r="K2546" s="4">
        <v>44280</v>
      </c>
      <c r="L2546" s="3" t="s">
        <v>67</v>
      </c>
    </row>
    <row r="2547" spans="1:12" x14ac:dyDescent="0.2">
      <c r="A2547" s="1">
        <v>2546</v>
      </c>
      <c r="B2547" s="2" t="s">
        <v>18614</v>
      </c>
      <c r="C2547" s="2" t="s">
        <v>2890</v>
      </c>
      <c r="D2547" s="2" t="s">
        <v>7183</v>
      </c>
      <c r="E2547" s="2" t="s">
        <v>18615</v>
      </c>
      <c r="F2547" s="2" t="s">
        <v>18616</v>
      </c>
      <c r="G2547" s="2" t="s">
        <v>2297</v>
      </c>
      <c r="H2547" s="2">
        <f>1-685-660-593</f>
        <v>-1937</v>
      </c>
      <c r="I2547" s="2" t="s">
        <v>18617</v>
      </c>
      <c r="J2547" s="3" t="s">
        <v>18618</v>
      </c>
      <c r="K2547" s="4">
        <v>44134</v>
      </c>
      <c r="L2547" s="3" t="s">
        <v>18619</v>
      </c>
    </row>
    <row r="2548" spans="1:12" x14ac:dyDescent="0.2">
      <c r="A2548" s="1">
        <v>2547</v>
      </c>
      <c r="B2548" s="2" t="s">
        <v>18620</v>
      </c>
      <c r="C2548" s="2" t="s">
        <v>9433</v>
      </c>
      <c r="D2548" s="2" t="s">
        <v>9135</v>
      </c>
      <c r="E2548" s="2" t="s">
        <v>18621</v>
      </c>
      <c r="F2548" s="2" t="s">
        <v>18622</v>
      </c>
      <c r="G2548" s="2" t="s">
        <v>966</v>
      </c>
      <c r="H2548" s="2" t="s">
        <v>18623</v>
      </c>
      <c r="I2548" s="2" t="s">
        <v>18624</v>
      </c>
      <c r="J2548" s="3" t="s">
        <v>18625</v>
      </c>
      <c r="K2548" s="4">
        <v>44391</v>
      </c>
      <c r="L2548" s="3" t="s">
        <v>18626</v>
      </c>
    </row>
    <row r="2549" spans="1:12" x14ac:dyDescent="0.2">
      <c r="A2549" s="1">
        <v>2548</v>
      </c>
      <c r="B2549" s="2" t="s">
        <v>18627</v>
      </c>
      <c r="C2549" s="2" t="s">
        <v>10577</v>
      </c>
      <c r="D2549" s="2" t="s">
        <v>4209</v>
      </c>
      <c r="E2549" s="2" t="s">
        <v>18628</v>
      </c>
      <c r="F2549" s="2" t="s">
        <v>18629</v>
      </c>
      <c r="G2549" s="2" t="s">
        <v>1811</v>
      </c>
      <c r="H2549" s="2">
        <v>4576761712</v>
      </c>
      <c r="I2549" s="2" t="s">
        <v>18630</v>
      </c>
      <c r="J2549" s="3" t="s">
        <v>18631</v>
      </c>
      <c r="K2549" s="4">
        <v>44217</v>
      </c>
      <c r="L2549" s="3" t="s">
        <v>11328</v>
      </c>
    </row>
    <row r="2550" spans="1:12" x14ac:dyDescent="0.2">
      <c r="A2550" s="1">
        <v>2549</v>
      </c>
      <c r="B2550" s="2" t="s">
        <v>18632</v>
      </c>
      <c r="C2550" s="2" t="s">
        <v>8058</v>
      </c>
      <c r="D2550" s="2" t="s">
        <v>4156</v>
      </c>
      <c r="E2550" s="2" t="s">
        <v>18633</v>
      </c>
      <c r="F2550" s="2" t="s">
        <v>18634</v>
      </c>
      <c r="G2550" s="2" t="s">
        <v>920</v>
      </c>
      <c r="H2550" s="2">
        <v>9748700636</v>
      </c>
      <c r="I2550" s="2" t="s">
        <v>18635</v>
      </c>
      <c r="J2550" s="3" t="s">
        <v>18636</v>
      </c>
      <c r="K2550" s="4">
        <v>44025</v>
      </c>
      <c r="L2550" s="3" t="s">
        <v>18637</v>
      </c>
    </row>
    <row r="2551" spans="1:12" x14ac:dyDescent="0.2">
      <c r="A2551" s="1">
        <v>2550</v>
      </c>
      <c r="B2551" s="2" t="s">
        <v>18638</v>
      </c>
      <c r="C2551" s="2" t="s">
        <v>6238</v>
      </c>
      <c r="D2551" s="2" t="s">
        <v>18639</v>
      </c>
      <c r="E2551" s="2" t="s">
        <v>18640</v>
      </c>
      <c r="F2551" s="2" t="s">
        <v>18641</v>
      </c>
      <c r="G2551" s="2" t="s">
        <v>9747</v>
      </c>
      <c r="H2551" s="2" t="s">
        <v>18642</v>
      </c>
      <c r="I2551" s="2">
        <v>9161091588</v>
      </c>
      <c r="J2551" s="3" t="s">
        <v>18643</v>
      </c>
      <c r="K2551" s="4">
        <v>44487</v>
      </c>
      <c r="L2551" s="3" t="s">
        <v>18644</v>
      </c>
    </row>
    <row r="2552" spans="1:12" x14ac:dyDescent="0.2">
      <c r="A2552" s="1">
        <v>2551</v>
      </c>
      <c r="B2552" s="2" t="s">
        <v>18645</v>
      </c>
      <c r="C2552" s="2" t="s">
        <v>631</v>
      </c>
      <c r="D2552" s="2" t="s">
        <v>3829</v>
      </c>
      <c r="E2552" s="2" t="s">
        <v>18646</v>
      </c>
      <c r="F2552" s="2" t="s">
        <v>18647</v>
      </c>
      <c r="G2552" s="2" t="s">
        <v>5822</v>
      </c>
      <c r="H2552" s="2" t="s">
        <v>18648</v>
      </c>
      <c r="I2552" s="2" t="s">
        <v>18649</v>
      </c>
      <c r="J2552" s="3" t="s">
        <v>18650</v>
      </c>
      <c r="K2552" s="4">
        <v>44368</v>
      </c>
      <c r="L2552" s="3" t="s">
        <v>18651</v>
      </c>
    </row>
    <row r="2553" spans="1:12" x14ac:dyDescent="0.2">
      <c r="A2553" s="1">
        <v>2552</v>
      </c>
      <c r="B2553" s="2" t="s">
        <v>18652</v>
      </c>
      <c r="C2553" s="2" t="s">
        <v>2823</v>
      </c>
      <c r="D2553" s="2" t="s">
        <v>3514</v>
      </c>
      <c r="E2553" s="2" t="s">
        <v>18653</v>
      </c>
      <c r="F2553" s="2" t="s">
        <v>18654</v>
      </c>
      <c r="G2553" s="2" t="s">
        <v>1479</v>
      </c>
      <c r="H2553" s="2" t="s">
        <v>18655</v>
      </c>
      <c r="I2553" s="2" t="s">
        <v>18656</v>
      </c>
      <c r="J2553" s="3" t="s">
        <v>18657</v>
      </c>
      <c r="K2553" s="4">
        <v>43836</v>
      </c>
      <c r="L2553" s="3" t="s">
        <v>18658</v>
      </c>
    </row>
    <row r="2554" spans="1:12" x14ac:dyDescent="0.2">
      <c r="A2554" s="1">
        <v>2553</v>
      </c>
      <c r="B2554" s="2" t="s">
        <v>18659</v>
      </c>
      <c r="C2554" s="2" t="s">
        <v>4923</v>
      </c>
      <c r="D2554" s="2" t="s">
        <v>1834</v>
      </c>
      <c r="E2554" s="2" t="s">
        <v>18660</v>
      </c>
      <c r="F2554" s="2" t="s">
        <v>18661</v>
      </c>
      <c r="G2554" s="2" t="s">
        <v>1544</v>
      </c>
      <c r="H2554" s="2" t="s">
        <v>18662</v>
      </c>
      <c r="I2554" s="2">
        <v>1083408547</v>
      </c>
      <c r="J2554" s="3" t="s">
        <v>18663</v>
      </c>
      <c r="K2554" s="4">
        <v>44603</v>
      </c>
      <c r="L2554" s="3" t="s">
        <v>18664</v>
      </c>
    </row>
    <row r="2555" spans="1:12" x14ac:dyDescent="0.2">
      <c r="A2555" s="1">
        <v>2554</v>
      </c>
      <c r="B2555" s="2" t="s">
        <v>18665</v>
      </c>
      <c r="C2555" s="2" t="s">
        <v>2890</v>
      </c>
      <c r="D2555" s="2" t="s">
        <v>18666</v>
      </c>
      <c r="E2555" s="2" t="s">
        <v>18667</v>
      </c>
      <c r="F2555" s="2" t="s">
        <v>18668</v>
      </c>
      <c r="G2555" s="2" t="s">
        <v>89</v>
      </c>
      <c r="H2555" s="2" t="s">
        <v>18669</v>
      </c>
      <c r="I2555" s="2" t="s">
        <v>18670</v>
      </c>
      <c r="J2555" s="3" t="s">
        <v>18671</v>
      </c>
      <c r="K2555" s="4">
        <v>44213</v>
      </c>
      <c r="L2555" s="3" t="s">
        <v>18672</v>
      </c>
    </row>
    <row r="2556" spans="1:12" x14ac:dyDescent="0.2">
      <c r="A2556" s="1">
        <v>2555</v>
      </c>
      <c r="B2556" s="2" t="s">
        <v>18673</v>
      </c>
      <c r="C2556" s="2" t="s">
        <v>1192</v>
      </c>
      <c r="D2556" s="2" t="s">
        <v>18674</v>
      </c>
      <c r="E2556" s="2" t="s">
        <v>18675</v>
      </c>
      <c r="F2556" s="2" t="s">
        <v>18676</v>
      </c>
      <c r="G2556" s="2" t="s">
        <v>181</v>
      </c>
      <c r="H2556" s="2">
        <v>2765042849</v>
      </c>
      <c r="I2556" s="2" t="s">
        <v>18677</v>
      </c>
      <c r="J2556" s="3" t="s">
        <v>18678</v>
      </c>
      <c r="K2556" s="4">
        <v>44594</v>
      </c>
      <c r="L2556" s="3" t="s">
        <v>18679</v>
      </c>
    </row>
    <row r="2557" spans="1:12" x14ac:dyDescent="0.2">
      <c r="A2557" s="1">
        <v>2556</v>
      </c>
      <c r="B2557" s="2" t="s">
        <v>18680</v>
      </c>
      <c r="C2557" s="2" t="s">
        <v>4977</v>
      </c>
      <c r="D2557" s="2" t="s">
        <v>317</v>
      </c>
      <c r="E2557" s="2" t="s">
        <v>18681</v>
      </c>
      <c r="F2557" s="2" t="s">
        <v>18682</v>
      </c>
      <c r="G2557" s="2" t="s">
        <v>200</v>
      </c>
      <c r="H2557" s="2" t="s">
        <v>18683</v>
      </c>
      <c r="I2557" s="2" t="s">
        <v>18684</v>
      </c>
      <c r="J2557" s="3" t="s">
        <v>18685</v>
      </c>
      <c r="K2557" s="4">
        <v>44348</v>
      </c>
      <c r="L2557" s="3" t="s">
        <v>18686</v>
      </c>
    </row>
    <row r="2558" spans="1:12" x14ac:dyDescent="0.2">
      <c r="A2558" s="1">
        <v>2557</v>
      </c>
      <c r="B2558" s="2" t="s">
        <v>18687</v>
      </c>
      <c r="C2558" s="2" t="s">
        <v>576</v>
      </c>
      <c r="D2558" s="2" t="s">
        <v>444</v>
      </c>
      <c r="E2558" s="2" t="s">
        <v>18688</v>
      </c>
      <c r="F2558" s="2" t="s">
        <v>18689</v>
      </c>
      <c r="G2558" s="2" t="s">
        <v>796</v>
      </c>
      <c r="H2558" s="2" t="s">
        <v>18690</v>
      </c>
      <c r="I2558" s="2" t="s">
        <v>18691</v>
      </c>
      <c r="J2558" s="3" t="s">
        <v>18692</v>
      </c>
      <c r="K2558" s="4">
        <v>44026</v>
      </c>
      <c r="L2558" s="3" t="s">
        <v>18693</v>
      </c>
    </row>
    <row r="2559" spans="1:12" x14ac:dyDescent="0.2">
      <c r="A2559" s="1">
        <v>2558</v>
      </c>
      <c r="B2559" s="2" t="s">
        <v>18694</v>
      </c>
      <c r="C2559" s="2" t="s">
        <v>2333</v>
      </c>
      <c r="D2559" s="2" t="s">
        <v>793</v>
      </c>
      <c r="E2559" s="2" t="s">
        <v>18695</v>
      </c>
      <c r="F2559" s="2" t="s">
        <v>18696</v>
      </c>
      <c r="G2559" s="2" t="s">
        <v>1738</v>
      </c>
      <c r="H2559" s="2" t="s">
        <v>18697</v>
      </c>
      <c r="I2559" s="2" t="s">
        <v>18698</v>
      </c>
      <c r="J2559" s="3" t="s">
        <v>18699</v>
      </c>
      <c r="K2559" s="4">
        <v>44022</v>
      </c>
      <c r="L2559" s="3" t="s">
        <v>18700</v>
      </c>
    </row>
    <row r="2560" spans="1:12" x14ac:dyDescent="0.2">
      <c r="A2560" s="1">
        <v>2559</v>
      </c>
      <c r="B2560" s="2" t="s">
        <v>18701</v>
      </c>
      <c r="C2560" s="2" t="s">
        <v>5996</v>
      </c>
      <c r="D2560" s="2" t="s">
        <v>375</v>
      </c>
      <c r="E2560" s="2" t="s">
        <v>18702</v>
      </c>
      <c r="F2560" s="2" t="s">
        <v>18703</v>
      </c>
      <c r="G2560" s="2" t="s">
        <v>1524</v>
      </c>
      <c r="H2560" s="2" t="s">
        <v>18704</v>
      </c>
      <c r="I2560" s="2" t="s">
        <v>18705</v>
      </c>
      <c r="J2560" s="3" t="s">
        <v>18706</v>
      </c>
      <c r="K2560" s="4">
        <v>44027</v>
      </c>
      <c r="L2560" s="3" t="s">
        <v>18707</v>
      </c>
    </row>
    <row r="2561" spans="1:12" x14ac:dyDescent="0.2">
      <c r="A2561" s="1">
        <v>2560</v>
      </c>
      <c r="B2561" s="2" t="s">
        <v>18708</v>
      </c>
      <c r="C2561" s="2" t="s">
        <v>3492</v>
      </c>
      <c r="D2561" s="2" t="s">
        <v>346</v>
      </c>
      <c r="E2561" s="2" t="s">
        <v>18709</v>
      </c>
      <c r="F2561" s="2" t="s">
        <v>18710</v>
      </c>
      <c r="G2561" s="2" t="s">
        <v>369</v>
      </c>
      <c r="H2561" s="2" t="s">
        <v>18711</v>
      </c>
      <c r="I2561" s="2" t="s">
        <v>18712</v>
      </c>
      <c r="J2561" s="3" t="s">
        <v>18713</v>
      </c>
      <c r="K2561" s="4">
        <v>44614</v>
      </c>
      <c r="L2561" s="3" t="s">
        <v>18714</v>
      </c>
    </row>
    <row r="2562" spans="1:12" x14ac:dyDescent="0.2">
      <c r="A2562" s="1">
        <v>2561</v>
      </c>
      <c r="B2562" s="2" t="s">
        <v>18715</v>
      </c>
      <c r="C2562" s="2" t="s">
        <v>1597</v>
      </c>
      <c r="D2562" s="2" t="s">
        <v>1979</v>
      </c>
      <c r="E2562" s="2" t="s">
        <v>18716</v>
      </c>
      <c r="F2562" s="2" t="s">
        <v>18717</v>
      </c>
      <c r="G2562" s="2" t="s">
        <v>237</v>
      </c>
      <c r="H2562" s="2" t="s">
        <v>18718</v>
      </c>
      <c r="I2562" s="2" t="s">
        <v>18719</v>
      </c>
      <c r="J2562" s="3" t="s">
        <v>18720</v>
      </c>
      <c r="K2562" s="4">
        <v>44072</v>
      </c>
      <c r="L2562" s="3" t="s">
        <v>18721</v>
      </c>
    </row>
    <row r="2563" spans="1:12" x14ac:dyDescent="0.2">
      <c r="A2563" s="1">
        <v>2562</v>
      </c>
      <c r="B2563" s="2" t="s">
        <v>18722</v>
      </c>
      <c r="C2563" s="2" t="s">
        <v>6071</v>
      </c>
      <c r="D2563" s="2" t="s">
        <v>1978</v>
      </c>
      <c r="E2563" s="2" t="s">
        <v>18723</v>
      </c>
      <c r="F2563" s="2" t="s">
        <v>18724</v>
      </c>
      <c r="G2563" s="2" t="s">
        <v>330</v>
      </c>
      <c r="H2563" s="2">
        <f>1-886-554-1358</f>
        <v>-2797</v>
      </c>
      <c r="I2563" s="2" t="s">
        <v>18725</v>
      </c>
      <c r="J2563" s="3" t="s">
        <v>18726</v>
      </c>
      <c r="K2563" s="4">
        <v>44282</v>
      </c>
      <c r="L2563" s="3" t="s">
        <v>18727</v>
      </c>
    </row>
    <row r="2564" spans="1:12" x14ac:dyDescent="0.2">
      <c r="A2564" s="1">
        <v>2563</v>
      </c>
      <c r="B2564" s="2" t="s">
        <v>18728</v>
      </c>
      <c r="C2564" s="2" t="s">
        <v>2767</v>
      </c>
      <c r="D2564" s="2" t="s">
        <v>757</v>
      </c>
      <c r="E2564" s="2" t="s">
        <v>18729</v>
      </c>
      <c r="F2564" s="2" t="s">
        <v>18730</v>
      </c>
      <c r="G2564" s="2" t="s">
        <v>854</v>
      </c>
      <c r="H2564" s="2" t="s">
        <v>18731</v>
      </c>
      <c r="I2564" s="2">
        <f>1-892-570-528</f>
        <v>-1989</v>
      </c>
      <c r="J2564" s="3" t="s">
        <v>18732</v>
      </c>
      <c r="K2564" s="4">
        <v>44484</v>
      </c>
      <c r="L2564" s="3" t="s">
        <v>18733</v>
      </c>
    </row>
    <row r="2565" spans="1:12" x14ac:dyDescent="0.2">
      <c r="A2565" s="1">
        <v>2564</v>
      </c>
      <c r="B2565" s="2" t="s">
        <v>18734</v>
      </c>
      <c r="C2565" s="2" t="s">
        <v>2987</v>
      </c>
      <c r="D2565" s="2" t="s">
        <v>14444</v>
      </c>
      <c r="E2565" s="2" t="s">
        <v>18735</v>
      </c>
      <c r="F2565" s="2" t="s">
        <v>12526</v>
      </c>
      <c r="G2565" s="2" t="s">
        <v>910</v>
      </c>
      <c r="H2565" s="2" t="s">
        <v>18736</v>
      </c>
      <c r="I2565" s="2" t="s">
        <v>18737</v>
      </c>
      <c r="J2565" s="3" t="s">
        <v>18738</v>
      </c>
      <c r="K2565" s="4">
        <v>43934</v>
      </c>
      <c r="L2565" s="3" t="s">
        <v>18739</v>
      </c>
    </row>
    <row r="2566" spans="1:12" x14ac:dyDescent="0.2">
      <c r="A2566" s="1">
        <v>2565</v>
      </c>
      <c r="B2566" s="2" t="s">
        <v>18740</v>
      </c>
      <c r="C2566" s="2" t="s">
        <v>17588</v>
      </c>
      <c r="D2566" s="2" t="s">
        <v>2775</v>
      </c>
      <c r="E2566" s="2" t="s">
        <v>18741</v>
      </c>
      <c r="F2566" s="2" t="s">
        <v>18742</v>
      </c>
      <c r="G2566" s="2" t="s">
        <v>550</v>
      </c>
      <c r="H2566" s="2" t="s">
        <v>18743</v>
      </c>
      <c r="I2566" s="2">
        <f>1-619-236-8750</f>
        <v>-9604</v>
      </c>
      <c r="J2566" s="3" t="s">
        <v>18744</v>
      </c>
      <c r="K2566" s="4">
        <v>44529</v>
      </c>
      <c r="L2566" s="3" t="s">
        <v>18745</v>
      </c>
    </row>
    <row r="2567" spans="1:12" x14ac:dyDescent="0.2">
      <c r="A2567" s="1">
        <v>2566</v>
      </c>
      <c r="B2567" s="2" t="s">
        <v>18746</v>
      </c>
      <c r="C2567" s="2" t="s">
        <v>3090</v>
      </c>
      <c r="D2567" s="2" t="s">
        <v>24</v>
      </c>
      <c r="E2567" s="2" t="s">
        <v>18747</v>
      </c>
      <c r="F2567" s="2" t="s">
        <v>18748</v>
      </c>
      <c r="G2567" s="2" t="s">
        <v>1665</v>
      </c>
      <c r="H2567" s="2">
        <v>8696057153</v>
      </c>
      <c r="I2567" s="2" t="s">
        <v>18749</v>
      </c>
      <c r="J2567" s="3" t="s">
        <v>18750</v>
      </c>
      <c r="K2567" s="4">
        <v>43887</v>
      </c>
      <c r="L2567" s="3" t="s">
        <v>18751</v>
      </c>
    </row>
    <row r="2568" spans="1:12" x14ac:dyDescent="0.2">
      <c r="A2568" s="1">
        <v>2567</v>
      </c>
      <c r="B2568" s="2" t="s">
        <v>18752</v>
      </c>
      <c r="C2568" s="2" t="s">
        <v>776</v>
      </c>
      <c r="D2568" s="2" t="s">
        <v>954</v>
      </c>
      <c r="E2568" s="2" t="s">
        <v>18753</v>
      </c>
      <c r="F2568" s="2" t="s">
        <v>18754</v>
      </c>
      <c r="G2568" s="2" t="s">
        <v>3808</v>
      </c>
      <c r="H2568" s="2" t="s">
        <v>18755</v>
      </c>
      <c r="I2568" s="2">
        <v>7518505348</v>
      </c>
      <c r="J2568" s="3" t="s">
        <v>18756</v>
      </c>
      <c r="K2568" s="4">
        <v>43841</v>
      </c>
      <c r="L2568" s="3" t="s">
        <v>18757</v>
      </c>
    </row>
    <row r="2569" spans="1:12" x14ac:dyDescent="0.2">
      <c r="A2569" s="1">
        <v>2568</v>
      </c>
      <c r="B2569" s="2" t="s">
        <v>18758</v>
      </c>
      <c r="C2569" s="2" t="s">
        <v>2941</v>
      </c>
      <c r="D2569" s="2" t="s">
        <v>178</v>
      </c>
      <c r="E2569" s="2" t="s">
        <v>18759</v>
      </c>
      <c r="F2569" s="2" t="s">
        <v>18760</v>
      </c>
      <c r="G2569" s="2" t="s">
        <v>17591</v>
      </c>
      <c r="H2569" s="2" t="s">
        <v>18761</v>
      </c>
      <c r="I2569" s="2" t="s">
        <v>18762</v>
      </c>
      <c r="J2569" s="3" t="s">
        <v>18763</v>
      </c>
      <c r="K2569" s="4">
        <v>44297</v>
      </c>
      <c r="L2569" s="3" t="s">
        <v>18764</v>
      </c>
    </row>
    <row r="2570" spans="1:12" x14ac:dyDescent="0.2">
      <c r="A2570" s="1">
        <v>2569</v>
      </c>
      <c r="B2570" s="2" t="s">
        <v>18765</v>
      </c>
      <c r="C2570" s="2" t="s">
        <v>6291</v>
      </c>
      <c r="D2570" s="2" t="s">
        <v>1184</v>
      </c>
      <c r="E2570" s="2" t="s">
        <v>18766</v>
      </c>
      <c r="F2570" s="2" t="s">
        <v>18767</v>
      </c>
      <c r="G2570" s="2" t="s">
        <v>986</v>
      </c>
      <c r="H2570" s="2" t="s">
        <v>18768</v>
      </c>
      <c r="I2570" s="2" t="s">
        <v>18769</v>
      </c>
      <c r="J2570" s="3" t="s">
        <v>18770</v>
      </c>
      <c r="K2570" s="4">
        <v>44437</v>
      </c>
      <c r="L2570" s="3" t="s">
        <v>18771</v>
      </c>
    </row>
    <row r="2571" spans="1:12" x14ac:dyDescent="0.2">
      <c r="A2571" s="1">
        <v>2570</v>
      </c>
      <c r="B2571" s="2" t="s">
        <v>18772</v>
      </c>
      <c r="C2571" s="2" t="s">
        <v>3505</v>
      </c>
      <c r="D2571" s="2" t="s">
        <v>2179</v>
      </c>
      <c r="E2571" s="2" t="s">
        <v>18773</v>
      </c>
      <c r="F2571" s="2" t="s">
        <v>18774</v>
      </c>
      <c r="G2571" s="2" t="s">
        <v>7170</v>
      </c>
      <c r="H2571" s="2" t="s">
        <v>18775</v>
      </c>
      <c r="I2571" s="2" t="s">
        <v>18776</v>
      </c>
      <c r="J2571" s="3" t="s">
        <v>18777</v>
      </c>
      <c r="K2571" s="4">
        <v>44509</v>
      </c>
      <c r="L2571" s="3" t="s">
        <v>18778</v>
      </c>
    </row>
    <row r="2572" spans="1:12" x14ac:dyDescent="0.2">
      <c r="A2572" s="1">
        <v>2571</v>
      </c>
      <c r="B2572" s="2" t="s">
        <v>18779</v>
      </c>
      <c r="C2572" s="2" t="s">
        <v>6741</v>
      </c>
      <c r="D2572" s="2" t="s">
        <v>8587</v>
      </c>
      <c r="E2572" s="2" t="s">
        <v>18780</v>
      </c>
      <c r="F2572" s="2" t="s">
        <v>18781</v>
      </c>
      <c r="G2572" s="2" t="s">
        <v>1544</v>
      </c>
      <c r="H2572" s="2" t="s">
        <v>18782</v>
      </c>
      <c r="I2572" s="2" t="s">
        <v>18783</v>
      </c>
      <c r="J2572" s="3" t="s">
        <v>18784</v>
      </c>
      <c r="K2572" s="4">
        <v>44376</v>
      </c>
      <c r="L2572" s="3" t="s">
        <v>18785</v>
      </c>
    </row>
    <row r="2573" spans="1:12" x14ac:dyDescent="0.2">
      <c r="A2573" s="1">
        <v>2572</v>
      </c>
      <c r="B2573" s="2" t="s">
        <v>18786</v>
      </c>
      <c r="C2573" s="2" t="s">
        <v>1369</v>
      </c>
      <c r="D2573" s="2" t="s">
        <v>1624</v>
      </c>
      <c r="E2573" s="2" t="s">
        <v>18787</v>
      </c>
      <c r="F2573" s="2" t="s">
        <v>18788</v>
      </c>
      <c r="G2573" s="2" t="s">
        <v>3478</v>
      </c>
      <c r="H2573" s="2" t="s">
        <v>18789</v>
      </c>
      <c r="I2573" s="2">
        <v>3084054550</v>
      </c>
      <c r="J2573" s="3" t="s">
        <v>18790</v>
      </c>
      <c r="K2573" s="4">
        <v>44653</v>
      </c>
      <c r="L2573" s="3" t="s">
        <v>18791</v>
      </c>
    </row>
    <row r="2574" spans="1:12" x14ac:dyDescent="0.2">
      <c r="A2574" s="1">
        <v>2573</v>
      </c>
      <c r="B2574" s="2" t="s">
        <v>18792</v>
      </c>
      <c r="C2574" s="2" t="s">
        <v>4475</v>
      </c>
      <c r="D2574" s="2" t="s">
        <v>85</v>
      </c>
      <c r="E2574" s="2" t="s">
        <v>18793</v>
      </c>
      <c r="F2574" s="2" t="s">
        <v>18794</v>
      </c>
      <c r="G2574" s="2" t="s">
        <v>741</v>
      </c>
      <c r="H2574" s="2" t="s">
        <v>18795</v>
      </c>
      <c r="I2574" s="2" t="s">
        <v>18796</v>
      </c>
      <c r="J2574" s="3" t="s">
        <v>18797</v>
      </c>
      <c r="K2574" s="4">
        <v>44663</v>
      </c>
      <c r="L2574" s="3" t="s">
        <v>18798</v>
      </c>
    </row>
    <row r="2575" spans="1:12" x14ac:dyDescent="0.2">
      <c r="A2575" s="1">
        <v>2574</v>
      </c>
      <c r="B2575" s="2" t="s">
        <v>18799</v>
      </c>
      <c r="C2575" s="2" t="s">
        <v>1978</v>
      </c>
      <c r="D2575" s="2" t="s">
        <v>3098</v>
      </c>
      <c r="E2575" s="2" t="s">
        <v>18800</v>
      </c>
      <c r="F2575" s="2" t="s">
        <v>18801</v>
      </c>
      <c r="G2575" s="2" t="s">
        <v>1864</v>
      </c>
      <c r="H2575" s="2" t="s">
        <v>18802</v>
      </c>
      <c r="I2575" s="2" t="s">
        <v>18803</v>
      </c>
      <c r="J2575" s="3" t="s">
        <v>18804</v>
      </c>
      <c r="K2575" s="4">
        <v>44138</v>
      </c>
      <c r="L2575" s="3" t="s">
        <v>18805</v>
      </c>
    </row>
    <row r="2576" spans="1:12" x14ac:dyDescent="0.2">
      <c r="A2576" s="1">
        <v>2575</v>
      </c>
      <c r="B2576" s="2" t="s">
        <v>18806</v>
      </c>
      <c r="C2576" s="2" t="s">
        <v>1962</v>
      </c>
      <c r="D2576" s="2" t="s">
        <v>2366</v>
      </c>
      <c r="E2576" s="2" t="s">
        <v>18807</v>
      </c>
      <c r="F2576" s="2" t="s">
        <v>14913</v>
      </c>
      <c r="G2576" s="2" t="s">
        <v>4778</v>
      </c>
      <c r="H2576" s="2" t="s">
        <v>18808</v>
      </c>
      <c r="I2576" s="2" t="s">
        <v>18809</v>
      </c>
      <c r="J2576" s="3" t="s">
        <v>18810</v>
      </c>
      <c r="K2576" s="4">
        <v>44308</v>
      </c>
      <c r="L2576" s="3" t="s">
        <v>18811</v>
      </c>
    </row>
    <row r="2577" spans="1:12" x14ac:dyDescent="0.2">
      <c r="A2577" s="1">
        <v>2576</v>
      </c>
      <c r="B2577" s="2" t="s">
        <v>18812</v>
      </c>
      <c r="C2577" s="2" t="s">
        <v>746</v>
      </c>
      <c r="D2577" s="2" t="s">
        <v>327</v>
      </c>
      <c r="E2577" s="2" t="s">
        <v>14234</v>
      </c>
      <c r="F2577" s="2" t="s">
        <v>18813</v>
      </c>
      <c r="G2577" s="2" t="s">
        <v>1489</v>
      </c>
      <c r="H2577" s="2" t="s">
        <v>18814</v>
      </c>
      <c r="I2577" s="2">
        <v>652489344</v>
      </c>
      <c r="J2577" s="3" t="s">
        <v>18815</v>
      </c>
      <c r="K2577" s="4">
        <v>43849</v>
      </c>
      <c r="L2577" s="3" t="s">
        <v>18816</v>
      </c>
    </row>
    <row r="2578" spans="1:12" x14ac:dyDescent="0.2">
      <c r="A2578" s="1">
        <v>2577</v>
      </c>
      <c r="B2578" s="2" t="s">
        <v>18817</v>
      </c>
      <c r="C2578" s="2" t="s">
        <v>6615</v>
      </c>
      <c r="D2578" s="2" t="s">
        <v>12393</v>
      </c>
      <c r="E2578" s="2" t="s">
        <v>18818</v>
      </c>
      <c r="F2578" s="2" t="s">
        <v>18819</v>
      </c>
      <c r="G2578" s="2" t="s">
        <v>816</v>
      </c>
      <c r="H2578" s="2" t="s">
        <v>18820</v>
      </c>
      <c r="I2578" s="2" t="s">
        <v>18821</v>
      </c>
      <c r="J2578" s="3" t="s">
        <v>18822</v>
      </c>
      <c r="K2578" s="4">
        <v>44326</v>
      </c>
      <c r="L2578" s="3" t="s">
        <v>18823</v>
      </c>
    </row>
    <row r="2579" spans="1:12" x14ac:dyDescent="0.2">
      <c r="A2579" s="1">
        <v>2578</v>
      </c>
      <c r="B2579" s="2" t="s">
        <v>18824</v>
      </c>
      <c r="C2579" s="2" t="s">
        <v>5251</v>
      </c>
      <c r="D2579" s="2" t="s">
        <v>2907</v>
      </c>
      <c r="E2579" s="2" t="s">
        <v>18825</v>
      </c>
      <c r="F2579" s="2" t="s">
        <v>18826</v>
      </c>
      <c r="G2579" s="2" t="s">
        <v>369</v>
      </c>
      <c r="H2579" s="2">
        <v>1665041093</v>
      </c>
      <c r="I2579" s="2" t="s">
        <v>18827</v>
      </c>
      <c r="J2579" s="3" t="s">
        <v>18828</v>
      </c>
      <c r="K2579" s="4">
        <v>43924</v>
      </c>
      <c r="L2579" s="3" t="s">
        <v>17276</v>
      </c>
    </row>
    <row r="2580" spans="1:12" x14ac:dyDescent="0.2">
      <c r="A2580" s="1">
        <v>2579</v>
      </c>
      <c r="B2580" s="2" t="s">
        <v>18829</v>
      </c>
      <c r="C2580" s="2" t="s">
        <v>8521</v>
      </c>
      <c r="D2580" s="2" t="s">
        <v>3021</v>
      </c>
      <c r="E2580" s="2" t="s">
        <v>14169</v>
      </c>
      <c r="F2580" s="2" t="s">
        <v>18830</v>
      </c>
      <c r="G2580" s="2" t="s">
        <v>2859</v>
      </c>
      <c r="H2580" s="2" t="s">
        <v>18831</v>
      </c>
      <c r="I2580" s="2" t="s">
        <v>18832</v>
      </c>
      <c r="J2580" s="3" t="s">
        <v>18833</v>
      </c>
      <c r="K2580" s="4">
        <v>44412</v>
      </c>
      <c r="L2580" s="3" t="s">
        <v>18834</v>
      </c>
    </row>
    <row r="2581" spans="1:12" x14ac:dyDescent="0.2">
      <c r="A2581" s="1">
        <v>2580</v>
      </c>
      <c r="B2581" s="2" t="s">
        <v>18835</v>
      </c>
      <c r="C2581" s="2" t="s">
        <v>5316</v>
      </c>
      <c r="D2581" s="2" t="s">
        <v>1598</v>
      </c>
      <c r="E2581" s="2" t="s">
        <v>18836</v>
      </c>
      <c r="F2581" s="2" t="s">
        <v>18837</v>
      </c>
      <c r="G2581" s="2" t="s">
        <v>2378</v>
      </c>
      <c r="H2581" s="2" t="s">
        <v>18838</v>
      </c>
      <c r="I2581" s="2" t="s">
        <v>18839</v>
      </c>
      <c r="J2581" s="3" t="s">
        <v>18840</v>
      </c>
      <c r="K2581" s="4">
        <v>44064</v>
      </c>
      <c r="L2581" s="3" t="s">
        <v>18841</v>
      </c>
    </row>
    <row r="2582" spans="1:12" x14ac:dyDescent="0.2">
      <c r="A2582" s="1">
        <v>2581</v>
      </c>
      <c r="B2582" s="2" t="s">
        <v>18842</v>
      </c>
      <c r="C2582" s="2" t="s">
        <v>2349</v>
      </c>
      <c r="D2582" s="2" t="s">
        <v>18843</v>
      </c>
      <c r="E2582" s="2" t="s">
        <v>18844</v>
      </c>
      <c r="F2582" s="2" t="s">
        <v>18845</v>
      </c>
      <c r="G2582" s="2" t="s">
        <v>864</v>
      </c>
      <c r="H2582" s="2" t="s">
        <v>18846</v>
      </c>
      <c r="I2582" s="2" t="s">
        <v>18847</v>
      </c>
      <c r="J2582" s="3" t="s">
        <v>18848</v>
      </c>
      <c r="K2582" s="4">
        <v>44429</v>
      </c>
      <c r="L2582" s="3" t="s">
        <v>18849</v>
      </c>
    </row>
    <row r="2583" spans="1:12" x14ac:dyDescent="0.2">
      <c r="A2583" s="1">
        <v>2582</v>
      </c>
      <c r="B2583" s="2" t="s">
        <v>18850</v>
      </c>
      <c r="C2583" s="2" t="s">
        <v>2632</v>
      </c>
      <c r="D2583" s="2" t="s">
        <v>5398</v>
      </c>
      <c r="E2583" s="2" t="s">
        <v>18851</v>
      </c>
      <c r="F2583" s="2" t="s">
        <v>18852</v>
      </c>
      <c r="G2583" s="2" t="s">
        <v>1864</v>
      </c>
      <c r="H2583" s="2" t="s">
        <v>18853</v>
      </c>
      <c r="I2583" s="2" t="s">
        <v>18854</v>
      </c>
      <c r="J2583" s="3" t="s">
        <v>18855</v>
      </c>
      <c r="K2583" s="4">
        <v>43864</v>
      </c>
      <c r="L2583" s="3" t="s">
        <v>18856</v>
      </c>
    </row>
    <row r="2584" spans="1:12" x14ac:dyDescent="0.2">
      <c r="A2584" s="1">
        <v>2583</v>
      </c>
      <c r="B2584" s="2" t="s">
        <v>18857</v>
      </c>
      <c r="C2584" s="2" t="s">
        <v>5324</v>
      </c>
      <c r="D2584" s="2" t="s">
        <v>18858</v>
      </c>
      <c r="E2584" s="2" t="s">
        <v>18859</v>
      </c>
      <c r="F2584" s="2" t="s">
        <v>18860</v>
      </c>
      <c r="G2584" s="2" t="s">
        <v>5041</v>
      </c>
      <c r="H2584" s="2" t="s">
        <v>18861</v>
      </c>
      <c r="I2584" s="2" t="s">
        <v>18862</v>
      </c>
      <c r="J2584" s="3" t="s">
        <v>18863</v>
      </c>
      <c r="K2584" s="4">
        <v>43925</v>
      </c>
      <c r="L2584" s="3" t="s">
        <v>18864</v>
      </c>
    </row>
    <row r="2585" spans="1:12" x14ac:dyDescent="0.2">
      <c r="A2585" s="1">
        <v>2584</v>
      </c>
      <c r="B2585" s="2" t="s">
        <v>18865</v>
      </c>
      <c r="C2585" s="2" t="s">
        <v>3221</v>
      </c>
      <c r="D2585" s="2" t="s">
        <v>9330</v>
      </c>
      <c r="E2585" s="2" t="s">
        <v>18866</v>
      </c>
      <c r="F2585" s="2" t="s">
        <v>18867</v>
      </c>
      <c r="G2585" s="2" t="s">
        <v>2945</v>
      </c>
      <c r="H2585" s="2" t="s">
        <v>18868</v>
      </c>
      <c r="I2585" s="2" t="s">
        <v>18869</v>
      </c>
      <c r="J2585" s="3" t="s">
        <v>18870</v>
      </c>
      <c r="K2585" s="4">
        <v>43997</v>
      </c>
      <c r="L2585" s="3" t="s">
        <v>18871</v>
      </c>
    </row>
    <row r="2586" spans="1:12" x14ac:dyDescent="0.2">
      <c r="A2586" s="1">
        <v>2585</v>
      </c>
      <c r="B2586" s="2" t="s">
        <v>18872</v>
      </c>
      <c r="C2586" s="2" t="s">
        <v>812</v>
      </c>
      <c r="D2586" s="2" t="s">
        <v>4680</v>
      </c>
      <c r="E2586" s="2" t="s">
        <v>18873</v>
      </c>
      <c r="F2586" s="2" t="s">
        <v>15313</v>
      </c>
      <c r="G2586" s="2" t="s">
        <v>1591</v>
      </c>
      <c r="H2586" s="2" t="s">
        <v>18874</v>
      </c>
      <c r="I2586" s="2" t="s">
        <v>18875</v>
      </c>
      <c r="J2586" s="3" t="s">
        <v>18876</v>
      </c>
      <c r="K2586" s="4">
        <v>43947</v>
      </c>
      <c r="L2586" s="3" t="s">
        <v>18877</v>
      </c>
    </row>
    <row r="2587" spans="1:12" x14ac:dyDescent="0.2">
      <c r="A2587" s="1">
        <v>2586</v>
      </c>
      <c r="B2587" s="2" t="s">
        <v>18878</v>
      </c>
      <c r="C2587" s="2" t="s">
        <v>7303</v>
      </c>
      <c r="D2587" s="2" t="s">
        <v>14041</v>
      </c>
      <c r="E2587" s="2" t="s">
        <v>18879</v>
      </c>
      <c r="F2587" s="2" t="s">
        <v>18880</v>
      </c>
      <c r="G2587" s="2" t="s">
        <v>72</v>
      </c>
      <c r="H2587" s="2" t="s">
        <v>18881</v>
      </c>
      <c r="I2587" s="2">
        <v>387183534</v>
      </c>
      <c r="J2587" s="3" t="s">
        <v>18882</v>
      </c>
      <c r="K2587" s="4">
        <v>44328</v>
      </c>
      <c r="L2587" s="3" t="s">
        <v>18883</v>
      </c>
    </row>
    <row r="2588" spans="1:12" x14ac:dyDescent="0.2">
      <c r="A2588" s="1">
        <v>2587</v>
      </c>
      <c r="B2588" s="2" t="s">
        <v>18884</v>
      </c>
      <c r="C2588" s="2" t="s">
        <v>3911</v>
      </c>
      <c r="D2588" s="2" t="s">
        <v>11631</v>
      </c>
      <c r="E2588" s="2" t="s">
        <v>18885</v>
      </c>
      <c r="F2588" s="2" t="s">
        <v>18886</v>
      </c>
      <c r="G2588" s="2" t="s">
        <v>378</v>
      </c>
      <c r="H2588" s="2" t="s">
        <v>18887</v>
      </c>
      <c r="I2588" s="2" t="s">
        <v>18888</v>
      </c>
      <c r="J2588" s="3" t="s">
        <v>18889</v>
      </c>
      <c r="K2588" s="4">
        <v>43865</v>
      </c>
      <c r="L2588" s="3" t="s">
        <v>18890</v>
      </c>
    </row>
    <row r="2589" spans="1:12" x14ac:dyDescent="0.2">
      <c r="A2589" s="1">
        <v>2588</v>
      </c>
      <c r="B2589" s="2" t="s">
        <v>18891</v>
      </c>
      <c r="C2589" s="2" t="s">
        <v>8649</v>
      </c>
      <c r="D2589" s="2" t="s">
        <v>8144</v>
      </c>
      <c r="E2589" s="2" t="s">
        <v>18892</v>
      </c>
      <c r="F2589" s="2" t="s">
        <v>18893</v>
      </c>
      <c r="G2589" s="2" t="s">
        <v>11135</v>
      </c>
      <c r="H2589" s="2" t="s">
        <v>18894</v>
      </c>
      <c r="I2589" s="2" t="s">
        <v>18895</v>
      </c>
      <c r="J2589" s="3" t="s">
        <v>18896</v>
      </c>
      <c r="K2589" s="4">
        <v>43832</v>
      </c>
      <c r="L2589" s="3" t="s">
        <v>18897</v>
      </c>
    </row>
    <row r="2590" spans="1:12" x14ac:dyDescent="0.2">
      <c r="A2590" s="1">
        <v>2589</v>
      </c>
      <c r="B2590" s="2" t="s">
        <v>18898</v>
      </c>
      <c r="C2590" s="2" t="s">
        <v>463</v>
      </c>
      <c r="D2590" s="2" t="s">
        <v>8779</v>
      </c>
      <c r="E2590" s="2" t="s">
        <v>18899</v>
      </c>
      <c r="F2590" s="2" t="s">
        <v>18900</v>
      </c>
      <c r="G2590" s="2" t="s">
        <v>4267</v>
      </c>
      <c r="H2590" s="2" t="s">
        <v>18901</v>
      </c>
      <c r="I2590" s="2" t="s">
        <v>18902</v>
      </c>
      <c r="J2590" s="3" t="s">
        <v>18903</v>
      </c>
      <c r="K2590" s="4">
        <v>44666</v>
      </c>
      <c r="L2590" s="3" t="s">
        <v>18904</v>
      </c>
    </row>
    <row r="2591" spans="1:12" x14ac:dyDescent="0.2">
      <c r="A2591" s="1">
        <v>2590</v>
      </c>
      <c r="B2591" s="2" t="s">
        <v>18905</v>
      </c>
      <c r="C2591" s="2" t="s">
        <v>6584</v>
      </c>
      <c r="D2591" s="2" t="s">
        <v>9953</v>
      </c>
      <c r="E2591" s="2" t="s">
        <v>18906</v>
      </c>
      <c r="F2591" s="2" t="s">
        <v>18907</v>
      </c>
      <c r="G2591" s="2" t="s">
        <v>6142</v>
      </c>
      <c r="H2591" s="2" t="s">
        <v>18908</v>
      </c>
      <c r="I2591" s="2" t="s">
        <v>18909</v>
      </c>
      <c r="J2591" s="3" t="s">
        <v>18910</v>
      </c>
      <c r="K2591" s="4">
        <v>43848</v>
      </c>
      <c r="L2591" s="3" t="s">
        <v>18911</v>
      </c>
    </row>
    <row r="2592" spans="1:12" x14ac:dyDescent="0.2">
      <c r="A2592" s="1">
        <v>2591</v>
      </c>
      <c r="B2592" s="2" t="s">
        <v>18912</v>
      </c>
      <c r="C2592" s="2" t="s">
        <v>5152</v>
      </c>
      <c r="D2592" s="2" t="s">
        <v>702</v>
      </c>
      <c r="E2592" s="2" t="s">
        <v>18913</v>
      </c>
      <c r="F2592" s="2" t="s">
        <v>18914</v>
      </c>
      <c r="G2592" s="2" t="s">
        <v>3679</v>
      </c>
      <c r="H2592" s="2" t="s">
        <v>18915</v>
      </c>
      <c r="I2592" s="2" t="s">
        <v>18916</v>
      </c>
      <c r="J2592" s="3" t="s">
        <v>18917</v>
      </c>
      <c r="K2592" s="4">
        <v>44033</v>
      </c>
      <c r="L2592" s="3" t="s">
        <v>18918</v>
      </c>
    </row>
    <row r="2593" spans="1:12" x14ac:dyDescent="0.2">
      <c r="A2593" s="1">
        <v>2592</v>
      </c>
      <c r="B2593" s="2" t="s">
        <v>18919</v>
      </c>
      <c r="C2593" s="2" t="s">
        <v>1708</v>
      </c>
      <c r="D2593" s="2" t="s">
        <v>1109</v>
      </c>
      <c r="E2593" s="2" t="s">
        <v>18920</v>
      </c>
      <c r="F2593" s="2" t="s">
        <v>18921</v>
      </c>
      <c r="G2593" s="2" t="s">
        <v>1005</v>
      </c>
      <c r="H2593" s="2">
        <v>2204058228</v>
      </c>
      <c r="I2593" s="2" t="s">
        <v>18922</v>
      </c>
      <c r="J2593" s="3" t="s">
        <v>18923</v>
      </c>
      <c r="K2593" s="4">
        <v>44581</v>
      </c>
      <c r="L2593" s="3" t="s">
        <v>18924</v>
      </c>
    </row>
    <row r="2594" spans="1:12" x14ac:dyDescent="0.2">
      <c r="A2594" s="1">
        <v>2593</v>
      </c>
      <c r="B2594" s="2" t="s">
        <v>18925</v>
      </c>
      <c r="C2594" s="2" t="s">
        <v>1101</v>
      </c>
      <c r="D2594" s="2" t="s">
        <v>7153</v>
      </c>
      <c r="E2594" s="2" t="s">
        <v>18926</v>
      </c>
      <c r="F2594" s="2" t="s">
        <v>18927</v>
      </c>
      <c r="G2594" s="2" t="s">
        <v>1005</v>
      </c>
      <c r="H2594" s="2" t="s">
        <v>18928</v>
      </c>
      <c r="I2594" s="2" t="s">
        <v>18929</v>
      </c>
      <c r="J2594" s="3" t="s">
        <v>18930</v>
      </c>
      <c r="K2594" s="4">
        <v>44284</v>
      </c>
      <c r="L2594" s="3" t="s">
        <v>18931</v>
      </c>
    </row>
    <row r="2595" spans="1:12" x14ac:dyDescent="0.2">
      <c r="A2595" s="1">
        <v>2594</v>
      </c>
      <c r="B2595" s="2" t="s">
        <v>18932</v>
      </c>
      <c r="C2595" s="2" t="s">
        <v>8670</v>
      </c>
      <c r="D2595" s="2" t="s">
        <v>3964</v>
      </c>
      <c r="E2595" s="2" t="s">
        <v>18933</v>
      </c>
      <c r="F2595" s="2" t="s">
        <v>18934</v>
      </c>
      <c r="G2595" s="2" t="s">
        <v>6294</v>
      </c>
      <c r="H2595" s="2" t="s">
        <v>18935</v>
      </c>
      <c r="I2595" s="2" t="s">
        <v>18936</v>
      </c>
      <c r="J2595" s="3" t="s">
        <v>18937</v>
      </c>
      <c r="K2595" s="4">
        <v>44233</v>
      </c>
      <c r="L2595" s="3" t="s">
        <v>18938</v>
      </c>
    </row>
    <row r="2596" spans="1:12" x14ac:dyDescent="0.2">
      <c r="A2596" s="1">
        <v>2595</v>
      </c>
      <c r="B2596" s="2" t="s">
        <v>18939</v>
      </c>
      <c r="C2596" s="2" t="s">
        <v>4932</v>
      </c>
      <c r="D2596" s="2" t="s">
        <v>4131</v>
      </c>
      <c r="E2596" s="2" t="s">
        <v>18940</v>
      </c>
      <c r="F2596" s="2" t="s">
        <v>18941</v>
      </c>
      <c r="G2596" s="2" t="s">
        <v>957</v>
      </c>
      <c r="H2596" s="2">
        <v>3462329981</v>
      </c>
      <c r="I2596" s="2">
        <f>1-121-209-6336</f>
        <v>-6665</v>
      </c>
      <c r="J2596" s="3" t="s">
        <v>18942</v>
      </c>
      <c r="K2596" s="4">
        <v>44598</v>
      </c>
      <c r="L2596" s="3" t="s">
        <v>18943</v>
      </c>
    </row>
    <row r="2597" spans="1:12" x14ac:dyDescent="0.2">
      <c r="A2597" s="1">
        <v>2596</v>
      </c>
      <c r="B2597" s="2" t="s">
        <v>18944</v>
      </c>
      <c r="C2597" s="2" t="s">
        <v>3506</v>
      </c>
      <c r="D2597" s="2" t="s">
        <v>1970</v>
      </c>
      <c r="E2597" s="2" t="s">
        <v>18945</v>
      </c>
      <c r="F2597" s="2" t="s">
        <v>18946</v>
      </c>
      <c r="G2597" s="2" t="s">
        <v>1973</v>
      </c>
      <c r="H2597" s="2" t="s">
        <v>18947</v>
      </c>
      <c r="I2597" s="2" t="s">
        <v>18948</v>
      </c>
      <c r="J2597" s="3" t="s">
        <v>18949</v>
      </c>
      <c r="K2597" s="4">
        <v>44579</v>
      </c>
      <c r="L2597" s="3" t="s">
        <v>18950</v>
      </c>
    </row>
    <row r="2598" spans="1:12" x14ac:dyDescent="0.2">
      <c r="A2598" s="1">
        <v>2597</v>
      </c>
      <c r="B2598" s="2" t="s">
        <v>18951</v>
      </c>
      <c r="C2598" s="2" t="s">
        <v>1361</v>
      </c>
      <c r="D2598" s="2" t="s">
        <v>7519</v>
      </c>
      <c r="E2598" s="2" t="s">
        <v>18952</v>
      </c>
      <c r="F2598" s="2" t="s">
        <v>18953</v>
      </c>
      <c r="G2598" s="2" t="s">
        <v>117</v>
      </c>
      <c r="H2598" s="2" t="s">
        <v>18954</v>
      </c>
      <c r="I2598" s="2" t="s">
        <v>18955</v>
      </c>
      <c r="J2598" s="3" t="s">
        <v>18956</v>
      </c>
      <c r="K2598" s="4">
        <v>44382</v>
      </c>
      <c r="L2598" s="3" t="s">
        <v>18957</v>
      </c>
    </row>
    <row r="2599" spans="1:12" x14ac:dyDescent="0.2">
      <c r="A2599" s="1">
        <v>2598</v>
      </c>
      <c r="B2599" s="2" t="s">
        <v>18958</v>
      </c>
      <c r="C2599" s="2" t="s">
        <v>746</v>
      </c>
      <c r="D2599" s="2" t="s">
        <v>12006</v>
      </c>
      <c r="E2599" s="2" t="s">
        <v>18959</v>
      </c>
      <c r="F2599" s="2" t="s">
        <v>18960</v>
      </c>
      <c r="G2599" s="2" t="s">
        <v>2089</v>
      </c>
      <c r="H2599" s="2" t="s">
        <v>18961</v>
      </c>
      <c r="I2599" s="2" t="s">
        <v>18962</v>
      </c>
      <c r="J2599" s="3" t="s">
        <v>18963</v>
      </c>
      <c r="K2599" s="4">
        <v>43962</v>
      </c>
      <c r="L2599" s="3" t="s">
        <v>18964</v>
      </c>
    </row>
    <row r="2600" spans="1:12" x14ac:dyDescent="0.2">
      <c r="A2600" s="1">
        <v>2599</v>
      </c>
      <c r="B2600" s="2" t="s">
        <v>18965</v>
      </c>
      <c r="C2600" s="2" t="s">
        <v>766</v>
      </c>
      <c r="D2600" s="2" t="s">
        <v>6118</v>
      </c>
      <c r="E2600" s="2" t="s">
        <v>18966</v>
      </c>
      <c r="F2600" s="2" t="s">
        <v>18967</v>
      </c>
      <c r="G2600" s="2" t="s">
        <v>82</v>
      </c>
      <c r="H2600" s="2" t="s">
        <v>18968</v>
      </c>
      <c r="I2600" s="2" t="s">
        <v>18969</v>
      </c>
      <c r="J2600" s="3" t="s">
        <v>18970</v>
      </c>
      <c r="K2600" s="4">
        <v>44514</v>
      </c>
      <c r="L2600" s="3" t="s">
        <v>18971</v>
      </c>
    </row>
    <row r="2601" spans="1:12" x14ac:dyDescent="0.2">
      <c r="A2601" s="1">
        <v>2600</v>
      </c>
      <c r="B2601" s="2" t="s">
        <v>18972</v>
      </c>
      <c r="C2601" s="2" t="s">
        <v>5390</v>
      </c>
      <c r="D2601" s="2" t="s">
        <v>1762</v>
      </c>
      <c r="E2601" s="2" t="s">
        <v>8198</v>
      </c>
      <c r="F2601" s="2" t="s">
        <v>18973</v>
      </c>
      <c r="G2601" s="2" t="s">
        <v>530</v>
      </c>
      <c r="H2601" s="2" t="s">
        <v>18974</v>
      </c>
      <c r="I2601" s="2" t="s">
        <v>18975</v>
      </c>
      <c r="J2601" s="3" t="s">
        <v>18976</v>
      </c>
      <c r="K2601" s="4">
        <v>44275</v>
      </c>
      <c r="L2601" s="3" t="s">
        <v>18977</v>
      </c>
    </row>
    <row r="2602" spans="1:12" x14ac:dyDescent="0.2">
      <c r="A2602" s="1">
        <v>2601</v>
      </c>
      <c r="B2602" s="2" t="s">
        <v>18978</v>
      </c>
      <c r="C2602" s="2" t="s">
        <v>4846</v>
      </c>
      <c r="D2602" s="2" t="s">
        <v>517</v>
      </c>
      <c r="E2602" s="2" t="s">
        <v>18979</v>
      </c>
      <c r="F2602" s="2" t="s">
        <v>18980</v>
      </c>
      <c r="G2602" s="2" t="s">
        <v>320</v>
      </c>
      <c r="H2602" s="2" t="s">
        <v>18981</v>
      </c>
      <c r="I2602" s="2" t="s">
        <v>18982</v>
      </c>
      <c r="J2602" s="3" t="s">
        <v>18983</v>
      </c>
      <c r="K2602" s="4">
        <v>44175</v>
      </c>
      <c r="L2602" s="3" t="s">
        <v>18984</v>
      </c>
    </row>
    <row r="2603" spans="1:12" x14ac:dyDescent="0.2">
      <c r="A2603" s="1">
        <v>2602</v>
      </c>
      <c r="B2603" s="2" t="s">
        <v>18985</v>
      </c>
      <c r="C2603" s="2" t="s">
        <v>2899</v>
      </c>
      <c r="D2603" s="2" t="s">
        <v>18986</v>
      </c>
      <c r="E2603" s="2" t="s">
        <v>18987</v>
      </c>
      <c r="F2603" s="2" t="s">
        <v>18988</v>
      </c>
      <c r="G2603" s="2" t="s">
        <v>2378</v>
      </c>
      <c r="H2603" s="2" t="s">
        <v>18989</v>
      </c>
      <c r="I2603" s="2" t="s">
        <v>18990</v>
      </c>
      <c r="J2603" s="3" t="s">
        <v>18991</v>
      </c>
      <c r="K2603" s="4">
        <v>44320</v>
      </c>
      <c r="L2603" s="3" t="s">
        <v>18992</v>
      </c>
    </row>
    <row r="2604" spans="1:12" x14ac:dyDescent="0.2">
      <c r="A2604" s="1">
        <v>2603</v>
      </c>
      <c r="B2604" s="2" t="s">
        <v>18993</v>
      </c>
      <c r="C2604" s="2" t="s">
        <v>12767</v>
      </c>
      <c r="D2604" s="2" t="s">
        <v>4630</v>
      </c>
      <c r="E2604" s="2" t="s">
        <v>18994</v>
      </c>
      <c r="F2604" s="2" t="s">
        <v>18995</v>
      </c>
      <c r="G2604" s="2" t="s">
        <v>948</v>
      </c>
      <c r="H2604" s="2" t="s">
        <v>18996</v>
      </c>
      <c r="I2604" s="2" t="s">
        <v>18997</v>
      </c>
      <c r="J2604" s="3" t="s">
        <v>18998</v>
      </c>
      <c r="K2604" s="4">
        <v>43839</v>
      </c>
      <c r="L2604" s="3" t="s">
        <v>18999</v>
      </c>
    </row>
    <row r="2605" spans="1:12" x14ac:dyDescent="0.2">
      <c r="A2605" s="1">
        <v>2604</v>
      </c>
      <c r="B2605" s="2" t="s">
        <v>19000</v>
      </c>
      <c r="C2605" s="2" t="s">
        <v>2640</v>
      </c>
      <c r="D2605" s="2" t="s">
        <v>482</v>
      </c>
      <c r="E2605" s="2" t="s">
        <v>19001</v>
      </c>
      <c r="F2605" s="2" t="s">
        <v>19002</v>
      </c>
      <c r="G2605" s="2" t="s">
        <v>190</v>
      </c>
      <c r="H2605" s="2" t="s">
        <v>19003</v>
      </c>
      <c r="I2605" s="2" t="s">
        <v>19004</v>
      </c>
      <c r="J2605" s="3" t="s">
        <v>19005</v>
      </c>
      <c r="K2605" s="4">
        <v>44094</v>
      </c>
      <c r="L2605" s="3" t="s">
        <v>19006</v>
      </c>
    </row>
    <row r="2606" spans="1:12" x14ac:dyDescent="0.2">
      <c r="A2606" s="1">
        <v>2605</v>
      </c>
      <c r="B2606" s="2" t="s">
        <v>19007</v>
      </c>
      <c r="C2606" s="2" t="s">
        <v>6238</v>
      </c>
      <c r="D2606" s="2" t="s">
        <v>8944</v>
      </c>
      <c r="E2606" s="2" t="s">
        <v>10816</v>
      </c>
      <c r="F2606" s="2" t="s">
        <v>19008</v>
      </c>
      <c r="G2606" s="2" t="s">
        <v>1882</v>
      </c>
      <c r="H2606" s="2">
        <v>7763494220</v>
      </c>
      <c r="I2606" s="2">
        <f>1-653-804-6493</f>
        <v>-7949</v>
      </c>
      <c r="J2606" s="3" t="s">
        <v>19009</v>
      </c>
      <c r="K2606" s="4">
        <v>44570</v>
      </c>
      <c r="L2606" s="3" t="s">
        <v>2154</v>
      </c>
    </row>
    <row r="2607" spans="1:12" x14ac:dyDescent="0.2">
      <c r="A2607" s="1">
        <v>2606</v>
      </c>
      <c r="B2607" s="2" t="s">
        <v>19010</v>
      </c>
      <c r="C2607" s="2" t="s">
        <v>4932</v>
      </c>
      <c r="D2607" s="2" t="s">
        <v>6532</v>
      </c>
      <c r="E2607" s="2" t="s">
        <v>19011</v>
      </c>
      <c r="F2607" s="2" t="s">
        <v>19012</v>
      </c>
      <c r="G2607" s="2" t="s">
        <v>4167</v>
      </c>
      <c r="H2607" s="2" t="s">
        <v>19013</v>
      </c>
      <c r="I2607" s="2" t="s">
        <v>19014</v>
      </c>
      <c r="J2607" s="3" t="s">
        <v>19015</v>
      </c>
      <c r="K2607" s="4">
        <v>44609</v>
      </c>
      <c r="L2607" s="3" t="s">
        <v>19016</v>
      </c>
    </row>
    <row r="2608" spans="1:12" x14ac:dyDescent="0.2">
      <c r="A2608" s="1">
        <v>2607</v>
      </c>
      <c r="B2608" s="2" t="s">
        <v>19017</v>
      </c>
      <c r="C2608" s="2" t="s">
        <v>15856</v>
      </c>
      <c r="D2608" s="2" t="s">
        <v>2476</v>
      </c>
      <c r="E2608" s="2" t="s">
        <v>19018</v>
      </c>
      <c r="F2608" s="2" t="s">
        <v>19019</v>
      </c>
      <c r="G2608" s="2" t="s">
        <v>143</v>
      </c>
      <c r="H2608" s="2" t="s">
        <v>19020</v>
      </c>
      <c r="I2608" s="2" t="s">
        <v>19021</v>
      </c>
      <c r="J2608" s="3" t="s">
        <v>19022</v>
      </c>
      <c r="K2608" s="4">
        <v>44475</v>
      </c>
      <c r="L2608" s="3" t="s">
        <v>18751</v>
      </c>
    </row>
    <row r="2609" spans="1:12" x14ac:dyDescent="0.2">
      <c r="A2609" s="1">
        <v>2608</v>
      </c>
      <c r="B2609" s="2" t="s">
        <v>19023</v>
      </c>
      <c r="C2609" s="2" t="s">
        <v>4383</v>
      </c>
      <c r="D2609" s="2" t="s">
        <v>3369</v>
      </c>
      <c r="E2609" s="2" t="s">
        <v>19024</v>
      </c>
      <c r="F2609" s="2" t="s">
        <v>19025</v>
      </c>
      <c r="G2609" s="2" t="s">
        <v>1222</v>
      </c>
      <c r="H2609" s="2" t="s">
        <v>19026</v>
      </c>
      <c r="I2609" s="2" t="s">
        <v>19027</v>
      </c>
      <c r="J2609" s="3" t="s">
        <v>19028</v>
      </c>
      <c r="K2609" s="4">
        <v>43910</v>
      </c>
      <c r="L2609" s="3" t="s">
        <v>19029</v>
      </c>
    </row>
    <row r="2610" spans="1:12" x14ac:dyDescent="0.2">
      <c r="A2610" s="1">
        <v>2609</v>
      </c>
      <c r="B2610" s="2" t="s">
        <v>19030</v>
      </c>
      <c r="C2610" s="2" t="s">
        <v>1761</v>
      </c>
      <c r="D2610" s="2" t="s">
        <v>19031</v>
      </c>
      <c r="E2610" s="2" t="s">
        <v>19032</v>
      </c>
      <c r="F2610" s="2" t="s">
        <v>19033</v>
      </c>
      <c r="G2610" s="2" t="s">
        <v>2653</v>
      </c>
      <c r="H2610" s="2" t="s">
        <v>19034</v>
      </c>
      <c r="I2610" s="2" t="s">
        <v>19035</v>
      </c>
      <c r="J2610" s="3" t="s">
        <v>19036</v>
      </c>
      <c r="K2610" s="4">
        <v>43985</v>
      </c>
      <c r="L2610" s="3" t="s">
        <v>19037</v>
      </c>
    </row>
    <row r="2611" spans="1:12" x14ac:dyDescent="0.2">
      <c r="A2611" s="1">
        <v>2610</v>
      </c>
      <c r="B2611" s="2" t="s">
        <v>19038</v>
      </c>
      <c r="C2611" s="2" t="s">
        <v>566</v>
      </c>
      <c r="D2611" s="2" t="s">
        <v>482</v>
      </c>
      <c r="E2611" s="2" t="s">
        <v>19039</v>
      </c>
      <c r="F2611" s="2" t="s">
        <v>19040</v>
      </c>
      <c r="G2611" s="2" t="s">
        <v>4545</v>
      </c>
      <c r="H2611" s="2" t="s">
        <v>19041</v>
      </c>
      <c r="I2611" s="2" t="s">
        <v>19042</v>
      </c>
      <c r="J2611" s="3" t="s">
        <v>19043</v>
      </c>
      <c r="K2611" s="4">
        <v>44004</v>
      </c>
      <c r="L2611" s="3" t="s">
        <v>15675</v>
      </c>
    </row>
    <row r="2612" spans="1:12" x14ac:dyDescent="0.2">
      <c r="A2612" s="1">
        <v>2611</v>
      </c>
      <c r="B2612" s="2" t="s">
        <v>19044</v>
      </c>
      <c r="C2612" s="2" t="s">
        <v>11916</v>
      </c>
      <c r="D2612" s="2" t="s">
        <v>5715</v>
      </c>
      <c r="E2612" s="2" t="s">
        <v>19045</v>
      </c>
      <c r="F2612" s="2" t="s">
        <v>19046</v>
      </c>
      <c r="G2612" s="2" t="s">
        <v>2636</v>
      </c>
      <c r="H2612" s="2" t="s">
        <v>19047</v>
      </c>
      <c r="I2612" s="2" t="s">
        <v>19048</v>
      </c>
      <c r="J2612" s="3" t="s">
        <v>19049</v>
      </c>
      <c r="K2612" s="4">
        <v>44603</v>
      </c>
      <c r="L2612" s="3" t="s">
        <v>19050</v>
      </c>
    </row>
    <row r="2613" spans="1:12" x14ac:dyDescent="0.2">
      <c r="A2613" s="1">
        <v>2612</v>
      </c>
      <c r="B2613" s="2" t="s">
        <v>19051</v>
      </c>
      <c r="C2613" s="2" t="s">
        <v>13561</v>
      </c>
      <c r="D2613" s="2" t="s">
        <v>14576</v>
      </c>
      <c r="E2613" s="2" t="s">
        <v>19052</v>
      </c>
      <c r="F2613" s="2" t="s">
        <v>19053</v>
      </c>
      <c r="G2613" s="2" t="s">
        <v>3396</v>
      </c>
      <c r="H2613" s="2" t="s">
        <v>19054</v>
      </c>
      <c r="I2613" s="2" t="s">
        <v>19055</v>
      </c>
      <c r="J2613" s="3" t="s">
        <v>19056</v>
      </c>
      <c r="K2613" s="4">
        <v>43923</v>
      </c>
      <c r="L2613" s="3" t="s">
        <v>19057</v>
      </c>
    </row>
    <row r="2614" spans="1:12" x14ac:dyDescent="0.2">
      <c r="A2614" s="1">
        <v>2613</v>
      </c>
      <c r="B2614" s="2" t="s">
        <v>19058</v>
      </c>
      <c r="C2614" s="2" t="s">
        <v>3090</v>
      </c>
      <c r="D2614" s="2" t="s">
        <v>1699</v>
      </c>
      <c r="E2614" s="2" t="s">
        <v>19059</v>
      </c>
      <c r="F2614" s="2" t="s">
        <v>19060</v>
      </c>
      <c r="G2614" s="2" t="s">
        <v>3649</v>
      </c>
      <c r="H2614" s="2" t="s">
        <v>19061</v>
      </c>
      <c r="I2614" s="2" t="s">
        <v>19062</v>
      </c>
      <c r="J2614" s="3" t="s">
        <v>19063</v>
      </c>
      <c r="K2614" s="4">
        <v>44521</v>
      </c>
      <c r="L2614" s="3" t="s">
        <v>19064</v>
      </c>
    </row>
    <row r="2615" spans="1:12" x14ac:dyDescent="0.2">
      <c r="A2615" s="1">
        <v>2614</v>
      </c>
      <c r="B2615" s="2" t="s">
        <v>19065</v>
      </c>
      <c r="C2615" s="2" t="s">
        <v>481</v>
      </c>
      <c r="D2615" s="2" t="s">
        <v>9255</v>
      </c>
      <c r="E2615" s="2" t="s">
        <v>19066</v>
      </c>
      <c r="F2615" s="2" t="s">
        <v>19067</v>
      </c>
      <c r="G2615" s="2" t="s">
        <v>635</v>
      </c>
      <c r="H2615" s="2" t="s">
        <v>19068</v>
      </c>
      <c r="I2615" s="2" t="s">
        <v>19069</v>
      </c>
      <c r="J2615" s="3" t="s">
        <v>19070</v>
      </c>
      <c r="K2615" s="4">
        <v>44383</v>
      </c>
      <c r="L2615" s="3" t="s">
        <v>19071</v>
      </c>
    </row>
    <row r="2616" spans="1:12" x14ac:dyDescent="0.2">
      <c r="A2616" s="1">
        <v>2615</v>
      </c>
      <c r="B2616" s="2" t="s">
        <v>19072</v>
      </c>
      <c r="C2616" s="2" t="s">
        <v>8535</v>
      </c>
      <c r="D2616" s="2" t="s">
        <v>6975</v>
      </c>
      <c r="E2616" s="2" t="s">
        <v>19073</v>
      </c>
      <c r="F2616" s="2" t="s">
        <v>19074</v>
      </c>
      <c r="G2616" s="2" t="s">
        <v>957</v>
      </c>
      <c r="H2616" s="2" t="s">
        <v>19075</v>
      </c>
      <c r="I2616" s="2" t="s">
        <v>19076</v>
      </c>
      <c r="J2616" s="3" t="s">
        <v>19077</v>
      </c>
      <c r="K2616" s="4">
        <v>44131</v>
      </c>
      <c r="L2616" s="3" t="s">
        <v>19078</v>
      </c>
    </row>
    <row r="2617" spans="1:12" x14ac:dyDescent="0.2">
      <c r="A2617" s="1">
        <v>2616</v>
      </c>
      <c r="B2617" s="2" t="s">
        <v>19079</v>
      </c>
      <c r="C2617" s="2" t="s">
        <v>8058</v>
      </c>
      <c r="D2617" s="2" t="s">
        <v>7444</v>
      </c>
      <c r="E2617" s="2" t="s">
        <v>19080</v>
      </c>
      <c r="F2617" s="2" t="s">
        <v>19081</v>
      </c>
      <c r="G2617" s="2" t="s">
        <v>1041</v>
      </c>
      <c r="H2617" s="2" t="s">
        <v>19082</v>
      </c>
      <c r="I2617" s="2" t="s">
        <v>19083</v>
      </c>
      <c r="J2617" s="3" t="s">
        <v>19084</v>
      </c>
      <c r="K2617" s="4">
        <v>44551</v>
      </c>
      <c r="L2617" s="3" t="s">
        <v>19085</v>
      </c>
    </row>
    <row r="2618" spans="1:12" x14ac:dyDescent="0.2">
      <c r="A2618" s="1">
        <v>2617</v>
      </c>
      <c r="B2618" s="2" t="s">
        <v>19086</v>
      </c>
      <c r="C2618" s="2" t="s">
        <v>6599</v>
      </c>
      <c r="D2618" s="2" t="s">
        <v>19087</v>
      </c>
      <c r="E2618" s="2" t="s">
        <v>19088</v>
      </c>
      <c r="F2618" s="2" t="s">
        <v>19089</v>
      </c>
      <c r="G2618" s="2" t="s">
        <v>2653</v>
      </c>
      <c r="H2618" s="2" t="s">
        <v>19090</v>
      </c>
      <c r="I2618" s="2" t="s">
        <v>19091</v>
      </c>
      <c r="J2618" s="3" t="s">
        <v>19092</v>
      </c>
      <c r="K2618" s="4">
        <v>43962</v>
      </c>
      <c r="L2618" s="3" t="s">
        <v>19093</v>
      </c>
    </row>
    <row r="2619" spans="1:12" x14ac:dyDescent="0.2">
      <c r="A2619" s="1">
        <v>2618</v>
      </c>
      <c r="B2619" s="2" t="s">
        <v>19094</v>
      </c>
      <c r="C2619" s="2" t="s">
        <v>9383</v>
      </c>
      <c r="D2619" s="2" t="s">
        <v>4962</v>
      </c>
      <c r="E2619" s="2" t="s">
        <v>19095</v>
      </c>
      <c r="F2619" s="2" t="s">
        <v>19096</v>
      </c>
      <c r="G2619" s="2" t="s">
        <v>4281</v>
      </c>
      <c r="H2619" s="2" t="s">
        <v>19097</v>
      </c>
      <c r="I2619" s="2">
        <v>9370343390</v>
      </c>
      <c r="J2619" s="3" t="s">
        <v>19098</v>
      </c>
      <c r="K2619" s="4">
        <v>44402</v>
      </c>
      <c r="L2619" s="3" t="s">
        <v>19099</v>
      </c>
    </row>
    <row r="2620" spans="1:12" x14ac:dyDescent="0.2">
      <c r="A2620" s="1">
        <v>2619</v>
      </c>
      <c r="B2620" s="2" t="s">
        <v>19100</v>
      </c>
      <c r="C2620" s="2" t="s">
        <v>1261</v>
      </c>
      <c r="D2620" s="2" t="s">
        <v>498</v>
      </c>
      <c r="E2620" s="2" t="s">
        <v>12328</v>
      </c>
      <c r="F2620" s="2" t="s">
        <v>19101</v>
      </c>
      <c r="G2620" s="2" t="s">
        <v>2297</v>
      </c>
      <c r="H2620" s="2" t="s">
        <v>19102</v>
      </c>
      <c r="I2620" s="2" t="s">
        <v>19103</v>
      </c>
      <c r="J2620" s="3" t="s">
        <v>19104</v>
      </c>
      <c r="K2620" s="4">
        <v>43910</v>
      </c>
      <c r="L2620" s="3" t="s">
        <v>19105</v>
      </c>
    </row>
    <row r="2621" spans="1:12" x14ac:dyDescent="0.2">
      <c r="A2621" s="1">
        <v>2620</v>
      </c>
      <c r="B2621" s="2" t="s">
        <v>19106</v>
      </c>
      <c r="C2621" s="2" t="s">
        <v>4763</v>
      </c>
      <c r="D2621" s="2" t="s">
        <v>9135</v>
      </c>
      <c r="E2621" s="2" t="s">
        <v>19107</v>
      </c>
      <c r="F2621" s="2" t="s">
        <v>19108</v>
      </c>
      <c r="G2621" s="2" t="s">
        <v>1489</v>
      </c>
      <c r="H2621" s="2" t="s">
        <v>19109</v>
      </c>
      <c r="I2621" s="2" t="s">
        <v>19110</v>
      </c>
      <c r="J2621" s="3" t="s">
        <v>19111</v>
      </c>
      <c r="K2621" s="4">
        <v>44467</v>
      </c>
      <c r="L2621" s="3" t="s">
        <v>19112</v>
      </c>
    </row>
    <row r="2622" spans="1:12" x14ac:dyDescent="0.2">
      <c r="A2622" s="1">
        <v>2621</v>
      </c>
      <c r="B2622" s="2" t="s">
        <v>19113</v>
      </c>
      <c r="C2622" s="2" t="s">
        <v>3220</v>
      </c>
      <c r="D2622" s="2" t="s">
        <v>6418</v>
      </c>
      <c r="E2622" s="2" t="s">
        <v>19114</v>
      </c>
      <c r="F2622" s="2" t="s">
        <v>19115</v>
      </c>
      <c r="G2622" s="2" t="s">
        <v>796</v>
      </c>
      <c r="H2622" s="2" t="s">
        <v>19116</v>
      </c>
      <c r="I2622" s="2" t="s">
        <v>19117</v>
      </c>
      <c r="J2622" s="3" t="s">
        <v>19118</v>
      </c>
      <c r="K2622" s="4">
        <v>44056</v>
      </c>
      <c r="L2622" s="3" t="s">
        <v>19119</v>
      </c>
    </row>
    <row r="2623" spans="1:12" x14ac:dyDescent="0.2">
      <c r="A2623" s="1">
        <v>2622</v>
      </c>
      <c r="B2623" s="2" t="s">
        <v>19120</v>
      </c>
      <c r="C2623" s="2" t="s">
        <v>831</v>
      </c>
      <c r="D2623" s="2" t="s">
        <v>17092</v>
      </c>
      <c r="E2623" s="2" t="s">
        <v>4032</v>
      </c>
      <c r="F2623" s="2" t="s">
        <v>19121</v>
      </c>
      <c r="G2623" s="2" t="s">
        <v>7170</v>
      </c>
      <c r="H2623" s="2" t="s">
        <v>19122</v>
      </c>
      <c r="I2623" s="2" t="s">
        <v>19123</v>
      </c>
      <c r="J2623" s="3" t="s">
        <v>19124</v>
      </c>
      <c r="K2623" s="4">
        <v>44232</v>
      </c>
      <c r="L2623" s="3" t="s">
        <v>19125</v>
      </c>
    </row>
    <row r="2624" spans="1:12" x14ac:dyDescent="0.2">
      <c r="A2624" s="1">
        <v>2623</v>
      </c>
      <c r="B2624" s="2" t="s">
        <v>19126</v>
      </c>
      <c r="C2624" s="2" t="s">
        <v>2783</v>
      </c>
      <c r="D2624" s="2" t="s">
        <v>3385</v>
      </c>
      <c r="E2624" s="2" t="s">
        <v>19127</v>
      </c>
      <c r="F2624" s="2" t="s">
        <v>19128</v>
      </c>
      <c r="G2624" s="2" t="s">
        <v>1346</v>
      </c>
      <c r="H2624" s="2">
        <v>6527295842</v>
      </c>
      <c r="I2624" s="2" t="s">
        <v>19129</v>
      </c>
      <c r="J2624" s="3" t="s">
        <v>19130</v>
      </c>
      <c r="K2624" s="4">
        <v>43856</v>
      </c>
      <c r="L2624" s="3" t="s">
        <v>19131</v>
      </c>
    </row>
    <row r="2625" spans="1:12" x14ac:dyDescent="0.2">
      <c r="A2625" s="1">
        <v>2624</v>
      </c>
      <c r="B2625" s="2" t="s">
        <v>19132</v>
      </c>
      <c r="C2625" s="2" t="s">
        <v>5446</v>
      </c>
      <c r="D2625" s="2" t="s">
        <v>18581</v>
      </c>
      <c r="E2625" s="2" t="s">
        <v>19133</v>
      </c>
      <c r="F2625" s="2" t="s">
        <v>7506</v>
      </c>
      <c r="G2625" s="2" t="s">
        <v>7036</v>
      </c>
      <c r="H2625" s="2" t="s">
        <v>19134</v>
      </c>
      <c r="I2625" s="2" t="s">
        <v>19135</v>
      </c>
      <c r="J2625" s="3" t="s">
        <v>19136</v>
      </c>
      <c r="K2625" s="4">
        <v>44363</v>
      </c>
      <c r="L2625" s="3" t="s">
        <v>19137</v>
      </c>
    </row>
    <row r="2626" spans="1:12" x14ac:dyDescent="0.2">
      <c r="A2626" s="1">
        <v>2625</v>
      </c>
      <c r="B2626" s="2" t="s">
        <v>19138</v>
      </c>
      <c r="C2626" s="2" t="s">
        <v>10492</v>
      </c>
      <c r="D2626" s="2" t="s">
        <v>926</v>
      </c>
      <c r="E2626" s="2" t="s">
        <v>19139</v>
      </c>
      <c r="F2626" s="2" t="s">
        <v>19140</v>
      </c>
      <c r="G2626" s="2" t="s">
        <v>5822</v>
      </c>
      <c r="H2626" s="2" t="s">
        <v>19141</v>
      </c>
      <c r="I2626" s="2" t="s">
        <v>19142</v>
      </c>
      <c r="J2626" s="3" t="s">
        <v>19143</v>
      </c>
      <c r="K2626" s="4">
        <v>44576</v>
      </c>
      <c r="L2626" s="3" t="s">
        <v>19144</v>
      </c>
    </row>
    <row r="2627" spans="1:12" x14ac:dyDescent="0.2">
      <c r="A2627" s="1">
        <v>2626</v>
      </c>
      <c r="B2627" s="2" t="s">
        <v>19145</v>
      </c>
      <c r="C2627" s="2" t="s">
        <v>12918</v>
      </c>
      <c r="D2627" s="2" t="s">
        <v>668</v>
      </c>
      <c r="E2627" s="2" t="s">
        <v>19146</v>
      </c>
      <c r="F2627" s="2" t="s">
        <v>19147</v>
      </c>
      <c r="G2627" s="2" t="s">
        <v>17591</v>
      </c>
      <c r="H2627" s="2" t="s">
        <v>19148</v>
      </c>
      <c r="I2627" s="2" t="s">
        <v>19149</v>
      </c>
      <c r="J2627" s="3" t="s">
        <v>19150</v>
      </c>
      <c r="K2627" s="4">
        <v>43841</v>
      </c>
      <c r="L2627" s="3" t="s">
        <v>19151</v>
      </c>
    </row>
    <row r="2628" spans="1:12" x14ac:dyDescent="0.2">
      <c r="A2628" s="1">
        <v>2627</v>
      </c>
      <c r="B2628" s="2" t="s">
        <v>19152</v>
      </c>
      <c r="C2628" s="2" t="s">
        <v>719</v>
      </c>
      <c r="D2628" s="2" t="s">
        <v>5062</v>
      </c>
      <c r="E2628" s="2" t="s">
        <v>19153</v>
      </c>
      <c r="F2628" s="2" t="s">
        <v>19154</v>
      </c>
      <c r="G2628" s="2" t="s">
        <v>1702</v>
      </c>
      <c r="H2628" s="2" t="s">
        <v>19155</v>
      </c>
      <c r="I2628" s="2" t="s">
        <v>19156</v>
      </c>
      <c r="J2628" s="3" t="s">
        <v>19157</v>
      </c>
      <c r="K2628" s="4">
        <v>44676</v>
      </c>
      <c r="L2628" s="3" t="s">
        <v>19158</v>
      </c>
    </row>
    <row r="2629" spans="1:12" x14ac:dyDescent="0.2">
      <c r="A2629" s="1">
        <v>2628</v>
      </c>
      <c r="B2629" s="2" t="s">
        <v>19159</v>
      </c>
      <c r="C2629" s="2" t="s">
        <v>8346</v>
      </c>
      <c r="D2629" s="2" t="s">
        <v>4164</v>
      </c>
      <c r="E2629" s="2" t="s">
        <v>19160</v>
      </c>
      <c r="F2629" s="2" t="s">
        <v>19161</v>
      </c>
      <c r="G2629" s="2" t="s">
        <v>2653</v>
      </c>
      <c r="H2629" s="2" t="s">
        <v>19162</v>
      </c>
      <c r="I2629" s="2" t="s">
        <v>19163</v>
      </c>
      <c r="J2629" s="3" t="s">
        <v>19164</v>
      </c>
      <c r="K2629" s="4">
        <v>44686</v>
      </c>
      <c r="L2629" s="3" t="s">
        <v>1928</v>
      </c>
    </row>
    <row r="2630" spans="1:12" x14ac:dyDescent="0.2">
      <c r="A2630" s="1">
        <v>2629</v>
      </c>
      <c r="B2630" s="2" t="s">
        <v>19165</v>
      </c>
      <c r="C2630" s="2" t="s">
        <v>2743</v>
      </c>
      <c r="D2630" s="2" t="s">
        <v>2102</v>
      </c>
      <c r="E2630" s="2" t="s">
        <v>19166</v>
      </c>
      <c r="F2630" s="2" t="s">
        <v>19167</v>
      </c>
      <c r="G2630" s="2" t="s">
        <v>2182</v>
      </c>
      <c r="H2630" s="2" t="s">
        <v>19168</v>
      </c>
      <c r="I2630" s="2" t="s">
        <v>19169</v>
      </c>
      <c r="J2630" s="3" t="s">
        <v>19170</v>
      </c>
      <c r="K2630" s="4">
        <v>44580</v>
      </c>
      <c r="L2630" s="3" t="s">
        <v>19171</v>
      </c>
    </row>
    <row r="2631" spans="1:12" x14ac:dyDescent="0.2">
      <c r="A2631" s="1">
        <v>2630</v>
      </c>
      <c r="B2631" s="2" t="s">
        <v>19172</v>
      </c>
      <c r="C2631" s="2" t="s">
        <v>2667</v>
      </c>
      <c r="D2631" s="2" t="s">
        <v>9104</v>
      </c>
      <c r="E2631" s="2" t="s">
        <v>19173</v>
      </c>
      <c r="F2631" s="2" t="s">
        <v>19174</v>
      </c>
      <c r="G2631" s="2" t="s">
        <v>117</v>
      </c>
      <c r="H2631" s="2" t="s">
        <v>19175</v>
      </c>
      <c r="I2631" s="2">
        <v>6099315942</v>
      </c>
      <c r="J2631" s="3" t="s">
        <v>19176</v>
      </c>
      <c r="K2631" s="4">
        <v>44307</v>
      </c>
      <c r="L2631" s="3" t="s">
        <v>19177</v>
      </c>
    </row>
    <row r="2632" spans="1:12" x14ac:dyDescent="0.2">
      <c r="A2632" s="1">
        <v>2631</v>
      </c>
      <c r="B2632" s="2" t="s">
        <v>19178</v>
      </c>
      <c r="C2632" s="2" t="s">
        <v>2349</v>
      </c>
      <c r="D2632" s="2" t="s">
        <v>2237</v>
      </c>
      <c r="E2632" s="2" t="s">
        <v>19179</v>
      </c>
      <c r="F2632" s="2" t="s">
        <v>19180</v>
      </c>
      <c r="G2632" s="2" t="s">
        <v>2182</v>
      </c>
      <c r="H2632" s="2" t="s">
        <v>19181</v>
      </c>
      <c r="I2632" s="2" t="s">
        <v>19182</v>
      </c>
      <c r="J2632" s="3" t="s">
        <v>19183</v>
      </c>
      <c r="K2632" s="4">
        <v>44112</v>
      </c>
      <c r="L2632" s="3" t="s">
        <v>19184</v>
      </c>
    </row>
    <row r="2633" spans="1:12" x14ac:dyDescent="0.2">
      <c r="A2633" s="1">
        <v>2632</v>
      </c>
      <c r="B2633" s="2" t="s">
        <v>19185</v>
      </c>
      <c r="C2633" s="2" t="s">
        <v>5707</v>
      </c>
      <c r="D2633" s="2" t="s">
        <v>11908</v>
      </c>
      <c r="E2633" s="2" t="s">
        <v>19186</v>
      </c>
      <c r="F2633" s="2" t="s">
        <v>19187</v>
      </c>
      <c r="G2633" s="2" t="s">
        <v>447</v>
      </c>
      <c r="H2633" s="2">
        <v>9938215630</v>
      </c>
      <c r="I2633" s="2" t="s">
        <v>19188</v>
      </c>
      <c r="J2633" s="3" t="s">
        <v>19189</v>
      </c>
      <c r="K2633" s="4">
        <v>43927</v>
      </c>
      <c r="L2633" s="3" t="s">
        <v>19190</v>
      </c>
    </row>
    <row r="2634" spans="1:12" x14ac:dyDescent="0.2">
      <c r="A2634" s="1">
        <v>2633</v>
      </c>
      <c r="B2634" s="2" t="s">
        <v>19191</v>
      </c>
      <c r="C2634" s="2" t="s">
        <v>223</v>
      </c>
      <c r="D2634" s="2" t="s">
        <v>547</v>
      </c>
      <c r="E2634" s="2" t="s">
        <v>19192</v>
      </c>
      <c r="F2634" s="2" t="s">
        <v>19193</v>
      </c>
      <c r="G2634" s="2" t="s">
        <v>1506</v>
      </c>
      <c r="H2634" s="2" t="s">
        <v>19194</v>
      </c>
      <c r="I2634" s="2" t="s">
        <v>19195</v>
      </c>
      <c r="J2634" s="3" t="s">
        <v>19196</v>
      </c>
      <c r="K2634" s="4">
        <v>44280</v>
      </c>
      <c r="L2634" s="3" t="s">
        <v>19197</v>
      </c>
    </row>
    <row r="2635" spans="1:12" x14ac:dyDescent="0.2">
      <c r="A2635" s="1">
        <v>2634</v>
      </c>
      <c r="B2635" s="2" t="s">
        <v>19198</v>
      </c>
      <c r="C2635" s="2" t="s">
        <v>2899</v>
      </c>
      <c r="D2635" s="2" t="s">
        <v>11294</v>
      </c>
      <c r="E2635" s="2" t="s">
        <v>19199</v>
      </c>
      <c r="F2635" s="2" t="s">
        <v>19200</v>
      </c>
      <c r="G2635" s="2" t="s">
        <v>5822</v>
      </c>
      <c r="H2635" s="2" t="s">
        <v>19201</v>
      </c>
      <c r="I2635" s="2" t="s">
        <v>19202</v>
      </c>
      <c r="J2635" s="3" t="s">
        <v>19203</v>
      </c>
      <c r="K2635" s="4">
        <v>44080</v>
      </c>
      <c r="L2635" s="3" t="s">
        <v>19204</v>
      </c>
    </row>
    <row r="2636" spans="1:12" x14ac:dyDescent="0.2">
      <c r="A2636" s="1">
        <v>2635</v>
      </c>
      <c r="B2636" s="2" t="s">
        <v>19205</v>
      </c>
      <c r="C2636" s="2" t="s">
        <v>7645</v>
      </c>
      <c r="D2636" s="2" t="s">
        <v>3277</v>
      </c>
      <c r="E2636" s="2" t="s">
        <v>19206</v>
      </c>
      <c r="F2636" s="2" t="s">
        <v>19207</v>
      </c>
      <c r="G2636" s="2" t="s">
        <v>1389</v>
      </c>
      <c r="H2636" s="2" t="s">
        <v>19208</v>
      </c>
      <c r="I2636" s="2" t="s">
        <v>19209</v>
      </c>
      <c r="J2636" s="3" t="s">
        <v>19210</v>
      </c>
      <c r="K2636" s="4">
        <v>44132</v>
      </c>
      <c r="L2636" s="3" t="s">
        <v>19211</v>
      </c>
    </row>
    <row r="2637" spans="1:12" x14ac:dyDescent="0.2">
      <c r="A2637" s="1">
        <v>2636</v>
      </c>
      <c r="B2637" s="2" t="s">
        <v>19212</v>
      </c>
      <c r="C2637" s="2" t="s">
        <v>10939</v>
      </c>
      <c r="D2637" s="2" t="s">
        <v>434</v>
      </c>
      <c r="E2637" s="2" t="s">
        <v>19213</v>
      </c>
      <c r="F2637" s="2" t="s">
        <v>19214</v>
      </c>
      <c r="G2637" s="2" t="s">
        <v>17</v>
      </c>
      <c r="H2637" s="2" t="s">
        <v>19215</v>
      </c>
      <c r="I2637" s="2" t="s">
        <v>19216</v>
      </c>
      <c r="J2637" s="3" t="s">
        <v>19217</v>
      </c>
      <c r="K2637" s="4">
        <v>44211</v>
      </c>
      <c r="L2637" s="3" t="s">
        <v>19218</v>
      </c>
    </row>
    <row r="2638" spans="1:12" x14ac:dyDescent="0.2">
      <c r="A2638" s="1">
        <v>2637</v>
      </c>
      <c r="B2638" s="2" t="s">
        <v>19219</v>
      </c>
      <c r="C2638" s="2" t="s">
        <v>5707</v>
      </c>
      <c r="D2638" s="2" t="s">
        <v>1662</v>
      </c>
      <c r="E2638" s="2" t="s">
        <v>3261</v>
      </c>
      <c r="F2638" s="2" t="s">
        <v>19220</v>
      </c>
      <c r="G2638" s="2" t="s">
        <v>816</v>
      </c>
      <c r="H2638" s="2" t="s">
        <v>19221</v>
      </c>
      <c r="I2638" s="2" t="s">
        <v>19222</v>
      </c>
      <c r="J2638" s="3" t="s">
        <v>19223</v>
      </c>
      <c r="K2638" s="4">
        <v>44675</v>
      </c>
      <c r="L2638" s="3" t="s">
        <v>19224</v>
      </c>
    </row>
    <row r="2639" spans="1:12" x14ac:dyDescent="0.2">
      <c r="A2639" s="1">
        <v>2638</v>
      </c>
      <c r="B2639" s="2" t="s">
        <v>19225</v>
      </c>
      <c r="C2639" s="2" t="s">
        <v>962</v>
      </c>
      <c r="D2639" s="2" t="s">
        <v>517</v>
      </c>
      <c r="E2639" s="2" t="s">
        <v>19226</v>
      </c>
      <c r="F2639" s="2" t="s">
        <v>19227</v>
      </c>
      <c r="G2639" s="2" t="s">
        <v>806</v>
      </c>
      <c r="H2639" s="2" t="s">
        <v>19228</v>
      </c>
      <c r="I2639" s="2" t="s">
        <v>19229</v>
      </c>
      <c r="J2639" s="3" t="s">
        <v>19230</v>
      </c>
      <c r="K2639" s="4">
        <v>44443</v>
      </c>
      <c r="L2639" s="3" t="s">
        <v>19231</v>
      </c>
    </row>
    <row r="2640" spans="1:12" x14ac:dyDescent="0.2">
      <c r="A2640" s="1">
        <v>2639</v>
      </c>
      <c r="B2640" s="2" t="s">
        <v>19232</v>
      </c>
      <c r="C2640" s="2" t="s">
        <v>737</v>
      </c>
      <c r="D2640" s="2" t="s">
        <v>10388</v>
      </c>
      <c r="E2640" s="2" t="s">
        <v>19233</v>
      </c>
      <c r="F2640" s="2" t="s">
        <v>19234</v>
      </c>
      <c r="G2640" s="2" t="s">
        <v>1882</v>
      </c>
      <c r="H2640" s="2" t="s">
        <v>19235</v>
      </c>
      <c r="I2640" s="2" t="s">
        <v>19236</v>
      </c>
      <c r="J2640" s="3" t="s">
        <v>19237</v>
      </c>
      <c r="K2640" s="4">
        <v>44500</v>
      </c>
      <c r="L2640" s="3" t="s">
        <v>19238</v>
      </c>
    </row>
    <row r="2641" spans="1:12" x14ac:dyDescent="0.2">
      <c r="A2641" s="1">
        <v>2640</v>
      </c>
      <c r="B2641" s="2" t="s">
        <v>19239</v>
      </c>
      <c r="C2641" s="2" t="s">
        <v>4638</v>
      </c>
      <c r="D2641" s="2" t="s">
        <v>2591</v>
      </c>
      <c r="E2641" s="2" t="s">
        <v>19240</v>
      </c>
      <c r="F2641" s="2" t="s">
        <v>19241</v>
      </c>
      <c r="G2641" s="2" t="s">
        <v>1864</v>
      </c>
      <c r="H2641" s="2" t="s">
        <v>19242</v>
      </c>
      <c r="I2641" s="2" t="s">
        <v>19243</v>
      </c>
      <c r="J2641" s="3" t="s">
        <v>19244</v>
      </c>
      <c r="K2641" s="4">
        <v>44159</v>
      </c>
      <c r="L2641" s="3" t="s">
        <v>19245</v>
      </c>
    </row>
    <row r="2642" spans="1:12" x14ac:dyDescent="0.2">
      <c r="A2642" s="1">
        <v>2641</v>
      </c>
      <c r="B2642" s="2" t="s">
        <v>19246</v>
      </c>
      <c r="C2642" s="2" t="s">
        <v>5251</v>
      </c>
      <c r="D2642" s="2" t="s">
        <v>9938</v>
      </c>
      <c r="E2642" s="2" t="s">
        <v>19247</v>
      </c>
      <c r="F2642" s="2" t="s">
        <v>19248</v>
      </c>
      <c r="G2642" s="2" t="s">
        <v>378</v>
      </c>
      <c r="H2642" s="2" t="s">
        <v>19249</v>
      </c>
      <c r="I2642" s="2" t="s">
        <v>19250</v>
      </c>
      <c r="J2642" s="3" t="s">
        <v>19251</v>
      </c>
      <c r="K2642" s="4">
        <v>44672</v>
      </c>
      <c r="L2642" s="3" t="s">
        <v>19252</v>
      </c>
    </row>
    <row r="2643" spans="1:12" x14ac:dyDescent="0.2">
      <c r="A2643" s="1">
        <v>2642</v>
      </c>
      <c r="B2643" s="2" t="s">
        <v>19253</v>
      </c>
      <c r="C2643" s="2" t="s">
        <v>1001</v>
      </c>
      <c r="D2643" s="2" t="s">
        <v>15885</v>
      </c>
      <c r="E2643" s="2" t="s">
        <v>19254</v>
      </c>
      <c r="F2643" s="2" t="s">
        <v>19255</v>
      </c>
      <c r="G2643" s="2" t="s">
        <v>2048</v>
      </c>
      <c r="H2643" s="2">
        <v>2290417859</v>
      </c>
      <c r="I2643" s="2" t="s">
        <v>19256</v>
      </c>
      <c r="J2643" s="3" t="s">
        <v>19257</v>
      </c>
      <c r="K2643" s="4">
        <v>44082</v>
      </c>
      <c r="L2643" s="3" t="s">
        <v>19258</v>
      </c>
    </row>
    <row r="2644" spans="1:12" x14ac:dyDescent="0.2">
      <c r="A2644" s="1">
        <v>2643</v>
      </c>
      <c r="B2644" s="2" t="s">
        <v>19259</v>
      </c>
      <c r="C2644" s="2" t="s">
        <v>6372</v>
      </c>
      <c r="D2644" s="2" t="s">
        <v>6947</v>
      </c>
      <c r="E2644" s="2" t="s">
        <v>19260</v>
      </c>
      <c r="F2644" s="2" t="s">
        <v>4018</v>
      </c>
      <c r="G2644" s="2" t="s">
        <v>3591</v>
      </c>
      <c r="H2644" s="2" t="s">
        <v>19261</v>
      </c>
      <c r="I2644" s="2" t="s">
        <v>19262</v>
      </c>
      <c r="J2644" s="3" t="s">
        <v>19263</v>
      </c>
      <c r="K2644" s="4">
        <v>44161</v>
      </c>
      <c r="L2644" s="3" t="s">
        <v>19264</v>
      </c>
    </row>
    <row r="2645" spans="1:12" x14ac:dyDescent="0.2">
      <c r="A2645" s="1">
        <v>2644</v>
      </c>
      <c r="B2645" s="2" t="s">
        <v>19265</v>
      </c>
      <c r="C2645" s="2" t="s">
        <v>14503</v>
      </c>
      <c r="D2645" s="2" t="s">
        <v>16163</v>
      </c>
      <c r="E2645" s="2" t="s">
        <v>19266</v>
      </c>
      <c r="F2645" s="2" t="s">
        <v>19267</v>
      </c>
      <c r="G2645" s="2" t="s">
        <v>806</v>
      </c>
      <c r="H2645" s="2" t="s">
        <v>19268</v>
      </c>
      <c r="I2645" s="2" t="s">
        <v>19269</v>
      </c>
      <c r="J2645" s="3" t="s">
        <v>19270</v>
      </c>
      <c r="K2645" s="4">
        <v>44198</v>
      </c>
      <c r="L2645" s="3" t="s">
        <v>19271</v>
      </c>
    </row>
    <row r="2646" spans="1:12" x14ac:dyDescent="0.2">
      <c r="A2646" s="1">
        <v>2645</v>
      </c>
      <c r="B2646" s="2" t="s">
        <v>19272</v>
      </c>
      <c r="C2646" s="2" t="s">
        <v>1870</v>
      </c>
      <c r="D2646" s="2" t="s">
        <v>10982</v>
      </c>
      <c r="E2646" s="2" t="s">
        <v>19273</v>
      </c>
      <c r="F2646" s="2" t="s">
        <v>19274</v>
      </c>
      <c r="G2646" s="2" t="s">
        <v>2297</v>
      </c>
      <c r="H2646" s="2" t="s">
        <v>19275</v>
      </c>
      <c r="I2646" s="2">
        <v>8118876665</v>
      </c>
      <c r="J2646" s="3" t="s">
        <v>19276</v>
      </c>
      <c r="K2646" s="4">
        <v>44468</v>
      </c>
      <c r="L2646" s="3" t="s">
        <v>19277</v>
      </c>
    </row>
    <row r="2647" spans="1:12" x14ac:dyDescent="0.2">
      <c r="A2647" s="1">
        <v>2646</v>
      </c>
      <c r="B2647" s="2" t="s">
        <v>19278</v>
      </c>
      <c r="C2647" s="2" t="s">
        <v>4263</v>
      </c>
      <c r="D2647" s="2" t="s">
        <v>4614</v>
      </c>
      <c r="E2647" s="2" t="s">
        <v>19279</v>
      </c>
      <c r="F2647" s="2" t="s">
        <v>3046</v>
      </c>
      <c r="G2647" s="2" t="s">
        <v>2577</v>
      </c>
      <c r="H2647" s="2" t="s">
        <v>19280</v>
      </c>
      <c r="I2647" s="2">
        <f>1-35-486-9530</f>
        <v>-10050</v>
      </c>
      <c r="J2647" s="3" t="s">
        <v>19281</v>
      </c>
      <c r="K2647" s="4">
        <v>43939</v>
      </c>
      <c r="L2647" s="3" t="s">
        <v>19282</v>
      </c>
    </row>
    <row r="2648" spans="1:12" x14ac:dyDescent="0.2">
      <c r="A2648" s="1">
        <v>2647</v>
      </c>
      <c r="B2648" s="2" t="s">
        <v>19283</v>
      </c>
      <c r="C2648" s="2" t="s">
        <v>6440</v>
      </c>
      <c r="D2648" s="2" t="s">
        <v>7736</v>
      </c>
      <c r="E2648" s="2" t="s">
        <v>19284</v>
      </c>
      <c r="F2648" s="2" t="s">
        <v>19285</v>
      </c>
      <c r="G2648" s="2" t="s">
        <v>2680</v>
      </c>
      <c r="H2648" s="2">
        <f>1-183-463-2732</f>
        <v>-3377</v>
      </c>
      <c r="I2648" s="2" t="s">
        <v>19286</v>
      </c>
      <c r="J2648" s="3" t="s">
        <v>19287</v>
      </c>
      <c r="K2648" s="4">
        <v>44048</v>
      </c>
      <c r="L2648" s="3" t="s">
        <v>19288</v>
      </c>
    </row>
    <row r="2649" spans="1:12" x14ac:dyDescent="0.2">
      <c r="A2649" s="1">
        <v>2648</v>
      </c>
      <c r="B2649" s="2" t="s">
        <v>19289</v>
      </c>
      <c r="C2649" s="2" t="s">
        <v>683</v>
      </c>
      <c r="D2649" s="2" t="s">
        <v>4559</v>
      </c>
      <c r="E2649" s="2" t="s">
        <v>19290</v>
      </c>
      <c r="F2649" s="2" t="s">
        <v>19291</v>
      </c>
      <c r="G2649" s="2" t="s">
        <v>6042</v>
      </c>
      <c r="H2649" s="2" t="s">
        <v>19292</v>
      </c>
      <c r="I2649" s="2" t="s">
        <v>19293</v>
      </c>
      <c r="J2649" s="3" t="s">
        <v>19294</v>
      </c>
      <c r="K2649" s="4">
        <v>44197</v>
      </c>
      <c r="L2649" s="3" t="s">
        <v>19295</v>
      </c>
    </row>
    <row r="2650" spans="1:12" x14ac:dyDescent="0.2">
      <c r="A2650" s="1">
        <v>2649</v>
      </c>
      <c r="B2650" s="2" t="s">
        <v>19296</v>
      </c>
      <c r="C2650" s="2" t="s">
        <v>68</v>
      </c>
      <c r="D2650" s="2" t="s">
        <v>5367</v>
      </c>
      <c r="E2650" s="2" t="s">
        <v>19297</v>
      </c>
      <c r="F2650" s="2" t="s">
        <v>19298</v>
      </c>
      <c r="G2650" s="2" t="s">
        <v>1811</v>
      </c>
      <c r="H2650" s="2" t="s">
        <v>19299</v>
      </c>
      <c r="I2650" s="2" t="s">
        <v>19300</v>
      </c>
      <c r="J2650" s="3" t="s">
        <v>19301</v>
      </c>
      <c r="K2650" s="4">
        <v>44397</v>
      </c>
      <c r="L2650" s="3" t="s">
        <v>19302</v>
      </c>
    </row>
    <row r="2651" spans="1:12" x14ac:dyDescent="0.2">
      <c r="A2651" s="1">
        <v>2650</v>
      </c>
      <c r="B2651" s="2" t="s">
        <v>19303</v>
      </c>
      <c r="C2651" s="2" t="s">
        <v>7259</v>
      </c>
      <c r="D2651" s="2" t="s">
        <v>17539</v>
      </c>
      <c r="E2651" s="2" t="s">
        <v>10337</v>
      </c>
      <c r="F2651" s="2" t="s">
        <v>19304</v>
      </c>
      <c r="G2651" s="2" t="s">
        <v>1637</v>
      </c>
      <c r="H2651" s="2">
        <v>562509766</v>
      </c>
      <c r="I2651" s="2" t="s">
        <v>19305</v>
      </c>
      <c r="J2651" s="3" t="s">
        <v>19306</v>
      </c>
      <c r="K2651" s="4">
        <v>44170</v>
      </c>
      <c r="L2651" s="3" t="s">
        <v>19307</v>
      </c>
    </row>
    <row r="2652" spans="1:12" x14ac:dyDescent="0.2">
      <c r="A2652" s="1">
        <v>2651</v>
      </c>
      <c r="B2652" s="2" t="s">
        <v>19308</v>
      </c>
      <c r="C2652" s="2" t="s">
        <v>2521</v>
      </c>
      <c r="D2652" s="2" t="s">
        <v>6975</v>
      </c>
      <c r="E2652" s="2" t="s">
        <v>19309</v>
      </c>
      <c r="F2652" s="2" t="s">
        <v>19310</v>
      </c>
      <c r="G2652" s="2" t="s">
        <v>2255</v>
      </c>
      <c r="H2652" s="2" t="s">
        <v>19311</v>
      </c>
      <c r="I2652" s="2" t="s">
        <v>19312</v>
      </c>
      <c r="J2652" s="3" t="s">
        <v>19313</v>
      </c>
      <c r="K2652" s="4">
        <v>44095</v>
      </c>
      <c r="L2652" s="3" t="s">
        <v>19314</v>
      </c>
    </row>
    <row r="2653" spans="1:12" x14ac:dyDescent="0.2">
      <c r="A2653" s="1">
        <v>2652</v>
      </c>
      <c r="B2653" s="2" t="s">
        <v>19315</v>
      </c>
      <c r="C2653" s="2" t="s">
        <v>8004</v>
      </c>
      <c r="D2653" s="2" t="s">
        <v>14444</v>
      </c>
      <c r="E2653" s="2" t="s">
        <v>19316</v>
      </c>
      <c r="F2653" s="2" t="s">
        <v>19317</v>
      </c>
      <c r="G2653" s="2" t="s">
        <v>4507</v>
      </c>
      <c r="H2653" s="2" t="s">
        <v>19318</v>
      </c>
      <c r="I2653" s="2" t="s">
        <v>19319</v>
      </c>
      <c r="J2653" s="3" t="s">
        <v>19320</v>
      </c>
      <c r="K2653" s="4">
        <v>44180</v>
      </c>
      <c r="L2653" s="3" t="s">
        <v>19321</v>
      </c>
    </row>
    <row r="2654" spans="1:12" x14ac:dyDescent="0.2">
      <c r="A2654" s="1">
        <v>2653</v>
      </c>
      <c r="B2654" s="2" t="s">
        <v>19322</v>
      </c>
      <c r="C2654" s="2" t="s">
        <v>7488</v>
      </c>
      <c r="D2654" s="2" t="s">
        <v>6139</v>
      </c>
      <c r="E2654" s="2" t="s">
        <v>19323</v>
      </c>
      <c r="F2654" s="2" t="s">
        <v>19324</v>
      </c>
      <c r="G2654" s="2" t="s">
        <v>5822</v>
      </c>
      <c r="H2654" s="2" t="s">
        <v>19325</v>
      </c>
      <c r="I2654" s="2" t="s">
        <v>19326</v>
      </c>
      <c r="J2654" s="3" t="s">
        <v>19327</v>
      </c>
      <c r="K2654" s="4">
        <v>44434</v>
      </c>
      <c r="L2654" s="3" t="s">
        <v>3018</v>
      </c>
    </row>
    <row r="2655" spans="1:12" x14ac:dyDescent="0.2">
      <c r="A2655" s="1">
        <v>2654</v>
      </c>
      <c r="B2655" s="2" t="s">
        <v>19328</v>
      </c>
      <c r="C2655" s="2" t="s">
        <v>9433</v>
      </c>
      <c r="D2655" s="2" t="s">
        <v>19329</v>
      </c>
      <c r="E2655" s="2" t="s">
        <v>19330</v>
      </c>
      <c r="F2655" s="2" t="s">
        <v>19331</v>
      </c>
      <c r="G2655" s="2" t="s">
        <v>816</v>
      </c>
      <c r="H2655" s="2" t="s">
        <v>19332</v>
      </c>
      <c r="I2655" s="2" t="s">
        <v>19333</v>
      </c>
      <c r="J2655" s="3" t="s">
        <v>19334</v>
      </c>
      <c r="K2655" s="4">
        <v>44134</v>
      </c>
      <c r="L2655" s="3" t="s">
        <v>19335</v>
      </c>
    </row>
    <row r="2656" spans="1:12" x14ac:dyDescent="0.2">
      <c r="A2656" s="1">
        <v>2655</v>
      </c>
      <c r="B2656" s="2" t="s">
        <v>19336</v>
      </c>
      <c r="C2656" s="2" t="s">
        <v>2057</v>
      </c>
      <c r="D2656" s="2" t="s">
        <v>4663</v>
      </c>
      <c r="E2656" s="2" t="s">
        <v>3718</v>
      </c>
      <c r="F2656" s="2" t="s">
        <v>19337</v>
      </c>
      <c r="G2656" s="2" t="s">
        <v>6142</v>
      </c>
      <c r="H2656" s="2" t="s">
        <v>19338</v>
      </c>
      <c r="I2656" s="2" t="s">
        <v>19339</v>
      </c>
      <c r="J2656" s="3" t="s">
        <v>19340</v>
      </c>
      <c r="K2656" s="4">
        <v>44326</v>
      </c>
      <c r="L2656" s="3" t="s">
        <v>19341</v>
      </c>
    </row>
    <row r="2657" spans="1:12" x14ac:dyDescent="0.2">
      <c r="A2657" s="1">
        <v>2656</v>
      </c>
      <c r="B2657" s="2" t="s">
        <v>19342</v>
      </c>
      <c r="C2657" s="2" t="s">
        <v>1987</v>
      </c>
      <c r="D2657" s="2" t="s">
        <v>632</v>
      </c>
      <c r="E2657" s="2" t="s">
        <v>19343</v>
      </c>
      <c r="F2657" s="2" t="s">
        <v>19344</v>
      </c>
      <c r="G2657" s="2" t="s">
        <v>1239</v>
      </c>
      <c r="H2657" s="2" t="s">
        <v>19345</v>
      </c>
      <c r="I2657" s="2" t="s">
        <v>19346</v>
      </c>
      <c r="J2657" s="3" t="s">
        <v>19347</v>
      </c>
      <c r="K2657" s="4">
        <v>44189</v>
      </c>
      <c r="L2657" s="3" t="s">
        <v>19348</v>
      </c>
    </row>
    <row r="2658" spans="1:12" x14ac:dyDescent="0.2">
      <c r="A2658" s="1">
        <v>2657</v>
      </c>
      <c r="B2658" s="2" t="s">
        <v>19349</v>
      </c>
      <c r="C2658" s="2" t="s">
        <v>5532</v>
      </c>
      <c r="D2658" s="2" t="s">
        <v>7796</v>
      </c>
      <c r="E2658" s="2" t="s">
        <v>19350</v>
      </c>
      <c r="F2658" s="2" t="s">
        <v>19351</v>
      </c>
      <c r="G2658" s="2" t="s">
        <v>560</v>
      </c>
      <c r="H2658" s="2" t="s">
        <v>19352</v>
      </c>
      <c r="I2658" s="2" t="s">
        <v>19353</v>
      </c>
      <c r="J2658" s="3" t="s">
        <v>19354</v>
      </c>
      <c r="K2658" s="4">
        <v>44388</v>
      </c>
      <c r="L2658" s="3" t="s">
        <v>19355</v>
      </c>
    </row>
    <row r="2659" spans="1:12" x14ac:dyDescent="0.2">
      <c r="A2659" s="1">
        <v>2658</v>
      </c>
      <c r="B2659" s="2" t="s">
        <v>19356</v>
      </c>
      <c r="C2659" s="2" t="s">
        <v>3458</v>
      </c>
      <c r="D2659" s="2" t="s">
        <v>596</v>
      </c>
      <c r="E2659" s="2" t="s">
        <v>19357</v>
      </c>
      <c r="F2659" s="2" t="s">
        <v>19358</v>
      </c>
      <c r="G2659" s="2" t="s">
        <v>6042</v>
      </c>
      <c r="H2659" s="2" t="s">
        <v>19359</v>
      </c>
      <c r="I2659" s="2">
        <v>4328404209</v>
      </c>
      <c r="J2659" s="3" t="s">
        <v>19360</v>
      </c>
      <c r="K2659" s="4">
        <v>43940</v>
      </c>
      <c r="L2659" s="3" t="s">
        <v>2065</v>
      </c>
    </row>
    <row r="2660" spans="1:12" x14ac:dyDescent="0.2">
      <c r="A2660" s="1">
        <v>2659</v>
      </c>
      <c r="B2660" s="2" t="s">
        <v>19361</v>
      </c>
      <c r="C2660" s="2" t="s">
        <v>3751</v>
      </c>
      <c r="D2660" s="2" t="s">
        <v>19362</v>
      </c>
      <c r="E2660" s="2" t="s">
        <v>19363</v>
      </c>
      <c r="F2660" s="2" t="s">
        <v>19364</v>
      </c>
      <c r="G2660" s="2" t="s">
        <v>27</v>
      </c>
      <c r="H2660" s="2" t="s">
        <v>19365</v>
      </c>
      <c r="I2660" s="2" t="s">
        <v>19366</v>
      </c>
      <c r="J2660" s="3" t="s">
        <v>19367</v>
      </c>
      <c r="K2660" s="4">
        <v>44024</v>
      </c>
      <c r="L2660" s="3" t="s">
        <v>2913</v>
      </c>
    </row>
    <row r="2661" spans="1:12" x14ac:dyDescent="0.2">
      <c r="A2661" s="1">
        <v>2660</v>
      </c>
      <c r="B2661" s="2" t="s">
        <v>19368</v>
      </c>
      <c r="C2661" s="2" t="s">
        <v>13896</v>
      </c>
      <c r="D2661" s="2" t="s">
        <v>6118</v>
      </c>
      <c r="E2661" s="2" t="s">
        <v>19369</v>
      </c>
      <c r="F2661" s="2" t="s">
        <v>16582</v>
      </c>
      <c r="G2661" s="2" t="s">
        <v>1973</v>
      </c>
      <c r="H2661" s="2" t="s">
        <v>19370</v>
      </c>
      <c r="I2661" s="2">
        <f>1-210-411-7419</f>
        <v>-8039</v>
      </c>
      <c r="J2661" s="3" t="s">
        <v>19371</v>
      </c>
      <c r="K2661" s="4">
        <v>44601</v>
      </c>
      <c r="L2661" s="3" t="s">
        <v>8832</v>
      </c>
    </row>
    <row r="2662" spans="1:12" x14ac:dyDescent="0.2">
      <c r="A2662" s="1">
        <v>2661</v>
      </c>
      <c r="B2662" s="2" t="s">
        <v>19372</v>
      </c>
      <c r="C2662" s="2" t="s">
        <v>3090</v>
      </c>
      <c r="D2662" s="2" t="s">
        <v>18332</v>
      </c>
      <c r="E2662" s="2" t="s">
        <v>19373</v>
      </c>
      <c r="F2662" s="2" t="s">
        <v>19374</v>
      </c>
      <c r="G2662" s="2" t="s">
        <v>2015</v>
      </c>
      <c r="H2662" s="2">
        <v>4245889803</v>
      </c>
      <c r="I2662" s="2" t="s">
        <v>19375</v>
      </c>
      <c r="J2662" s="3" t="s">
        <v>19376</v>
      </c>
      <c r="K2662" s="4">
        <v>44134</v>
      </c>
      <c r="L2662" s="3" t="s">
        <v>19377</v>
      </c>
    </row>
    <row r="2663" spans="1:12" x14ac:dyDescent="0.2">
      <c r="A2663" s="1">
        <v>2662</v>
      </c>
      <c r="B2663" s="2" t="s">
        <v>19378</v>
      </c>
      <c r="C2663" s="2" t="s">
        <v>7167</v>
      </c>
      <c r="D2663" s="2" t="s">
        <v>19379</v>
      </c>
      <c r="E2663" s="2" t="s">
        <v>19380</v>
      </c>
      <c r="F2663" s="2" t="s">
        <v>19381</v>
      </c>
      <c r="G2663" s="2" t="s">
        <v>200</v>
      </c>
      <c r="H2663" s="2" t="s">
        <v>19382</v>
      </c>
      <c r="I2663" s="2">
        <v>3575210739</v>
      </c>
      <c r="J2663" s="3" t="s">
        <v>19383</v>
      </c>
      <c r="K2663" s="4">
        <v>44222</v>
      </c>
      <c r="L2663" s="3" t="s">
        <v>19384</v>
      </c>
    </row>
    <row r="2664" spans="1:12" x14ac:dyDescent="0.2">
      <c r="A2664" s="1">
        <v>2663</v>
      </c>
      <c r="B2664" s="2" t="s">
        <v>19385</v>
      </c>
      <c r="C2664" s="2" t="s">
        <v>1662</v>
      </c>
      <c r="D2664" s="2" t="s">
        <v>3277</v>
      </c>
      <c r="E2664" s="2" t="s">
        <v>19386</v>
      </c>
      <c r="F2664" s="2" t="s">
        <v>19387</v>
      </c>
      <c r="G2664" s="2" t="s">
        <v>599</v>
      </c>
      <c r="H2664" s="2" t="s">
        <v>19388</v>
      </c>
      <c r="I2664" s="2" t="s">
        <v>19389</v>
      </c>
      <c r="J2664" s="3" t="s">
        <v>19390</v>
      </c>
      <c r="K2664" s="4">
        <v>44457</v>
      </c>
      <c r="L2664" s="3" t="s">
        <v>19391</v>
      </c>
    </row>
    <row r="2665" spans="1:12" x14ac:dyDescent="0.2">
      <c r="A2665" s="1">
        <v>2664</v>
      </c>
      <c r="B2665" s="2" t="s">
        <v>19392</v>
      </c>
      <c r="C2665" s="2" t="s">
        <v>3506</v>
      </c>
      <c r="D2665" s="2" t="s">
        <v>9034</v>
      </c>
      <c r="E2665" s="2" t="s">
        <v>19393</v>
      </c>
      <c r="F2665" s="2" t="s">
        <v>19394</v>
      </c>
      <c r="G2665" s="2" t="s">
        <v>3784</v>
      </c>
      <c r="H2665" s="2">
        <v>3428030633</v>
      </c>
      <c r="I2665" s="2" t="s">
        <v>19395</v>
      </c>
      <c r="J2665" s="3" t="s">
        <v>19396</v>
      </c>
      <c r="K2665" s="4">
        <v>44542</v>
      </c>
      <c r="L2665" s="3" t="s">
        <v>19397</v>
      </c>
    </row>
    <row r="2666" spans="1:12" x14ac:dyDescent="0.2">
      <c r="A2666" s="1">
        <v>2665</v>
      </c>
      <c r="B2666" s="2" t="s">
        <v>19398</v>
      </c>
      <c r="C2666" s="2" t="s">
        <v>19399</v>
      </c>
      <c r="D2666" s="2" t="s">
        <v>16652</v>
      </c>
      <c r="E2666" s="2" t="s">
        <v>19400</v>
      </c>
      <c r="F2666" s="2" t="s">
        <v>19401</v>
      </c>
      <c r="G2666" s="2" t="s">
        <v>816</v>
      </c>
      <c r="H2666" s="2" t="s">
        <v>19402</v>
      </c>
      <c r="I2666" s="2" t="s">
        <v>19403</v>
      </c>
      <c r="J2666" s="3" t="s">
        <v>19404</v>
      </c>
      <c r="K2666" s="4">
        <v>44169</v>
      </c>
      <c r="L2666" s="3" t="s">
        <v>19405</v>
      </c>
    </row>
    <row r="2667" spans="1:12" x14ac:dyDescent="0.2">
      <c r="A2667" s="1">
        <v>2666</v>
      </c>
      <c r="B2667" s="2" t="s">
        <v>19406</v>
      </c>
      <c r="C2667" s="2" t="s">
        <v>2277</v>
      </c>
      <c r="D2667" s="2" t="s">
        <v>8739</v>
      </c>
      <c r="E2667" s="2" t="s">
        <v>19407</v>
      </c>
      <c r="F2667" s="2" t="s">
        <v>19408</v>
      </c>
      <c r="G2667" s="2" t="s">
        <v>5917</v>
      </c>
      <c r="H2667" s="2" t="s">
        <v>19409</v>
      </c>
      <c r="I2667" s="2" t="s">
        <v>19410</v>
      </c>
      <c r="J2667" s="3" t="s">
        <v>19411</v>
      </c>
      <c r="K2667" s="4">
        <v>44033</v>
      </c>
      <c r="L2667" s="3" t="s">
        <v>19412</v>
      </c>
    </row>
    <row r="2668" spans="1:12" x14ac:dyDescent="0.2">
      <c r="A2668" s="1">
        <v>2667</v>
      </c>
      <c r="B2668" s="2" t="s">
        <v>19413</v>
      </c>
      <c r="C2668" s="2" t="s">
        <v>667</v>
      </c>
      <c r="D2668" s="2" t="s">
        <v>18093</v>
      </c>
      <c r="E2668" s="2" t="s">
        <v>19414</v>
      </c>
      <c r="F2668" s="2" t="s">
        <v>19415</v>
      </c>
      <c r="G2668" s="2" t="s">
        <v>2216</v>
      </c>
      <c r="H2668" s="2" t="s">
        <v>19416</v>
      </c>
      <c r="I2668" s="2" t="s">
        <v>19417</v>
      </c>
      <c r="J2668" s="3" t="s">
        <v>19418</v>
      </c>
      <c r="K2668" s="4">
        <v>43978</v>
      </c>
      <c r="L2668" s="3" t="s">
        <v>19419</v>
      </c>
    </row>
    <row r="2669" spans="1:12" x14ac:dyDescent="0.2">
      <c r="A2669" s="1">
        <v>2668</v>
      </c>
      <c r="B2669" s="2" t="s">
        <v>19420</v>
      </c>
      <c r="C2669" s="2" t="s">
        <v>5000</v>
      </c>
      <c r="D2669" s="2" t="s">
        <v>408</v>
      </c>
      <c r="E2669" s="2" t="s">
        <v>19421</v>
      </c>
      <c r="F2669" s="2" t="s">
        <v>19422</v>
      </c>
      <c r="G2669" s="2" t="s">
        <v>816</v>
      </c>
      <c r="H2669" s="2" t="s">
        <v>19423</v>
      </c>
      <c r="I2669" s="2">
        <f>1-125-811-3763</f>
        <v>-4698</v>
      </c>
      <c r="J2669" s="3" t="s">
        <v>19424</v>
      </c>
      <c r="K2669" s="4">
        <v>44486</v>
      </c>
      <c r="L2669" s="3" t="s">
        <v>19425</v>
      </c>
    </row>
    <row r="2670" spans="1:12" x14ac:dyDescent="0.2">
      <c r="A2670" s="1">
        <v>2669</v>
      </c>
      <c r="B2670" s="2" t="s">
        <v>19426</v>
      </c>
      <c r="C2670" s="2" t="s">
        <v>12926</v>
      </c>
      <c r="D2670" s="2" t="s">
        <v>1699</v>
      </c>
      <c r="E2670" s="2" t="s">
        <v>19427</v>
      </c>
      <c r="F2670" s="2" t="s">
        <v>19428</v>
      </c>
      <c r="G2670" s="2" t="s">
        <v>369</v>
      </c>
      <c r="H2670" s="2" t="s">
        <v>19429</v>
      </c>
      <c r="I2670" s="2" t="s">
        <v>19430</v>
      </c>
      <c r="J2670" s="3" t="s">
        <v>19431</v>
      </c>
      <c r="K2670" s="4">
        <v>44368</v>
      </c>
      <c r="L2670" s="3" t="s">
        <v>19432</v>
      </c>
    </row>
    <row r="2671" spans="1:12" x14ac:dyDescent="0.2">
      <c r="A2671" s="1">
        <v>2670</v>
      </c>
      <c r="B2671" s="2" t="s">
        <v>19433</v>
      </c>
      <c r="C2671" s="2" t="s">
        <v>1192</v>
      </c>
      <c r="D2671" s="2" t="s">
        <v>5367</v>
      </c>
      <c r="E2671" s="2" t="s">
        <v>19434</v>
      </c>
      <c r="F2671" s="2" t="s">
        <v>19435</v>
      </c>
      <c r="G2671" s="2" t="s">
        <v>3133</v>
      </c>
      <c r="H2671" s="2" t="s">
        <v>19436</v>
      </c>
      <c r="I2671" s="2" t="s">
        <v>19437</v>
      </c>
      <c r="J2671" s="3" t="s">
        <v>19438</v>
      </c>
      <c r="K2671" s="4">
        <v>44672</v>
      </c>
      <c r="L2671" s="3" t="s">
        <v>19439</v>
      </c>
    </row>
    <row r="2672" spans="1:12" x14ac:dyDescent="0.2">
      <c r="A2672" s="1">
        <v>2671</v>
      </c>
      <c r="B2672" s="2" t="s">
        <v>19440</v>
      </c>
      <c r="C2672" s="2" t="s">
        <v>3029</v>
      </c>
      <c r="D2672" s="2" t="s">
        <v>832</v>
      </c>
      <c r="E2672" s="2" t="s">
        <v>19441</v>
      </c>
      <c r="F2672" s="2" t="s">
        <v>19442</v>
      </c>
      <c r="G2672" s="2" t="s">
        <v>2728</v>
      </c>
      <c r="H2672" s="2" t="s">
        <v>19443</v>
      </c>
      <c r="I2672" s="2" t="s">
        <v>19444</v>
      </c>
      <c r="J2672" s="3" t="s">
        <v>19445</v>
      </c>
      <c r="K2672" s="4">
        <v>44353</v>
      </c>
      <c r="L2672" s="3" t="s">
        <v>19446</v>
      </c>
    </row>
    <row r="2673" spans="1:12" x14ac:dyDescent="0.2">
      <c r="A2673" s="1">
        <v>2672</v>
      </c>
      <c r="B2673" s="2" t="s">
        <v>19447</v>
      </c>
      <c r="C2673" s="2" t="s">
        <v>4406</v>
      </c>
      <c r="D2673" s="2" t="s">
        <v>19448</v>
      </c>
      <c r="E2673" s="2" t="s">
        <v>19449</v>
      </c>
      <c r="F2673" s="2" t="s">
        <v>19450</v>
      </c>
      <c r="G2673" s="2" t="s">
        <v>976</v>
      </c>
      <c r="H2673" s="2">
        <f>1-847-919-6373</f>
        <v>-8138</v>
      </c>
      <c r="I2673" s="2" t="s">
        <v>19451</v>
      </c>
      <c r="J2673" s="3" t="s">
        <v>19452</v>
      </c>
      <c r="K2673" s="4">
        <v>44655</v>
      </c>
      <c r="L2673" s="3" t="s">
        <v>19453</v>
      </c>
    </row>
    <row r="2674" spans="1:12" x14ac:dyDescent="0.2">
      <c r="A2674" s="1">
        <v>2673</v>
      </c>
      <c r="B2674" s="2" t="s">
        <v>19454</v>
      </c>
      <c r="C2674" s="2" t="s">
        <v>5767</v>
      </c>
      <c r="D2674" s="2" t="s">
        <v>2668</v>
      </c>
      <c r="E2674" s="2" t="s">
        <v>19455</v>
      </c>
      <c r="F2674" s="2" t="s">
        <v>19456</v>
      </c>
      <c r="G2674" s="2" t="s">
        <v>1068</v>
      </c>
      <c r="H2674" s="2" t="s">
        <v>19457</v>
      </c>
      <c r="I2674" s="2">
        <v>845457556</v>
      </c>
      <c r="J2674" s="3" t="s">
        <v>19458</v>
      </c>
      <c r="K2674" s="4">
        <v>43861</v>
      </c>
      <c r="L2674" s="3" t="s">
        <v>19459</v>
      </c>
    </row>
    <row r="2675" spans="1:12" x14ac:dyDescent="0.2">
      <c r="A2675" s="1">
        <v>2674</v>
      </c>
      <c r="B2675" s="2" t="s">
        <v>19460</v>
      </c>
      <c r="C2675" s="2" t="s">
        <v>4467</v>
      </c>
      <c r="D2675" s="2" t="s">
        <v>11371</v>
      </c>
      <c r="E2675" s="2" t="s">
        <v>19461</v>
      </c>
      <c r="F2675" s="2" t="s">
        <v>19462</v>
      </c>
      <c r="G2675" s="2" t="s">
        <v>3116</v>
      </c>
      <c r="H2675" s="2" t="s">
        <v>19463</v>
      </c>
      <c r="I2675" s="2" t="s">
        <v>19464</v>
      </c>
      <c r="J2675" s="3" t="s">
        <v>19465</v>
      </c>
      <c r="K2675" s="4">
        <v>43961</v>
      </c>
      <c r="L2675" s="3" t="s">
        <v>19466</v>
      </c>
    </row>
    <row r="2676" spans="1:12" x14ac:dyDescent="0.2">
      <c r="A2676" s="1">
        <v>2675</v>
      </c>
      <c r="B2676" s="2" t="s">
        <v>19467</v>
      </c>
      <c r="C2676" s="2" t="s">
        <v>536</v>
      </c>
      <c r="D2676" s="2" t="s">
        <v>19468</v>
      </c>
      <c r="E2676" s="2" t="s">
        <v>19469</v>
      </c>
      <c r="F2676" s="2" t="s">
        <v>19470</v>
      </c>
      <c r="G2676" s="2" t="s">
        <v>1627</v>
      </c>
      <c r="H2676" s="2" t="s">
        <v>19471</v>
      </c>
      <c r="I2676" s="2" t="s">
        <v>19472</v>
      </c>
      <c r="J2676" s="3" t="s">
        <v>19473</v>
      </c>
      <c r="K2676" s="4">
        <v>44442</v>
      </c>
      <c r="L2676" s="3" t="s">
        <v>19474</v>
      </c>
    </row>
    <row r="2677" spans="1:12" x14ac:dyDescent="0.2">
      <c r="A2677" s="1">
        <v>2676</v>
      </c>
      <c r="B2677" s="2" t="s">
        <v>19475</v>
      </c>
      <c r="C2677" s="2" t="s">
        <v>5922</v>
      </c>
      <c r="D2677" s="2" t="s">
        <v>3190</v>
      </c>
      <c r="E2677" s="2" t="s">
        <v>19476</v>
      </c>
      <c r="F2677" s="2" t="s">
        <v>19477</v>
      </c>
      <c r="G2677" s="2" t="s">
        <v>501</v>
      </c>
      <c r="H2677" s="2" t="s">
        <v>19478</v>
      </c>
      <c r="I2677" s="2" t="s">
        <v>19479</v>
      </c>
      <c r="J2677" s="3" t="s">
        <v>19480</v>
      </c>
      <c r="K2677" s="4">
        <v>43855</v>
      </c>
      <c r="L2677" s="3" t="s">
        <v>19481</v>
      </c>
    </row>
    <row r="2678" spans="1:12" x14ac:dyDescent="0.2">
      <c r="A2678" s="1">
        <v>2677</v>
      </c>
      <c r="B2678" s="2" t="s">
        <v>19482</v>
      </c>
      <c r="C2678" s="2" t="s">
        <v>10492</v>
      </c>
      <c r="D2678" s="2" t="s">
        <v>19483</v>
      </c>
      <c r="E2678" s="2" t="s">
        <v>19484</v>
      </c>
      <c r="F2678" s="2" t="s">
        <v>19485</v>
      </c>
      <c r="G2678" s="2" t="s">
        <v>1140</v>
      </c>
      <c r="H2678" s="2" t="s">
        <v>19486</v>
      </c>
      <c r="I2678" s="2" t="s">
        <v>19487</v>
      </c>
      <c r="J2678" s="3" t="s">
        <v>19488</v>
      </c>
      <c r="K2678" s="4">
        <v>43931</v>
      </c>
      <c r="L2678" s="3" t="s">
        <v>19489</v>
      </c>
    </row>
    <row r="2679" spans="1:12" x14ac:dyDescent="0.2">
      <c r="A2679" s="1">
        <v>2678</v>
      </c>
      <c r="B2679" s="2" t="s">
        <v>19490</v>
      </c>
      <c r="C2679" s="2" t="s">
        <v>4413</v>
      </c>
      <c r="D2679" s="2" t="s">
        <v>1671</v>
      </c>
      <c r="E2679" s="2" t="s">
        <v>19491</v>
      </c>
      <c r="F2679" s="2" t="s">
        <v>19492</v>
      </c>
      <c r="G2679" s="2" t="s">
        <v>217</v>
      </c>
      <c r="H2679" s="2" t="s">
        <v>19493</v>
      </c>
      <c r="I2679" s="2" t="s">
        <v>19494</v>
      </c>
      <c r="J2679" s="3" t="s">
        <v>19495</v>
      </c>
      <c r="K2679" s="4">
        <v>44439</v>
      </c>
      <c r="L2679" s="3" t="s">
        <v>19496</v>
      </c>
    </row>
    <row r="2680" spans="1:12" x14ac:dyDescent="0.2">
      <c r="A2680" s="1">
        <v>2679</v>
      </c>
      <c r="B2680" s="2" t="s">
        <v>19497</v>
      </c>
      <c r="C2680" s="2" t="s">
        <v>14503</v>
      </c>
      <c r="D2680" s="2" t="s">
        <v>224</v>
      </c>
      <c r="E2680" s="2" t="s">
        <v>19498</v>
      </c>
      <c r="F2680" s="2" t="s">
        <v>19499</v>
      </c>
      <c r="G2680" s="2" t="s">
        <v>1023</v>
      </c>
      <c r="H2680" s="2" t="s">
        <v>19500</v>
      </c>
      <c r="I2680" s="2" t="s">
        <v>19501</v>
      </c>
      <c r="J2680" s="3" t="s">
        <v>19502</v>
      </c>
      <c r="K2680" s="4">
        <v>44321</v>
      </c>
      <c r="L2680" s="3" t="s">
        <v>19503</v>
      </c>
    </row>
    <row r="2681" spans="1:12" x14ac:dyDescent="0.2">
      <c r="A2681" s="1">
        <v>2680</v>
      </c>
      <c r="B2681" s="2" t="s">
        <v>19504</v>
      </c>
      <c r="C2681" s="2" t="s">
        <v>5242</v>
      </c>
      <c r="D2681" s="2" t="s">
        <v>935</v>
      </c>
      <c r="E2681" s="2" t="s">
        <v>19505</v>
      </c>
      <c r="F2681" s="2" t="s">
        <v>19506</v>
      </c>
      <c r="G2681" s="2" t="s">
        <v>1637</v>
      </c>
      <c r="H2681" s="2">
        <v>6521562223</v>
      </c>
      <c r="I2681" s="2" t="s">
        <v>19507</v>
      </c>
      <c r="J2681" s="3" t="s">
        <v>19508</v>
      </c>
      <c r="K2681" s="4">
        <v>44418</v>
      </c>
      <c r="L2681" s="3" t="s">
        <v>19509</v>
      </c>
    </row>
    <row r="2682" spans="1:12" x14ac:dyDescent="0.2">
      <c r="A2682" s="1">
        <v>2681</v>
      </c>
      <c r="B2682" s="2" t="s">
        <v>19510</v>
      </c>
      <c r="C2682" s="2" t="s">
        <v>3751</v>
      </c>
      <c r="D2682" s="2" t="s">
        <v>3531</v>
      </c>
      <c r="E2682" s="2" t="s">
        <v>19511</v>
      </c>
      <c r="F2682" s="2" t="s">
        <v>19512</v>
      </c>
      <c r="G2682" s="2" t="s">
        <v>1811</v>
      </c>
      <c r="H2682" s="2">
        <f>1-39-629-629</f>
        <v>-1296</v>
      </c>
      <c r="I2682" s="2" t="s">
        <v>19513</v>
      </c>
      <c r="J2682" s="3" t="s">
        <v>19514</v>
      </c>
      <c r="K2682" s="4">
        <v>44102</v>
      </c>
      <c r="L2682" s="3" t="s">
        <v>19515</v>
      </c>
    </row>
    <row r="2683" spans="1:12" x14ac:dyDescent="0.2">
      <c r="A2683" s="1">
        <v>2682</v>
      </c>
      <c r="B2683" s="2" t="s">
        <v>19516</v>
      </c>
      <c r="C2683" s="2" t="s">
        <v>1485</v>
      </c>
      <c r="D2683" s="2" t="s">
        <v>4823</v>
      </c>
      <c r="E2683" s="2" t="s">
        <v>5997</v>
      </c>
      <c r="F2683" s="2" t="s">
        <v>19517</v>
      </c>
      <c r="G2683" s="2" t="s">
        <v>1801</v>
      </c>
      <c r="H2683" s="2" t="s">
        <v>19518</v>
      </c>
      <c r="I2683" s="2" t="s">
        <v>19519</v>
      </c>
      <c r="J2683" s="3" t="s">
        <v>19520</v>
      </c>
      <c r="K2683" s="4">
        <v>44255</v>
      </c>
      <c r="L2683" s="3" t="s">
        <v>19521</v>
      </c>
    </row>
    <row r="2684" spans="1:12" x14ac:dyDescent="0.2">
      <c r="A2684" s="1">
        <v>2683</v>
      </c>
      <c r="B2684" s="2" t="s">
        <v>19522</v>
      </c>
      <c r="C2684" s="2" t="s">
        <v>9089</v>
      </c>
      <c r="D2684" s="2" t="s">
        <v>4814</v>
      </c>
      <c r="E2684" s="2" t="s">
        <v>19523</v>
      </c>
      <c r="F2684" s="2" t="s">
        <v>19524</v>
      </c>
      <c r="G2684" s="2" t="s">
        <v>4492</v>
      </c>
      <c r="H2684" s="2" t="s">
        <v>19525</v>
      </c>
      <c r="I2684" s="2" t="s">
        <v>19526</v>
      </c>
      <c r="J2684" s="3" t="s">
        <v>19527</v>
      </c>
      <c r="K2684" s="4">
        <v>44687</v>
      </c>
      <c r="L2684" s="3" t="s">
        <v>19528</v>
      </c>
    </row>
    <row r="2685" spans="1:12" x14ac:dyDescent="0.2">
      <c r="A2685" s="1">
        <v>2684</v>
      </c>
      <c r="B2685" s="2" t="s">
        <v>19529</v>
      </c>
      <c r="C2685" s="2" t="s">
        <v>7259</v>
      </c>
      <c r="D2685" s="2" t="s">
        <v>547</v>
      </c>
      <c r="E2685" s="2" t="s">
        <v>19530</v>
      </c>
      <c r="F2685" s="2" t="s">
        <v>19531</v>
      </c>
      <c r="G2685" s="2" t="s">
        <v>293</v>
      </c>
      <c r="H2685" s="2" t="s">
        <v>19532</v>
      </c>
      <c r="I2685" s="2" t="s">
        <v>19533</v>
      </c>
      <c r="J2685" s="3" t="s">
        <v>19534</v>
      </c>
      <c r="K2685" s="4">
        <v>44672</v>
      </c>
      <c r="L2685" s="3" t="s">
        <v>19535</v>
      </c>
    </row>
    <row r="2686" spans="1:12" x14ac:dyDescent="0.2">
      <c r="A2686" s="1">
        <v>2685</v>
      </c>
      <c r="B2686" s="2" t="s">
        <v>19536</v>
      </c>
      <c r="C2686" s="2" t="s">
        <v>7026</v>
      </c>
      <c r="D2686" s="2" t="s">
        <v>9375</v>
      </c>
      <c r="E2686" s="2" t="s">
        <v>19537</v>
      </c>
      <c r="F2686" s="2" t="s">
        <v>19538</v>
      </c>
      <c r="G2686" s="2" t="s">
        <v>741</v>
      </c>
      <c r="H2686" s="2" t="s">
        <v>19539</v>
      </c>
      <c r="I2686" s="2" t="s">
        <v>19540</v>
      </c>
      <c r="J2686" s="3" t="s">
        <v>19541</v>
      </c>
      <c r="K2686" s="4">
        <v>44269</v>
      </c>
      <c r="L2686" s="3" t="s">
        <v>19542</v>
      </c>
    </row>
    <row r="2687" spans="1:12" x14ac:dyDescent="0.2">
      <c r="A2687" s="1">
        <v>2686</v>
      </c>
      <c r="B2687" s="2" t="s">
        <v>19543</v>
      </c>
      <c r="C2687" s="2" t="s">
        <v>3122</v>
      </c>
      <c r="D2687" s="2" t="s">
        <v>9025</v>
      </c>
      <c r="E2687" s="2" t="s">
        <v>19544</v>
      </c>
      <c r="F2687" s="2" t="s">
        <v>19545</v>
      </c>
      <c r="G2687" s="2" t="s">
        <v>117</v>
      </c>
      <c r="H2687" s="2" t="s">
        <v>19546</v>
      </c>
      <c r="I2687" s="2" t="s">
        <v>19547</v>
      </c>
      <c r="J2687" s="3" t="s">
        <v>19548</v>
      </c>
      <c r="K2687" s="4">
        <v>44530</v>
      </c>
      <c r="L2687" s="3" t="s">
        <v>19549</v>
      </c>
    </row>
    <row r="2688" spans="1:12" x14ac:dyDescent="0.2">
      <c r="A2688" s="1">
        <v>2687</v>
      </c>
      <c r="B2688" s="2" t="s">
        <v>19550</v>
      </c>
      <c r="C2688" s="2" t="s">
        <v>6645</v>
      </c>
      <c r="D2688" s="2" t="s">
        <v>5677</v>
      </c>
      <c r="E2688" s="2" t="s">
        <v>19551</v>
      </c>
      <c r="F2688" s="2" t="s">
        <v>19552</v>
      </c>
      <c r="G2688" s="2" t="s">
        <v>2182</v>
      </c>
      <c r="H2688" s="2" t="s">
        <v>19553</v>
      </c>
      <c r="I2688" s="2">
        <v>1554209530</v>
      </c>
      <c r="J2688" s="3" t="s">
        <v>19554</v>
      </c>
      <c r="K2688" s="4">
        <v>43920</v>
      </c>
      <c r="L2688" s="3" t="s">
        <v>19555</v>
      </c>
    </row>
    <row r="2689" spans="1:12" x14ac:dyDescent="0.2">
      <c r="A2689" s="1">
        <v>2688</v>
      </c>
      <c r="B2689" s="2" t="s">
        <v>19556</v>
      </c>
      <c r="C2689" s="2" t="s">
        <v>776</v>
      </c>
      <c r="D2689" s="2" t="s">
        <v>10851</v>
      </c>
      <c r="E2689" s="2" t="s">
        <v>19557</v>
      </c>
      <c r="F2689" s="2" t="s">
        <v>19558</v>
      </c>
      <c r="G2689" s="2" t="s">
        <v>1730</v>
      </c>
      <c r="H2689" s="2" t="s">
        <v>19559</v>
      </c>
      <c r="I2689" s="2" t="s">
        <v>19560</v>
      </c>
      <c r="J2689" s="3" t="s">
        <v>19561</v>
      </c>
      <c r="K2689" s="4">
        <v>44498</v>
      </c>
      <c r="L2689" s="3" t="s">
        <v>19562</v>
      </c>
    </row>
    <row r="2690" spans="1:12" x14ac:dyDescent="0.2">
      <c r="A2690" s="1">
        <v>2689</v>
      </c>
      <c r="B2690" s="2" t="s">
        <v>19563</v>
      </c>
      <c r="C2690" s="2" t="s">
        <v>463</v>
      </c>
      <c r="D2690" s="2" t="s">
        <v>11715</v>
      </c>
      <c r="E2690" s="2" t="s">
        <v>19564</v>
      </c>
      <c r="F2690" s="2" t="s">
        <v>19565</v>
      </c>
      <c r="G2690" s="2" t="s">
        <v>599</v>
      </c>
      <c r="H2690" s="2" t="s">
        <v>19566</v>
      </c>
      <c r="I2690" s="2">
        <f>1-81-758-8645</f>
        <v>-9483</v>
      </c>
      <c r="J2690" s="3" t="s">
        <v>19567</v>
      </c>
      <c r="K2690" s="4">
        <v>44134</v>
      </c>
      <c r="L2690" s="3" t="s">
        <v>19568</v>
      </c>
    </row>
    <row r="2691" spans="1:12" x14ac:dyDescent="0.2">
      <c r="A2691" s="1">
        <v>2690</v>
      </c>
      <c r="B2691" s="2" t="s">
        <v>19569</v>
      </c>
      <c r="C2691" s="2" t="s">
        <v>1201</v>
      </c>
      <c r="D2691" s="2" t="s">
        <v>15121</v>
      </c>
      <c r="E2691" s="2" t="s">
        <v>19570</v>
      </c>
      <c r="F2691" s="2" t="s">
        <v>19571</v>
      </c>
      <c r="G2691" s="2" t="s">
        <v>117</v>
      </c>
      <c r="H2691" s="2" t="s">
        <v>19572</v>
      </c>
      <c r="I2691" s="2" t="s">
        <v>19573</v>
      </c>
      <c r="J2691" s="3" t="s">
        <v>19574</v>
      </c>
      <c r="K2691" s="4">
        <v>44194</v>
      </c>
      <c r="L2691" s="3" t="s">
        <v>5052</v>
      </c>
    </row>
    <row r="2692" spans="1:12" x14ac:dyDescent="0.2">
      <c r="A2692" s="1">
        <v>2691</v>
      </c>
      <c r="B2692" s="2" t="s">
        <v>19575</v>
      </c>
      <c r="C2692" s="2" t="s">
        <v>5357</v>
      </c>
      <c r="D2692" s="2" t="s">
        <v>8587</v>
      </c>
      <c r="E2692" s="2" t="s">
        <v>19576</v>
      </c>
      <c r="F2692" s="2" t="s">
        <v>19577</v>
      </c>
      <c r="G2692" s="2" t="s">
        <v>1282</v>
      </c>
      <c r="H2692" s="2" t="s">
        <v>19578</v>
      </c>
      <c r="I2692" s="2" t="s">
        <v>19579</v>
      </c>
      <c r="J2692" s="3" t="s">
        <v>19580</v>
      </c>
      <c r="K2692" s="4">
        <v>43969</v>
      </c>
      <c r="L2692" s="3" t="s">
        <v>19581</v>
      </c>
    </row>
    <row r="2693" spans="1:12" x14ac:dyDescent="0.2">
      <c r="A2693" s="1">
        <v>2692</v>
      </c>
      <c r="B2693" s="2" t="s">
        <v>19582</v>
      </c>
      <c r="C2693" s="2" t="s">
        <v>14075</v>
      </c>
      <c r="D2693" s="2" t="s">
        <v>19583</v>
      </c>
      <c r="E2693" s="2" t="s">
        <v>19584</v>
      </c>
      <c r="F2693" s="2" t="s">
        <v>19585</v>
      </c>
      <c r="G2693" s="2" t="s">
        <v>1292</v>
      </c>
      <c r="H2693" s="2">
        <v>8637756596</v>
      </c>
      <c r="I2693" s="2">
        <f>1-711-97-1563</f>
        <v>-2370</v>
      </c>
      <c r="J2693" s="3" t="s">
        <v>19586</v>
      </c>
      <c r="K2693" s="4">
        <v>44430</v>
      </c>
      <c r="L2693" s="3" t="s">
        <v>19587</v>
      </c>
    </row>
    <row r="2694" spans="1:12" x14ac:dyDescent="0.2">
      <c r="A2694" s="1">
        <v>2693</v>
      </c>
      <c r="B2694" s="2" t="s">
        <v>19588</v>
      </c>
      <c r="C2694" s="2" t="s">
        <v>1579</v>
      </c>
      <c r="D2694" s="2" t="s">
        <v>1271</v>
      </c>
      <c r="E2694" s="2" t="s">
        <v>19589</v>
      </c>
      <c r="F2694" s="2" t="s">
        <v>19590</v>
      </c>
      <c r="G2694" s="2" t="s">
        <v>217</v>
      </c>
      <c r="H2694" s="2" t="s">
        <v>19591</v>
      </c>
      <c r="I2694" s="2" t="s">
        <v>19592</v>
      </c>
      <c r="J2694" s="3" t="s">
        <v>19593</v>
      </c>
      <c r="K2694" s="4">
        <v>44182</v>
      </c>
      <c r="L2694" s="3" t="s">
        <v>19594</v>
      </c>
    </row>
    <row r="2695" spans="1:12" x14ac:dyDescent="0.2">
      <c r="A2695" s="1">
        <v>2694</v>
      </c>
      <c r="B2695" s="2" t="s">
        <v>19595</v>
      </c>
      <c r="C2695" s="2" t="s">
        <v>5183</v>
      </c>
      <c r="D2695" s="2" t="s">
        <v>7319</v>
      </c>
      <c r="E2695" s="2" t="s">
        <v>19596</v>
      </c>
      <c r="F2695" s="2" t="s">
        <v>19597</v>
      </c>
      <c r="G2695" s="2" t="s">
        <v>2255</v>
      </c>
      <c r="H2695" s="2" t="s">
        <v>19598</v>
      </c>
      <c r="I2695" s="2" t="s">
        <v>19599</v>
      </c>
      <c r="J2695" s="3" t="s">
        <v>19600</v>
      </c>
      <c r="K2695" s="4">
        <v>44342</v>
      </c>
      <c r="L2695" s="3" t="s">
        <v>19601</v>
      </c>
    </row>
    <row r="2696" spans="1:12" x14ac:dyDescent="0.2">
      <c r="A2696" s="1">
        <v>2695</v>
      </c>
      <c r="B2696" s="2" t="s">
        <v>19602</v>
      </c>
      <c r="C2696" s="2" t="s">
        <v>2293</v>
      </c>
      <c r="D2696" s="2" t="s">
        <v>8808</v>
      </c>
      <c r="E2696" s="2" t="s">
        <v>3261</v>
      </c>
      <c r="F2696" s="2" t="s">
        <v>19603</v>
      </c>
      <c r="G2696" s="2" t="s">
        <v>3271</v>
      </c>
      <c r="H2696" s="2" t="s">
        <v>19604</v>
      </c>
      <c r="I2696" s="2" t="s">
        <v>19605</v>
      </c>
      <c r="J2696" s="3" t="s">
        <v>19606</v>
      </c>
      <c r="K2696" s="4">
        <v>44228</v>
      </c>
      <c r="L2696" s="3" t="s">
        <v>19607</v>
      </c>
    </row>
    <row r="2697" spans="1:12" x14ac:dyDescent="0.2">
      <c r="A2697" s="1">
        <v>2696</v>
      </c>
      <c r="B2697" s="2" t="s">
        <v>19608</v>
      </c>
      <c r="C2697" s="2" t="s">
        <v>5324</v>
      </c>
      <c r="D2697" s="2" t="s">
        <v>993</v>
      </c>
      <c r="E2697" s="2" t="s">
        <v>19609</v>
      </c>
      <c r="F2697" s="2" t="s">
        <v>19610</v>
      </c>
      <c r="G2697" s="2" t="s">
        <v>311</v>
      </c>
      <c r="H2697" s="2">
        <f>1-189-354-7466</f>
        <v>-8008</v>
      </c>
      <c r="I2697" s="2" t="s">
        <v>19611</v>
      </c>
      <c r="J2697" s="3" t="s">
        <v>19612</v>
      </c>
      <c r="K2697" s="4">
        <v>44446</v>
      </c>
      <c r="L2697" s="3" t="s">
        <v>19613</v>
      </c>
    </row>
    <row r="2698" spans="1:12" x14ac:dyDescent="0.2">
      <c r="A2698" s="1">
        <v>2697</v>
      </c>
      <c r="B2698" s="2" t="s">
        <v>19614</v>
      </c>
      <c r="C2698" s="2" t="s">
        <v>6531</v>
      </c>
      <c r="D2698" s="2" t="s">
        <v>3558</v>
      </c>
      <c r="E2698" s="2" t="s">
        <v>14898</v>
      </c>
      <c r="F2698" s="2" t="s">
        <v>19615</v>
      </c>
      <c r="G2698" s="2" t="s">
        <v>7036</v>
      </c>
      <c r="H2698" s="2" t="s">
        <v>19616</v>
      </c>
      <c r="I2698" s="2" t="s">
        <v>19617</v>
      </c>
      <c r="J2698" s="3" t="s">
        <v>19618</v>
      </c>
      <c r="K2698" s="4">
        <v>43981</v>
      </c>
      <c r="L2698" s="3" t="s">
        <v>13102</v>
      </c>
    </row>
    <row r="2699" spans="1:12" x14ac:dyDescent="0.2">
      <c r="A2699" s="1">
        <v>2698</v>
      </c>
      <c r="B2699" s="2" t="s">
        <v>19619</v>
      </c>
      <c r="C2699" s="2" t="s">
        <v>2057</v>
      </c>
      <c r="D2699" s="2" t="s">
        <v>10431</v>
      </c>
      <c r="E2699" s="2" t="s">
        <v>19620</v>
      </c>
      <c r="F2699" s="2" t="s">
        <v>19621</v>
      </c>
      <c r="G2699" s="2" t="s">
        <v>301</v>
      </c>
      <c r="H2699" s="2" t="s">
        <v>19622</v>
      </c>
      <c r="I2699" s="2">
        <v>4217587640</v>
      </c>
      <c r="J2699" s="3" t="s">
        <v>19623</v>
      </c>
      <c r="K2699" s="4">
        <v>43935</v>
      </c>
      <c r="L2699" s="3" t="s">
        <v>19624</v>
      </c>
    </row>
    <row r="2700" spans="1:12" x14ac:dyDescent="0.2">
      <c r="A2700" s="1">
        <v>2699</v>
      </c>
      <c r="B2700" s="2" t="s">
        <v>19625</v>
      </c>
      <c r="C2700" s="2" t="s">
        <v>2582</v>
      </c>
      <c r="D2700" s="2" t="s">
        <v>10809</v>
      </c>
      <c r="E2700" s="2" t="s">
        <v>19626</v>
      </c>
      <c r="F2700" s="2" t="s">
        <v>19627</v>
      </c>
      <c r="G2700" s="2" t="s">
        <v>1627</v>
      </c>
      <c r="H2700" s="2" t="s">
        <v>19628</v>
      </c>
      <c r="I2700" s="2" t="s">
        <v>19629</v>
      </c>
      <c r="J2700" s="3" t="s">
        <v>19630</v>
      </c>
      <c r="K2700" s="4">
        <v>44554</v>
      </c>
      <c r="L2700" s="3" t="s">
        <v>19631</v>
      </c>
    </row>
    <row r="2701" spans="1:12" x14ac:dyDescent="0.2">
      <c r="A2701" s="1">
        <v>2700</v>
      </c>
      <c r="B2701" s="2" t="s">
        <v>19632</v>
      </c>
      <c r="C2701" s="2" t="s">
        <v>1342</v>
      </c>
      <c r="D2701" s="2" t="s">
        <v>2934</v>
      </c>
      <c r="E2701" s="2" t="s">
        <v>19633</v>
      </c>
      <c r="F2701" s="2" t="s">
        <v>19634</v>
      </c>
      <c r="G2701" s="2" t="s">
        <v>3832</v>
      </c>
      <c r="H2701" s="2" t="s">
        <v>19635</v>
      </c>
      <c r="I2701" s="2" t="s">
        <v>19636</v>
      </c>
      <c r="J2701" s="3" t="s">
        <v>19637</v>
      </c>
      <c r="K2701" s="4">
        <v>43908</v>
      </c>
      <c r="L2701" s="3" t="s">
        <v>19638</v>
      </c>
    </row>
    <row r="2702" spans="1:12" x14ac:dyDescent="0.2">
      <c r="A2702" s="1">
        <v>2701</v>
      </c>
      <c r="B2702" s="2" t="s">
        <v>19639</v>
      </c>
      <c r="C2702" s="2" t="s">
        <v>8578</v>
      </c>
      <c r="D2702" s="2" t="s">
        <v>2699</v>
      </c>
      <c r="E2702" s="2" t="s">
        <v>19640</v>
      </c>
      <c r="F2702" s="2" t="s">
        <v>19641</v>
      </c>
      <c r="G2702" s="2" t="s">
        <v>2728</v>
      </c>
      <c r="H2702" s="2" t="s">
        <v>19642</v>
      </c>
      <c r="I2702" s="2" t="s">
        <v>19643</v>
      </c>
      <c r="J2702" s="3" t="s">
        <v>19644</v>
      </c>
      <c r="K2702" s="4">
        <v>44432</v>
      </c>
      <c r="L2702" s="3" t="s">
        <v>19645</v>
      </c>
    </row>
    <row r="2703" spans="1:12" x14ac:dyDescent="0.2">
      <c r="A2703" s="1">
        <v>2702</v>
      </c>
      <c r="B2703" s="2" t="s">
        <v>19646</v>
      </c>
      <c r="C2703" s="2" t="s">
        <v>5183</v>
      </c>
      <c r="D2703" s="2" t="s">
        <v>224</v>
      </c>
      <c r="E2703" s="2" t="s">
        <v>19647</v>
      </c>
      <c r="F2703" s="2" t="s">
        <v>19648</v>
      </c>
      <c r="G2703" s="2" t="s">
        <v>162</v>
      </c>
      <c r="H2703" s="2" t="s">
        <v>19649</v>
      </c>
      <c r="I2703" s="2" t="s">
        <v>19650</v>
      </c>
      <c r="J2703" s="3" t="s">
        <v>19651</v>
      </c>
      <c r="K2703" s="4">
        <v>44102</v>
      </c>
      <c r="L2703" s="3" t="s">
        <v>19652</v>
      </c>
    </row>
    <row r="2704" spans="1:12" x14ac:dyDescent="0.2">
      <c r="A2704" s="1">
        <v>2703</v>
      </c>
      <c r="B2704" s="2" t="s">
        <v>19653</v>
      </c>
      <c r="C2704" s="2" t="s">
        <v>3450</v>
      </c>
      <c r="D2704" s="2" t="s">
        <v>2494</v>
      </c>
      <c r="E2704" s="2" t="s">
        <v>19654</v>
      </c>
      <c r="F2704" s="2" t="s">
        <v>19655</v>
      </c>
      <c r="G2704" s="2" t="s">
        <v>816</v>
      </c>
      <c r="H2704" s="2" t="s">
        <v>19656</v>
      </c>
      <c r="I2704" s="2" t="s">
        <v>19657</v>
      </c>
      <c r="J2704" s="3" t="s">
        <v>19658</v>
      </c>
      <c r="K2704" s="4">
        <v>43901</v>
      </c>
      <c r="L2704" s="3" t="s">
        <v>19659</v>
      </c>
    </row>
    <row r="2705" spans="1:12" x14ac:dyDescent="0.2">
      <c r="A2705" s="1">
        <v>2704</v>
      </c>
      <c r="B2705" s="2" t="s">
        <v>19660</v>
      </c>
      <c r="C2705" s="2" t="s">
        <v>2132</v>
      </c>
      <c r="D2705" s="2" t="s">
        <v>547</v>
      </c>
      <c r="E2705" s="2" t="s">
        <v>19661</v>
      </c>
      <c r="F2705" s="2" t="s">
        <v>19662</v>
      </c>
      <c r="G2705" s="2" t="s">
        <v>1479</v>
      </c>
      <c r="H2705" s="2" t="s">
        <v>19663</v>
      </c>
      <c r="I2705" s="2" t="s">
        <v>19664</v>
      </c>
      <c r="J2705" s="3" t="s">
        <v>19665</v>
      </c>
      <c r="K2705" s="4">
        <v>44049</v>
      </c>
      <c r="L2705" s="3" t="s">
        <v>19666</v>
      </c>
    </row>
    <row r="2706" spans="1:12" x14ac:dyDescent="0.2">
      <c r="A2706" s="1">
        <v>2705</v>
      </c>
      <c r="B2706" s="2" t="s">
        <v>19667</v>
      </c>
      <c r="C2706" s="2" t="s">
        <v>4748</v>
      </c>
      <c r="D2706" s="2" t="s">
        <v>9356</v>
      </c>
      <c r="E2706" s="2" t="s">
        <v>19668</v>
      </c>
      <c r="F2706" s="2" t="s">
        <v>19669</v>
      </c>
      <c r="G2706" s="2" t="s">
        <v>6200</v>
      </c>
      <c r="H2706" s="2" t="s">
        <v>19670</v>
      </c>
      <c r="I2706" s="2" t="s">
        <v>19671</v>
      </c>
      <c r="J2706" s="3" t="s">
        <v>19672</v>
      </c>
      <c r="K2706" s="4">
        <v>44227</v>
      </c>
      <c r="L2706" s="3" t="s">
        <v>19673</v>
      </c>
    </row>
    <row r="2707" spans="1:12" x14ac:dyDescent="0.2">
      <c r="A2707" s="1">
        <v>2706</v>
      </c>
      <c r="B2707" s="5" t="s">
        <v>19674</v>
      </c>
      <c r="C2707" s="2" t="s">
        <v>944</v>
      </c>
      <c r="D2707" s="2" t="s">
        <v>6148</v>
      </c>
      <c r="E2707" s="2" t="s">
        <v>19675</v>
      </c>
      <c r="F2707" s="2" t="s">
        <v>19676</v>
      </c>
      <c r="G2707" s="2" t="s">
        <v>2061</v>
      </c>
      <c r="H2707" s="2" t="s">
        <v>19677</v>
      </c>
      <c r="I2707" s="2" t="s">
        <v>19678</v>
      </c>
      <c r="J2707" s="3" t="s">
        <v>19679</v>
      </c>
      <c r="K2707" s="4">
        <v>44291</v>
      </c>
      <c r="L2707" s="3" t="s">
        <v>19680</v>
      </c>
    </row>
    <row r="2708" spans="1:12" x14ac:dyDescent="0.2">
      <c r="A2708" s="1">
        <v>2707</v>
      </c>
      <c r="B2708" s="2" t="s">
        <v>19681</v>
      </c>
      <c r="C2708" s="2" t="s">
        <v>5767</v>
      </c>
      <c r="D2708" s="2" t="s">
        <v>13923</v>
      </c>
      <c r="E2708" s="2" t="s">
        <v>19682</v>
      </c>
      <c r="F2708" s="2" t="s">
        <v>19683</v>
      </c>
      <c r="G2708" s="2" t="s">
        <v>369</v>
      </c>
      <c r="H2708" s="2" t="s">
        <v>19684</v>
      </c>
      <c r="I2708" s="2" t="s">
        <v>19685</v>
      </c>
      <c r="J2708" s="3" t="s">
        <v>19686</v>
      </c>
      <c r="K2708" s="4">
        <v>44287</v>
      </c>
      <c r="L2708" s="3" t="s">
        <v>19687</v>
      </c>
    </row>
    <row r="2709" spans="1:12" x14ac:dyDescent="0.2">
      <c r="A2709" s="1">
        <v>2708</v>
      </c>
      <c r="B2709" s="2" t="s">
        <v>19688</v>
      </c>
      <c r="C2709" s="2" t="s">
        <v>585</v>
      </c>
      <c r="D2709" s="2" t="s">
        <v>2375</v>
      </c>
      <c r="E2709" s="2" t="s">
        <v>19689</v>
      </c>
      <c r="F2709" s="2" t="s">
        <v>19690</v>
      </c>
      <c r="G2709" s="2" t="s">
        <v>910</v>
      </c>
      <c r="H2709" s="2" t="s">
        <v>19691</v>
      </c>
      <c r="I2709" s="2" t="s">
        <v>19692</v>
      </c>
      <c r="J2709" s="3" t="s">
        <v>19693</v>
      </c>
      <c r="K2709" s="4">
        <v>43947</v>
      </c>
      <c r="L2709" s="3" t="s">
        <v>19694</v>
      </c>
    </row>
    <row r="2710" spans="1:12" x14ac:dyDescent="0.2">
      <c r="A2710" s="1">
        <v>2709</v>
      </c>
      <c r="B2710" s="2" t="s">
        <v>19695</v>
      </c>
      <c r="C2710" s="2" t="s">
        <v>6095</v>
      </c>
      <c r="D2710" s="2" t="s">
        <v>7289</v>
      </c>
      <c r="E2710" s="2" t="s">
        <v>19696</v>
      </c>
      <c r="F2710" s="2" t="s">
        <v>19697</v>
      </c>
      <c r="G2710" s="2" t="s">
        <v>44</v>
      </c>
      <c r="H2710" s="2" t="s">
        <v>19698</v>
      </c>
      <c r="I2710" s="2" t="s">
        <v>19699</v>
      </c>
      <c r="J2710" s="3" t="s">
        <v>19700</v>
      </c>
      <c r="K2710" s="4">
        <v>44063</v>
      </c>
      <c r="L2710" s="3" t="s">
        <v>19701</v>
      </c>
    </row>
    <row r="2711" spans="1:12" x14ac:dyDescent="0.2">
      <c r="A2711" s="1">
        <v>2710</v>
      </c>
      <c r="B2711" s="2" t="s">
        <v>19702</v>
      </c>
      <c r="C2711" s="2" t="s">
        <v>8815</v>
      </c>
      <c r="D2711" s="2" t="s">
        <v>10181</v>
      </c>
      <c r="E2711" s="2" t="s">
        <v>19703</v>
      </c>
      <c r="F2711" s="2" t="s">
        <v>19704</v>
      </c>
      <c r="G2711" s="2" t="s">
        <v>2048</v>
      </c>
      <c r="H2711" s="2">
        <v>3862738930</v>
      </c>
      <c r="I2711" s="2" t="s">
        <v>19705</v>
      </c>
      <c r="J2711" s="3" t="s">
        <v>19706</v>
      </c>
      <c r="K2711" s="4">
        <v>44069</v>
      </c>
      <c r="L2711" s="3" t="s">
        <v>19707</v>
      </c>
    </row>
    <row r="2712" spans="1:12" x14ac:dyDescent="0.2">
      <c r="A2712" s="1">
        <v>2711</v>
      </c>
      <c r="B2712" s="2" t="s">
        <v>19708</v>
      </c>
      <c r="C2712" s="2" t="s">
        <v>15536</v>
      </c>
      <c r="D2712" s="2" t="s">
        <v>2881</v>
      </c>
      <c r="E2712" s="2" t="s">
        <v>19709</v>
      </c>
      <c r="F2712" s="2" t="s">
        <v>19710</v>
      </c>
      <c r="G2712" s="2" t="s">
        <v>1712</v>
      </c>
      <c r="H2712" s="2" t="s">
        <v>19711</v>
      </c>
      <c r="I2712" s="2">
        <f>1-99-870-3380</f>
        <v>-4348</v>
      </c>
      <c r="J2712" s="3" t="s">
        <v>19712</v>
      </c>
      <c r="K2712" s="4">
        <v>44592</v>
      </c>
      <c r="L2712" s="3" t="s">
        <v>19713</v>
      </c>
    </row>
    <row r="2713" spans="1:12" x14ac:dyDescent="0.2">
      <c r="A2713" s="1">
        <v>2712</v>
      </c>
      <c r="B2713" s="5" t="s">
        <v>19714</v>
      </c>
      <c r="C2713" s="2" t="s">
        <v>3212</v>
      </c>
      <c r="D2713" s="2" t="s">
        <v>78</v>
      </c>
      <c r="E2713" s="2" t="s">
        <v>3507</v>
      </c>
      <c r="F2713" s="2" t="s">
        <v>19715</v>
      </c>
      <c r="G2713" s="2" t="s">
        <v>2317</v>
      </c>
      <c r="H2713" s="2" t="s">
        <v>19716</v>
      </c>
      <c r="I2713" s="2" t="s">
        <v>19717</v>
      </c>
      <c r="J2713" s="3" t="s">
        <v>19718</v>
      </c>
      <c r="K2713" s="4">
        <v>44290</v>
      </c>
      <c r="L2713" s="3" t="s">
        <v>19719</v>
      </c>
    </row>
    <row r="2714" spans="1:12" x14ac:dyDescent="0.2">
      <c r="A2714" s="1">
        <v>2713</v>
      </c>
      <c r="B2714" s="2" t="s">
        <v>19720</v>
      </c>
      <c r="C2714" s="2" t="s">
        <v>7661</v>
      </c>
      <c r="D2714" s="2" t="s">
        <v>720</v>
      </c>
      <c r="E2714" s="2" t="s">
        <v>19721</v>
      </c>
      <c r="F2714" s="2" t="s">
        <v>19722</v>
      </c>
      <c r="G2714" s="2" t="s">
        <v>1178</v>
      </c>
      <c r="H2714" s="2">
        <f>1-75-427-3050</f>
        <v>-3551</v>
      </c>
      <c r="I2714" s="2" t="s">
        <v>19723</v>
      </c>
      <c r="J2714" s="3" t="s">
        <v>19724</v>
      </c>
      <c r="K2714" s="4">
        <v>44191</v>
      </c>
      <c r="L2714" s="3" t="s">
        <v>19725</v>
      </c>
    </row>
    <row r="2715" spans="1:12" x14ac:dyDescent="0.2">
      <c r="A2715" s="1">
        <v>2714</v>
      </c>
      <c r="B2715" s="2" t="s">
        <v>19726</v>
      </c>
      <c r="C2715" s="2" t="s">
        <v>1643</v>
      </c>
      <c r="D2715" s="2" t="s">
        <v>3148</v>
      </c>
      <c r="E2715" s="2" t="s">
        <v>19727</v>
      </c>
      <c r="F2715" s="2" t="s">
        <v>7782</v>
      </c>
      <c r="G2715" s="2" t="s">
        <v>1346</v>
      </c>
      <c r="H2715" s="2" t="s">
        <v>19728</v>
      </c>
      <c r="I2715" s="2" t="s">
        <v>19729</v>
      </c>
      <c r="J2715" s="3" t="s">
        <v>19730</v>
      </c>
      <c r="K2715" s="4">
        <v>44464</v>
      </c>
      <c r="L2715" s="3" t="s">
        <v>19731</v>
      </c>
    </row>
    <row r="2716" spans="1:12" x14ac:dyDescent="0.2">
      <c r="A2716" s="1">
        <v>2715</v>
      </c>
      <c r="B2716" s="2" t="s">
        <v>19732</v>
      </c>
      <c r="C2716" s="2" t="s">
        <v>5334</v>
      </c>
      <c r="D2716" s="2" t="s">
        <v>9128</v>
      </c>
      <c r="E2716" s="2" t="s">
        <v>19733</v>
      </c>
      <c r="F2716" s="2" t="s">
        <v>19734</v>
      </c>
      <c r="G2716" s="2" t="s">
        <v>1882</v>
      </c>
      <c r="H2716" s="2">
        <v>1202680084</v>
      </c>
      <c r="I2716" s="2" t="s">
        <v>19735</v>
      </c>
      <c r="J2716" s="3" t="s">
        <v>19736</v>
      </c>
      <c r="K2716" s="4">
        <v>43861</v>
      </c>
      <c r="L2716" s="3" t="s">
        <v>19737</v>
      </c>
    </row>
    <row r="2717" spans="1:12" x14ac:dyDescent="0.2">
      <c r="A2717" s="1">
        <v>2716</v>
      </c>
      <c r="B2717" s="2" t="s">
        <v>19738</v>
      </c>
      <c r="C2717" s="2" t="s">
        <v>10594</v>
      </c>
      <c r="D2717" s="2" t="s">
        <v>2951</v>
      </c>
      <c r="E2717" s="2" t="s">
        <v>19739</v>
      </c>
      <c r="F2717" s="2" t="s">
        <v>19740</v>
      </c>
      <c r="G2717" s="2" t="s">
        <v>227</v>
      </c>
      <c r="H2717" s="2" t="s">
        <v>19741</v>
      </c>
      <c r="I2717" s="2" t="s">
        <v>19742</v>
      </c>
      <c r="J2717" s="3" t="s">
        <v>19743</v>
      </c>
      <c r="K2717" s="4">
        <v>44157</v>
      </c>
      <c r="L2717" s="3" t="s">
        <v>1152</v>
      </c>
    </row>
    <row r="2718" spans="1:12" x14ac:dyDescent="0.2">
      <c r="A2718" s="1">
        <v>2717</v>
      </c>
      <c r="B2718" s="2" t="s">
        <v>19744</v>
      </c>
      <c r="C2718" s="2" t="s">
        <v>9270</v>
      </c>
      <c r="D2718" s="2" t="s">
        <v>1549</v>
      </c>
      <c r="E2718" s="2" t="s">
        <v>19745</v>
      </c>
      <c r="F2718" s="2" t="s">
        <v>19746</v>
      </c>
      <c r="G2718" s="2" t="s">
        <v>1168</v>
      </c>
      <c r="H2718" s="2" t="s">
        <v>19747</v>
      </c>
      <c r="I2718" s="2" t="s">
        <v>19748</v>
      </c>
      <c r="J2718" s="3" t="s">
        <v>19749</v>
      </c>
      <c r="K2718" s="4">
        <v>44399</v>
      </c>
      <c r="L2718" s="3" t="s">
        <v>19750</v>
      </c>
    </row>
    <row r="2719" spans="1:12" x14ac:dyDescent="0.2">
      <c r="A2719" s="1">
        <v>2718</v>
      </c>
      <c r="B2719" s="2" t="s">
        <v>19751</v>
      </c>
      <c r="C2719" s="2" t="s">
        <v>7018</v>
      </c>
      <c r="D2719" s="2" t="s">
        <v>11385</v>
      </c>
      <c r="E2719" s="2" t="s">
        <v>4855</v>
      </c>
      <c r="F2719" s="2" t="s">
        <v>19752</v>
      </c>
      <c r="G2719" s="2" t="s">
        <v>4507</v>
      </c>
      <c r="H2719" s="2" t="s">
        <v>19753</v>
      </c>
      <c r="I2719" s="2" t="s">
        <v>19754</v>
      </c>
      <c r="J2719" s="3" t="s">
        <v>19755</v>
      </c>
      <c r="K2719" s="4">
        <v>44471</v>
      </c>
      <c r="L2719" s="3" t="s">
        <v>19756</v>
      </c>
    </row>
    <row r="2720" spans="1:12" x14ac:dyDescent="0.2">
      <c r="A2720" s="1">
        <v>2719</v>
      </c>
      <c r="B2720" s="2" t="s">
        <v>19757</v>
      </c>
      <c r="C2720" s="2" t="s">
        <v>5964</v>
      </c>
      <c r="D2720" s="2" t="s">
        <v>1065</v>
      </c>
      <c r="E2720" s="2" t="s">
        <v>19758</v>
      </c>
      <c r="F2720" s="2" t="s">
        <v>19759</v>
      </c>
      <c r="G2720" s="2" t="s">
        <v>1041</v>
      </c>
      <c r="H2720" s="2" t="s">
        <v>19760</v>
      </c>
      <c r="I2720" s="2" t="s">
        <v>19761</v>
      </c>
      <c r="J2720" s="3" t="s">
        <v>19762</v>
      </c>
      <c r="K2720" s="4">
        <v>43881</v>
      </c>
      <c r="L2720" s="3" t="s">
        <v>19763</v>
      </c>
    </row>
    <row r="2721" spans="1:12" x14ac:dyDescent="0.2">
      <c r="A2721" s="1">
        <v>2720</v>
      </c>
      <c r="B2721" s="2" t="s">
        <v>19764</v>
      </c>
      <c r="C2721" s="2" t="s">
        <v>15577</v>
      </c>
      <c r="D2721" s="2" t="s">
        <v>7409</v>
      </c>
      <c r="E2721" s="2" t="s">
        <v>19765</v>
      </c>
      <c r="F2721" s="2" t="s">
        <v>19766</v>
      </c>
      <c r="G2721" s="2" t="s">
        <v>1282</v>
      </c>
      <c r="H2721" s="2">
        <v>5790815793</v>
      </c>
      <c r="I2721" s="2" t="s">
        <v>19767</v>
      </c>
      <c r="J2721" s="3" t="s">
        <v>19768</v>
      </c>
      <c r="K2721" s="4">
        <v>43940</v>
      </c>
      <c r="L2721" s="3" t="s">
        <v>19769</v>
      </c>
    </row>
    <row r="2722" spans="1:12" x14ac:dyDescent="0.2">
      <c r="A2722" s="1">
        <v>2721</v>
      </c>
      <c r="B2722" s="2" t="s">
        <v>19770</v>
      </c>
      <c r="C2722" s="2" t="s">
        <v>3751</v>
      </c>
      <c r="D2722" s="2" t="s">
        <v>2467</v>
      </c>
      <c r="E2722" s="2" t="s">
        <v>19771</v>
      </c>
      <c r="F2722" s="2" t="s">
        <v>19772</v>
      </c>
      <c r="G2722" s="2" t="s">
        <v>4345</v>
      </c>
      <c r="H2722" s="2" t="s">
        <v>19773</v>
      </c>
      <c r="I2722" s="2" t="s">
        <v>19774</v>
      </c>
      <c r="J2722" s="3" t="s">
        <v>19775</v>
      </c>
      <c r="K2722" s="4">
        <v>44548</v>
      </c>
      <c r="L2722" s="3" t="s">
        <v>19776</v>
      </c>
    </row>
    <row r="2723" spans="1:12" x14ac:dyDescent="0.2">
      <c r="A2723" s="1">
        <v>2722</v>
      </c>
      <c r="B2723" s="2" t="s">
        <v>19777</v>
      </c>
      <c r="C2723" s="2" t="s">
        <v>270</v>
      </c>
      <c r="D2723" s="2" t="s">
        <v>17271</v>
      </c>
      <c r="E2723" s="2" t="s">
        <v>19778</v>
      </c>
      <c r="F2723" s="2" t="s">
        <v>19779</v>
      </c>
      <c r="G2723" s="2" t="s">
        <v>864</v>
      </c>
      <c r="H2723" s="2" t="s">
        <v>19780</v>
      </c>
      <c r="I2723" s="2">
        <v>685178377</v>
      </c>
      <c r="J2723" s="3" t="s">
        <v>19781</v>
      </c>
      <c r="K2723" s="4">
        <v>44131</v>
      </c>
      <c r="L2723" s="3" t="s">
        <v>19782</v>
      </c>
    </row>
    <row r="2724" spans="1:12" x14ac:dyDescent="0.2">
      <c r="A2724" s="1">
        <v>2723</v>
      </c>
      <c r="B2724" s="2" t="s">
        <v>19783</v>
      </c>
      <c r="C2724" s="2" t="s">
        <v>1417</v>
      </c>
      <c r="D2724" s="2" t="s">
        <v>337</v>
      </c>
      <c r="E2724" s="2" t="s">
        <v>19784</v>
      </c>
      <c r="F2724" s="2" t="s">
        <v>19785</v>
      </c>
      <c r="G2724" s="2" t="s">
        <v>520</v>
      </c>
      <c r="H2724" s="2" t="s">
        <v>19786</v>
      </c>
      <c r="I2724" s="2" t="s">
        <v>19787</v>
      </c>
      <c r="J2724" s="3" t="s">
        <v>19788</v>
      </c>
      <c r="K2724" s="4">
        <v>44545</v>
      </c>
      <c r="L2724" s="3" t="s">
        <v>19789</v>
      </c>
    </row>
    <row r="2725" spans="1:12" x14ac:dyDescent="0.2">
      <c r="A2725" s="1">
        <v>2724</v>
      </c>
      <c r="B2725" s="2" t="s">
        <v>19790</v>
      </c>
      <c r="C2725" s="2" t="s">
        <v>4263</v>
      </c>
      <c r="D2725" s="2" t="s">
        <v>5213</v>
      </c>
      <c r="E2725" s="2" t="s">
        <v>19791</v>
      </c>
      <c r="F2725" s="2" t="s">
        <v>19792</v>
      </c>
      <c r="G2725" s="2" t="s">
        <v>4698</v>
      </c>
      <c r="H2725" s="2">
        <v>8648522653</v>
      </c>
      <c r="I2725" s="2" t="s">
        <v>19793</v>
      </c>
      <c r="J2725" s="3" t="s">
        <v>19794</v>
      </c>
      <c r="K2725" s="4">
        <v>44016</v>
      </c>
      <c r="L2725" s="3" t="s">
        <v>19795</v>
      </c>
    </row>
    <row r="2726" spans="1:12" x14ac:dyDescent="0.2">
      <c r="A2726" s="1">
        <v>2725</v>
      </c>
      <c r="B2726" s="2" t="s">
        <v>19796</v>
      </c>
      <c r="C2726" s="2" t="s">
        <v>11279</v>
      </c>
      <c r="D2726" s="2" t="s">
        <v>9293</v>
      </c>
      <c r="E2726" s="2" t="s">
        <v>19797</v>
      </c>
      <c r="F2726" s="2" t="s">
        <v>19798</v>
      </c>
      <c r="G2726" s="2" t="s">
        <v>1041</v>
      </c>
      <c r="H2726" s="2" t="s">
        <v>19799</v>
      </c>
      <c r="I2726" s="2" t="s">
        <v>19800</v>
      </c>
      <c r="J2726" s="3" t="s">
        <v>19801</v>
      </c>
      <c r="K2726" s="4">
        <v>44400</v>
      </c>
      <c r="L2726" s="3" t="s">
        <v>19802</v>
      </c>
    </row>
    <row r="2727" spans="1:12" x14ac:dyDescent="0.2">
      <c r="A2727" s="1">
        <v>2726</v>
      </c>
      <c r="B2727" s="2" t="s">
        <v>19803</v>
      </c>
      <c r="C2727" s="2" t="s">
        <v>8004</v>
      </c>
      <c r="D2727" s="2" t="s">
        <v>1853</v>
      </c>
      <c r="E2727" s="2" t="s">
        <v>19804</v>
      </c>
      <c r="F2727" s="2" t="s">
        <v>19805</v>
      </c>
      <c r="G2727" s="2" t="s">
        <v>2826</v>
      </c>
      <c r="H2727" s="2" t="s">
        <v>19806</v>
      </c>
      <c r="I2727" s="2" t="s">
        <v>19807</v>
      </c>
      <c r="J2727" s="3" t="s">
        <v>19808</v>
      </c>
      <c r="K2727" s="4">
        <v>44477</v>
      </c>
      <c r="L2727" s="3" t="s">
        <v>19809</v>
      </c>
    </row>
    <row r="2728" spans="1:12" x14ac:dyDescent="0.2">
      <c r="A2728" s="1">
        <v>2727</v>
      </c>
      <c r="B2728" s="2" t="s">
        <v>19810</v>
      </c>
      <c r="C2728" s="2" t="s">
        <v>19811</v>
      </c>
      <c r="D2728" s="2" t="s">
        <v>1236</v>
      </c>
      <c r="E2728" s="2" t="s">
        <v>19812</v>
      </c>
      <c r="F2728" s="2" t="s">
        <v>19813</v>
      </c>
      <c r="G2728" s="2" t="s">
        <v>996</v>
      </c>
      <c r="H2728" s="2" t="s">
        <v>19814</v>
      </c>
      <c r="I2728" s="2" t="s">
        <v>19815</v>
      </c>
      <c r="J2728" s="3" t="s">
        <v>19816</v>
      </c>
      <c r="K2728" s="4">
        <v>43969</v>
      </c>
      <c r="L2728" s="3" t="s">
        <v>19817</v>
      </c>
    </row>
    <row r="2729" spans="1:12" x14ac:dyDescent="0.2">
      <c r="A2729" s="1">
        <v>2728</v>
      </c>
      <c r="B2729" s="2" t="s">
        <v>19818</v>
      </c>
      <c r="C2729" s="2" t="s">
        <v>5900</v>
      </c>
      <c r="D2729" s="2" t="s">
        <v>16405</v>
      </c>
      <c r="E2729" s="2" t="s">
        <v>19819</v>
      </c>
      <c r="F2729" s="2" t="s">
        <v>19820</v>
      </c>
      <c r="G2729" s="2" t="s">
        <v>17591</v>
      </c>
      <c r="H2729" s="2">
        <v>357494548</v>
      </c>
      <c r="I2729" s="2" t="s">
        <v>19821</v>
      </c>
      <c r="J2729" s="3" t="s">
        <v>19822</v>
      </c>
      <c r="K2729" s="4">
        <v>44024</v>
      </c>
      <c r="L2729" s="3" t="s">
        <v>19823</v>
      </c>
    </row>
    <row r="2730" spans="1:12" x14ac:dyDescent="0.2">
      <c r="A2730" s="1">
        <v>2729</v>
      </c>
      <c r="B2730" s="2" t="s">
        <v>19824</v>
      </c>
      <c r="C2730" s="2" t="s">
        <v>19825</v>
      </c>
      <c r="D2730" s="2" t="s">
        <v>5685</v>
      </c>
      <c r="E2730" s="2" t="s">
        <v>19826</v>
      </c>
      <c r="F2730" s="2" t="s">
        <v>19827</v>
      </c>
      <c r="G2730" s="2" t="s">
        <v>1292</v>
      </c>
      <c r="H2730" s="2" t="s">
        <v>19828</v>
      </c>
      <c r="I2730" s="2" t="s">
        <v>19829</v>
      </c>
      <c r="J2730" s="3" t="s">
        <v>19830</v>
      </c>
      <c r="K2730" s="4">
        <v>44672</v>
      </c>
      <c r="L2730" s="3" t="s">
        <v>19831</v>
      </c>
    </row>
    <row r="2731" spans="1:12" x14ac:dyDescent="0.2">
      <c r="A2731" s="1">
        <v>2730</v>
      </c>
      <c r="B2731" s="2" t="s">
        <v>19832</v>
      </c>
      <c r="C2731" s="2" t="s">
        <v>3521</v>
      </c>
      <c r="D2731" s="2" t="s">
        <v>1361</v>
      </c>
      <c r="E2731" s="2" t="s">
        <v>19833</v>
      </c>
      <c r="F2731" s="2" t="s">
        <v>19834</v>
      </c>
      <c r="G2731" s="2" t="s">
        <v>3302</v>
      </c>
      <c r="H2731" s="2" t="s">
        <v>19835</v>
      </c>
      <c r="I2731" s="2" t="s">
        <v>19836</v>
      </c>
      <c r="J2731" s="3" t="s">
        <v>19837</v>
      </c>
      <c r="K2731" s="4">
        <v>43968</v>
      </c>
      <c r="L2731" s="3" t="s">
        <v>19838</v>
      </c>
    </row>
    <row r="2732" spans="1:12" x14ac:dyDescent="0.2">
      <c r="A2732" s="1">
        <v>2731</v>
      </c>
      <c r="B2732" s="2" t="s">
        <v>19839</v>
      </c>
      <c r="C2732" s="2" t="s">
        <v>10859</v>
      </c>
      <c r="D2732" s="2" t="s">
        <v>8513</v>
      </c>
      <c r="E2732" s="2" t="s">
        <v>19840</v>
      </c>
      <c r="F2732" s="2" t="s">
        <v>19841</v>
      </c>
      <c r="G2732" s="2" t="s">
        <v>2577</v>
      </c>
      <c r="H2732" s="2" t="s">
        <v>19842</v>
      </c>
      <c r="I2732" s="2" t="s">
        <v>19843</v>
      </c>
      <c r="J2732" s="3" t="s">
        <v>19844</v>
      </c>
      <c r="K2732" s="4">
        <v>44587</v>
      </c>
      <c r="L2732" s="3" t="s">
        <v>19845</v>
      </c>
    </row>
    <row r="2733" spans="1:12" x14ac:dyDescent="0.2">
      <c r="A2733" s="1">
        <v>2732</v>
      </c>
      <c r="B2733" s="2" t="s">
        <v>19846</v>
      </c>
      <c r="C2733" s="2" t="s">
        <v>10152</v>
      </c>
      <c r="D2733" s="2" t="s">
        <v>13050</v>
      </c>
      <c r="E2733" s="2" t="s">
        <v>19847</v>
      </c>
      <c r="F2733" s="2" t="s">
        <v>19848</v>
      </c>
      <c r="G2733" s="2" t="s">
        <v>3905</v>
      </c>
      <c r="H2733" s="2">
        <v>9780713652</v>
      </c>
      <c r="I2733" s="2" t="s">
        <v>19849</v>
      </c>
      <c r="J2733" s="3" t="s">
        <v>19850</v>
      </c>
      <c r="K2733" s="4">
        <v>44238</v>
      </c>
      <c r="L2733" s="3" t="s">
        <v>19851</v>
      </c>
    </row>
    <row r="2734" spans="1:12" x14ac:dyDescent="0.2">
      <c r="A2734" s="1">
        <v>2733</v>
      </c>
      <c r="B2734" s="2" t="s">
        <v>19852</v>
      </c>
      <c r="C2734" s="2" t="s">
        <v>4654</v>
      </c>
      <c r="D2734" s="2" t="s">
        <v>16405</v>
      </c>
      <c r="E2734" s="2" t="s">
        <v>19853</v>
      </c>
      <c r="F2734" s="2" t="s">
        <v>19854</v>
      </c>
      <c r="G2734" s="2" t="s">
        <v>64</v>
      </c>
      <c r="H2734" s="2" t="s">
        <v>19855</v>
      </c>
      <c r="I2734" s="2" t="s">
        <v>19856</v>
      </c>
      <c r="J2734" s="3" t="s">
        <v>19857</v>
      </c>
      <c r="K2734" s="4">
        <v>44503</v>
      </c>
      <c r="L2734" s="3" t="s">
        <v>19858</v>
      </c>
    </row>
    <row r="2735" spans="1:12" x14ac:dyDescent="0.2">
      <c r="A2735" s="1">
        <v>2734</v>
      </c>
      <c r="B2735" s="2" t="s">
        <v>19859</v>
      </c>
      <c r="C2735" s="2" t="s">
        <v>3530</v>
      </c>
      <c r="D2735" s="2" t="s">
        <v>12028</v>
      </c>
      <c r="E2735" s="2" t="s">
        <v>19860</v>
      </c>
      <c r="F2735" s="2" t="s">
        <v>19861</v>
      </c>
      <c r="G2735" s="2" t="s">
        <v>1023</v>
      </c>
      <c r="H2735" s="2" t="s">
        <v>19862</v>
      </c>
      <c r="I2735" s="2" t="s">
        <v>19863</v>
      </c>
      <c r="J2735" s="3" t="s">
        <v>19864</v>
      </c>
      <c r="K2735" s="4">
        <v>44511</v>
      </c>
      <c r="L2735" s="3" t="s">
        <v>19865</v>
      </c>
    </row>
    <row r="2736" spans="1:12" x14ac:dyDescent="0.2">
      <c r="A2736" s="1">
        <v>2735</v>
      </c>
      <c r="B2736" s="2" t="s">
        <v>19866</v>
      </c>
      <c r="C2736" s="2" t="s">
        <v>1726</v>
      </c>
      <c r="D2736" s="2" t="s">
        <v>197</v>
      </c>
      <c r="E2736" s="2" t="s">
        <v>19867</v>
      </c>
      <c r="F2736" s="2" t="s">
        <v>19868</v>
      </c>
      <c r="G2736" s="2" t="s">
        <v>2636</v>
      </c>
      <c r="H2736" s="2" t="s">
        <v>19869</v>
      </c>
      <c r="I2736" s="2" t="s">
        <v>19870</v>
      </c>
      <c r="J2736" s="3" t="s">
        <v>19871</v>
      </c>
      <c r="K2736" s="4">
        <v>44181</v>
      </c>
      <c r="L2736" s="3" t="s">
        <v>19872</v>
      </c>
    </row>
    <row r="2737" spans="1:12" x14ac:dyDescent="0.2">
      <c r="A2737" s="1">
        <v>2736</v>
      </c>
      <c r="B2737" s="2" t="s">
        <v>19873</v>
      </c>
      <c r="C2737" s="2" t="s">
        <v>10794</v>
      </c>
      <c r="D2737" s="2" t="s">
        <v>4639</v>
      </c>
      <c r="E2737" s="2" t="s">
        <v>19874</v>
      </c>
      <c r="F2737" s="2" t="s">
        <v>19875</v>
      </c>
      <c r="G2737" s="2" t="s">
        <v>1618</v>
      </c>
      <c r="H2737" s="2" t="s">
        <v>19876</v>
      </c>
      <c r="I2737" s="2" t="s">
        <v>19877</v>
      </c>
      <c r="J2737" s="3" t="s">
        <v>19878</v>
      </c>
      <c r="K2737" s="4">
        <v>43922</v>
      </c>
      <c r="L2737" s="3" t="s">
        <v>19879</v>
      </c>
    </row>
    <row r="2738" spans="1:12" x14ac:dyDescent="0.2">
      <c r="A2738" s="1">
        <v>2737</v>
      </c>
      <c r="B2738" s="2" t="s">
        <v>19880</v>
      </c>
      <c r="C2738" s="2" t="s">
        <v>8512</v>
      </c>
      <c r="D2738" s="2" t="s">
        <v>1572</v>
      </c>
      <c r="E2738" s="2" t="s">
        <v>19881</v>
      </c>
      <c r="F2738" s="2" t="s">
        <v>19882</v>
      </c>
      <c r="G2738" s="2" t="s">
        <v>134</v>
      </c>
      <c r="H2738" s="2" t="s">
        <v>19883</v>
      </c>
      <c r="I2738" s="2" t="s">
        <v>19884</v>
      </c>
      <c r="J2738" s="3" t="s">
        <v>19885</v>
      </c>
      <c r="K2738" s="4">
        <v>44117</v>
      </c>
      <c r="L2738" s="3" t="s">
        <v>19886</v>
      </c>
    </row>
    <row r="2739" spans="1:12" x14ac:dyDescent="0.2">
      <c r="A2739" s="1">
        <v>2738</v>
      </c>
      <c r="B2739" s="2" t="s">
        <v>19887</v>
      </c>
      <c r="C2739" s="2" t="s">
        <v>2493</v>
      </c>
      <c r="D2739" s="2" t="s">
        <v>842</v>
      </c>
      <c r="E2739" s="2" t="s">
        <v>19888</v>
      </c>
      <c r="F2739" s="2" t="s">
        <v>19889</v>
      </c>
      <c r="G2739" s="2" t="s">
        <v>457</v>
      </c>
      <c r="H2739" s="2" t="s">
        <v>19890</v>
      </c>
      <c r="I2739" s="2" t="s">
        <v>19891</v>
      </c>
      <c r="J2739" s="3" t="s">
        <v>19892</v>
      </c>
      <c r="K2739" s="4">
        <v>44568</v>
      </c>
      <c r="L2739" s="3" t="s">
        <v>19893</v>
      </c>
    </row>
    <row r="2740" spans="1:12" x14ac:dyDescent="0.2">
      <c r="A2740" s="1">
        <v>2739</v>
      </c>
      <c r="B2740" s="2" t="s">
        <v>19894</v>
      </c>
      <c r="C2740" s="2" t="s">
        <v>1579</v>
      </c>
      <c r="D2740" s="2" t="s">
        <v>3385</v>
      </c>
      <c r="E2740" s="2" t="s">
        <v>19895</v>
      </c>
      <c r="F2740" s="2" t="s">
        <v>19896</v>
      </c>
      <c r="G2740" s="2" t="s">
        <v>2051</v>
      </c>
      <c r="H2740" s="2" t="s">
        <v>19897</v>
      </c>
      <c r="I2740" s="2" t="s">
        <v>19898</v>
      </c>
      <c r="J2740" s="3" t="s">
        <v>19899</v>
      </c>
      <c r="K2740" s="4">
        <v>44062</v>
      </c>
      <c r="L2740" s="3" t="s">
        <v>19900</v>
      </c>
    </row>
    <row r="2741" spans="1:12" x14ac:dyDescent="0.2">
      <c r="A2741" s="1">
        <v>2740</v>
      </c>
      <c r="B2741" s="2" t="s">
        <v>19901</v>
      </c>
      <c r="C2741" s="2" t="s">
        <v>481</v>
      </c>
      <c r="D2741" s="2" t="s">
        <v>8080</v>
      </c>
      <c r="E2741" s="2" t="s">
        <v>19902</v>
      </c>
      <c r="F2741" s="2" t="s">
        <v>19903</v>
      </c>
      <c r="G2741" s="2" t="s">
        <v>247</v>
      </c>
      <c r="H2741" s="2" t="s">
        <v>19904</v>
      </c>
      <c r="I2741" s="2" t="s">
        <v>19905</v>
      </c>
      <c r="J2741" s="3" t="s">
        <v>19906</v>
      </c>
      <c r="K2741" s="4">
        <v>44477</v>
      </c>
      <c r="L2741" s="3" t="s">
        <v>19907</v>
      </c>
    </row>
    <row r="2742" spans="1:12" x14ac:dyDescent="0.2">
      <c r="A2742" s="1">
        <v>2741</v>
      </c>
      <c r="B2742" s="2" t="s">
        <v>19908</v>
      </c>
      <c r="C2742" s="2" t="s">
        <v>12379</v>
      </c>
      <c r="D2742" s="2" t="s">
        <v>9646</v>
      </c>
      <c r="E2742" s="2" t="s">
        <v>19909</v>
      </c>
      <c r="F2742" s="2" t="s">
        <v>19910</v>
      </c>
      <c r="G2742" s="2" t="s">
        <v>1058</v>
      </c>
      <c r="H2742" s="2" t="s">
        <v>19911</v>
      </c>
      <c r="I2742" s="2" t="s">
        <v>19912</v>
      </c>
      <c r="J2742" s="3" t="s">
        <v>19913</v>
      </c>
      <c r="K2742" s="4">
        <v>43918</v>
      </c>
      <c r="L2742" s="3" t="s">
        <v>19914</v>
      </c>
    </row>
    <row r="2743" spans="1:12" x14ac:dyDescent="0.2">
      <c r="A2743" s="1">
        <v>2742</v>
      </c>
      <c r="B2743" s="2" t="s">
        <v>19915</v>
      </c>
      <c r="C2743" s="2" t="s">
        <v>1261</v>
      </c>
      <c r="D2743" s="2" t="s">
        <v>19031</v>
      </c>
      <c r="E2743" s="2" t="s">
        <v>19916</v>
      </c>
      <c r="F2743" s="2" t="s">
        <v>19917</v>
      </c>
      <c r="G2743" s="2" t="s">
        <v>5041</v>
      </c>
      <c r="H2743" s="2" t="s">
        <v>19918</v>
      </c>
      <c r="I2743" s="2" t="s">
        <v>19919</v>
      </c>
      <c r="J2743" s="3" t="s">
        <v>19920</v>
      </c>
      <c r="K2743" s="4">
        <v>44171</v>
      </c>
      <c r="L2743" s="3" t="s">
        <v>19921</v>
      </c>
    </row>
    <row r="2744" spans="1:12" x14ac:dyDescent="0.2">
      <c r="A2744" s="1">
        <v>2743</v>
      </c>
      <c r="B2744" s="2" t="s">
        <v>19922</v>
      </c>
      <c r="C2744" s="2" t="s">
        <v>1192</v>
      </c>
      <c r="D2744" s="2" t="s">
        <v>861</v>
      </c>
      <c r="E2744" s="2" t="s">
        <v>19923</v>
      </c>
      <c r="F2744" s="2" t="s">
        <v>19924</v>
      </c>
      <c r="G2744" s="2" t="s">
        <v>320</v>
      </c>
      <c r="H2744" s="2">
        <f>1-67-698-6722</f>
        <v>-7486</v>
      </c>
      <c r="I2744" s="2" t="s">
        <v>19925</v>
      </c>
      <c r="J2744" s="3" t="s">
        <v>19926</v>
      </c>
      <c r="K2744" s="4">
        <v>44069</v>
      </c>
      <c r="L2744" s="3" t="s">
        <v>19927</v>
      </c>
    </row>
    <row r="2745" spans="1:12" x14ac:dyDescent="0.2">
      <c r="A2745" s="1">
        <v>2744</v>
      </c>
      <c r="B2745" s="2" t="s">
        <v>19928</v>
      </c>
      <c r="C2745" s="2" t="s">
        <v>4954</v>
      </c>
      <c r="D2745" s="2" t="s">
        <v>4962</v>
      </c>
      <c r="E2745" s="2" t="s">
        <v>19929</v>
      </c>
      <c r="F2745" s="2" t="s">
        <v>19930</v>
      </c>
      <c r="G2745" s="2" t="s">
        <v>369</v>
      </c>
      <c r="H2745" s="2" t="s">
        <v>19931</v>
      </c>
      <c r="I2745" s="2" t="s">
        <v>19932</v>
      </c>
      <c r="J2745" s="3" t="s">
        <v>19933</v>
      </c>
      <c r="K2745" s="4">
        <v>44027</v>
      </c>
      <c r="L2745" s="3" t="s">
        <v>19934</v>
      </c>
    </row>
    <row r="2746" spans="1:12" x14ac:dyDescent="0.2">
      <c r="A2746" s="1">
        <v>2745</v>
      </c>
      <c r="B2746" s="2" t="s">
        <v>19935</v>
      </c>
      <c r="C2746" s="2" t="s">
        <v>2178</v>
      </c>
      <c r="D2746" s="2" t="s">
        <v>983</v>
      </c>
      <c r="E2746" s="2" t="s">
        <v>19936</v>
      </c>
      <c r="F2746" s="2" t="s">
        <v>19937</v>
      </c>
      <c r="G2746" s="2" t="s">
        <v>986</v>
      </c>
      <c r="H2746" s="2" t="s">
        <v>19938</v>
      </c>
      <c r="I2746" s="2" t="s">
        <v>19939</v>
      </c>
      <c r="J2746" s="3" t="s">
        <v>19940</v>
      </c>
      <c r="K2746" s="4">
        <v>43849</v>
      </c>
      <c r="L2746" s="3" t="s">
        <v>19941</v>
      </c>
    </row>
    <row r="2747" spans="1:12" x14ac:dyDescent="0.2">
      <c r="A2747" s="1">
        <v>2746</v>
      </c>
      <c r="B2747" s="2" t="s">
        <v>19942</v>
      </c>
      <c r="C2747" s="2" t="s">
        <v>2086</v>
      </c>
      <c r="D2747" s="2" t="s">
        <v>3499</v>
      </c>
      <c r="E2747" s="2" t="s">
        <v>19943</v>
      </c>
      <c r="F2747" s="2" t="s">
        <v>19944</v>
      </c>
      <c r="G2747" s="2" t="s">
        <v>599</v>
      </c>
      <c r="H2747" s="2" t="s">
        <v>19945</v>
      </c>
      <c r="I2747" s="2" t="s">
        <v>19946</v>
      </c>
      <c r="J2747" s="3" t="s">
        <v>19947</v>
      </c>
      <c r="K2747" s="4">
        <v>44197</v>
      </c>
      <c r="L2747" s="3" t="s">
        <v>19948</v>
      </c>
    </row>
    <row r="2748" spans="1:12" x14ac:dyDescent="0.2">
      <c r="A2748" s="1">
        <v>2747</v>
      </c>
      <c r="B2748" s="2" t="s">
        <v>19949</v>
      </c>
      <c r="C2748" s="2" t="s">
        <v>6031</v>
      </c>
      <c r="D2748" s="2" t="s">
        <v>2574</v>
      </c>
      <c r="E2748" s="2" t="s">
        <v>19950</v>
      </c>
      <c r="F2748" s="2" t="s">
        <v>19951</v>
      </c>
      <c r="G2748" s="2" t="s">
        <v>190</v>
      </c>
      <c r="H2748" s="2">
        <v>48330008</v>
      </c>
      <c r="I2748" s="2">
        <v>4685878041</v>
      </c>
      <c r="J2748" s="3" t="s">
        <v>19952</v>
      </c>
      <c r="K2748" s="4">
        <v>43932</v>
      </c>
      <c r="L2748" s="3" t="s">
        <v>19953</v>
      </c>
    </row>
    <row r="2749" spans="1:12" x14ac:dyDescent="0.2">
      <c r="A2749" s="1">
        <v>2748</v>
      </c>
      <c r="B2749" s="2" t="s">
        <v>19954</v>
      </c>
      <c r="C2749" s="2" t="s">
        <v>158</v>
      </c>
      <c r="D2749" s="2" t="s">
        <v>5144</v>
      </c>
      <c r="E2749" s="2" t="s">
        <v>19955</v>
      </c>
      <c r="F2749" s="2" t="s">
        <v>19956</v>
      </c>
      <c r="G2749" s="2" t="s">
        <v>98</v>
      </c>
      <c r="H2749" s="2">
        <v>3802922765</v>
      </c>
      <c r="I2749" s="2" t="s">
        <v>19957</v>
      </c>
      <c r="J2749" s="3" t="s">
        <v>19958</v>
      </c>
      <c r="K2749" s="4">
        <v>44646</v>
      </c>
      <c r="L2749" s="3" t="s">
        <v>19959</v>
      </c>
    </row>
    <row r="2750" spans="1:12" x14ac:dyDescent="0.2">
      <c r="A2750" s="1">
        <v>2749</v>
      </c>
      <c r="B2750" s="2" t="s">
        <v>19960</v>
      </c>
      <c r="C2750" s="2" t="s">
        <v>7205</v>
      </c>
      <c r="D2750" s="2" t="s">
        <v>1065</v>
      </c>
      <c r="E2750" s="2" t="s">
        <v>19961</v>
      </c>
      <c r="F2750" s="2" t="s">
        <v>19962</v>
      </c>
      <c r="G2750" s="2" t="s">
        <v>428</v>
      </c>
      <c r="H2750" s="2" t="s">
        <v>19963</v>
      </c>
      <c r="I2750" s="2" t="s">
        <v>19964</v>
      </c>
      <c r="J2750" s="3" t="s">
        <v>19965</v>
      </c>
      <c r="K2750" s="4">
        <v>44271</v>
      </c>
      <c r="L2750" s="3" t="s">
        <v>19966</v>
      </c>
    </row>
    <row r="2751" spans="1:12" x14ac:dyDescent="0.2">
      <c r="A2751" s="1">
        <v>2750</v>
      </c>
      <c r="B2751" s="2" t="s">
        <v>19967</v>
      </c>
      <c r="C2751" s="2" t="s">
        <v>1843</v>
      </c>
      <c r="D2751" s="2" t="s">
        <v>489</v>
      </c>
      <c r="E2751" s="2" t="s">
        <v>19968</v>
      </c>
      <c r="F2751" s="2" t="s">
        <v>19969</v>
      </c>
      <c r="G2751" s="2" t="s">
        <v>6042</v>
      </c>
      <c r="H2751" s="2" t="s">
        <v>19970</v>
      </c>
      <c r="I2751" s="2" t="s">
        <v>19971</v>
      </c>
      <c r="J2751" s="3" t="s">
        <v>19972</v>
      </c>
      <c r="K2751" s="4">
        <v>44006</v>
      </c>
      <c r="L2751" s="3" t="s">
        <v>19973</v>
      </c>
    </row>
    <row r="2752" spans="1:12" x14ac:dyDescent="0.2">
      <c r="A2752" s="1">
        <v>2751</v>
      </c>
      <c r="B2752" s="2" t="s">
        <v>19974</v>
      </c>
      <c r="C2752" s="2" t="s">
        <v>1279</v>
      </c>
      <c r="D2752" s="2" t="s">
        <v>3902</v>
      </c>
      <c r="E2752" s="2" t="s">
        <v>19975</v>
      </c>
      <c r="F2752" s="2" t="s">
        <v>19976</v>
      </c>
      <c r="G2752" s="2" t="s">
        <v>1104</v>
      </c>
      <c r="H2752" s="2" t="s">
        <v>19977</v>
      </c>
      <c r="I2752" s="2" t="s">
        <v>19978</v>
      </c>
      <c r="J2752" s="3" t="s">
        <v>19979</v>
      </c>
      <c r="K2752" s="4">
        <v>43923</v>
      </c>
      <c r="L2752" s="3" t="s">
        <v>19980</v>
      </c>
    </row>
    <row r="2753" spans="1:12" x14ac:dyDescent="0.2">
      <c r="A2753" s="1">
        <v>2752</v>
      </c>
      <c r="B2753" s="2" t="s">
        <v>19981</v>
      </c>
      <c r="C2753" s="2" t="s">
        <v>10060</v>
      </c>
      <c r="D2753" s="2" t="s">
        <v>4106</v>
      </c>
      <c r="E2753" s="2" t="s">
        <v>19982</v>
      </c>
      <c r="F2753" s="2" t="s">
        <v>19983</v>
      </c>
      <c r="G2753" s="2" t="s">
        <v>910</v>
      </c>
      <c r="H2753" s="2" t="s">
        <v>19984</v>
      </c>
      <c r="I2753" s="2">
        <v>2941675455</v>
      </c>
      <c r="J2753" s="3" t="s">
        <v>19985</v>
      </c>
      <c r="K2753" s="4">
        <v>44559</v>
      </c>
      <c r="L2753" s="3" t="s">
        <v>19986</v>
      </c>
    </row>
    <row r="2754" spans="1:12" x14ac:dyDescent="0.2">
      <c r="A2754" s="1">
        <v>2753</v>
      </c>
      <c r="B2754" s="2" t="s">
        <v>19987</v>
      </c>
      <c r="C2754" s="2" t="s">
        <v>4208</v>
      </c>
      <c r="D2754" s="2" t="s">
        <v>8136</v>
      </c>
      <c r="E2754" s="2" t="s">
        <v>19988</v>
      </c>
      <c r="F2754" s="2" t="s">
        <v>19989</v>
      </c>
      <c r="G2754" s="2" t="s">
        <v>2918</v>
      </c>
      <c r="H2754" s="2" t="s">
        <v>19990</v>
      </c>
      <c r="I2754" s="2" t="s">
        <v>19991</v>
      </c>
      <c r="J2754" s="3" t="s">
        <v>19992</v>
      </c>
      <c r="K2754" s="4">
        <v>44195</v>
      </c>
      <c r="L2754" s="3" t="s">
        <v>19993</v>
      </c>
    </row>
    <row r="2755" spans="1:12" x14ac:dyDescent="0.2">
      <c r="A2755" s="1">
        <v>2754</v>
      </c>
      <c r="B2755" s="2" t="s">
        <v>19994</v>
      </c>
      <c r="C2755" s="2" t="s">
        <v>2841</v>
      </c>
      <c r="D2755" s="2" t="s">
        <v>692</v>
      </c>
      <c r="E2755" s="2" t="s">
        <v>19995</v>
      </c>
      <c r="F2755" s="2" t="s">
        <v>19996</v>
      </c>
      <c r="G2755" s="2" t="s">
        <v>3133</v>
      </c>
      <c r="H2755" s="2" t="s">
        <v>19997</v>
      </c>
      <c r="I2755" s="2" t="s">
        <v>19998</v>
      </c>
      <c r="J2755" s="3" t="s">
        <v>19999</v>
      </c>
      <c r="K2755" s="4">
        <v>44066</v>
      </c>
      <c r="L2755" s="3" t="s">
        <v>20000</v>
      </c>
    </row>
    <row r="2756" spans="1:12" x14ac:dyDescent="0.2">
      <c r="A2756" s="1">
        <v>2755</v>
      </c>
      <c r="B2756" s="2" t="s">
        <v>20001</v>
      </c>
      <c r="C2756" s="2" t="s">
        <v>2434</v>
      </c>
      <c r="D2756" s="2" t="s">
        <v>4360</v>
      </c>
      <c r="E2756" s="2" t="s">
        <v>20002</v>
      </c>
      <c r="F2756" s="2" t="s">
        <v>9358</v>
      </c>
      <c r="G2756" s="2" t="s">
        <v>457</v>
      </c>
      <c r="H2756" s="2" t="s">
        <v>20003</v>
      </c>
      <c r="I2756" s="2" t="s">
        <v>20004</v>
      </c>
      <c r="J2756" s="3" t="s">
        <v>20005</v>
      </c>
      <c r="K2756" s="4">
        <v>43980</v>
      </c>
      <c r="L2756" s="3" t="s">
        <v>20006</v>
      </c>
    </row>
    <row r="2757" spans="1:12" x14ac:dyDescent="0.2">
      <c r="A2757" s="1">
        <v>2756</v>
      </c>
      <c r="B2757" s="2" t="s">
        <v>20007</v>
      </c>
      <c r="C2757" s="2" t="s">
        <v>9089</v>
      </c>
      <c r="D2757" s="2" t="s">
        <v>7945</v>
      </c>
      <c r="E2757" s="2" t="s">
        <v>20008</v>
      </c>
      <c r="F2757" s="2" t="s">
        <v>20009</v>
      </c>
      <c r="G2757" s="2" t="s">
        <v>350</v>
      </c>
      <c r="H2757" s="2" t="s">
        <v>20010</v>
      </c>
      <c r="I2757" s="2" t="s">
        <v>20011</v>
      </c>
      <c r="J2757" s="3" t="s">
        <v>20012</v>
      </c>
      <c r="K2757" s="4">
        <v>43905</v>
      </c>
      <c r="L2757" s="3" t="s">
        <v>12216</v>
      </c>
    </row>
    <row r="2758" spans="1:12" x14ac:dyDescent="0.2">
      <c r="A2758" s="1">
        <v>2757</v>
      </c>
      <c r="B2758" s="2" t="s">
        <v>20013</v>
      </c>
      <c r="C2758" s="2" t="s">
        <v>8889</v>
      </c>
      <c r="D2758" s="2" t="s">
        <v>12028</v>
      </c>
      <c r="E2758" s="2" t="s">
        <v>20014</v>
      </c>
      <c r="F2758" s="2" t="s">
        <v>20015</v>
      </c>
      <c r="G2758" s="2" t="s">
        <v>1489</v>
      </c>
      <c r="H2758" s="2" t="s">
        <v>20016</v>
      </c>
      <c r="I2758" s="2" t="s">
        <v>20017</v>
      </c>
      <c r="J2758" s="3" t="s">
        <v>20018</v>
      </c>
      <c r="K2758" s="4">
        <v>44526</v>
      </c>
      <c r="L2758" s="3" t="s">
        <v>20019</v>
      </c>
    </row>
    <row r="2759" spans="1:12" x14ac:dyDescent="0.2">
      <c r="A2759" s="1">
        <v>2758</v>
      </c>
      <c r="B2759" s="2" t="s">
        <v>20020</v>
      </c>
      <c r="C2759" s="2" t="s">
        <v>8670</v>
      </c>
      <c r="D2759" s="2" t="s">
        <v>614</v>
      </c>
      <c r="E2759" s="2" t="s">
        <v>20021</v>
      </c>
      <c r="F2759" s="2" t="s">
        <v>7535</v>
      </c>
      <c r="G2759" s="2" t="s">
        <v>7345</v>
      </c>
      <c r="H2759" s="2" t="s">
        <v>20022</v>
      </c>
      <c r="I2759" s="2" t="s">
        <v>20023</v>
      </c>
      <c r="J2759" s="3" t="s">
        <v>20024</v>
      </c>
      <c r="K2759" s="4">
        <v>44141</v>
      </c>
      <c r="L2759" s="3" t="s">
        <v>20025</v>
      </c>
    </row>
    <row r="2760" spans="1:12" x14ac:dyDescent="0.2">
      <c r="A2760" s="1">
        <v>2759</v>
      </c>
      <c r="B2760" s="2" t="s">
        <v>20026</v>
      </c>
      <c r="C2760" s="2" t="s">
        <v>2094</v>
      </c>
      <c r="D2760" s="2" t="s">
        <v>9823</v>
      </c>
      <c r="E2760" s="2" t="s">
        <v>20027</v>
      </c>
      <c r="F2760" s="2" t="s">
        <v>20028</v>
      </c>
      <c r="G2760" s="2" t="s">
        <v>4698</v>
      </c>
      <c r="H2760" s="2" t="s">
        <v>20029</v>
      </c>
      <c r="I2760" s="2" t="s">
        <v>20030</v>
      </c>
      <c r="J2760" s="3" t="s">
        <v>20031</v>
      </c>
      <c r="K2760" s="4">
        <v>44343</v>
      </c>
      <c r="L2760" s="3" t="s">
        <v>20032</v>
      </c>
    </row>
    <row r="2761" spans="1:12" x14ac:dyDescent="0.2">
      <c r="A2761" s="1">
        <v>2760</v>
      </c>
      <c r="B2761" s="2" t="s">
        <v>20033</v>
      </c>
      <c r="C2761" s="2" t="s">
        <v>167</v>
      </c>
      <c r="D2761" s="2" t="s">
        <v>1119</v>
      </c>
      <c r="E2761" s="2" t="s">
        <v>20034</v>
      </c>
      <c r="F2761" s="2" t="s">
        <v>20035</v>
      </c>
      <c r="G2761" s="2" t="s">
        <v>986</v>
      </c>
      <c r="H2761" s="2" t="s">
        <v>20036</v>
      </c>
      <c r="I2761" s="2">
        <v>7352117382</v>
      </c>
      <c r="J2761" s="3" t="s">
        <v>20037</v>
      </c>
      <c r="K2761" s="4">
        <v>44622</v>
      </c>
      <c r="L2761" s="3" t="s">
        <v>20038</v>
      </c>
    </row>
    <row r="2762" spans="1:12" x14ac:dyDescent="0.2">
      <c r="A2762" s="1">
        <v>2761</v>
      </c>
      <c r="B2762" s="2" t="s">
        <v>20039</v>
      </c>
      <c r="C2762" s="2" t="s">
        <v>6178</v>
      </c>
      <c r="D2762" s="2" t="s">
        <v>15299</v>
      </c>
      <c r="E2762" s="2" t="s">
        <v>20040</v>
      </c>
      <c r="F2762" s="2" t="s">
        <v>20041</v>
      </c>
      <c r="G2762" s="2" t="s">
        <v>4149</v>
      </c>
      <c r="H2762" s="2" t="s">
        <v>20042</v>
      </c>
      <c r="I2762" s="2" t="s">
        <v>20043</v>
      </c>
      <c r="J2762" s="3" t="s">
        <v>20044</v>
      </c>
      <c r="K2762" s="4">
        <v>44224</v>
      </c>
      <c r="L2762" s="3" t="s">
        <v>20045</v>
      </c>
    </row>
    <row r="2763" spans="1:12" x14ac:dyDescent="0.2">
      <c r="A2763" s="1">
        <v>2762</v>
      </c>
      <c r="B2763" s="2" t="s">
        <v>20046</v>
      </c>
      <c r="C2763" s="2" t="s">
        <v>1495</v>
      </c>
      <c r="D2763" s="2" t="s">
        <v>2324</v>
      </c>
      <c r="E2763" s="2" t="s">
        <v>20047</v>
      </c>
      <c r="F2763" s="2" t="s">
        <v>20048</v>
      </c>
      <c r="G2763" s="2" t="s">
        <v>6142</v>
      </c>
      <c r="H2763" s="2" t="s">
        <v>20049</v>
      </c>
      <c r="I2763" s="2" t="s">
        <v>20050</v>
      </c>
      <c r="J2763" s="3" t="s">
        <v>20051</v>
      </c>
      <c r="K2763" s="4">
        <v>44057</v>
      </c>
      <c r="L2763" s="3" t="s">
        <v>20052</v>
      </c>
    </row>
    <row r="2764" spans="1:12" x14ac:dyDescent="0.2">
      <c r="A2764" s="1">
        <v>2763</v>
      </c>
      <c r="B2764" s="2" t="s">
        <v>20053</v>
      </c>
      <c r="C2764" s="2" t="s">
        <v>1093</v>
      </c>
      <c r="D2764" s="2" t="s">
        <v>954</v>
      </c>
      <c r="E2764" s="2" t="s">
        <v>20054</v>
      </c>
      <c r="F2764" s="2" t="s">
        <v>20055</v>
      </c>
      <c r="G2764" s="2" t="s">
        <v>1738</v>
      </c>
      <c r="H2764" s="2" t="s">
        <v>20056</v>
      </c>
      <c r="I2764" s="2" t="s">
        <v>20057</v>
      </c>
      <c r="J2764" s="3" t="s">
        <v>20058</v>
      </c>
      <c r="K2764" s="4">
        <v>44060</v>
      </c>
      <c r="L2764" s="3" t="s">
        <v>20059</v>
      </c>
    </row>
    <row r="2765" spans="1:12" x14ac:dyDescent="0.2">
      <c r="A2765" s="1">
        <v>2764</v>
      </c>
      <c r="B2765" s="2" t="s">
        <v>20060</v>
      </c>
      <c r="C2765" s="2" t="s">
        <v>14062</v>
      </c>
      <c r="D2765" s="2" t="s">
        <v>20061</v>
      </c>
      <c r="E2765" s="2" t="s">
        <v>20062</v>
      </c>
      <c r="F2765" s="2" t="s">
        <v>20063</v>
      </c>
      <c r="G2765" s="2" t="s">
        <v>2327</v>
      </c>
      <c r="H2765" s="2" t="s">
        <v>20064</v>
      </c>
      <c r="I2765" s="2" t="s">
        <v>20065</v>
      </c>
      <c r="J2765" s="3" t="s">
        <v>20066</v>
      </c>
      <c r="K2765" s="4">
        <v>43924</v>
      </c>
      <c r="L2765" s="3" t="s">
        <v>20067</v>
      </c>
    </row>
    <row r="2766" spans="1:12" x14ac:dyDescent="0.2">
      <c r="A2766" s="1">
        <v>2765</v>
      </c>
      <c r="B2766" s="2" t="s">
        <v>20068</v>
      </c>
      <c r="C2766" s="2" t="s">
        <v>3505</v>
      </c>
      <c r="D2766" s="2" t="s">
        <v>2222</v>
      </c>
      <c r="E2766" s="2" t="s">
        <v>20069</v>
      </c>
      <c r="F2766" s="2" t="s">
        <v>20070</v>
      </c>
      <c r="G2766" s="2" t="s">
        <v>741</v>
      </c>
      <c r="H2766" s="2" t="s">
        <v>20071</v>
      </c>
      <c r="I2766" s="2">
        <f>1-250-49-9762</f>
        <v>-10060</v>
      </c>
      <c r="J2766" s="3" t="s">
        <v>20072</v>
      </c>
      <c r="K2766" s="4">
        <v>44175</v>
      </c>
      <c r="L2766" s="3" t="s">
        <v>20073</v>
      </c>
    </row>
    <row r="2767" spans="1:12" x14ac:dyDescent="0.2">
      <c r="A2767" s="1">
        <v>2766</v>
      </c>
      <c r="B2767" s="2" t="s">
        <v>20074</v>
      </c>
      <c r="C2767" s="2" t="s">
        <v>9796</v>
      </c>
      <c r="D2767" s="2" t="s">
        <v>6616</v>
      </c>
      <c r="E2767" s="2" t="s">
        <v>20075</v>
      </c>
      <c r="F2767" s="2" t="s">
        <v>20076</v>
      </c>
      <c r="G2767" s="2" t="s">
        <v>652</v>
      </c>
      <c r="H2767" s="2" t="s">
        <v>20077</v>
      </c>
      <c r="I2767" s="2" t="s">
        <v>20078</v>
      </c>
      <c r="J2767" s="3" t="s">
        <v>20079</v>
      </c>
      <c r="K2767" s="4">
        <v>44367</v>
      </c>
      <c r="L2767" s="3" t="s">
        <v>20080</v>
      </c>
    </row>
    <row r="2768" spans="1:12" x14ac:dyDescent="0.2">
      <c r="A2768" s="1">
        <v>2767</v>
      </c>
      <c r="B2768" s="2" t="s">
        <v>20081</v>
      </c>
      <c r="C2768" s="2" t="s">
        <v>1209</v>
      </c>
      <c r="D2768" s="2" t="s">
        <v>6262</v>
      </c>
      <c r="E2768" s="2" t="s">
        <v>20082</v>
      </c>
      <c r="F2768" s="2" t="s">
        <v>20083</v>
      </c>
      <c r="G2768" s="2" t="s">
        <v>7345</v>
      </c>
      <c r="H2768" s="2" t="s">
        <v>20084</v>
      </c>
      <c r="I2768" s="2" t="s">
        <v>20085</v>
      </c>
      <c r="J2768" s="3" t="s">
        <v>20086</v>
      </c>
      <c r="K2768" s="4">
        <v>44658</v>
      </c>
      <c r="L2768" s="3" t="s">
        <v>20087</v>
      </c>
    </row>
    <row r="2769" spans="1:12" x14ac:dyDescent="0.2">
      <c r="A2769" s="1">
        <v>2768</v>
      </c>
      <c r="B2769" s="2" t="s">
        <v>20088</v>
      </c>
      <c r="C2769" s="2" t="s">
        <v>8253</v>
      </c>
      <c r="D2769" s="2" t="s">
        <v>24</v>
      </c>
      <c r="E2769" s="2" t="s">
        <v>20089</v>
      </c>
      <c r="F2769" s="2" t="s">
        <v>20090</v>
      </c>
      <c r="G2769" s="2" t="s">
        <v>2033</v>
      </c>
      <c r="H2769" s="2" t="s">
        <v>20091</v>
      </c>
      <c r="I2769" s="2" t="s">
        <v>20092</v>
      </c>
      <c r="J2769" s="3" t="s">
        <v>20093</v>
      </c>
      <c r="K2769" s="4">
        <v>44552</v>
      </c>
      <c r="L2769" s="3" t="s">
        <v>20094</v>
      </c>
    </row>
    <row r="2770" spans="1:12" x14ac:dyDescent="0.2">
      <c r="A2770" s="1">
        <v>2769</v>
      </c>
      <c r="B2770" s="2" t="s">
        <v>20095</v>
      </c>
      <c r="C2770" s="2" t="s">
        <v>4482</v>
      </c>
      <c r="D2770" s="2" t="s">
        <v>8318</v>
      </c>
      <c r="E2770" s="2" t="s">
        <v>20096</v>
      </c>
      <c r="F2770" s="2" t="s">
        <v>20097</v>
      </c>
      <c r="G2770" s="2" t="s">
        <v>4149</v>
      </c>
      <c r="H2770" s="2">
        <v>1435993231</v>
      </c>
      <c r="I2770" s="2" t="s">
        <v>20098</v>
      </c>
      <c r="J2770" s="3" t="s">
        <v>20099</v>
      </c>
      <c r="K2770" s="4">
        <v>44421</v>
      </c>
      <c r="L2770" s="3" t="s">
        <v>20100</v>
      </c>
    </row>
    <row r="2771" spans="1:12" x14ac:dyDescent="0.2">
      <c r="A2771" s="1">
        <v>2770</v>
      </c>
      <c r="B2771" s="2" t="s">
        <v>20101</v>
      </c>
      <c r="C2771" s="2" t="s">
        <v>5668</v>
      </c>
      <c r="D2771" s="2" t="s">
        <v>1598</v>
      </c>
      <c r="E2771" s="2" t="s">
        <v>20102</v>
      </c>
      <c r="F2771" s="2" t="s">
        <v>20103</v>
      </c>
      <c r="G2771" s="2" t="s">
        <v>340</v>
      </c>
      <c r="H2771" s="2" t="s">
        <v>20104</v>
      </c>
      <c r="I2771" s="2" t="s">
        <v>20105</v>
      </c>
      <c r="J2771" s="3" t="s">
        <v>20106</v>
      </c>
      <c r="K2771" s="4">
        <v>44618</v>
      </c>
      <c r="L2771" s="3" t="s">
        <v>20107</v>
      </c>
    </row>
    <row r="2772" spans="1:12" x14ac:dyDescent="0.2">
      <c r="A2772" s="1">
        <v>2771</v>
      </c>
      <c r="B2772" s="2" t="s">
        <v>20108</v>
      </c>
      <c r="C2772" s="2" t="s">
        <v>8219</v>
      </c>
      <c r="D2772" s="2" t="s">
        <v>6805</v>
      </c>
      <c r="E2772" s="2" t="s">
        <v>20109</v>
      </c>
      <c r="F2772" s="2" t="s">
        <v>20110</v>
      </c>
      <c r="G2772" s="2" t="s">
        <v>2255</v>
      </c>
      <c r="H2772" s="2">
        <v>5593990890</v>
      </c>
      <c r="I2772" s="2" t="s">
        <v>20111</v>
      </c>
      <c r="J2772" s="3" t="s">
        <v>20112</v>
      </c>
      <c r="K2772" s="4">
        <v>44616</v>
      </c>
      <c r="L2772" s="3" t="s">
        <v>20113</v>
      </c>
    </row>
    <row r="2773" spans="1:12" x14ac:dyDescent="0.2">
      <c r="A2773" s="1">
        <v>2772</v>
      </c>
      <c r="B2773" s="2" t="s">
        <v>20114</v>
      </c>
      <c r="C2773" s="2" t="s">
        <v>2383</v>
      </c>
      <c r="D2773" s="2" t="s">
        <v>7630</v>
      </c>
      <c r="E2773" s="2" t="s">
        <v>20115</v>
      </c>
      <c r="F2773" s="2" t="s">
        <v>20116</v>
      </c>
      <c r="G2773" s="2" t="s">
        <v>1627</v>
      </c>
      <c r="H2773" s="2" t="s">
        <v>20117</v>
      </c>
      <c r="I2773" s="2" t="s">
        <v>20118</v>
      </c>
      <c r="J2773" s="3" t="s">
        <v>20119</v>
      </c>
      <c r="K2773" s="4">
        <v>44681</v>
      </c>
      <c r="L2773" s="3" t="s">
        <v>20120</v>
      </c>
    </row>
    <row r="2774" spans="1:12" x14ac:dyDescent="0.2">
      <c r="A2774" s="1">
        <v>2773</v>
      </c>
      <c r="B2774" s="2" t="s">
        <v>20121</v>
      </c>
      <c r="C2774" s="2" t="s">
        <v>3237</v>
      </c>
      <c r="D2774" s="2" t="s">
        <v>4056</v>
      </c>
      <c r="E2774" s="2" t="s">
        <v>20122</v>
      </c>
      <c r="F2774" s="2" t="s">
        <v>20123</v>
      </c>
      <c r="G2774" s="2" t="s">
        <v>2297</v>
      </c>
      <c r="H2774" s="2" t="s">
        <v>20124</v>
      </c>
      <c r="I2774" s="2" t="s">
        <v>20125</v>
      </c>
      <c r="J2774" s="3" t="s">
        <v>20126</v>
      </c>
      <c r="K2774" s="4">
        <v>43903</v>
      </c>
      <c r="L2774" s="3" t="s">
        <v>20127</v>
      </c>
    </row>
    <row r="2775" spans="1:12" x14ac:dyDescent="0.2">
      <c r="A2775" s="1">
        <v>2774</v>
      </c>
      <c r="B2775" s="2" t="s">
        <v>20128</v>
      </c>
      <c r="C2775" s="2" t="s">
        <v>6836</v>
      </c>
      <c r="D2775" s="2" t="s">
        <v>3934</v>
      </c>
      <c r="E2775" s="2" t="s">
        <v>20129</v>
      </c>
      <c r="F2775" s="2" t="s">
        <v>20130</v>
      </c>
      <c r="G2775" s="2" t="s">
        <v>36</v>
      </c>
      <c r="H2775" s="2" t="s">
        <v>20131</v>
      </c>
      <c r="I2775" s="2">
        <v>2234923575</v>
      </c>
      <c r="J2775" s="3" t="s">
        <v>20132</v>
      </c>
      <c r="K2775" s="4">
        <v>44681</v>
      </c>
      <c r="L2775" s="3" t="s">
        <v>20133</v>
      </c>
    </row>
    <row r="2776" spans="1:12" x14ac:dyDescent="0.2">
      <c r="A2776" s="1">
        <v>2775</v>
      </c>
      <c r="B2776" s="2" t="s">
        <v>20134</v>
      </c>
      <c r="C2776" s="2" t="s">
        <v>1495</v>
      </c>
      <c r="D2776" s="2" t="s">
        <v>7351</v>
      </c>
      <c r="E2776" s="2" t="s">
        <v>20135</v>
      </c>
      <c r="F2776" s="2" t="s">
        <v>20136</v>
      </c>
      <c r="G2776" s="2" t="s">
        <v>1738</v>
      </c>
      <c r="H2776" s="2">
        <v>179257815</v>
      </c>
      <c r="I2776" s="2" t="s">
        <v>20137</v>
      </c>
      <c r="J2776" s="3" t="s">
        <v>20138</v>
      </c>
      <c r="K2776" s="4">
        <v>44650</v>
      </c>
      <c r="L2776" s="3" t="s">
        <v>20139</v>
      </c>
    </row>
    <row r="2777" spans="1:12" x14ac:dyDescent="0.2">
      <c r="A2777" s="1">
        <v>2776</v>
      </c>
      <c r="B2777" s="2" t="s">
        <v>20140</v>
      </c>
      <c r="C2777" s="2" t="s">
        <v>2582</v>
      </c>
      <c r="D2777" s="2" t="s">
        <v>3183</v>
      </c>
      <c r="E2777" s="2" t="s">
        <v>20141</v>
      </c>
      <c r="F2777" s="2" t="s">
        <v>20142</v>
      </c>
      <c r="G2777" s="2" t="s">
        <v>1837</v>
      </c>
      <c r="H2777" s="2">
        <v>5287278408</v>
      </c>
      <c r="I2777" s="2" t="s">
        <v>20143</v>
      </c>
      <c r="J2777" s="3" t="s">
        <v>20144</v>
      </c>
      <c r="K2777" s="4">
        <v>44007</v>
      </c>
      <c r="L2777" s="3" t="s">
        <v>20145</v>
      </c>
    </row>
    <row r="2778" spans="1:12" x14ac:dyDescent="0.2">
      <c r="A2778" s="1">
        <v>2777</v>
      </c>
      <c r="B2778" s="2" t="s">
        <v>20146</v>
      </c>
      <c r="C2778" s="2" t="s">
        <v>1662</v>
      </c>
      <c r="D2778" s="2" t="s">
        <v>4264</v>
      </c>
      <c r="E2778" s="2" t="s">
        <v>20147</v>
      </c>
      <c r="F2778" s="2" t="s">
        <v>20148</v>
      </c>
      <c r="G2778" s="2" t="s">
        <v>72</v>
      </c>
      <c r="H2778" s="2" t="s">
        <v>20149</v>
      </c>
      <c r="I2778" s="2" t="s">
        <v>20150</v>
      </c>
      <c r="J2778" s="3" t="s">
        <v>20151</v>
      </c>
      <c r="K2778" s="4">
        <v>43901</v>
      </c>
      <c r="L2778" s="3" t="s">
        <v>20152</v>
      </c>
    </row>
    <row r="2779" spans="1:12" x14ac:dyDescent="0.2">
      <c r="A2779" s="1">
        <v>2778</v>
      </c>
      <c r="B2779" s="2" t="s">
        <v>20153</v>
      </c>
      <c r="C2779" s="2" t="s">
        <v>9796</v>
      </c>
      <c r="D2779" s="2" t="s">
        <v>16116</v>
      </c>
      <c r="E2779" s="2" t="s">
        <v>20154</v>
      </c>
      <c r="F2779" s="2" t="s">
        <v>20155</v>
      </c>
      <c r="G2779" s="2" t="s">
        <v>200</v>
      </c>
      <c r="H2779" s="2" t="s">
        <v>20156</v>
      </c>
      <c r="I2779" s="2" t="s">
        <v>20157</v>
      </c>
      <c r="J2779" s="3" t="s">
        <v>20158</v>
      </c>
      <c r="K2779" s="4">
        <v>44057</v>
      </c>
      <c r="L2779" s="3" t="s">
        <v>20159</v>
      </c>
    </row>
    <row r="2780" spans="1:12" x14ac:dyDescent="0.2">
      <c r="A2780" s="1">
        <v>2779</v>
      </c>
      <c r="B2780" s="2" t="s">
        <v>20160</v>
      </c>
      <c r="C2780" s="2" t="s">
        <v>7512</v>
      </c>
      <c r="D2780" s="2" t="s">
        <v>1970</v>
      </c>
      <c r="E2780" s="2" t="s">
        <v>20161</v>
      </c>
      <c r="F2780" s="2" t="s">
        <v>20162</v>
      </c>
      <c r="G2780" s="2" t="s">
        <v>2728</v>
      </c>
      <c r="H2780" s="2" t="s">
        <v>20163</v>
      </c>
      <c r="I2780" s="2" t="s">
        <v>20164</v>
      </c>
      <c r="J2780" s="3" t="s">
        <v>20165</v>
      </c>
      <c r="K2780" s="4">
        <v>44708</v>
      </c>
      <c r="L2780" s="3" t="s">
        <v>20166</v>
      </c>
    </row>
    <row r="2781" spans="1:12" x14ac:dyDescent="0.2">
      <c r="A2781" s="1">
        <v>2780</v>
      </c>
      <c r="B2781" s="2" t="s">
        <v>20167</v>
      </c>
      <c r="C2781" s="2" t="s">
        <v>4105</v>
      </c>
      <c r="D2781" s="2" t="s">
        <v>13386</v>
      </c>
      <c r="E2781" s="2" t="s">
        <v>20168</v>
      </c>
      <c r="F2781" s="2" t="s">
        <v>20169</v>
      </c>
      <c r="G2781" s="2" t="s">
        <v>283</v>
      </c>
      <c r="H2781" s="2" t="s">
        <v>20170</v>
      </c>
      <c r="I2781" s="2">
        <f>1-713-279-7</f>
        <v>-998</v>
      </c>
      <c r="J2781" s="3" t="s">
        <v>20171</v>
      </c>
      <c r="K2781" s="4">
        <v>44652</v>
      </c>
      <c r="L2781" s="3" t="s">
        <v>20172</v>
      </c>
    </row>
    <row r="2782" spans="1:12" x14ac:dyDescent="0.2">
      <c r="A2782" s="1">
        <v>2781</v>
      </c>
      <c r="B2782" s="2" t="s">
        <v>20173</v>
      </c>
      <c r="C2782" s="2" t="s">
        <v>1466</v>
      </c>
      <c r="D2782" s="2" t="s">
        <v>327</v>
      </c>
      <c r="E2782" s="2" t="s">
        <v>20174</v>
      </c>
      <c r="F2782" s="2" t="s">
        <v>20175</v>
      </c>
      <c r="G2782" s="2" t="s">
        <v>1665</v>
      </c>
      <c r="H2782" s="2" t="s">
        <v>20176</v>
      </c>
      <c r="I2782" s="2" t="s">
        <v>20177</v>
      </c>
      <c r="J2782" s="3" t="s">
        <v>20178</v>
      </c>
      <c r="K2782" s="4">
        <v>44667</v>
      </c>
      <c r="L2782" s="3" t="s">
        <v>20179</v>
      </c>
    </row>
    <row r="2783" spans="1:12" x14ac:dyDescent="0.2">
      <c r="A2783" s="1">
        <v>2782</v>
      </c>
      <c r="B2783" s="2" t="s">
        <v>20180</v>
      </c>
      <c r="C2783" s="2" t="s">
        <v>206</v>
      </c>
      <c r="D2783" s="2" t="s">
        <v>851</v>
      </c>
      <c r="E2783" s="2" t="s">
        <v>20181</v>
      </c>
      <c r="F2783" s="2" t="s">
        <v>20182</v>
      </c>
      <c r="G2783" s="2" t="s">
        <v>2636</v>
      </c>
      <c r="H2783" s="2" t="s">
        <v>20183</v>
      </c>
      <c r="I2783" s="2" t="s">
        <v>20184</v>
      </c>
      <c r="J2783" s="3" t="s">
        <v>20185</v>
      </c>
      <c r="K2783" s="4">
        <v>44332</v>
      </c>
      <c r="L2783" s="3" t="s">
        <v>20186</v>
      </c>
    </row>
    <row r="2784" spans="1:12" x14ac:dyDescent="0.2">
      <c r="A2784" s="1">
        <v>2783</v>
      </c>
      <c r="B2784" s="2" t="s">
        <v>20187</v>
      </c>
      <c r="C2784" s="2" t="s">
        <v>8909</v>
      </c>
      <c r="D2784" s="2" t="s">
        <v>10196</v>
      </c>
      <c r="E2784" s="2" t="s">
        <v>20188</v>
      </c>
      <c r="F2784" s="2" t="s">
        <v>18500</v>
      </c>
      <c r="G2784" s="2" t="s">
        <v>6142</v>
      </c>
      <c r="H2784" s="2" t="s">
        <v>20189</v>
      </c>
      <c r="I2784" s="2" t="s">
        <v>20190</v>
      </c>
      <c r="J2784" s="3" t="s">
        <v>20191</v>
      </c>
      <c r="K2784" s="4">
        <v>44516</v>
      </c>
      <c r="L2784" s="3" t="s">
        <v>20192</v>
      </c>
    </row>
    <row r="2785" spans="1:12" x14ac:dyDescent="0.2">
      <c r="A2785" s="1">
        <v>2784</v>
      </c>
      <c r="B2785" s="2" t="s">
        <v>20193</v>
      </c>
      <c r="C2785" s="2" t="s">
        <v>4383</v>
      </c>
      <c r="D2785" s="2" t="s">
        <v>20194</v>
      </c>
      <c r="E2785" s="2" t="s">
        <v>20195</v>
      </c>
      <c r="F2785" s="2" t="s">
        <v>20196</v>
      </c>
      <c r="G2785" s="2" t="s">
        <v>1140</v>
      </c>
      <c r="H2785" s="2" t="s">
        <v>20197</v>
      </c>
      <c r="I2785" s="2" t="s">
        <v>20198</v>
      </c>
      <c r="J2785" s="3" t="s">
        <v>20199</v>
      </c>
      <c r="K2785" s="4">
        <v>44701</v>
      </c>
      <c r="L2785" s="3" t="s">
        <v>20200</v>
      </c>
    </row>
    <row r="2786" spans="1:12" x14ac:dyDescent="0.2">
      <c r="A2786" s="1">
        <v>2785</v>
      </c>
      <c r="B2786" s="2" t="s">
        <v>20201</v>
      </c>
      <c r="C2786" s="2" t="s">
        <v>6178</v>
      </c>
      <c r="D2786" s="2" t="s">
        <v>2881</v>
      </c>
      <c r="E2786" s="2" t="s">
        <v>20202</v>
      </c>
      <c r="F2786" s="2" t="s">
        <v>20203</v>
      </c>
      <c r="G2786" s="2" t="s">
        <v>3133</v>
      </c>
      <c r="H2786" s="2" t="s">
        <v>20204</v>
      </c>
      <c r="I2786" s="2" t="s">
        <v>20205</v>
      </c>
      <c r="J2786" s="3" t="s">
        <v>20206</v>
      </c>
      <c r="K2786" s="4">
        <v>44110</v>
      </c>
      <c r="L2786" s="3" t="s">
        <v>20207</v>
      </c>
    </row>
    <row r="2787" spans="1:12" x14ac:dyDescent="0.2">
      <c r="A2787" s="1">
        <v>2786</v>
      </c>
      <c r="B2787" s="2" t="s">
        <v>20208</v>
      </c>
      <c r="C2787" s="2" t="s">
        <v>5076</v>
      </c>
      <c r="D2787" s="2" t="s">
        <v>4647</v>
      </c>
      <c r="E2787" s="2" t="s">
        <v>20209</v>
      </c>
      <c r="F2787" s="2" t="s">
        <v>20210</v>
      </c>
      <c r="G2787" s="2" t="s">
        <v>4545</v>
      </c>
      <c r="H2787" s="2" t="s">
        <v>20211</v>
      </c>
      <c r="I2787" s="2" t="s">
        <v>20212</v>
      </c>
      <c r="J2787" s="3" t="s">
        <v>20213</v>
      </c>
      <c r="K2787" s="4">
        <v>44039</v>
      </c>
      <c r="L2787" s="3" t="s">
        <v>13541</v>
      </c>
    </row>
    <row r="2788" spans="1:12" x14ac:dyDescent="0.2">
      <c r="A2788" s="1">
        <v>2787</v>
      </c>
      <c r="B2788" s="2" t="s">
        <v>20214</v>
      </c>
      <c r="C2788" s="2" t="s">
        <v>2493</v>
      </c>
      <c r="D2788" s="2" t="s">
        <v>6275</v>
      </c>
      <c r="E2788" s="2" t="s">
        <v>20215</v>
      </c>
      <c r="F2788" s="2" t="s">
        <v>20216</v>
      </c>
      <c r="G2788" s="2" t="s">
        <v>125</v>
      </c>
      <c r="H2788" s="2" t="s">
        <v>20217</v>
      </c>
      <c r="I2788" s="2" t="s">
        <v>20218</v>
      </c>
      <c r="J2788" s="3" t="s">
        <v>20219</v>
      </c>
      <c r="K2788" s="4">
        <v>44689</v>
      </c>
      <c r="L2788" s="3" t="s">
        <v>20220</v>
      </c>
    </row>
    <row r="2789" spans="1:12" x14ac:dyDescent="0.2">
      <c r="A2789" s="1">
        <v>2788</v>
      </c>
      <c r="B2789" s="2" t="s">
        <v>20221</v>
      </c>
      <c r="C2789" s="2" t="s">
        <v>1644</v>
      </c>
      <c r="D2789" s="2" t="s">
        <v>18639</v>
      </c>
      <c r="E2789" s="2" t="s">
        <v>20222</v>
      </c>
      <c r="F2789" s="2" t="s">
        <v>20223</v>
      </c>
      <c r="G2789" s="2" t="s">
        <v>4267</v>
      </c>
      <c r="H2789" s="2" t="s">
        <v>20224</v>
      </c>
      <c r="I2789" s="2" t="s">
        <v>20225</v>
      </c>
      <c r="J2789" s="3" t="s">
        <v>20226</v>
      </c>
      <c r="K2789" s="4">
        <v>43851</v>
      </c>
      <c r="L2789" s="3" t="s">
        <v>20227</v>
      </c>
    </row>
    <row r="2790" spans="1:12" x14ac:dyDescent="0.2">
      <c r="A2790" s="1">
        <v>2789</v>
      </c>
      <c r="B2790" s="2" t="s">
        <v>20228</v>
      </c>
      <c r="C2790" s="2" t="s">
        <v>3221</v>
      </c>
      <c r="D2790" s="2" t="s">
        <v>917</v>
      </c>
      <c r="E2790" s="2" t="s">
        <v>20229</v>
      </c>
      <c r="F2790" s="2" t="s">
        <v>20230</v>
      </c>
      <c r="G2790" s="2" t="s">
        <v>4116</v>
      </c>
      <c r="H2790" s="2" t="s">
        <v>20231</v>
      </c>
      <c r="I2790" s="2" t="s">
        <v>20232</v>
      </c>
      <c r="J2790" s="3" t="s">
        <v>20233</v>
      </c>
      <c r="K2790" s="4">
        <v>43922</v>
      </c>
      <c r="L2790" s="3" t="s">
        <v>20234</v>
      </c>
    </row>
    <row r="2791" spans="1:12" x14ac:dyDescent="0.2">
      <c r="A2791" s="1">
        <v>2790</v>
      </c>
      <c r="B2791" s="2" t="s">
        <v>20235</v>
      </c>
      <c r="C2791" s="2" t="s">
        <v>3308</v>
      </c>
      <c r="D2791" s="2" t="s">
        <v>5669</v>
      </c>
      <c r="E2791" s="2" t="s">
        <v>20236</v>
      </c>
      <c r="F2791" s="2" t="s">
        <v>3311</v>
      </c>
      <c r="G2791" s="2" t="s">
        <v>1195</v>
      </c>
      <c r="H2791" s="2" t="s">
        <v>20237</v>
      </c>
      <c r="I2791" s="2" t="s">
        <v>20238</v>
      </c>
      <c r="J2791" s="3" t="s">
        <v>20239</v>
      </c>
      <c r="K2791" s="4">
        <v>44248</v>
      </c>
      <c r="L2791" s="3" t="s">
        <v>12150</v>
      </c>
    </row>
    <row r="2792" spans="1:12" x14ac:dyDescent="0.2">
      <c r="A2792" s="1">
        <v>2791</v>
      </c>
      <c r="B2792" s="2" t="s">
        <v>20240</v>
      </c>
      <c r="C2792" s="2" t="s">
        <v>2977</v>
      </c>
      <c r="D2792" s="2" t="s">
        <v>444</v>
      </c>
      <c r="E2792" s="2" t="s">
        <v>20241</v>
      </c>
      <c r="F2792" s="2" t="s">
        <v>20242</v>
      </c>
      <c r="G2792" s="2" t="s">
        <v>6294</v>
      </c>
      <c r="H2792" s="2" t="s">
        <v>20243</v>
      </c>
      <c r="I2792" s="2" t="s">
        <v>20244</v>
      </c>
      <c r="J2792" s="3" t="s">
        <v>20245</v>
      </c>
      <c r="K2792" s="4">
        <v>43949</v>
      </c>
      <c r="L2792" s="3" t="s">
        <v>20246</v>
      </c>
    </row>
    <row r="2793" spans="1:12" x14ac:dyDescent="0.2">
      <c r="A2793" s="1">
        <v>2792</v>
      </c>
      <c r="B2793" s="2" t="s">
        <v>20247</v>
      </c>
      <c r="C2793" s="2" t="s">
        <v>6555</v>
      </c>
      <c r="D2793" s="2" t="s">
        <v>3190</v>
      </c>
      <c r="E2793" s="2" t="s">
        <v>20248</v>
      </c>
      <c r="F2793" s="2" t="s">
        <v>20249</v>
      </c>
      <c r="G2793" s="2" t="s">
        <v>2963</v>
      </c>
      <c r="H2793" s="2" t="s">
        <v>20250</v>
      </c>
      <c r="I2793" s="2" t="s">
        <v>20251</v>
      </c>
      <c r="J2793" s="3" t="s">
        <v>20252</v>
      </c>
      <c r="K2793" s="4">
        <v>44116</v>
      </c>
      <c r="L2793" s="3" t="s">
        <v>20253</v>
      </c>
    </row>
    <row r="2794" spans="1:12" x14ac:dyDescent="0.2">
      <c r="A2794" s="1">
        <v>2793</v>
      </c>
      <c r="B2794" s="2" t="s">
        <v>20254</v>
      </c>
      <c r="C2794" s="2" t="s">
        <v>113</v>
      </c>
      <c r="D2794" s="2" t="s">
        <v>289</v>
      </c>
      <c r="E2794" s="2" t="s">
        <v>20255</v>
      </c>
      <c r="F2794" s="2" t="s">
        <v>20256</v>
      </c>
      <c r="G2794" s="2" t="s">
        <v>64</v>
      </c>
      <c r="H2794" s="2" t="s">
        <v>20257</v>
      </c>
      <c r="I2794" s="2" t="s">
        <v>20258</v>
      </c>
      <c r="J2794" s="3" t="s">
        <v>20259</v>
      </c>
      <c r="K2794" s="4">
        <v>44484</v>
      </c>
      <c r="L2794" s="3" t="s">
        <v>20260</v>
      </c>
    </row>
    <row r="2795" spans="1:12" x14ac:dyDescent="0.2">
      <c r="A2795" s="1">
        <v>2794</v>
      </c>
      <c r="B2795" s="2" t="s">
        <v>20261</v>
      </c>
      <c r="C2795" s="2" t="s">
        <v>7699</v>
      </c>
      <c r="D2795" s="2" t="s">
        <v>8476</v>
      </c>
      <c r="E2795" s="2" t="s">
        <v>20262</v>
      </c>
      <c r="F2795" s="2" t="s">
        <v>20263</v>
      </c>
      <c r="G2795" s="2" t="s">
        <v>419</v>
      </c>
      <c r="H2795" s="2" t="s">
        <v>20264</v>
      </c>
      <c r="I2795" s="2" t="s">
        <v>20265</v>
      </c>
      <c r="J2795" s="3" t="s">
        <v>20266</v>
      </c>
      <c r="K2795" s="4">
        <v>44149</v>
      </c>
      <c r="L2795" s="3" t="s">
        <v>20267</v>
      </c>
    </row>
    <row r="2796" spans="1:12" x14ac:dyDescent="0.2">
      <c r="A2796" s="1">
        <v>2795</v>
      </c>
      <c r="B2796" s="2" t="s">
        <v>20268</v>
      </c>
      <c r="C2796" s="2" t="s">
        <v>2538</v>
      </c>
      <c r="D2796" s="2" t="s">
        <v>12028</v>
      </c>
      <c r="E2796" s="2" t="s">
        <v>20269</v>
      </c>
      <c r="F2796" s="2" t="s">
        <v>20270</v>
      </c>
      <c r="G2796" s="2" t="s">
        <v>2015</v>
      </c>
      <c r="H2796" s="2" t="s">
        <v>20271</v>
      </c>
      <c r="I2796" s="2" t="s">
        <v>20272</v>
      </c>
      <c r="J2796" s="3" t="s">
        <v>20273</v>
      </c>
      <c r="K2796" s="4">
        <v>44290</v>
      </c>
      <c r="L2796" s="3" t="s">
        <v>20274</v>
      </c>
    </row>
    <row r="2797" spans="1:12" x14ac:dyDescent="0.2">
      <c r="A2797" s="1">
        <v>2796</v>
      </c>
      <c r="B2797" s="2" t="s">
        <v>20275</v>
      </c>
      <c r="C2797" s="2" t="s">
        <v>12767</v>
      </c>
      <c r="D2797" s="2" t="s">
        <v>6156</v>
      </c>
      <c r="E2797" s="2" t="s">
        <v>20276</v>
      </c>
      <c r="F2797" s="2" t="s">
        <v>20277</v>
      </c>
      <c r="G2797" s="2" t="s">
        <v>6142</v>
      </c>
      <c r="H2797" s="2" t="s">
        <v>20278</v>
      </c>
      <c r="I2797" s="2" t="s">
        <v>20279</v>
      </c>
      <c r="J2797" s="3" t="s">
        <v>20280</v>
      </c>
      <c r="K2797" s="4">
        <v>44671</v>
      </c>
      <c r="L2797" s="3" t="s">
        <v>20281</v>
      </c>
    </row>
    <row r="2798" spans="1:12" x14ac:dyDescent="0.2">
      <c r="A2798" s="1">
        <v>2797</v>
      </c>
      <c r="B2798" s="2" t="s">
        <v>20282</v>
      </c>
      <c r="C2798" s="2" t="s">
        <v>11429</v>
      </c>
      <c r="D2798" s="2" t="s">
        <v>11721</v>
      </c>
      <c r="E2798" s="2" t="s">
        <v>20283</v>
      </c>
      <c r="F2798" s="2" t="s">
        <v>20284</v>
      </c>
      <c r="G2798" s="2" t="s">
        <v>2182</v>
      </c>
      <c r="H2798" s="2" t="s">
        <v>20285</v>
      </c>
      <c r="I2798" s="2" t="s">
        <v>20286</v>
      </c>
      <c r="J2798" s="3" t="s">
        <v>20287</v>
      </c>
      <c r="K2798" s="4">
        <v>43875</v>
      </c>
      <c r="L2798" s="3" t="s">
        <v>20288</v>
      </c>
    </row>
    <row r="2799" spans="1:12" x14ac:dyDescent="0.2">
      <c r="A2799" s="1">
        <v>2798</v>
      </c>
      <c r="B2799" s="2" t="s">
        <v>20289</v>
      </c>
      <c r="C2799" s="2" t="s">
        <v>5000</v>
      </c>
      <c r="D2799" s="2" t="s">
        <v>10830</v>
      </c>
      <c r="E2799" s="2" t="s">
        <v>20290</v>
      </c>
      <c r="F2799" s="2" t="s">
        <v>20291</v>
      </c>
      <c r="G2799" s="2" t="s">
        <v>723</v>
      </c>
      <c r="H2799" s="2" t="s">
        <v>20292</v>
      </c>
      <c r="I2799" s="2" t="s">
        <v>20293</v>
      </c>
      <c r="J2799" s="3" t="s">
        <v>20294</v>
      </c>
      <c r="K2799" s="4">
        <v>44132</v>
      </c>
      <c r="L2799" s="3" t="s">
        <v>20295</v>
      </c>
    </row>
    <row r="2800" spans="1:12" x14ac:dyDescent="0.2">
      <c r="A2800" s="1">
        <v>2799</v>
      </c>
      <c r="B2800" s="2" t="s">
        <v>20296</v>
      </c>
      <c r="C2800" s="2" t="s">
        <v>11279</v>
      </c>
      <c r="D2800" s="2" t="s">
        <v>6655</v>
      </c>
      <c r="E2800" s="2" t="s">
        <v>20297</v>
      </c>
      <c r="F2800" s="2" t="s">
        <v>20298</v>
      </c>
      <c r="G2800" s="2" t="s">
        <v>1591</v>
      </c>
      <c r="H2800" s="2">
        <f>1-114-352-4670</f>
        <v>-5135</v>
      </c>
      <c r="I2800" s="2" t="s">
        <v>20299</v>
      </c>
      <c r="J2800" s="3" t="s">
        <v>20300</v>
      </c>
      <c r="K2800" s="4">
        <v>44677</v>
      </c>
      <c r="L2800" s="3" t="s">
        <v>20301</v>
      </c>
    </row>
    <row r="2801" spans="1:12" x14ac:dyDescent="0.2">
      <c r="A2801" s="1">
        <v>2800</v>
      </c>
      <c r="B2801" s="2" t="s">
        <v>20302</v>
      </c>
      <c r="C2801" s="2" t="s">
        <v>5834</v>
      </c>
      <c r="D2801" s="2" t="s">
        <v>2951</v>
      </c>
      <c r="E2801" s="2" t="s">
        <v>20303</v>
      </c>
      <c r="F2801" s="2" t="s">
        <v>20304</v>
      </c>
      <c r="G2801" s="2" t="s">
        <v>162</v>
      </c>
      <c r="H2801" s="2" t="s">
        <v>20305</v>
      </c>
      <c r="I2801" s="2" t="s">
        <v>20306</v>
      </c>
      <c r="J2801" s="3" t="s">
        <v>20307</v>
      </c>
      <c r="K2801" s="4">
        <v>44163</v>
      </c>
      <c r="L2801" s="3" t="s">
        <v>20308</v>
      </c>
    </row>
    <row r="2802" spans="1:12" x14ac:dyDescent="0.2">
      <c r="A2802" s="1">
        <v>2801</v>
      </c>
      <c r="B2802" s="2" t="s">
        <v>20309</v>
      </c>
      <c r="C2802" s="2" t="s">
        <v>1987</v>
      </c>
      <c r="D2802" s="2" t="s">
        <v>3964</v>
      </c>
      <c r="E2802" s="2" t="s">
        <v>20310</v>
      </c>
      <c r="F2802" s="2" t="s">
        <v>20311</v>
      </c>
      <c r="G2802" s="2" t="s">
        <v>2680</v>
      </c>
      <c r="H2802" s="2" t="s">
        <v>20312</v>
      </c>
      <c r="I2802" s="2" t="s">
        <v>20313</v>
      </c>
      <c r="J2802" s="3" t="s">
        <v>20314</v>
      </c>
      <c r="K2802" s="4">
        <v>44429</v>
      </c>
      <c r="L2802" s="3" t="s">
        <v>4366</v>
      </c>
    </row>
    <row r="2803" spans="1:12" x14ac:dyDescent="0.2">
      <c r="A2803" s="1">
        <v>2802</v>
      </c>
      <c r="B2803" s="2" t="s">
        <v>20315</v>
      </c>
      <c r="C2803" s="2" t="s">
        <v>50</v>
      </c>
      <c r="D2803" s="2" t="s">
        <v>3012</v>
      </c>
      <c r="E2803" s="2" t="s">
        <v>20316</v>
      </c>
      <c r="F2803" s="2" t="s">
        <v>20317</v>
      </c>
      <c r="G2803" s="2" t="s">
        <v>1078</v>
      </c>
      <c r="H2803" s="2" t="s">
        <v>20318</v>
      </c>
      <c r="I2803" s="2" t="s">
        <v>20319</v>
      </c>
      <c r="J2803" s="3" t="s">
        <v>20320</v>
      </c>
      <c r="K2803" s="4">
        <v>44670</v>
      </c>
      <c r="L2803" s="3" t="s">
        <v>20321</v>
      </c>
    </row>
    <row r="2804" spans="1:12" x14ac:dyDescent="0.2">
      <c r="A2804" s="1">
        <v>2803</v>
      </c>
      <c r="B2804" s="2" t="s">
        <v>20322</v>
      </c>
      <c r="C2804" s="2" t="s">
        <v>9089</v>
      </c>
      <c r="D2804" s="2" t="s">
        <v>4705</v>
      </c>
      <c r="E2804" s="2" t="s">
        <v>20323</v>
      </c>
      <c r="F2804" s="2" t="s">
        <v>20324</v>
      </c>
      <c r="G2804" s="2" t="s">
        <v>1168</v>
      </c>
      <c r="H2804" s="2" t="s">
        <v>20325</v>
      </c>
      <c r="I2804" s="2" t="s">
        <v>20326</v>
      </c>
      <c r="J2804" s="3" t="s">
        <v>20327</v>
      </c>
      <c r="K2804" s="4">
        <v>44247</v>
      </c>
      <c r="L2804" s="3" t="s">
        <v>20328</v>
      </c>
    </row>
    <row r="2805" spans="1:12" x14ac:dyDescent="0.2">
      <c r="A2805" s="1">
        <v>2804</v>
      </c>
      <c r="B2805" s="2" t="s">
        <v>20329</v>
      </c>
      <c r="C2805" s="2" t="s">
        <v>5251</v>
      </c>
      <c r="D2805" s="2" t="s">
        <v>11721</v>
      </c>
      <c r="E2805" s="2" t="s">
        <v>20330</v>
      </c>
      <c r="F2805" s="2" t="s">
        <v>20331</v>
      </c>
      <c r="G2805" s="2" t="s">
        <v>89</v>
      </c>
      <c r="H2805" s="2" t="s">
        <v>20332</v>
      </c>
      <c r="I2805" s="2" t="s">
        <v>20333</v>
      </c>
      <c r="J2805" s="3" t="s">
        <v>20334</v>
      </c>
      <c r="K2805" s="4">
        <v>44184</v>
      </c>
      <c r="L2805" s="3" t="s">
        <v>20335</v>
      </c>
    </row>
    <row r="2806" spans="1:12" x14ac:dyDescent="0.2">
      <c r="A2806" s="1">
        <v>2805</v>
      </c>
      <c r="B2806" s="2" t="s">
        <v>20336</v>
      </c>
      <c r="C2806" s="2" t="s">
        <v>12668</v>
      </c>
      <c r="D2806" s="2" t="s">
        <v>9477</v>
      </c>
      <c r="E2806" s="2" t="s">
        <v>20337</v>
      </c>
      <c r="F2806" s="2" t="s">
        <v>20338</v>
      </c>
      <c r="G2806" s="2" t="s">
        <v>369</v>
      </c>
      <c r="H2806" s="2" t="s">
        <v>20339</v>
      </c>
      <c r="I2806" s="2" t="s">
        <v>20340</v>
      </c>
      <c r="J2806" s="3" t="s">
        <v>20341</v>
      </c>
      <c r="K2806" s="4">
        <v>44385</v>
      </c>
      <c r="L2806" s="3" t="s">
        <v>20342</v>
      </c>
    </row>
    <row r="2807" spans="1:12" x14ac:dyDescent="0.2">
      <c r="A2807" s="1">
        <v>2806</v>
      </c>
      <c r="B2807" s="2" t="s">
        <v>20343</v>
      </c>
      <c r="C2807" s="2" t="s">
        <v>1744</v>
      </c>
      <c r="D2807" s="2" t="s">
        <v>11442</v>
      </c>
      <c r="E2807" s="2" t="s">
        <v>20344</v>
      </c>
      <c r="F2807" s="2" t="s">
        <v>20345</v>
      </c>
      <c r="G2807" s="2" t="s">
        <v>2928</v>
      </c>
      <c r="H2807" s="2" t="s">
        <v>20346</v>
      </c>
      <c r="I2807" s="2" t="s">
        <v>20347</v>
      </c>
      <c r="J2807" s="3" t="s">
        <v>20348</v>
      </c>
      <c r="K2807" s="4">
        <v>44508</v>
      </c>
      <c r="L2807" s="3" t="s">
        <v>20349</v>
      </c>
    </row>
    <row r="2808" spans="1:12" x14ac:dyDescent="0.2">
      <c r="A2808" s="1">
        <v>2807</v>
      </c>
      <c r="B2808" s="2" t="s">
        <v>20350</v>
      </c>
      <c r="C2808" s="2" t="s">
        <v>3020</v>
      </c>
      <c r="D2808" s="2" t="s">
        <v>20351</v>
      </c>
      <c r="E2808" s="2" t="s">
        <v>20352</v>
      </c>
      <c r="F2808" s="2" t="s">
        <v>20353</v>
      </c>
      <c r="G2808" s="2" t="s">
        <v>2728</v>
      </c>
      <c r="H2808" s="2">
        <v>7867684141</v>
      </c>
      <c r="I2808" s="2" t="s">
        <v>20354</v>
      </c>
      <c r="J2808" s="3" t="s">
        <v>20355</v>
      </c>
      <c r="K2808" s="4">
        <v>44393</v>
      </c>
      <c r="L2808" s="3" t="s">
        <v>12517</v>
      </c>
    </row>
    <row r="2809" spans="1:12" x14ac:dyDescent="0.2">
      <c r="A2809" s="1">
        <v>2808</v>
      </c>
      <c r="B2809" s="2" t="s">
        <v>20356</v>
      </c>
      <c r="C2809" s="2" t="s">
        <v>1288</v>
      </c>
      <c r="D2809" s="2" t="s">
        <v>1681</v>
      </c>
      <c r="E2809" s="2" t="s">
        <v>20357</v>
      </c>
      <c r="F2809" s="2" t="s">
        <v>20358</v>
      </c>
      <c r="G2809" s="2" t="s">
        <v>1140</v>
      </c>
      <c r="H2809" s="2" t="s">
        <v>20359</v>
      </c>
      <c r="I2809" s="2" t="s">
        <v>20360</v>
      </c>
      <c r="J2809" s="3" t="s">
        <v>20361</v>
      </c>
      <c r="K2809" s="4">
        <v>44125</v>
      </c>
      <c r="L2809" s="3" t="s">
        <v>20362</v>
      </c>
    </row>
    <row r="2810" spans="1:12" x14ac:dyDescent="0.2">
      <c r="A2810" s="1">
        <v>2809</v>
      </c>
      <c r="B2810" s="2" t="s">
        <v>20363</v>
      </c>
      <c r="C2810" s="2" t="s">
        <v>5668</v>
      </c>
      <c r="D2810" s="2" t="s">
        <v>1946</v>
      </c>
      <c r="E2810" s="2" t="s">
        <v>20364</v>
      </c>
      <c r="F2810" s="2" t="s">
        <v>20365</v>
      </c>
      <c r="G2810" s="2" t="s">
        <v>3808</v>
      </c>
      <c r="H2810" s="2" t="s">
        <v>20366</v>
      </c>
      <c r="I2810" s="2" t="s">
        <v>20367</v>
      </c>
      <c r="J2810" s="3" t="s">
        <v>20368</v>
      </c>
      <c r="K2810" s="4">
        <v>44103</v>
      </c>
      <c r="L2810" s="3" t="s">
        <v>20369</v>
      </c>
    </row>
    <row r="2811" spans="1:12" x14ac:dyDescent="0.2">
      <c r="A2811" s="1">
        <v>2810</v>
      </c>
      <c r="B2811" s="2" t="s">
        <v>20370</v>
      </c>
      <c r="C2811" s="2" t="s">
        <v>10152</v>
      </c>
      <c r="D2811" s="2" t="s">
        <v>7153</v>
      </c>
      <c r="E2811" s="2" t="s">
        <v>20371</v>
      </c>
      <c r="F2811" s="2" t="s">
        <v>20372</v>
      </c>
      <c r="G2811" s="2" t="s">
        <v>2963</v>
      </c>
      <c r="H2811" s="2">
        <v>7910388252</v>
      </c>
      <c r="I2811" s="2" t="s">
        <v>20373</v>
      </c>
      <c r="J2811" s="3" t="s">
        <v>20374</v>
      </c>
      <c r="K2811" s="4">
        <v>43877</v>
      </c>
      <c r="L2811" s="3" t="s">
        <v>20375</v>
      </c>
    </row>
    <row r="2812" spans="1:12" x14ac:dyDescent="0.2">
      <c r="A2812" s="1">
        <v>2811</v>
      </c>
      <c r="B2812" s="2" t="s">
        <v>20376</v>
      </c>
      <c r="C2812" s="2" t="s">
        <v>4837</v>
      </c>
      <c r="D2812" s="2" t="s">
        <v>1101</v>
      </c>
      <c r="E2812" s="2" t="s">
        <v>20377</v>
      </c>
      <c r="F2812" s="2" t="s">
        <v>20378</v>
      </c>
      <c r="G2812" s="2" t="s">
        <v>2963</v>
      </c>
      <c r="H2812" s="2" t="s">
        <v>20379</v>
      </c>
      <c r="I2812" s="2" t="s">
        <v>20380</v>
      </c>
      <c r="J2812" s="3" t="s">
        <v>20381</v>
      </c>
      <c r="K2812" s="4">
        <v>44247</v>
      </c>
      <c r="L2812" s="3" t="s">
        <v>20382</v>
      </c>
    </row>
    <row r="2813" spans="1:12" x14ac:dyDescent="0.2">
      <c r="A2813" s="1">
        <v>2812</v>
      </c>
      <c r="B2813" s="2" t="s">
        <v>20383</v>
      </c>
      <c r="C2813" s="2" t="s">
        <v>6355</v>
      </c>
      <c r="D2813" s="2" t="s">
        <v>20384</v>
      </c>
      <c r="E2813" s="2" t="s">
        <v>20385</v>
      </c>
      <c r="F2813" s="2" t="s">
        <v>20386</v>
      </c>
      <c r="G2813" s="2" t="s">
        <v>530</v>
      </c>
      <c r="H2813" s="2" t="s">
        <v>20387</v>
      </c>
      <c r="I2813" s="2">
        <v>7909268060</v>
      </c>
      <c r="J2813" s="3" t="s">
        <v>20388</v>
      </c>
      <c r="K2813" s="4">
        <v>44361</v>
      </c>
      <c r="L2813" s="3" t="s">
        <v>20389</v>
      </c>
    </row>
    <row r="2814" spans="1:12" x14ac:dyDescent="0.2">
      <c r="A2814" s="1">
        <v>2813</v>
      </c>
      <c r="B2814" s="2" t="s">
        <v>20390</v>
      </c>
      <c r="C2814" s="2" t="s">
        <v>3606</v>
      </c>
      <c r="D2814" s="2" t="s">
        <v>2659</v>
      </c>
      <c r="E2814" s="2" t="s">
        <v>20391</v>
      </c>
      <c r="F2814" s="2" t="s">
        <v>20392</v>
      </c>
      <c r="G2814" s="2" t="s">
        <v>6294</v>
      </c>
      <c r="H2814" s="2" t="s">
        <v>20393</v>
      </c>
      <c r="I2814" s="2">
        <f>1-82-567-4353</f>
        <v>-5001</v>
      </c>
      <c r="J2814" s="3" t="s">
        <v>20394</v>
      </c>
      <c r="K2814" s="4">
        <v>44160</v>
      </c>
      <c r="L2814" s="3" t="s">
        <v>20395</v>
      </c>
    </row>
    <row r="2815" spans="1:12" x14ac:dyDescent="0.2">
      <c r="A2815" s="1">
        <v>2814</v>
      </c>
      <c r="B2815" s="2" t="s">
        <v>20396</v>
      </c>
      <c r="C2815" s="2" t="s">
        <v>10401</v>
      </c>
      <c r="D2815" s="2" t="s">
        <v>1467</v>
      </c>
      <c r="E2815" s="2" t="s">
        <v>19551</v>
      </c>
      <c r="F2815" s="2" t="s">
        <v>20397</v>
      </c>
      <c r="G2815" s="2" t="s">
        <v>2636</v>
      </c>
      <c r="H2815" s="2" t="s">
        <v>20398</v>
      </c>
      <c r="I2815" s="2">
        <f>1-233-363-473</f>
        <v>-1068</v>
      </c>
      <c r="J2815" s="3" t="s">
        <v>20399</v>
      </c>
      <c r="K2815" s="4">
        <v>44117</v>
      </c>
      <c r="L2815" s="3" t="s">
        <v>20400</v>
      </c>
    </row>
    <row r="2816" spans="1:12" x14ac:dyDescent="0.2">
      <c r="A2816" s="1">
        <v>2815</v>
      </c>
      <c r="B2816" s="2" t="s">
        <v>20401</v>
      </c>
      <c r="C2816" s="2" t="s">
        <v>6769</v>
      </c>
      <c r="D2816" s="2" t="s">
        <v>517</v>
      </c>
      <c r="E2816" s="2" t="s">
        <v>20402</v>
      </c>
      <c r="F2816" s="2" t="s">
        <v>20403</v>
      </c>
      <c r="G2816" s="2" t="s">
        <v>4345</v>
      </c>
      <c r="H2816" s="2">
        <v>1999807046</v>
      </c>
      <c r="I2816" s="2" t="s">
        <v>20404</v>
      </c>
      <c r="J2816" s="3" t="s">
        <v>20405</v>
      </c>
      <c r="K2816" s="4">
        <v>44690</v>
      </c>
      <c r="L2816" s="3" t="s">
        <v>20406</v>
      </c>
    </row>
    <row r="2817" spans="1:12" x14ac:dyDescent="0.2">
      <c r="A2817" s="1">
        <v>2816</v>
      </c>
      <c r="B2817" s="2" t="s">
        <v>20407</v>
      </c>
      <c r="C2817" s="2" t="s">
        <v>2832</v>
      </c>
      <c r="D2817" s="2" t="s">
        <v>14637</v>
      </c>
      <c r="E2817" s="2" t="s">
        <v>20408</v>
      </c>
      <c r="F2817" s="2" t="s">
        <v>20409</v>
      </c>
      <c r="G2817" s="2" t="s">
        <v>3679</v>
      </c>
      <c r="H2817" s="2" t="s">
        <v>20410</v>
      </c>
      <c r="I2817" s="2">
        <f>1-54-461-5752</f>
        <v>-6266</v>
      </c>
      <c r="J2817" s="3" t="s">
        <v>20411</v>
      </c>
      <c r="K2817" s="4">
        <v>44702</v>
      </c>
      <c r="L2817" s="3" t="s">
        <v>20412</v>
      </c>
    </row>
    <row r="2818" spans="1:12" x14ac:dyDescent="0.2">
      <c r="A2818" s="1">
        <v>2817</v>
      </c>
      <c r="B2818" s="5" t="s">
        <v>20413</v>
      </c>
      <c r="C2818" s="2" t="s">
        <v>9442</v>
      </c>
      <c r="D2818" s="2" t="s">
        <v>793</v>
      </c>
      <c r="E2818" s="2" t="s">
        <v>20414</v>
      </c>
      <c r="F2818" s="2" t="s">
        <v>7321</v>
      </c>
      <c r="G2818" s="2" t="s">
        <v>200</v>
      </c>
      <c r="H2818" s="2" t="s">
        <v>20415</v>
      </c>
      <c r="I2818" s="2" t="s">
        <v>20416</v>
      </c>
      <c r="J2818" s="3" t="s">
        <v>20417</v>
      </c>
      <c r="K2818" s="4">
        <v>43982</v>
      </c>
      <c r="L2818" s="3" t="s">
        <v>20418</v>
      </c>
    </row>
    <row r="2819" spans="1:12" x14ac:dyDescent="0.2">
      <c r="A2819" s="1">
        <v>2818</v>
      </c>
      <c r="B2819" s="2" t="s">
        <v>20419</v>
      </c>
      <c r="C2819" s="2" t="s">
        <v>4567</v>
      </c>
      <c r="D2819" s="2" t="s">
        <v>489</v>
      </c>
      <c r="E2819" s="2" t="s">
        <v>20420</v>
      </c>
      <c r="F2819" s="2" t="s">
        <v>20421</v>
      </c>
      <c r="G2819" s="2" t="s">
        <v>7639</v>
      </c>
      <c r="H2819" s="2" t="s">
        <v>20422</v>
      </c>
      <c r="I2819" s="2" t="s">
        <v>20423</v>
      </c>
      <c r="J2819" s="3" t="s">
        <v>20424</v>
      </c>
      <c r="K2819" s="4">
        <v>44702</v>
      </c>
      <c r="L2819" s="3" t="s">
        <v>20425</v>
      </c>
    </row>
    <row r="2820" spans="1:12" x14ac:dyDescent="0.2">
      <c r="A2820" s="1">
        <v>2819</v>
      </c>
      <c r="B2820" s="2" t="s">
        <v>20426</v>
      </c>
      <c r="C2820" s="2" t="s">
        <v>3148</v>
      </c>
      <c r="D2820" s="2" t="s">
        <v>1426</v>
      </c>
      <c r="E2820" s="2" t="s">
        <v>20427</v>
      </c>
      <c r="F2820" s="2" t="s">
        <v>20428</v>
      </c>
      <c r="G2820" s="2" t="s">
        <v>1591</v>
      </c>
      <c r="H2820" s="2" t="s">
        <v>20429</v>
      </c>
      <c r="I2820" s="2" t="s">
        <v>20430</v>
      </c>
      <c r="J2820" s="3" t="s">
        <v>20431</v>
      </c>
      <c r="K2820" s="4">
        <v>44079</v>
      </c>
      <c r="L2820" s="3" t="s">
        <v>20432</v>
      </c>
    </row>
    <row r="2821" spans="1:12" x14ac:dyDescent="0.2">
      <c r="A2821" s="1">
        <v>2820</v>
      </c>
      <c r="B2821" s="2" t="s">
        <v>20433</v>
      </c>
      <c r="C2821" s="2" t="s">
        <v>2734</v>
      </c>
      <c r="D2821" s="2" t="s">
        <v>4726</v>
      </c>
      <c r="E2821" s="2" t="s">
        <v>20434</v>
      </c>
      <c r="F2821" s="2" t="s">
        <v>20435</v>
      </c>
      <c r="G2821" s="2" t="s">
        <v>2577</v>
      </c>
      <c r="H2821" s="2" t="s">
        <v>20436</v>
      </c>
      <c r="I2821" s="2" t="s">
        <v>20437</v>
      </c>
      <c r="J2821" s="3" t="s">
        <v>20438</v>
      </c>
      <c r="K2821" s="4">
        <v>44022</v>
      </c>
      <c r="L2821" s="3" t="s">
        <v>20439</v>
      </c>
    </row>
    <row r="2822" spans="1:12" x14ac:dyDescent="0.2">
      <c r="A2822" s="1">
        <v>2821</v>
      </c>
      <c r="B2822" s="2" t="s">
        <v>20440</v>
      </c>
      <c r="C2822" s="2" t="s">
        <v>4748</v>
      </c>
      <c r="D2822" s="2" t="s">
        <v>384</v>
      </c>
      <c r="E2822" s="2" t="s">
        <v>20441</v>
      </c>
      <c r="F2822" s="2" t="s">
        <v>20442</v>
      </c>
      <c r="G2822" s="2" t="s">
        <v>3055</v>
      </c>
      <c r="H2822" s="2" t="s">
        <v>20443</v>
      </c>
      <c r="I2822" s="2" t="s">
        <v>20444</v>
      </c>
      <c r="J2822" s="3" t="s">
        <v>20445</v>
      </c>
      <c r="K2822" s="4">
        <v>44127</v>
      </c>
      <c r="L2822" s="3" t="s">
        <v>20446</v>
      </c>
    </row>
    <row r="2823" spans="1:12" x14ac:dyDescent="0.2">
      <c r="A2823" s="1">
        <v>2822</v>
      </c>
      <c r="B2823" s="2" t="s">
        <v>20447</v>
      </c>
      <c r="C2823" s="2" t="s">
        <v>5357</v>
      </c>
      <c r="D2823" s="2" t="s">
        <v>683</v>
      </c>
      <c r="E2823" s="2" t="s">
        <v>20448</v>
      </c>
      <c r="F2823" s="2" t="s">
        <v>20449</v>
      </c>
      <c r="G2823" s="2" t="s">
        <v>1231</v>
      </c>
      <c r="H2823" s="2" t="s">
        <v>20450</v>
      </c>
      <c r="I2823" s="2" t="s">
        <v>20451</v>
      </c>
      <c r="J2823" s="3" t="s">
        <v>20452</v>
      </c>
      <c r="K2823" s="4">
        <v>44666</v>
      </c>
      <c r="L2823" s="3" t="s">
        <v>20453</v>
      </c>
    </row>
    <row r="2824" spans="1:12" x14ac:dyDescent="0.2">
      <c r="A2824" s="1">
        <v>2823</v>
      </c>
      <c r="B2824" s="2" t="s">
        <v>20454</v>
      </c>
      <c r="C2824" s="2" t="s">
        <v>1118</v>
      </c>
      <c r="D2824" s="2" t="s">
        <v>6275</v>
      </c>
      <c r="E2824" s="2" t="s">
        <v>1939</v>
      </c>
      <c r="F2824" s="2" t="s">
        <v>20455</v>
      </c>
      <c r="G2824" s="2" t="s">
        <v>428</v>
      </c>
      <c r="H2824" s="2">
        <v>2152256724</v>
      </c>
      <c r="I2824" s="2" t="s">
        <v>20456</v>
      </c>
      <c r="J2824" s="3" t="s">
        <v>20457</v>
      </c>
      <c r="K2824" s="4">
        <v>44348</v>
      </c>
      <c r="L2824" s="3" t="s">
        <v>20458</v>
      </c>
    </row>
    <row r="2825" spans="1:12" x14ac:dyDescent="0.2">
      <c r="A2825" s="1">
        <v>2824</v>
      </c>
      <c r="B2825" s="2" t="s">
        <v>20459</v>
      </c>
      <c r="C2825" s="2" t="s">
        <v>5922</v>
      </c>
      <c r="D2825" s="2" t="s">
        <v>2650</v>
      </c>
      <c r="E2825" s="2" t="s">
        <v>20460</v>
      </c>
      <c r="F2825" s="2" t="s">
        <v>8428</v>
      </c>
      <c r="G2825" s="2" t="s">
        <v>125</v>
      </c>
      <c r="H2825" s="2" t="s">
        <v>20461</v>
      </c>
      <c r="I2825" s="2" t="s">
        <v>20462</v>
      </c>
      <c r="J2825" s="3" t="s">
        <v>20463</v>
      </c>
      <c r="K2825" s="4">
        <v>44040</v>
      </c>
      <c r="L2825" s="3" t="s">
        <v>20464</v>
      </c>
    </row>
    <row r="2826" spans="1:12" x14ac:dyDescent="0.2">
      <c r="A2826" s="1">
        <v>2825</v>
      </c>
      <c r="B2826" s="2" t="s">
        <v>20465</v>
      </c>
      <c r="C2826" s="2" t="s">
        <v>3113</v>
      </c>
      <c r="D2826" s="2" t="s">
        <v>1834</v>
      </c>
      <c r="E2826" s="2" t="s">
        <v>20466</v>
      </c>
      <c r="F2826" s="2" t="s">
        <v>18018</v>
      </c>
      <c r="G2826" s="2" t="s">
        <v>635</v>
      </c>
      <c r="H2826" s="2" t="s">
        <v>20467</v>
      </c>
      <c r="I2826" s="2" t="s">
        <v>20468</v>
      </c>
      <c r="J2826" s="3" t="s">
        <v>20469</v>
      </c>
      <c r="K2826" s="4">
        <v>44372</v>
      </c>
      <c r="L2826" s="3" t="s">
        <v>20470</v>
      </c>
    </row>
    <row r="2827" spans="1:12" x14ac:dyDescent="0.2">
      <c r="A2827" s="1">
        <v>2826</v>
      </c>
      <c r="B2827" s="2" t="s">
        <v>20471</v>
      </c>
      <c r="C2827" s="2" t="s">
        <v>2767</v>
      </c>
      <c r="D2827" s="2" t="s">
        <v>2573</v>
      </c>
      <c r="E2827" s="2" t="s">
        <v>20472</v>
      </c>
      <c r="F2827" s="2" t="s">
        <v>20473</v>
      </c>
      <c r="G2827" s="2" t="s">
        <v>3623</v>
      </c>
      <c r="H2827" s="2" t="s">
        <v>20474</v>
      </c>
      <c r="I2827" s="2" t="s">
        <v>20475</v>
      </c>
      <c r="J2827" s="3" t="s">
        <v>20476</v>
      </c>
      <c r="K2827" s="4">
        <v>43964</v>
      </c>
      <c r="L2827" s="3" t="s">
        <v>20477</v>
      </c>
    </row>
    <row r="2828" spans="1:12" x14ac:dyDescent="0.2">
      <c r="A2828" s="1">
        <v>2827</v>
      </c>
      <c r="B2828" s="2" t="s">
        <v>20478</v>
      </c>
      <c r="C2828" s="2" t="s">
        <v>7070</v>
      </c>
      <c r="D2828" s="2" t="s">
        <v>1210</v>
      </c>
      <c r="E2828" s="2" t="s">
        <v>20479</v>
      </c>
      <c r="F2828" s="2" t="s">
        <v>20480</v>
      </c>
      <c r="G2828" s="2" t="s">
        <v>369</v>
      </c>
      <c r="H2828" s="2" t="s">
        <v>20481</v>
      </c>
      <c r="I2828" s="2" t="s">
        <v>20482</v>
      </c>
      <c r="J2828" s="3" t="s">
        <v>20483</v>
      </c>
      <c r="K2828" s="4">
        <v>44605</v>
      </c>
      <c r="L2828" s="3" t="s">
        <v>7265</v>
      </c>
    </row>
    <row r="2829" spans="1:12" x14ac:dyDescent="0.2">
      <c r="A2829" s="1">
        <v>2828</v>
      </c>
      <c r="B2829" s="2" t="s">
        <v>20484</v>
      </c>
      <c r="C2829" s="2" t="s">
        <v>8058</v>
      </c>
      <c r="D2829" s="2" t="s">
        <v>1164</v>
      </c>
      <c r="E2829" s="2" t="s">
        <v>20485</v>
      </c>
      <c r="F2829" s="2" t="s">
        <v>20486</v>
      </c>
      <c r="G2829" s="2" t="s">
        <v>5822</v>
      </c>
      <c r="H2829" s="2" t="s">
        <v>20487</v>
      </c>
      <c r="I2829" s="2" t="s">
        <v>20488</v>
      </c>
      <c r="J2829" s="3" t="s">
        <v>20489</v>
      </c>
      <c r="K2829" s="4">
        <v>44453</v>
      </c>
      <c r="L2829" s="3" t="s">
        <v>9016</v>
      </c>
    </row>
    <row r="2830" spans="1:12" x14ac:dyDescent="0.2">
      <c r="A2830" s="1">
        <v>2829</v>
      </c>
      <c r="B2830" s="2" t="s">
        <v>20490</v>
      </c>
      <c r="C2830" s="2" t="s">
        <v>2029</v>
      </c>
      <c r="D2830" s="2" t="s">
        <v>337</v>
      </c>
      <c r="E2830" s="2" t="s">
        <v>20491</v>
      </c>
      <c r="F2830" s="2" t="s">
        <v>20492</v>
      </c>
      <c r="G2830" s="2" t="s">
        <v>1712</v>
      </c>
      <c r="H2830" s="2">
        <v>3812036106</v>
      </c>
      <c r="I2830" s="2" t="s">
        <v>20493</v>
      </c>
      <c r="J2830" s="3" t="s">
        <v>20494</v>
      </c>
      <c r="K2830" s="4">
        <v>44366</v>
      </c>
      <c r="L2830" s="3" t="s">
        <v>20495</v>
      </c>
    </row>
    <row r="2831" spans="1:12" x14ac:dyDescent="0.2">
      <c r="A2831" s="1">
        <v>2830</v>
      </c>
      <c r="B2831" s="2" t="s">
        <v>20496</v>
      </c>
      <c r="C2831" s="2" t="s">
        <v>920</v>
      </c>
      <c r="D2831" s="2" t="s">
        <v>4551</v>
      </c>
      <c r="E2831" s="2" t="s">
        <v>20497</v>
      </c>
      <c r="F2831" s="2" t="s">
        <v>20498</v>
      </c>
      <c r="G2831" s="2" t="s">
        <v>4507</v>
      </c>
      <c r="H2831" s="2" t="s">
        <v>20499</v>
      </c>
      <c r="I2831" s="2" t="s">
        <v>20500</v>
      </c>
      <c r="J2831" s="3" t="s">
        <v>20501</v>
      </c>
      <c r="K2831" s="4">
        <v>44190</v>
      </c>
      <c r="L2831" s="3" t="s">
        <v>20502</v>
      </c>
    </row>
    <row r="2832" spans="1:12" x14ac:dyDescent="0.2">
      <c r="A2832" s="1">
        <v>2831</v>
      </c>
      <c r="B2832" s="2" t="s">
        <v>20503</v>
      </c>
      <c r="C2832" s="2" t="s">
        <v>20504</v>
      </c>
      <c r="D2832" s="2" t="s">
        <v>4138</v>
      </c>
      <c r="E2832" s="2" t="s">
        <v>20505</v>
      </c>
      <c r="F2832" s="2" t="s">
        <v>20506</v>
      </c>
      <c r="G2832" s="2" t="s">
        <v>1479</v>
      </c>
      <c r="H2832" s="2" t="s">
        <v>20507</v>
      </c>
      <c r="I2832" s="2">
        <v>4629706749</v>
      </c>
      <c r="J2832" s="3" t="s">
        <v>20508</v>
      </c>
      <c r="K2832" s="4">
        <v>43900</v>
      </c>
      <c r="L2832" s="3" t="s">
        <v>20509</v>
      </c>
    </row>
    <row r="2833" spans="1:12" x14ac:dyDescent="0.2">
      <c r="A2833" s="1">
        <v>2832</v>
      </c>
      <c r="B2833" s="2" t="s">
        <v>20510</v>
      </c>
      <c r="C2833" s="2" t="s">
        <v>822</v>
      </c>
      <c r="D2833" s="2" t="s">
        <v>2139</v>
      </c>
      <c r="E2833" s="2" t="s">
        <v>20511</v>
      </c>
      <c r="F2833" s="2" t="s">
        <v>20512</v>
      </c>
      <c r="G2833" s="2" t="s">
        <v>1023</v>
      </c>
      <c r="H2833" s="2" t="s">
        <v>20513</v>
      </c>
      <c r="I2833" s="2" t="s">
        <v>20514</v>
      </c>
      <c r="J2833" s="3" t="s">
        <v>20515</v>
      </c>
      <c r="K2833" s="4">
        <v>44461</v>
      </c>
      <c r="L2833" s="3" t="s">
        <v>20516</v>
      </c>
    </row>
    <row r="2834" spans="1:12" x14ac:dyDescent="0.2">
      <c r="A2834" s="1">
        <v>2833</v>
      </c>
      <c r="B2834" s="2" t="s">
        <v>20517</v>
      </c>
      <c r="C2834" s="2" t="s">
        <v>3122</v>
      </c>
      <c r="D2834" s="2" t="s">
        <v>2799</v>
      </c>
      <c r="E2834" s="2" t="s">
        <v>20518</v>
      </c>
      <c r="F2834" s="2" t="s">
        <v>20519</v>
      </c>
      <c r="G2834" s="2" t="s">
        <v>570</v>
      </c>
      <c r="H2834" s="2" t="s">
        <v>20520</v>
      </c>
      <c r="I2834" s="2" t="s">
        <v>20521</v>
      </c>
      <c r="J2834" s="3" t="s">
        <v>20522</v>
      </c>
      <c r="K2834" s="4">
        <v>44580</v>
      </c>
      <c r="L2834" s="3" t="s">
        <v>6834</v>
      </c>
    </row>
    <row r="2835" spans="1:12" x14ac:dyDescent="0.2">
      <c r="A2835" s="1">
        <v>2834</v>
      </c>
      <c r="B2835" s="2" t="s">
        <v>20523</v>
      </c>
      <c r="C2835" s="2" t="s">
        <v>5423</v>
      </c>
      <c r="D2835" s="2" t="s">
        <v>659</v>
      </c>
      <c r="E2835" s="2" t="s">
        <v>20524</v>
      </c>
      <c r="F2835" s="2" t="s">
        <v>20525</v>
      </c>
      <c r="G2835" s="2" t="s">
        <v>1973</v>
      </c>
      <c r="H2835" s="2" t="s">
        <v>20526</v>
      </c>
      <c r="I2835" s="2" t="s">
        <v>20527</v>
      </c>
      <c r="J2835" s="3" t="s">
        <v>20528</v>
      </c>
      <c r="K2835" s="4">
        <v>44073</v>
      </c>
      <c r="L2835" s="3" t="s">
        <v>20529</v>
      </c>
    </row>
    <row r="2836" spans="1:12" x14ac:dyDescent="0.2">
      <c r="A2836" s="1">
        <v>2835</v>
      </c>
      <c r="B2836" s="2" t="s">
        <v>20530</v>
      </c>
      <c r="C2836" s="2" t="s">
        <v>1633</v>
      </c>
      <c r="D2836" s="2" t="s">
        <v>5632</v>
      </c>
      <c r="E2836" s="2" t="s">
        <v>1146</v>
      </c>
      <c r="F2836" s="2" t="s">
        <v>20531</v>
      </c>
      <c r="G2836" s="2" t="s">
        <v>1552</v>
      </c>
      <c r="H2836" s="2" t="s">
        <v>20532</v>
      </c>
      <c r="I2836" s="2" t="s">
        <v>20533</v>
      </c>
      <c r="J2836" s="3" t="s">
        <v>20534</v>
      </c>
      <c r="K2836" s="4">
        <v>44189</v>
      </c>
      <c r="L2836" s="3" t="s">
        <v>15464</v>
      </c>
    </row>
    <row r="2837" spans="1:12" x14ac:dyDescent="0.2">
      <c r="A2837" s="1">
        <v>2836</v>
      </c>
      <c r="B2837" s="2" t="s">
        <v>20535</v>
      </c>
      <c r="C2837" s="2" t="s">
        <v>5446</v>
      </c>
      <c r="D2837" s="2" t="s">
        <v>3277</v>
      </c>
      <c r="E2837" s="2" t="s">
        <v>20536</v>
      </c>
      <c r="F2837" s="2" t="s">
        <v>6180</v>
      </c>
      <c r="G2837" s="2" t="s">
        <v>1317</v>
      </c>
      <c r="H2837" s="2" t="s">
        <v>20537</v>
      </c>
      <c r="I2837" s="2" t="s">
        <v>20538</v>
      </c>
      <c r="J2837" s="3" t="s">
        <v>20539</v>
      </c>
      <c r="K2837" s="4">
        <v>44296</v>
      </c>
      <c r="L2837" s="3" t="s">
        <v>20540</v>
      </c>
    </row>
    <row r="2838" spans="1:12" x14ac:dyDescent="0.2">
      <c r="A2838" s="1">
        <v>2837</v>
      </c>
      <c r="B2838" s="2" t="s">
        <v>20541</v>
      </c>
      <c r="C2838" s="2" t="s">
        <v>10366</v>
      </c>
      <c r="D2838" s="2" t="s">
        <v>12036</v>
      </c>
      <c r="E2838" s="2" t="s">
        <v>20542</v>
      </c>
      <c r="F2838" s="2" t="s">
        <v>20543</v>
      </c>
      <c r="G2838" s="2" t="s">
        <v>750</v>
      </c>
      <c r="H2838" s="2" t="s">
        <v>20544</v>
      </c>
      <c r="I2838" s="2" t="s">
        <v>20545</v>
      </c>
      <c r="J2838" s="3" t="s">
        <v>20546</v>
      </c>
      <c r="K2838" s="4">
        <v>44413</v>
      </c>
      <c r="L2838" s="3" t="s">
        <v>5488</v>
      </c>
    </row>
    <row r="2839" spans="1:12" x14ac:dyDescent="0.2">
      <c r="A2839" s="1">
        <v>2838</v>
      </c>
      <c r="B2839" s="2" t="s">
        <v>20547</v>
      </c>
      <c r="C2839" s="2" t="s">
        <v>18225</v>
      </c>
      <c r="D2839" s="2" t="s">
        <v>5456</v>
      </c>
      <c r="E2839" s="2" t="s">
        <v>20548</v>
      </c>
      <c r="F2839" s="2" t="s">
        <v>20549</v>
      </c>
      <c r="G2839" s="2" t="s">
        <v>7850</v>
      </c>
      <c r="H2839" s="2" t="s">
        <v>20550</v>
      </c>
      <c r="I2839" s="2" t="s">
        <v>20551</v>
      </c>
      <c r="J2839" s="3" t="s">
        <v>20552</v>
      </c>
      <c r="K2839" s="4">
        <v>44603</v>
      </c>
      <c r="L2839" s="3" t="s">
        <v>20553</v>
      </c>
    </row>
    <row r="2840" spans="1:12" x14ac:dyDescent="0.2">
      <c r="A2840" s="1">
        <v>2839</v>
      </c>
      <c r="B2840" s="2" t="s">
        <v>20554</v>
      </c>
      <c r="C2840" s="2" t="s">
        <v>1953</v>
      </c>
      <c r="D2840" s="2" t="s">
        <v>14637</v>
      </c>
      <c r="E2840" s="2" t="s">
        <v>20555</v>
      </c>
      <c r="F2840" s="2" t="s">
        <v>20556</v>
      </c>
      <c r="G2840" s="2" t="s">
        <v>274</v>
      </c>
      <c r="H2840" s="2" t="s">
        <v>20557</v>
      </c>
      <c r="I2840" s="2" t="s">
        <v>20558</v>
      </c>
      <c r="J2840" s="3" t="s">
        <v>20559</v>
      </c>
      <c r="K2840" s="4">
        <v>44267</v>
      </c>
      <c r="L2840" s="3" t="s">
        <v>20560</v>
      </c>
    </row>
    <row r="2841" spans="1:12" x14ac:dyDescent="0.2">
      <c r="A2841" s="1">
        <v>2840</v>
      </c>
      <c r="B2841" s="2" t="s">
        <v>20561</v>
      </c>
      <c r="C2841" s="2" t="s">
        <v>1218</v>
      </c>
      <c r="D2841" s="2" t="s">
        <v>3105</v>
      </c>
      <c r="E2841" s="2" t="s">
        <v>20562</v>
      </c>
      <c r="F2841" s="2" t="s">
        <v>20563</v>
      </c>
      <c r="G2841" s="2" t="s">
        <v>1801</v>
      </c>
      <c r="H2841" s="2" t="s">
        <v>20564</v>
      </c>
      <c r="I2841" s="2" t="s">
        <v>20565</v>
      </c>
      <c r="J2841" s="3" t="s">
        <v>20566</v>
      </c>
      <c r="K2841" s="4">
        <v>43882</v>
      </c>
      <c r="L2841" s="3" t="s">
        <v>20567</v>
      </c>
    </row>
    <row r="2842" spans="1:12" x14ac:dyDescent="0.2">
      <c r="A2842" s="1">
        <v>2841</v>
      </c>
      <c r="B2842" s="2" t="s">
        <v>20568</v>
      </c>
      <c r="C2842" s="2" t="s">
        <v>12641</v>
      </c>
      <c r="D2842" s="2" t="s">
        <v>5054</v>
      </c>
      <c r="E2842" s="2" t="s">
        <v>20569</v>
      </c>
      <c r="F2842" s="2" t="s">
        <v>20570</v>
      </c>
      <c r="G2842" s="2" t="s">
        <v>2577</v>
      </c>
      <c r="H2842" s="2">
        <v>1299351014</v>
      </c>
      <c r="I2842" s="2" t="s">
        <v>20571</v>
      </c>
      <c r="J2842" s="3" t="s">
        <v>20572</v>
      </c>
      <c r="K2842" s="4">
        <v>44020</v>
      </c>
      <c r="L2842" s="3" t="s">
        <v>20573</v>
      </c>
    </row>
    <row r="2843" spans="1:12" x14ac:dyDescent="0.2">
      <c r="A2843" s="1">
        <v>2842</v>
      </c>
      <c r="B2843" s="2" t="s">
        <v>20574</v>
      </c>
      <c r="C2843" s="2" t="s">
        <v>16163</v>
      </c>
      <c r="D2843" s="2" t="s">
        <v>537</v>
      </c>
      <c r="E2843" s="2" t="s">
        <v>20575</v>
      </c>
      <c r="F2843" s="2" t="s">
        <v>20576</v>
      </c>
      <c r="G2843" s="2" t="s">
        <v>1317</v>
      </c>
      <c r="H2843" s="2" t="s">
        <v>20577</v>
      </c>
      <c r="I2843" s="2" t="s">
        <v>20578</v>
      </c>
      <c r="J2843" s="3" t="s">
        <v>20579</v>
      </c>
      <c r="K2843" s="4">
        <v>44106</v>
      </c>
      <c r="L2843" s="3" t="s">
        <v>20580</v>
      </c>
    </row>
    <row r="2844" spans="1:12" x14ac:dyDescent="0.2">
      <c r="A2844" s="1">
        <v>2843</v>
      </c>
      <c r="B2844" s="2" t="s">
        <v>20581</v>
      </c>
      <c r="C2844" s="2" t="s">
        <v>2450</v>
      </c>
      <c r="D2844" s="2" t="s">
        <v>9788</v>
      </c>
      <c r="E2844" s="2" t="s">
        <v>20582</v>
      </c>
      <c r="F2844" s="2" t="s">
        <v>20583</v>
      </c>
      <c r="G2844" s="2" t="s">
        <v>1479</v>
      </c>
      <c r="H2844" s="2" t="s">
        <v>20584</v>
      </c>
      <c r="I2844" s="2" t="s">
        <v>20585</v>
      </c>
      <c r="J2844" s="3" t="s">
        <v>20586</v>
      </c>
      <c r="K2844" s="4">
        <v>44598</v>
      </c>
      <c r="L2844" s="3" t="s">
        <v>20587</v>
      </c>
    </row>
    <row r="2845" spans="1:12" x14ac:dyDescent="0.2">
      <c r="A2845" s="1">
        <v>2844</v>
      </c>
      <c r="B2845" s="2" t="s">
        <v>20588</v>
      </c>
      <c r="C2845" s="2" t="s">
        <v>9399</v>
      </c>
      <c r="D2845" s="2" t="s">
        <v>3260</v>
      </c>
      <c r="E2845" s="2" t="s">
        <v>20589</v>
      </c>
      <c r="F2845" s="2" t="s">
        <v>6011</v>
      </c>
      <c r="G2845" s="2" t="s">
        <v>2127</v>
      </c>
      <c r="H2845" s="2" t="s">
        <v>20590</v>
      </c>
      <c r="I2845" s="2" t="s">
        <v>20591</v>
      </c>
      <c r="J2845" s="3" t="s">
        <v>20592</v>
      </c>
      <c r="K2845" s="4">
        <v>44471</v>
      </c>
      <c r="L2845" s="3" t="s">
        <v>20593</v>
      </c>
    </row>
    <row r="2846" spans="1:12" x14ac:dyDescent="0.2">
      <c r="A2846" s="1">
        <v>2845</v>
      </c>
      <c r="B2846" s="2" t="s">
        <v>20594</v>
      </c>
      <c r="C2846" s="2" t="s">
        <v>12918</v>
      </c>
      <c r="D2846" s="2" t="s">
        <v>3781</v>
      </c>
      <c r="E2846" s="2" t="s">
        <v>20595</v>
      </c>
      <c r="F2846" s="2" t="s">
        <v>20596</v>
      </c>
      <c r="G2846" s="2" t="s">
        <v>1050</v>
      </c>
      <c r="H2846" s="2" t="s">
        <v>20597</v>
      </c>
      <c r="I2846" s="2" t="s">
        <v>20598</v>
      </c>
      <c r="J2846" s="3" t="s">
        <v>20599</v>
      </c>
      <c r="K2846" s="4">
        <v>43880</v>
      </c>
      <c r="L2846" s="3" t="s">
        <v>19037</v>
      </c>
    </row>
    <row r="2847" spans="1:12" x14ac:dyDescent="0.2">
      <c r="A2847" s="1">
        <v>2846</v>
      </c>
      <c r="B2847" s="2" t="s">
        <v>20600</v>
      </c>
      <c r="C2847" s="2" t="s">
        <v>2573</v>
      </c>
      <c r="D2847" s="2" t="s">
        <v>1184</v>
      </c>
      <c r="E2847" s="2" t="s">
        <v>20601</v>
      </c>
      <c r="F2847" s="2" t="s">
        <v>20602</v>
      </c>
      <c r="G2847" s="2" t="s">
        <v>2317</v>
      </c>
      <c r="H2847" s="2" t="s">
        <v>20603</v>
      </c>
      <c r="I2847" s="2" t="s">
        <v>20604</v>
      </c>
      <c r="J2847" s="3" t="s">
        <v>20605</v>
      </c>
      <c r="K2847" s="4">
        <v>44706</v>
      </c>
      <c r="L2847" s="3" t="s">
        <v>20606</v>
      </c>
    </row>
    <row r="2848" spans="1:12" x14ac:dyDescent="0.2">
      <c r="A2848" s="1">
        <v>2847</v>
      </c>
      <c r="B2848" s="2" t="s">
        <v>20607</v>
      </c>
      <c r="C2848" s="2" t="s">
        <v>3410</v>
      </c>
      <c r="D2848" s="2" t="s">
        <v>5085</v>
      </c>
      <c r="E2848" s="2" t="s">
        <v>20608</v>
      </c>
      <c r="F2848" s="2" t="s">
        <v>20609</v>
      </c>
      <c r="G2848" s="2" t="s">
        <v>396</v>
      </c>
      <c r="H2848" s="2" t="s">
        <v>20610</v>
      </c>
      <c r="I2848" s="2" t="s">
        <v>20611</v>
      </c>
      <c r="J2848" s="3" t="s">
        <v>20612</v>
      </c>
      <c r="K2848" s="4">
        <v>44662</v>
      </c>
      <c r="L2848" s="3" t="s">
        <v>20613</v>
      </c>
    </row>
    <row r="2849" spans="1:12" x14ac:dyDescent="0.2">
      <c r="A2849" s="1">
        <v>2848</v>
      </c>
      <c r="B2849" s="2" t="s">
        <v>20614</v>
      </c>
      <c r="C2849" s="2" t="s">
        <v>10577</v>
      </c>
      <c r="D2849" s="2" t="s">
        <v>3821</v>
      </c>
      <c r="E2849" s="2" t="s">
        <v>20615</v>
      </c>
      <c r="F2849" s="2" t="s">
        <v>20616</v>
      </c>
      <c r="G2849" s="2" t="s">
        <v>696</v>
      </c>
      <c r="H2849" s="2">
        <f>1-501-306-5729</f>
        <v>-6535</v>
      </c>
      <c r="I2849" s="2" t="s">
        <v>20617</v>
      </c>
      <c r="J2849" s="3" t="s">
        <v>20618</v>
      </c>
      <c r="K2849" s="4">
        <v>43900</v>
      </c>
      <c r="L2849" s="3" t="s">
        <v>20619</v>
      </c>
    </row>
    <row r="2850" spans="1:12" x14ac:dyDescent="0.2">
      <c r="A2850" s="1">
        <v>2849</v>
      </c>
      <c r="B2850" s="2" t="s">
        <v>20620</v>
      </c>
      <c r="C2850" s="2" t="s">
        <v>10366</v>
      </c>
      <c r="D2850" s="2" t="s">
        <v>5062</v>
      </c>
      <c r="E2850" s="2" t="s">
        <v>20621</v>
      </c>
      <c r="F2850" s="2" t="s">
        <v>20622</v>
      </c>
      <c r="G2850" s="2" t="s">
        <v>200</v>
      </c>
      <c r="H2850" s="2" t="s">
        <v>20623</v>
      </c>
      <c r="I2850" s="2" t="s">
        <v>20624</v>
      </c>
      <c r="J2850" s="3" t="s">
        <v>20625</v>
      </c>
      <c r="K2850" s="4">
        <v>43963</v>
      </c>
      <c r="L2850" s="3" t="s">
        <v>20626</v>
      </c>
    </row>
    <row r="2851" spans="1:12" x14ac:dyDescent="0.2">
      <c r="A2851" s="1">
        <v>2850</v>
      </c>
      <c r="B2851" s="2" t="s">
        <v>20627</v>
      </c>
      <c r="C2851" s="2" t="s">
        <v>5152</v>
      </c>
      <c r="D2851" s="2" t="s">
        <v>9002</v>
      </c>
      <c r="E2851" s="2" t="s">
        <v>20628</v>
      </c>
      <c r="F2851" s="2" t="s">
        <v>20629</v>
      </c>
      <c r="G2851" s="2" t="s">
        <v>162</v>
      </c>
      <c r="H2851" s="2" t="s">
        <v>20630</v>
      </c>
      <c r="I2851" s="2" t="s">
        <v>20631</v>
      </c>
      <c r="J2851" s="3" t="s">
        <v>20632</v>
      </c>
      <c r="K2851" s="4">
        <v>44163</v>
      </c>
      <c r="L2851" s="3" t="s">
        <v>20633</v>
      </c>
    </row>
    <row r="2852" spans="1:12" x14ac:dyDescent="0.2">
      <c r="A2852" s="1">
        <v>2851</v>
      </c>
      <c r="B2852" s="2" t="s">
        <v>20634</v>
      </c>
      <c r="C2852" s="2" t="s">
        <v>1614</v>
      </c>
      <c r="D2852" s="2" t="s">
        <v>4081</v>
      </c>
      <c r="E2852" s="2" t="s">
        <v>20635</v>
      </c>
      <c r="F2852" s="2" t="s">
        <v>20636</v>
      </c>
      <c r="G2852" s="2" t="s">
        <v>89</v>
      </c>
      <c r="H2852" s="2" t="s">
        <v>20637</v>
      </c>
      <c r="I2852" s="2" t="s">
        <v>20638</v>
      </c>
      <c r="J2852" s="3" t="s">
        <v>20639</v>
      </c>
      <c r="K2852" s="4">
        <v>44348</v>
      </c>
      <c r="L2852" s="3" t="s">
        <v>20640</v>
      </c>
    </row>
    <row r="2853" spans="1:12" x14ac:dyDescent="0.2">
      <c r="A2853" s="1">
        <v>2852</v>
      </c>
      <c r="B2853" s="2" t="s">
        <v>20641</v>
      </c>
      <c r="C2853" s="2" t="s">
        <v>2303</v>
      </c>
      <c r="D2853" s="2" t="s">
        <v>17580</v>
      </c>
      <c r="E2853" s="2" t="s">
        <v>20642</v>
      </c>
      <c r="F2853" s="2" t="s">
        <v>20643</v>
      </c>
      <c r="G2853" s="2" t="s">
        <v>892</v>
      </c>
      <c r="H2853" s="2" t="s">
        <v>20644</v>
      </c>
      <c r="I2853" s="2" t="s">
        <v>20645</v>
      </c>
      <c r="J2853" s="3" t="s">
        <v>20646</v>
      </c>
      <c r="K2853" s="4">
        <v>44588</v>
      </c>
      <c r="L2853" s="3" t="s">
        <v>6575</v>
      </c>
    </row>
    <row r="2854" spans="1:12" x14ac:dyDescent="0.2">
      <c r="A2854" s="1">
        <v>2853</v>
      </c>
      <c r="B2854" s="2" t="s">
        <v>20647</v>
      </c>
      <c r="C2854" s="2" t="s">
        <v>2743</v>
      </c>
      <c r="D2854" s="2" t="s">
        <v>3506</v>
      </c>
      <c r="E2854" s="2" t="s">
        <v>16432</v>
      </c>
      <c r="F2854" s="2" t="s">
        <v>20648</v>
      </c>
      <c r="G2854" s="2" t="s">
        <v>1239</v>
      </c>
      <c r="H2854" s="2" t="s">
        <v>20649</v>
      </c>
      <c r="I2854" s="2" t="s">
        <v>20650</v>
      </c>
      <c r="J2854" s="3" t="s">
        <v>20651</v>
      </c>
      <c r="K2854" s="4">
        <v>44600</v>
      </c>
      <c r="L2854" s="3" t="s">
        <v>20652</v>
      </c>
    </row>
    <row r="2855" spans="1:12" x14ac:dyDescent="0.2">
      <c r="A2855" s="1">
        <v>2854</v>
      </c>
      <c r="B2855" s="2" t="s">
        <v>20653</v>
      </c>
      <c r="C2855" s="2" t="s">
        <v>8909</v>
      </c>
      <c r="D2855" s="2" t="s">
        <v>793</v>
      </c>
      <c r="E2855" s="2" t="s">
        <v>20654</v>
      </c>
      <c r="F2855" s="2" t="s">
        <v>20655</v>
      </c>
      <c r="G2855" s="2" t="s">
        <v>311</v>
      </c>
      <c r="H2855" s="2" t="s">
        <v>20656</v>
      </c>
      <c r="I2855" s="2" t="s">
        <v>20657</v>
      </c>
      <c r="J2855" s="3" t="s">
        <v>20658</v>
      </c>
      <c r="K2855" s="4">
        <v>44565</v>
      </c>
      <c r="L2855" s="3" t="s">
        <v>20659</v>
      </c>
    </row>
    <row r="2856" spans="1:12" x14ac:dyDescent="0.2">
      <c r="A2856" s="1">
        <v>2855</v>
      </c>
      <c r="B2856" s="2" t="s">
        <v>20660</v>
      </c>
      <c r="C2856" s="2" t="s">
        <v>2162</v>
      </c>
      <c r="D2856" s="2" t="s">
        <v>8289</v>
      </c>
      <c r="E2856" s="2" t="s">
        <v>14797</v>
      </c>
      <c r="F2856" s="2" t="s">
        <v>20661</v>
      </c>
      <c r="G2856" s="2" t="s">
        <v>4353</v>
      </c>
      <c r="H2856" s="2" t="s">
        <v>20662</v>
      </c>
      <c r="I2856" s="2" t="s">
        <v>20663</v>
      </c>
      <c r="J2856" s="3" t="s">
        <v>20664</v>
      </c>
      <c r="K2856" s="4">
        <v>44244</v>
      </c>
      <c r="L2856" s="3" t="s">
        <v>20665</v>
      </c>
    </row>
    <row r="2857" spans="1:12" x14ac:dyDescent="0.2">
      <c r="A2857" s="1">
        <v>2856</v>
      </c>
      <c r="B2857" s="2" t="s">
        <v>20666</v>
      </c>
      <c r="C2857" s="2" t="s">
        <v>9433</v>
      </c>
      <c r="D2857" s="2" t="s">
        <v>5100</v>
      </c>
      <c r="E2857" s="2" t="s">
        <v>20667</v>
      </c>
      <c r="F2857" s="2" t="s">
        <v>20668</v>
      </c>
      <c r="G2857" s="2" t="s">
        <v>892</v>
      </c>
      <c r="H2857" s="2" t="s">
        <v>20669</v>
      </c>
      <c r="I2857" s="2" t="s">
        <v>20670</v>
      </c>
      <c r="J2857" s="3" t="s">
        <v>20671</v>
      </c>
      <c r="K2857" s="4">
        <v>44421</v>
      </c>
      <c r="L2857" s="3" t="s">
        <v>20672</v>
      </c>
    </row>
    <row r="2858" spans="1:12" x14ac:dyDescent="0.2">
      <c r="A2858" s="1">
        <v>2857</v>
      </c>
      <c r="B2858" s="2" t="s">
        <v>20673</v>
      </c>
      <c r="C2858" s="2" t="s">
        <v>9270</v>
      </c>
      <c r="D2858" s="2" t="s">
        <v>1871</v>
      </c>
      <c r="E2858" s="2" t="s">
        <v>20674</v>
      </c>
      <c r="F2858" s="2" t="s">
        <v>20675</v>
      </c>
      <c r="G2858" s="2" t="s">
        <v>3568</v>
      </c>
      <c r="H2858" s="2" t="s">
        <v>20676</v>
      </c>
      <c r="I2858" s="2">
        <v>6816401499</v>
      </c>
      <c r="J2858" s="3" t="s">
        <v>20677</v>
      </c>
      <c r="K2858" s="4">
        <v>44280</v>
      </c>
      <c r="L2858" s="3" t="s">
        <v>20678</v>
      </c>
    </row>
    <row r="2859" spans="1:12" x14ac:dyDescent="0.2">
      <c r="A2859" s="1">
        <v>2858</v>
      </c>
      <c r="B2859" s="2" t="s">
        <v>20679</v>
      </c>
      <c r="C2859" s="2" t="s">
        <v>1726</v>
      </c>
      <c r="D2859" s="2" t="s">
        <v>33</v>
      </c>
      <c r="E2859" s="2" t="s">
        <v>20680</v>
      </c>
      <c r="F2859" s="2" t="s">
        <v>20681</v>
      </c>
      <c r="G2859" s="2" t="s">
        <v>200</v>
      </c>
      <c r="H2859" s="2" t="s">
        <v>20682</v>
      </c>
      <c r="I2859" s="2" t="s">
        <v>20683</v>
      </c>
      <c r="J2859" s="3" t="s">
        <v>20684</v>
      </c>
      <c r="K2859" s="4">
        <v>44524</v>
      </c>
      <c r="L2859" s="3" t="s">
        <v>20685</v>
      </c>
    </row>
    <row r="2860" spans="1:12" x14ac:dyDescent="0.2">
      <c r="A2860" s="1">
        <v>2859</v>
      </c>
      <c r="B2860" s="2" t="s">
        <v>20686</v>
      </c>
      <c r="C2860" s="2" t="s">
        <v>326</v>
      </c>
      <c r="D2860" s="2" t="s">
        <v>6548</v>
      </c>
      <c r="E2860" s="2" t="s">
        <v>20687</v>
      </c>
      <c r="F2860" s="2" t="s">
        <v>20688</v>
      </c>
      <c r="G2860" s="2" t="s">
        <v>274</v>
      </c>
      <c r="H2860" s="2" t="s">
        <v>20689</v>
      </c>
      <c r="I2860" s="2">
        <v>5136264992</v>
      </c>
      <c r="J2860" s="3" t="s">
        <v>20690</v>
      </c>
      <c r="K2860" s="4">
        <v>44461</v>
      </c>
      <c r="L2860" s="3" t="s">
        <v>20691</v>
      </c>
    </row>
    <row r="2861" spans="1:12" x14ac:dyDescent="0.2">
      <c r="A2861" s="1">
        <v>2860</v>
      </c>
      <c r="B2861" s="2" t="s">
        <v>20692</v>
      </c>
      <c r="C2861" s="2" t="s">
        <v>13198</v>
      </c>
      <c r="D2861" s="2" t="s">
        <v>1118</v>
      </c>
      <c r="E2861" s="2" t="s">
        <v>20693</v>
      </c>
      <c r="F2861" s="2" t="s">
        <v>20694</v>
      </c>
      <c r="G2861" s="2" t="s">
        <v>1738</v>
      </c>
      <c r="H2861" s="2">
        <f>1-210-463-3946</f>
        <v>-4618</v>
      </c>
      <c r="I2861" s="2" t="s">
        <v>20695</v>
      </c>
      <c r="J2861" s="3" t="s">
        <v>20696</v>
      </c>
      <c r="K2861" s="4">
        <v>43901</v>
      </c>
      <c r="L2861" s="3" t="s">
        <v>20697</v>
      </c>
    </row>
    <row r="2862" spans="1:12" x14ac:dyDescent="0.2">
      <c r="A2862" s="1">
        <v>2861</v>
      </c>
      <c r="B2862" s="2" t="s">
        <v>20698</v>
      </c>
      <c r="C2862" s="2" t="s">
        <v>8219</v>
      </c>
      <c r="D2862" s="2" t="s">
        <v>5398</v>
      </c>
      <c r="E2862" s="2" t="s">
        <v>20699</v>
      </c>
      <c r="F2862" s="2" t="s">
        <v>20700</v>
      </c>
      <c r="G2862" s="2" t="s">
        <v>854</v>
      </c>
      <c r="H2862" s="2">
        <v>59562686</v>
      </c>
      <c r="I2862" s="2" t="s">
        <v>20701</v>
      </c>
      <c r="J2862" s="3" t="s">
        <v>20702</v>
      </c>
      <c r="K2862" s="4">
        <v>44051</v>
      </c>
      <c r="L2862" s="3" t="s">
        <v>20703</v>
      </c>
    </row>
    <row r="2863" spans="1:12" x14ac:dyDescent="0.2">
      <c r="A2863" s="1">
        <v>2862</v>
      </c>
      <c r="B2863" s="2" t="s">
        <v>20704</v>
      </c>
      <c r="C2863" s="2" t="s">
        <v>2511</v>
      </c>
      <c r="D2863" s="2" t="s">
        <v>16231</v>
      </c>
      <c r="E2863" s="2" t="s">
        <v>20705</v>
      </c>
      <c r="F2863" s="2" t="s">
        <v>20706</v>
      </c>
      <c r="G2863" s="2" t="s">
        <v>760</v>
      </c>
      <c r="H2863" s="2" t="s">
        <v>20707</v>
      </c>
      <c r="I2863" s="2" t="s">
        <v>20708</v>
      </c>
      <c r="J2863" s="3" t="s">
        <v>20709</v>
      </c>
      <c r="K2863" s="4">
        <v>44334</v>
      </c>
      <c r="L2863" s="3" t="s">
        <v>20710</v>
      </c>
    </row>
    <row r="2864" spans="1:12" x14ac:dyDescent="0.2">
      <c r="A2864" s="1">
        <v>2863</v>
      </c>
      <c r="B2864" s="2" t="s">
        <v>20711</v>
      </c>
      <c r="C2864" s="2" t="s">
        <v>3122</v>
      </c>
      <c r="D2864" s="2" t="s">
        <v>7677</v>
      </c>
      <c r="E2864" s="2" t="s">
        <v>20712</v>
      </c>
      <c r="F2864" s="2" t="s">
        <v>20713</v>
      </c>
      <c r="G2864" s="2" t="s">
        <v>369</v>
      </c>
      <c r="H2864" s="2" t="s">
        <v>20714</v>
      </c>
      <c r="I2864" s="2" t="s">
        <v>20715</v>
      </c>
      <c r="J2864" s="3" t="s">
        <v>20716</v>
      </c>
      <c r="K2864" s="4">
        <v>44063</v>
      </c>
      <c r="L2864" s="3" t="s">
        <v>20717</v>
      </c>
    </row>
    <row r="2865" spans="1:12" x14ac:dyDescent="0.2">
      <c r="A2865" s="1">
        <v>2864</v>
      </c>
      <c r="B2865" s="5" t="s">
        <v>20718</v>
      </c>
      <c r="C2865" s="2" t="s">
        <v>920</v>
      </c>
      <c r="D2865" s="2" t="s">
        <v>2039</v>
      </c>
      <c r="E2865" s="2" t="s">
        <v>20719</v>
      </c>
      <c r="F2865" s="2" t="s">
        <v>20720</v>
      </c>
      <c r="G2865" s="2" t="s">
        <v>696</v>
      </c>
      <c r="H2865" s="2" t="s">
        <v>20721</v>
      </c>
      <c r="I2865" s="2" t="s">
        <v>20722</v>
      </c>
      <c r="J2865" s="3" t="s">
        <v>20723</v>
      </c>
      <c r="K2865" s="4">
        <v>44565</v>
      </c>
      <c r="L2865" s="3" t="s">
        <v>20724</v>
      </c>
    </row>
    <row r="2866" spans="1:12" x14ac:dyDescent="0.2">
      <c r="A2866" s="1">
        <v>2865</v>
      </c>
      <c r="B2866" s="2" t="s">
        <v>20725</v>
      </c>
      <c r="C2866" s="2" t="s">
        <v>9531</v>
      </c>
      <c r="D2866" s="2" t="s">
        <v>5849</v>
      </c>
      <c r="E2866" s="2" t="s">
        <v>8903</v>
      </c>
      <c r="F2866" s="2" t="s">
        <v>20726</v>
      </c>
      <c r="G2866" s="2" t="s">
        <v>2127</v>
      </c>
      <c r="H2866" s="2" t="s">
        <v>20727</v>
      </c>
      <c r="I2866" s="2" t="s">
        <v>20728</v>
      </c>
      <c r="J2866" s="3" t="s">
        <v>20729</v>
      </c>
      <c r="K2866" s="4">
        <v>43916</v>
      </c>
      <c r="L2866" s="3" t="s">
        <v>20730</v>
      </c>
    </row>
    <row r="2867" spans="1:12" x14ac:dyDescent="0.2">
      <c r="A2867" s="1">
        <v>2866</v>
      </c>
      <c r="B2867" s="2" t="s">
        <v>20731</v>
      </c>
      <c r="C2867" s="2" t="s">
        <v>6844</v>
      </c>
      <c r="D2867" s="2" t="s">
        <v>16116</v>
      </c>
      <c r="E2867" s="2" t="s">
        <v>20732</v>
      </c>
      <c r="F2867" s="2" t="s">
        <v>20733</v>
      </c>
      <c r="G2867" s="2" t="s">
        <v>89</v>
      </c>
      <c r="H2867" s="2" t="s">
        <v>20734</v>
      </c>
      <c r="I2867" s="2">
        <f>1-540-676-4045</f>
        <v>-5260</v>
      </c>
      <c r="J2867" s="3" t="s">
        <v>20735</v>
      </c>
      <c r="K2867" s="4">
        <v>43929</v>
      </c>
      <c r="L2867" s="3" t="s">
        <v>20736</v>
      </c>
    </row>
    <row r="2868" spans="1:12" x14ac:dyDescent="0.2">
      <c r="A2868" s="1">
        <v>2867</v>
      </c>
      <c r="B2868" s="2" t="s">
        <v>20737</v>
      </c>
      <c r="C2868" s="2" t="s">
        <v>1145</v>
      </c>
      <c r="D2868" s="2" t="s">
        <v>6997</v>
      </c>
      <c r="E2868" s="2" t="s">
        <v>20738</v>
      </c>
      <c r="F2868" s="2" t="s">
        <v>20739</v>
      </c>
      <c r="G2868" s="2" t="s">
        <v>2515</v>
      </c>
      <c r="H2868" s="2" t="s">
        <v>20740</v>
      </c>
      <c r="I2868" s="2" t="s">
        <v>20741</v>
      </c>
      <c r="J2868" s="3" t="s">
        <v>20742</v>
      </c>
      <c r="K2868" s="4">
        <v>44280</v>
      </c>
      <c r="L2868" s="3" t="s">
        <v>20743</v>
      </c>
    </row>
    <row r="2869" spans="1:12" x14ac:dyDescent="0.2">
      <c r="A2869" s="1">
        <v>2868</v>
      </c>
      <c r="B2869" s="2" t="s">
        <v>20744</v>
      </c>
      <c r="C2869" s="2" t="s">
        <v>1029</v>
      </c>
      <c r="D2869" s="2" t="s">
        <v>4414</v>
      </c>
      <c r="E2869" s="2" t="s">
        <v>20745</v>
      </c>
      <c r="F2869" s="2" t="s">
        <v>20746</v>
      </c>
      <c r="G2869" s="2" t="s">
        <v>1292</v>
      </c>
      <c r="H2869" s="2" t="s">
        <v>20747</v>
      </c>
      <c r="I2869" s="2">
        <f>1-240-576-5180</f>
        <v>-5995</v>
      </c>
      <c r="J2869" s="3" t="s">
        <v>20748</v>
      </c>
      <c r="K2869" s="4">
        <v>44106</v>
      </c>
      <c r="L2869" s="3" t="s">
        <v>20749</v>
      </c>
    </row>
    <row r="2870" spans="1:12" x14ac:dyDescent="0.2">
      <c r="A2870" s="1">
        <v>2869</v>
      </c>
      <c r="B2870" s="2" t="s">
        <v>20750</v>
      </c>
      <c r="C2870" s="2" t="s">
        <v>2832</v>
      </c>
      <c r="D2870" s="2" t="s">
        <v>6418</v>
      </c>
      <c r="E2870" s="2" t="s">
        <v>20751</v>
      </c>
      <c r="F2870" s="2" t="s">
        <v>20752</v>
      </c>
      <c r="G2870" s="2" t="s">
        <v>1158</v>
      </c>
      <c r="H2870" s="2" t="s">
        <v>20753</v>
      </c>
      <c r="I2870" s="2" t="s">
        <v>20754</v>
      </c>
      <c r="J2870" s="3" t="s">
        <v>20755</v>
      </c>
      <c r="K2870" s="4">
        <v>44001</v>
      </c>
      <c r="L2870" s="3" t="s">
        <v>20756</v>
      </c>
    </row>
    <row r="2871" spans="1:12" x14ac:dyDescent="0.2">
      <c r="A2871" s="1">
        <v>2870</v>
      </c>
      <c r="B2871" s="5" t="s">
        <v>20757</v>
      </c>
      <c r="C2871" s="2" t="s">
        <v>7018</v>
      </c>
      <c r="D2871" s="2" t="s">
        <v>2323</v>
      </c>
      <c r="E2871" s="2" t="s">
        <v>20758</v>
      </c>
      <c r="F2871" s="2" t="s">
        <v>20759</v>
      </c>
      <c r="G2871" s="2" t="s">
        <v>2567</v>
      </c>
      <c r="H2871" s="2">
        <f>1-106-591-5768</f>
        <v>-6464</v>
      </c>
      <c r="I2871" s="2" t="s">
        <v>20760</v>
      </c>
      <c r="J2871" s="3" t="s">
        <v>20761</v>
      </c>
      <c r="K2871" s="4">
        <v>44042</v>
      </c>
      <c r="L2871" s="3" t="s">
        <v>20762</v>
      </c>
    </row>
    <row r="2872" spans="1:12" x14ac:dyDescent="0.2">
      <c r="A2872" s="1">
        <v>2871</v>
      </c>
      <c r="B2872" s="2" t="s">
        <v>20763</v>
      </c>
      <c r="C2872" s="2" t="s">
        <v>5221</v>
      </c>
      <c r="D2872" s="2" t="s">
        <v>19583</v>
      </c>
      <c r="E2872" s="2" t="s">
        <v>20764</v>
      </c>
      <c r="F2872" s="2" t="s">
        <v>20765</v>
      </c>
      <c r="G2872" s="2" t="s">
        <v>2127</v>
      </c>
      <c r="H2872" s="2" t="s">
        <v>20766</v>
      </c>
      <c r="I2872" s="2" t="s">
        <v>20767</v>
      </c>
      <c r="J2872" s="3" t="s">
        <v>20768</v>
      </c>
      <c r="K2872" s="4">
        <v>43902</v>
      </c>
      <c r="L2872" s="3" t="s">
        <v>20769</v>
      </c>
    </row>
    <row r="2873" spans="1:12" x14ac:dyDescent="0.2">
      <c r="A2873" s="1">
        <v>2872</v>
      </c>
      <c r="B2873" s="2" t="s">
        <v>20770</v>
      </c>
      <c r="C2873" s="2" t="s">
        <v>860</v>
      </c>
      <c r="D2873" s="2" t="s">
        <v>7153</v>
      </c>
      <c r="E2873" s="2" t="s">
        <v>20771</v>
      </c>
      <c r="F2873" s="2" t="s">
        <v>20772</v>
      </c>
      <c r="G2873" s="2" t="s">
        <v>2033</v>
      </c>
      <c r="H2873" s="2" t="s">
        <v>20773</v>
      </c>
      <c r="I2873" s="2" t="s">
        <v>20774</v>
      </c>
      <c r="J2873" s="3" t="s">
        <v>20775</v>
      </c>
      <c r="K2873" s="4">
        <v>44059</v>
      </c>
      <c r="L2873" s="3" t="s">
        <v>8018</v>
      </c>
    </row>
    <row r="2874" spans="1:12" x14ac:dyDescent="0.2">
      <c r="A2874" s="1">
        <v>2873</v>
      </c>
      <c r="B2874" s="2" t="s">
        <v>20776</v>
      </c>
      <c r="C2874" s="2" t="s">
        <v>8253</v>
      </c>
      <c r="D2874" s="2" t="s">
        <v>547</v>
      </c>
      <c r="E2874" s="2" t="s">
        <v>20777</v>
      </c>
      <c r="F2874" s="2" t="s">
        <v>20778</v>
      </c>
      <c r="G2874" s="2" t="s">
        <v>3534</v>
      </c>
      <c r="H2874" s="2" t="s">
        <v>20779</v>
      </c>
      <c r="I2874" s="2" t="s">
        <v>20780</v>
      </c>
      <c r="J2874" s="3" t="s">
        <v>20781</v>
      </c>
      <c r="K2874" s="4">
        <v>44180</v>
      </c>
      <c r="L2874" s="3" t="s">
        <v>20782</v>
      </c>
    </row>
    <row r="2875" spans="1:12" x14ac:dyDescent="0.2">
      <c r="A2875" s="1">
        <v>2874</v>
      </c>
      <c r="B2875" s="2" t="s">
        <v>20783</v>
      </c>
      <c r="C2875" s="2" t="s">
        <v>15257</v>
      </c>
      <c r="D2875" s="2" t="s">
        <v>8711</v>
      </c>
      <c r="E2875" s="2" t="s">
        <v>20784</v>
      </c>
      <c r="F2875" s="2" t="s">
        <v>20785</v>
      </c>
      <c r="G2875" s="2" t="s">
        <v>5010</v>
      </c>
      <c r="H2875" s="2" t="s">
        <v>20786</v>
      </c>
      <c r="I2875" s="2" t="s">
        <v>20787</v>
      </c>
      <c r="J2875" s="3" t="s">
        <v>20788</v>
      </c>
      <c r="K2875" s="4">
        <v>44035</v>
      </c>
      <c r="L2875" s="3" t="s">
        <v>20789</v>
      </c>
    </row>
    <row r="2876" spans="1:12" x14ac:dyDescent="0.2">
      <c r="A2876" s="1">
        <v>2875</v>
      </c>
      <c r="B2876" s="2" t="s">
        <v>20790</v>
      </c>
      <c r="C2876" s="2" t="s">
        <v>3725</v>
      </c>
      <c r="D2876" s="2" t="s">
        <v>4192</v>
      </c>
      <c r="E2876" s="2" t="s">
        <v>20791</v>
      </c>
      <c r="F2876" s="2" t="s">
        <v>20792</v>
      </c>
      <c r="G2876" s="2" t="s">
        <v>4042</v>
      </c>
      <c r="H2876" s="2" t="s">
        <v>20793</v>
      </c>
      <c r="I2876" s="2" t="s">
        <v>20794</v>
      </c>
      <c r="J2876" s="3" t="s">
        <v>20795</v>
      </c>
      <c r="K2876" s="4">
        <v>44387</v>
      </c>
      <c r="L2876" s="3" t="s">
        <v>20796</v>
      </c>
    </row>
    <row r="2877" spans="1:12" x14ac:dyDescent="0.2">
      <c r="A2877" s="1">
        <v>2876</v>
      </c>
      <c r="B2877" s="2" t="s">
        <v>20797</v>
      </c>
      <c r="C2877" s="2" t="s">
        <v>12379</v>
      </c>
      <c r="D2877" s="2" t="s">
        <v>131</v>
      </c>
      <c r="E2877" s="2" t="s">
        <v>20798</v>
      </c>
      <c r="F2877" s="2" t="s">
        <v>20799</v>
      </c>
      <c r="G2877" s="2" t="s">
        <v>4698</v>
      </c>
      <c r="H2877" s="2" t="s">
        <v>20800</v>
      </c>
      <c r="I2877" s="2" t="s">
        <v>20801</v>
      </c>
      <c r="J2877" s="3" t="s">
        <v>20802</v>
      </c>
      <c r="K2877" s="4">
        <v>44203</v>
      </c>
      <c r="L2877" s="3" t="s">
        <v>20803</v>
      </c>
    </row>
    <row r="2878" spans="1:12" x14ac:dyDescent="0.2">
      <c r="A2878" s="1">
        <v>2877</v>
      </c>
      <c r="B2878" s="2" t="s">
        <v>20804</v>
      </c>
      <c r="C2878" s="2" t="s">
        <v>9089</v>
      </c>
      <c r="D2878" s="2" t="s">
        <v>20805</v>
      </c>
      <c r="E2878" s="2" t="s">
        <v>20806</v>
      </c>
      <c r="F2878" s="2" t="s">
        <v>20807</v>
      </c>
      <c r="G2878" s="2" t="s">
        <v>2928</v>
      </c>
      <c r="H2878" s="2" t="s">
        <v>20808</v>
      </c>
      <c r="I2878" s="2" t="s">
        <v>20809</v>
      </c>
      <c r="J2878" s="3" t="s">
        <v>20810</v>
      </c>
      <c r="K2878" s="4">
        <v>44578</v>
      </c>
      <c r="L2878" s="3" t="s">
        <v>20811</v>
      </c>
    </row>
    <row r="2879" spans="1:12" x14ac:dyDescent="0.2">
      <c r="A2879" s="1">
        <v>2878</v>
      </c>
      <c r="B2879" s="2" t="s">
        <v>20812</v>
      </c>
      <c r="C2879" s="2" t="s">
        <v>6836</v>
      </c>
      <c r="D2879" s="2" t="s">
        <v>879</v>
      </c>
      <c r="E2879" s="2" t="s">
        <v>20813</v>
      </c>
      <c r="F2879" s="2" t="s">
        <v>20814</v>
      </c>
      <c r="G2879" s="2" t="s">
        <v>1637</v>
      </c>
      <c r="H2879" s="2" t="s">
        <v>20815</v>
      </c>
      <c r="I2879" s="2" t="s">
        <v>20816</v>
      </c>
      <c r="J2879" s="3" t="s">
        <v>20817</v>
      </c>
      <c r="K2879" s="4">
        <v>44567</v>
      </c>
      <c r="L2879" s="3" t="s">
        <v>20818</v>
      </c>
    </row>
    <row r="2880" spans="1:12" x14ac:dyDescent="0.2">
      <c r="A2880" s="1">
        <v>2879</v>
      </c>
      <c r="B2880" s="2" t="s">
        <v>20819</v>
      </c>
      <c r="C2880" s="2" t="s">
        <v>7137</v>
      </c>
      <c r="D2880" s="2" t="s">
        <v>813</v>
      </c>
      <c r="E2880" s="2" t="s">
        <v>20820</v>
      </c>
      <c r="F2880" s="2" t="s">
        <v>20821</v>
      </c>
      <c r="G2880" s="2" t="s">
        <v>4267</v>
      </c>
      <c r="H2880" s="2" t="s">
        <v>20822</v>
      </c>
      <c r="I2880" s="2" t="s">
        <v>20823</v>
      </c>
      <c r="J2880" s="3" t="s">
        <v>20824</v>
      </c>
      <c r="K2880" s="4">
        <v>44009</v>
      </c>
      <c r="L2880" s="3" t="s">
        <v>20825</v>
      </c>
    </row>
    <row r="2881" spans="1:12" x14ac:dyDescent="0.2">
      <c r="A2881" s="1">
        <v>2880</v>
      </c>
      <c r="B2881" s="2" t="s">
        <v>20826</v>
      </c>
      <c r="C2881" s="2" t="s">
        <v>14850</v>
      </c>
      <c r="D2881" s="2" t="s">
        <v>20827</v>
      </c>
      <c r="E2881" s="2" t="s">
        <v>20828</v>
      </c>
      <c r="F2881" s="2" t="s">
        <v>236</v>
      </c>
      <c r="G2881" s="2" t="s">
        <v>3396</v>
      </c>
      <c r="H2881" s="2" t="s">
        <v>20829</v>
      </c>
      <c r="I2881" s="2" t="s">
        <v>20830</v>
      </c>
      <c r="J2881" s="3" t="s">
        <v>20831</v>
      </c>
      <c r="K2881" s="4">
        <v>44117</v>
      </c>
      <c r="L2881" s="3" t="s">
        <v>20832</v>
      </c>
    </row>
    <row r="2882" spans="1:12" x14ac:dyDescent="0.2">
      <c r="A2882" s="1">
        <v>2881</v>
      </c>
      <c r="B2882" s="2" t="s">
        <v>20833</v>
      </c>
      <c r="C2882" s="2" t="s">
        <v>7062</v>
      </c>
      <c r="D2882" s="2" t="s">
        <v>5737</v>
      </c>
      <c r="E2882" s="2" t="s">
        <v>20834</v>
      </c>
      <c r="F2882" s="2" t="s">
        <v>20835</v>
      </c>
      <c r="G2882" s="2" t="s">
        <v>89</v>
      </c>
      <c r="H2882" s="2" t="s">
        <v>20836</v>
      </c>
      <c r="I2882" s="2" t="s">
        <v>20837</v>
      </c>
      <c r="J2882" s="3" t="s">
        <v>20838</v>
      </c>
      <c r="K2882" s="4">
        <v>44287</v>
      </c>
      <c r="L2882" s="3" t="s">
        <v>20839</v>
      </c>
    </row>
    <row r="2883" spans="1:12" x14ac:dyDescent="0.2">
      <c r="A2883" s="1">
        <v>2882</v>
      </c>
      <c r="B2883" s="2" t="s">
        <v>20840</v>
      </c>
      <c r="C2883" s="2" t="s">
        <v>1681</v>
      </c>
      <c r="D2883" s="2" t="s">
        <v>1549</v>
      </c>
      <c r="E2883" s="2" t="s">
        <v>20841</v>
      </c>
      <c r="F2883" s="2" t="s">
        <v>20842</v>
      </c>
      <c r="G2883" s="2" t="s">
        <v>1336</v>
      </c>
      <c r="H2883" s="2" t="s">
        <v>20843</v>
      </c>
      <c r="I2883" s="2" t="s">
        <v>20844</v>
      </c>
      <c r="J2883" s="3" t="s">
        <v>20845</v>
      </c>
      <c r="K2883" s="4">
        <v>44407</v>
      </c>
      <c r="L2883" s="3" t="s">
        <v>20846</v>
      </c>
    </row>
    <row r="2884" spans="1:12" x14ac:dyDescent="0.2">
      <c r="A2884" s="1">
        <v>2883</v>
      </c>
      <c r="B2884" s="2" t="s">
        <v>20847</v>
      </c>
      <c r="C2884" s="2" t="s">
        <v>9399</v>
      </c>
      <c r="D2884" s="2" t="s">
        <v>2294</v>
      </c>
      <c r="E2884" s="2" t="s">
        <v>20848</v>
      </c>
      <c r="F2884" s="2" t="s">
        <v>20849</v>
      </c>
      <c r="G2884" s="2" t="s">
        <v>293</v>
      </c>
      <c r="H2884" s="2" t="s">
        <v>20850</v>
      </c>
      <c r="I2884" s="2" t="s">
        <v>20851</v>
      </c>
      <c r="J2884" s="3" t="s">
        <v>20852</v>
      </c>
      <c r="K2884" s="4">
        <v>43916</v>
      </c>
      <c r="L2884" s="3" t="s">
        <v>20853</v>
      </c>
    </row>
    <row r="2885" spans="1:12" x14ac:dyDescent="0.2">
      <c r="A2885" s="1">
        <v>2884</v>
      </c>
      <c r="B2885" s="2" t="s">
        <v>20854</v>
      </c>
      <c r="C2885" s="2" t="s">
        <v>1084</v>
      </c>
      <c r="D2885" s="2" t="s">
        <v>7206</v>
      </c>
      <c r="E2885" s="2" t="s">
        <v>20855</v>
      </c>
      <c r="F2885" s="2" t="s">
        <v>20856</v>
      </c>
      <c r="G2885" s="2" t="s">
        <v>1544</v>
      </c>
      <c r="H2885" s="2" t="s">
        <v>20857</v>
      </c>
      <c r="I2885" s="2" t="s">
        <v>20858</v>
      </c>
      <c r="J2885" s="3" t="s">
        <v>20859</v>
      </c>
      <c r="K2885" s="4">
        <v>44423</v>
      </c>
      <c r="L2885" s="3" t="s">
        <v>20860</v>
      </c>
    </row>
    <row r="2886" spans="1:12" x14ac:dyDescent="0.2">
      <c r="A2886" s="1">
        <v>2885</v>
      </c>
      <c r="B2886" s="2" t="s">
        <v>20861</v>
      </c>
      <c r="C2886" s="2" t="s">
        <v>1136</v>
      </c>
      <c r="D2886" s="2" t="s">
        <v>649</v>
      </c>
      <c r="E2886" s="2" t="s">
        <v>20862</v>
      </c>
      <c r="F2886" s="2" t="s">
        <v>9746</v>
      </c>
      <c r="G2886" s="2" t="s">
        <v>2567</v>
      </c>
      <c r="H2886" s="2" t="s">
        <v>20863</v>
      </c>
      <c r="I2886" s="2" t="s">
        <v>20864</v>
      </c>
      <c r="J2886" s="3" t="s">
        <v>20865</v>
      </c>
      <c r="K2886" s="4">
        <v>43893</v>
      </c>
      <c r="L2886" s="3" t="s">
        <v>20866</v>
      </c>
    </row>
    <row r="2887" spans="1:12" x14ac:dyDescent="0.2">
      <c r="A2887" s="1">
        <v>2886</v>
      </c>
      <c r="B2887" s="2" t="s">
        <v>20867</v>
      </c>
      <c r="C2887" s="2" t="s">
        <v>2178</v>
      </c>
      <c r="D2887" s="2" t="s">
        <v>6426</v>
      </c>
      <c r="E2887" s="2" t="s">
        <v>20868</v>
      </c>
      <c r="F2887" s="2" t="s">
        <v>20869</v>
      </c>
      <c r="G2887" s="2" t="s">
        <v>27</v>
      </c>
      <c r="H2887" s="2" t="s">
        <v>20870</v>
      </c>
      <c r="I2887" s="2" t="s">
        <v>20871</v>
      </c>
      <c r="J2887" s="3" t="s">
        <v>20872</v>
      </c>
      <c r="K2887" s="4">
        <v>44096</v>
      </c>
      <c r="L2887" s="3" t="s">
        <v>20873</v>
      </c>
    </row>
    <row r="2888" spans="1:12" x14ac:dyDescent="0.2">
      <c r="A2888" s="1">
        <v>2887</v>
      </c>
      <c r="B2888" s="2" t="s">
        <v>20874</v>
      </c>
      <c r="C2888" s="2" t="s">
        <v>1361</v>
      </c>
      <c r="D2888" s="2" t="s">
        <v>973</v>
      </c>
      <c r="E2888" s="2" t="s">
        <v>20875</v>
      </c>
      <c r="F2888" s="2" t="s">
        <v>20876</v>
      </c>
      <c r="G2888" s="2" t="s">
        <v>89</v>
      </c>
      <c r="H2888" s="2" t="s">
        <v>20877</v>
      </c>
      <c r="I2888" s="2" t="s">
        <v>20878</v>
      </c>
      <c r="J2888" s="3" t="s">
        <v>20879</v>
      </c>
      <c r="K2888" s="4">
        <v>43992</v>
      </c>
      <c r="L2888" s="3" t="s">
        <v>20880</v>
      </c>
    </row>
    <row r="2889" spans="1:12" x14ac:dyDescent="0.2">
      <c r="A2889" s="1">
        <v>2888</v>
      </c>
      <c r="B2889" s="2" t="s">
        <v>20881</v>
      </c>
      <c r="C2889" s="2" t="s">
        <v>1466</v>
      </c>
      <c r="D2889" s="2" t="s">
        <v>6532</v>
      </c>
      <c r="E2889" s="2" t="s">
        <v>20882</v>
      </c>
      <c r="F2889" s="2" t="s">
        <v>6665</v>
      </c>
      <c r="G2889" s="2" t="s">
        <v>4042</v>
      </c>
      <c r="H2889" s="2" t="s">
        <v>20883</v>
      </c>
      <c r="I2889" s="2" t="s">
        <v>20884</v>
      </c>
      <c r="J2889" s="3" t="s">
        <v>20885</v>
      </c>
      <c r="K2889" s="4">
        <v>44342</v>
      </c>
      <c r="L2889" s="3" t="s">
        <v>10210</v>
      </c>
    </row>
    <row r="2890" spans="1:12" x14ac:dyDescent="0.2">
      <c r="A2890" s="1">
        <v>2889</v>
      </c>
      <c r="B2890" s="2" t="s">
        <v>20886</v>
      </c>
      <c r="C2890" s="2" t="s">
        <v>4638</v>
      </c>
      <c r="D2890" s="2" t="s">
        <v>3726</v>
      </c>
      <c r="E2890" s="2" t="s">
        <v>20887</v>
      </c>
      <c r="F2890" s="2" t="s">
        <v>20888</v>
      </c>
      <c r="G2890" s="2" t="s">
        <v>2567</v>
      </c>
      <c r="H2890" s="2" t="s">
        <v>20889</v>
      </c>
      <c r="I2890" s="2" t="s">
        <v>20890</v>
      </c>
      <c r="J2890" s="3" t="s">
        <v>20891</v>
      </c>
      <c r="K2890" s="4">
        <v>43946</v>
      </c>
      <c r="L2890" s="3" t="s">
        <v>20892</v>
      </c>
    </row>
    <row r="2891" spans="1:12" x14ac:dyDescent="0.2">
      <c r="A2891" s="1">
        <v>2890</v>
      </c>
      <c r="B2891" s="2" t="s">
        <v>20893</v>
      </c>
      <c r="C2891" s="2" t="s">
        <v>11916</v>
      </c>
      <c r="D2891" s="2" t="s">
        <v>2574</v>
      </c>
      <c r="E2891" s="2" t="s">
        <v>20894</v>
      </c>
      <c r="F2891" s="2" t="s">
        <v>20895</v>
      </c>
      <c r="G2891" s="2" t="s">
        <v>1041</v>
      </c>
      <c r="H2891" s="2">
        <v>1761914290</v>
      </c>
      <c r="I2891" s="2" t="s">
        <v>20896</v>
      </c>
      <c r="J2891" s="3" t="s">
        <v>20897</v>
      </c>
      <c r="K2891" s="4">
        <v>44589</v>
      </c>
      <c r="L2891" s="3" t="s">
        <v>20898</v>
      </c>
    </row>
    <row r="2892" spans="1:12" x14ac:dyDescent="0.2">
      <c r="A2892" s="1">
        <v>2891</v>
      </c>
      <c r="B2892" s="2" t="s">
        <v>20899</v>
      </c>
      <c r="C2892" s="2" t="s">
        <v>61</v>
      </c>
      <c r="D2892" s="2" t="s">
        <v>11364</v>
      </c>
      <c r="E2892" s="2" t="s">
        <v>20900</v>
      </c>
      <c r="F2892" s="2" t="s">
        <v>20901</v>
      </c>
      <c r="G2892" s="2" t="s">
        <v>5163</v>
      </c>
      <c r="H2892" s="2" t="s">
        <v>20902</v>
      </c>
      <c r="I2892" s="2" t="s">
        <v>20903</v>
      </c>
      <c r="J2892" s="3" t="s">
        <v>20904</v>
      </c>
      <c r="K2892" s="4">
        <v>44589</v>
      </c>
      <c r="L2892" s="3" t="s">
        <v>20905</v>
      </c>
    </row>
    <row r="2893" spans="1:12" x14ac:dyDescent="0.2">
      <c r="A2893" s="1">
        <v>2892</v>
      </c>
      <c r="B2893" s="2" t="s">
        <v>20906</v>
      </c>
      <c r="C2893" s="2" t="s">
        <v>6080</v>
      </c>
      <c r="D2893" s="2" t="s">
        <v>5972</v>
      </c>
      <c r="E2893" s="2" t="s">
        <v>20907</v>
      </c>
      <c r="F2893" s="2" t="s">
        <v>20908</v>
      </c>
      <c r="G2893" s="2" t="s">
        <v>4545</v>
      </c>
      <c r="H2893" s="2" t="s">
        <v>20909</v>
      </c>
      <c r="I2893" s="2">
        <f>1-745-566-5110</f>
        <v>-6420</v>
      </c>
      <c r="J2893" s="3" t="s">
        <v>20910</v>
      </c>
      <c r="K2893" s="4">
        <v>44018</v>
      </c>
      <c r="L2893" s="3" t="s">
        <v>20911</v>
      </c>
    </row>
    <row r="2894" spans="1:12" x14ac:dyDescent="0.2">
      <c r="A2894" s="1">
        <v>2893</v>
      </c>
      <c r="B2894" s="2" t="s">
        <v>20912</v>
      </c>
      <c r="C2894" s="2" t="s">
        <v>1861</v>
      </c>
      <c r="D2894" s="2" t="s">
        <v>2951</v>
      </c>
      <c r="E2894" s="2" t="s">
        <v>20913</v>
      </c>
      <c r="F2894" s="2" t="s">
        <v>3936</v>
      </c>
      <c r="G2894" s="2" t="s">
        <v>4507</v>
      </c>
      <c r="H2894" s="2" t="s">
        <v>20914</v>
      </c>
      <c r="I2894" s="2" t="s">
        <v>20915</v>
      </c>
      <c r="J2894" s="3" t="s">
        <v>20916</v>
      </c>
      <c r="K2894" s="4">
        <v>44529</v>
      </c>
      <c r="L2894" s="3" t="s">
        <v>20917</v>
      </c>
    </row>
    <row r="2895" spans="1:12" x14ac:dyDescent="0.2">
      <c r="A2895" s="1">
        <v>2894</v>
      </c>
      <c r="B2895" s="2" t="s">
        <v>20918</v>
      </c>
      <c r="C2895" s="2" t="s">
        <v>2724</v>
      </c>
      <c r="D2895" s="2" t="s">
        <v>5784</v>
      </c>
      <c r="E2895" s="2" t="s">
        <v>20919</v>
      </c>
      <c r="F2895" s="2" t="s">
        <v>9875</v>
      </c>
      <c r="G2895" s="2" t="s">
        <v>1846</v>
      </c>
      <c r="H2895" s="2" t="s">
        <v>20920</v>
      </c>
      <c r="I2895" s="2" t="s">
        <v>20921</v>
      </c>
      <c r="J2895" s="3" t="s">
        <v>20922</v>
      </c>
      <c r="K2895" s="4">
        <v>44709</v>
      </c>
      <c r="L2895" s="3" t="s">
        <v>20923</v>
      </c>
    </row>
    <row r="2896" spans="1:12" x14ac:dyDescent="0.2">
      <c r="A2896" s="1">
        <v>2895</v>
      </c>
      <c r="B2896" s="2" t="s">
        <v>20924</v>
      </c>
      <c r="C2896" s="2" t="s">
        <v>6440</v>
      </c>
      <c r="D2896" s="2" t="s">
        <v>3558</v>
      </c>
      <c r="E2896" s="2" t="s">
        <v>20925</v>
      </c>
      <c r="F2896" s="2" t="s">
        <v>20926</v>
      </c>
      <c r="G2896" s="2" t="s">
        <v>457</v>
      </c>
      <c r="H2896" s="2">
        <f>1-398-596-3910</f>
        <v>-4903</v>
      </c>
      <c r="I2896" s="2" t="s">
        <v>20927</v>
      </c>
      <c r="J2896" s="3" t="s">
        <v>20928</v>
      </c>
      <c r="K2896" s="4">
        <v>44699</v>
      </c>
      <c r="L2896" s="3" t="s">
        <v>20929</v>
      </c>
    </row>
    <row r="2897" spans="1:12" x14ac:dyDescent="0.2">
      <c r="A2897" s="1">
        <v>2896</v>
      </c>
      <c r="B2897" s="2" t="s">
        <v>20930</v>
      </c>
      <c r="C2897" s="2" t="s">
        <v>9442</v>
      </c>
      <c r="D2897" s="2" t="s">
        <v>1055</v>
      </c>
      <c r="E2897" s="2" t="s">
        <v>20931</v>
      </c>
      <c r="F2897" s="2" t="s">
        <v>20932</v>
      </c>
      <c r="G2897" s="2" t="s">
        <v>7850</v>
      </c>
      <c r="H2897" s="2" t="s">
        <v>20933</v>
      </c>
      <c r="I2897" s="2" t="s">
        <v>20934</v>
      </c>
      <c r="J2897" s="3" t="s">
        <v>20935</v>
      </c>
      <c r="K2897" s="4">
        <v>43923</v>
      </c>
      <c r="L2897" s="3" t="s">
        <v>20936</v>
      </c>
    </row>
    <row r="2898" spans="1:12" x14ac:dyDescent="0.2">
      <c r="A2898" s="1">
        <v>2897</v>
      </c>
      <c r="B2898" s="2" t="s">
        <v>20937</v>
      </c>
      <c r="C2898" s="2" t="s">
        <v>3237</v>
      </c>
      <c r="D2898" s="2" t="s">
        <v>7759</v>
      </c>
      <c r="E2898" s="2" t="s">
        <v>20938</v>
      </c>
      <c r="F2898" s="2" t="s">
        <v>20939</v>
      </c>
      <c r="G2898" s="2" t="s">
        <v>864</v>
      </c>
      <c r="H2898" s="2" t="s">
        <v>20940</v>
      </c>
      <c r="I2898" s="2" t="s">
        <v>20941</v>
      </c>
      <c r="J2898" s="3" t="s">
        <v>20942</v>
      </c>
      <c r="K2898" s="4">
        <v>44407</v>
      </c>
      <c r="L2898" s="3" t="s">
        <v>20943</v>
      </c>
    </row>
    <row r="2899" spans="1:12" x14ac:dyDescent="0.2">
      <c r="A2899" s="1">
        <v>2898</v>
      </c>
      <c r="B2899" s="2" t="s">
        <v>20944</v>
      </c>
      <c r="C2899" s="2" t="s">
        <v>1662</v>
      </c>
      <c r="D2899" s="2" t="s">
        <v>6600</v>
      </c>
      <c r="E2899" s="2" t="s">
        <v>20945</v>
      </c>
      <c r="F2899" s="2" t="s">
        <v>20946</v>
      </c>
      <c r="G2899" s="2" t="s">
        <v>4149</v>
      </c>
      <c r="H2899" s="2" t="s">
        <v>20947</v>
      </c>
      <c r="I2899" s="2" t="s">
        <v>20948</v>
      </c>
      <c r="J2899" s="3" t="s">
        <v>20949</v>
      </c>
      <c r="K2899" s="4">
        <v>44683</v>
      </c>
      <c r="L2899" s="3" t="s">
        <v>3275</v>
      </c>
    </row>
    <row r="2900" spans="1:12" x14ac:dyDescent="0.2">
      <c r="A2900" s="1">
        <v>2899</v>
      </c>
      <c r="B2900" s="2" t="s">
        <v>20950</v>
      </c>
      <c r="C2900" s="2" t="s">
        <v>8521</v>
      </c>
      <c r="D2900" s="2" t="s">
        <v>207</v>
      </c>
      <c r="E2900" s="2" t="s">
        <v>20951</v>
      </c>
      <c r="F2900" s="2" t="s">
        <v>20952</v>
      </c>
      <c r="G2900" s="2" t="s">
        <v>350</v>
      </c>
      <c r="H2900" s="2">
        <v>5455227769</v>
      </c>
      <c r="I2900" s="2" t="s">
        <v>20953</v>
      </c>
      <c r="J2900" s="3" t="s">
        <v>20954</v>
      </c>
      <c r="K2900" s="4">
        <v>43979</v>
      </c>
      <c r="L2900" s="3" t="s">
        <v>20955</v>
      </c>
    </row>
    <row r="2901" spans="1:12" x14ac:dyDescent="0.2">
      <c r="A2901" s="1">
        <v>2900</v>
      </c>
      <c r="B2901" s="2" t="s">
        <v>20956</v>
      </c>
      <c r="C2901" s="2" t="s">
        <v>3434</v>
      </c>
      <c r="D2901" s="2" t="s">
        <v>20957</v>
      </c>
      <c r="E2901" s="2" t="s">
        <v>20958</v>
      </c>
      <c r="F2901" s="2" t="s">
        <v>20959</v>
      </c>
      <c r="G2901" s="2" t="s">
        <v>3832</v>
      </c>
      <c r="H2901" s="2" t="s">
        <v>20960</v>
      </c>
      <c r="I2901" s="2">
        <v>6696386786</v>
      </c>
      <c r="J2901" s="3" t="s">
        <v>20961</v>
      </c>
      <c r="K2901" s="4">
        <v>44008</v>
      </c>
      <c r="L2901" s="3" t="s">
        <v>20962</v>
      </c>
    </row>
    <row r="2902" spans="1:12" x14ac:dyDescent="0.2">
      <c r="A2902" s="1">
        <v>2901</v>
      </c>
      <c r="B2902" s="2" t="s">
        <v>20963</v>
      </c>
      <c r="C2902" s="2" t="s">
        <v>6873</v>
      </c>
      <c r="D2902" s="2" t="s">
        <v>10521</v>
      </c>
      <c r="E2902" s="2" t="s">
        <v>20964</v>
      </c>
      <c r="F2902" s="2" t="s">
        <v>20965</v>
      </c>
      <c r="G2902" s="2" t="s">
        <v>5163</v>
      </c>
      <c r="H2902" s="2" t="s">
        <v>20966</v>
      </c>
      <c r="I2902" s="2" t="s">
        <v>20967</v>
      </c>
      <c r="J2902" s="3" t="s">
        <v>20968</v>
      </c>
      <c r="K2902" s="4">
        <v>44119</v>
      </c>
      <c r="L2902" s="3" t="s">
        <v>4915</v>
      </c>
    </row>
    <row r="2903" spans="1:12" x14ac:dyDescent="0.2">
      <c r="A2903" s="1">
        <v>2902</v>
      </c>
      <c r="B2903" s="2" t="s">
        <v>20969</v>
      </c>
      <c r="C2903" s="2" t="s">
        <v>167</v>
      </c>
      <c r="D2903" s="2" t="s">
        <v>6110</v>
      </c>
      <c r="E2903" s="2" t="s">
        <v>20970</v>
      </c>
      <c r="F2903" s="2" t="s">
        <v>20971</v>
      </c>
      <c r="G2903" s="2" t="s">
        <v>82</v>
      </c>
      <c r="H2903" s="2" t="s">
        <v>20972</v>
      </c>
      <c r="I2903" s="2" t="s">
        <v>20973</v>
      </c>
      <c r="J2903" s="3" t="s">
        <v>20974</v>
      </c>
      <c r="K2903" s="4">
        <v>44556</v>
      </c>
      <c r="L2903" s="3" t="s">
        <v>20975</v>
      </c>
    </row>
    <row r="2904" spans="1:12" x14ac:dyDescent="0.2">
      <c r="A2904" s="1">
        <v>2903</v>
      </c>
      <c r="B2904" s="2" t="s">
        <v>20976</v>
      </c>
      <c r="C2904" s="2" t="s">
        <v>307</v>
      </c>
      <c r="D2904" s="2" t="s">
        <v>6364</v>
      </c>
      <c r="E2904" s="2" t="s">
        <v>20977</v>
      </c>
      <c r="F2904" s="2" t="s">
        <v>20978</v>
      </c>
      <c r="G2904" s="2" t="s">
        <v>1618</v>
      </c>
      <c r="H2904" s="2" t="s">
        <v>20979</v>
      </c>
      <c r="I2904" s="2">
        <f>1-642-100-9983</f>
        <v>-10724</v>
      </c>
      <c r="J2904" s="3" t="s">
        <v>20980</v>
      </c>
      <c r="K2904" s="4">
        <v>44676</v>
      </c>
      <c r="L2904" s="3" t="s">
        <v>20981</v>
      </c>
    </row>
    <row r="2905" spans="1:12" x14ac:dyDescent="0.2">
      <c r="A2905" s="1">
        <v>2904</v>
      </c>
      <c r="B2905" s="2" t="s">
        <v>20982</v>
      </c>
      <c r="C2905" s="2" t="s">
        <v>6395</v>
      </c>
      <c r="D2905" s="2" t="s">
        <v>8355</v>
      </c>
      <c r="E2905" s="2" t="s">
        <v>20983</v>
      </c>
      <c r="F2905" s="2" t="s">
        <v>20984</v>
      </c>
      <c r="G2905" s="2" t="s">
        <v>1168</v>
      </c>
      <c r="H2905" s="2" t="s">
        <v>20985</v>
      </c>
      <c r="I2905" s="2" t="s">
        <v>20986</v>
      </c>
      <c r="J2905" s="3" t="s">
        <v>20987</v>
      </c>
      <c r="K2905" s="4">
        <v>43972</v>
      </c>
      <c r="L2905" s="3" t="s">
        <v>10606</v>
      </c>
    </row>
    <row r="2906" spans="1:12" x14ac:dyDescent="0.2">
      <c r="A2906" s="1">
        <v>2905</v>
      </c>
      <c r="B2906" s="2" t="s">
        <v>20988</v>
      </c>
      <c r="C2906" s="2" t="s">
        <v>9033</v>
      </c>
      <c r="D2906" s="2" t="s">
        <v>2451</v>
      </c>
      <c r="E2906" s="2" t="s">
        <v>20989</v>
      </c>
      <c r="F2906" s="2" t="s">
        <v>20990</v>
      </c>
      <c r="G2906" s="2" t="s">
        <v>3015</v>
      </c>
      <c r="H2906" s="2">
        <f>1-416-910-5592</f>
        <v>-6917</v>
      </c>
      <c r="I2906" s="2" t="s">
        <v>20991</v>
      </c>
      <c r="J2906" s="3" t="s">
        <v>20992</v>
      </c>
      <c r="K2906" s="4">
        <v>43912</v>
      </c>
      <c r="L2906" s="3" t="s">
        <v>20993</v>
      </c>
    </row>
    <row r="2907" spans="1:12" x14ac:dyDescent="0.2">
      <c r="A2907" s="1">
        <v>2906</v>
      </c>
      <c r="B2907" s="2" t="s">
        <v>20994</v>
      </c>
      <c r="C2907" s="2" t="s">
        <v>13587</v>
      </c>
      <c r="D2907" s="2" t="s">
        <v>1521</v>
      </c>
      <c r="E2907" s="2" t="s">
        <v>20995</v>
      </c>
      <c r="F2907" s="2" t="s">
        <v>20996</v>
      </c>
      <c r="G2907" s="2" t="s">
        <v>7850</v>
      </c>
      <c r="H2907" s="2">
        <f>1-947-512-5946</f>
        <v>-7404</v>
      </c>
      <c r="I2907" s="2" t="s">
        <v>20997</v>
      </c>
      <c r="J2907" s="3" t="s">
        <v>20998</v>
      </c>
      <c r="K2907" s="4">
        <v>44339</v>
      </c>
      <c r="L2907" s="3" t="s">
        <v>20999</v>
      </c>
    </row>
    <row r="2908" spans="1:12" x14ac:dyDescent="0.2">
      <c r="A2908" s="1">
        <v>2907</v>
      </c>
      <c r="B2908" s="2" t="s">
        <v>21000</v>
      </c>
      <c r="C2908" s="2" t="s">
        <v>775</v>
      </c>
      <c r="D2908" s="2" t="s">
        <v>1818</v>
      </c>
      <c r="E2908" s="2" t="s">
        <v>21001</v>
      </c>
      <c r="F2908" s="2" t="s">
        <v>21002</v>
      </c>
      <c r="G2908" s="2" t="s">
        <v>4042</v>
      </c>
      <c r="H2908" s="2" t="s">
        <v>21003</v>
      </c>
      <c r="I2908" s="2" t="s">
        <v>21004</v>
      </c>
      <c r="J2908" s="3" t="s">
        <v>21005</v>
      </c>
      <c r="K2908" s="4">
        <v>44275</v>
      </c>
      <c r="L2908" s="3" t="s">
        <v>21006</v>
      </c>
    </row>
    <row r="2909" spans="1:12" x14ac:dyDescent="0.2">
      <c r="A2909" s="1">
        <v>2908</v>
      </c>
      <c r="B2909" s="2" t="s">
        <v>21007</v>
      </c>
      <c r="C2909" s="2" t="s">
        <v>5668</v>
      </c>
      <c r="D2909" s="2" t="s">
        <v>17092</v>
      </c>
      <c r="E2909" s="2" t="s">
        <v>21008</v>
      </c>
      <c r="F2909" s="2" t="s">
        <v>21009</v>
      </c>
      <c r="G2909" s="2" t="s">
        <v>6142</v>
      </c>
      <c r="H2909" s="2" t="s">
        <v>21010</v>
      </c>
      <c r="I2909" s="2" t="s">
        <v>21011</v>
      </c>
      <c r="J2909" s="3" t="s">
        <v>21012</v>
      </c>
      <c r="K2909" s="4">
        <v>44151</v>
      </c>
      <c r="L2909" s="3" t="s">
        <v>14910</v>
      </c>
    </row>
    <row r="2910" spans="1:12" x14ac:dyDescent="0.2">
      <c r="A2910" s="1">
        <v>2909</v>
      </c>
      <c r="B2910" s="2" t="s">
        <v>21013</v>
      </c>
      <c r="C2910" s="2" t="s">
        <v>756</v>
      </c>
      <c r="D2910" s="2" t="s">
        <v>8944</v>
      </c>
      <c r="E2910" s="2" t="s">
        <v>21014</v>
      </c>
      <c r="F2910" s="2" t="s">
        <v>21015</v>
      </c>
      <c r="G2910" s="2" t="s">
        <v>2981</v>
      </c>
      <c r="H2910" s="2" t="s">
        <v>21016</v>
      </c>
      <c r="I2910" s="2" t="s">
        <v>21017</v>
      </c>
      <c r="J2910" s="3" t="s">
        <v>21018</v>
      </c>
      <c r="K2910" s="4">
        <v>44173</v>
      </c>
      <c r="L2910" s="3" t="s">
        <v>21019</v>
      </c>
    </row>
    <row r="2911" spans="1:12" x14ac:dyDescent="0.2">
      <c r="A2911" s="1">
        <v>2910</v>
      </c>
      <c r="B2911" s="2" t="s">
        <v>21020</v>
      </c>
      <c r="C2911" s="2" t="s">
        <v>2358</v>
      </c>
      <c r="D2911" s="2" t="s">
        <v>6409</v>
      </c>
      <c r="E2911" s="2" t="s">
        <v>21021</v>
      </c>
      <c r="F2911" s="2" t="s">
        <v>21022</v>
      </c>
      <c r="G2911" s="2" t="s">
        <v>589</v>
      </c>
      <c r="H2911" s="2" t="s">
        <v>21023</v>
      </c>
      <c r="I2911" s="2" t="s">
        <v>21024</v>
      </c>
      <c r="J2911" s="3" t="s">
        <v>21025</v>
      </c>
      <c r="K2911" s="4">
        <v>43977</v>
      </c>
      <c r="L2911" s="3" t="s">
        <v>21026</v>
      </c>
    </row>
    <row r="2912" spans="1:12" x14ac:dyDescent="0.2">
      <c r="A2912" s="1">
        <v>2911</v>
      </c>
      <c r="B2912" s="2" t="s">
        <v>21027</v>
      </c>
      <c r="C2912" s="2" t="s">
        <v>3506</v>
      </c>
      <c r="D2912" s="2" t="s">
        <v>8059</v>
      </c>
      <c r="E2912" s="2" t="s">
        <v>21028</v>
      </c>
      <c r="F2912" s="2" t="s">
        <v>21029</v>
      </c>
      <c r="G2912" s="2" t="s">
        <v>437</v>
      </c>
      <c r="H2912" s="2" t="s">
        <v>21030</v>
      </c>
      <c r="I2912" s="2" t="s">
        <v>21031</v>
      </c>
      <c r="J2912" s="3" t="s">
        <v>21032</v>
      </c>
      <c r="K2912" s="4">
        <v>44704</v>
      </c>
      <c r="L2912" s="3" t="s">
        <v>8832</v>
      </c>
    </row>
    <row r="2913" spans="1:12" x14ac:dyDescent="0.2">
      <c r="A2913" s="1">
        <v>2912</v>
      </c>
      <c r="B2913" s="2" t="s">
        <v>21033</v>
      </c>
      <c r="C2913" s="2" t="s">
        <v>2269</v>
      </c>
      <c r="D2913" s="2" t="s">
        <v>1979</v>
      </c>
      <c r="E2913" s="2" t="s">
        <v>21034</v>
      </c>
      <c r="F2913" s="2" t="s">
        <v>21035</v>
      </c>
      <c r="G2913" s="2" t="s">
        <v>520</v>
      </c>
      <c r="H2913" s="2">
        <v>3972154028</v>
      </c>
      <c r="I2913" s="2" t="s">
        <v>21036</v>
      </c>
      <c r="J2913" s="3" t="s">
        <v>21037</v>
      </c>
      <c r="K2913" s="4">
        <v>44131</v>
      </c>
      <c r="L2913" s="3" t="s">
        <v>21038</v>
      </c>
    </row>
    <row r="2914" spans="1:12" x14ac:dyDescent="0.2">
      <c r="A2914" s="1">
        <v>2913</v>
      </c>
      <c r="B2914" s="2" t="s">
        <v>21039</v>
      </c>
      <c r="C2914" s="2" t="s">
        <v>4838</v>
      </c>
      <c r="D2914" s="2" t="s">
        <v>4301</v>
      </c>
      <c r="E2914" s="2" t="s">
        <v>21040</v>
      </c>
      <c r="F2914" s="2" t="s">
        <v>21041</v>
      </c>
      <c r="G2914" s="2" t="s">
        <v>17591</v>
      </c>
      <c r="H2914" s="2" t="s">
        <v>21042</v>
      </c>
      <c r="I2914" s="2" t="s">
        <v>21043</v>
      </c>
      <c r="J2914" s="3" t="s">
        <v>21044</v>
      </c>
      <c r="K2914" s="4">
        <v>43835</v>
      </c>
      <c r="L2914" s="3" t="s">
        <v>21045</v>
      </c>
    </row>
    <row r="2915" spans="1:12" x14ac:dyDescent="0.2">
      <c r="A2915" s="1">
        <v>2914</v>
      </c>
      <c r="B2915" s="2" t="s">
        <v>21046</v>
      </c>
      <c r="C2915" s="2" t="s">
        <v>2880</v>
      </c>
      <c r="D2915" s="2" t="s">
        <v>3277</v>
      </c>
      <c r="E2915" s="2" t="s">
        <v>21047</v>
      </c>
      <c r="F2915" s="2" t="s">
        <v>21048</v>
      </c>
      <c r="G2915" s="2" t="s">
        <v>599</v>
      </c>
      <c r="H2915" s="2" t="s">
        <v>21049</v>
      </c>
      <c r="I2915" s="2" t="s">
        <v>21050</v>
      </c>
      <c r="J2915" s="3" t="s">
        <v>21051</v>
      </c>
      <c r="K2915" s="4">
        <v>44552</v>
      </c>
      <c r="L2915" s="3" t="s">
        <v>21052</v>
      </c>
    </row>
    <row r="2916" spans="1:12" x14ac:dyDescent="0.2">
      <c r="A2916" s="1">
        <v>2915</v>
      </c>
      <c r="B2916" s="2" t="s">
        <v>21053</v>
      </c>
      <c r="C2916" s="2" t="s">
        <v>2132</v>
      </c>
      <c r="D2916" s="2" t="s">
        <v>1175</v>
      </c>
      <c r="E2916" s="2" t="s">
        <v>21054</v>
      </c>
      <c r="F2916" s="2" t="s">
        <v>21055</v>
      </c>
      <c r="G2916" s="2" t="s">
        <v>4698</v>
      </c>
      <c r="H2916" s="2" t="s">
        <v>21056</v>
      </c>
      <c r="I2916" s="2" t="s">
        <v>21057</v>
      </c>
      <c r="J2916" s="3" t="s">
        <v>21058</v>
      </c>
      <c r="K2916" s="4">
        <v>43960</v>
      </c>
      <c r="L2916" s="3" t="s">
        <v>12758</v>
      </c>
    </row>
    <row r="2917" spans="1:12" x14ac:dyDescent="0.2">
      <c r="A2917" s="1">
        <v>2916</v>
      </c>
      <c r="B2917" s="2" t="s">
        <v>21059</v>
      </c>
      <c r="C2917" s="2" t="s">
        <v>566</v>
      </c>
      <c r="D2917" s="2" t="s">
        <v>5349</v>
      </c>
      <c r="E2917" s="2" t="s">
        <v>21060</v>
      </c>
      <c r="F2917" s="2" t="s">
        <v>21061</v>
      </c>
      <c r="G2917" s="2" t="s">
        <v>2653</v>
      </c>
      <c r="H2917" s="2" t="s">
        <v>21062</v>
      </c>
      <c r="I2917" s="2">
        <v>2652638031</v>
      </c>
      <c r="J2917" s="3" t="s">
        <v>21063</v>
      </c>
      <c r="K2917" s="4">
        <v>44136</v>
      </c>
      <c r="L2917" s="3" t="s">
        <v>21064</v>
      </c>
    </row>
    <row r="2918" spans="1:12" x14ac:dyDescent="0.2">
      <c r="A2918" s="1">
        <v>2917</v>
      </c>
      <c r="B2918" s="2" t="s">
        <v>21065</v>
      </c>
      <c r="C2918" s="2" t="s">
        <v>2269</v>
      </c>
      <c r="D2918" s="2" t="s">
        <v>2699</v>
      </c>
      <c r="E2918" s="2" t="s">
        <v>21066</v>
      </c>
      <c r="F2918" s="2" t="s">
        <v>21067</v>
      </c>
      <c r="G2918" s="2" t="s">
        <v>2918</v>
      </c>
      <c r="H2918" s="2" t="s">
        <v>21068</v>
      </c>
      <c r="I2918" s="2" t="s">
        <v>21069</v>
      </c>
      <c r="J2918" s="3" t="s">
        <v>21070</v>
      </c>
      <c r="K2918" s="4">
        <v>44202</v>
      </c>
      <c r="L2918" s="3" t="s">
        <v>21071</v>
      </c>
    </row>
    <row r="2919" spans="1:12" x14ac:dyDescent="0.2">
      <c r="A2919" s="1">
        <v>2918</v>
      </c>
      <c r="B2919" s="2" t="s">
        <v>21072</v>
      </c>
      <c r="C2919" s="2" t="s">
        <v>374</v>
      </c>
      <c r="D2919" s="2" t="s">
        <v>659</v>
      </c>
      <c r="E2919" s="2" t="s">
        <v>21073</v>
      </c>
      <c r="F2919" s="2" t="s">
        <v>21074</v>
      </c>
      <c r="G2919" s="2" t="s">
        <v>181</v>
      </c>
      <c r="H2919" s="2" t="s">
        <v>21075</v>
      </c>
      <c r="I2919" s="2">
        <f>1-563-664-2710</f>
        <v>-3936</v>
      </c>
      <c r="J2919" s="3" t="s">
        <v>21076</v>
      </c>
      <c r="K2919" s="4">
        <v>43912</v>
      </c>
      <c r="L2919" s="3" t="s">
        <v>21077</v>
      </c>
    </row>
    <row r="2920" spans="1:12" x14ac:dyDescent="0.2">
      <c r="A2920" s="1">
        <v>2919</v>
      </c>
      <c r="B2920" s="2" t="s">
        <v>21078</v>
      </c>
      <c r="C2920" s="2" t="s">
        <v>3237</v>
      </c>
      <c r="D2920" s="2" t="s">
        <v>21079</v>
      </c>
      <c r="E2920" s="2" t="s">
        <v>21080</v>
      </c>
      <c r="F2920" s="2" t="s">
        <v>5230</v>
      </c>
      <c r="G2920" s="2" t="s">
        <v>5163</v>
      </c>
      <c r="H2920" s="2" t="s">
        <v>21081</v>
      </c>
      <c r="I2920" s="2" t="s">
        <v>21082</v>
      </c>
      <c r="J2920" s="3" t="s">
        <v>21083</v>
      </c>
      <c r="K2920" s="4">
        <v>44705</v>
      </c>
      <c r="L2920" s="3" t="s">
        <v>18022</v>
      </c>
    </row>
    <row r="2921" spans="1:12" x14ac:dyDescent="0.2">
      <c r="A2921" s="1">
        <v>2920</v>
      </c>
      <c r="B2921" s="2" t="s">
        <v>21084</v>
      </c>
      <c r="C2921" s="2" t="s">
        <v>4173</v>
      </c>
      <c r="D2921" s="2" t="s">
        <v>13666</v>
      </c>
      <c r="E2921" s="2" t="s">
        <v>21085</v>
      </c>
      <c r="F2921" s="2" t="s">
        <v>21086</v>
      </c>
      <c r="G2921" s="2" t="s">
        <v>1346</v>
      </c>
      <c r="H2921" s="2" t="s">
        <v>21087</v>
      </c>
      <c r="I2921" s="2" t="s">
        <v>21088</v>
      </c>
      <c r="J2921" s="3" t="s">
        <v>21089</v>
      </c>
      <c r="K2921" s="4">
        <v>44252</v>
      </c>
      <c r="L2921" s="3" t="s">
        <v>21090</v>
      </c>
    </row>
    <row r="2922" spans="1:12" x14ac:dyDescent="0.2">
      <c r="A2922" s="1">
        <v>2921</v>
      </c>
      <c r="B2922" s="2" t="s">
        <v>21091</v>
      </c>
      <c r="C2922" s="2" t="s">
        <v>9399</v>
      </c>
      <c r="D2922" s="2" t="s">
        <v>4909</v>
      </c>
      <c r="E2922" s="2" t="s">
        <v>21092</v>
      </c>
      <c r="F2922" s="2" t="s">
        <v>21093</v>
      </c>
      <c r="G2922" s="2" t="s">
        <v>4386</v>
      </c>
      <c r="H2922" s="2" t="s">
        <v>21094</v>
      </c>
      <c r="I2922" s="2">
        <v>1214411111</v>
      </c>
      <c r="J2922" s="3" t="s">
        <v>21095</v>
      </c>
      <c r="K2922" s="4">
        <v>43934</v>
      </c>
      <c r="L2922" s="3" t="s">
        <v>21096</v>
      </c>
    </row>
    <row r="2923" spans="1:12" x14ac:dyDescent="0.2">
      <c r="A2923" s="1">
        <v>2922</v>
      </c>
      <c r="B2923" s="2" t="s">
        <v>21097</v>
      </c>
      <c r="C2923" s="2" t="s">
        <v>1485</v>
      </c>
      <c r="D2923" s="2" t="s">
        <v>11646</v>
      </c>
      <c r="E2923" s="2" t="s">
        <v>21098</v>
      </c>
      <c r="F2923" s="2" t="s">
        <v>21099</v>
      </c>
      <c r="G2923" s="2" t="s">
        <v>3116</v>
      </c>
      <c r="H2923" s="2" t="s">
        <v>21100</v>
      </c>
      <c r="I2923" s="2" t="s">
        <v>21101</v>
      </c>
      <c r="J2923" s="3" t="s">
        <v>21102</v>
      </c>
      <c r="K2923" s="4">
        <v>43956</v>
      </c>
      <c r="L2923" s="3" t="s">
        <v>15630</v>
      </c>
    </row>
    <row r="2924" spans="1:12" x14ac:dyDescent="0.2">
      <c r="A2924" s="1">
        <v>2923</v>
      </c>
      <c r="B2924" s="2" t="s">
        <v>21103</v>
      </c>
      <c r="C2924" s="2" t="s">
        <v>15257</v>
      </c>
      <c r="D2924" s="2" t="s">
        <v>6087</v>
      </c>
      <c r="E2924" s="2" t="s">
        <v>21104</v>
      </c>
      <c r="F2924" s="2" t="s">
        <v>21105</v>
      </c>
      <c r="G2924" s="2" t="s">
        <v>4386</v>
      </c>
      <c r="H2924" s="2" t="s">
        <v>21106</v>
      </c>
      <c r="I2924" s="2" t="s">
        <v>21107</v>
      </c>
      <c r="J2924" s="3" t="s">
        <v>21108</v>
      </c>
      <c r="K2924" s="4">
        <v>44141</v>
      </c>
      <c r="L2924" s="3" t="s">
        <v>21109</v>
      </c>
    </row>
    <row r="2925" spans="1:12" x14ac:dyDescent="0.2">
      <c r="A2925" s="1">
        <v>2924</v>
      </c>
      <c r="B2925" s="2" t="s">
        <v>21110</v>
      </c>
      <c r="C2925" s="2" t="s">
        <v>2178</v>
      </c>
      <c r="D2925" s="2" t="s">
        <v>5291</v>
      </c>
      <c r="E2925" s="2" t="s">
        <v>21111</v>
      </c>
      <c r="F2925" s="2" t="s">
        <v>21112</v>
      </c>
      <c r="G2925" s="2" t="s">
        <v>190</v>
      </c>
      <c r="H2925" s="2">
        <f>1-216-971-1233</f>
        <v>-2419</v>
      </c>
      <c r="I2925" s="2" t="s">
        <v>21113</v>
      </c>
      <c r="J2925" s="3" t="s">
        <v>21114</v>
      </c>
      <c r="K2925" s="4">
        <v>44580</v>
      </c>
      <c r="L2925" s="3" t="s">
        <v>11828</v>
      </c>
    </row>
    <row r="2926" spans="1:12" x14ac:dyDescent="0.2">
      <c r="A2926" s="1">
        <v>2925</v>
      </c>
      <c r="B2926" s="2" t="s">
        <v>21115</v>
      </c>
      <c r="C2926" s="2" t="s">
        <v>5038</v>
      </c>
      <c r="D2926" s="2" t="s">
        <v>18843</v>
      </c>
      <c r="E2926" s="2" t="s">
        <v>21116</v>
      </c>
      <c r="F2926" s="2" t="s">
        <v>21117</v>
      </c>
      <c r="G2926" s="2" t="s">
        <v>511</v>
      </c>
      <c r="H2926" s="2" t="s">
        <v>21118</v>
      </c>
      <c r="I2926" s="2" t="s">
        <v>21119</v>
      </c>
      <c r="J2926" s="3" t="s">
        <v>21120</v>
      </c>
      <c r="K2926" s="4">
        <v>43986</v>
      </c>
      <c r="L2926" s="3" t="s">
        <v>21121</v>
      </c>
    </row>
    <row r="2927" spans="1:12" x14ac:dyDescent="0.2">
      <c r="A2927" s="1">
        <v>2926</v>
      </c>
      <c r="B2927" s="2" t="s">
        <v>21122</v>
      </c>
      <c r="C2927" s="2" t="s">
        <v>3902</v>
      </c>
      <c r="D2927" s="2" t="s">
        <v>5024</v>
      </c>
      <c r="E2927" s="2" t="s">
        <v>21123</v>
      </c>
      <c r="F2927" s="2" t="s">
        <v>21124</v>
      </c>
      <c r="G2927" s="2" t="s">
        <v>4177</v>
      </c>
      <c r="H2927" s="2" t="s">
        <v>21125</v>
      </c>
      <c r="I2927" s="2" t="s">
        <v>21126</v>
      </c>
      <c r="J2927" s="3" t="s">
        <v>21127</v>
      </c>
      <c r="K2927" s="4">
        <v>44388</v>
      </c>
      <c r="L2927" s="3" t="s">
        <v>21128</v>
      </c>
    </row>
    <row r="2928" spans="1:12" x14ac:dyDescent="0.2">
      <c r="A2928" s="1">
        <v>2927</v>
      </c>
      <c r="B2928" s="2" t="s">
        <v>21129</v>
      </c>
      <c r="C2928" s="2" t="s">
        <v>4430</v>
      </c>
      <c r="D2928" s="2" t="s">
        <v>10786</v>
      </c>
      <c r="E2928" s="2" t="s">
        <v>21130</v>
      </c>
      <c r="F2928" s="2" t="s">
        <v>21131</v>
      </c>
      <c r="G2928" s="2" t="s">
        <v>1801</v>
      </c>
      <c r="H2928" s="2" t="s">
        <v>21132</v>
      </c>
      <c r="I2928" s="2" t="s">
        <v>21133</v>
      </c>
      <c r="J2928" s="3" t="s">
        <v>21134</v>
      </c>
      <c r="K2928" s="4">
        <v>43892</v>
      </c>
      <c r="L2928" s="3" t="s">
        <v>21135</v>
      </c>
    </row>
    <row r="2929" spans="1:12" x14ac:dyDescent="0.2">
      <c r="A2929" s="1">
        <v>2928</v>
      </c>
      <c r="B2929" s="2" t="s">
        <v>21136</v>
      </c>
      <c r="C2929" s="2" t="s">
        <v>1029</v>
      </c>
      <c r="D2929" s="2" t="s">
        <v>12997</v>
      </c>
      <c r="E2929" s="2" t="s">
        <v>21137</v>
      </c>
      <c r="F2929" s="2" t="s">
        <v>21138</v>
      </c>
      <c r="G2929" s="2" t="s">
        <v>117</v>
      </c>
      <c r="H2929" s="2" t="s">
        <v>21139</v>
      </c>
      <c r="I2929" s="2" t="s">
        <v>21140</v>
      </c>
      <c r="J2929" s="3" t="s">
        <v>21141</v>
      </c>
      <c r="K2929" s="4">
        <v>44249</v>
      </c>
      <c r="L2929" s="3" t="s">
        <v>21142</v>
      </c>
    </row>
    <row r="2930" spans="1:12" x14ac:dyDescent="0.2">
      <c r="A2930" s="1">
        <v>2929</v>
      </c>
      <c r="B2930" s="2" t="s">
        <v>21143</v>
      </c>
      <c r="C2930" s="2" t="s">
        <v>4122</v>
      </c>
      <c r="D2930" s="2" t="s">
        <v>4123</v>
      </c>
      <c r="E2930" s="2" t="s">
        <v>21144</v>
      </c>
      <c r="F2930" s="2" t="s">
        <v>21145</v>
      </c>
      <c r="G2930" s="2" t="s">
        <v>760</v>
      </c>
      <c r="H2930" s="2" t="s">
        <v>21146</v>
      </c>
      <c r="I2930" s="2" t="s">
        <v>21147</v>
      </c>
      <c r="J2930" s="3" t="s">
        <v>21148</v>
      </c>
      <c r="K2930" s="4">
        <v>43928</v>
      </c>
      <c r="L2930" s="3" t="s">
        <v>21149</v>
      </c>
    </row>
    <row r="2931" spans="1:12" x14ac:dyDescent="0.2">
      <c r="A2931" s="1">
        <v>2930</v>
      </c>
      <c r="B2931" s="2" t="s">
        <v>21150</v>
      </c>
      <c r="C2931" s="2" t="s">
        <v>68</v>
      </c>
      <c r="D2931" s="2" t="s">
        <v>21151</v>
      </c>
      <c r="E2931" s="2" t="s">
        <v>21152</v>
      </c>
      <c r="F2931" s="2" t="s">
        <v>21153</v>
      </c>
      <c r="G2931" s="2" t="s">
        <v>4267</v>
      </c>
      <c r="H2931" s="2">
        <v>9240521767</v>
      </c>
      <c r="I2931" s="2" t="s">
        <v>21154</v>
      </c>
      <c r="J2931" s="3" t="s">
        <v>21155</v>
      </c>
      <c r="K2931" s="4">
        <v>44066</v>
      </c>
      <c r="L2931" s="3" t="s">
        <v>21156</v>
      </c>
    </row>
    <row r="2932" spans="1:12" x14ac:dyDescent="0.2">
      <c r="A2932" s="1">
        <v>2931</v>
      </c>
      <c r="B2932" s="2" t="s">
        <v>21157</v>
      </c>
      <c r="C2932" s="2" t="s">
        <v>21158</v>
      </c>
      <c r="D2932" s="2" t="s">
        <v>5892</v>
      </c>
      <c r="E2932" s="2" t="s">
        <v>21159</v>
      </c>
      <c r="F2932" s="2" t="s">
        <v>21160</v>
      </c>
      <c r="G2932" s="2" t="s">
        <v>134</v>
      </c>
      <c r="H2932" s="2" t="s">
        <v>21161</v>
      </c>
      <c r="I2932" s="2" t="s">
        <v>21162</v>
      </c>
      <c r="J2932" s="3" t="s">
        <v>21163</v>
      </c>
      <c r="K2932" s="4">
        <v>44605</v>
      </c>
      <c r="L2932" s="3" t="s">
        <v>21164</v>
      </c>
    </row>
    <row r="2933" spans="1:12" x14ac:dyDescent="0.2">
      <c r="A2933" s="1">
        <v>2932</v>
      </c>
      <c r="B2933" s="2" t="s">
        <v>21165</v>
      </c>
      <c r="C2933" s="2" t="s">
        <v>19399</v>
      </c>
      <c r="D2933" s="2" t="s">
        <v>1789</v>
      </c>
      <c r="E2933" s="2" t="s">
        <v>21166</v>
      </c>
      <c r="F2933" s="2" t="s">
        <v>21167</v>
      </c>
      <c r="G2933" s="2" t="s">
        <v>5041</v>
      </c>
      <c r="H2933" s="2" t="s">
        <v>21168</v>
      </c>
      <c r="I2933" s="2" t="s">
        <v>21169</v>
      </c>
      <c r="J2933" s="3" t="s">
        <v>21170</v>
      </c>
      <c r="K2933" s="4">
        <v>44618</v>
      </c>
      <c r="L2933" s="3" t="s">
        <v>21171</v>
      </c>
    </row>
    <row r="2934" spans="1:12" x14ac:dyDescent="0.2">
      <c r="A2934" s="1">
        <v>2933</v>
      </c>
      <c r="B2934" s="2" t="s">
        <v>21172</v>
      </c>
      <c r="C2934" s="2" t="s">
        <v>2759</v>
      </c>
      <c r="D2934" s="2" t="s">
        <v>9443</v>
      </c>
      <c r="E2934" s="2" t="s">
        <v>21173</v>
      </c>
      <c r="F2934" s="2" t="s">
        <v>21174</v>
      </c>
      <c r="G2934" s="2" t="s">
        <v>635</v>
      </c>
      <c r="H2934" s="2">
        <v>6343628698</v>
      </c>
      <c r="I2934" s="2" t="s">
        <v>21175</v>
      </c>
      <c r="J2934" s="3" t="s">
        <v>21176</v>
      </c>
      <c r="K2934" s="4">
        <v>44422</v>
      </c>
      <c r="L2934" s="3" t="s">
        <v>1493</v>
      </c>
    </row>
    <row r="2935" spans="1:12" x14ac:dyDescent="0.2">
      <c r="A2935" s="1">
        <v>2934</v>
      </c>
      <c r="B2935" s="2" t="s">
        <v>21177</v>
      </c>
      <c r="C2935" s="2" t="s">
        <v>5366</v>
      </c>
      <c r="D2935" s="2" t="s">
        <v>264</v>
      </c>
      <c r="E2935" s="2" t="s">
        <v>21178</v>
      </c>
      <c r="F2935" s="2" t="s">
        <v>21179</v>
      </c>
      <c r="G2935" s="2" t="s">
        <v>741</v>
      </c>
      <c r="H2935" s="2" t="s">
        <v>21180</v>
      </c>
      <c r="I2935" s="2" t="s">
        <v>21181</v>
      </c>
      <c r="J2935" s="3" t="s">
        <v>21182</v>
      </c>
      <c r="K2935" s="4">
        <v>43832</v>
      </c>
      <c r="L2935" s="3" t="s">
        <v>21183</v>
      </c>
    </row>
    <row r="2936" spans="1:12" x14ac:dyDescent="0.2">
      <c r="A2936" s="1">
        <v>2935</v>
      </c>
      <c r="B2936" s="2" t="s">
        <v>21184</v>
      </c>
      <c r="C2936" s="2" t="s">
        <v>14241</v>
      </c>
      <c r="D2936" s="2" t="s">
        <v>4705</v>
      </c>
      <c r="E2936" s="2" t="s">
        <v>21185</v>
      </c>
      <c r="F2936" s="2" t="s">
        <v>21186</v>
      </c>
      <c r="G2936" s="2" t="s">
        <v>6042</v>
      </c>
      <c r="H2936" s="2" t="s">
        <v>21187</v>
      </c>
      <c r="I2936" s="2">
        <f>1-566-463-2304</f>
        <v>-3332</v>
      </c>
      <c r="J2936" s="3" t="s">
        <v>21188</v>
      </c>
      <c r="K2936" s="4">
        <v>44635</v>
      </c>
      <c r="L2936" s="3" t="s">
        <v>21189</v>
      </c>
    </row>
    <row r="2937" spans="1:12" x14ac:dyDescent="0.2">
      <c r="A2937" s="1">
        <v>2936</v>
      </c>
      <c r="B2937" s="2" t="s">
        <v>21190</v>
      </c>
      <c r="C2937" s="2" t="s">
        <v>17588</v>
      </c>
      <c r="D2937" s="2" t="s">
        <v>131</v>
      </c>
      <c r="E2937" s="2" t="s">
        <v>21191</v>
      </c>
      <c r="F2937" s="2" t="s">
        <v>21192</v>
      </c>
      <c r="G2937" s="2" t="s">
        <v>2051</v>
      </c>
      <c r="H2937" s="2" t="s">
        <v>21193</v>
      </c>
      <c r="I2937" s="2">
        <v>4750825431</v>
      </c>
      <c r="J2937" s="3" t="s">
        <v>21194</v>
      </c>
      <c r="K2937" s="4">
        <v>44586</v>
      </c>
      <c r="L2937" s="3" t="s">
        <v>21195</v>
      </c>
    </row>
    <row r="2938" spans="1:12" x14ac:dyDescent="0.2">
      <c r="A2938" s="1">
        <v>2937</v>
      </c>
      <c r="B2938" s="2" t="s">
        <v>21196</v>
      </c>
      <c r="C2938" s="2" t="s">
        <v>13561</v>
      </c>
      <c r="D2938" s="2" t="s">
        <v>517</v>
      </c>
      <c r="E2938" s="2" t="s">
        <v>21197</v>
      </c>
      <c r="F2938" s="2" t="s">
        <v>21198</v>
      </c>
      <c r="G2938" s="2" t="s">
        <v>520</v>
      </c>
      <c r="H2938" s="2" t="s">
        <v>21199</v>
      </c>
      <c r="I2938" s="2" t="s">
        <v>21200</v>
      </c>
      <c r="J2938" s="3" t="s">
        <v>21201</v>
      </c>
      <c r="K2938" s="4">
        <v>44595</v>
      </c>
      <c r="L2938" s="3" t="s">
        <v>21202</v>
      </c>
    </row>
    <row r="2939" spans="1:12" x14ac:dyDescent="0.2">
      <c r="A2939" s="1">
        <v>2938</v>
      </c>
      <c r="B2939" s="2" t="s">
        <v>21203</v>
      </c>
      <c r="C2939" s="2" t="s">
        <v>14603</v>
      </c>
      <c r="D2939" s="2" t="s">
        <v>9301</v>
      </c>
      <c r="E2939" s="2" t="s">
        <v>21204</v>
      </c>
      <c r="F2939" s="2" t="s">
        <v>21205</v>
      </c>
      <c r="G2939" s="2" t="s">
        <v>2378</v>
      </c>
      <c r="H2939" s="2" t="s">
        <v>21206</v>
      </c>
      <c r="I2939" s="2" t="s">
        <v>21207</v>
      </c>
      <c r="J2939" s="3" t="s">
        <v>21208</v>
      </c>
      <c r="K2939" s="4">
        <v>43913</v>
      </c>
      <c r="L2939" s="3" t="s">
        <v>21209</v>
      </c>
    </row>
    <row r="2940" spans="1:12" x14ac:dyDescent="0.2">
      <c r="A2940" s="1">
        <v>2939</v>
      </c>
      <c r="B2940" s="2" t="s">
        <v>21210</v>
      </c>
      <c r="C2940" s="2" t="s">
        <v>10084</v>
      </c>
      <c r="D2940" s="2" t="s">
        <v>8383</v>
      </c>
      <c r="E2940" s="2" t="s">
        <v>21211</v>
      </c>
      <c r="F2940" s="2" t="s">
        <v>21212</v>
      </c>
      <c r="G2940" s="2" t="s">
        <v>3896</v>
      </c>
      <c r="H2940" s="2" t="s">
        <v>21213</v>
      </c>
      <c r="I2940" s="2" t="s">
        <v>21214</v>
      </c>
      <c r="J2940" s="3" t="s">
        <v>21215</v>
      </c>
      <c r="K2940" s="4">
        <v>44496</v>
      </c>
      <c r="L2940" s="3" t="s">
        <v>21216</v>
      </c>
    </row>
    <row r="2941" spans="1:12" x14ac:dyDescent="0.2">
      <c r="A2941" s="1">
        <v>2940</v>
      </c>
      <c r="B2941" s="5" t="s">
        <v>21217</v>
      </c>
      <c r="C2941" s="2" t="s">
        <v>3838</v>
      </c>
      <c r="D2941" s="2" t="s">
        <v>3157</v>
      </c>
      <c r="E2941" s="2" t="s">
        <v>21218</v>
      </c>
      <c r="F2941" s="2" t="s">
        <v>21219</v>
      </c>
      <c r="G2941" s="2" t="s">
        <v>4267</v>
      </c>
      <c r="H2941" s="2" t="s">
        <v>21220</v>
      </c>
      <c r="I2941" s="2">
        <v>1804988697</v>
      </c>
      <c r="J2941" s="3" t="s">
        <v>21221</v>
      </c>
      <c r="K2941" s="4">
        <v>43887</v>
      </c>
      <c r="L2941" s="3" t="s">
        <v>21222</v>
      </c>
    </row>
    <row r="2942" spans="1:12" x14ac:dyDescent="0.2">
      <c r="A2942" s="1">
        <v>2941</v>
      </c>
      <c r="B2942" s="2" t="s">
        <v>21223</v>
      </c>
      <c r="C2942" s="2" t="s">
        <v>944</v>
      </c>
      <c r="D2942" s="2" t="s">
        <v>2115</v>
      </c>
      <c r="E2942" s="2" t="s">
        <v>21224</v>
      </c>
      <c r="F2942" s="2" t="s">
        <v>21225</v>
      </c>
      <c r="G2942" s="2" t="s">
        <v>1801</v>
      </c>
      <c r="H2942" s="2" t="s">
        <v>21226</v>
      </c>
      <c r="I2942" s="2" t="s">
        <v>21227</v>
      </c>
      <c r="J2942" s="3" t="s">
        <v>21228</v>
      </c>
      <c r="K2942" s="4">
        <v>44318</v>
      </c>
      <c r="L2942" s="3" t="s">
        <v>21229</v>
      </c>
    </row>
    <row r="2943" spans="1:12" x14ac:dyDescent="0.2">
      <c r="A2943" s="1">
        <v>2942</v>
      </c>
      <c r="B2943" s="2" t="s">
        <v>21230</v>
      </c>
      <c r="C2943" s="2" t="s">
        <v>253</v>
      </c>
      <c r="D2943" s="2" t="s">
        <v>17567</v>
      </c>
      <c r="E2943" s="2" t="s">
        <v>21231</v>
      </c>
      <c r="F2943" s="2" t="s">
        <v>21232</v>
      </c>
      <c r="G2943" s="2" t="s">
        <v>3640</v>
      </c>
      <c r="H2943" s="2" t="s">
        <v>21233</v>
      </c>
      <c r="I2943" s="2">
        <v>8252275486</v>
      </c>
      <c r="J2943" s="3" t="s">
        <v>21234</v>
      </c>
      <c r="K2943" s="4">
        <v>44590</v>
      </c>
      <c r="L2943" s="3" t="s">
        <v>21235</v>
      </c>
    </row>
    <row r="2944" spans="1:12" x14ac:dyDescent="0.2">
      <c r="A2944" s="1">
        <v>2943</v>
      </c>
      <c r="B2944" s="2" t="s">
        <v>21236</v>
      </c>
      <c r="C2944" s="2" t="s">
        <v>4814</v>
      </c>
      <c r="D2944" s="2" t="s">
        <v>8455</v>
      </c>
      <c r="E2944" s="2" t="s">
        <v>21237</v>
      </c>
      <c r="F2944" s="2" t="s">
        <v>21238</v>
      </c>
      <c r="G2944" s="2" t="s">
        <v>1326</v>
      </c>
      <c r="H2944" s="2" t="s">
        <v>21239</v>
      </c>
      <c r="I2944" s="2" t="s">
        <v>21240</v>
      </c>
      <c r="J2944" s="3" t="s">
        <v>21241</v>
      </c>
      <c r="K2944" s="4">
        <v>44357</v>
      </c>
      <c r="L2944" s="3" t="s">
        <v>21242</v>
      </c>
    </row>
    <row r="2945" spans="1:12" x14ac:dyDescent="0.2">
      <c r="A2945" s="1">
        <v>2944</v>
      </c>
      <c r="B2945" s="2" t="s">
        <v>21243</v>
      </c>
      <c r="C2945" s="2" t="s">
        <v>4342</v>
      </c>
      <c r="D2945" s="2" t="s">
        <v>21244</v>
      </c>
      <c r="E2945" s="2" t="s">
        <v>21245</v>
      </c>
      <c r="F2945" s="2" t="s">
        <v>21246</v>
      </c>
      <c r="G2945" s="2" t="s">
        <v>3623</v>
      </c>
      <c r="H2945" s="2" t="s">
        <v>21247</v>
      </c>
      <c r="I2945" s="2" t="s">
        <v>21248</v>
      </c>
      <c r="J2945" s="3" t="s">
        <v>21249</v>
      </c>
      <c r="K2945" s="4">
        <v>44369</v>
      </c>
      <c r="L2945" s="3" t="s">
        <v>21250</v>
      </c>
    </row>
    <row r="2946" spans="1:12" x14ac:dyDescent="0.2">
      <c r="A2946" s="1">
        <v>2945</v>
      </c>
      <c r="B2946" s="2" t="s">
        <v>21251</v>
      </c>
      <c r="C2946" s="2" t="s">
        <v>21252</v>
      </c>
      <c r="D2946" s="2" t="s">
        <v>16536</v>
      </c>
      <c r="E2946" s="2" t="s">
        <v>21253</v>
      </c>
      <c r="F2946" s="2" t="s">
        <v>21254</v>
      </c>
      <c r="G2946" s="2" t="s">
        <v>635</v>
      </c>
      <c r="H2946" s="2" t="s">
        <v>21255</v>
      </c>
      <c r="I2946" s="2" t="s">
        <v>21256</v>
      </c>
      <c r="J2946" s="3" t="s">
        <v>21257</v>
      </c>
      <c r="K2946" s="4">
        <v>43931</v>
      </c>
      <c r="L2946" s="3" t="s">
        <v>21258</v>
      </c>
    </row>
    <row r="2947" spans="1:12" x14ac:dyDescent="0.2">
      <c r="A2947" s="1">
        <v>2946</v>
      </c>
      <c r="B2947" s="2" t="s">
        <v>21259</v>
      </c>
      <c r="C2947" s="2" t="s">
        <v>3475</v>
      </c>
      <c r="D2947" s="2" t="s">
        <v>131</v>
      </c>
      <c r="E2947" s="2" t="s">
        <v>21260</v>
      </c>
      <c r="F2947" s="2" t="s">
        <v>21261</v>
      </c>
      <c r="G2947" s="2" t="s">
        <v>3905</v>
      </c>
      <c r="H2947" s="2" t="s">
        <v>21262</v>
      </c>
      <c r="I2947" s="2" t="s">
        <v>21263</v>
      </c>
      <c r="J2947" s="3" t="s">
        <v>21264</v>
      </c>
      <c r="K2947" s="4">
        <v>44463</v>
      </c>
      <c r="L2947" s="3" t="s">
        <v>21265</v>
      </c>
    </row>
    <row r="2948" spans="1:12" x14ac:dyDescent="0.2">
      <c r="A2948" s="1">
        <v>2947</v>
      </c>
      <c r="B2948" s="2" t="s">
        <v>21266</v>
      </c>
      <c r="C2948" s="2" t="s">
        <v>2823</v>
      </c>
      <c r="D2948" s="2" t="s">
        <v>4209</v>
      </c>
      <c r="E2948" s="2" t="s">
        <v>21267</v>
      </c>
      <c r="F2948" s="2" t="s">
        <v>21268</v>
      </c>
      <c r="G2948" s="2" t="s">
        <v>854</v>
      </c>
      <c r="H2948" s="2" t="s">
        <v>21269</v>
      </c>
      <c r="I2948" s="2" t="s">
        <v>21270</v>
      </c>
      <c r="J2948" s="3" t="s">
        <v>21271</v>
      </c>
      <c r="K2948" s="4">
        <v>44215</v>
      </c>
      <c r="L2948" s="3" t="s">
        <v>21272</v>
      </c>
    </row>
    <row r="2949" spans="1:12" x14ac:dyDescent="0.2">
      <c r="A2949" s="1">
        <v>2948</v>
      </c>
      <c r="B2949" s="2" t="s">
        <v>21273</v>
      </c>
      <c r="C2949" s="2" t="s">
        <v>802</v>
      </c>
      <c r="D2949" s="2" t="s">
        <v>1369</v>
      </c>
      <c r="E2949" s="2" t="s">
        <v>21274</v>
      </c>
      <c r="F2949" s="2" t="s">
        <v>21275</v>
      </c>
      <c r="G2949" s="2" t="s">
        <v>1534</v>
      </c>
      <c r="H2949" s="2" t="s">
        <v>21276</v>
      </c>
      <c r="I2949" s="2" t="s">
        <v>21277</v>
      </c>
      <c r="J2949" s="3" t="s">
        <v>21278</v>
      </c>
      <c r="K2949" s="4">
        <v>44108</v>
      </c>
      <c r="L2949" s="3" t="s">
        <v>21279</v>
      </c>
    </row>
    <row r="2950" spans="1:12" x14ac:dyDescent="0.2">
      <c r="A2950" s="1">
        <v>2949</v>
      </c>
      <c r="B2950" s="2" t="s">
        <v>21280</v>
      </c>
      <c r="C2950" s="2" t="s">
        <v>4048</v>
      </c>
      <c r="D2950" s="2" t="s">
        <v>2139</v>
      </c>
      <c r="E2950" s="2" t="s">
        <v>21281</v>
      </c>
      <c r="F2950" s="2" t="s">
        <v>21282</v>
      </c>
      <c r="G2950" s="2" t="s">
        <v>428</v>
      </c>
      <c r="H2950" s="2" t="s">
        <v>21283</v>
      </c>
      <c r="I2950" s="2" t="s">
        <v>21284</v>
      </c>
      <c r="J2950" s="3" t="s">
        <v>21285</v>
      </c>
      <c r="K2950" s="4">
        <v>44505</v>
      </c>
      <c r="L2950" s="3" t="s">
        <v>21286</v>
      </c>
    </row>
    <row r="2951" spans="1:12" x14ac:dyDescent="0.2">
      <c r="A2951" s="1">
        <v>2950</v>
      </c>
      <c r="B2951" s="2" t="s">
        <v>21287</v>
      </c>
      <c r="C2951" s="2" t="s">
        <v>4711</v>
      </c>
      <c r="D2951" s="2" t="s">
        <v>5153</v>
      </c>
      <c r="E2951" s="2" t="s">
        <v>21288</v>
      </c>
      <c r="F2951" s="2" t="s">
        <v>21289</v>
      </c>
      <c r="G2951" s="2" t="s">
        <v>350</v>
      </c>
      <c r="H2951" s="2" t="s">
        <v>21290</v>
      </c>
      <c r="I2951" s="2" t="s">
        <v>21291</v>
      </c>
      <c r="J2951" s="3" t="s">
        <v>21292</v>
      </c>
      <c r="K2951" s="4">
        <v>44698</v>
      </c>
      <c r="L2951" s="3" t="s">
        <v>21293</v>
      </c>
    </row>
    <row r="2952" spans="1:12" x14ac:dyDescent="0.2">
      <c r="A2952" s="1">
        <v>2951</v>
      </c>
      <c r="B2952" s="2" t="s">
        <v>21294</v>
      </c>
      <c r="C2952" s="2" t="s">
        <v>5415</v>
      </c>
      <c r="D2952" s="2" t="s">
        <v>21295</v>
      </c>
      <c r="E2952" s="2" t="s">
        <v>21296</v>
      </c>
      <c r="F2952" s="2" t="s">
        <v>21297</v>
      </c>
      <c r="G2952" s="2" t="s">
        <v>1005</v>
      </c>
      <c r="H2952" s="2" t="s">
        <v>21298</v>
      </c>
      <c r="I2952" s="2" t="s">
        <v>21299</v>
      </c>
      <c r="J2952" s="3" t="s">
        <v>21300</v>
      </c>
      <c r="K2952" s="4">
        <v>44188</v>
      </c>
      <c r="L2952" s="3" t="s">
        <v>21301</v>
      </c>
    </row>
    <row r="2953" spans="1:12" x14ac:dyDescent="0.2">
      <c r="A2953" s="1">
        <v>2952</v>
      </c>
      <c r="B2953" s="2" t="s">
        <v>21302</v>
      </c>
      <c r="C2953" s="2" t="s">
        <v>12641</v>
      </c>
      <c r="D2953" s="2" t="s">
        <v>21303</v>
      </c>
      <c r="E2953" s="2" t="s">
        <v>21304</v>
      </c>
      <c r="F2953" s="2" t="s">
        <v>17809</v>
      </c>
      <c r="G2953" s="2" t="s">
        <v>3534</v>
      </c>
      <c r="H2953" s="2" t="s">
        <v>21305</v>
      </c>
      <c r="I2953" s="2" t="s">
        <v>21306</v>
      </c>
      <c r="J2953" s="3" t="s">
        <v>21307</v>
      </c>
      <c r="K2953" s="4">
        <v>44300</v>
      </c>
      <c r="L2953" s="3" t="s">
        <v>21308</v>
      </c>
    </row>
    <row r="2954" spans="1:12" x14ac:dyDescent="0.2">
      <c r="A2954" s="1">
        <v>2953</v>
      </c>
      <c r="B2954" s="2" t="s">
        <v>21309</v>
      </c>
      <c r="C2954" s="2" t="s">
        <v>5221</v>
      </c>
      <c r="D2954" s="2" t="s">
        <v>11646</v>
      </c>
      <c r="E2954" s="2" t="s">
        <v>21310</v>
      </c>
      <c r="F2954" s="2" t="s">
        <v>21311</v>
      </c>
      <c r="G2954" s="2" t="s">
        <v>3116</v>
      </c>
      <c r="H2954" s="2" t="s">
        <v>21312</v>
      </c>
      <c r="I2954" s="2" t="s">
        <v>21313</v>
      </c>
      <c r="J2954" s="3" t="s">
        <v>21314</v>
      </c>
      <c r="K2954" s="4">
        <v>44379</v>
      </c>
      <c r="L2954" s="3" t="s">
        <v>21315</v>
      </c>
    </row>
    <row r="2955" spans="1:12" x14ac:dyDescent="0.2">
      <c r="A2955" s="1">
        <v>2954</v>
      </c>
      <c r="B2955" s="2" t="s">
        <v>21316</v>
      </c>
      <c r="C2955" s="2" t="s">
        <v>920</v>
      </c>
      <c r="D2955" s="2" t="s">
        <v>16116</v>
      </c>
      <c r="E2955" s="2" t="s">
        <v>21317</v>
      </c>
      <c r="F2955" s="2" t="s">
        <v>21318</v>
      </c>
      <c r="G2955" s="2" t="s">
        <v>3640</v>
      </c>
      <c r="H2955" s="2" t="s">
        <v>21319</v>
      </c>
      <c r="I2955" s="2" t="s">
        <v>21320</v>
      </c>
      <c r="J2955" s="3" t="s">
        <v>21321</v>
      </c>
      <c r="K2955" s="4">
        <v>44251</v>
      </c>
      <c r="L2955" s="3" t="s">
        <v>21322</v>
      </c>
    </row>
    <row r="2956" spans="1:12" x14ac:dyDescent="0.2">
      <c r="A2956" s="1">
        <v>2955</v>
      </c>
      <c r="B2956" s="2" t="s">
        <v>21323</v>
      </c>
      <c r="C2956" s="2" t="s">
        <v>8152</v>
      </c>
      <c r="D2956" s="2" t="s">
        <v>6562</v>
      </c>
      <c r="E2956" s="2" t="s">
        <v>21324</v>
      </c>
      <c r="F2956" s="2" t="s">
        <v>21325</v>
      </c>
      <c r="G2956" s="2" t="s">
        <v>1811</v>
      </c>
      <c r="H2956" s="2" t="s">
        <v>21326</v>
      </c>
      <c r="I2956" s="2" t="s">
        <v>21327</v>
      </c>
      <c r="J2956" s="3" t="s">
        <v>21328</v>
      </c>
      <c r="K2956" s="4">
        <v>43839</v>
      </c>
      <c r="L2956" s="3" t="s">
        <v>21329</v>
      </c>
    </row>
    <row r="2957" spans="1:12" x14ac:dyDescent="0.2">
      <c r="A2957" s="1">
        <v>2956</v>
      </c>
      <c r="B2957" s="2" t="s">
        <v>21330</v>
      </c>
      <c r="C2957" s="2" t="s">
        <v>1459</v>
      </c>
      <c r="D2957" s="2" t="s">
        <v>5533</v>
      </c>
      <c r="E2957" s="2" t="s">
        <v>21331</v>
      </c>
      <c r="F2957" s="2" t="s">
        <v>14717</v>
      </c>
      <c r="G2957" s="2" t="s">
        <v>760</v>
      </c>
      <c r="H2957" s="2">
        <v>5753001233</v>
      </c>
      <c r="I2957" s="2" t="s">
        <v>21332</v>
      </c>
      <c r="J2957" s="3" t="s">
        <v>21333</v>
      </c>
      <c r="K2957" s="4">
        <v>43991</v>
      </c>
      <c r="L2957" s="3" t="s">
        <v>20145</v>
      </c>
    </row>
    <row r="2958" spans="1:12" x14ac:dyDescent="0.2">
      <c r="A2958" s="1">
        <v>2957</v>
      </c>
      <c r="B2958" s="2" t="s">
        <v>21334</v>
      </c>
      <c r="C2958" s="2" t="s">
        <v>10336</v>
      </c>
      <c r="D2958" s="2" t="s">
        <v>7952</v>
      </c>
      <c r="E2958" s="2" t="s">
        <v>13219</v>
      </c>
      <c r="F2958" s="2" t="s">
        <v>21335</v>
      </c>
      <c r="G2958" s="2" t="s">
        <v>350</v>
      </c>
      <c r="H2958" s="2">
        <f>1-267-780-2709</f>
        <v>-3755</v>
      </c>
      <c r="I2958" s="2" t="s">
        <v>21336</v>
      </c>
      <c r="J2958" s="3" t="s">
        <v>21337</v>
      </c>
      <c r="K2958" s="4">
        <v>44528</v>
      </c>
      <c r="L2958" s="3" t="s">
        <v>21338</v>
      </c>
    </row>
    <row r="2959" spans="1:12" x14ac:dyDescent="0.2">
      <c r="A2959" s="1">
        <v>2958</v>
      </c>
      <c r="B2959" s="2" t="s">
        <v>21339</v>
      </c>
      <c r="C2959" s="2" t="s">
        <v>1826</v>
      </c>
      <c r="D2959" s="2" t="s">
        <v>5533</v>
      </c>
      <c r="E2959" s="2" t="s">
        <v>21340</v>
      </c>
      <c r="F2959" s="2" t="s">
        <v>21341</v>
      </c>
      <c r="G2959" s="2" t="s">
        <v>428</v>
      </c>
      <c r="H2959" s="2" t="s">
        <v>21342</v>
      </c>
      <c r="I2959" s="2" t="s">
        <v>21343</v>
      </c>
      <c r="J2959" s="3" t="s">
        <v>21344</v>
      </c>
      <c r="K2959" s="4">
        <v>44322</v>
      </c>
      <c r="L2959" s="3" t="s">
        <v>21345</v>
      </c>
    </row>
    <row r="2960" spans="1:12" x14ac:dyDescent="0.2">
      <c r="A2960" s="1">
        <v>2959</v>
      </c>
      <c r="B2960" s="2" t="s">
        <v>21346</v>
      </c>
      <c r="C2960" s="2" t="s">
        <v>1870</v>
      </c>
      <c r="D2960" s="2" t="s">
        <v>1236</v>
      </c>
      <c r="E2960" s="2" t="s">
        <v>21347</v>
      </c>
      <c r="F2960" s="2" t="s">
        <v>21348</v>
      </c>
      <c r="G2960" s="2" t="s">
        <v>311</v>
      </c>
      <c r="H2960" s="2" t="s">
        <v>21349</v>
      </c>
      <c r="I2960" s="2" t="s">
        <v>21350</v>
      </c>
      <c r="J2960" s="3" t="s">
        <v>21351</v>
      </c>
      <c r="K2960" s="4">
        <v>44351</v>
      </c>
      <c r="L2960" s="3" t="s">
        <v>21352</v>
      </c>
    </row>
    <row r="2961" spans="1:12" x14ac:dyDescent="0.2">
      <c r="A2961" s="1">
        <v>2960</v>
      </c>
      <c r="B2961" s="2" t="s">
        <v>21353</v>
      </c>
      <c r="C2961" s="2" t="s">
        <v>1227</v>
      </c>
      <c r="D2961" s="2" t="s">
        <v>21244</v>
      </c>
      <c r="E2961" s="2" t="s">
        <v>21354</v>
      </c>
      <c r="F2961" s="2" t="s">
        <v>21355</v>
      </c>
      <c r="G2961" s="2" t="s">
        <v>1738</v>
      </c>
      <c r="H2961" s="2" t="s">
        <v>21356</v>
      </c>
      <c r="I2961" s="2" t="s">
        <v>21357</v>
      </c>
      <c r="J2961" s="3" t="s">
        <v>21358</v>
      </c>
      <c r="K2961" s="4">
        <v>44659</v>
      </c>
      <c r="L2961" s="3" t="s">
        <v>21286</v>
      </c>
    </row>
    <row r="2962" spans="1:12" x14ac:dyDescent="0.2">
      <c r="A2962" s="1">
        <v>2961</v>
      </c>
      <c r="B2962" s="2" t="s">
        <v>21359</v>
      </c>
      <c r="C2962" s="2" t="s">
        <v>10252</v>
      </c>
      <c r="D2962" s="2" t="s">
        <v>15744</v>
      </c>
      <c r="E2962" s="2" t="s">
        <v>21360</v>
      </c>
      <c r="F2962" s="2" t="s">
        <v>21361</v>
      </c>
      <c r="G2962" s="2" t="s">
        <v>64</v>
      </c>
      <c r="H2962" s="2" t="s">
        <v>21362</v>
      </c>
      <c r="I2962" s="2" t="s">
        <v>21363</v>
      </c>
      <c r="J2962" s="3" t="s">
        <v>21364</v>
      </c>
      <c r="K2962" s="4">
        <v>44436</v>
      </c>
      <c r="L2962" s="3" t="s">
        <v>21365</v>
      </c>
    </row>
    <row r="2963" spans="1:12" x14ac:dyDescent="0.2">
      <c r="A2963" s="1">
        <v>2962</v>
      </c>
      <c r="B2963" s="2" t="s">
        <v>21366</v>
      </c>
      <c r="C2963" s="2" t="s">
        <v>4096</v>
      </c>
      <c r="D2963" s="2" t="s">
        <v>402</v>
      </c>
      <c r="E2963" s="2" t="s">
        <v>21367</v>
      </c>
      <c r="F2963" s="2" t="s">
        <v>21368</v>
      </c>
      <c r="G2963" s="2" t="s">
        <v>5041</v>
      </c>
      <c r="H2963" s="2" t="s">
        <v>21369</v>
      </c>
      <c r="I2963" s="2" t="s">
        <v>21370</v>
      </c>
      <c r="J2963" s="3" t="s">
        <v>21371</v>
      </c>
      <c r="K2963" s="4">
        <v>44353</v>
      </c>
      <c r="L2963" s="3" t="s">
        <v>21372</v>
      </c>
    </row>
    <row r="2964" spans="1:12" x14ac:dyDescent="0.2">
      <c r="A2964" s="1">
        <v>2963</v>
      </c>
      <c r="B2964" s="2" t="s">
        <v>21373</v>
      </c>
      <c r="C2964" s="2" t="s">
        <v>18159</v>
      </c>
      <c r="D2964" s="2" t="s">
        <v>3981</v>
      </c>
      <c r="E2964" s="2" t="s">
        <v>21374</v>
      </c>
      <c r="F2964" s="2" t="s">
        <v>11091</v>
      </c>
      <c r="G2964" s="2" t="s">
        <v>340</v>
      </c>
      <c r="H2964" s="2" t="s">
        <v>21375</v>
      </c>
      <c r="I2964" s="2" t="s">
        <v>21376</v>
      </c>
      <c r="J2964" s="3" t="s">
        <v>21377</v>
      </c>
      <c r="K2964" s="4">
        <v>43912</v>
      </c>
      <c r="L2964" s="3" t="s">
        <v>6696</v>
      </c>
    </row>
    <row r="2965" spans="1:12" x14ac:dyDescent="0.2">
      <c r="A2965" s="1">
        <v>2964</v>
      </c>
      <c r="B2965" s="2" t="s">
        <v>21378</v>
      </c>
      <c r="C2965" s="2" t="s">
        <v>8375</v>
      </c>
      <c r="D2965" s="2" t="s">
        <v>1065</v>
      </c>
      <c r="E2965" s="2" t="s">
        <v>21379</v>
      </c>
      <c r="F2965" s="2" t="s">
        <v>21380</v>
      </c>
      <c r="G2965" s="2" t="s">
        <v>1032</v>
      </c>
      <c r="H2965" s="2" t="s">
        <v>21381</v>
      </c>
      <c r="I2965" s="2" t="s">
        <v>21382</v>
      </c>
      <c r="J2965" s="3" t="s">
        <v>21383</v>
      </c>
      <c r="K2965" s="4">
        <v>44380</v>
      </c>
      <c r="L2965" s="3" t="s">
        <v>21384</v>
      </c>
    </row>
    <row r="2966" spans="1:12" x14ac:dyDescent="0.2">
      <c r="A2966" s="1">
        <v>2965</v>
      </c>
      <c r="B2966" s="2" t="s">
        <v>21385</v>
      </c>
      <c r="C2966" s="2" t="s">
        <v>1852</v>
      </c>
      <c r="D2966" s="2" t="s">
        <v>7318</v>
      </c>
      <c r="E2966" s="2" t="s">
        <v>21386</v>
      </c>
      <c r="F2966" s="2" t="s">
        <v>21387</v>
      </c>
      <c r="G2966" s="2" t="s">
        <v>1973</v>
      </c>
      <c r="H2966" s="2" t="s">
        <v>21388</v>
      </c>
      <c r="I2966" s="2" t="s">
        <v>21389</v>
      </c>
      <c r="J2966" s="3" t="s">
        <v>21390</v>
      </c>
      <c r="K2966" s="4">
        <v>44418</v>
      </c>
      <c r="L2966" s="3" t="s">
        <v>21391</v>
      </c>
    </row>
    <row r="2967" spans="1:12" x14ac:dyDescent="0.2">
      <c r="A2967" s="1">
        <v>2966</v>
      </c>
      <c r="B2967" s="2" t="s">
        <v>21392</v>
      </c>
      <c r="C2967" s="2" t="s">
        <v>2029</v>
      </c>
      <c r="D2967" s="2" t="s">
        <v>7788</v>
      </c>
      <c r="E2967" s="2" t="s">
        <v>21393</v>
      </c>
      <c r="F2967" s="2" t="s">
        <v>21394</v>
      </c>
      <c r="G2967" s="2" t="s">
        <v>920</v>
      </c>
      <c r="H2967" s="2" t="s">
        <v>21395</v>
      </c>
      <c r="I2967" s="2" t="s">
        <v>21396</v>
      </c>
      <c r="J2967" s="3" t="s">
        <v>21397</v>
      </c>
      <c r="K2967" s="4">
        <v>44261</v>
      </c>
      <c r="L2967" s="3" t="s">
        <v>21398</v>
      </c>
    </row>
    <row r="2968" spans="1:12" x14ac:dyDescent="0.2">
      <c r="A2968" s="1">
        <v>2967</v>
      </c>
      <c r="B2968" s="2" t="s">
        <v>21399</v>
      </c>
      <c r="C2968" s="2" t="s">
        <v>2942</v>
      </c>
      <c r="D2968" s="2" t="s">
        <v>19031</v>
      </c>
      <c r="E2968" s="2" t="s">
        <v>21400</v>
      </c>
      <c r="F2968" s="2" t="s">
        <v>21401</v>
      </c>
      <c r="G2968" s="2" t="s">
        <v>570</v>
      </c>
      <c r="H2968" s="2" t="s">
        <v>21402</v>
      </c>
      <c r="I2968" s="2" t="s">
        <v>21403</v>
      </c>
      <c r="J2968" s="3" t="s">
        <v>21404</v>
      </c>
      <c r="K2968" s="4">
        <v>44012</v>
      </c>
      <c r="L2968" s="3" t="s">
        <v>21405</v>
      </c>
    </row>
    <row r="2969" spans="1:12" x14ac:dyDescent="0.2">
      <c r="A2969" s="1">
        <v>2968</v>
      </c>
      <c r="B2969" s="2" t="s">
        <v>21406</v>
      </c>
      <c r="C2969" s="2" t="s">
        <v>10204</v>
      </c>
      <c r="D2969" s="2" t="s">
        <v>11442</v>
      </c>
      <c r="E2969" s="2" t="s">
        <v>21407</v>
      </c>
      <c r="F2969" s="2" t="s">
        <v>21408</v>
      </c>
      <c r="G2969" s="2" t="s">
        <v>2061</v>
      </c>
      <c r="H2969" s="2" t="s">
        <v>21409</v>
      </c>
      <c r="I2969" s="2" t="s">
        <v>21410</v>
      </c>
      <c r="J2969" s="3" t="s">
        <v>21411</v>
      </c>
      <c r="K2969" s="4">
        <v>44605</v>
      </c>
      <c r="L2969" s="3" t="s">
        <v>21412</v>
      </c>
    </row>
    <row r="2970" spans="1:12" x14ac:dyDescent="0.2">
      <c r="A2970" s="1">
        <v>2969</v>
      </c>
      <c r="B2970" s="2" t="s">
        <v>21413</v>
      </c>
      <c r="C2970" s="2" t="s">
        <v>424</v>
      </c>
      <c r="D2970" s="2" t="s">
        <v>916</v>
      </c>
      <c r="E2970" s="2" t="s">
        <v>21414</v>
      </c>
      <c r="F2970" s="2" t="s">
        <v>21415</v>
      </c>
      <c r="G2970" s="2" t="s">
        <v>428</v>
      </c>
      <c r="H2970" s="2" t="s">
        <v>21416</v>
      </c>
      <c r="I2970" s="2" t="s">
        <v>21417</v>
      </c>
      <c r="J2970" s="3" t="s">
        <v>21418</v>
      </c>
      <c r="K2970" s="4">
        <v>43905</v>
      </c>
      <c r="L2970" s="3" t="s">
        <v>21419</v>
      </c>
    </row>
    <row r="2971" spans="1:12" x14ac:dyDescent="0.2">
      <c r="A2971" s="1">
        <v>2970</v>
      </c>
      <c r="B2971" s="2" t="s">
        <v>21420</v>
      </c>
      <c r="C2971" s="2" t="s">
        <v>1520</v>
      </c>
      <c r="D2971" s="2" t="s">
        <v>1762</v>
      </c>
      <c r="E2971" s="2" t="s">
        <v>21421</v>
      </c>
      <c r="F2971" s="2" t="s">
        <v>21422</v>
      </c>
      <c r="G2971" s="2" t="s">
        <v>1552</v>
      </c>
      <c r="H2971" s="2" t="s">
        <v>21423</v>
      </c>
      <c r="I2971" s="2" t="s">
        <v>21424</v>
      </c>
      <c r="J2971" s="3" t="s">
        <v>21425</v>
      </c>
      <c r="K2971" s="4">
        <v>44369</v>
      </c>
      <c r="L2971" s="3" t="s">
        <v>21426</v>
      </c>
    </row>
    <row r="2972" spans="1:12" x14ac:dyDescent="0.2">
      <c r="A2972" s="1">
        <v>2971</v>
      </c>
      <c r="B2972" s="2" t="s">
        <v>21427</v>
      </c>
      <c r="C2972" s="2" t="s">
        <v>307</v>
      </c>
      <c r="D2972" s="2" t="s">
        <v>167</v>
      </c>
      <c r="E2972" s="2" t="s">
        <v>21428</v>
      </c>
      <c r="F2972" s="2" t="s">
        <v>21429</v>
      </c>
      <c r="G2972" s="2" t="s">
        <v>2567</v>
      </c>
      <c r="H2972" s="2" t="s">
        <v>21430</v>
      </c>
      <c r="I2972" s="2" t="s">
        <v>21431</v>
      </c>
      <c r="J2972" s="3" t="s">
        <v>21432</v>
      </c>
      <c r="K2972" s="4">
        <v>44145</v>
      </c>
      <c r="L2972" s="3" t="s">
        <v>9095</v>
      </c>
    </row>
    <row r="2973" spans="1:12" x14ac:dyDescent="0.2">
      <c r="A2973" s="1">
        <v>2972</v>
      </c>
      <c r="B2973" s="2" t="s">
        <v>21433</v>
      </c>
      <c r="C2973" s="2" t="s">
        <v>3401</v>
      </c>
      <c r="D2973" s="2" t="s">
        <v>8994</v>
      </c>
      <c r="E2973" s="2" t="s">
        <v>21434</v>
      </c>
      <c r="F2973" s="2" t="s">
        <v>21435</v>
      </c>
      <c r="G2973" s="2" t="s">
        <v>816</v>
      </c>
      <c r="H2973" s="2">
        <v>6335096987</v>
      </c>
      <c r="I2973" s="2" t="s">
        <v>21436</v>
      </c>
      <c r="J2973" s="3" t="s">
        <v>21437</v>
      </c>
      <c r="K2973" s="4">
        <v>44641</v>
      </c>
      <c r="L2973" s="3" t="s">
        <v>21438</v>
      </c>
    </row>
    <row r="2974" spans="1:12" x14ac:dyDescent="0.2">
      <c r="A2974" s="1">
        <v>2973</v>
      </c>
      <c r="B2974" s="2" t="s">
        <v>21439</v>
      </c>
      <c r="C2974" s="2" t="s">
        <v>1680</v>
      </c>
      <c r="D2974" s="2" t="s">
        <v>8497</v>
      </c>
      <c r="E2974" s="2" t="s">
        <v>21440</v>
      </c>
      <c r="F2974" s="2" t="s">
        <v>21441</v>
      </c>
      <c r="G2974" s="2" t="s">
        <v>796</v>
      </c>
      <c r="H2974" s="2" t="s">
        <v>21442</v>
      </c>
      <c r="I2974" s="2" t="s">
        <v>21443</v>
      </c>
      <c r="J2974" s="3" t="s">
        <v>21444</v>
      </c>
      <c r="K2974" s="4">
        <v>44269</v>
      </c>
      <c r="L2974" s="3" t="s">
        <v>21445</v>
      </c>
    </row>
    <row r="2975" spans="1:12" x14ac:dyDescent="0.2">
      <c r="A2975" s="1">
        <v>2974</v>
      </c>
      <c r="B2975" s="2" t="s">
        <v>21446</v>
      </c>
      <c r="C2975" s="2" t="s">
        <v>2767</v>
      </c>
      <c r="D2975" s="2" t="s">
        <v>676</v>
      </c>
      <c r="E2975" s="2" t="s">
        <v>21447</v>
      </c>
      <c r="F2975" s="2" t="s">
        <v>21448</v>
      </c>
      <c r="G2975" s="2" t="s">
        <v>550</v>
      </c>
      <c r="H2975" s="2" t="s">
        <v>21449</v>
      </c>
      <c r="I2975" s="2" t="s">
        <v>21450</v>
      </c>
      <c r="J2975" s="3" t="s">
        <v>21451</v>
      </c>
      <c r="K2975" s="4">
        <v>44345</v>
      </c>
      <c r="L2975" s="3" t="s">
        <v>21452</v>
      </c>
    </row>
    <row r="2976" spans="1:12" x14ac:dyDescent="0.2">
      <c r="A2976" s="1">
        <v>2975</v>
      </c>
      <c r="B2976" s="2" t="s">
        <v>21453</v>
      </c>
      <c r="C2976" s="2" t="s">
        <v>7012</v>
      </c>
      <c r="D2976" s="2" t="s">
        <v>547</v>
      </c>
      <c r="E2976" s="2" t="s">
        <v>21454</v>
      </c>
      <c r="F2976" s="2" t="s">
        <v>21455</v>
      </c>
      <c r="G2976" s="2" t="s">
        <v>378</v>
      </c>
      <c r="H2976" s="2">
        <v>167224914</v>
      </c>
      <c r="I2976" s="2" t="s">
        <v>21456</v>
      </c>
      <c r="J2976" s="3" t="s">
        <v>21457</v>
      </c>
      <c r="K2976" s="4">
        <v>44622</v>
      </c>
      <c r="L2976" s="3" t="s">
        <v>21458</v>
      </c>
    </row>
    <row r="2977" spans="1:12" x14ac:dyDescent="0.2">
      <c r="A2977" s="1">
        <v>2976</v>
      </c>
      <c r="B2977" s="2" t="s">
        <v>21459</v>
      </c>
      <c r="C2977" s="2" t="s">
        <v>756</v>
      </c>
      <c r="D2977" s="2" t="s">
        <v>7847</v>
      </c>
      <c r="E2977" s="2" t="s">
        <v>21460</v>
      </c>
      <c r="F2977" s="2" t="s">
        <v>21461</v>
      </c>
      <c r="G2977" s="2" t="s">
        <v>1140</v>
      </c>
      <c r="H2977" s="2" t="s">
        <v>21462</v>
      </c>
      <c r="I2977" s="2" t="s">
        <v>21463</v>
      </c>
      <c r="J2977" s="3" t="s">
        <v>21464</v>
      </c>
      <c r="K2977" s="4">
        <v>44217</v>
      </c>
      <c r="L2977" s="3" t="s">
        <v>21465</v>
      </c>
    </row>
    <row r="2978" spans="1:12" x14ac:dyDescent="0.2">
      <c r="A2978" s="1">
        <v>2977</v>
      </c>
      <c r="B2978" s="2" t="s">
        <v>21466</v>
      </c>
      <c r="C2978" s="2" t="s">
        <v>1245</v>
      </c>
      <c r="D2978" s="2" t="s">
        <v>1496</v>
      </c>
      <c r="E2978" s="2" t="s">
        <v>21467</v>
      </c>
      <c r="F2978" s="2" t="s">
        <v>21468</v>
      </c>
      <c r="G2978" s="2" t="s">
        <v>540</v>
      </c>
      <c r="H2978" s="2" t="s">
        <v>21469</v>
      </c>
      <c r="I2978" s="2" t="s">
        <v>21470</v>
      </c>
      <c r="J2978" s="3" t="s">
        <v>21471</v>
      </c>
      <c r="K2978" s="4">
        <v>44460</v>
      </c>
      <c r="L2978" s="3" t="s">
        <v>21472</v>
      </c>
    </row>
    <row r="2979" spans="1:12" x14ac:dyDescent="0.2">
      <c r="A2979" s="1">
        <v>2978</v>
      </c>
      <c r="B2979" s="2" t="s">
        <v>21473</v>
      </c>
      <c r="C2979" s="2" t="s">
        <v>5964</v>
      </c>
      <c r="D2979" s="2" t="s">
        <v>832</v>
      </c>
      <c r="E2979" s="2" t="s">
        <v>21474</v>
      </c>
      <c r="F2979" s="2" t="s">
        <v>21475</v>
      </c>
      <c r="G2979" s="2" t="s">
        <v>1837</v>
      </c>
      <c r="H2979" s="2" t="s">
        <v>21476</v>
      </c>
      <c r="I2979" s="2" t="s">
        <v>21477</v>
      </c>
      <c r="J2979" s="3" t="s">
        <v>21478</v>
      </c>
      <c r="K2979" s="4">
        <v>44194</v>
      </c>
      <c r="L2979" s="3" t="s">
        <v>21479</v>
      </c>
    </row>
    <row r="2980" spans="1:12" x14ac:dyDescent="0.2">
      <c r="A2980" s="1">
        <v>2979</v>
      </c>
      <c r="B2980" s="2" t="s">
        <v>21480</v>
      </c>
      <c r="C2980" s="2" t="s">
        <v>78</v>
      </c>
      <c r="D2980" s="2" t="s">
        <v>11539</v>
      </c>
      <c r="E2980" s="2" t="s">
        <v>21481</v>
      </c>
      <c r="F2980" s="2" t="s">
        <v>21482</v>
      </c>
      <c r="G2980" s="2" t="s">
        <v>1317</v>
      </c>
      <c r="H2980" s="2" t="s">
        <v>21483</v>
      </c>
      <c r="I2980" s="2" t="s">
        <v>21484</v>
      </c>
      <c r="J2980" s="3" t="s">
        <v>21485</v>
      </c>
      <c r="K2980" s="4">
        <v>44567</v>
      </c>
      <c r="L2980" s="3" t="s">
        <v>2913</v>
      </c>
    </row>
    <row r="2981" spans="1:12" x14ac:dyDescent="0.2">
      <c r="A2981" s="1">
        <v>2980</v>
      </c>
      <c r="B2981" s="2" t="s">
        <v>21486</v>
      </c>
      <c r="C2981" s="2" t="s">
        <v>17315</v>
      </c>
      <c r="D2981" s="2" t="s">
        <v>596</v>
      </c>
      <c r="E2981" s="2" t="s">
        <v>21487</v>
      </c>
      <c r="F2981" s="2" t="s">
        <v>21488</v>
      </c>
      <c r="G2981" s="2" t="s">
        <v>643</v>
      </c>
      <c r="H2981" s="2" t="s">
        <v>21489</v>
      </c>
      <c r="I2981" s="2" t="s">
        <v>21490</v>
      </c>
      <c r="J2981" s="3" t="s">
        <v>21491</v>
      </c>
      <c r="K2981" s="4">
        <v>44151</v>
      </c>
      <c r="L2981" s="3" t="s">
        <v>21492</v>
      </c>
    </row>
    <row r="2982" spans="1:12" x14ac:dyDescent="0.2">
      <c r="A2982" s="1">
        <v>2981</v>
      </c>
      <c r="B2982" s="2" t="s">
        <v>21493</v>
      </c>
      <c r="C2982" s="2" t="s">
        <v>1332</v>
      </c>
      <c r="D2982" s="2" t="s">
        <v>9702</v>
      </c>
      <c r="E2982" s="2" t="s">
        <v>21494</v>
      </c>
      <c r="F2982" s="2" t="s">
        <v>21495</v>
      </c>
      <c r="G2982" s="2" t="s">
        <v>3896</v>
      </c>
      <c r="H2982" s="2" t="s">
        <v>21496</v>
      </c>
      <c r="I2982" s="2" t="s">
        <v>21497</v>
      </c>
      <c r="J2982" s="3" t="s">
        <v>21498</v>
      </c>
      <c r="K2982" s="4">
        <v>44008</v>
      </c>
      <c r="L2982" s="3" t="s">
        <v>620</v>
      </c>
    </row>
    <row r="2983" spans="1:12" x14ac:dyDescent="0.2">
      <c r="A2983" s="1">
        <v>2982</v>
      </c>
      <c r="B2983" s="2" t="s">
        <v>21499</v>
      </c>
      <c r="C2983" s="2" t="s">
        <v>233</v>
      </c>
      <c r="D2983" s="2" t="s">
        <v>676</v>
      </c>
      <c r="E2983" s="2" t="s">
        <v>21500</v>
      </c>
      <c r="F2983" s="2" t="s">
        <v>21501</v>
      </c>
      <c r="G2983" s="2" t="s">
        <v>2577</v>
      </c>
      <c r="H2983" s="2" t="s">
        <v>21502</v>
      </c>
      <c r="I2983" s="2" t="s">
        <v>21503</v>
      </c>
      <c r="J2983" s="3" t="s">
        <v>21504</v>
      </c>
      <c r="K2983" s="4">
        <v>43969</v>
      </c>
      <c r="L2983" s="3" t="s">
        <v>21505</v>
      </c>
    </row>
    <row r="2984" spans="1:12" x14ac:dyDescent="0.2">
      <c r="A2984" s="1">
        <v>2983</v>
      </c>
      <c r="B2984" s="2" t="s">
        <v>21506</v>
      </c>
      <c r="C2984" s="2" t="s">
        <v>4946</v>
      </c>
      <c r="D2984" s="2" t="s">
        <v>2162</v>
      </c>
      <c r="E2984" s="2" t="s">
        <v>21507</v>
      </c>
      <c r="F2984" s="2" t="s">
        <v>21508</v>
      </c>
      <c r="G2984" s="2" t="s">
        <v>1811</v>
      </c>
      <c r="H2984" s="2" t="s">
        <v>21509</v>
      </c>
      <c r="I2984" s="2" t="s">
        <v>21510</v>
      </c>
      <c r="J2984" s="3" t="s">
        <v>21511</v>
      </c>
      <c r="K2984" s="4">
        <v>43831</v>
      </c>
      <c r="L2984" s="3" t="s">
        <v>21512</v>
      </c>
    </row>
    <row r="2985" spans="1:12" x14ac:dyDescent="0.2">
      <c r="A2985" s="1">
        <v>2984</v>
      </c>
      <c r="B2985" s="2" t="s">
        <v>21513</v>
      </c>
      <c r="C2985" s="2" t="s">
        <v>10140</v>
      </c>
      <c r="D2985" s="2" t="s">
        <v>5669</v>
      </c>
      <c r="E2985" s="2" t="s">
        <v>21514</v>
      </c>
      <c r="F2985" s="2" t="s">
        <v>21515</v>
      </c>
      <c r="G2985" s="2" t="s">
        <v>1140</v>
      </c>
      <c r="H2985" s="2" t="s">
        <v>21516</v>
      </c>
      <c r="I2985" s="2" t="s">
        <v>21517</v>
      </c>
      <c r="J2985" s="3" t="s">
        <v>21518</v>
      </c>
      <c r="K2985" s="4">
        <v>44145</v>
      </c>
      <c r="L2985" s="3" t="s">
        <v>21519</v>
      </c>
    </row>
    <row r="2986" spans="1:12" x14ac:dyDescent="0.2">
      <c r="A2986" s="1">
        <v>2985</v>
      </c>
      <c r="B2986" s="2" t="s">
        <v>21520</v>
      </c>
      <c r="C2986" s="2" t="s">
        <v>8815</v>
      </c>
      <c r="D2986" s="2" t="s">
        <v>6777</v>
      </c>
      <c r="E2986" s="2" t="s">
        <v>21521</v>
      </c>
      <c r="F2986" s="2" t="s">
        <v>21522</v>
      </c>
      <c r="G2986" s="2" t="s">
        <v>7170</v>
      </c>
      <c r="H2986" s="2" t="s">
        <v>21523</v>
      </c>
      <c r="I2986" s="2" t="s">
        <v>21524</v>
      </c>
      <c r="J2986" s="3" t="s">
        <v>21525</v>
      </c>
      <c r="K2986" s="4">
        <v>44437</v>
      </c>
      <c r="L2986" s="3" t="s">
        <v>21526</v>
      </c>
    </row>
    <row r="2987" spans="1:12" x14ac:dyDescent="0.2">
      <c r="A2987" s="1">
        <v>2986</v>
      </c>
      <c r="B2987" s="2" t="s">
        <v>21527</v>
      </c>
      <c r="C2987" s="2" t="s">
        <v>8219</v>
      </c>
      <c r="D2987" s="2" t="s">
        <v>14337</v>
      </c>
      <c r="E2987" s="2" t="s">
        <v>21528</v>
      </c>
      <c r="F2987" s="2" t="s">
        <v>21529</v>
      </c>
      <c r="G2987" s="2" t="s">
        <v>5328</v>
      </c>
      <c r="H2987" s="2">
        <v>6850077656</v>
      </c>
      <c r="I2987" s="2" t="s">
        <v>21530</v>
      </c>
      <c r="J2987" s="3" t="s">
        <v>21531</v>
      </c>
      <c r="K2987" s="4">
        <v>44281</v>
      </c>
      <c r="L2987" s="3" t="s">
        <v>21532</v>
      </c>
    </row>
    <row r="2988" spans="1:12" x14ac:dyDescent="0.2">
      <c r="A2988" s="1">
        <v>2987</v>
      </c>
      <c r="B2988" s="2" t="s">
        <v>21533</v>
      </c>
      <c r="C2988" s="2" t="s">
        <v>10336</v>
      </c>
      <c r="D2988" s="2" t="s">
        <v>1681</v>
      </c>
      <c r="E2988" s="2" t="s">
        <v>21534</v>
      </c>
      <c r="F2988" s="2" t="s">
        <v>21535</v>
      </c>
      <c r="G2988" s="2" t="s">
        <v>9747</v>
      </c>
      <c r="H2988" s="2" t="s">
        <v>21536</v>
      </c>
      <c r="I2988" s="2" t="s">
        <v>21537</v>
      </c>
      <c r="J2988" s="3" t="s">
        <v>21538</v>
      </c>
      <c r="K2988" s="4">
        <v>44375</v>
      </c>
      <c r="L2988" s="3" t="s">
        <v>21539</v>
      </c>
    </row>
    <row r="2989" spans="1:12" x14ac:dyDescent="0.2">
      <c r="A2989" s="1">
        <v>2988</v>
      </c>
      <c r="B2989" s="2" t="s">
        <v>21540</v>
      </c>
      <c r="C2989" s="2" t="s">
        <v>4023</v>
      </c>
      <c r="D2989" s="2" t="s">
        <v>702</v>
      </c>
      <c r="E2989" s="2" t="s">
        <v>21541</v>
      </c>
      <c r="F2989" s="2" t="s">
        <v>21542</v>
      </c>
      <c r="G2989" s="2" t="s">
        <v>4545</v>
      </c>
      <c r="H2989" s="2">
        <v>1661391606</v>
      </c>
      <c r="I2989" s="2" t="s">
        <v>21543</v>
      </c>
      <c r="J2989" s="3" t="s">
        <v>21544</v>
      </c>
      <c r="K2989" s="4">
        <v>44155</v>
      </c>
      <c r="L2989" s="3" t="s">
        <v>21545</v>
      </c>
    </row>
    <row r="2990" spans="1:12" x14ac:dyDescent="0.2">
      <c r="A2990" s="1">
        <v>2989</v>
      </c>
      <c r="B2990" s="2" t="s">
        <v>21546</v>
      </c>
      <c r="C2990" s="2" t="s">
        <v>934</v>
      </c>
      <c r="D2990" s="2" t="s">
        <v>4639</v>
      </c>
      <c r="E2990" s="2" t="s">
        <v>21547</v>
      </c>
      <c r="F2990" s="2" t="s">
        <v>21548</v>
      </c>
      <c r="G2990" s="2" t="s">
        <v>2928</v>
      </c>
      <c r="H2990" s="2" t="s">
        <v>21549</v>
      </c>
      <c r="I2990" s="2" t="s">
        <v>21550</v>
      </c>
      <c r="J2990" s="3" t="s">
        <v>21551</v>
      </c>
      <c r="K2990" s="4">
        <v>44398</v>
      </c>
      <c r="L2990" s="3" t="s">
        <v>21552</v>
      </c>
    </row>
    <row r="2991" spans="1:12" x14ac:dyDescent="0.2">
      <c r="A2991" s="1">
        <v>2990</v>
      </c>
      <c r="B2991" s="2" t="s">
        <v>21553</v>
      </c>
      <c r="C2991" s="2" t="s">
        <v>992</v>
      </c>
      <c r="D2991" s="2" t="s">
        <v>10273</v>
      </c>
      <c r="E2991" s="2" t="s">
        <v>21554</v>
      </c>
      <c r="F2991" s="2" t="s">
        <v>21555</v>
      </c>
      <c r="G2991" s="2" t="s">
        <v>1811</v>
      </c>
      <c r="H2991" s="2" t="s">
        <v>21556</v>
      </c>
      <c r="I2991" s="2" t="s">
        <v>21557</v>
      </c>
      <c r="J2991" s="3" t="s">
        <v>21558</v>
      </c>
      <c r="K2991" s="4">
        <v>44424</v>
      </c>
      <c r="L2991" s="3" t="s">
        <v>21559</v>
      </c>
    </row>
    <row r="2992" spans="1:12" x14ac:dyDescent="0.2">
      <c r="A2992" s="1">
        <v>2991</v>
      </c>
      <c r="B2992" s="2" t="s">
        <v>21560</v>
      </c>
      <c r="C2992" s="2" t="s">
        <v>9531</v>
      </c>
      <c r="D2992" s="2" t="s">
        <v>365</v>
      </c>
      <c r="E2992" s="2" t="s">
        <v>21561</v>
      </c>
      <c r="F2992" s="2" t="s">
        <v>21562</v>
      </c>
      <c r="G2992" s="2" t="s">
        <v>4335</v>
      </c>
      <c r="H2992" s="2">
        <v>5054168756</v>
      </c>
      <c r="I2992" s="2">
        <v>2297392464</v>
      </c>
      <c r="J2992" s="3" t="s">
        <v>21563</v>
      </c>
      <c r="K2992" s="4">
        <v>43877</v>
      </c>
      <c r="L2992" s="3" t="s">
        <v>21564</v>
      </c>
    </row>
    <row r="2993" spans="1:12" x14ac:dyDescent="0.2">
      <c r="A2993" s="1">
        <v>2992</v>
      </c>
      <c r="B2993" s="2" t="s">
        <v>21565</v>
      </c>
      <c r="C2993" s="2" t="s">
        <v>2269</v>
      </c>
      <c r="D2993" s="2" t="s">
        <v>18031</v>
      </c>
      <c r="E2993" s="2" t="s">
        <v>21566</v>
      </c>
      <c r="F2993" s="2" t="s">
        <v>21567</v>
      </c>
      <c r="G2993" s="2" t="s">
        <v>27</v>
      </c>
      <c r="H2993" s="2" t="s">
        <v>21568</v>
      </c>
      <c r="I2993" s="2">
        <f>1-153-744-3171</f>
        <v>-4067</v>
      </c>
      <c r="J2993" s="3" t="s">
        <v>21569</v>
      </c>
      <c r="K2993" s="4">
        <v>44382</v>
      </c>
      <c r="L2993" s="3" t="s">
        <v>21570</v>
      </c>
    </row>
    <row r="2994" spans="1:12" x14ac:dyDescent="0.2">
      <c r="A2994" s="1">
        <v>2993</v>
      </c>
      <c r="B2994" s="2" t="s">
        <v>21571</v>
      </c>
      <c r="C2994" s="2" t="s">
        <v>4629</v>
      </c>
      <c r="D2994" s="2" t="s">
        <v>5639</v>
      </c>
      <c r="E2994" s="2" t="s">
        <v>21572</v>
      </c>
      <c r="F2994" s="2" t="s">
        <v>21573</v>
      </c>
      <c r="G2994" s="2" t="s">
        <v>2945</v>
      </c>
      <c r="H2994" s="2" t="s">
        <v>21574</v>
      </c>
      <c r="I2994" s="2" t="s">
        <v>21575</v>
      </c>
      <c r="J2994" s="3" t="s">
        <v>21576</v>
      </c>
      <c r="K2994" s="4">
        <v>44083</v>
      </c>
      <c r="L2994" s="3" t="s">
        <v>21577</v>
      </c>
    </row>
    <row r="2995" spans="1:12" x14ac:dyDescent="0.2">
      <c r="A2995" s="1">
        <v>2994</v>
      </c>
      <c r="B2995" s="2" t="s">
        <v>21578</v>
      </c>
      <c r="C2995" s="2" t="s">
        <v>1698</v>
      </c>
      <c r="D2995" s="2" t="s">
        <v>105</v>
      </c>
      <c r="E2995" s="2" t="s">
        <v>21579</v>
      </c>
      <c r="F2995" s="2" t="s">
        <v>21580</v>
      </c>
      <c r="G2995" s="2" t="s">
        <v>1178</v>
      </c>
      <c r="H2995" s="2" t="s">
        <v>21581</v>
      </c>
      <c r="I2995" s="2" t="s">
        <v>21582</v>
      </c>
      <c r="J2995" s="3" t="s">
        <v>21583</v>
      </c>
      <c r="K2995" s="4">
        <v>44003</v>
      </c>
      <c r="L2995" s="3" t="s">
        <v>21584</v>
      </c>
    </row>
    <row r="2996" spans="1:12" x14ac:dyDescent="0.2">
      <c r="A2996" s="1">
        <v>2995</v>
      </c>
      <c r="B2996" s="5" t="s">
        <v>21585</v>
      </c>
      <c r="C2996" s="2" t="s">
        <v>7975</v>
      </c>
      <c r="D2996" s="2" t="s">
        <v>15059</v>
      </c>
      <c r="E2996" s="2" t="s">
        <v>21586</v>
      </c>
      <c r="F2996" s="2" t="s">
        <v>21587</v>
      </c>
      <c r="G2996" s="2" t="s">
        <v>1544</v>
      </c>
      <c r="H2996" s="2" t="s">
        <v>21588</v>
      </c>
      <c r="I2996" s="2" t="s">
        <v>21589</v>
      </c>
      <c r="J2996" s="3" t="s">
        <v>21590</v>
      </c>
      <c r="K2996" s="4">
        <v>44100</v>
      </c>
      <c r="L2996" s="3" t="s">
        <v>21591</v>
      </c>
    </row>
    <row r="2997" spans="1:12" x14ac:dyDescent="0.2">
      <c r="A2997" s="1">
        <v>2996</v>
      </c>
      <c r="B2997" s="2" t="s">
        <v>21592</v>
      </c>
      <c r="C2997" s="2" t="s">
        <v>8521</v>
      </c>
      <c r="D2997" s="2" t="s">
        <v>13386</v>
      </c>
      <c r="E2997" s="2" t="s">
        <v>21593</v>
      </c>
      <c r="F2997" s="2" t="s">
        <v>5930</v>
      </c>
      <c r="G2997" s="2" t="s">
        <v>4507</v>
      </c>
      <c r="H2997" s="2" t="s">
        <v>21594</v>
      </c>
      <c r="I2997" s="2" t="s">
        <v>21595</v>
      </c>
      <c r="J2997" s="3" t="s">
        <v>21596</v>
      </c>
      <c r="K2997" s="4">
        <v>43926</v>
      </c>
      <c r="L2997" s="3" t="s">
        <v>21597</v>
      </c>
    </row>
    <row r="2998" spans="1:12" x14ac:dyDescent="0.2">
      <c r="A2998" s="1">
        <v>2997</v>
      </c>
      <c r="B2998" s="2" t="s">
        <v>21598</v>
      </c>
      <c r="C2998" s="2" t="s">
        <v>8670</v>
      </c>
      <c r="D2998" s="2" t="s">
        <v>8136</v>
      </c>
      <c r="E2998" s="2" t="s">
        <v>21599</v>
      </c>
      <c r="F2998" s="2" t="s">
        <v>17697</v>
      </c>
      <c r="G2998" s="2" t="s">
        <v>3151</v>
      </c>
      <c r="H2998" s="2" t="s">
        <v>21600</v>
      </c>
      <c r="I2998" s="2" t="s">
        <v>21601</v>
      </c>
      <c r="J2998" s="3" t="s">
        <v>21602</v>
      </c>
      <c r="K2998" s="4">
        <v>44072</v>
      </c>
      <c r="L2998" s="3" t="s">
        <v>21603</v>
      </c>
    </row>
    <row r="2999" spans="1:12" x14ac:dyDescent="0.2">
      <c r="A2999" s="1">
        <v>2998</v>
      </c>
      <c r="B2999" s="2" t="s">
        <v>21604</v>
      </c>
      <c r="C2999" s="2" t="s">
        <v>1192</v>
      </c>
      <c r="D2999" s="2" t="s">
        <v>21151</v>
      </c>
      <c r="E2999" s="2" t="s">
        <v>21605</v>
      </c>
      <c r="F2999" s="2" t="s">
        <v>21606</v>
      </c>
      <c r="G2999" s="2" t="s">
        <v>1730</v>
      </c>
      <c r="H2999" s="2" t="s">
        <v>21607</v>
      </c>
      <c r="I2999" s="2" t="s">
        <v>21608</v>
      </c>
      <c r="J2999" s="3" t="s">
        <v>21609</v>
      </c>
      <c r="K2999" s="4">
        <v>44261</v>
      </c>
      <c r="L2999" s="3" t="s">
        <v>17721</v>
      </c>
    </row>
    <row r="3000" spans="1:12" x14ac:dyDescent="0.2">
      <c r="A3000" s="1">
        <v>2999</v>
      </c>
      <c r="B3000" s="2" t="s">
        <v>21610</v>
      </c>
      <c r="C3000" s="2" t="s">
        <v>11916</v>
      </c>
      <c r="D3000" s="2" t="s">
        <v>11442</v>
      </c>
      <c r="E3000" s="2" t="s">
        <v>21611</v>
      </c>
      <c r="F3000" s="2" t="s">
        <v>21612</v>
      </c>
      <c r="G3000" s="2" t="s">
        <v>4492</v>
      </c>
      <c r="H3000" s="2" t="s">
        <v>21613</v>
      </c>
      <c r="I3000" s="2" t="s">
        <v>21614</v>
      </c>
      <c r="J3000" s="3" t="s">
        <v>21615</v>
      </c>
      <c r="K3000" s="4">
        <v>43844</v>
      </c>
      <c r="L3000" s="3" t="s">
        <v>21616</v>
      </c>
    </row>
    <row r="3001" spans="1:12" x14ac:dyDescent="0.2">
      <c r="A3001" s="1">
        <v>3000</v>
      </c>
      <c r="B3001" s="2" t="s">
        <v>21617</v>
      </c>
      <c r="C3001" s="2" t="s">
        <v>2751</v>
      </c>
      <c r="D3001" s="2" t="s">
        <v>14637</v>
      </c>
      <c r="E3001" s="2" t="s">
        <v>21618</v>
      </c>
      <c r="F3001" s="2" t="s">
        <v>21619</v>
      </c>
      <c r="G3001" s="2" t="s">
        <v>957</v>
      </c>
      <c r="H3001" s="2" t="s">
        <v>21620</v>
      </c>
      <c r="I3001" s="2" t="s">
        <v>21621</v>
      </c>
      <c r="J3001" s="3" t="s">
        <v>21622</v>
      </c>
      <c r="K3001" s="4">
        <v>44258</v>
      </c>
      <c r="L3001" s="3" t="s">
        <v>21623</v>
      </c>
    </row>
    <row r="3002" spans="1:12" x14ac:dyDescent="0.2">
      <c r="A3002" s="1">
        <v>3001</v>
      </c>
      <c r="B3002" s="2" t="s">
        <v>21624</v>
      </c>
      <c r="C3002" s="2" t="s">
        <v>6095</v>
      </c>
      <c r="D3002" s="2" t="s">
        <v>4695</v>
      </c>
      <c r="E3002" s="2" t="s">
        <v>21625</v>
      </c>
      <c r="F3002" s="2" t="s">
        <v>21626</v>
      </c>
      <c r="G3002" s="2" t="s">
        <v>134</v>
      </c>
      <c r="H3002" s="2" t="s">
        <v>21627</v>
      </c>
      <c r="I3002" s="2" t="s">
        <v>21628</v>
      </c>
      <c r="J3002" s="3" t="s">
        <v>21629</v>
      </c>
      <c r="K3002" s="4">
        <v>43973</v>
      </c>
      <c r="L3002" s="3" t="s">
        <v>21630</v>
      </c>
    </row>
    <row r="3003" spans="1:12" x14ac:dyDescent="0.2">
      <c r="A3003" s="1">
        <v>3002</v>
      </c>
      <c r="B3003" s="2" t="s">
        <v>21631</v>
      </c>
      <c r="C3003" s="2" t="s">
        <v>2872</v>
      </c>
      <c r="D3003" s="2" t="s">
        <v>2564</v>
      </c>
      <c r="E3003" s="2" t="s">
        <v>21632</v>
      </c>
      <c r="F3003" s="2" t="s">
        <v>21633</v>
      </c>
      <c r="G3003" s="2" t="s">
        <v>447</v>
      </c>
      <c r="H3003" s="2" t="s">
        <v>21634</v>
      </c>
      <c r="I3003" s="2" t="s">
        <v>21635</v>
      </c>
      <c r="J3003" s="3" t="s">
        <v>21636</v>
      </c>
      <c r="K3003" s="4">
        <v>44439</v>
      </c>
      <c r="L3003" s="3" t="s">
        <v>21637</v>
      </c>
    </row>
    <row r="3004" spans="1:12" x14ac:dyDescent="0.2">
      <c r="A3004" s="1">
        <v>3003</v>
      </c>
      <c r="B3004" s="2" t="s">
        <v>21638</v>
      </c>
      <c r="C3004" s="2" t="s">
        <v>5183</v>
      </c>
      <c r="D3004" s="2" t="s">
        <v>11887</v>
      </c>
      <c r="E3004" s="2" t="s">
        <v>21639</v>
      </c>
      <c r="F3004" s="2" t="s">
        <v>21640</v>
      </c>
      <c r="G3004" s="2" t="s">
        <v>3623</v>
      </c>
      <c r="H3004" s="2" t="s">
        <v>21641</v>
      </c>
      <c r="I3004" s="2" t="s">
        <v>21642</v>
      </c>
      <c r="J3004" s="3" t="s">
        <v>21643</v>
      </c>
      <c r="K3004" s="4">
        <v>44216</v>
      </c>
      <c r="L3004" s="3" t="s">
        <v>21644</v>
      </c>
    </row>
    <row r="3005" spans="1:12" x14ac:dyDescent="0.2">
      <c r="A3005" s="1">
        <v>3004</v>
      </c>
      <c r="B3005" s="2" t="s">
        <v>21645</v>
      </c>
      <c r="C3005" s="2" t="s">
        <v>1019</v>
      </c>
      <c r="D3005" s="2" t="s">
        <v>1662</v>
      </c>
      <c r="E3005" s="2" t="s">
        <v>21646</v>
      </c>
      <c r="F3005" s="2" t="s">
        <v>21647</v>
      </c>
      <c r="G3005" s="2" t="s">
        <v>2963</v>
      </c>
      <c r="H3005" s="2" t="s">
        <v>21648</v>
      </c>
      <c r="I3005" s="2" t="s">
        <v>21649</v>
      </c>
      <c r="J3005" s="3" t="s">
        <v>21650</v>
      </c>
      <c r="K3005" s="4">
        <v>44169</v>
      </c>
      <c r="L3005" s="3" t="s">
        <v>21651</v>
      </c>
    </row>
    <row r="3006" spans="1:12" x14ac:dyDescent="0.2">
      <c r="A3006" s="1">
        <v>3005</v>
      </c>
      <c r="B3006" s="2" t="s">
        <v>21652</v>
      </c>
      <c r="C3006" s="2" t="s">
        <v>3392</v>
      </c>
      <c r="D3006" s="2" t="s">
        <v>2030</v>
      </c>
      <c r="E3006" s="2" t="s">
        <v>21653</v>
      </c>
      <c r="F3006" s="2" t="s">
        <v>21654</v>
      </c>
      <c r="G3006" s="2" t="s">
        <v>3055</v>
      </c>
      <c r="H3006" s="2" t="s">
        <v>21655</v>
      </c>
      <c r="I3006" s="2" t="s">
        <v>21656</v>
      </c>
      <c r="J3006" s="3" t="s">
        <v>21657</v>
      </c>
      <c r="K3006" s="4">
        <v>44482</v>
      </c>
      <c r="L3006" s="3" t="s">
        <v>21658</v>
      </c>
    </row>
    <row r="3007" spans="1:12" x14ac:dyDescent="0.2">
      <c r="A3007" s="1">
        <v>3006</v>
      </c>
      <c r="B3007" s="2" t="s">
        <v>21659</v>
      </c>
      <c r="C3007" s="2" t="s">
        <v>658</v>
      </c>
      <c r="D3007" s="2" t="s">
        <v>5677</v>
      </c>
      <c r="E3007" s="2" t="s">
        <v>21660</v>
      </c>
      <c r="F3007" s="2" t="s">
        <v>21661</v>
      </c>
      <c r="G3007" s="2" t="s">
        <v>5010</v>
      </c>
      <c r="H3007" s="2">
        <f>1-743-197-3011</f>
        <v>-3950</v>
      </c>
      <c r="I3007" s="2" t="s">
        <v>21662</v>
      </c>
      <c r="J3007" s="3" t="s">
        <v>21663</v>
      </c>
      <c r="K3007" s="4">
        <v>43965</v>
      </c>
      <c r="L3007" s="3" t="s">
        <v>21664</v>
      </c>
    </row>
    <row r="3008" spans="1:12" x14ac:dyDescent="0.2">
      <c r="A3008" s="1">
        <v>3007</v>
      </c>
      <c r="B3008" s="2" t="s">
        <v>21665</v>
      </c>
      <c r="C3008" s="2" t="s">
        <v>186</v>
      </c>
      <c r="D3008" s="2" t="s">
        <v>6063</v>
      </c>
      <c r="E3008" s="2" t="s">
        <v>21666</v>
      </c>
      <c r="F3008" s="2" t="s">
        <v>21667</v>
      </c>
      <c r="G3008" s="2" t="s">
        <v>6200</v>
      </c>
      <c r="H3008" s="2">
        <v>4599134612</v>
      </c>
      <c r="I3008" s="2" t="s">
        <v>21668</v>
      </c>
      <c r="J3008" s="3" t="s">
        <v>21669</v>
      </c>
      <c r="K3008" s="4">
        <v>44269</v>
      </c>
      <c r="L3008" s="3" t="s">
        <v>21670</v>
      </c>
    </row>
    <row r="3009" spans="1:12" x14ac:dyDescent="0.2">
      <c r="A3009" s="1">
        <v>3008</v>
      </c>
      <c r="B3009" s="2" t="s">
        <v>21671</v>
      </c>
      <c r="C3009" s="2" t="s">
        <v>2724</v>
      </c>
      <c r="D3009" s="2" t="s">
        <v>6426</v>
      </c>
      <c r="E3009" s="2" t="s">
        <v>21672</v>
      </c>
      <c r="F3009" s="2" t="s">
        <v>21673</v>
      </c>
      <c r="G3009" s="2" t="s">
        <v>1222</v>
      </c>
      <c r="H3009" s="2">
        <v>7903661553</v>
      </c>
      <c r="I3009" s="2" t="s">
        <v>21674</v>
      </c>
      <c r="J3009" s="3" t="s">
        <v>21675</v>
      </c>
      <c r="K3009" s="4">
        <v>44029</v>
      </c>
      <c r="L3009" s="3" t="s">
        <v>21676</v>
      </c>
    </row>
    <row r="3010" spans="1:12" x14ac:dyDescent="0.2">
      <c r="A3010" s="1">
        <v>3009</v>
      </c>
      <c r="B3010" s="2" t="s">
        <v>21677</v>
      </c>
      <c r="C3010" s="2" t="s">
        <v>4309</v>
      </c>
      <c r="D3010" s="2" t="s">
        <v>4838</v>
      </c>
      <c r="E3010" s="2" t="s">
        <v>21678</v>
      </c>
      <c r="F3010" s="2" t="s">
        <v>21679</v>
      </c>
      <c r="G3010" s="2" t="s">
        <v>1991</v>
      </c>
      <c r="H3010" s="2" t="s">
        <v>21680</v>
      </c>
      <c r="I3010" s="2" t="s">
        <v>21681</v>
      </c>
      <c r="J3010" s="3" t="s">
        <v>21682</v>
      </c>
      <c r="K3010" s="4">
        <v>44652</v>
      </c>
      <c r="L3010" s="3" t="s">
        <v>21683</v>
      </c>
    </row>
    <row r="3011" spans="1:12" x14ac:dyDescent="0.2">
      <c r="A3011" s="1">
        <v>3010</v>
      </c>
      <c r="B3011" s="2" t="s">
        <v>21684</v>
      </c>
      <c r="C3011" s="2" t="s">
        <v>7070</v>
      </c>
      <c r="D3011" s="2" t="s">
        <v>21685</v>
      </c>
      <c r="E3011" s="2" t="s">
        <v>21686</v>
      </c>
      <c r="F3011" s="2" t="s">
        <v>21687</v>
      </c>
      <c r="G3011" s="2" t="s">
        <v>1506</v>
      </c>
      <c r="H3011" s="2" t="s">
        <v>21688</v>
      </c>
      <c r="I3011" s="2" t="s">
        <v>21689</v>
      </c>
      <c r="J3011" s="3" t="s">
        <v>21690</v>
      </c>
      <c r="K3011" s="4">
        <v>44081</v>
      </c>
      <c r="L3011" s="3" t="s">
        <v>21691</v>
      </c>
    </row>
    <row r="3012" spans="1:12" x14ac:dyDescent="0.2">
      <c r="A3012" s="1">
        <v>3011</v>
      </c>
      <c r="B3012" s="2" t="s">
        <v>21692</v>
      </c>
      <c r="C3012" s="2" t="s">
        <v>5767</v>
      </c>
      <c r="D3012" s="2" t="s">
        <v>18479</v>
      </c>
      <c r="E3012" s="2" t="s">
        <v>21693</v>
      </c>
      <c r="F3012" s="2" t="s">
        <v>21694</v>
      </c>
      <c r="G3012" s="2" t="s">
        <v>635</v>
      </c>
      <c r="H3012" s="2" t="s">
        <v>21695</v>
      </c>
      <c r="I3012" s="2" t="s">
        <v>21696</v>
      </c>
      <c r="J3012" s="3" t="s">
        <v>21697</v>
      </c>
      <c r="K3012" s="4">
        <v>44146</v>
      </c>
      <c r="L3012" s="3" t="s">
        <v>21698</v>
      </c>
    </row>
    <row r="3013" spans="1:12" x14ac:dyDescent="0.2">
      <c r="A3013" s="1">
        <v>3012</v>
      </c>
      <c r="B3013" s="2" t="s">
        <v>21699</v>
      </c>
      <c r="C3013" s="2" t="s">
        <v>710</v>
      </c>
      <c r="D3013" s="2" t="s">
        <v>7773</v>
      </c>
      <c r="E3013" s="2" t="s">
        <v>21700</v>
      </c>
      <c r="F3013" s="2" t="s">
        <v>21701</v>
      </c>
      <c r="G3013" s="2" t="s">
        <v>1627</v>
      </c>
      <c r="H3013" s="2" t="s">
        <v>21702</v>
      </c>
      <c r="I3013" s="2" t="s">
        <v>21703</v>
      </c>
      <c r="J3013" s="3" t="s">
        <v>21704</v>
      </c>
      <c r="K3013" s="4">
        <v>44313</v>
      </c>
      <c r="L3013" s="3" t="s">
        <v>21705</v>
      </c>
    </row>
    <row r="3014" spans="1:12" x14ac:dyDescent="0.2">
      <c r="A3014" s="1">
        <v>3013</v>
      </c>
      <c r="B3014" s="2" t="s">
        <v>21706</v>
      </c>
      <c r="C3014" s="2" t="s">
        <v>10650</v>
      </c>
      <c r="D3014" s="2" t="s">
        <v>2760</v>
      </c>
      <c r="E3014" s="2" t="s">
        <v>21707</v>
      </c>
      <c r="F3014" s="2" t="s">
        <v>21708</v>
      </c>
      <c r="G3014" s="2" t="s">
        <v>7036</v>
      </c>
      <c r="H3014" s="2">
        <v>7692029723</v>
      </c>
      <c r="I3014" s="2" t="s">
        <v>21709</v>
      </c>
      <c r="J3014" s="3" t="s">
        <v>21710</v>
      </c>
      <c r="K3014" s="4">
        <v>44230</v>
      </c>
      <c r="L3014" s="3" t="s">
        <v>21711</v>
      </c>
    </row>
    <row r="3015" spans="1:12" x14ac:dyDescent="0.2">
      <c r="A3015" s="1">
        <v>3014</v>
      </c>
      <c r="B3015" s="2" t="s">
        <v>21712</v>
      </c>
      <c r="C3015" s="2" t="s">
        <v>962</v>
      </c>
      <c r="D3015" s="2" t="s">
        <v>1386</v>
      </c>
      <c r="E3015" s="2" t="s">
        <v>21713</v>
      </c>
      <c r="F3015" s="2" t="s">
        <v>21714</v>
      </c>
      <c r="G3015" s="2" t="s">
        <v>117</v>
      </c>
      <c r="H3015" s="2" t="s">
        <v>21715</v>
      </c>
      <c r="I3015" s="2">
        <v>2086821290</v>
      </c>
      <c r="J3015" s="3" t="s">
        <v>21716</v>
      </c>
      <c r="K3015" s="4">
        <v>44464</v>
      </c>
      <c r="L3015" s="3" t="s">
        <v>21717</v>
      </c>
    </row>
    <row r="3016" spans="1:12" x14ac:dyDescent="0.2">
      <c r="A3016" s="1">
        <v>3015</v>
      </c>
      <c r="B3016" s="2" t="s">
        <v>21718</v>
      </c>
      <c r="C3016" s="2" t="s">
        <v>1101</v>
      </c>
      <c r="D3016" s="2" t="s">
        <v>1209</v>
      </c>
      <c r="E3016" s="2" t="s">
        <v>21719</v>
      </c>
      <c r="F3016" s="2" t="s">
        <v>21720</v>
      </c>
      <c r="G3016" s="2" t="s">
        <v>5041</v>
      </c>
      <c r="H3016" s="2" t="s">
        <v>21721</v>
      </c>
      <c r="I3016" s="2" t="s">
        <v>21722</v>
      </c>
      <c r="J3016" s="3" t="s">
        <v>21723</v>
      </c>
      <c r="K3016" s="4">
        <v>44698</v>
      </c>
      <c r="L3016" s="3" t="s">
        <v>21724</v>
      </c>
    </row>
    <row r="3017" spans="1:12" x14ac:dyDescent="0.2">
      <c r="A3017" s="1">
        <v>3016</v>
      </c>
      <c r="B3017" s="2" t="s">
        <v>21725</v>
      </c>
      <c r="C3017" s="2" t="s">
        <v>3020</v>
      </c>
      <c r="D3017" s="2" t="s">
        <v>140</v>
      </c>
      <c r="E3017" s="2" t="s">
        <v>21726</v>
      </c>
      <c r="F3017" s="2" t="s">
        <v>21727</v>
      </c>
      <c r="G3017" s="2" t="s">
        <v>2089</v>
      </c>
      <c r="H3017" s="2" t="s">
        <v>21728</v>
      </c>
      <c r="I3017" s="2" t="s">
        <v>21729</v>
      </c>
      <c r="J3017" s="3" t="s">
        <v>21730</v>
      </c>
      <c r="K3017" s="4">
        <v>44043</v>
      </c>
      <c r="L3017" s="3" t="s">
        <v>21731</v>
      </c>
    </row>
    <row r="3018" spans="1:12" x14ac:dyDescent="0.2">
      <c r="A3018" s="1">
        <v>3017</v>
      </c>
      <c r="B3018" s="2" t="s">
        <v>21732</v>
      </c>
      <c r="C3018" s="2" t="s">
        <v>6031</v>
      </c>
      <c r="D3018" s="2" t="s">
        <v>8476</v>
      </c>
      <c r="E3018" s="2" t="s">
        <v>21733</v>
      </c>
      <c r="F3018" s="2" t="s">
        <v>21734</v>
      </c>
      <c r="G3018" s="2" t="s">
        <v>1326</v>
      </c>
      <c r="H3018" s="2" t="s">
        <v>21735</v>
      </c>
      <c r="I3018" s="2" t="s">
        <v>21736</v>
      </c>
      <c r="J3018" s="3" t="s">
        <v>21737</v>
      </c>
      <c r="K3018" s="4">
        <v>44023</v>
      </c>
      <c r="L3018" s="3" t="s">
        <v>21738</v>
      </c>
    </row>
    <row r="3019" spans="1:12" x14ac:dyDescent="0.2">
      <c r="A3019" s="1">
        <v>3018</v>
      </c>
      <c r="B3019" s="2" t="s">
        <v>21739</v>
      </c>
      <c r="C3019" s="2" t="s">
        <v>223</v>
      </c>
      <c r="D3019" s="2" t="s">
        <v>1931</v>
      </c>
      <c r="E3019" s="2" t="s">
        <v>21740</v>
      </c>
      <c r="F3019" s="2" t="s">
        <v>21741</v>
      </c>
      <c r="G3019" s="2" t="s">
        <v>190</v>
      </c>
      <c r="H3019" s="2" t="s">
        <v>21742</v>
      </c>
      <c r="I3019" s="2" t="s">
        <v>21743</v>
      </c>
      <c r="J3019" s="3" t="s">
        <v>21744</v>
      </c>
      <c r="K3019" s="4">
        <v>43840</v>
      </c>
      <c r="L3019" s="3" t="s">
        <v>21745</v>
      </c>
    </row>
    <row r="3020" spans="1:12" x14ac:dyDescent="0.2">
      <c r="A3020" s="1">
        <v>3019</v>
      </c>
      <c r="B3020" s="2" t="s">
        <v>21746</v>
      </c>
      <c r="C3020" s="2" t="s">
        <v>10794</v>
      </c>
      <c r="D3020" s="2" t="s">
        <v>7401</v>
      </c>
      <c r="E3020" s="2" t="s">
        <v>21747</v>
      </c>
      <c r="F3020" s="2" t="s">
        <v>21748</v>
      </c>
      <c r="G3020" s="2" t="s">
        <v>920</v>
      </c>
      <c r="H3020" s="2" t="s">
        <v>21749</v>
      </c>
      <c r="I3020" s="2" t="s">
        <v>21750</v>
      </c>
      <c r="J3020" s="3" t="s">
        <v>21751</v>
      </c>
      <c r="K3020" s="4">
        <v>44216</v>
      </c>
      <c r="L3020" s="3" t="s">
        <v>21752</v>
      </c>
    </row>
    <row r="3021" spans="1:12" x14ac:dyDescent="0.2">
      <c r="A3021" s="1">
        <v>3020</v>
      </c>
      <c r="B3021" s="2" t="s">
        <v>21753</v>
      </c>
      <c r="C3021" s="2" t="s">
        <v>1681</v>
      </c>
      <c r="D3021" s="2" t="s">
        <v>1818</v>
      </c>
      <c r="E3021" s="2" t="s">
        <v>21754</v>
      </c>
      <c r="F3021" s="2" t="s">
        <v>21755</v>
      </c>
      <c r="G3021" s="2" t="s">
        <v>1222</v>
      </c>
      <c r="H3021" s="2" t="s">
        <v>21756</v>
      </c>
      <c r="I3021" s="2" t="s">
        <v>21757</v>
      </c>
      <c r="J3021" s="3" t="s">
        <v>21758</v>
      </c>
      <c r="K3021" s="4">
        <v>44592</v>
      </c>
      <c r="L3021" s="3" t="s">
        <v>4239</v>
      </c>
    </row>
    <row r="3022" spans="1:12" x14ac:dyDescent="0.2">
      <c r="A3022" s="1">
        <v>3021</v>
      </c>
      <c r="B3022" s="2" t="s">
        <v>21759</v>
      </c>
      <c r="C3022" s="2" t="s">
        <v>6071</v>
      </c>
      <c r="D3022" s="2" t="s">
        <v>10851</v>
      </c>
      <c r="E3022" s="2" t="s">
        <v>21760</v>
      </c>
      <c r="F3022" s="2" t="s">
        <v>21761</v>
      </c>
      <c r="G3022" s="2" t="s">
        <v>162</v>
      </c>
      <c r="H3022" s="2" t="s">
        <v>21762</v>
      </c>
      <c r="I3022" s="2" t="s">
        <v>21763</v>
      </c>
      <c r="J3022" s="3" t="s">
        <v>21764</v>
      </c>
      <c r="K3022" s="4">
        <v>43957</v>
      </c>
      <c r="L3022" s="3" t="s">
        <v>2160</v>
      </c>
    </row>
    <row r="3023" spans="1:12" x14ac:dyDescent="0.2">
      <c r="A3023" s="1">
        <v>3022</v>
      </c>
      <c r="B3023" s="2" t="s">
        <v>21765</v>
      </c>
      <c r="C3023" s="2" t="s">
        <v>6031</v>
      </c>
      <c r="D3023" s="2" t="s">
        <v>15780</v>
      </c>
      <c r="E3023" s="2" t="s">
        <v>21766</v>
      </c>
      <c r="F3023" s="2" t="s">
        <v>21767</v>
      </c>
      <c r="G3023" s="2" t="s">
        <v>247</v>
      </c>
      <c r="H3023" s="2" t="s">
        <v>21768</v>
      </c>
      <c r="I3023" s="2" t="s">
        <v>21769</v>
      </c>
      <c r="J3023" s="3" t="s">
        <v>21770</v>
      </c>
      <c r="K3023" s="4">
        <v>44186</v>
      </c>
      <c r="L3023" s="3" t="s">
        <v>21771</v>
      </c>
    </row>
    <row r="3024" spans="1:12" x14ac:dyDescent="0.2">
      <c r="A3024" s="1">
        <v>3023</v>
      </c>
      <c r="B3024" s="2" t="s">
        <v>21772</v>
      </c>
      <c r="C3024" s="2" t="s">
        <v>1978</v>
      </c>
      <c r="D3024" s="2" t="s">
        <v>11908</v>
      </c>
      <c r="E3024" s="2" t="s">
        <v>21773</v>
      </c>
      <c r="F3024" s="2" t="s">
        <v>4334</v>
      </c>
      <c r="G3024" s="2" t="s">
        <v>4698</v>
      </c>
      <c r="H3024" s="2" t="s">
        <v>21774</v>
      </c>
      <c r="I3024" s="2" t="s">
        <v>21775</v>
      </c>
      <c r="J3024" s="3" t="s">
        <v>21776</v>
      </c>
      <c r="K3024" s="4">
        <v>44438</v>
      </c>
      <c r="L3024" s="3" t="s">
        <v>21777</v>
      </c>
    </row>
    <row r="3025" spans="1:12" x14ac:dyDescent="0.2">
      <c r="A3025" s="1">
        <v>3024</v>
      </c>
      <c r="B3025" s="2" t="s">
        <v>21778</v>
      </c>
      <c r="C3025" s="2" t="s">
        <v>10252</v>
      </c>
      <c r="D3025" s="2" t="s">
        <v>3130</v>
      </c>
      <c r="E3025" s="2" t="s">
        <v>21779</v>
      </c>
      <c r="F3025" s="2" t="s">
        <v>21780</v>
      </c>
      <c r="G3025" s="2" t="s">
        <v>217</v>
      </c>
      <c r="H3025" s="2" t="s">
        <v>21781</v>
      </c>
      <c r="I3025" s="2" t="s">
        <v>21782</v>
      </c>
      <c r="J3025" s="3" t="s">
        <v>21783</v>
      </c>
      <c r="K3025" s="4">
        <v>44495</v>
      </c>
      <c r="L3025" s="3" t="s">
        <v>21784</v>
      </c>
    </row>
    <row r="3026" spans="1:12" x14ac:dyDescent="0.2">
      <c r="A3026" s="1">
        <v>3025</v>
      </c>
      <c r="B3026" s="2" t="s">
        <v>21785</v>
      </c>
      <c r="C3026" s="2" t="s">
        <v>737</v>
      </c>
      <c r="D3026" s="2" t="s">
        <v>19583</v>
      </c>
      <c r="E3026" s="2" t="s">
        <v>21786</v>
      </c>
      <c r="F3026" s="2" t="s">
        <v>21787</v>
      </c>
      <c r="G3026" s="2" t="s">
        <v>2884</v>
      </c>
      <c r="H3026" s="2" t="s">
        <v>21788</v>
      </c>
      <c r="I3026" s="2" t="s">
        <v>21789</v>
      </c>
      <c r="J3026" s="3" t="s">
        <v>21790</v>
      </c>
      <c r="K3026" s="4">
        <v>44697</v>
      </c>
      <c r="L3026" s="3" t="s">
        <v>21791</v>
      </c>
    </row>
    <row r="3027" spans="1:12" x14ac:dyDescent="0.2">
      <c r="A3027" s="1">
        <v>3026</v>
      </c>
      <c r="B3027" s="2" t="s">
        <v>21792</v>
      </c>
      <c r="C3027" s="2" t="s">
        <v>9150</v>
      </c>
      <c r="D3027" s="2" t="s">
        <v>7289</v>
      </c>
      <c r="E3027" s="2" t="s">
        <v>21793</v>
      </c>
      <c r="F3027" s="2" t="s">
        <v>21794</v>
      </c>
      <c r="G3027" s="2" t="s">
        <v>350</v>
      </c>
      <c r="H3027" s="2">
        <v>4792636874</v>
      </c>
      <c r="I3027" s="2" t="s">
        <v>21795</v>
      </c>
      <c r="J3027" s="3" t="s">
        <v>21796</v>
      </c>
      <c r="K3027" s="4">
        <v>44551</v>
      </c>
      <c r="L3027" s="3" t="s">
        <v>18143</v>
      </c>
    </row>
    <row r="3028" spans="1:12" x14ac:dyDescent="0.2">
      <c r="A3028" s="1">
        <v>3027</v>
      </c>
      <c r="B3028" s="2" t="s">
        <v>21797</v>
      </c>
      <c r="C3028" s="2" t="s">
        <v>6024</v>
      </c>
      <c r="D3028" s="2" t="s">
        <v>1201</v>
      </c>
      <c r="E3028" s="2" t="s">
        <v>21798</v>
      </c>
      <c r="F3028" s="2" t="s">
        <v>21799</v>
      </c>
      <c r="G3028" s="2" t="s">
        <v>4267</v>
      </c>
      <c r="H3028" s="2" t="s">
        <v>21800</v>
      </c>
      <c r="I3028" s="2" t="s">
        <v>21801</v>
      </c>
      <c r="J3028" s="3" t="s">
        <v>21802</v>
      </c>
      <c r="K3028" s="4">
        <v>44239</v>
      </c>
      <c r="L3028" s="3" t="s">
        <v>21803</v>
      </c>
    </row>
    <row r="3029" spans="1:12" x14ac:dyDescent="0.2">
      <c r="A3029" s="1">
        <v>3028</v>
      </c>
      <c r="B3029" s="2" t="s">
        <v>21804</v>
      </c>
      <c r="C3029" s="2" t="s">
        <v>3308</v>
      </c>
      <c r="D3029" s="2" t="s">
        <v>3183</v>
      </c>
      <c r="E3029" s="2" t="s">
        <v>21805</v>
      </c>
      <c r="F3029" s="2" t="s">
        <v>21806</v>
      </c>
      <c r="G3029" s="2" t="s">
        <v>2728</v>
      </c>
      <c r="H3029" s="2" t="s">
        <v>21807</v>
      </c>
      <c r="I3029" s="2" t="s">
        <v>21808</v>
      </c>
      <c r="J3029" s="3" t="s">
        <v>21809</v>
      </c>
      <c r="K3029" s="4">
        <v>44447</v>
      </c>
      <c r="L3029" s="3" t="s">
        <v>21810</v>
      </c>
    </row>
    <row r="3030" spans="1:12" x14ac:dyDescent="0.2">
      <c r="A3030" s="1">
        <v>3029</v>
      </c>
      <c r="B3030" s="2" t="s">
        <v>21811</v>
      </c>
      <c r="C3030" s="2" t="s">
        <v>2188</v>
      </c>
      <c r="D3030" s="2" t="s">
        <v>586</v>
      </c>
      <c r="E3030" s="2" t="s">
        <v>21812</v>
      </c>
      <c r="F3030" s="2" t="s">
        <v>21813</v>
      </c>
      <c r="G3030" s="2" t="s">
        <v>5163</v>
      </c>
      <c r="H3030" s="2">
        <v>173474760</v>
      </c>
      <c r="I3030" s="2" t="s">
        <v>21814</v>
      </c>
      <c r="J3030" s="3" t="s">
        <v>21815</v>
      </c>
      <c r="K3030" s="4">
        <v>44220</v>
      </c>
      <c r="L3030" s="3" t="s">
        <v>21816</v>
      </c>
    </row>
    <row r="3031" spans="1:12" x14ac:dyDescent="0.2">
      <c r="A3031" s="1">
        <v>3030</v>
      </c>
      <c r="B3031" s="2" t="s">
        <v>21817</v>
      </c>
      <c r="C3031" s="2" t="s">
        <v>2563</v>
      </c>
      <c r="D3031" s="2" t="s">
        <v>3981</v>
      </c>
      <c r="E3031" s="2" t="s">
        <v>21818</v>
      </c>
      <c r="F3031" s="2" t="s">
        <v>4918</v>
      </c>
      <c r="G3031" s="2" t="s">
        <v>2033</v>
      </c>
      <c r="H3031" s="2" t="s">
        <v>21819</v>
      </c>
      <c r="I3031" s="2">
        <v>1139256770</v>
      </c>
      <c r="J3031" s="3" t="s">
        <v>21820</v>
      </c>
      <c r="K3031" s="4">
        <v>43948</v>
      </c>
      <c r="L3031" s="3" t="s">
        <v>21821</v>
      </c>
    </row>
    <row r="3032" spans="1:12" x14ac:dyDescent="0.2">
      <c r="A3032" s="1">
        <v>3031</v>
      </c>
      <c r="B3032" s="2" t="s">
        <v>21822</v>
      </c>
      <c r="C3032" s="2" t="s">
        <v>50</v>
      </c>
      <c r="D3032" s="2" t="s">
        <v>3744</v>
      </c>
      <c r="E3032" s="2" t="s">
        <v>21823</v>
      </c>
      <c r="F3032" s="2" t="s">
        <v>21824</v>
      </c>
      <c r="G3032" s="2" t="s">
        <v>1864</v>
      </c>
      <c r="H3032" s="2" t="s">
        <v>21825</v>
      </c>
      <c r="I3032" s="2" t="s">
        <v>21826</v>
      </c>
      <c r="J3032" s="3" t="s">
        <v>21827</v>
      </c>
      <c r="K3032" s="4">
        <v>44700</v>
      </c>
      <c r="L3032" s="3" t="s">
        <v>21828</v>
      </c>
    </row>
    <row r="3033" spans="1:12" x14ac:dyDescent="0.2">
      <c r="A3033" s="1">
        <v>3032</v>
      </c>
      <c r="B3033" s="2" t="s">
        <v>21829</v>
      </c>
      <c r="C3033" s="2" t="s">
        <v>3401</v>
      </c>
      <c r="D3033" s="2" t="s">
        <v>2996</v>
      </c>
      <c r="E3033" s="2" t="s">
        <v>21830</v>
      </c>
      <c r="F3033" s="2" t="s">
        <v>21831</v>
      </c>
      <c r="G3033" s="2" t="s">
        <v>283</v>
      </c>
      <c r="H3033" s="2" t="s">
        <v>21832</v>
      </c>
      <c r="I3033" s="2" t="s">
        <v>21833</v>
      </c>
      <c r="J3033" s="3" t="s">
        <v>21834</v>
      </c>
      <c r="K3033" s="4">
        <v>44455</v>
      </c>
      <c r="L3033" s="3" t="s">
        <v>21835</v>
      </c>
    </row>
    <row r="3034" spans="1:12" x14ac:dyDescent="0.2">
      <c r="A3034" s="1">
        <v>3033</v>
      </c>
      <c r="B3034" s="2" t="s">
        <v>21836</v>
      </c>
      <c r="C3034" s="2" t="s">
        <v>12690</v>
      </c>
      <c r="D3034" s="2" t="s">
        <v>1323</v>
      </c>
      <c r="E3034" s="2" t="s">
        <v>21837</v>
      </c>
      <c r="F3034" s="2" t="s">
        <v>21838</v>
      </c>
      <c r="G3034" s="2" t="s">
        <v>3905</v>
      </c>
      <c r="H3034" s="2" t="s">
        <v>21839</v>
      </c>
      <c r="I3034" s="2" t="s">
        <v>21840</v>
      </c>
      <c r="J3034" s="3" t="s">
        <v>21841</v>
      </c>
      <c r="K3034" s="4">
        <v>44694</v>
      </c>
      <c r="L3034" s="3" t="s">
        <v>21842</v>
      </c>
    </row>
    <row r="3035" spans="1:12" x14ac:dyDescent="0.2">
      <c r="A3035" s="1">
        <v>3034</v>
      </c>
      <c r="B3035" s="2" t="s">
        <v>21843</v>
      </c>
      <c r="C3035" s="2" t="s">
        <v>7443</v>
      </c>
      <c r="D3035" s="2" t="s">
        <v>10982</v>
      </c>
      <c r="E3035" s="2" t="s">
        <v>21844</v>
      </c>
      <c r="F3035" s="2" t="s">
        <v>21845</v>
      </c>
      <c r="G3035" s="2" t="s">
        <v>1336</v>
      </c>
      <c r="H3035" s="2" t="s">
        <v>21846</v>
      </c>
      <c r="I3035" s="2" t="s">
        <v>21847</v>
      </c>
      <c r="J3035" s="3" t="s">
        <v>21848</v>
      </c>
      <c r="K3035" s="4">
        <v>44489</v>
      </c>
      <c r="L3035" s="3" t="s">
        <v>21849</v>
      </c>
    </row>
    <row r="3036" spans="1:12" x14ac:dyDescent="0.2">
      <c r="A3036" s="1">
        <v>3035</v>
      </c>
      <c r="B3036" s="2" t="s">
        <v>21850</v>
      </c>
      <c r="C3036" s="2" t="s">
        <v>1118</v>
      </c>
      <c r="D3036" s="2" t="s">
        <v>916</v>
      </c>
      <c r="E3036" s="2" t="s">
        <v>21851</v>
      </c>
      <c r="F3036" s="2" t="s">
        <v>21852</v>
      </c>
      <c r="G3036" s="2" t="s">
        <v>247</v>
      </c>
      <c r="H3036" s="2" t="s">
        <v>21853</v>
      </c>
      <c r="I3036" s="2" t="s">
        <v>21854</v>
      </c>
      <c r="J3036" s="3" t="s">
        <v>21855</v>
      </c>
      <c r="K3036" s="4">
        <v>44125</v>
      </c>
      <c r="L3036" s="3" t="s">
        <v>21856</v>
      </c>
    </row>
    <row r="3037" spans="1:12" x14ac:dyDescent="0.2">
      <c r="A3037" s="1">
        <v>3036</v>
      </c>
      <c r="B3037" s="2" t="s">
        <v>21857</v>
      </c>
      <c r="C3037" s="2" t="s">
        <v>2076</v>
      </c>
      <c r="D3037" s="2" t="s">
        <v>20827</v>
      </c>
      <c r="E3037" s="2" t="s">
        <v>21858</v>
      </c>
      <c r="F3037" s="2" t="s">
        <v>21859</v>
      </c>
      <c r="G3037" s="2" t="s">
        <v>957</v>
      </c>
      <c r="H3037" s="2" t="s">
        <v>21860</v>
      </c>
      <c r="I3037" s="2" t="s">
        <v>21861</v>
      </c>
      <c r="J3037" s="3" t="s">
        <v>21862</v>
      </c>
      <c r="K3037" s="4">
        <v>44226</v>
      </c>
      <c r="L3037" s="3" t="s">
        <v>21863</v>
      </c>
    </row>
    <row r="3038" spans="1:12" x14ac:dyDescent="0.2">
      <c r="A3038" s="1">
        <v>3037</v>
      </c>
      <c r="B3038" s="2" t="s">
        <v>21864</v>
      </c>
      <c r="C3038" s="2" t="s">
        <v>10577</v>
      </c>
      <c r="D3038" s="2" t="s">
        <v>4559</v>
      </c>
      <c r="E3038" s="2" t="s">
        <v>21865</v>
      </c>
      <c r="F3038" s="2" t="s">
        <v>21866</v>
      </c>
      <c r="G3038" s="2" t="s">
        <v>311</v>
      </c>
      <c r="H3038" s="2" t="s">
        <v>21867</v>
      </c>
      <c r="I3038" s="2" t="s">
        <v>21868</v>
      </c>
      <c r="J3038" s="3" t="s">
        <v>21869</v>
      </c>
      <c r="K3038" s="4">
        <v>44268</v>
      </c>
      <c r="L3038" s="3" t="s">
        <v>21870</v>
      </c>
    </row>
    <row r="3039" spans="1:12" x14ac:dyDescent="0.2">
      <c r="A3039" s="1">
        <v>3038</v>
      </c>
      <c r="B3039" s="2" t="s">
        <v>21871</v>
      </c>
      <c r="C3039" s="2" t="s">
        <v>3540</v>
      </c>
      <c r="D3039" s="2" t="s">
        <v>2530</v>
      </c>
      <c r="E3039" s="2" t="s">
        <v>21872</v>
      </c>
      <c r="F3039" s="2" t="s">
        <v>21873</v>
      </c>
      <c r="G3039" s="2" t="s">
        <v>3679</v>
      </c>
      <c r="H3039" s="2">
        <f>1-829-780-5360</f>
        <v>-6968</v>
      </c>
      <c r="I3039" s="2" t="s">
        <v>21874</v>
      </c>
      <c r="J3039" s="3" t="s">
        <v>21875</v>
      </c>
      <c r="K3039" s="4">
        <v>44341</v>
      </c>
      <c r="L3039" s="3" t="s">
        <v>21876</v>
      </c>
    </row>
    <row r="3040" spans="1:12" x14ac:dyDescent="0.2">
      <c r="A3040" s="1">
        <v>3039</v>
      </c>
      <c r="B3040" s="2" t="s">
        <v>21877</v>
      </c>
      <c r="C3040" s="2" t="s">
        <v>4001</v>
      </c>
      <c r="D3040" s="2" t="s">
        <v>5901</v>
      </c>
      <c r="E3040" s="2" t="s">
        <v>21878</v>
      </c>
      <c r="F3040" s="2" t="s">
        <v>21879</v>
      </c>
      <c r="G3040" s="2" t="s">
        <v>2182</v>
      </c>
      <c r="H3040" s="2" t="s">
        <v>21880</v>
      </c>
      <c r="I3040" s="2" t="s">
        <v>21881</v>
      </c>
      <c r="J3040" s="3" t="s">
        <v>21882</v>
      </c>
      <c r="K3040" s="4">
        <v>44622</v>
      </c>
      <c r="L3040" s="3" t="s">
        <v>21883</v>
      </c>
    </row>
    <row r="3041" spans="1:12" x14ac:dyDescent="0.2">
      <c r="A3041" s="1">
        <v>3040</v>
      </c>
      <c r="B3041" s="2" t="s">
        <v>21884</v>
      </c>
      <c r="C3041" s="2" t="s">
        <v>11858</v>
      </c>
      <c r="D3041" s="2" t="s">
        <v>5456</v>
      </c>
      <c r="E3041" s="2" t="s">
        <v>21885</v>
      </c>
      <c r="F3041" s="2" t="s">
        <v>21886</v>
      </c>
      <c r="G3041" s="2" t="s">
        <v>4386</v>
      </c>
      <c r="H3041" s="2" t="s">
        <v>21887</v>
      </c>
      <c r="I3041" s="2" t="s">
        <v>21888</v>
      </c>
      <c r="J3041" s="3" t="s">
        <v>21889</v>
      </c>
      <c r="K3041" s="4">
        <v>44299</v>
      </c>
      <c r="L3041" s="3" t="s">
        <v>21890</v>
      </c>
    </row>
    <row r="3042" spans="1:12" x14ac:dyDescent="0.2">
      <c r="A3042" s="1">
        <v>3041</v>
      </c>
      <c r="B3042" s="2" t="s">
        <v>21891</v>
      </c>
      <c r="C3042" s="2" t="s">
        <v>3090</v>
      </c>
      <c r="D3042" s="2" t="s">
        <v>4985</v>
      </c>
      <c r="E3042" s="2" t="s">
        <v>21892</v>
      </c>
      <c r="F3042" s="2" t="s">
        <v>21893</v>
      </c>
      <c r="G3042" s="2" t="s">
        <v>2307</v>
      </c>
      <c r="H3042" s="2" t="s">
        <v>21894</v>
      </c>
      <c r="I3042" s="2">
        <f>1-777-582-6465</f>
        <v>-7823</v>
      </c>
      <c r="J3042" s="3" t="s">
        <v>21895</v>
      </c>
      <c r="K3042" s="4">
        <v>44636</v>
      </c>
      <c r="L3042" s="3" t="s">
        <v>21896</v>
      </c>
    </row>
    <row r="3043" spans="1:12" x14ac:dyDescent="0.2">
      <c r="A3043" s="1">
        <v>3042</v>
      </c>
      <c r="B3043" s="2" t="s">
        <v>21897</v>
      </c>
      <c r="C3043" s="2" t="s">
        <v>4055</v>
      </c>
      <c r="D3043" s="2" t="s">
        <v>2530</v>
      </c>
      <c r="E3043" s="2" t="s">
        <v>21898</v>
      </c>
      <c r="F3043" s="2" t="s">
        <v>21899</v>
      </c>
      <c r="G3043" s="2" t="s">
        <v>1429</v>
      </c>
      <c r="H3043" s="2" t="s">
        <v>21900</v>
      </c>
      <c r="I3043" s="2" t="s">
        <v>21901</v>
      </c>
      <c r="J3043" s="3" t="s">
        <v>21902</v>
      </c>
      <c r="K3043" s="4">
        <v>44329</v>
      </c>
      <c r="L3043" s="3" t="s">
        <v>21903</v>
      </c>
    </row>
    <row r="3044" spans="1:12" x14ac:dyDescent="0.2">
      <c r="A3044" s="1">
        <v>3043</v>
      </c>
      <c r="B3044" s="2" t="s">
        <v>21904</v>
      </c>
      <c r="C3044" s="2" t="s">
        <v>3245</v>
      </c>
      <c r="D3044" s="2" t="s">
        <v>10570</v>
      </c>
      <c r="E3044" s="2" t="s">
        <v>21905</v>
      </c>
      <c r="F3044" s="2" t="s">
        <v>21906</v>
      </c>
      <c r="G3044" s="2" t="s">
        <v>511</v>
      </c>
      <c r="H3044" s="2">
        <f>1-379-140-5352</f>
        <v>-5870</v>
      </c>
      <c r="I3044" s="2" t="s">
        <v>21907</v>
      </c>
      <c r="J3044" s="3" t="s">
        <v>21908</v>
      </c>
      <c r="K3044" s="4">
        <v>43879</v>
      </c>
      <c r="L3044" s="3" t="s">
        <v>21909</v>
      </c>
    </row>
    <row r="3045" spans="1:12" x14ac:dyDescent="0.2">
      <c r="A3045" s="1">
        <v>3044</v>
      </c>
      <c r="B3045" s="2" t="s">
        <v>21910</v>
      </c>
      <c r="C3045" s="2" t="s">
        <v>2021</v>
      </c>
      <c r="D3045" s="2" t="s">
        <v>1193</v>
      </c>
      <c r="E3045" s="2" t="s">
        <v>21911</v>
      </c>
      <c r="F3045" s="2" t="s">
        <v>21912</v>
      </c>
      <c r="G3045" s="2" t="s">
        <v>54</v>
      </c>
      <c r="H3045" s="2" t="s">
        <v>21913</v>
      </c>
      <c r="I3045" s="2" t="s">
        <v>21914</v>
      </c>
      <c r="J3045" s="3" t="s">
        <v>21915</v>
      </c>
      <c r="K3045" s="4">
        <v>43851</v>
      </c>
      <c r="L3045" s="3" t="s">
        <v>76</v>
      </c>
    </row>
    <row r="3046" spans="1:12" x14ac:dyDescent="0.2">
      <c r="A3046" s="1">
        <v>3045</v>
      </c>
      <c r="B3046" s="2" t="s">
        <v>21916</v>
      </c>
      <c r="C3046" s="2" t="s">
        <v>6615</v>
      </c>
      <c r="D3046" s="2" t="s">
        <v>2707</v>
      </c>
      <c r="E3046" s="2" t="s">
        <v>21917</v>
      </c>
      <c r="F3046" s="2" t="s">
        <v>21918</v>
      </c>
      <c r="G3046" s="2" t="s">
        <v>1168</v>
      </c>
      <c r="H3046" s="2" t="s">
        <v>21919</v>
      </c>
      <c r="I3046" s="2" t="s">
        <v>21920</v>
      </c>
      <c r="J3046" s="3" t="s">
        <v>21921</v>
      </c>
      <c r="K3046" s="4">
        <v>43856</v>
      </c>
      <c r="L3046" s="3" t="s">
        <v>21922</v>
      </c>
    </row>
    <row r="3047" spans="1:12" x14ac:dyDescent="0.2">
      <c r="A3047" s="1">
        <v>3046</v>
      </c>
      <c r="B3047" s="2" t="s">
        <v>21923</v>
      </c>
      <c r="C3047" s="2" t="s">
        <v>2323</v>
      </c>
      <c r="D3047" s="2" t="s">
        <v>6275</v>
      </c>
      <c r="E3047" s="2" t="s">
        <v>21924</v>
      </c>
      <c r="F3047" s="2" t="s">
        <v>21925</v>
      </c>
      <c r="G3047" s="2" t="s">
        <v>1792</v>
      </c>
      <c r="H3047" s="2">
        <v>5157952114</v>
      </c>
      <c r="I3047" s="2">
        <f>1-270-871-7146</f>
        <v>-8286</v>
      </c>
      <c r="J3047" s="3" t="s">
        <v>21926</v>
      </c>
      <c r="K3047" s="4">
        <v>44533</v>
      </c>
      <c r="L3047" s="3" t="s">
        <v>21927</v>
      </c>
    </row>
    <row r="3048" spans="1:12" x14ac:dyDescent="0.2">
      <c r="A3048" s="1">
        <v>3047</v>
      </c>
      <c r="B3048" s="2" t="s">
        <v>21928</v>
      </c>
      <c r="C3048" s="2" t="s">
        <v>3628</v>
      </c>
      <c r="D3048" s="2" t="s">
        <v>5639</v>
      </c>
      <c r="E3048" s="2" t="s">
        <v>21929</v>
      </c>
      <c r="F3048" s="2" t="s">
        <v>21930</v>
      </c>
      <c r="G3048" s="2" t="s">
        <v>4335</v>
      </c>
      <c r="H3048" s="2" t="s">
        <v>21931</v>
      </c>
      <c r="I3048" s="2" t="s">
        <v>21932</v>
      </c>
      <c r="J3048" s="3" t="s">
        <v>21933</v>
      </c>
      <c r="K3048" s="4">
        <v>44675</v>
      </c>
      <c r="L3048" s="3" t="s">
        <v>21934</v>
      </c>
    </row>
    <row r="3049" spans="1:12" x14ac:dyDescent="0.2">
      <c r="A3049" s="1">
        <v>3048</v>
      </c>
      <c r="B3049" s="2" t="s">
        <v>21935</v>
      </c>
      <c r="C3049" s="2" t="s">
        <v>10577</v>
      </c>
      <c r="D3049" s="2" t="s">
        <v>2022</v>
      </c>
      <c r="E3049" s="2" t="s">
        <v>21936</v>
      </c>
      <c r="F3049" s="2" t="s">
        <v>21937</v>
      </c>
      <c r="G3049" s="2" t="s">
        <v>1665</v>
      </c>
      <c r="H3049" s="2" t="s">
        <v>21938</v>
      </c>
      <c r="I3049" s="2" t="s">
        <v>21939</v>
      </c>
      <c r="J3049" s="3" t="s">
        <v>21940</v>
      </c>
      <c r="K3049" s="4">
        <v>44447</v>
      </c>
      <c r="L3049" s="3" t="s">
        <v>14294</v>
      </c>
    </row>
    <row r="3050" spans="1:12" x14ac:dyDescent="0.2">
      <c r="A3050" s="1">
        <v>3049</v>
      </c>
      <c r="B3050" s="2" t="s">
        <v>21941</v>
      </c>
      <c r="C3050" s="2" t="s">
        <v>6071</v>
      </c>
      <c r="D3050" s="2" t="s">
        <v>7415</v>
      </c>
      <c r="E3050" s="2" t="s">
        <v>21942</v>
      </c>
      <c r="F3050" s="2" t="s">
        <v>21943</v>
      </c>
      <c r="G3050" s="2" t="s">
        <v>948</v>
      </c>
      <c r="H3050" s="2" t="s">
        <v>21944</v>
      </c>
      <c r="I3050" s="2" t="s">
        <v>21945</v>
      </c>
      <c r="J3050" s="3" t="s">
        <v>21946</v>
      </c>
      <c r="K3050" s="4">
        <v>44460</v>
      </c>
      <c r="L3050" s="3" t="s">
        <v>21947</v>
      </c>
    </row>
    <row r="3051" spans="1:12" x14ac:dyDescent="0.2">
      <c r="A3051" s="1">
        <v>3050</v>
      </c>
      <c r="B3051" s="2" t="s">
        <v>21948</v>
      </c>
      <c r="C3051" s="2" t="s">
        <v>7012</v>
      </c>
      <c r="D3051" s="2" t="s">
        <v>8144</v>
      </c>
      <c r="E3051" s="2" t="s">
        <v>21949</v>
      </c>
      <c r="F3051" s="2" t="s">
        <v>21950</v>
      </c>
      <c r="G3051" s="2" t="s">
        <v>3404</v>
      </c>
      <c r="H3051" s="2" t="s">
        <v>21951</v>
      </c>
      <c r="I3051" s="2" t="s">
        <v>21952</v>
      </c>
      <c r="J3051" s="3" t="s">
        <v>21953</v>
      </c>
      <c r="K3051" s="4">
        <v>44117</v>
      </c>
      <c r="L3051" s="3" t="s">
        <v>21954</v>
      </c>
    </row>
    <row r="3052" spans="1:12" x14ac:dyDescent="0.2">
      <c r="A3052" s="1">
        <v>3051</v>
      </c>
      <c r="B3052" s="2" t="s">
        <v>21955</v>
      </c>
      <c r="C3052" s="2" t="s">
        <v>7144</v>
      </c>
      <c r="D3052" s="2" t="s">
        <v>784</v>
      </c>
      <c r="E3052" s="2" t="s">
        <v>21956</v>
      </c>
      <c r="F3052" s="2" t="s">
        <v>21957</v>
      </c>
      <c r="G3052" s="2" t="s">
        <v>1765</v>
      </c>
      <c r="H3052" s="2" t="s">
        <v>21958</v>
      </c>
      <c r="I3052" s="2" t="s">
        <v>21959</v>
      </c>
      <c r="J3052" s="3" t="s">
        <v>21960</v>
      </c>
      <c r="K3052" s="4">
        <v>43901</v>
      </c>
      <c r="L3052" s="3" t="s">
        <v>21961</v>
      </c>
    </row>
    <row r="3053" spans="1:12" x14ac:dyDescent="0.2">
      <c r="A3053" s="1">
        <v>3052</v>
      </c>
      <c r="B3053" s="2" t="s">
        <v>21962</v>
      </c>
      <c r="C3053" s="2" t="s">
        <v>3458</v>
      </c>
      <c r="D3053" s="2" t="s">
        <v>11217</v>
      </c>
      <c r="E3053" s="2" t="s">
        <v>21963</v>
      </c>
      <c r="F3053" s="2" t="s">
        <v>21964</v>
      </c>
      <c r="G3053" s="2" t="s">
        <v>4507</v>
      </c>
      <c r="H3053" s="2" t="s">
        <v>21965</v>
      </c>
      <c r="I3053" s="2" t="s">
        <v>21966</v>
      </c>
      <c r="J3053" s="3" t="s">
        <v>21967</v>
      </c>
      <c r="K3053" s="4">
        <v>44599</v>
      </c>
      <c r="L3053" s="3" t="s">
        <v>21968</v>
      </c>
    </row>
    <row r="3054" spans="1:12" x14ac:dyDescent="0.2">
      <c r="A3054" s="1">
        <v>3053</v>
      </c>
      <c r="B3054" s="2" t="s">
        <v>21969</v>
      </c>
      <c r="C3054" s="2" t="s">
        <v>1861</v>
      </c>
      <c r="D3054" s="2" t="s">
        <v>20194</v>
      </c>
      <c r="E3054" s="2" t="s">
        <v>21970</v>
      </c>
      <c r="F3054" s="2" t="s">
        <v>21971</v>
      </c>
      <c r="G3054" s="2" t="s">
        <v>2182</v>
      </c>
      <c r="H3054" s="2" t="s">
        <v>21972</v>
      </c>
      <c r="I3054" s="2" t="s">
        <v>21973</v>
      </c>
      <c r="J3054" s="3" t="s">
        <v>21974</v>
      </c>
      <c r="K3054" s="4">
        <v>44195</v>
      </c>
      <c r="L3054" s="3" t="s">
        <v>21975</v>
      </c>
    </row>
    <row r="3055" spans="1:12" x14ac:dyDescent="0.2">
      <c r="A3055" s="1">
        <v>3054</v>
      </c>
      <c r="B3055" s="2" t="s">
        <v>21976</v>
      </c>
      <c r="C3055" s="2" t="s">
        <v>2667</v>
      </c>
      <c r="D3055" s="2" t="s">
        <v>767</v>
      </c>
      <c r="E3055" s="2" t="s">
        <v>21977</v>
      </c>
      <c r="F3055" s="2" t="s">
        <v>21978</v>
      </c>
      <c r="G3055" s="2" t="s">
        <v>750</v>
      </c>
      <c r="H3055" s="2">
        <v>9822818500</v>
      </c>
      <c r="I3055" s="2" t="s">
        <v>21979</v>
      </c>
      <c r="J3055" s="3" t="s">
        <v>21980</v>
      </c>
      <c r="K3055" s="4">
        <v>44637</v>
      </c>
      <c r="L3055" s="3" t="s">
        <v>21981</v>
      </c>
    </row>
    <row r="3056" spans="1:12" x14ac:dyDescent="0.2">
      <c r="A3056" s="1">
        <v>3055</v>
      </c>
      <c r="B3056" s="2" t="s">
        <v>21982</v>
      </c>
      <c r="C3056" s="2" t="s">
        <v>3838</v>
      </c>
      <c r="D3056" s="2" t="s">
        <v>7452</v>
      </c>
      <c r="E3056" s="2" t="s">
        <v>21983</v>
      </c>
      <c r="F3056" s="2" t="s">
        <v>21984</v>
      </c>
      <c r="G3056" s="2" t="s">
        <v>311</v>
      </c>
      <c r="H3056" s="2" t="s">
        <v>21985</v>
      </c>
      <c r="I3056" s="2" t="s">
        <v>21986</v>
      </c>
      <c r="J3056" s="3" t="s">
        <v>21987</v>
      </c>
      <c r="K3056" s="4">
        <v>44192</v>
      </c>
      <c r="L3056" s="3" t="s">
        <v>21988</v>
      </c>
    </row>
    <row r="3057" spans="1:12" x14ac:dyDescent="0.2">
      <c r="A3057" s="1">
        <v>3056</v>
      </c>
      <c r="B3057" s="2" t="s">
        <v>21989</v>
      </c>
      <c r="C3057" s="2" t="s">
        <v>7026</v>
      </c>
      <c r="D3057" s="2" t="s">
        <v>7365</v>
      </c>
      <c r="E3057" s="2" t="s">
        <v>21990</v>
      </c>
      <c r="F3057" s="2" t="s">
        <v>21991</v>
      </c>
      <c r="G3057" s="2" t="s">
        <v>6142</v>
      </c>
      <c r="H3057" s="2" t="s">
        <v>21992</v>
      </c>
      <c r="I3057" s="2" t="s">
        <v>21993</v>
      </c>
      <c r="J3057" s="3" t="s">
        <v>21994</v>
      </c>
      <c r="K3057" s="4">
        <v>44352</v>
      </c>
      <c r="L3057" s="3" t="s">
        <v>21995</v>
      </c>
    </row>
    <row r="3058" spans="1:12" x14ac:dyDescent="0.2">
      <c r="A3058" s="1">
        <v>3057</v>
      </c>
      <c r="B3058" s="2" t="s">
        <v>21996</v>
      </c>
      <c r="C3058" s="2" t="s">
        <v>5251</v>
      </c>
      <c r="D3058" s="2" t="s">
        <v>8029</v>
      </c>
      <c r="E3058" s="2" t="s">
        <v>21997</v>
      </c>
      <c r="F3058" s="2" t="s">
        <v>21998</v>
      </c>
      <c r="G3058" s="2" t="s">
        <v>2191</v>
      </c>
      <c r="H3058" s="2" t="s">
        <v>21999</v>
      </c>
      <c r="I3058" s="2" t="s">
        <v>22000</v>
      </c>
      <c r="J3058" s="3" t="s">
        <v>22001</v>
      </c>
      <c r="K3058" s="4">
        <v>44054</v>
      </c>
      <c r="L3058" s="3" t="s">
        <v>22002</v>
      </c>
    </row>
    <row r="3059" spans="1:12" x14ac:dyDescent="0.2">
      <c r="A3059" s="1">
        <v>3058</v>
      </c>
      <c r="B3059" s="2" t="s">
        <v>22003</v>
      </c>
      <c r="C3059" s="2" t="s">
        <v>3628</v>
      </c>
      <c r="D3059" s="2" t="s">
        <v>22004</v>
      </c>
      <c r="E3059" s="2" t="s">
        <v>22005</v>
      </c>
      <c r="F3059" s="2" t="s">
        <v>22006</v>
      </c>
      <c r="G3059" s="2" t="s">
        <v>635</v>
      </c>
      <c r="H3059" s="2" t="s">
        <v>22007</v>
      </c>
      <c r="I3059" s="2" t="s">
        <v>22008</v>
      </c>
      <c r="J3059" s="3" t="s">
        <v>22009</v>
      </c>
      <c r="K3059" s="4">
        <v>44055</v>
      </c>
      <c r="L3059" s="3" t="s">
        <v>22010</v>
      </c>
    </row>
    <row r="3060" spans="1:12" x14ac:dyDescent="0.2">
      <c r="A3060" s="1">
        <v>3059</v>
      </c>
      <c r="B3060" s="2" t="s">
        <v>22011</v>
      </c>
      <c r="C3060" s="2" t="s">
        <v>1826</v>
      </c>
      <c r="D3060" s="2" t="s">
        <v>517</v>
      </c>
      <c r="E3060" s="2" t="s">
        <v>22012</v>
      </c>
      <c r="F3060" s="2" t="s">
        <v>22013</v>
      </c>
      <c r="G3060" s="2" t="s">
        <v>1078</v>
      </c>
      <c r="H3060" s="2" t="s">
        <v>22014</v>
      </c>
      <c r="I3060" s="2" t="s">
        <v>22015</v>
      </c>
      <c r="J3060" s="3" t="s">
        <v>22016</v>
      </c>
      <c r="K3060" s="4">
        <v>44556</v>
      </c>
      <c r="L3060" s="3" t="s">
        <v>22017</v>
      </c>
    </row>
    <row r="3061" spans="1:12" x14ac:dyDescent="0.2">
      <c r="A3061" s="1">
        <v>3060</v>
      </c>
      <c r="B3061" s="2" t="s">
        <v>22018</v>
      </c>
      <c r="C3061" s="2" t="s">
        <v>14075</v>
      </c>
      <c r="D3061" s="2" t="s">
        <v>336</v>
      </c>
      <c r="E3061" s="2" t="s">
        <v>22019</v>
      </c>
      <c r="F3061" s="2" t="s">
        <v>22020</v>
      </c>
      <c r="G3061" s="2" t="s">
        <v>7345</v>
      </c>
      <c r="H3061" s="2" t="s">
        <v>22021</v>
      </c>
      <c r="I3061" s="2" t="s">
        <v>22022</v>
      </c>
      <c r="J3061" s="3" t="s">
        <v>22023</v>
      </c>
      <c r="K3061" s="4">
        <v>43930</v>
      </c>
      <c r="L3061" s="3" t="s">
        <v>22024</v>
      </c>
    </row>
    <row r="3062" spans="1:12" x14ac:dyDescent="0.2">
      <c r="A3062" s="1">
        <v>3061</v>
      </c>
      <c r="B3062" s="2" t="s">
        <v>22025</v>
      </c>
      <c r="C3062" s="2" t="s">
        <v>1270</v>
      </c>
      <c r="D3062" s="2" t="s">
        <v>5554</v>
      </c>
      <c r="E3062" s="2" t="s">
        <v>22026</v>
      </c>
      <c r="F3062" s="2" t="s">
        <v>22027</v>
      </c>
      <c r="G3062" s="2" t="s">
        <v>457</v>
      </c>
      <c r="H3062" s="2" t="s">
        <v>22028</v>
      </c>
      <c r="I3062" s="2" t="s">
        <v>22029</v>
      </c>
      <c r="J3062" s="3" t="s">
        <v>22030</v>
      </c>
      <c r="K3062" s="4">
        <v>44217</v>
      </c>
      <c r="L3062" s="3" t="s">
        <v>22031</v>
      </c>
    </row>
    <row r="3063" spans="1:12" x14ac:dyDescent="0.2">
      <c r="A3063" s="1">
        <v>3062</v>
      </c>
      <c r="B3063" s="2" t="s">
        <v>22032</v>
      </c>
      <c r="C3063" s="2" t="s">
        <v>2323</v>
      </c>
      <c r="D3063" s="2" t="s">
        <v>17539</v>
      </c>
      <c r="E3063" s="2" t="s">
        <v>22033</v>
      </c>
      <c r="F3063" s="2" t="s">
        <v>22034</v>
      </c>
      <c r="G3063" s="2" t="s">
        <v>2963</v>
      </c>
      <c r="H3063" s="2" t="s">
        <v>22035</v>
      </c>
      <c r="I3063" s="2" t="s">
        <v>22036</v>
      </c>
      <c r="J3063" s="3" t="s">
        <v>22037</v>
      </c>
      <c r="K3063" s="4">
        <v>44530</v>
      </c>
      <c r="L3063" s="3" t="s">
        <v>17263</v>
      </c>
    </row>
    <row r="3064" spans="1:12" x14ac:dyDescent="0.2">
      <c r="A3064" s="1">
        <v>3063</v>
      </c>
      <c r="B3064" s="2" t="s">
        <v>22038</v>
      </c>
      <c r="C3064" s="2" t="s">
        <v>12082</v>
      </c>
      <c r="D3064" s="2" t="s">
        <v>9523</v>
      </c>
      <c r="E3064" s="2" t="s">
        <v>22039</v>
      </c>
      <c r="F3064" s="2" t="s">
        <v>22040</v>
      </c>
      <c r="G3064" s="2" t="s">
        <v>966</v>
      </c>
      <c r="H3064" s="2" t="s">
        <v>22041</v>
      </c>
      <c r="I3064" s="2" t="s">
        <v>22042</v>
      </c>
      <c r="J3064" s="3" t="s">
        <v>22043</v>
      </c>
      <c r="K3064" s="4">
        <v>43852</v>
      </c>
      <c r="L3064" s="3" t="s">
        <v>22044</v>
      </c>
    </row>
    <row r="3065" spans="1:12" x14ac:dyDescent="0.2">
      <c r="A3065" s="1">
        <v>3064</v>
      </c>
      <c r="B3065" s="2" t="s">
        <v>22045</v>
      </c>
      <c r="C3065" s="2" t="s">
        <v>5251</v>
      </c>
      <c r="D3065" s="2" t="s">
        <v>14576</v>
      </c>
      <c r="E3065" s="2" t="s">
        <v>22046</v>
      </c>
      <c r="F3065" s="2" t="s">
        <v>1543</v>
      </c>
      <c r="G3065" s="2" t="s">
        <v>2191</v>
      </c>
      <c r="H3065" s="2" t="s">
        <v>22047</v>
      </c>
      <c r="I3065" s="2" t="s">
        <v>22048</v>
      </c>
      <c r="J3065" s="3" t="s">
        <v>22049</v>
      </c>
      <c r="K3065" s="4">
        <v>44246</v>
      </c>
      <c r="L3065" s="3" t="s">
        <v>22050</v>
      </c>
    </row>
    <row r="3066" spans="1:12" x14ac:dyDescent="0.2">
      <c r="A3066" s="1">
        <v>3065</v>
      </c>
      <c r="B3066" s="2" t="s">
        <v>22051</v>
      </c>
      <c r="C3066" s="2" t="s">
        <v>746</v>
      </c>
      <c r="D3066" s="2" t="s">
        <v>2555</v>
      </c>
      <c r="E3066" s="2" t="s">
        <v>22052</v>
      </c>
      <c r="F3066" s="2" t="s">
        <v>22053</v>
      </c>
      <c r="G3066" s="2" t="s">
        <v>369</v>
      </c>
      <c r="H3066" s="2" t="s">
        <v>22054</v>
      </c>
      <c r="I3066" s="2" t="s">
        <v>22055</v>
      </c>
      <c r="J3066" s="3" t="s">
        <v>22056</v>
      </c>
      <c r="K3066" s="4">
        <v>44688</v>
      </c>
      <c r="L3066" s="3" t="s">
        <v>22057</v>
      </c>
    </row>
    <row r="3067" spans="1:12" x14ac:dyDescent="0.2">
      <c r="A3067" s="1">
        <v>3066</v>
      </c>
      <c r="B3067" s="2" t="s">
        <v>22058</v>
      </c>
      <c r="C3067" s="2" t="s">
        <v>12379</v>
      </c>
      <c r="D3067" s="2" t="s">
        <v>10423</v>
      </c>
      <c r="E3067" s="2" t="s">
        <v>22059</v>
      </c>
      <c r="F3067" s="2" t="s">
        <v>22060</v>
      </c>
      <c r="G3067" s="2" t="s">
        <v>143</v>
      </c>
      <c r="H3067" s="2" t="s">
        <v>22061</v>
      </c>
      <c r="I3067" s="2" t="s">
        <v>22062</v>
      </c>
      <c r="J3067" s="3" t="s">
        <v>22063</v>
      </c>
      <c r="K3067" s="4">
        <v>44528</v>
      </c>
      <c r="L3067" s="3" t="s">
        <v>22064</v>
      </c>
    </row>
    <row r="3068" spans="1:12" x14ac:dyDescent="0.2">
      <c r="A3068" s="1">
        <v>3067</v>
      </c>
      <c r="B3068" s="2" t="s">
        <v>22065</v>
      </c>
      <c r="C3068" s="2" t="s">
        <v>11858</v>
      </c>
      <c r="D3068" s="2" t="s">
        <v>10521</v>
      </c>
      <c r="E3068" s="2" t="s">
        <v>22066</v>
      </c>
      <c r="F3068" s="2" t="s">
        <v>22067</v>
      </c>
      <c r="G3068" s="2" t="s">
        <v>3640</v>
      </c>
      <c r="H3068" s="2" t="s">
        <v>22068</v>
      </c>
      <c r="I3068" s="2" t="s">
        <v>22069</v>
      </c>
      <c r="J3068" s="3" t="s">
        <v>22070</v>
      </c>
      <c r="K3068" s="4">
        <v>44326</v>
      </c>
      <c r="L3068" s="3" t="s">
        <v>22071</v>
      </c>
    </row>
    <row r="3069" spans="1:12" x14ac:dyDescent="0.2">
      <c r="A3069" s="1">
        <v>3068</v>
      </c>
      <c r="B3069" s="2" t="s">
        <v>22072</v>
      </c>
      <c r="C3069" s="2" t="s">
        <v>546</v>
      </c>
      <c r="D3069" s="2" t="s">
        <v>5715</v>
      </c>
      <c r="E3069" s="2" t="s">
        <v>22073</v>
      </c>
      <c r="F3069" s="2" t="s">
        <v>22074</v>
      </c>
      <c r="G3069" s="2" t="s">
        <v>1544</v>
      </c>
      <c r="H3069" s="2">
        <v>929245931</v>
      </c>
      <c r="I3069" s="2">
        <f>1-423-740-7319</f>
        <v>-8481</v>
      </c>
      <c r="J3069" s="3" t="s">
        <v>22075</v>
      </c>
      <c r="K3069" s="4">
        <v>44677</v>
      </c>
      <c r="L3069" s="3" t="s">
        <v>22076</v>
      </c>
    </row>
    <row r="3070" spans="1:12" x14ac:dyDescent="0.2">
      <c r="A3070" s="1">
        <v>3069</v>
      </c>
      <c r="B3070" s="2" t="s">
        <v>22077</v>
      </c>
      <c r="C3070" s="2" t="s">
        <v>7661</v>
      </c>
      <c r="D3070" s="2" t="s">
        <v>347</v>
      </c>
      <c r="E3070" s="2" t="s">
        <v>22078</v>
      </c>
      <c r="F3070" s="2" t="s">
        <v>22079</v>
      </c>
      <c r="G3070" s="2" t="s">
        <v>4808</v>
      </c>
      <c r="H3070" s="2" t="s">
        <v>22080</v>
      </c>
      <c r="I3070" s="2">
        <v>6990996715</v>
      </c>
      <c r="J3070" s="3" t="s">
        <v>22081</v>
      </c>
      <c r="K3070" s="4">
        <v>43856</v>
      </c>
      <c r="L3070" s="3" t="s">
        <v>22082</v>
      </c>
    </row>
    <row r="3071" spans="1:12" x14ac:dyDescent="0.2">
      <c r="A3071" s="1">
        <v>3070</v>
      </c>
      <c r="B3071" s="2" t="s">
        <v>22083</v>
      </c>
      <c r="C3071" s="2" t="s">
        <v>1614</v>
      </c>
      <c r="D3071" s="2" t="s">
        <v>9681</v>
      </c>
      <c r="E3071" s="2" t="s">
        <v>22084</v>
      </c>
      <c r="F3071" s="2" t="s">
        <v>22085</v>
      </c>
      <c r="G3071" s="2" t="s">
        <v>11135</v>
      </c>
      <c r="H3071" s="2" t="s">
        <v>22086</v>
      </c>
      <c r="I3071" s="2" t="s">
        <v>22087</v>
      </c>
      <c r="J3071" s="3" t="s">
        <v>22088</v>
      </c>
      <c r="K3071" s="4">
        <v>44092</v>
      </c>
      <c r="L3071" s="3" t="s">
        <v>22089</v>
      </c>
    </row>
    <row r="3072" spans="1:12" x14ac:dyDescent="0.2">
      <c r="A3072" s="1">
        <v>3071</v>
      </c>
      <c r="B3072" s="2" t="s">
        <v>22090</v>
      </c>
      <c r="C3072" s="2" t="s">
        <v>8578</v>
      </c>
      <c r="D3072" s="2" t="s">
        <v>8080</v>
      </c>
      <c r="E3072" s="2" t="s">
        <v>22091</v>
      </c>
      <c r="F3072" s="2" t="s">
        <v>22092</v>
      </c>
      <c r="G3072" s="2" t="s">
        <v>4353</v>
      </c>
      <c r="H3072" s="2" t="s">
        <v>22093</v>
      </c>
      <c r="I3072" s="2" t="s">
        <v>22094</v>
      </c>
      <c r="J3072" s="3" t="s">
        <v>22095</v>
      </c>
      <c r="K3072" s="4">
        <v>44072</v>
      </c>
      <c r="L3072" s="3" t="s">
        <v>22096</v>
      </c>
    </row>
    <row r="3073" spans="1:12" x14ac:dyDescent="0.2">
      <c r="A3073" s="1">
        <v>3072</v>
      </c>
      <c r="B3073" s="2" t="s">
        <v>22097</v>
      </c>
      <c r="C3073" s="2" t="s">
        <v>2399</v>
      </c>
      <c r="D3073" s="2" t="s">
        <v>473</v>
      </c>
      <c r="E3073" s="2" t="s">
        <v>22098</v>
      </c>
      <c r="F3073" s="2" t="s">
        <v>22099</v>
      </c>
      <c r="G3073" s="2" t="s">
        <v>560</v>
      </c>
      <c r="H3073" s="2" t="s">
        <v>22100</v>
      </c>
      <c r="I3073" s="2" t="s">
        <v>22101</v>
      </c>
      <c r="J3073" s="3" t="s">
        <v>22102</v>
      </c>
      <c r="K3073" s="4">
        <v>44311</v>
      </c>
      <c r="L3073" s="3" t="s">
        <v>22103</v>
      </c>
    </row>
    <row r="3074" spans="1:12" x14ac:dyDescent="0.2">
      <c r="A3074" s="1">
        <v>3073</v>
      </c>
      <c r="B3074" s="2" t="s">
        <v>22104</v>
      </c>
      <c r="C3074" s="2" t="s">
        <v>5518</v>
      </c>
      <c r="D3074" s="2" t="s">
        <v>1541</v>
      </c>
      <c r="E3074" s="2" t="s">
        <v>22105</v>
      </c>
      <c r="F3074" s="2" t="s">
        <v>22106</v>
      </c>
      <c r="G3074" s="2" t="s">
        <v>1140</v>
      </c>
      <c r="H3074" s="2" t="s">
        <v>22107</v>
      </c>
      <c r="I3074" s="2" t="s">
        <v>22108</v>
      </c>
      <c r="J3074" s="3" t="s">
        <v>22109</v>
      </c>
      <c r="K3074" s="4">
        <v>44409</v>
      </c>
      <c r="L3074" s="3" t="s">
        <v>22110</v>
      </c>
    </row>
    <row r="3075" spans="1:12" x14ac:dyDescent="0.2">
      <c r="A3075" s="1">
        <v>3074</v>
      </c>
      <c r="B3075" s="2" t="s">
        <v>22111</v>
      </c>
      <c r="C3075" s="2" t="s">
        <v>15577</v>
      </c>
      <c r="D3075" s="2" t="s">
        <v>12313</v>
      </c>
      <c r="E3075" s="2" t="s">
        <v>22112</v>
      </c>
      <c r="F3075" s="2" t="s">
        <v>22113</v>
      </c>
      <c r="G3075" s="2" t="s">
        <v>217</v>
      </c>
      <c r="H3075" s="2" t="s">
        <v>22114</v>
      </c>
      <c r="I3075" s="2" t="s">
        <v>22115</v>
      </c>
      <c r="J3075" s="3" t="s">
        <v>22116</v>
      </c>
      <c r="K3075" s="4">
        <v>44212</v>
      </c>
      <c r="L3075" s="3" t="s">
        <v>22117</v>
      </c>
    </row>
    <row r="3076" spans="1:12" x14ac:dyDescent="0.2">
      <c r="A3076" s="1">
        <v>3075</v>
      </c>
      <c r="B3076" s="2" t="s">
        <v>22118</v>
      </c>
      <c r="C3076" s="2" t="s">
        <v>766</v>
      </c>
      <c r="D3076" s="2" t="s">
        <v>21244</v>
      </c>
      <c r="E3076" s="2" t="s">
        <v>22119</v>
      </c>
      <c r="F3076" s="2" t="s">
        <v>22120</v>
      </c>
      <c r="G3076" s="2" t="s">
        <v>643</v>
      </c>
      <c r="H3076" s="2" t="s">
        <v>22121</v>
      </c>
      <c r="I3076" s="2" t="s">
        <v>22122</v>
      </c>
      <c r="J3076" s="3" t="s">
        <v>22123</v>
      </c>
      <c r="K3076" s="4">
        <v>44505</v>
      </c>
      <c r="L3076" s="3" t="s">
        <v>22124</v>
      </c>
    </row>
    <row r="3077" spans="1:12" x14ac:dyDescent="0.2">
      <c r="A3077" s="1">
        <v>3076</v>
      </c>
      <c r="B3077" s="2" t="s">
        <v>22125</v>
      </c>
      <c r="C3077" s="2" t="s">
        <v>223</v>
      </c>
      <c r="D3077" s="2" t="s">
        <v>7847</v>
      </c>
      <c r="E3077" s="2" t="s">
        <v>22126</v>
      </c>
      <c r="F3077" s="2" t="s">
        <v>22127</v>
      </c>
      <c r="G3077" s="2" t="s">
        <v>2317</v>
      </c>
      <c r="H3077" s="2">
        <v>1976056288</v>
      </c>
      <c r="I3077" s="2" t="s">
        <v>22128</v>
      </c>
      <c r="J3077" s="3" t="s">
        <v>22129</v>
      </c>
      <c r="K3077" s="4">
        <v>43867</v>
      </c>
      <c r="L3077" s="3" t="s">
        <v>22130</v>
      </c>
    </row>
    <row r="3078" spans="1:12" x14ac:dyDescent="0.2">
      <c r="A3078" s="1">
        <v>3077</v>
      </c>
      <c r="B3078" s="2" t="s">
        <v>22131</v>
      </c>
      <c r="C3078" s="2" t="s">
        <v>10401</v>
      </c>
      <c r="D3078" s="2" t="s">
        <v>2677</v>
      </c>
      <c r="E3078" s="2" t="s">
        <v>22132</v>
      </c>
      <c r="F3078" s="2" t="s">
        <v>22133</v>
      </c>
      <c r="G3078" s="2" t="s">
        <v>2216</v>
      </c>
      <c r="H3078" s="2" t="s">
        <v>22134</v>
      </c>
      <c r="I3078" s="2" t="s">
        <v>22135</v>
      </c>
      <c r="J3078" s="3" t="s">
        <v>22136</v>
      </c>
      <c r="K3078" s="4">
        <v>44264</v>
      </c>
      <c r="L3078" s="3" t="s">
        <v>22137</v>
      </c>
    </row>
    <row r="3079" spans="1:12" x14ac:dyDescent="0.2">
      <c r="A3079" s="1">
        <v>3078</v>
      </c>
      <c r="B3079" s="2" t="s">
        <v>22138</v>
      </c>
      <c r="C3079" s="2" t="s">
        <v>3725</v>
      </c>
      <c r="D3079" s="2" t="s">
        <v>9584</v>
      </c>
      <c r="E3079" s="2" t="s">
        <v>22139</v>
      </c>
      <c r="F3079" s="2" t="s">
        <v>22140</v>
      </c>
      <c r="G3079" s="2" t="s">
        <v>1544</v>
      </c>
      <c r="H3079" s="2">
        <v>4228043676</v>
      </c>
      <c r="I3079" s="2" t="s">
        <v>22141</v>
      </c>
      <c r="J3079" s="3" t="s">
        <v>22142</v>
      </c>
      <c r="K3079" s="4">
        <v>44333</v>
      </c>
      <c r="L3079" s="3" t="s">
        <v>22143</v>
      </c>
    </row>
    <row r="3080" spans="1:12" x14ac:dyDescent="0.2">
      <c r="A3080" s="1">
        <v>3079</v>
      </c>
      <c r="B3080" s="2" t="s">
        <v>22144</v>
      </c>
      <c r="C3080" s="2" t="s">
        <v>6785</v>
      </c>
      <c r="D3080" s="2" t="s">
        <v>11979</v>
      </c>
      <c r="E3080" s="2" t="s">
        <v>22145</v>
      </c>
      <c r="F3080" s="2" t="s">
        <v>22146</v>
      </c>
      <c r="G3080" s="2" t="s">
        <v>1674</v>
      </c>
      <c r="H3080" s="2" t="s">
        <v>22147</v>
      </c>
      <c r="I3080" s="2" t="s">
        <v>22148</v>
      </c>
      <c r="J3080" s="3" t="s">
        <v>22149</v>
      </c>
      <c r="K3080" s="4">
        <v>44508</v>
      </c>
      <c r="L3080" s="3" t="s">
        <v>12551</v>
      </c>
    </row>
    <row r="3081" spans="1:12" x14ac:dyDescent="0.2">
      <c r="A3081" s="1">
        <v>3080</v>
      </c>
      <c r="B3081" s="2" t="s">
        <v>22150</v>
      </c>
      <c r="C3081" s="2" t="s">
        <v>12190</v>
      </c>
      <c r="D3081" s="2" t="s">
        <v>5085</v>
      </c>
      <c r="E3081" s="2" t="s">
        <v>9363</v>
      </c>
      <c r="F3081" s="2" t="s">
        <v>22151</v>
      </c>
      <c r="G3081" s="2" t="s">
        <v>1730</v>
      </c>
      <c r="H3081" s="2" t="s">
        <v>22152</v>
      </c>
      <c r="I3081" s="2" t="s">
        <v>22153</v>
      </c>
      <c r="J3081" s="3" t="s">
        <v>22154</v>
      </c>
      <c r="K3081" s="4">
        <v>43892</v>
      </c>
      <c r="L3081" s="3" t="s">
        <v>22155</v>
      </c>
    </row>
    <row r="3082" spans="1:12" x14ac:dyDescent="0.2">
      <c r="A3082" s="1">
        <v>3081</v>
      </c>
      <c r="B3082" s="2" t="s">
        <v>22156</v>
      </c>
      <c r="C3082" s="2" t="s">
        <v>16163</v>
      </c>
      <c r="D3082" s="2" t="s">
        <v>1184</v>
      </c>
      <c r="E3082" s="2" t="s">
        <v>22157</v>
      </c>
      <c r="F3082" s="2" t="s">
        <v>22158</v>
      </c>
      <c r="G3082" s="2" t="s">
        <v>4116</v>
      </c>
      <c r="H3082" s="2" t="s">
        <v>22159</v>
      </c>
      <c r="I3082" s="2" t="s">
        <v>22160</v>
      </c>
      <c r="J3082" s="3" t="s">
        <v>22161</v>
      </c>
      <c r="K3082" s="4">
        <v>44587</v>
      </c>
      <c r="L3082" s="3" t="s">
        <v>5666</v>
      </c>
    </row>
    <row r="3083" spans="1:12" x14ac:dyDescent="0.2">
      <c r="A3083" s="1">
        <v>3082</v>
      </c>
      <c r="B3083" s="2" t="s">
        <v>22162</v>
      </c>
      <c r="C3083" s="2" t="s">
        <v>1064</v>
      </c>
      <c r="D3083" s="2" t="s">
        <v>586</v>
      </c>
      <c r="E3083" s="2" t="s">
        <v>22163</v>
      </c>
      <c r="F3083" s="2" t="s">
        <v>22164</v>
      </c>
      <c r="G3083" s="2" t="s">
        <v>643</v>
      </c>
      <c r="H3083" s="2" t="s">
        <v>22165</v>
      </c>
      <c r="I3083" s="2" t="s">
        <v>22166</v>
      </c>
      <c r="J3083" s="3" t="s">
        <v>22167</v>
      </c>
      <c r="K3083" s="4">
        <v>44112</v>
      </c>
      <c r="L3083" s="3" t="s">
        <v>22168</v>
      </c>
    </row>
    <row r="3084" spans="1:12" x14ac:dyDescent="0.2">
      <c r="A3084" s="1">
        <v>3083</v>
      </c>
      <c r="B3084" s="2" t="s">
        <v>22169</v>
      </c>
      <c r="C3084" s="2" t="s">
        <v>5455</v>
      </c>
      <c r="D3084" s="2" t="s">
        <v>5593</v>
      </c>
      <c r="E3084" s="2" t="s">
        <v>17272</v>
      </c>
      <c r="F3084" s="2" t="s">
        <v>22170</v>
      </c>
      <c r="G3084" s="2" t="s">
        <v>4177</v>
      </c>
      <c r="H3084" s="2" t="s">
        <v>22171</v>
      </c>
      <c r="I3084" s="2" t="s">
        <v>22172</v>
      </c>
      <c r="J3084" s="3" t="s">
        <v>22173</v>
      </c>
      <c r="K3084" s="4">
        <v>44172</v>
      </c>
      <c r="L3084" s="3" t="s">
        <v>22174</v>
      </c>
    </row>
    <row r="3085" spans="1:12" x14ac:dyDescent="0.2">
      <c r="A3085" s="1">
        <v>3084</v>
      </c>
      <c r="B3085" s="2" t="s">
        <v>22175</v>
      </c>
      <c r="C3085" s="2" t="s">
        <v>2511</v>
      </c>
      <c r="D3085" s="2" t="s">
        <v>2815</v>
      </c>
      <c r="E3085" s="2" t="s">
        <v>22176</v>
      </c>
      <c r="F3085" s="2" t="s">
        <v>22177</v>
      </c>
      <c r="G3085" s="2" t="s">
        <v>2928</v>
      </c>
      <c r="H3085" s="2" t="s">
        <v>22178</v>
      </c>
      <c r="I3085" s="2" t="s">
        <v>22179</v>
      </c>
      <c r="J3085" s="3" t="s">
        <v>22180</v>
      </c>
      <c r="K3085" s="4">
        <v>43859</v>
      </c>
      <c r="L3085" s="3" t="s">
        <v>22181</v>
      </c>
    </row>
    <row r="3086" spans="1:12" x14ac:dyDescent="0.2">
      <c r="A3086" s="1">
        <v>3085</v>
      </c>
      <c r="B3086" s="2" t="s">
        <v>22182</v>
      </c>
      <c r="C3086" s="2" t="s">
        <v>776</v>
      </c>
      <c r="D3086" s="2" t="s">
        <v>6063</v>
      </c>
      <c r="E3086" s="2" t="s">
        <v>22183</v>
      </c>
      <c r="F3086" s="2" t="s">
        <v>22184</v>
      </c>
      <c r="G3086" s="2" t="s">
        <v>447</v>
      </c>
      <c r="H3086" s="2" t="s">
        <v>22185</v>
      </c>
      <c r="I3086" s="2">
        <v>9073529330</v>
      </c>
      <c r="J3086" s="3" t="s">
        <v>22186</v>
      </c>
      <c r="K3086" s="4">
        <v>43927</v>
      </c>
      <c r="L3086" s="3" t="s">
        <v>22187</v>
      </c>
    </row>
    <row r="3087" spans="1:12" x14ac:dyDescent="0.2">
      <c r="A3087" s="1">
        <v>3086</v>
      </c>
      <c r="B3087" s="2" t="s">
        <v>22188</v>
      </c>
      <c r="C3087" s="2" t="s">
        <v>6080</v>
      </c>
      <c r="D3087" s="2" t="s">
        <v>5130</v>
      </c>
      <c r="E3087" s="2" t="s">
        <v>22189</v>
      </c>
      <c r="F3087" s="2" t="s">
        <v>22190</v>
      </c>
      <c r="G3087" s="2" t="s">
        <v>467</v>
      </c>
      <c r="H3087" s="2" t="s">
        <v>22191</v>
      </c>
      <c r="I3087" s="2" t="s">
        <v>22192</v>
      </c>
      <c r="J3087" s="3" t="s">
        <v>22193</v>
      </c>
      <c r="K3087" s="4">
        <v>44407</v>
      </c>
      <c r="L3087" s="3" t="s">
        <v>22194</v>
      </c>
    </row>
    <row r="3088" spans="1:12" x14ac:dyDescent="0.2">
      <c r="A3088" s="1">
        <v>3087</v>
      </c>
      <c r="B3088" s="2" t="s">
        <v>22195</v>
      </c>
      <c r="C3088" s="2" t="s">
        <v>1938</v>
      </c>
      <c r="D3088" s="2" t="s">
        <v>5892</v>
      </c>
      <c r="E3088" s="2" t="s">
        <v>22196</v>
      </c>
      <c r="F3088" s="2" t="s">
        <v>22197</v>
      </c>
      <c r="G3088" s="2" t="s">
        <v>2378</v>
      </c>
      <c r="H3088" s="2">
        <v>4353655081</v>
      </c>
      <c r="I3088" s="2" t="s">
        <v>22198</v>
      </c>
      <c r="J3088" s="3" t="s">
        <v>22199</v>
      </c>
      <c r="K3088" s="4">
        <v>43914</v>
      </c>
      <c r="L3088" s="3" t="s">
        <v>22200</v>
      </c>
    </row>
    <row r="3089" spans="1:12" x14ac:dyDescent="0.2">
      <c r="A3089" s="1">
        <v>3088</v>
      </c>
      <c r="B3089" s="2" t="s">
        <v>22201</v>
      </c>
      <c r="C3089" s="2" t="s">
        <v>3492</v>
      </c>
      <c r="D3089" s="2" t="s">
        <v>3190</v>
      </c>
      <c r="E3089" s="2" t="s">
        <v>22202</v>
      </c>
      <c r="F3089" s="2" t="s">
        <v>22203</v>
      </c>
      <c r="G3089" s="2" t="s">
        <v>1013</v>
      </c>
      <c r="H3089" s="2" t="s">
        <v>22204</v>
      </c>
      <c r="I3089" s="2" t="s">
        <v>22205</v>
      </c>
      <c r="J3089" s="3" t="s">
        <v>22206</v>
      </c>
      <c r="K3089" s="4">
        <v>43904</v>
      </c>
      <c r="L3089" s="3" t="s">
        <v>9538</v>
      </c>
    </row>
    <row r="3090" spans="1:12" x14ac:dyDescent="0.2">
      <c r="A3090" s="1">
        <v>3089</v>
      </c>
      <c r="B3090" s="2" t="s">
        <v>22207</v>
      </c>
      <c r="C3090" s="2" t="s">
        <v>6372</v>
      </c>
      <c r="D3090" s="2" t="s">
        <v>1988</v>
      </c>
      <c r="E3090" s="2" t="s">
        <v>22208</v>
      </c>
      <c r="F3090" s="2" t="s">
        <v>22209</v>
      </c>
      <c r="G3090" s="2" t="s">
        <v>237</v>
      </c>
      <c r="H3090" s="2" t="s">
        <v>22210</v>
      </c>
      <c r="I3090" s="2" t="s">
        <v>22211</v>
      </c>
      <c r="J3090" s="3" t="s">
        <v>22212</v>
      </c>
      <c r="K3090" s="4">
        <v>44519</v>
      </c>
      <c r="L3090" s="3" t="s">
        <v>22213</v>
      </c>
    </row>
    <row r="3091" spans="1:12" x14ac:dyDescent="0.2">
      <c r="A3091" s="1">
        <v>3090</v>
      </c>
      <c r="B3091" s="2" t="s">
        <v>22214</v>
      </c>
      <c r="C3091" s="2" t="s">
        <v>3735</v>
      </c>
      <c r="D3091" s="2" t="s">
        <v>244</v>
      </c>
      <c r="E3091" s="2" t="s">
        <v>22215</v>
      </c>
      <c r="F3091" s="2" t="s">
        <v>22216</v>
      </c>
      <c r="G3091" s="2" t="s">
        <v>3396</v>
      </c>
      <c r="H3091" s="2" t="s">
        <v>22217</v>
      </c>
      <c r="I3091" s="2" t="s">
        <v>22218</v>
      </c>
      <c r="J3091" s="3" t="s">
        <v>22219</v>
      </c>
      <c r="K3091" s="4">
        <v>43924</v>
      </c>
      <c r="L3091" s="3" t="s">
        <v>22220</v>
      </c>
    </row>
    <row r="3092" spans="1:12" x14ac:dyDescent="0.2">
      <c r="A3092" s="1">
        <v>3091</v>
      </c>
      <c r="B3092" s="2" t="s">
        <v>22221</v>
      </c>
      <c r="C3092" s="2" t="s">
        <v>1735</v>
      </c>
      <c r="D3092" s="2" t="s">
        <v>2503</v>
      </c>
      <c r="E3092" s="2" t="s">
        <v>22222</v>
      </c>
      <c r="F3092" s="2" t="s">
        <v>22223</v>
      </c>
      <c r="G3092" s="2" t="s">
        <v>696</v>
      </c>
      <c r="H3092" s="2" t="s">
        <v>22224</v>
      </c>
      <c r="I3092" s="2">
        <v>7360567651</v>
      </c>
      <c r="J3092" s="3" t="s">
        <v>22225</v>
      </c>
      <c r="K3092" s="4">
        <v>44355</v>
      </c>
      <c r="L3092" s="3" t="s">
        <v>22226</v>
      </c>
    </row>
    <row r="3093" spans="1:12" x14ac:dyDescent="0.2">
      <c r="A3093" s="1">
        <v>3092</v>
      </c>
      <c r="B3093" s="2" t="s">
        <v>22227</v>
      </c>
      <c r="C3093" s="2" t="s">
        <v>4870</v>
      </c>
      <c r="D3093" s="2" t="s">
        <v>8455</v>
      </c>
      <c r="E3093" s="2" t="s">
        <v>22228</v>
      </c>
      <c r="F3093" s="2" t="s">
        <v>22229</v>
      </c>
      <c r="G3093" s="2" t="s">
        <v>2051</v>
      </c>
      <c r="H3093" s="2" t="s">
        <v>22230</v>
      </c>
      <c r="I3093" s="2">
        <v>525759904</v>
      </c>
      <c r="J3093" s="3" t="s">
        <v>22231</v>
      </c>
      <c r="K3093" s="4">
        <v>43904</v>
      </c>
      <c r="L3093" s="3" t="s">
        <v>22232</v>
      </c>
    </row>
    <row r="3094" spans="1:12" x14ac:dyDescent="0.2">
      <c r="A3094" s="1">
        <v>3093</v>
      </c>
      <c r="B3094" s="2" t="s">
        <v>22233</v>
      </c>
      <c r="C3094" s="2" t="s">
        <v>1270</v>
      </c>
      <c r="D3094" s="2" t="s">
        <v>22234</v>
      </c>
      <c r="E3094" s="2" t="s">
        <v>22235</v>
      </c>
      <c r="F3094" s="2" t="s">
        <v>22236</v>
      </c>
      <c r="G3094" s="2" t="s">
        <v>1765</v>
      </c>
      <c r="H3094" s="2" t="s">
        <v>22237</v>
      </c>
      <c r="I3094" s="2" t="s">
        <v>22238</v>
      </c>
      <c r="J3094" s="3" t="s">
        <v>22239</v>
      </c>
      <c r="K3094" s="4">
        <v>44099</v>
      </c>
      <c r="L3094" s="3" t="s">
        <v>8751</v>
      </c>
    </row>
    <row r="3095" spans="1:12" x14ac:dyDescent="0.2">
      <c r="A3095" s="1">
        <v>3094</v>
      </c>
      <c r="B3095" s="2" t="s">
        <v>22240</v>
      </c>
      <c r="C3095" s="2" t="s">
        <v>8649</v>
      </c>
      <c r="D3095" s="2" t="s">
        <v>4741</v>
      </c>
      <c r="E3095" s="2" t="s">
        <v>22241</v>
      </c>
      <c r="F3095" s="2" t="s">
        <v>22242</v>
      </c>
      <c r="G3095" s="2" t="s">
        <v>5010</v>
      </c>
      <c r="H3095" s="2" t="s">
        <v>22243</v>
      </c>
      <c r="I3095" s="2" t="s">
        <v>22244</v>
      </c>
      <c r="J3095" s="3" t="s">
        <v>22245</v>
      </c>
      <c r="K3095" s="4">
        <v>44039</v>
      </c>
      <c r="L3095" s="3" t="s">
        <v>22246</v>
      </c>
    </row>
    <row r="3096" spans="1:12" x14ac:dyDescent="0.2">
      <c r="A3096" s="1">
        <v>3095</v>
      </c>
      <c r="B3096" s="2" t="s">
        <v>22247</v>
      </c>
      <c r="C3096" s="2" t="s">
        <v>1084</v>
      </c>
      <c r="D3096" s="2" t="s">
        <v>917</v>
      </c>
      <c r="E3096" s="2" t="s">
        <v>22248</v>
      </c>
      <c r="F3096" s="2" t="s">
        <v>12164</v>
      </c>
      <c r="G3096" s="2" t="s">
        <v>5163</v>
      </c>
      <c r="H3096" s="2" t="s">
        <v>22249</v>
      </c>
      <c r="I3096" s="2">
        <v>1074671713</v>
      </c>
      <c r="J3096" s="3" t="s">
        <v>22250</v>
      </c>
      <c r="K3096" s="4">
        <v>44526</v>
      </c>
      <c r="L3096" s="3" t="s">
        <v>22251</v>
      </c>
    </row>
    <row r="3097" spans="1:12" x14ac:dyDescent="0.2">
      <c r="A3097" s="1">
        <v>3096</v>
      </c>
      <c r="B3097" s="2" t="s">
        <v>22252</v>
      </c>
      <c r="C3097" s="2" t="s">
        <v>1633</v>
      </c>
      <c r="D3097" s="2" t="s">
        <v>8404</v>
      </c>
      <c r="E3097" s="2" t="s">
        <v>22253</v>
      </c>
      <c r="F3097" s="2" t="s">
        <v>22254</v>
      </c>
      <c r="G3097" s="2" t="s">
        <v>1239</v>
      </c>
      <c r="H3097" s="2" t="s">
        <v>22255</v>
      </c>
      <c r="I3097" s="2" t="s">
        <v>22256</v>
      </c>
      <c r="J3097" s="3" t="s">
        <v>22257</v>
      </c>
      <c r="K3097" s="4">
        <v>44396</v>
      </c>
      <c r="L3097" s="3" t="s">
        <v>22258</v>
      </c>
    </row>
    <row r="3098" spans="1:12" x14ac:dyDescent="0.2">
      <c r="A3098" s="1">
        <v>3097</v>
      </c>
      <c r="B3098" s="2" t="s">
        <v>22259</v>
      </c>
      <c r="C3098" s="2" t="s">
        <v>416</v>
      </c>
      <c r="D3098" s="2" t="s">
        <v>2872</v>
      </c>
      <c r="E3098" s="2" t="s">
        <v>22260</v>
      </c>
      <c r="F3098" s="2" t="s">
        <v>22261</v>
      </c>
      <c r="G3098" s="2" t="s">
        <v>4545</v>
      </c>
      <c r="H3098" s="2" t="s">
        <v>22262</v>
      </c>
      <c r="I3098" s="2" t="s">
        <v>22263</v>
      </c>
      <c r="J3098" s="3" t="s">
        <v>22264</v>
      </c>
      <c r="K3098" s="4">
        <v>43898</v>
      </c>
      <c r="L3098" s="3" t="s">
        <v>22265</v>
      </c>
    </row>
    <row r="3099" spans="1:12" x14ac:dyDescent="0.2">
      <c r="A3099" s="1">
        <v>3098</v>
      </c>
      <c r="B3099" s="2" t="s">
        <v>22266</v>
      </c>
      <c r="C3099" s="2" t="s">
        <v>2374</v>
      </c>
      <c r="D3099" s="2" t="s">
        <v>375</v>
      </c>
      <c r="E3099" s="2" t="s">
        <v>22267</v>
      </c>
      <c r="F3099" s="2" t="s">
        <v>22268</v>
      </c>
      <c r="G3099" s="2" t="s">
        <v>5041</v>
      </c>
      <c r="H3099" s="2" t="s">
        <v>22269</v>
      </c>
      <c r="I3099" s="2" t="s">
        <v>22270</v>
      </c>
      <c r="J3099" s="3" t="s">
        <v>22271</v>
      </c>
      <c r="K3099" s="4">
        <v>43868</v>
      </c>
      <c r="L3099" s="3" t="s">
        <v>22272</v>
      </c>
    </row>
    <row r="3100" spans="1:12" x14ac:dyDescent="0.2">
      <c r="A3100" s="1">
        <v>3099</v>
      </c>
      <c r="B3100" s="2" t="s">
        <v>22273</v>
      </c>
      <c r="C3100" s="2" t="s">
        <v>6024</v>
      </c>
      <c r="D3100" s="2" t="s">
        <v>1236</v>
      </c>
      <c r="E3100" s="2" t="s">
        <v>17801</v>
      </c>
      <c r="F3100" s="2" t="s">
        <v>22274</v>
      </c>
      <c r="G3100" s="2" t="s">
        <v>2963</v>
      </c>
      <c r="H3100" s="2" t="s">
        <v>22275</v>
      </c>
      <c r="I3100" s="2" t="s">
        <v>22276</v>
      </c>
      <c r="J3100" s="3" t="s">
        <v>22277</v>
      </c>
      <c r="K3100" s="4">
        <v>44470</v>
      </c>
      <c r="L3100" s="3" t="s">
        <v>22278</v>
      </c>
    </row>
    <row r="3101" spans="1:12" x14ac:dyDescent="0.2">
      <c r="A3101" s="1">
        <v>3100</v>
      </c>
      <c r="B3101" s="2" t="s">
        <v>22279</v>
      </c>
      <c r="C3101" s="2" t="s">
        <v>3097</v>
      </c>
      <c r="D3101" s="2" t="s">
        <v>11539</v>
      </c>
      <c r="E3101" s="2" t="s">
        <v>22280</v>
      </c>
      <c r="F3101" s="2" t="s">
        <v>22281</v>
      </c>
      <c r="G3101" s="2" t="s">
        <v>1618</v>
      </c>
      <c r="H3101" s="2" t="s">
        <v>22282</v>
      </c>
      <c r="I3101" s="2" t="s">
        <v>22283</v>
      </c>
      <c r="J3101" s="3" t="s">
        <v>22284</v>
      </c>
      <c r="K3101" s="4">
        <v>44336</v>
      </c>
      <c r="L3101" s="3" t="s">
        <v>22285</v>
      </c>
    </row>
    <row r="3102" spans="1:12" x14ac:dyDescent="0.2">
      <c r="A3102" s="1">
        <v>3101</v>
      </c>
      <c r="B3102" s="2" t="s">
        <v>22286</v>
      </c>
      <c r="C3102" s="2" t="s">
        <v>12767</v>
      </c>
      <c r="D3102" s="2" t="s">
        <v>9322</v>
      </c>
      <c r="E3102" s="2" t="s">
        <v>22287</v>
      </c>
      <c r="F3102" s="2" t="s">
        <v>22288</v>
      </c>
      <c r="G3102" s="2" t="s">
        <v>36</v>
      </c>
      <c r="H3102" s="2" t="s">
        <v>22289</v>
      </c>
      <c r="I3102" s="2">
        <v>514788290</v>
      </c>
      <c r="J3102" s="3" t="s">
        <v>22290</v>
      </c>
      <c r="K3102" s="4">
        <v>43977</v>
      </c>
      <c r="L3102" s="3" t="s">
        <v>22291</v>
      </c>
    </row>
    <row r="3103" spans="1:12" x14ac:dyDescent="0.2">
      <c r="A3103" s="1">
        <v>3102</v>
      </c>
      <c r="B3103" s="2" t="s">
        <v>22292</v>
      </c>
      <c r="C3103" s="2" t="s">
        <v>4837</v>
      </c>
      <c r="D3103" s="2" t="s">
        <v>2115</v>
      </c>
      <c r="E3103" s="2" t="s">
        <v>22293</v>
      </c>
      <c r="F3103" s="2" t="s">
        <v>5040</v>
      </c>
      <c r="G3103" s="2" t="s">
        <v>274</v>
      </c>
      <c r="H3103" s="2">
        <v>7311959252</v>
      </c>
      <c r="I3103" s="2" t="s">
        <v>22294</v>
      </c>
      <c r="J3103" s="3" t="s">
        <v>22295</v>
      </c>
      <c r="K3103" s="4">
        <v>44408</v>
      </c>
      <c r="L3103" s="3" t="s">
        <v>22296</v>
      </c>
    </row>
    <row r="3104" spans="1:12" x14ac:dyDescent="0.2">
      <c r="A3104" s="1">
        <v>3103</v>
      </c>
      <c r="B3104" s="2" t="s">
        <v>22297</v>
      </c>
      <c r="C3104" s="2" t="s">
        <v>4837</v>
      </c>
      <c r="D3104" s="2" t="s">
        <v>3646</v>
      </c>
      <c r="E3104" s="2" t="s">
        <v>22298</v>
      </c>
      <c r="F3104" s="2" t="s">
        <v>2601</v>
      </c>
      <c r="G3104" s="2" t="s">
        <v>3404</v>
      </c>
      <c r="H3104" s="2" t="s">
        <v>22299</v>
      </c>
      <c r="I3104" s="2" t="s">
        <v>22300</v>
      </c>
      <c r="J3104" s="3" t="s">
        <v>22301</v>
      </c>
      <c r="K3104" s="4">
        <v>44371</v>
      </c>
      <c r="L3104" s="3" t="s">
        <v>22302</v>
      </c>
    </row>
    <row r="3105" spans="1:12" x14ac:dyDescent="0.2">
      <c r="A3105" s="1">
        <v>3104</v>
      </c>
      <c r="B3105" s="2" t="s">
        <v>22303</v>
      </c>
      <c r="C3105" s="2" t="s">
        <v>1001</v>
      </c>
      <c r="D3105" s="2" t="s">
        <v>2960</v>
      </c>
      <c r="E3105" s="2" t="s">
        <v>22304</v>
      </c>
      <c r="F3105" s="2" t="s">
        <v>22305</v>
      </c>
      <c r="G3105" s="2" t="s">
        <v>9747</v>
      </c>
      <c r="H3105" s="2" t="s">
        <v>22306</v>
      </c>
      <c r="I3105" s="2" t="s">
        <v>22307</v>
      </c>
      <c r="J3105" s="3" t="s">
        <v>22308</v>
      </c>
      <c r="K3105" s="4">
        <v>44243</v>
      </c>
      <c r="L3105" s="3" t="s">
        <v>22309</v>
      </c>
    </row>
    <row r="3106" spans="1:12" x14ac:dyDescent="0.2">
      <c r="A3106" s="1">
        <v>3105</v>
      </c>
      <c r="B3106" s="2" t="s">
        <v>22310</v>
      </c>
      <c r="C3106" s="2" t="s">
        <v>917</v>
      </c>
      <c r="D3106" s="2" t="s">
        <v>5503</v>
      </c>
      <c r="E3106" s="2" t="s">
        <v>22311</v>
      </c>
      <c r="F3106" s="2" t="s">
        <v>22312</v>
      </c>
      <c r="G3106" s="2" t="s">
        <v>1068</v>
      </c>
      <c r="H3106" s="2" t="s">
        <v>22313</v>
      </c>
      <c r="I3106" s="2" t="s">
        <v>22314</v>
      </c>
      <c r="J3106" s="3" t="s">
        <v>22315</v>
      </c>
      <c r="K3106" s="4">
        <v>44092</v>
      </c>
      <c r="L3106" s="3" t="s">
        <v>22316</v>
      </c>
    </row>
    <row r="3107" spans="1:12" x14ac:dyDescent="0.2">
      <c r="A3107" s="1">
        <v>3106</v>
      </c>
      <c r="B3107" s="2" t="s">
        <v>22317</v>
      </c>
      <c r="C3107" s="2" t="s">
        <v>4383</v>
      </c>
      <c r="D3107" s="2" t="s">
        <v>1002</v>
      </c>
      <c r="E3107" s="2" t="s">
        <v>22318</v>
      </c>
      <c r="F3107" s="2" t="s">
        <v>22319</v>
      </c>
      <c r="G3107" s="2" t="s">
        <v>3591</v>
      </c>
      <c r="H3107" s="2" t="s">
        <v>22320</v>
      </c>
      <c r="I3107" s="2" t="s">
        <v>22321</v>
      </c>
      <c r="J3107" s="3" t="s">
        <v>22322</v>
      </c>
      <c r="K3107" s="4">
        <v>44564</v>
      </c>
      <c r="L3107" s="3" t="s">
        <v>22323</v>
      </c>
    </row>
    <row r="3108" spans="1:12" x14ac:dyDescent="0.2">
      <c r="A3108" s="1">
        <v>3107</v>
      </c>
      <c r="B3108" s="2" t="s">
        <v>22324</v>
      </c>
      <c r="C3108" s="2" t="s">
        <v>1417</v>
      </c>
      <c r="D3108" s="2" t="s">
        <v>4039</v>
      </c>
      <c r="E3108" s="2" t="s">
        <v>22325</v>
      </c>
      <c r="F3108" s="2" t="s">
        <v>22326</v>
      </c>
      <c r="G3108" s="2" t="s">
        <v>816</v>
      </c>
      <c r="H3108" s="2" t="s">
        <v>22327</v>
      </c>
      <c r="I3108" s="2" t="s">
        <v>22328</v>
      </c>
      <c r="J3108" s="3" t="s">
        <v>22329</v>
      </c>
      <c r="K3108" s="4">
        <v>43838</v>
      </c>
      <c r="L3108" s="3" t="s">
        <v>22330</v>
      </c>
    </row>
    <row r="3109" spans="1:12" x14ac:dyDescent="0.2">
      <c r="A3109" s="1">
        <v>3108</v>
      </c>
      <c r="B3109" s="2" t="s">
        <v>22331</v>
      </c>
      <c r="C3109" s="2" t="s">
        <v>8586</v>
      </c>
      <c r="D3109" s="2" t="s">
        <v>4271</v>
      </c>
      <c r="E3109" s="2" t="s">
        <v>22332</v>
      </c>
      <c r="F3109" s="2" t="s">
        <v>22333</v>
      </c>
      <c r="G3109" s="2" t="s">
        <v>3015</v>
      </c>
      <c r="H3109" s="2" t="s">
        <v>22334</v>
      </c>
      <c r="I3109" s="2" t="s">
        <v>22335</v>
      </c>
      <c r="J3109" s="3" t="s">
        <v>22336</v>
      </c>
      <c r="K3109" s="4">
        <v>44535</v>
      </c>
      <c r="L3109" s="3" t="s">
        <v>22337</v>
      </c>
    </row>
    <row r="3110" spans="1:12" x14ac:dyDescent="0.2">
      <c r="A3110" s="1">
        <v>3109</v>
      </c>
      <c r="B3110" s="2" t="s">
        <v>22338</v>
      </c>
      <c r="C3110" s="2" t="s">
        <v>2475</v>
      </c>
      <c r="D3110" s="2" t="s">
        <v>3012</v>
      </c>
      <c r="E3110" s="2" t="s">
        <v>22339</v>
      </c>
      <c r="F3110" s="2" t="s">
        <v>22340</v>
      </c>
      <c r="G3110" s="2" t="s">
        <v>986</v>
      </c>
      <c r="H3110" s="2" t="s">
        <v>22341</v>
      </c>
      <c r="I3110" s="2" t="s">
        <v>22342</v>
      </c>
      <c r="J3110" s="3" t="s">
        <v>22343</v>
      </c>
      <c r="K3110" s="4">
        <v>44189</v>
      </c>
      <c r="L3110" s="3" t="s">
        <v>22344</v>
      </c>
    </row>
    <row r="3111" spans="1:12" x14ac:dyDescent="0.2">
      <c r="A3111" s="1">
        <v>3110</v>
      </c>
      <c r="B3111" s="2" t="s">
        <v>22345</v>
      </c>
      <c r="C3111" s="2" t="s">
        <v>5608</v>
      </c>
      <c r="D3111" s="2" t="s">
        <v>4985</v>
      </c>
      <c r="E3111" s="2" t="s">
        <v>22346</v>
      </c>
      <c r="F3111" s="2" t="s">
        <v>22347</v>
      </c>
      <c r="G3111" s="2" t="s">
        <v>652</v>
      </c>
      <c r="H3111" s="2" t="s">
        <v>22348</v>
      </c>
      <c r="I3111" s="2" t="s">
        <v>22349</v>
      </c>
      <c r="J3111" s="3" t="s">
        <v>22350</v>
      </c>
      <c r="K3111" s="4">
        <v>43931</v>
      </c>
      <c r="L3111" s="3" t="s">
        <v>22351</v>
      </c>
    </row>
    <row r="3112" spans="1:12" x14ac:dyDescent="0.2">
      <c r="A3112" s="1">
        <v>3111</v>
      </c>
      <c r="B3112" s="2" t="s">
        <v>22352</v>
      </c>
      <c r="C3112" s="2" t="s">
        <v>1101</v>
      </c>
      <c r="D3112" s="2" t="s">
        <v>1709</v>
      </c>
      <c r="E3112" s="2" t="s">
        <v>22353</v>
      </c>
      <c r="F3112" s="2" t="s">
        <v>22354</v>
      </c>
      <c r="G3112" s="2" t="s">
        <v>1506</v>
      </c>
      <c r="H3112" s="2" t="s">
        <v>22355</v>
      </c>
      <c r="I3112" s="2">
        <v>8870998276</v>
      </c>
      <c r="J3112" s="3" t="s">
        <v>22356</v>
      </c>
      <c r="K3112" s="4">
        <v>44317</v>
      </c>
      <c r="L3112" s="3" t="s">
        <v>22357</v>
      </c>
    </row>
    <row r="3113" spans="1:12" x14ac:dyDescent="0.2">
      <c r="A3113" s="1">
        <v>3112</v>
      </c>
      <c r="B3113" s="2" t="s">
        <v>22358</v>
      </c>
      <c r="C3113" s="2" t="s">
        <v>613</v>
      </c>
      <c r="D3113" s="2" t="s">
        <v>1988</v>
      </c>
      <c r="E3113" s="2" t="s">
        <v>22359</v>
      </c>
      <c r="F3113" s="2" t="s">
        <v>22360</v>
      </c>
      <c r="G3113" s="2" t="s">
        <v>2127</v>
      </c>
      <c r="H3113" s="2" t="s">
        <v>22361</v>
      </c>
      <c r="I3113" s="2" t="s">
        <v>22362</v>
      </c>
      <c r="J3113" s="3" t="s">
        <v>22363</v>
      </c>
      <c r="K3113" s="4">
        <v>44411</v>
      </c>
      <c r="L3113" s="3" t="s">
        <v>22364</v>
      </c>
    </row>
    <row r="3114" spans="1:12" x14ac:dyDescent="0.2">
      <c r="A3114" s="1">
        <v>3113</v>
      </c>
      <c r="B3114" s="2" t="s">
        <v>22365</v>
      </c>
      <c r="C3114" s="2" t="s">
        <v>841</v>
      </c>
      <c r="D3114" s="2" t="s">
        <v>557</v>
      </c>
      <c r="E3114" s="2" t="s">
        <v>22366</v>
      </c>
      <c r="F3114" s="2" t="s">
        <v>22367</v>
      </c>
      <c r="G3114" s="2" t="s">
        <v>5328</v>
      </c>
      <c r="H3114" s="2" t="s">
        <v>22368</v>
      </c>
      <c r="I3114" s="2" t="s">
        <v>22369</v>
      </c>
      <c r="J3114" s="3" t="s">
        <v>22370</v>
      </c>
      <c r="K3114" s="4">
        <v>43868</v>
      </c>
      <c r="L3114" s="3" t="s">
        <v>22371</v>
      </c>
    </row>
    <row r="3115" spans="1:12" x14ac:dyDescent="0.2">
      <c r="A3115" s="1">
        <v>3114</v>
      </c>
      <c r="B3115" s="2" t="s">
        <v>22372</v>
      </c>
      <c r="C3115" s="2" t="s">
        <v>12690</v>
      </c>
      <c r="D3115" s="2" t="s">
        <v>547</v>
      </c>
      <c r="E3115" s="2" t="s">
        <v>22373</v>
      </c>
      <c r="F3115" s="2" t="s">
        <v>17214</v>
      </c>
      <c r="G3115" s="2" t="s">
        <v>1792</v>
      </c>
      <c r="H3115" s="2" t="s">
        <v>22374</v>
      </c>
      <c r="I3115" s="2" t="s">
        <v>22375</v>
      </c>
      <c r="J3115" s="3" t="s">
        <v>22376</v>
      </c>
      <c r="K3115" s="4">
        <v>44637</v>
      </c>
      <c r="L3115" s="3" t="s">
        <v>18897</v>
      </c>
    </row>
    <row r="3116" spans="1:12" x14ac:dyDescent="0.2">
      <c r="A3116" s="1">
        <v>3115</v>
      </c>
      <c r="B3116" s="2" t="s">
        <v>22377</v>
      </c>
      <c r="C3116" s="2" t="s">
        <v>1093</v>
      </c>
      <c r="D3116" s="2" t="s">
        <v>22378</v>
      </c>
      <c r="E3116" s="2" t="s">
        <v>22379</v>
      </c>
      <c r="F3116" s="2" t="s">
        <v>22380</v>
      </c>
      <c r="G3116" s="2" t="s">
        <v>6200</v>
      </c>
      <c r="H3116" s="2">
        <f>1-246-983-7600</f>
        <v>-8828</v>
      </c>
      <c r="I3116" s="2">
        <v>8486581549</v>
      </c>
      <c r="J3116" s="3" t="s">
        <v>22381</v>
      </c>
      <c r="K3116" s="4">
        <v>44109</v>
      </c>
      <c r="L3116" s="3" t="s">
        <v>22382</v>
      </c>
    </row>
    <row r="3117" spans="1:12" x14ac:dyDescent="0.2">
      <c r="A3117" s="1">
        <v>3116</v>
      </c>
      <c r="B3117" s="2" t="s">
        <v>22383</v>
      </c>
      <c r="C3117" s="2" t="s">
        <v>719</v>
      </c>
      <c r="D3117" s="2" t="s">
        <v>7896</v>
      </c>
      <c r="E3117" s="2" t="s">
        <v>22384</v>
      </c>
      <c r="F3117" s="2" t="s">
        <v>22385</v>
      </c>
      <c r="G3117" s="2" t="s">
        <v>2728</v>
      </c>
      <c r="H3117" s="2" t="s">
        <v>22386</v>
      </c>
      <c r="I3117" s="2" t="s">
        <v>22387</v>
      </c>
      <c r="J3117" s="3" t="s">
        <v>22388</v>
      </c>
      <c r="K3117" s="4">
        <v>44154</v>
      </c>
      <c r="L3117" s="3" t="s">
        <v>22389</v>
      </c>
    </row>
    <row r="3118" spans="1:12" x14ac:dyDescent="0.2">
      <c r="A3118" s="1">
        <v>3117</v>
      </c>
      <c r="B3118" s="2" t="s">
        <v>22390</v>
      </c>
      <c r="C3118" s="2" t="s">
        <v>279</v>
      </c>
      <c r="D3118" s="2" t="s">
        <v>22391</v>
      </c>
      <c r="E3118" s="2" t="s">
        <v>22392</v>
      </c>
      <c r="F3118" s="2" t="s">
        <v>17761</v>
      </c>
      <c r="G3118" s="2" t="s">
        <v>750</v>
      </c>
      <c r="H3118" s="2" t="s">
        <v>22393</v>
      </c>
      <c r="I3118" s="2" t="s">
        <v>22394</v>
      </c>
      <c r="J3118" s="3" t="s">
        <v>22395</v>
      </c>
      <c r="K3118" s="4">
        <v>44269</v>
      </c>
      <c r="L3118" s="3" t="s">
        <v>22396</v>
      </c>
    </row>
    <row r="3119" spans="1:12" x14ac:dyDescent="0.2">
      <c r="A3119" s="1">
        <v>3118</v>
      </c>
      <c r="B3119" s="2" t="s">
        <v>22397</v>
      </c>
      <c r="C3119" s="2" t="s">
        <v>6873</v>
      </c>
      <c r="D3119" s="2" t="s">
        <v>15278</v>
      </c>
      <c r="E3119" s="2" t="s">
        <v>22398</v>
      </c>
      <c r="F3119" s="2" t="s">
        <v>22399</v>
      </c>
      <c r="G3119" s="2" t="s">
        <v>864</v>
      </c>
      <c r="H3119" s="2">
        <v>897336013</v>
      </c>
      <c r="I3119" s="2" t="s">
        <v>22400</v>
      </c>
      <c r="J3119" s="3" t="s">
        <v>22401</v>
      </c>
      <c r="K3119" s="4">
        <v>44191</v>
      </c>
      <c r="L3119" s="3" t="s">
        <v>22402</v>
      </c>
    </row>
    <row r="3120" spans="1:12" x14ac:dyDescent="0.2">
      <c r="A3120" s="1">
        <v>3119</v>
      </c>
      <c r="B3120" s="2" t="s">
        <v>22403</v>
      </c>
      <c r="C3120" s="2" t="s">
        <v>4208</v>
      </c>
      <c r="D3120" s="2" t="s">
        <v>18479</v>
      </c>
      <c r="E3120" s="2" t="s">
        <v>22404</v>
      </c>
      <c r="F3120" s="2" t="s">
        <v>22405</v>
      </c>
      <c r="G3120" s="2" t="s">
        <v>7036</v>
      </c>
      <c r="H3120" s="2" t="s">
        <v>22406</v>
      </c>
      <c r="I3120" s="2" t="s">
        <v>22407</v>
      </c>
      <c r="J3120" s="3" t="s">
        <v>22408</v>
      </c>
      <c r="K3120" s="4">
        <v>44134</v>
      </c>
      <c r="L3120" s="3" t="s">
        <v>22409</v>
      </c>
    </row>
    <row r="3121" spans="1:12" x14ac:dyDescent="0.2">
      <c r="A3121" s="1">
        <v>3120</v>
      </c>
      <c r="B3121" s="2" t="s">
        <v>22410</v>
      </c>
      <c r="C3121" s="2" t="s">
        <v>1019</v>
      </c>
      <c r="D3121" s="2" t="s">
        <v>8513</v>
      </c>
      <c r="E3121" s="2" t="s">
        <v>22411</v>
      </c>
      <c r="F3121" s="2" t="s">
        <v>22412</v>
      </c>
      <c r="G3121" s="2" t="s">
        <v>2859</v>
      </c>
      <c r="H3121" s="2" t="s">
        <v>22413</v>
      </c>
      <c r="I3121" s="2" t="s">
        <v>22414</v>
      </c>
      <c r="J3121" s="3" t="s">
        <v>22415</v>
      </c>
      <c r="K3121" s="4">
        <v>44605</v>
      </c>
      <c r="L3121" s="3" t="s">
        <v>22416</v>
      </c>
    </row>
    <row r="3122" spans="1:12" x14ac:dyDescent="0.2">
      <c r="A3122" s="1">
        <v>3121</v>
      </c>
      <c r="B3122" s="2" t="s">
        <v>22417</v>
      </c>
      <c r="C3122" s="2" t="s">
        <v>4430</v>
      </c>
      <c r="D3122" s="2" t="s">
        <v>1520</v>
      </c>
      <c r="E3122" s="2" t="s">
        <v>22418</v>
      </c>
      <c r="F3122" s="2" t="s">
        <v>22419</v>
      </c>
      <c r="G3122" s="2" t="s">
        <v>1627</v>
      </c>
      <c r="H3122" s="2" t="s">
        <v>22420</v>
      </c>
      <c r="I3122" s="2" t="s">
        <v>22421</v>
      </c>
      <c r="J3122" s="3" t="s">
        <v>22422</v>
      </c>
      <c r="K3122" s="4">
        <v>43921</v>
      </c>
      <c r="L3122" s="3" t="s">
        <v>22423</v>
      </c>
    </row>
    <row r="3123" spans="1:12" x14ac:dyDescent="0.2">
      <c r="A3123" s="1">
        <v>3122</v>
      </c>
      <c r="B3123" s="2" t="s">
        <v>22424</v>
      </c>
      <c r="C3123" s="2" t="s">
        <v>944</v>
      </c>
      <c r="D3123" s="2" t="s">
        <v>1808</v>
      </c>
      <c r="E3123" s="2" t="s">
        <v>22425</v>
      </c>
      <c r="F3123" s="2" t="s">
        <v>22426</v>
      </c>
      <c r="G3123" s="2" t="s">
        <v>2680</v>
      </c>
      <c r="H3123" s="2" t="s">
        <v>22427</v>
      </c>
      <c r="I3123" s="2" t="s">
        <v>22428</v>
      </c>
      <c r="J3123" s="3" t="s">
        <v>22429</v>
      </c>
      <c r="K3123" s="4">
        <v>44465</v>
      </c>
      <c r="L3123" s="3" t="s">
        <v>22430</v>
      </c>
    </row>
    <row r="3124" spans="1:12" x14ac:dyDescent="0.2">
      <c r="A3124" s="1">
        <v>3123</v>
      </c>
      <c r="B3124" s="2" t="s">
        <v>22431</v>
      </c>
      <c r="C3124" s="2" t="s">
        <v>14925</v>
      </c>
      <c r="D3124" s="2" t="s">
        <v>16652</v>
      </c>
      <c r="E3124" s="2" t="s">
        <v>22432</v>
      </c>
      <c r="F3124" s="2" t="s">
        <v>2557</v>
      </c>
      <c r="G3124" s="2" t="s">
        <v>770</v>
      </c>
      <c r="H3124" s="2" t="s">
        <v>22433</v>
      </c>
      <c r="I3124" s="2">
        <v>8550810356</v>
      </c>
      <c r="J3124" s="3" t="s">
        <v>22434</v>
      </c>
      <c r="K3124" s="4">
        <v>44334</v>
      </c>
      <c r="L3124" s="3" t="s">
        <v>22435</v>
      </c>
    </row>
    <row r="3125" spans="1:12" x14ac:dyDescent="0.2">
      <c r="A3125" s="1">
        <v>3124</v>
      </c>
      <c r="B3125" s="2" t="s">
        <v>22436</v>
      </c>
      <c r="C3125" s="2" t="s">
        <v>2213</v>
      </c>
      <c r="D3125" s="2" t="s">
        <v>11887</v>
      </c>
      <c r="E3125" s="2" t="s">
        <v>22437</v>
      </c>
      <c r="F3125" s="2" t="s">
        <v>22438</v>
      </c>
      <c r="G3125" s="2" t="s">
        <v>1148</v>
      </c>
      <c r="H3125" s="2" t="s">
        <v>22439</v>
      </c>
      <c r="I3125" s="2" t="s">
        <v>22440</v>
      </c>
      <c r="J3125" s="3" t="s">
        <v>22441</v>
      </c>
      <c r="K3125" s="4">
        <v>44664</v>
      </c>
      <c r="L3125" s="3" t="s">
        <v>22442</v>
      </c>
    </row>
    <row r="3126" spans="1:12" x14ac:dyDescent="0.2">
      <c r="A3126" s="1">
        <v>3125</v>
      </c>
      <c r="B3126" s="2" t="s">
        <v>22443</v>
      </c>
      <c r="C3126" s="2" t="s">
        <v>6095</v>
      </c>
      <c r="D3126" s="2" t="s">
        <v>3190</v>
      </c>
      <c r="E3126" s="2" t="s">
        <v>22444</v>
      </c>
      <c r="F3126" s="2" t="s">
        <v>22445</v>
      </c>
      <c r="G3126" s="2" t="s">
        <v>419</v>
      </c>
      <c r="H3126" s="2" t="s">
        <v>22446</v>
      </c>
      <c r="I3126" s="2" t="s">
        <v>22447</v>
      </c>
      <c r="J3126" s="3" t="s">
        <v>22448</v>
      </c>
      <c r="K3126" s="4">
        <v>44447</v>
      </c>
      <c r="L3126" s="3" t="s">
        <v>16141</v>
      </c>
    </row>
    <row r="3127" spans="1:12" x14ac:dyDescent="0.2">
      <c r="A3127" s="1">
        <v>3126</v>
      </c>
      <c r="B3127" s="2" t="s">
        <v>22449</v>
      </c>
      <c r="C3127" s="2" t="s">
        <v>22450</v>
      </c>
      <c r="D3127" s="2" t="s">
        <v>22451</v>
      </c>
      <c r="E3127" s="2" t="s">
        <v>22452</v>
      </c>
      <c r="F3127" s="2" t="s">
        <v>22453</v>
      </c>
      <c r="G3127" s="2" t="s">
        <v>966</v>
      </c>
      <c r="H3127" s="2">
        <v>2257400062</v>
      </c>
      <c r="I3127" s="2" t="s">
        <v>22454</v>
      </c>
      <c r="J3127" s="3" t="s">
        <v>22455</v>
      </c>
      <c r="K3127" s="4">
        <v>44147</v>
      </c>
      <c r="L3127" s="3" t="s">
        <v>22456</v>
      </c>
    </row>
    <row r="3128" spans="1:12" x14ac:dyDescent="0.2">
      <c r="A3128" s="1">
        <v>3127</v>
      </c>
      <c r="B3128" s="2" t="s">
        <v>22457</v>
      </c>
      <c r="C3128" s="2" t="s">
        <v>776</v>
      </c>
      <c r="D3128" s="2" t="s">
        <v>4459</v>
      </c>
      <c r="E3128" s="2" t="s">
        <v>22458</v>
      </c>
      <c r="F3128" s="2" t="s">
        <v>22459</v>
      </c>
      <c r="G3128" s="2" t="s">
        <v>2051</v>
      </c>
      <c r="H3128" s="2" t="s">
        <v>22460</v>
      </c>
      <c r="I3128" s="2" t="s">
        <v>22461</v>
      </c>
      <c r="J3128" s="3" t="s">
        <v>22462</v>
      </c>
      <c r="K3128" s="4">
        <v>44595</v>
      </c>
      <c r="L3128" s="3" t="s">
        <v>22463</v>
      </c>
    </row>
    <row r="3129" spans="1:12" x14ac:dyDescent="0.2">
      <c r="A3129" s="1">
        <v>3128</v>
      </c>
      <c r="B3129" s="2" t="s">
        <v>22464</v>
      </c>
      <c r="C3129" s="2" t="s">
        <v>7012</v>
      </c>
      <c r="D3129" s="2" t="s">
        <v>2366</v>
      </c>
      <c r="E3129" s="2" t="s">
        <v>22465</v>
      </c>
      <c r="F3129" s="2" t="s">
        <v>22466</v>
      </c>
      <c r="G3129" s="2" t="s">
        <v>1882</v>
      </c>
      <c r="H3129" s="2" t="s">
        <v>22467</v>
      </c>
      <c r="I3129" s="2" t="s">
        <v>22468</v>
      </c>
      <c r="J3129" s="3" t="s">
        <v>22469</v>
      </c>
      <c r="K3129" s="4">
        <v>44125</v>
      </c>
      <c r="L3129" s="3" t="s">
        <v>22470</v>
      </c>
    </row>
    <row r="3130" spans="1:12" x14ac:dyDescent="0.2">
      <c r="A3130" s="1">
        <v>3129</v>
      </c>
      <c r="B3130" s="2" t="s">
        <v>22471</v>
      </c>
      <c r="C3130" s="2" t="s">
        <v>16827</v>
      </c>
      <c r="D3130" s="2" t="s">
        <v>2633</v>
      </c>
      <c r="E3130" s="2" t="s">
        <v>22472</v>
      </c>
      <c r="F3130" s="2" t="s">
        <v>22473</v>
      </c>
      <c r="G3130" s="2" t="s">
        <v>98</v>
      </c>
      <c r="H3130" s="2" t="s">
        <v>22474</v>
      </c>
      <c r="I3130" s="2" t="s">
        <v>22475</v>
      </c>
      <c r="J3130" s="3" t="s">
        <v>22476</v>
      </c>
      <c r="K3130" s="4">
        <v>44486</v>
      </c>
      <c r="L3130" s="3" t="s">
        <v>22477</v>
      </c>
    </row>
    <row r="3131" spans="1:12" x14ac:dyDescent="0.2">
      <c r="A3131" s="1">
        <v>3130</v>
      </c>
      <c r="B3131" s="2" t="s">
        <v>22478</v>
      </c>
      <c r="C3131" s="2" t="s">
        <v>2277</v>
      </c>
      <c r="D3131" s="2" t="s">
        <v>5877</v>
      </c>
      <c r="E3131" s="2" t="s">
        <v>22479</v>
      </c>
      <c r="F3131" s="2" t="s">
        <v>22480</v>
      </c>
      <c r="G3131" s="2" t="s">
        <v>2033</v>
      </c>
      <c r="H3131" s="2" t="s">
        <v>22481</v>
      </c>
      <c r="I3131" s="2" t="s">
        <v>22482</v>
      </c>
      <c r="J3131" s="3" t="s">
        <v>22483</v>
      </c>
      <c r="K3131" s="4">
        <v>44113</v>
      </c>
      <c r="L3131" s="3" t="s">
        <v>22484</v>
      </c>
    </row>
    <row r="3132" spans="1:12" x14ac:dyDescent="0.2">
      <c r="A3132" s="1">
        <v>3131</v>
      </c>
      <c r="B3132" s="2" t="s">
        <v>22485</v>
      </c>
      <c r="C3132" s="2" t="s">
        <v>2546</v>
      </c>
      <c r="D3132" s="2" t="s">
        <v>3829</v>
      </c>
      <c r="E3132" s="2" t="s">
        <v>22486</v>
      </c>
      <c r="F3132" s="2" t="s">
        <v>22487</v>
      </c>
      <c r="G3132" s="2" t="s">
        <v>17591</v>
      </c>
      <c r="H3132" s="2" t="s">
        <v>22488</v>
      </c>
      <c r="I3132" s="2" t="s">
        <v>22489</v>
      </c>
      <c r="J3132" s="3" t="s">
        <v>22490</v>
      </c>
      <c r="K3132" s="4">
        <v>44619</v>
      </c>
      <c r="L3132" s="3" t="s">
        <v>22491</v>
      </c>
    </row>
    <row r="3133" spans="1:12" x14ac:dyDescent="0.2">
      <c r="A3133" s="1">
        <v>3132</v>
      </c>
      <c r="B3133" s="2" t="s">
        <v>22492</v>
      </c>
      <c r="C3133" s="2" t="s">
        <v>336</v>
      </c>
      <c r="D3133" s="2" t="s">
        <v>1709</v>
      </c>
      <c r="E3133" s="2" t="s">
        <v>22493</v>
      </c>
      <c r="F3133" s="2" t="s">
        <v>22494</v>
      </c>
      <c r="G3133" s="2" t="s">
        <v>957</v>
      </c>
      <c r="H3133" s="2" t="s">
        <v>22495</v>
      </c>
      <c r="I3133" s="2" t="s">
        <v>22496</v>
      </c>
      <c r="J3133" s="3" t="s">
        <v>22497</v>
      </c>
      <c r="K3133" s="4">
        <v>44221</v>
      </c>
      <c r="L3133" s="3" t="s">
        <v>22498</v>
      </c>
    </row>
    <row r="3134" spans="1:12" x14ac:dyDescent="0.2">
      <c r="A3134" s="1">
        <v>3133</v>
      </c>
      <c r="B3134" s="2" t="s">
        <v>22499</v>
      </c>
      <c r="C3134" s="2" t="s">
        <v>7676</v>
      </c>
      <c r="D3134" s="2" t="s">
        <v>6055</v>
      </c>
      <c r="E3134" s="2" t="s">
        <v>22500</v>
      </c>
      <c r="F3134" s="2" t="s">
        <v>22501</v>
      </c>
      <c r="G3134" s="2" t="s">
        <v>501</v>
      </c>
      <c r="H3134" s="2" t="s">
        <v>22502</v>
      </c>
      <c r="I3134" s="2" t="s">
        <v>22503</v>
      </c>
      <c r="J3134" s="3" t="s">
        <v>22504</v>
      </c>
      <c r="K3134" s="4">
        <v>44677</v>
      </c>
      <c r="L3134" s="3" t="s">
        <v>22505</v>
      </c>
    </row>
    <row r="3135" spans="1:12" x14ac:dyDescent="0.2">
      <c r="A3135" s="1">
        <v>3134</v>
      </c>
      <c r="B3135" s="2" t="s">
        <v>22506</v>
      </c>
      <c r="C3135" s="2" t="s">
        <v>9112</v>
      </c>
      <c r="D3135" s="2" t="s">
        <v>357</v>
      </c>
      <c r="E3135" s="2" t="s">
        <v>22507</v>
      </c>
      <c r="F3135" s="2" t="s">
        <v>22508</v>
      </c>
      <c r="G3135" s="2" t="s">
        <v>1552</v>
      </c>
      <c r="H3135" s="2" t="s">
        <v>22509</v>
      </c>
      <c r="I3135" s="2" t="s">
        <v>22510</v>
      </c>
      <c r="J3135" s="3" t="s">
        <v>22511</v>
      </c>
      <c r="K3135" s="4">
        <v>43914</v>
      </c>
      <c r="L3135" s="3" t="s">
        <v>22512</v>
      </c>
    </row>
    <row r="3136" spans="1:12" x14ac:dyDescent="0.2">
      <c r="A3136" s="1">
        <v>3135</v>
      </c>
      <c r="B3136" s="2" t="s">
        <v>22513</v>
      </c>
      <c r="C3136" s="2" t="s">
        <v>1879</v>
      </c>
      <c r="D3136" s="2" t="s">
        <v>1978</v>
      </c>
      <c r="E3136" s="2" t="s">
        <v>22514</v>
      </c>
      <c r="F3136" s="2" t="s">
        <v>22515</v>
      </c>
      <c r="G3136" s="2" t="s">
        <v>4778</v>
      </c>
      <c r="H3136" s="2" t="s">
        <v>22516</v>
      </c>
      <c r="I3136" s="2" t="s">
        <v>22517</v>
      </c>
      <c r="J3136" s="3" t="s">
        <v>22518</v>
      </c>
      <c r="K3136" s="4">
        <v>44471</v>
      </c>
      <c r="L3136" s="3" t="s">
        <v>22519</v>
      </c>
    </row>
    <row r="3137" spans="1:12" x14ac:dyDescent="0.2">
      <c r="A3137" s="1">
        <v>3136</v>
      </c>
      <c r="B3137" s="2" t="s">
        <v>22520</v>
      </c>
      <c r="C3137" s="2" t="s">
        <v>8535</v>
      </c>
      <c r="D3137" s="2" t="s">
        <v>22521</v>
      </c>
      <c r="E3137" s="2" t="s">
        <v>22522</v>
      </c>
      <c r="F3137" s="2" t="s">
        <v>22523</v>
      </c>
      <c r="G3137" s="2" t="s">
        <v>643</v>
      </c>
      <c r="H3137" s="2" t="s">
        <v>22524</v>
      </c>
      <c r="I3137" s="2">
        <v>1549172315</v>
      </c>
      <c r="J3137" s="3" t="s">
        <v>22525</v>
      </c>
      <c r="K3137" s="4">
        <v>43915</v>
      </c>
      <c r="L3137" s="3" t="s">
        <v>22526</v>
      </c>
    </row>
    <row r="3138" spans="1:12" x14ac:dyDescent="0.2">
      <c r="A3138" s="1">
        <v>3137</v>
      </c>
      <c r="B3138" s="2" t="s">
        <v>22527</v>
      </c>
      <c r="C3138" s="2" t="s">
        <v>463</v>
      </c>
      <c r="D3138" s="2" t="s">
        <v>4606</v>
      </c>
      <c r="E3138" s="2" t="s">
        <v>3310</v>
      </c>
      <c r="F3138" s="2" t="s">
        <v>22528</v>
      </c>
      <c r="G3138" s="2" t="s">
        <v>7850</v>
      </c>
      <c r="H3138" s="2" t="s">
        <v>22529</v>
      </c>
      <c r="I3138" s="2" t="s">
        <v>22530</v>
      </c>
      <c r="J3138" s="3" t="s">
        <v>22531</v>
      </c>
      <c r="K3138" s="4">
        <v>44633</v>
      </c>
      <c r="L3138" s="3" t="s">
        <v>22532</v>
      </c>
    </row>
    <row r="3139" spans="1:12" x14ac:dyDescent="0.2">
      <c r="A3139" s="1">
        <v>3138</v>
      </c>
      <c r="B3139" s="2" t="s">
        <v>22533</v>
      </c>
      <c r="C3139" s="2" t="s">
        <v>5759</v>
      </c>
      <c r="D3139" s="2" t="s">
        <v>632</v>
      </c>
      <c r="E3139" s="2" t="s">
        <v>22534</v>
      </c>
      <c r="F3139" s="2" t="s">
        <v>22535</v>
      </c>
      <c r="G3139" s="2" t="s">
        <v>714</v>
      </c>
      <c r="H3139" s="2" t="s">
        <v>22536</v>
      </c>
      <c r="I3139" s="2">
        <v>7019136522</v>
      </c>
      <c r="J3139" s="3" t="s">
        <v>22537</v>
      </c>
      <c r="K3139" s="4">
        <v>44674</v>
      </c>
      <c r="L3139" s="3" t="s">
        <v>22538</v>
      </c>
    </row>
    <row r="3140" spans="1:12" x14ac:dyDescent="0.2">
      <c r="A3140" s="1">
        <v>3139</v>
      </c>
      <c r="B3140" s="2" t="s">
        <v>22539</v>
      </c>
      <c r="C3140" s="2" t="s">
        <v>12767</v>
      </c>
      <c r="D3140" s="2" t="s">
        <v>10586</v>
      </c>
      <c r="E3140" s="2" t="s">
        <v>22540</v>
      </c>
      <c r="F3140" s="2" t="s">
        <v>22541</v>
      </c>
      <c r="G3140" s="2" t="s">
        <v>1013</v>
      </c>
      <c r="H3140" s="2" t="s">
        <v>22542</v>
      </c>
      <c r="I3140" s="2" t="s">
        <v>22543</v>
      </c>
      <c r="J3140" s="3" t="s">
        <v>22544</v>
      </c>
      <c r="K3140" s="4">
        <v>44375</v>
      </c>
      <c r="L3140" s="3" t="s">
        <v>22545</v>
      </c>
    </row>
    <row r="3141" spans="1:12" x14ac:dyDescent="0.2">
      <c r="A3141" s="1">
        <v>3140</v>
      </c>
      <c r="B3141" s="2" t="s">
        <v>22546</v>
      </c>
      <c r="C3141" s="2" t="s">
        <v>233</v>
      </c>
      <c r="D3141" s="2" t="s">
        <v>10578</v>
      </c>
      <c r="E3141" s="2" t="s">
        <v>22547</v>
      </c>
      <c r="F3141" s="2" t="s">
        <v>22548</v>
      </c>
      <c r="G3141" s="2" t="s">
        <v>599</v>
      </c>
      <c r="H3141" s="2" t="s">
        <v>22549</v>
      </c>
      <c r="I3141" s="2" t="s">
        <v>22550</v>
      </c>
      <c r="J3141" s="3" t="s">
        <v>22551</v>
      </c>
      <c r="K3141" s="4">
        <v>44101</v>
      </c>
      <c r="L3141" s="3" t="s">
        <v>22552</v>
      </c>
    </row>
    <row r="3142" spans="1:12" x14ac:dyDescent="0.2">
      <c r="A3142" s="1">
        <v>3141</v>
      </c>
      <c r="B3142" s="2" t="s">
        <v>22553</v>
      </c>
      <c r="C3142" s="2" t="s">
        <v>7259</v>
      </c>
      <c r="D3142" s="2" t="s">
        <v>22554</v>
      </c>
      <c r="E3142" s="2" t="s">
        <v>22555</v>
      </c>
      <c r="F3142" s="2" t="s">
        <v>22556</v>
      </c>
      <c r="G3142" s="2" t="s">
        <v>2826</v>
      </c>
      <c r="H3142" s="2" t="s">
        <v>22557</v>
      </c>
      <c r="I3142" s="2" t="s">
        <v>22558</v>
      </c>
      <c r="J3142" s="3" t="s">
        <v>22559</v>
      </c>
      <c r="K3142" s="4">
        <v>44237</v>
      </c>
      <c r="L3142" s="3" t="s">
        <v>22560</v>
      </c>
    </row>
    <row r="3143" spans="1:12" x14ac:dyDescent="0.2">
      <c r="A3143" s="1">
        <v>3142</v>
      </c>
      <c r="B3143" s="2" t="s">
        <v>22561</v>
      </c>
      <c r="C3143" s="2" t="s">
        <v>1530</v>
      </c>
      <c r="D3143" s="2" t="s">
        <v>1762</v>
      </c>
      <c r="E3143" s="2" t="s">
        <v>22562</v>
      </c>
      <c r="F3143" s="2" t="s">
        <v>22563</v>
      </c>
      <c r="G3143" s="2" t="s">
        <v>447</v>
      </c>
      <c r="H3143" s="2" t="s">
        <v>22564</v>
      </c>
      <c r="I3143" s="2" t="s">
        <v>22565</v>
      </c>
      <c r="J3143" s="3" t="s">
        <v>22566</v>
      </c>
      <c r="K3143" s="4">
        <v>44262</v>
      </c>
      <c r="L3143" s="3" t="s">
        <v>22567</v>
      </c>
    </row>
    <row r="3144" spans="1:12" x14ac:dyDescent="0.2">
      <c r="A3144" s="1">
        <v>3143</v>
      </c>
      <c r="B3144" s="2" t="s">
        <v>22568</v>
      </c>
      <c r="C3144" s="2" t="s">
        <v>4341</v>
      </c>
      <c r="D3144" s="2" t="s">
        <v>3797</v>
      </c>
      <c r="E3144" s="2" t="s">
        <v>22569</v>
      </c>
      <c r="F3144" s="2" t="s">
        <v>22570</v>
      </c>
      <c r="G3144" s="2" t="s">
        <v>5822</v>
      </c>
      <c r="H3144" s="2" t="s">
        <v>22571</v>
      </c>
      <c r="I3144" s="2" t="s">
        <v>22572</v>
      </c>
      <c r="J3144" s="3" t="s">
        <v>22573</v>
      </c>
      <c r="K3144" s="4">
        <v>43988</v>
      </c>
      <c r="L3144" s="3" t="s">
        <v>22574</v>
      </c>
    </row>
    <row r="3145" spans="1:12" x14ac:dyDescent="0.2">
      <c r="A3145" s="1">
        <v>3144</v>
      </c>
      <c r="B3145" s="2" t="s">
        <v>22575</v>
      </c>
      <c r="C3145" s="2" t="s">
        <v>1571</v>
      </c>
      <c r="D3145" s="2" t="s">
        <v>15744</v>
      </c>
      <c r="E3145" s="2" t="s">
        <v>22576</v>
      </c>
      <c r="F3145" s="2" t="s">
        <v>22577</v>
      </c>
      <c r="G3145" s="2" t="s">
        <v>134</v>
      </c>
      <c r="H3145" s="2" t="s">
        <v>22578</v>
      </c>
      <c r="I3145" s="2" t="s">
        <v>22579</v>
      </c>
      <c r="J3145" s="3" t="s">
        <v>22580</v>
      </c>
      <c r="K3145" s="4">
        <v>43939</v>
      </c>
      <c r="L3145" s="3" t="s">
        <v>22581</v>
      </c>
    </row>
    <row r="3146" spans="1:12" x14ac:dyDescent="0.2">
      <c r="A3146" s="1">
        <v>3145</v>
      </c>
      <c r="B3146" s="2" t="s">
        <v>22582</v>
      </c>
      <c r="C3146" s="2" t="s">
        <v>4822</v>
      </c>
      <c r="D3146" s="2" t="s">
        <v>7622</v>
      </c>
      <c r="E3146" s="2" t="s">
        <v>22583</v>
      </c>
      <c r="F3146" s="2" t="s">
        <v>22584</v>
      </c>
      <c r="G3146" s="2" t="s">
        <v>1050</v>
      </c>
      <c r="H3146" s="2" t="s">
        <v>22585</v>
      </c>
      <c r="I3146" s="2" t="s">
        <v>22586</v>
      </c>
      <c r="J3146" s="3" t="s">
        <v>22587</v>
      </c>
      <c r="K3146" s="4">
        <v>44710</v>
      </c>
      <c r="L3146" s="3" t="s">
        <v>22588</v>
      </c>
    </row>
    <row r="3147" spans="1:12" x14ac:dyDescent="0.2">
      <c r="A3147" s="1">
        <v>3146</v>
      </c>
      <c r="B3147" s="2" t="s">
        <v>22589</v>
      </c>
      <c r="C3147" s="2" t="s">
        <v>2890</v>
      </c>
      <c r="D3147" s="2" t="s">
        <v>973</v>
      </c>
      <c r="E3147" s="2" t="s">
        <v>106</v>
      </c>
      <c r="F3147" s="2" t="s">
        <v>22590</v>
      </c>
      <c r="G3147" s="2" t="s">
        <v>200</v>
      </c>
      <c r="H3147" s="2" t="s">
        <v>22591</v>
      </c>
      <c r="I3147" s="2">
        <v>8755039492</v>
      </c>
      <c r="J3147" s="3" t="s">
        <v>22592</v>
      </c>
      <c r="K3147" s="4">
        <v>44131</v>
      </c>
      <c r="L3147" s="3" t="s">
        <v>22593</v>
      </c>
    </row>
    <row r="3148" spans="1:12" x14ac:dyDescent="0.2">
      <c r="A3148" s="1">
        <v>3147</v>
      </c>
      <c r="B3148" s="2" t="s">
        <v>22594</v>
      </c>
      <c r="C3148" s="2" t="s">
        <v>9034</v>
      </c>
      <c r="D3148" s="2" t="s">
        <v>4264</v>
      </c>
      <c r="E3148" s="2" t="s">
        <v>22595</v>
      </c>
      <c r="F3148" s="2" t="s">
        <v>22596</v>
      </c>
      <c r="G3148" s="2" t="s">
        <v>301</v>
      </c>
      <c r="H3148" s="2" t="s">
        <v>22597</v>
      </c>
      <c r="I3148" s="2" t="s">
        <v>22598</v>
      </c>
      <c r="J3148" s="3" t="s">
        <v>22599</v>
      </c>
      <c r="K3148" s="4">
        <v>44200</v>
      </c>
      <c r="L3148" s="3" t="s">
        <v>22600</v>
      </c>
    </row>
    <row r="3149" spans="1:12" x14ac:dyDescent="0.2">
      <c r="A3149" s="1">
        <v>3148</v>
      </c>
      <c r="B3149" s="2" t="s">
        <v>22601</v>
      </c>
      <c r="C3149" s="2" t="s">
        <v>756</v>
      </c>
      <c r="D3149" s="2" t="s">
        <v>6016</v>
      </c>
      <c r="E3149" s="2" t="s">
        <v>22602</v>
      </c>
      <c r="F3149" s="2" t="s">
        <v>22603</v>
      </c>
      <c r="G3149" s="2" t="s">
        <v>3478</v>
      </c>
      <c r="H3149" s="2">
        <v>8076336590</v>
      </c>
      <c r="I3149" s="2" t="s">
        <v>22604</v>
      </c>
      <c r="J3149" s="3" t="s">
        <v>22605</v>
      </c>
      <c r="K3149" s="4">
        <v>44706</v>
      </c>
      <c r="L3149" s="3" t="s">
        <v>22606</v>
      </c>
    </row>
    <row r="3150" spans="1:12" x14ac:dyDescent="0.2">
      <c r="A3150" s="1">
        <v>3149</v>
      </c>
      <c r="B3150" s="2" t="s">
        <v>22607</v>
      </c>
      <c r="C3150" s="2" t="s">
        <v>3708</v>
      </c>
      <c r="D3150" s="2" t="s">
        <v>963</v>
      </c>
      <c r="E3150" s="2" t="s">
        <v>22608</v>
      </c>
      <c r="F3150" s="2" t="s">
        <v>22609</v>
      </c>
      <c r="G3150" s="2" t="s">
        <v>6294</v>
      </c>
      <c r="H3150" s="2" t="s">
        <v>22610</v>
      </c>
      <c r="I3150" s="2" t="s">
        <v>22611</v>
      </c>
      <c r="J3150" s="3" t="s">
        <v>22612</v>
      </c>
      <c r="K3150" s="4">
        <v>44066</v>
      </c>
      <c r="L3150" s="3" t="s">
        <v>22613</v>
      </c>
    </row>
    <row r="3151" spans="1:12" x14ac:dyDescent="0.2">
      <c r="A3151" s="1">
        <v>3150</v>
      </c>
      <c r="B3151" s="2" t="s">
        <v>22614</v>
      </c>
      <c r="C3151" s="2" t="s">
        <v>15257</v>
      </c>
      <c r="D3151" s="2" t="s">
        <v>8099</v>
      </c>
      <c r="E3151" s="2" t="s">
        <v>22615</v>
      </c>
      <c r="F3151" s="2" t="s">
        <v>22616</v>
      </c>
      <c r="G3151" s="2" t="s">
        <v>2051</v>
      </c>
      <c r="H3151" s="2" t="s">
        <v>22617</v>
      </c>
      <c r="I3151" s="2" t="s">
        <v>22618</v>
      </c>
      <c r="J3151" s="3" t="s">
        <v>22619</v>
      </c>
      <c r="K3151" s="4">
        <v>44153</v>
      </c>
      <c r="L3151" s="3" t="s">
        <v>17503</v>
      </c>
    </row>
    <row r="3152" spans="1:12" x14ac:dyDescent="0.2">
      <c r="A3152" s="1">
        <v>3151</v>
      </c>
      <c r="B3152" s="2" t="s">
        <v>22620</v>
      </c>
      <c r="C3152" s="2" t="s">
        <v>2676</v>
      </c>
      <c r="D3152" s="2" t="s">
        <v>8332</v>
      </c>
      <c r="E3152" s="2" t="s">
        <v>22621</v>
      </c>
      <c r="F3152" s="2" t="s">
        <v>22622</v>
      </c>
      <c r="G3152" s="2" t="s">
        <v>1489</v>
      </c>
      <c r="H3152" s="2" t="s">
        <v>22623</v>
      </c>
      <c r="I3152" s="2" t="s">
        <v>22624</v>
      </c>
      <c r="J3152" s="3" t="s">
        <v>22625</v>
      </c>
      <c r="K3152" s="4">
        <v>43998</v>
      </c>
      <c r="L3152" s="3" t="s">
        <v>22626</v>
      </c>
    </row>
    <row r="3153" spans="1:12" x14ac:dyDescent="0.2">
      <c r="A3153" s="1">
        <v>3152</v>
      </c>
      <c r="B3153" s="2" t="s">
        <v>22627</v>
      </c>
      <c r="C3153" s="2" t="s">
        <v>1377</v>
      </c>
      <c r="D3153" s="2" t="s">
        <v>1954</v>
      </c>
      <c r="E3153" s="2" t="s">
        <v>22628</v>
      </c>
      <c r="F3153" s="2" t="s">
        <v>22629</v>
      </c>
      <c r="G3153" s="2" t="s">
        <v>1213</v>
      </c>
      <c r="H3153" s="2" t="s">
        <v>22630</v>
      </c>
      <c r="I3153" s="2" t="s">
        <v>22631</v>
      </c>
      <c r="J3153" s="3" t="s">
        <v>22632</v>
      </c>
      <c r="K3153" s="4">
        <v>44481</v>
      </c>
      <c r="L3153" s="3" t="s">
        <v>22633</v>
      </c>
    </row>
    <row r="3154" spans="1:12" x14ac:dyDescent="0.2">
      <c r="A3154" s="1">
        <v>3153</v>
      </c>
      <c r="B3154" s="2" t="s">
        <v>22634</v>
      </c>
      <c r="C3154" s="2" t="s">
        <v>7167</v>
      </c>
      <c r="D3154" s="2" t="s">
        <v>9744</v>
      </c>
      <c r="E3154" s="2" t="s">
        <v>22635</v>
      </c>
      <c r="F3154" s="2" t="s">
        <v>22636</v>
      </c>
      <c r="G3154" s="2" t="s">
        <v>457</v>
      </c>
      <c r="H3154" s="2" t="s">
        <v>22637</v>
      </c>
      <c r="I3154" s="2" t="s">
        <v>22638</v>
      </c>
      <c r="J3154" s="3" t="s">
        <v>22639</v>
      </c>
      <c r="K3154" s="4">
        <v>43944</v>
      </c>
      <c r="L3154" s="3" t="s">
        <v>22640</v>
      </c>
    </row>
    <row r="3155" spans="1:12" x14ac:dyDescent="0.2">
      <c r="A3155" s="1">
        <v>3154</v>
      </c>
      <c r="B3155" s="2" t="s">
        <v>22641</v>
      </c>
      <c r="C3155" s="2" t="s">
        <v>1245</v>
      </c>
      <c r="D3155" s="2" t="s">
        <v>2058</v>
      </c>
      <c r="E3155" s="2" t="s">
        <v>22642</v>
      </c>
      <c r="F3155" s="2" t="s">
        <v>22643</v>
      </c>
      <c r="G3155" s="2" t="s">
        <v>882</v>
      </c>
      <c r="H3155" s="2" t="s">
        <v>22644</v>
      </c>
      <c r="I3155" s="2" t="s">
        <v>22645</v>
      </c>
      <c r="J3155" s="3" t="s">
        <v>22646</v>
      </c>
      <c r="K3155" s="4">
        <v>44369</v>
      </c>
      <c r="L3155" s="3" t="s">
        <v>11795</v>
      </c>
    </row>
    <row r="3156" spans="1:12" x14ac:dyDescent="0.2">
      <c r="A3156" s="1">
        <v>3155</v>
      </c>
      <c r="B3156" s="2" t="s">
        <v>22647</v>
      </c>
      <c r="C3156" s="2" t="s">
        <v>4895</v>
      </c>
      <c r="D3156" s="2" t="s">
        <v>784</v>
      </c>
      <c r="E3156" s="2" t="s">
        <v>22648</v>
      </c>
      <c r="F3156" s="2" t="s">
        <v>22649</v>
      </c>
      <c r="G3156" s="2" t="s">
        <v>4177</v>
      </c>
      <c r="H3156" s="2" t="s">
        <v>22650</v>
      </c>
      <c r="I3156" s="2" t="s">
        <v>22651</v>
      </c>
      <c r="J3156" s="3" t="s">
        <v>22652</v>
      </c>
      <c r="K3156" s="4">
        <v>44164</v>
      </c>
      <c r="L3156" s="3" t="s">
        <v>11835</v>
      </c>
    </row>
    <row r="3157" spans="1:12" x14ac:dyDescent="0.2">
      <c r="A3157" s="1">
        <v>3156</v>
      </c>
      <c r="B3157" s="2" t="s">
        <v>22653</v>
      </c>
      <c r="C3157" s="2" t="s">
        <v>585</v>
      </c>
      <c r="D3157" s="2" t="s">
        <v>7077</v>
      </c>
      <c r="E3157" s="2" t="s">
        <v>22654</v>
      </c>
      <c r="F3157" s="2" t="s">
        <v>22319</v>
      </c>
      <c r="G3157" s="2" t="s">
        <v>2061</v>
      </c>
      <c r="H3157" s="2" t="s">
        <v>22655</v>
      </c>
      <c r="I3157" s="2" t="s">
        <v>22656</v>
      </c>
      <c r="J3157" s="3" t="s">
        <v>22657</v>
      </c>
      <c r="K3157" s="4">
        <v>44229</v>
      </c>
      <c r="L3157" s="3" t="s">
        <v>22658</v>
      </c>
    </row>
    <row r="3158" spans="1:12" x14ac:dyDescent="0.2">
      <c r="A3158" s="1">
        <v>3157</v>
      </c>
      <c r="B3158" s="2" t="s">
        <v>22659</v>
      </c>
      <c r="C3158" s="2" t="s">
        <v>5510</v>
      </c>
      <c r="D3158" s="2" t="s">
        <v>5715</v>
      </c>
      <c r="E3158" s="2" t="s">
        <v>22660</v>
      </c>
      <c r="F3158" s="2" t="s">
        <v>22661</v>
      </c>
      <c r="G3158" s="2" t="s">
        <v>1050</v>
      </c>
      <c r="H3158" s="2" t="s">
        <v>22662</v>
      </c>
      <c r="I3158" s="2" t="s">
        <v>22663</v>
      </c>
      <c r="J3158" s="3" t="s">
        <v>22664</v>
      </c>
      <c r="K3158" s="4">
        <v>43850</v>
      </c>
      <c r="L3158" s="3" t="s">
        <v>22665</v>
      </c>
    </row>
    <row r="3159" spans="1:12" x14ac:dyDescent="0.2">
      <c r="A3159" s="1">
        <v>3158</v>
      </c>
      <c r="B3159" s="2" t="s">
        <v>22666</v>
      </c>
      <c r="C3159" s="2" t="s">
        <v>139</v>
      </c>
      <c r="D3159" s="2" t="s">
        <v>22667</v>
      </c>
      <c r="E3159" s="2" t="s">
        <v>22668</v>
      </c>
      <c r="F3159" s="2" t="s">
        <v>22669</v>
      </c>
      <c r="G3159" s="2" t="s">
        <v>7639</v>
      </c>
      <c r="H3159" s="2" t="s">
        <v>22670</v>
      </c>
      <c r="I3159" s="2" t="s">
        <v>22671</v>
      </c>
      <c r="J3159" s="3" t="s">
        <v>22672</v>
      </c>
      <c r="K3159" s="4">
        <v>44228</v>
      </c>
      <c r="L3159" s="3" t="s">
        <v>22673</v>
      </c>
    </row>
    <row r="3160" spans="1:12" x14ac:dyDescent="0.2">
      <c r="A3160" s="1">
        <v>3159</v>
      </c>
      <c r="B3160" s="2" t="s">
        <v>22674</v>
      </c>
      <c r="C3160" s="2" t="s">
        <v>14147</v>
      </c>
      <c r="D3160" s="2" t="s">
        <v>1671</v>
      </c>
      <c r="E3160" s="2" t="s">
        <v>22675</v>
      </c>
      <c r="F3160" s="2" t="s">
        <v>22676</v>
      </c>
      <c r="G3160" s="2" t="s">
        <v>7850</v>
      </c>
      <c r="H3160" s="2" t="s">
        <v>22677</v>
      </c>
      <c r="I3160" s="2" t="s">
        <v>22678</v>
      </c>
      <c r="J3160" s="3" t="s">
        <v>22679</v>
      </c>
      <c r="K3160" s="4">
        <v>44599</v>
      </c>
      <c r="L3160" s="3" t="s">
        <v>22680</v>
      </c>
    </row>
    <row r="3161" spans="1:12" x14ac:dyDescent="0.2">
      <c r="A3161" s="1">
        <v>3160</v>
      </c>
      <c r="B3161" s="2" t="s">
        <v>22681</v>
      </c>
      <c r="C3161" s="2" t="s">
        <v>8152</v>
      </c>
      <c r="D3161" s="2" t="s">
        <v>623</v>
      </c>
      <c r="E3161" s="2" t="s">
        <v>22682</v>
      </c>
      <c r="F3161" s="2" t="s">
        <v>22683</v>
      </c>
      <c r="G3161" s="2" t="s">
        <v>714</v>
      </c>
      <c r="H3161" s="2" t="s">
        <v>22684</v>
      </c>
      <c r="I3161" s="2">
        <f>1-816-464-818</f>
        <v>-2097</v>
      </c>
      <c r="J3161" s="3" t="s">
        <v>22685</v>
      </c>
      <c r="K3161" s="4">
        <v>44007</v>
      </c>
      <c r="L3161" s="3" t="s">
        <v>22686</v>
      </c>
    </row>
    <row r="3162" spans="1:12" x14ac:dyDescent="0.2">
      <c r="A3162" s="1">
        <v>3161</v>
      </c>
      <c r="B3162" s="2" t="s">
        <v>22687</v>
      </c>
      <c r="C3162" s="2" t="s">
        <v>1145</v>
      </c>
      <c r="D3162" s="2" t="s">
        <v>15717</v>
      </c>
      <c r="E3162" s="2" t="s">
        <v>22688</v>
      </c>
      <c r="F3162" s="2" t="s">
        <v>22689</v>
      </c>
      <c r="G3162" s="2" t="s">
        <v>816</v>
      </c>
      <c r="H3162" s="2" t="s">
        <v>22690</v>
      </c>
      <c r="I3162" s="2" t="s">
        <v>22691</v>
      </c>
      <c r="J3162" s="3" t="s">
        <v>22692</v>
      </c>
      <c r="K3162" s="4">
        <v>44434</v>
      </c>
      <c r="L3162" s="3" t="s">
        <v>22693</v>
      </c>
    </row>
    <row r="3163" spans="1:12" x14ac:dyDescent="0.2">
      <c r="A3163" s="1">
        <v>3162</v>
      </c>
      <c r="B3163" s="2" t="s">
        <v>22694</v>
      </c>
      <c r="C3163" s="2" t="s">
        <v>9540</v>
      </c>
      <c r="D3163" s="2" t="s">
        <v>167</v>
      </c>
      <c r="E3163" s="2" t="s">
        <v>22695</v>
      </c>
      <c r="F3163" s="2" t="s">
        <v>22696</v>
      </c>
      <c r="G3163" s="2" t="s">
        <v>89</v>
      </c>
      <c r="H3163" s="2" t="s">
        <v>22697</v>
      </c>
      <c r="I3163" s="2" t="s">
        <v>22698</v>
      </c>
      <c r="J3163" s="3" t="s">
        <v>22699</v>
      </c>
      <c r="K3163" s="4">
        <v>44306</v>
      </c>
      <c r="L3163" s="3" t="s">
        <v>22700</v>
      </c>
    </row>
    <row r="3164" spans="1:12" x14ac:dyDescent="0.2">
      <c r="A3164" s="1">
        <v>3163</v>
      </c>
      <c r="B3164" s="2" t="s">
        <v>22701</v>
      </c>
      <c r="C3164" s="2" t="s">
        <v>1154</v>
      </c>
      <c r="D3164" s="2" t="s">
        <v>22702</v>
      </c>
      <c r="E3164" s="2" t="s">
        <v>22703</v>
      </c>
      <c r="F3164" s="2" t="s">
        <v>22704</v>
      </c>
      <c r="G3164" s="2" t="s">
        <v>1041</v>
      </c>
      <c r="H3164" s="2" t="s">
        <v>22705</v>
      </c>
      <c r="I3164" s="2" t="s">
        <v>22706</v>
      </c>
      <c r="J3164" s="3" t="s">
        <v>22707</v>
      </c>
      <c r="K3164" s="4">
        <v>44679</v>
      </c>
      <c r="L3164" s="3" t="s">
        <v>20665</v>
      </c>
    </row>
    <row r="3165" spans="1:12" x14ac:dyDescent="0.2">
      <c r="A3165" s="1">
        <v>3164</v>
      </c>
      <c r="B3165" s="2" t="s">
        <v>22708</v>
      </c>
      <c r="C3165" s="2" t="s">
        <v>1661</v>
      </c>
      <c r="D3165" s="2" t="s">
        <v>6932</v>
      </c>
      <c r="E3165" s="2" t="s">
        <v>22709</v>
      </c>
      <c r="F3165" s="2" t="s">
        <v>22710</v>
      </c>
      <c r="G3165" s="2" t="s">
        <v>1544</v>
      </c>
      <c r="H3165" s="2" t="s">
        <v>22711</v>
      </c>
      <c r="I3165" s="2" t="s">
        <v>22712</v>
      </c>
      <c r="J3165" s="3" t="s">
        <v>22713</v>
      </c>
      <c r="K3165" s="4">
        <v>44459</v>
      </c>
      <c r="L3165" s="3" t="s">
        <v>22714</v>
      </c>
    </row>
    <row r="3166" spans="1:12" x14ac:dyDescent="0.2">
      <c r="A3166" s="1">
        <v>3165</v>
      </c>
      <c r="B3166" s="2" t="s">
        <v>22715</v>
      </c>
      <c r="C3166" s="2" t="s">
        <v>4467</v>
      </c>
      <c r="D3166" s="2" t="s">
        <v>4317</v>
      </c>
      <c r="E3166" s="2" t="s">
        <v>22716</v>
      </c>
      <c r="F3166" s="2" t="s">
        <v>9036</v>
      </c>
      <c r="G3166" s="2" t="s">
        <v>2577</v>
      </c>
      <c r="H3166" s="2" t="s">
        <v>22717</v>
      </c>
      <c r="I3166" s="2" t="s">
        <v>22718</v>
      </c>
      <c r="J3166" s="3" t="s">
        <v>22719</v>
      </c>
      <c r="K3166" s="4">
        <v>44163</v>
      </c>
      <c r="L3166" s="3" t="s">
        <v>22720</v>
      </c>
    </row>
    <row r="3167" spans="1:12" x14ac:dyDescent="0.2">
      <c r="A3167" s="1">
        <v>3166</v>
      </c>
      <c r="B3167" s="2" t="s">
        <v>22721</v>
      </c>
      <c r="C3167" s="2" t="s">
        <v>4430</v>
      </c>
      <c r="D3167" s="2" t="s">
        <v>8994</v>
      </c>
      <c r="E3167" s="2" t="s">
        <v>22722</v>
      </c>
      <c r="F3167" s="2" t="s">
        <v>22723</v>
      </c>
      <c r="G3167" s="2" t="s">
        <v>3133</v>
      </c>
      <c r="H3167" s="2" t="s">
        <v>22724</v>
      </c>
      <c r="I3167" s="2" t="s">
        <v>22725</v>
      </c>
      <c r="J3167" s="3" t="s">
        <v>22726</v>
      </c>
      <c r="K3167" s="4">
        <v>44503</v>
      </c>
      <c r="L3167" s="3" t="s">
        <v>22727</v>
      </c>
    </row>
    <row r="3168" spans="1:12" x14ac:dyDescent="0.2">
      <c r="A3168" s="1">
        <v>3167</v>
      </c>
      <c r="B3168" s="2" t="s">
        <v>22728</v>
      </c>
      <c r="C3168" s="2" t="s">
        <v>916</v>
      </c>
      <c r="D3168" s="2" t="s">
        <v>5243</v>
      </c>
      <c r="E3168" s="2" t="s">
        <v>22729</v>
      </c>
      <c r="F3168" s="2" t="s">
        <v>22730</v>
      </c>
      <c r="G3168" s="2" t="s">
        <v>283</v>
      </c>
      <c r="H3168" s="2" t="s">
        <v>22731</v>
      </c>
      <c r="I3168" s="2" t="s">
        <v>22732</v>
      </c>
      <c r="J3168" s="3" t="s">
        <v>22733</v>
      </c>
      <c r="K3168" s="4">
        <v>44681</v>
      </c>
      <c r="L3168" s="3" t="s">
        <v>22734</v>
      </c>
    </row>
    <row r="3169" spans="1:12" x14ac:dyDescent="0.2">
      <c r="A3169" s="1">
        <v>3168</v>
      </c>
      <c r="B3169" s="2" t="s">
        <v>22735</v>
      </c>
      <c r="C3169" s="2" t="s">
        <v>4341</v>
      </c>
      <c r="D3169" s="2" t="s">
        <v>9923</v>
      </c>
      <c r="E3169" s="2" t="s">
        <v>22736</v>
      </c>
      <c r="F3169" s="2" t="s">
        <v>22737</v>
      </c>
      <c r="G3169" s="2" t="s">
        <v>350</v>
      </c>
      <c r="H3169" s="2" t="s">
        <v>22738</v>
      </c>
      <c r="I3169" s="2" t="s">
        <v>22739</v>
      </c>
      <c r="J3169" s="3" t="s">
        <v>22740</v>
      </c>
      <c r="K3169" s="4">
        <v>44251</v>
      </c>
      <c r="L3169" s="3" t="s">
        <v>22741</v>
      </c>
    </row>
    <row r="3170" spans="1:12" x14ac:dyDescent="0.2">
      <c r="A3170" s="1">
        <v>3169</v>
      </c>
      <c r="B3170" s="2" t="s">
        <v>22742</v>
      </c>
      <c r="C3170" s="2" t="s">
        <v>1938</v>
      </c>
      <c r="D3170" s="2" t="s">
        <v>178</v>
      </c>
      <c r="E3170" s="2" t="s">
        <v>22743</v>
      </c>
      <c r="F3170" s="2" t="s">
        <v>22744</v>
      </c>
      <c r="G3170" s="2" t="s">
        <v>1837</v>
      </c>
      <c r="H3170" s="2" t="s">
        <v>22745</v>
      </c>
      <c r="I3170" s="2" t="s">
        <v>22746</v>
      </c>
      <c r="J3170" s="3" t="s">
        <v>22747</v>
      </c>
      <c r="K3170" s="4">
        <v>43921</v>
      </c>
      <c r="L3170" s="3" t="s">
        <v>22748</v>
      </c>
    </row>
    <row r="3171" spans="1:12" x14ac:dyDescent="0.2">
      <c r="A3171" s="1">
        <v>3170</v>
      </c>
      <c r="B3171" s="2" t="s">
        <v>22749</v>
      </c>
      <c r="C3171" s="2" t="s">
        <v>307</v>
      </c>
      <c r="D3171" s="2" t="s">
        <v>6197</v>
      </c>
      <c r="E3171" s="2" t="s">
        <v>22750</v>
      </c>
      <c r="F3171" s="2" t="s">
        <v>22751</v>
      </c>
      <c r="G3171" s="2" t="s">
        <v>1213</v>
      </c>
      <c r="H3171" s="2" t="s">
        <v>22752</v>
      </c>
      <c r="I3171" s="2">
        <v>2564221570</v>
      </c>
      <c r="J3171" s="3" t="s">
        <v>22753</v>
      </c>
      <c r="K3171" s="4">
        <v>43939</v>
      </c>
      <c r="L3171" s="3" t="s">
        <v>11885</v>
      </c>
    </row>
    <row r="3172" spans="1:12" x14ac:dyDescent="0.2">
      <c r="A3172" s="1">
        <v>3171</v>
      </c>
      <c r="B3172" s="2" t="s">
        <v>22754</v>
      </c>
      <c r="C3172" s="2" t="s">
        <v>22755</v>
      </c>
      <c r="D3172" s="2" t="s">
        <v>10706</v>
      </c>
      <c r="E3172" s="2" t="s">
        <v>22756</v>
      </c>
      <c r="F3172" s="2" t="s">
        <v>22757</v>
      </c>
      <c r="G3172" s="2" t="s">
        <v>2089</v>
      </c>
      <c r="H3172" s="2">
        <v>920319570</v>
      </c>
      <c r="I3172" s="2" t="s">
        <v>22758</v>
      </c>
      <c r="J3172" s="3" t="s">
        <v>22759</v>
      </c>
      <c r="K3172" s="4">
        <v>43835</v>
      </c>
      <c r="L3172" s="3" t="s">
        <v>22760</v>
      </c>
    </row>
    <row r="3173" spans="1:12" x14ac:dyDescent="0.2">
      <c r="A3173" s="1">
        <v>3172</v>
      </c>
      <c r="B3173" s="2" t="s">
        <v>22761</v>
      </c>
      <c r="C3173" s="2" t="s">
        <v>5532</v>
      </c>
      <c r="D3173" s="2" t="s">
        <v>2012</v>
      </c>
      <c r="E3173" s="2" t="s">
        <v>22762</v>
      </c>
      <c r="F3173" s="2" t="s">
        <v>22763</v>
      </c>
      <c r="G3173" s="2" t="s">
        <v>1479</v>
      </c>
      <c r="H3173" s="2">
        <v>6033686279</v>
      </c>
      <c r="I3173" s="2" t="s">
        <v>22764</v>
      </c>
      <c r="J3173" s="3" t="s">
        <v>22765</v>
      </c>
      <c r="K3173" s="4">
        <v>44465</v>
      </c>
      <c r="L3173" s="3" t="s">
        <v>22766</v>
      </c>
    </row>
    <row r="3174" spans="1:12" x14ac:dyDescent="0.2">
      <c r="A3174" s="1">
        <v>3173</v>
      </c>
      <c r="B3174" s="2" t="s">
        <v>22767</v>
      </c>
      <c r="C3174" s="2" t="s">
        <v>1109</v>
      </c>
      <c r="D3174" s="2" t="s">
        <v>18986</v>
      </c>
      <c r="E3174" s="2" t="s">
        <v>22768</v>
      </c>
      <c r="F3174" s="2" t="s">
        <v>22769</v>
      </c>
      <c r="G3174" s="2" t="s">
        <v>2255</v>
      </c>
      <c r="H3174" s="2" t="s">
        <v>22770</v>
      </c>
      <c r="I3174" s="2" t="s">
        <v>22771</v>
      </c>
      <c r="J3174" s="3" t="s">
        <v>22772</v>
      </c>
      <c r="K3174" s="4">
        <v>44049</v>
      </c>
      <c r="L3174" s="3" t="s">
        <v>22773</v>
      </c>
    </row>
    <row r="3175" spans="1:12" x14ac:dyDescent="0.2">
      <c r="A3175" s="1">
        <v>3174</v>
      </c>
      <c r="B3175" s="2" t="s">
        <v>22774</v>
      </c>
      <c r="C3175" s="2" t="s">
        <v>3068</v>
      </c>
      <c r="D3175" s="2" t="s">
        <v>3685</v>
      </c>
      <c r="E3175" s="2" t="s">
        <v>22775</v>
      </c>
      <c r="F3175" s="2" t="s">
        <v>22776</v>
      </c>
      <c r="G3175" s="2" t="s">
        <v>570</v>
      </c>
      <c r="H3175" s="2" t="s">
        <v>22777</v>
      </c>
      <c r="I3175" s="2" t="s">
        <v>22778</v>
      </c>
      <c r="J3175" s="3" t="s">
        <v>22779</v>
      </c>
      <c r="K3175" s="4">
        <v>44490</v>
      </c>
      <c r="L3175" s="3" t="s">
        <v>22780</v>
      </c>
    </row>
    <row r="3176" spans="1:12" x14ac:dyDescent="0.2">
      <c r="A3176" s="1">
        <v>3175</v>
      </c>
      <c r="B3176" s="2" t="s">
        <v>22781</v>
      </c>
      <c r="C3176" s="2" t="s">
        <v>5834</v>
      </c>
      <c r="D3176" s="2" t="s">
        <v>22782</v>
      </c>
      <c r="E3176" s="2" t="s">
        <v>22783</v>
      </c>
      <c r="F3176" s="2" t="s">
        <v>22784</v>
      </c>
      <c r="G3176" s="2" t="s">
        <v>467</v>
      </c>
      <c r="H3176" s="2" t="s">
        <v>22785</v>
      </c>
      <c r="I3176" s="2" t="s">
        <v>22786</v>
      </c>
      <c r="J3176" s="3" t="s">
        <v>22787</v>
      </c>
      <c r="K3176" s="4">
        <v>44663</v>
      </c>
      <c r="L3176" s="3" t="s">
        <v>22788</v>
      </c>
    </row>
    <row r="3177" spans="1:12" x14ac:dyDescent="0.2">
      <c r="A3177" s="1">
        <v>3176</v>
      </c>
      <c r="B3177" s="2" t="s">
        <v>22789</v>
      </c>
      <c r="C3177" s="2" t="s">
        <v>972</v>
      </c>
      <c r="D3177" s="2" t="s">
        <v>720</v>
      </c>
      <c r="E3177" s="2" t="s">
        <v>22790</v>
      </c>
      <c r="F3177" s="2" t="s">
        <v>22791</v>
      </c>
      <c r="G3177" s="2" t="s">
        <v>892</v>
      </c>
      <c r="H3177" s="2" t="s">
        <v>22792</v>
      </c>
      <c r="I3177" s="2" t="s">
        <v>22793</v>
      </c>
      <c r="J3177" s="3" t="s">
        <v>22794</v>
      </c>
      <c r="K3177" s="4">
        <v>43899</v>
      </c>
      <c r="L3177" s="3" t="s">
        <v>6917</v>
      </c>
    </row>
    <row r="3178" spans="1:12" x14ac:dyDescent="0.2">
      <c r="A3178" s="1">
        <v>3177</v>
      </c>
      <c r="B3178" s="2" t="s">
        <v>22795</v>
      </c>
      <c r="C3178" s="2" t="s">
        <v>1879</v>
      </c>
      <c r="D3178" s="2" t="s">
        <v>6325</v>
      </c>
      <c r="E3178" s="2" t="s">
        <v>22796</v>
      </c>
      <c r="F3178" s="2" t="s">
        <v>22797</v>
      </c>
      <c r="G3178" s="2" t="s">
        <v>2089</v>
      </c>
      <c r="H3178" s="2" t="s">
        <v>22798</v>
      </c>
      <c r="I3178" s="2">
        <v>4541115638</v>
      </c>
      <c r="J3178" s="3" t="s">
        <v>22799</v>
      </c>
      <c r="K3178" s="4">
        <v>44034</v>
      </c>
      <c r="L3178" s="3" t="s">
        <v>22800</v>
      </c>
    </row>
    <row r="3179" spans="1:12" x14ac:dyDescent="0.2">
      <c r="A3179" s="1">
        <v>3178</v>
      </c>
      <c r="B3179" s="2" t="s">
        <v>22801</v>
      </c>
      <c r="C3179" s="2" t="s">
        <v>9901</v>
      </c>
      <c r="D3179" s="2" t="s">
        <v>10982</v>
      </c>
      <c r="E3179" s="2" t="s">
        <v>22802</v>
      </c>
      <c r="F3179" s="2" t="s">
        <v>22803</v>
      </c>
      <c r="G3179" s="2" t="s">
        <v>796</v>
      </c>
      <c r="H3179" s="2" t="s">
        <v>22804</v>
      </c>
      <c r="I3179" s="2" t="s">
        <v>22805</v>
      </c>
      <c r="J3179" s="3" t="s">
        <v>22806</v>
      </c>
      <c r="K3179" s="4">
        <v>44414</v>
      </c>
      <c r="L3179" s="3" t="s">
        <v>22807</v>
      </c>
    </row>
    <row r="3180" spans="1:12" x14ac:dyDescent="0.2">
      <c r="A3180" s="1">
        <v>3179</v>
      </c>
      <c r="B3180" s="2" t="s">
        <v>22808</v>
      </c>
      <c r="C3180" s="2" t="s">
        <v>9915</v>
      </c>
      <c r="D3180" s="2" t="s">
        <v>2270</v>
      </c>
      <c r="E3180" s="2" t="s">
        <v>22809</v>
      </c>
      <c r="F3180" s="2" t="s">
        <v>22810</v>
      </c>
      <c r="G3180" s="2" t="s">
        <v>3832</v>
      </c>
      <c r="H3180" s="2" t="s">
        <v>22811</v>
      </c>
      <c r="I3180" s="2" t="s">
        <v>22812</v>
      </c>
      <c r="J3180" s="3" t="s">
        <v>22813</v>
      </c>
      <c r="K3180" s="4">
        <v>43971</v>
      </c>
      <c r="L3180" s="3" t="s">
        <v>22814</v>
      </c>
    </row>
    <row r="3181" spans="1:12" x14ac:dyDescent="0.2">
      <c r="A3181" s="1">
        <v>3180</v>
      </c>
      <c r="B3181" s="2" t="s">
        <v>22815</v>
      </c>
      <c r="C3181" s="2" t="s">
        <v>5759</v>
      </c>
      <c r="D3181" s="2" t="s">
        <v>7121</v>
      </c>
      <c r="E3181" s="2" t="s">
        <v>22816</v>
      </c>
      <c r="F3181" s="2" t="s">
        <v>22817</v>
      </c>
      <c r="G3181" s="2" t="s">
        <v>5917</v>
      </c>
      <c r="H3181" s="2" t="s">
        <v>22818</v>
      </c>
      <c r="I3181" s="2">
        <v>7588641546</v>
      </c>
      <c r="J3181" s="3" t="s">
        <v>22819</v>
      </c>
      <c r="K3181" s="4">
        <v>44520</v>
      </c>
      <c r="L3181" s="3" t="s">
        <v>22820</v>
      </c>
    </row>
    <row r="3182" spans="1:12" x14ac:dyDescent="0.2">
      <c r="A3182" s="1">
        <v>3181</v>
      </c>
      <c r="B3182" s="2" t="s">
        <v>22821</v>
      </c>
      <c r="C3182" s="2" t="s">
        <v>6813</v>
      </c>
      <c r="D3182" s="2" t="s">
        <v>1165</v>
      </c>
      <c r="E3182" s="2" t="s">
        <v>22822</v>
      </c>
      <c r="F3182" s="2" t="s">
        <v>22823</v>
      </c>
      <c r="G3182" s="2" t="s">
        <v>447</v>
      </c>
      <c r="H3182" s="2" t="s">
        <v>22824</v>
      </c>
      <c r="I3182" s="2" t="s">
        <v>22825</v>
      </c>
      <c r="J3182" s="3" t="s">
        <v>22826</v>
      </c>
      <c r="K3182" s="4">
        <v>44536</v>
      </c>
      <c r="L3182" s="3" t="s">
        <v>22827</v>
      </c>
    </row>
    <row r="3183" spans="1:12" x14ac:dyDescent="0.2">
      <c r="A3183" s="1">
        <v>3182</v>
      </c>
      <c r="B3183" s="2" t="s">
        <v>22828</v>
      </c>
      <c r="C3183" s="2" t="s">
        <v>6584</v>
      </c>
      <c r="D3183" s="2" t="s">
        <v>79</v>
      </c>
      <c r="E3183" s="2" t="s">
        <v>22829</v>
      </c>
      <c r="F3183" s="2" t="s">
        <v>22830</v>
      </c>
      <c r="G3183" s="2" t="s">
        <v>2487</v>
      </c>
      <c r="H3183" s="2">
        <f>1-505-900-9095</f>
        <v>-10499</v>
      </c>
      <c r="I3183" s="2" t="s">
        <v>22831</v>
      </c>
      <c r="J3183" s="3" t="s">
        <v>22832</v>
      </c>
      <c r="K3183" s="4">
        <v>44528</v>
      </c>
      <c r="L3183" s="3" t="s">
        <v>22833</v>
      </c>
    </row>
    <row r="3184" spans="1:12" x14ac:dyDescent="0.2">
      <c r="A3184" s="1">
        <v>3183</v>
      </c>
      <c r="B3184" s="2" t="s">
        <v>22834</v>
      </c>
      <c r="C3184" s="2" t="s">
        <v>22450</v>
      </c>
      <c r="D3184" s="2" t="s">
        <v>19379</v>
      </c>
      <c r="E3184" s="2" t="s">
        <v>22835</v>
      </c>
      <c r="F3184" s="2" t="s">
        <v>19538</v>
      </c>
      <c r="G3184" s="2" t="s">
        <v>996</v>
      </c>
      <c r="H3184" s="2" t="s">
        <v>22836</v>
      </c>
      <c r="I3184" s="2" t="s">
        <v>22837</v>
      </c>
      <c r="J3184" s="3" t="s">
        <v>22838</v>
      </c>
      <c r="K3184" s="4">
        <v>44606</v>
      </c>
      <c r="L3184" s="3" t="s">
        <v>22839</v>
      </c>
    </row>
    <row r="3185" spans="1:12" x14ac:dyDescent="0.2">
      <c r="A3185" s="1">
        <v>3184</v>
      </c>
      <c r="B3185" s="2" t="s">
        <v>22840</v>
      </c>
      <c r="C3185" s="2" t="s">
        <v>3325</v>
      </c>
      <c r="D3185" s="2" t="s">
        <v>8021</v>
      </c>
      <c r="E3185" s="2" t="s">
        <v>22841</v>
      </c>
      <c r="F3185" s="2" t="s">
        <v>22842</v>
      </c>
      <c r="G3185" s="2" t="s">
        <v>2653</v>
      </c>
      <c r="H3185" s="2">
        <v>6795737003</v>
      </c>
      <c r="I3185" s="2" t="s">
        <v>22843</v>
      </c>
      <c r="J3185" s="3" t="s">
        <v>22844</v>
      </c>
      <c r="K3185" s="4">
        <v>44554</v>
      </c>
      <c r="L3185" s="3" t="s">
        <v>22845</v>
      </c>
    </row>
    <row r="3186" spans="1:12" x14ac:dyDescent="0.2">
      <c r="A3186" s="1">
        <v>3185</v>
      </c>
      <c r="B3186" s="2" t="s">
        <v>22846</v>
      </c>
      <c r="C3186" s="2" t="s">
        <v>7451</v>
      </c>
      <c r="D3186" s="2" t="s">
        <v>85</v>
      </c>
      <c r="E3186" s="2" t="s">
        <v>22847</v>
      </c>
      <c r="F3186" s="2" t="s">
        <v>22848</v>
      </c>
      <c r="G3186" s="2" t="s">
        <v>27</v>
      </c>
      <c r="H3186" s="2" t="s">
        <v>22849</v>
      </c>
      <c r="I3186" s="2" t="s">
        <v>22850</v>
      </c>
      <c r="J3186" s="3" t="s">
        <v>22851</v>
      </c>
      <c r="K3186" s="4">
        <v>43865</v>
      </c>
      <c r="L3186" s="3" t="s">
        <v>22852</v>
      </c>
    </row>
    <row r="3187" spans="1:12" x14ac:dyDescent="0.2">
      <c r="A3187" s="1">
        <v>3186</v>
      </c>
      <c r="B3187" s="2" t="s">
        <v>22853</v>
      </c>
      <c r="C3187" s="2" t="s">
        <v>6355</v>
      </c>
      <c r="D3187" s="2" t="s">
        <v>317</v>
      </c>
      <c r="E3187" s="2" t="s">
        <v>22854</v>
      </c>
      <c r="F3187" s="2" t="s">
        <v>22855</v>
      </c>
      <c r="G3187" s="2" t="s">
        <v>2728</v>
      </c>
      <c r="H3187" s="2" t="s">
        <v>22856</v>
      </c>
      <c r="I3187" s="2" t="s">
        <v>22857</v>
      </c>
      <c r="J3187" s="3" t="s">
        <v>22858</v>
      </c>
      <c r="K3187" s="4">
        <v>44209</v>
      </c>
      <c r="L3187" s="3" t="s">
        <v>22859</v>
      </c>
    </row>
    <row r="3188" spans="1:12" x14ac:dyDescent="0.2">
      <c r="A3188" s="1">
        <v>3187</v>
      </c>
      <c r="B3188" s="2" t="s">
        <v>22860</v>
      </c>
      <c r="C3188" s="2" t="s">
        <v>2323</v>
      </c>
      <c r="D3188" s="2" t="s">
        <v>983</v>
      </c>
      <c r="E3188" s="2" t="s">
        <v>22861</v>
      </c>
      <c r="F3188" s="2" t="s">
        <v>22862</v>
      </c>
      <c r="G3188" s="2" t="s">
        <v>2191</v>
      </c>
      <c r="H3188" s="2" t="s">
        <v>22863</v>
      </c>
      <c r="I3188" s="2">
        <v>6326928841</v>
      </c>
      <c r="J3188" s="3" t="s">
        <v>22864</v>
      </c>
      <c r="K3188" s="4">
        <v>44472</v>
      </c>
      <c r="L3188" s="3" t="s">
        <v>22865</v>
      </c>
    </row>
    <row r="3189" spans="1:12" x14ac:dyDescent="0.2">
      <c r="A3189" s="1">
        <v>3188</v>
      </c>
      <c r="B3189" s="2" t="s">
        <v>22866</v>
      </c>
      <c r="C3189" s="2" t="s">
        <v>6769</v>
      </c>
      <c r="D3189" s="2" t="s">
        <v>1353</v>
      </c>
      <c r="E3189" s="2" t="s">
        <v>22867</v>
      </c>
      <c r="F3189" s="2" t="s">
        <v>22868</v>
      </c>
      <c r="G3189" s="2" t="s">
        <v>864</v>
      </c>
      <c r="H3189" s="2" t="s">
        <v>22869</v>
      </c>
      <c r="I3189" s="2" t="s">
        <v>22870</v>
      </c>
      <c r="J3189" s="3" t="s">
        <v>22871</v>
      </c>
      <c r="K3189" s="4">
        <v>43998</v>
      </c>
      <c r="L3189" s="3" t="s">
        <v>22872</v>
      </c>
    </row>
    <row r="3190" spans="1:12" x14ac:dyDescent="0.2">
      <c r="A3190" s="1">
        <v>3189</v>
      </c>
      <c r="B3190" s="2" t="s">
        <v>22873</v>
      </c>
      <c r="C3190" s="2" t="s">
        <v>6246</v>
      </c>
      <c r="D3190" s="2" t="s">
        <v>317</v>
      </c>
      <c r="E3190" s="2" t="s">
        <v>22874</v>
      </c>
      <c r="F3190" s="2" t="s">
        <v>22875</v>
      </c>
      <c r="G3190" s="2" t="s">
        <v>635</v>
      </c>
      <c r="H3190" s="2" t="s">
        <v>22876</v>
      </c>
      <c r="I3190" s="2" t="s">
        <v>22877</v>
      </c>
      <c r="J3190" s="3" t="s">
        <v>22878</v>
      </c>
      <c r="K3190" s="4">
        <v>43985</v>
      </c>
      <c r="L3190" s="3" t="s">
        <v>22879</v>
      </c>
    </row>
    <row r="3191" spans="1:12" x14ac:dyDescent="0.2">
      <c r="A3191" s="1">
        <v>3190</v>
      </c>
      <c r="B3191" s="2" t="s">
        <v>22880</v>
      </c>
      <c r="C3191" s="2" t="s">
        <v>2880</v>
      </c>
      <c r="D3191" s="2" t="s">
        <v>6418</v>
      </c>
      <c r="E3191" s="2" t="s">
        <v>22881</v>
      </c>
      <c r="F3191" s="2" t="s">
        <v>22882</v>
      </c>
      <c r="G3191" s="2" t="s">
        <v>2033</v>
      </c>
      <c r="H3191" s="2" t="s">
        <v>22883</v>
      </c>
      <c r="I3191" s="2" t="s">
        <v>22884</v>
      </c>
      <c r="J3191" s="3" t="s">
        <v>22885</v>
      </c>
      <c r="K3191" s="4">
        <v>43866</v>
      </c>
      <c r="L3191" s="3" t="s">
        <v>22886</v>
      </c>
    </row>
    <row r="3192" spans="1:12" x14ac:dyDescent="0.2">
      <c r="A3192" s="1">
        <v>3191</v>
      </c>
      <c r="B3192" s="2" t="s">
        <v>22887</v>
      </c>
      <c r="C3192" s="2" t="s">
        <v>12641</v>
      </c>
      <c r="D3192" s="2" t="s">
        <v>8136</v>
      </c>
      <c r="E3192" s="2" t="s">
        <v>22888</v>
      </c>
      <c r="F3192" s="2" t="s">
        <v>22889</v>
      </c>
      <c r="G3192" s="2" t="s">
        <v>64</v>
      </c>
      <c r="H3192" s="2" t="s">
        <v>22890</v>
      </c>
      <c r="I3192" s="2" t="s">
        <v>22891</v>
      </c>
      <c r="J3192" s="3" t="s">
        <v>22892</v>
      </c>
      <c r="K3192" s="4">
        <v>44441</v>
      </c>
      <c r="L3192" s="3" t="s">
        <v>22893</v>
      </c>
    </row>
    <row r="3193" spans="1:12" x14ac:dyDescent="0.2">
      <c r="A3193" s="1">
        <v>3192</v>
      </c>
      <c r="B3193" s="2" t="s">
        <v>22894</v>
      </c>
      <c r="C3193" s="2" t="s">
        <v>2676</v>
      </c>
      <c r="D3193" s="2" t="s">
        <v>9661</v>
      </c>
      <c r="E3193" s="2" t="s">
        <v>22895</v>
      </c>
      <c r="F3193" s="2" t="s">
        <v>22896</v>
      </c>
      <c r="G3193" s="2" t="s">
        <v>4042</v>
      </c>
      <c r="H3193" s="2" t="s">
        <v>22897</v>
      </c>
      <c r="I3193" s="2">
        <v>2403922624</v>
      </c>
      <c r="J3193" s="3" t="s">
        <v>22898</v>
      </c>
      <c r="K3193" s="4">
        <v>44112</v>
      </c>
      <c r="L3193" s="3" t="s">
        <v>22899</v>
      </c>
    </row>
    <row r="3194" spans="1:12" x14ac:dyDescent="0.2">
      <c r="A3194" s="1">
        <v>3193</v>
      </c>
      <c r="B3194" s="2" t="s">
        <v>22900</v>
      </c>
      <c r="C3194" s="2" t="s">
        <v>12668</v>
      </c>
      <c r="D3194" s="2" t="s">
        <v>2294</v>
      </c>
      <c r="E3194" s="2" t="s">
        <v>22901</v>
      </c>
      <c r="F3194" s="2" t="s">
        <v>22902</v>
      </c>
      <c r="G3194" s="2" t="s">
        <v>11135</v>
      </c>
      <c r="H3194" s="2" t="s">
        <v>22903</v>
      </c>
      <c r="I3194" s="2" t="s">
        <v>22904</v>
      </c>
      <c r="J3194" s="3" t="s">
        <v>22905</v>
      </c>
      <c r="K3194" s="4">
        <v>44239</v>
      </c>
      <c r="L3194" s="3" t="s">
        <v>22906</v>
      </c>
    </row>
    <row r="3195" spans="1:12" x14ac:dyDescent="0.2">
      <c r="A3195" s="1">
        <v>3194</v>
      </c>
      <c r="B3195" s="2" t="s">
        <v>22907</v>
      </c>
      <c r="C3195" s="2" t="s">
        <v>2743</v>
      </c>
      <c r="D3195" s="2" t="s">
        <v>702</v>
      </c>
      <c r="E3195" s="2" t="s">
        <v>22908</v>
      </c>
      <c r="F3195" s="2" t="s">
        <v>18120</v>
      </c>
      <c r="G3195" s="2" t="s">
        <v>2048</v>
      </c>
      <c r="H3195" s="2" t="s">
        <v>22909</v>
      </c>
      <c r="I3195" s="2" t="s">
        <v>22910</v>
      </c>
      <c r="J3195" s="3" t="s">
        <v>22911</v>
      </c>
      <c r="K3195" s="4">
        <v>43844</v>
      </c>
      <c r="L3195" s="3" t="s">
        <v>22912</v>
      </c>
    </row>
    <row r="3196" spans="1:12" x14ac:dyDescent="0.2">
      <c r="A3196" s="1">
        <v>3195</v>
      </c>
      <c r="B3196" s="2" t="s">
        <v>22913</v>
      </c>
      <c r="C3196" s="2" t="s">
        <v>5783</v>
      </c>
      <c r="D3196" s="2" t="s">
        <v>9293</v>
      </c>
      <c r="E3196" s="2" t="s">
        <v>22914</v>
      </c>
      <c r="F3196" s="2" t="s">
        <v>12000</v>
      </c>
      <c r="G3196" s="2" t="s">
        <v>1158</v>
      </c>
      <c r="H3196" s="2" t="s">
        <v>22915</v>
      </c>
      <c r="I3196" s="2" t="s">
        <v>22916</v>
      </c>
      <c r="J3196" s="3" t="s">
        <v>22917</v>
      </c>
      <c r="K3196" s="4">
        <v>44470</v>
      </c>
      <c r="L3196" s="3" t="s">
        <v>22918</v>
      </c>
    </row>
    <row r="3197" spans="1:12" x14ac:dyDescent="0.2">
      <c r="A3197" s="1">
        <v>3196</v>
      </c>
      <c r="B3197" s="2" t="s">
        <v>22919</v>
      </c>
      <c r="C3197" s="2" t="s">
        <v>3669</v>
      </c>
      <c r="D3197" s="2" t="s">
        <v>15278</v>
      </c>
      <c r="E3197" s="2" t="s">
        <v>22920</v>
      </c>
      <c r="F3197" s="2" t="s">
        <v>22921</v>
      </c>
      <c r="G3197" s="2" t="s">
        <v>3561</v>
      </c>
      <c r="H3197" s="2" t="s">
        <v>22922</v>
      </c>
      <c r="I3197" s="2" t="s">
        <v>22923</v>
      </c>
      <c r="J3197" s="3" t="s">
        <v>22924</v>
      </c>
      <c r="K3197" s="4">
        <v>44632</v>
      </c>
      <c r="L3197" s="3" t="s">
        <v>22925</v>
      </c>
    </row>
    <row r="3198" spans="1:12" x14ac:dyDescent="0.2">
      <c r="A3198" s="1">
        <v>3197</v>
      </c>
      <c r="B3198" s="2" t="s">
        <v>22926</v>
      </c>
      <c r="C3198" s="2" t="s">
        <v>5242</v>
      </c>
      <c r="D3198" s="2" t="s">
        <v>2856</v>
      </c>
      <c r="E3198" s="2" t="s">
        <v>22927</v>
      </c>
      <c r="F3198" s="2" t="s">
        <v>22928</v>
      </c>
      <c r="G3198" s="2" t="s">
        <v>1317</v>
      </c>
      <c r="H3198" s="2" t="s">
        <v>22929</v>
      </c>
      <c r="I3198" s="2" t="s">
        <v>22930</v>
      </c>
      <c r="J3198" s="3" t="s">
        <v>22931</v>
      </c>
      <c r="K3198" s="4">
        <v>44613</v>
      </c>
      <c r="L3198" s="3" t="s">
        <v>22932</v>
      </c>
    </row>
    <row r="3199" spans="1:12" x14ac:dyDescent="0.2">
      <c r="A3199" s="1">
        <v>3198</v>
      </c>
      <c r="B3199" s="2" t="s">
        <v>22933</v>
      </c>
      <c r="C3199" s="2" t="s">
        <v>2333</v>
      </c>
      <c r="D3199" s="2" t="s">
        <v>22934</v>
      </c>
      <c r="E3199" s="2" t="s">
        <v>22935</v>
      </c>
      <c r="F3199" s="2" t="s">
        <v>22936</v>
      </c>
      <c r="G3199" s="2" t="s">
        <v>82</v>
      </c>
      <c r="H3199" s="2">
        <v>3568240392</v>
      </c>
      <c r="I3199" s="2">
        <v>8089199088</v>
      </c>
      <c r="J3199" s="3" t="s">
        <v>22937</v>
      </c>
      <c r="K3199" s="4">
        <v>44252</v>
      </c>
      <c r="L3199" s="3" t="s">
        <v>22938</v>
      </c>
    </row>
    <row r="3200" spans="1:12" x14ac:dyDescent="0.2">
      <c r="A3200" s="1">
        <v>3199</v>
      </c>
      <c r="B3200" s="2" t="s">
        <v>22939</v>
      </c>
      <c r="C3200" s="2" t="s">
        <v>746</v>
      </c>
      <c r="D3200" s="2" t="s">
        <v>861</v>
      </c>
      <c r="E3200" s="2" t="s">
        <v>22940</v>
      </c>
      <c r="F3200" s="2" t="s">
        <v>22941</v>
      </c>
      <c r="G3200" s="2" t="s">
        <v>217</v>
      </c>
      <c r="H3200" s="2" t="s">
        <v>22942</v>
      </c>
      <c r="I3200" s="2" t="s">
        <v>22943</v>
      </c>
      <c r="J3200" s="3" t="s">
        <v>22944</v>
      </c>
      <c r="K3200" s="4">
        <v>43893</v>
      </c>
      <c r="L3200" s="3" t="s">
        <v>22945</v>
      </c>
    </row>
    <row r="3201" spans="1:12" x14ac:dyDescent="0.2">
      <c r="A3201" s="1">
        <v>3200</v>
      </c>
      <c r="B3201" s="2" t="s">
        <v>22946</v>
      </c>
      <c r="C3201" s="2" t="s">
        <v>2624</v>
      </c>
      <c r="D3201" s="2" t="s">
        <v>15717</v>
      </c>
      <c r="E3201" s="2" t="s">
        <v>22947</v>
      </c>
      <c r="F3201" s="2" t="s">
        <v>22948</v>
      </c>
      <c r="G3201" s="2" t="s">
        <v>3478</v>
      </c>
      <c r="H3201" s="2" t="s">
        <v>22949</v>
      </c>
      <c r="I3201" s="2" t="s">
        <v>22950</v>
      </c>
      <c r="J3201" s="3" t="s">
        <v>22951</v>
      </c>
      <c r="K3201" s="4">
        <v>44041</v>
      </c>
      <c r="L3201" s="3" t="s">
        <v>7987</v>
      </c>
    </row>
    <row r="3202" spans="1:12" x14ac:dyDescent="0.2">
      <c r="A3202" s="1">
        <v>3201</v>
      </c>
      <c r="B3202" s="2" t="s">
        <v>22952</v>
      </c>
      <c r="C3202" s="2" t="s">
        <v>19825</v>
      </c>
      <c r="D3202" s="2" t="s">
        <v>16149</v>
      </c>
      <c r="E3202" s="2" t="s">
        <v>22953</v>
      </c>
      <c r="F3202" s="2" t="s">
        <v>22954</v>
      </c>
      <c r="G3202" s="2" t="s">
        <v>599</v>
      </c>
      <c r="H3202" s="2" t="s">
        <v>22955</v>
      </c>
      <c r="I3202" s="2" t="s">
        <v>22956</v>
      </c>
      <c r="J3202" s="3" t="s">
        <v>22957</v>
      </c>
      <c r="K3202" s="4">
        <v>44024</v>
      </c>
      <c r="L3202" s="3" t="s">
        <v>22958</v>
      </c>
    </row>
    <row r="3203" spans="1:12" x14ac:dyDescent="0.2">
      <c r="A3203" s="1">
        <v>3202</v>
      </c>
      <c r="B3203" s="2" t="s">
        <v>22959</v>
      </c>
      <c r="C3203" s="2" t="s">
        <v>3540</v>
      </c>
      <c r="D3203" s="2" t="s">
        <v>14409</v>
      </c>
      <c r="E3203" s="2" t="s">
        <v>22960</v>
      </c>
      <c r="F3203" s="2" t="s">
        <v>22961</v>
      </c>
      <c r="G3203" s="2" t="s">
        <v>3015</v>
      </c>
      <c r="H3203" s="2" t="s">
        <v>22962</v>
      </c>
      <c r="I3203" s="2" t="s">
        <v>22963</v>
      </c>
      <c r="J3203" s="3" t="s">
        <v>22964</v>
      </c>
      <c r="K3203" s="4">
        <v>44431</v>
      </c>
      <c r="L3203" s="3" t="s">
        <v>22965</v>
      </c>
    </row>
    <row r="3204" spans="1:12" x14ac:dyDescent="0.2">
      <c r="A3204" s="1">
        <v>3203</v>
      </c>
      <c r="B3204" s="2" t="s">
        <v>22966</v>
      </c>
      <c r="C3204" s="2" t="s">
        <v>12690</v>
      </c>
      <c r="D3204" s="2" t="s">
        <v>15059</v>
      </c>
      <c r="E3204" s="2" t="s">
        <v>22967</v>
      </c>
      <c r="F3204" s="2" t="s">
        <v>22968</v>
      </c>
      <c r="G3204" s="2" t="s">
        <v>1005</v>
      </c>
      <c r="H3204" s="2" t="s">
        <v>22969</v>
      </c>
      <c r="I3204" s="2" t="s">
        <v>22970</v>
      </c>
      <c r="J3204" s="3" t="s">
        <v>22971</v>
      </c>
      <c r="K3204" s="4">
        <v>43905</v>
      </c>
      <c r="L3204" s="3" t="s">
        <v>22972</v>
      </c>
    </row>
    <row r="3205" spans="1:12" x14ac:dyDescent="0.2">
      <c r="A3205" s="1">
        <v>3204</v>
      </c>
      <c r="B3205" s="2" t="s">
        <v>22973</v>
      </c>
      <c r="C3205" s="2" t="s">
        <v>10140</v>
      </c>
      <c r="D3205" s="2" t="s">
        <v>3012</v>
      </c>
      <c r="E3205" s="2" t="s">
        <v>22974</v>
      </c>
      <c r="F3205" s="2" t="s">
        <v>22975</v>
      </c>
      <c r="G3205" s="2" t="s">
        <v>1524</v>
      </c>
      <c r="H3205" s="2" t="s">
        <v>22976</v>
      </c>
      <c r="I3205" s="2" t="s">
        <v>22977</v>
      </c>
      <c r="J3205" s="3" t="s">
        <v>22978</v>
      </c>
      <c r="K3205" s="4">
        <v>44027</v>
      </c>
      <c r="L3205" s="3" t="s">
        <v>14997</v>
      </c>
    </row>
    <row r="3206" spans="1:12" x14ac:dyDescent="0.2">
      <c r="A3206" s="1">
        <v>3205</v>
      </c>
      <c r="B3206" s="2" t="s">
        <v>22979</v>
      </c>
      <c r="C3206" s="2" t="s">
        <v>692</v>
      </c>
      <c r="D3206" s="2" t="s">
        <v>7497</v>
      </c>
      <c r="E3206" s="2" t="s">
        <v>22980</v>
      </c>
      <c r="F3206" s="2" t="s">
        <v>22981</v>
      </c>
      <c r="G3206" s="2" t="s">
        <v>4698</v>
      </c>
      <c r="H3206" s="2" t="s">
        <v>22982</v>
      </c>
      <c r="I3206" s="2" t="s">
        <v>22983</v>
      </c>
      <c r="J3206" s="3" t="s">
        <v>22984</v>
      </c>
      <c r="K3206" s="4">
        <v>44212</v>
      </c>
      <c r="L3206" s="3" t="s">
        <v>22985</v>
      </c>
    </row>
    <row r="3207" spans="1:12" x14ac:dyDescent="0.2">
      <c r="A3207" s="1">
        <v>3206</v>
      </c>
      <c r="B3207" s="2" t="s">
        <v>22986</v>
      </c>
      <c r="C3207" s="2" t="s">
        <v>4870</v>
      </c>
      <c r="D3207" s="2" t="s">
        <v>1305</v>
      </c>
      <c r="E3207" s="2" t="s">
        <v>22987</v>
      </c>
      <c r="F3207" s="2" t="s">
        <v>22988</v>
      </c>
      <c r="G3207" s="2" t="s">
        <v>283</v>
      </c>
      <c r="H3207" s="2" t="s">
        <v>22989</v>
      </c>
      <c r="I3207" s="2">
        <v>5683857488</v>
      </c>
      <c r="J3207" s="3" t="s">
        <v>22990</v>
      </c>
      <c r="K3207" s="4">
        <v>43832</v>
      </c>
      <c r="L3207" s="3" t="s">
        <v>22991</v>
      </c>
    </row>
    <row r="3208" spans="1:12" x14ac:dyDescent="0.2">
      <c r="A3208" s="1">
        <v>3207</v>
      </c>
      <c r="B3208" s="2" t="s">
        <v>22992</v>
      </c>
      <c r="C3208" s="2" t="s">
        <v>1495</v>
      </c>
      <c r="D3208" s="2" t="s">
        <v>22993</v>
      </c>
      <c r="E3208" s="2" t="s">
        <v>22994</v>
      </c>
      <c r="F3208" s="2" t="s">
        <v>22995</v>
      </c>
      <c r="G3208" s="2" t="s">
        <v>1140</v>
      </c>
      <c r="H3208" s="2" t="s">
        <v>22996</v>
      </c>
      <c r="I3208" s="2" t="s">
        <v>22997</v>
      </c>
      <c r="J3208" s="3" t="s">
        <v>22998</v>
      </c>
      <c r="K3208" s="4">
        <v>44565</v>
      </c>
      <c r="L3208" s="3" t="s">
        <v>22999</v>
      </c>
    </row>
    <row r="3209" spans="1:12" x14ac:dyDescent="0.2">
      <c r="A3209" s="1">
        <v>3208</v>
      </c>
      <c r="B3209" s="2" t="s">
        <v>23000</v>
      </c>
      <c r="C3209" s="2" t="s">
        <v>2236</v>
      </c>
      <c r="D3209" s="2" t="s">
        <v>6865</v>
      </c>
      <c r="E3209" s="2" t="s">
        <v>23001</v>
      </c>
      <c r="F3209" s="2" t="s">
        <v>23002</v>
      </c>
      <c r="G3209" s="2" t="s">
        <v>4507</v>
      </c>
      <c r="H3209" s="2">
        <v>1116851484</v>
      </c>
      <c r="I3209" s="2" t="s">
        <v>23003</v>
      </c>
      <c r="J3209" s="3" t="s">
        <v>23004</v>
      </c>
      <c r="K3209" s="4">
        <v>44244</v>
      </c>
      <c r="L3209" s="3" t="s">
        <v>23005</v>
      </c>
    </row>
    <row r="3210" spans="1:12" x14ac:dyDescent="0.2">
      <c r="A3210" s="1">
        <v>3209</v>
      </c>
      <c r="B3210" s="2" t="s">
        <v>23006</v>
      </c>
      <c r="C3210" s="2" t="s">
        <v>85</v>
      </c>
      <c r="D3210" s="2" t="s">
        <v>3598</v>
      </c>
      <c r="E3210" s="2" t="s">
        <v>23007</v>
      </c>
      <c r="F3210" s="2" t="s">
        <v>23008</v>
      </c>
      <c r="G3210" s="2" t="s">
        <v>892</v>
      </c>
      <c r="H3210" s="2" t="s">
        <v>23009</v>
      </c>
      <c r="I3210" s="2" t="s">
        <v>23010</v>
      </c>
      <c r="J3210" s="3" t="s">
        <v>23011</v>
      </c>
      <c r="K3210" s="4">
        <v>43877</v>
      </c>
      <c r="L3210" s="3" t="s">
        <v>23012</v>
      </c>
    </row>
    <row r="3211" spans="1:12" x14ac:dyDescent="0.2">
      <c r="A3211" s="1">
        <v>3210</v>
      </c>
      <c r="B3211" s="2" t="s">
        <v>23013</v>
      </c>
      <c r="C3211" s="2" t="s">
        <v>7318</v>
      </c>
      <c r="D3211" s="2" t="s">
        <v>2752</v>
      </c>
      <c r="E3211" s="2" t="s">
        <v>23014</v>
      </c>
      <c r="F3211" s="2" t="s">
        <v>23015</v>
      </c>
      <c r="G3211" s="2" t="s">
        <v>2981</v>
      </c>
      <c r="H3211" s="2" t="s">
        <v>23016</v>
      </c>
      <c r="I3211" s="2" t="s">
        <v>23017</v>
      </c>
      <c r="J3211" s="3" t="s">
        <v>23018</v>
      </c>
      <c r="K3211" s="4">
        <v>44065</v>
      </c>
      <c r="L3211" s="3" t="s">
        <v>6981</v>
      </c>
    </row>
    <row r="3212" spans="1:12" x14ac:dyDescent="0.2">
      <c r="A3212" s="1">
        <v>3211</v>
      </c>
      <c r="B3212" s="2" t="s">
        <v>23019</v>
      </c>
      <c r="C3212" s="2" t="s">
        <v>78</v>
      </c>
      <c r="D3212" s="2" t="s">
        <v>8739</v>
      </c>
      <c r="E3212" s="2" t="s">
        <v>23020</v>
      </c>
      <c r="F3212" s="2" t="s">
        <v>18168</v>
      </c>
      <c r="G3212" s="2" t="s">
        <v>2191</v>
      </c>
      <c r="H3212" s="2" t="s">
        <v>23021</v>
      </c>
      <c r="I3212" s="2" t="s">
        <v>23022</v>
      </c>
      <c r="J3212" s="3" t="s">
        <v>23023</v>
      </c>
      <c r="K3212" s="4">
        <v>44159</v>
      </c>
      <c r="L3212" s="3" t="s">
        <v>23024</v>
      </c>
    </row>
    <row r="3213" spans="1:12" x14ac:dyDescent="0.2">
      <c r="A3213" s="1">
        <v>3212</v>
      </c>
      <c r="B3213" s="2" t="s">
        <v>23025</v>
      </c>
      <c r="C3213" s="2" t="s">
        <v>10536</v>
      </c>
      <c r="D3213" s="2" t="s">
        <v>14377</v>
      </c>
      <c r="E3213" s="2" t="s">
        <v>23026</v>
      </c>
      <c r="F3213" s="2" t="s">
        <v>23027</v>
      </c>
      <c r="G3213" s="2" t="s">
        <v>948</v>
      </c>
      <c r="H3213" s="2" t="s">
        <v>23028</v>
      </c>
      <c r="I3213" s="2" t="s">
        <v>23029</v>
      </c>
      <c r="J3213" s="3" t="s">
        <v>23030</v>
      </c>
      <c r="K3213" s="4">
        <v>44187</v>
      </c>
      <c r="L3213" s="3" t="s">
        <v>23031</v>
      </c>
    </row>
    <row r="3214" spans="1:12" x14ac:dyDescent="0.2">
      <c r="A3214" s="1">
        <v>3213</v>
      </c>
      <c r="B3214" s="2" t="s">
        <v>23032</v>
      </c>
      <c r="C3214" s="2" t="s">
        <v>6654</v>
      </c>
      <c r="D3214" s="2" t="s">
        <v>2591</v>
      </c>
      <c r="E3214" s="2" t="s">
        <v>23033</v>
      </c>
      <c r="F3214" s="2" t="s">
        <v>23034</v>
      </c>
      <c r="G3214" s="2" t="s">
        <v>3151</v>
      </c>
      <c r="H3214" s="2">
        <f>1-298-543-1899</f>
        <v>-2739</v>
      </c>
      <c r="I3214" s="2" t="s">
        <v>23035</v>
      </c>
      <c r="J3214" s="3" t="s">
        <v>23036</v>
      </c>
      <c r="K3214" s="4">
        <v>43935</v>
      </c>
      <c r="L3214" s="3" t="s">
        <v>22574</v>
      </c>
    </row>
    <row r="3215" spans="1:12" x14ac:dyDescent="0.2">
      <c r="A3215" s="1">
        <v>3214</v>
      </c>
      <c r="B3215" s="2" t="s">
        <v>23037</v>
      </c>
      <c r="C3215" s="2" t="s">
        <v>4932</v>
      </c>
      <c r="D3215" s="2" t="s">
        <v>3598</v>
      </c>
      <c r="E3215" s="2" t="s">
        <v>23038</v>
      </c>
      <c r="F3215" s="2" t="s">
        <v>23039</v>
      </c>
      <c r="G3215" s="2" t="s">
        <v>550</v>
      </c>
      <c r="H3215" s="2" t="s">
        <v>23040</v>
      </c>
      <c r="I3215" s="2" t="s">
        <v>23041</v>
      </c>
      <c r="J3215" s="3" t="s">
        <v>23042</v>
      </c>
      <c r="K3215" s="4">
        <v>44167</v>
      </c>
      <c r="L3215" s="3" t="s">
        <v>23043</v>
      </c>
    </row>
    <row r="3216" spans="1:12" x14ac:dyDescent="0.2">
      <c r="A3216" s="1">
        <v>3215</v>
      </c>
      <c r="B3216" s="2" t="s">
        <v>23044</v>
      </c>
      <c r="C3216" s="2" t="s">
        <v>8253</v>
      </c>
      <c r="D3216" s="2" t="s">
        <v>5077</v>
      </c>
      <c r="E3216" s="2" t="s">
        <v>23045</v>
      </c>
      <c r="F3216" s="2" t="s">
        <v>23046</v>
      </c>
      <c r="G3216" s="2" t="s">
        <v>3396</v>
      </c>
      <c r="H3216" s="2" t="s">
        <v>23047</v>
      </c>
      <c r="I3216" s="2" t="s">
        <v>23048</v>
      </c>
      <c r="J3216" s="3" t="s">
        <v>23049</v>
      </c>
      <c r="K3216" s="4">
        <v>44012</v>
      </c>
      <c r="L3216" s="3" t="s">
        <v>23050</v>
      </c>
    </row>
    <row r="3217" spans="1:12" x14ac:dyDescent="0.2">
      <c r="A3217" s="1">
        <v>3216</v>
      </c>
      <c r="B3217" s="2" t="s">
        <v>23051</v>
      </c>
      <c r="C3217" s="2" t="s">
        <v>3540</v>
      </c>
      <c r="D3217" s="2" t="s">
        <v>2162</v>
      </c>
      <c r="E3217" s="2" t="s">
        <v>21812</v>
      </c>
      <c r="F3217" s="2" t="s">
        <v>23052</v>
      </c>
      <c r="G3217" s="2" t="s">
        <v>3649</v>
      </c>
      <c r="H3217" s="2" t="s">
        <v>23053</v>
      </c>
      <c r="I3217" s="2" t="s">
        <v>23054</v>
      </c>
      <c r="J3217" s="3" t="s">
        <v>23055</v>
      </c>
      <c r="K3217" s="4">
        <v>43855</v>
      </c>
      <c r="L3217" s="3" t="s">
        <v>23056</v>
      </c>
    </row>
    <row r="3218" spans="1:12" x14ac:dyDescent="0.2">
      <c r="A3218" s="1">
        <v>3217</v>
      </c>
      <c r="B3218" s="2" t="s">
        <v>23057</v>
      </c>
      <c r="C3218" s="2" t="s">
        <v>5038</v>
      </c>
      <c r="D3218" s="2" t="s">
        <v>19379</v>
      </c>
      <c r="E3218" s="2" t="s">
        <v>23058</v>
      </c>
      <c r="F3218" s="2" t="s">
        <v>23059</v>
      </c>
      <c r="G3218" s="2" t="s">
        <v>369</v>
      </c>
      <c r="H3218" s="2" t="s">
        <v>23060</v>
      </c>
      <c r="I3218" s="2">
        <f>1-151-332-5284</f>
        <v>-5766</v>
      </c>
      <c r="J3218" s="3" t="s">
        <v>23061</v>
      </c>
      <c r="K3218" s="4">
        <v>44519</v>
      </c>
      <c r="L3218" s="3" t="s">
        <v>23062</v>
      </c>
    </row>
    <row r="3219" spans="1:12" x14ac:dyDescent="0.2">
      <c r="A3219" s="1">
        <v>3218</v>
      </c>
      <c r="B3219" s="2" t="s">
        <v>23063</v>
      </c>
      <c r="C3219" s="2" t="s">
        <v>68</v>
      </c>
      <c r="D3219" s="2" t="s">
        <v>832</v>
      </c>
      <c r="E3219" s="2" t="s">
        <v>23064</v>
      </c>
      <c r="F3219" s="2" t="s">
        <v>23065</v>
      </c>
      <c r="G3219" s="2" t="s">
        <v>6294</v>
      </c>
      <c r="H3219" s="2" t="s">
        <v>23066</v>
      </c>
      <c r="I3219" s="2" t="s">
        <v>23067</v>
      </c>
      <c r="J3219" s="3" t="s">
        <v>23068</v>
      </c>
      <c r="K3219" s="4">
        <v>44602</v>
      </c>
      <c r="L3219" s="3" t="s">
        <v>23069</v>
      </c>
    </row>
    <row r="3220" spans="1:12" x14ac:dyDescent="0.2">
      <c r="A3220" s="1">
        <v>3219</v>
      </c>
      <c r="B3220" s="2" t="s">
        <v>23070</v>
      </c>
      <c r="C3220" s="2" t="s">
        <v>2333</v>
      </c>
      <c r="D3220" s="2" t="s">
        <v>2294</v>
      </c>
      <c r="E3220" s="2" t="s">
        <v>23071</v>
      </c>
      <c r="F3220" s="2" t="s">
        <v>23072</v>
      </c>
      <c r="G3220" s="2" t="s">
        <v>3591</v>
      </c>
      <c r="H3220" s="2">
        <f>1-995-892-5498</f>
        <v>-7384</v>
      </c>
      <c r="I3220" s="2" t="s">
        <v>23073</v>
      </c>
      <c r="J3220" s="3" t="s">
        <v>23074</v>
      </c>
      <c r="K3220" s="4">
        <v>43940</v>
      </c>
      <c r="L3220" s="3" t="s">
        <v>23075</v>
      </c>
    </row>
    <row r="3221" spans="1:12" x14ac:dyDescent="0.2">
      <c r="A3221" s="1">
        <v>3220</v>
      </c>
      <c r="B3221" s="2" t="s">
        <v>23076</v>
      </c>
      <c r="C3221" s="2" t="s">
        <v>206</v>
      </c>
      <c r="D3221" s="2" t="s">
        <v>489</v>
      </c>
      <c r="E3221" s="2" t="s">
        <v>23077</v>
      </c>
      <c r="F3221" s="2" t="s">
        <v>23078</v>
      </c>
      <c r="G3221" s="2" t="s">
        <v>2981</v>
      </c>
      <c r="H3221" s="2" t="s">
        <v>23079</v>
      </c>
      <c r="I3221" s="2" t="s">
        <v>23080</v>
      </c>
      <c r="J3221" s="3" t="s">
        <v>23081</v>
      </c>
      <c r="K3221" s="4">
        <v>44028</v>
      </c>
      <c r="L3221" s="3" t="s">
        <v>23082</v>
      </c>
    </row>
    <row r="3222" spans="1:12" x14ac:dyDescent="0.2">
      <c r="A3222" s="1">
        <v>3221</v>
      </c>
      <c r="B3222" s="2" t="s">
        <v>23083</v>
      </c>
      <c r="C3222" s="2" t="s">
        <v>8586</v>
      </c>
      <c r="D3222" s="2" t="s">
        <v>4342</v>
      </c>
      <c r="E3222" s="2" t="s">
        <v>23084</v>
      </c>
      <c r="F3222" s="2" t="s">
        <v>23085</v>
      </c>
      <c r="G3222" s="2" t="s">
        <v>17</v>
      </c>
      <c r="H3222" s="2" t="s">
        <v>23086</v>
      </c>
      <c r="I3222" s="2" t="s">
        <v>23087</v>
      </c>
      <c r="J3222" s="3" t="s">
        <v>23088</v>
      </c>
      <c r="K3222" s="4">
        <v>44338</v>
      </c>
      <c r="L3222" s="3" t="s">
        <v>23089</v>
      </c>
    </row>
    <row r="3223" spans="1:12" x14ac:dyDescent="0.2">
      <c r="A3223" s="1">
        <v>3222</v>
      </c>
      <c r="B3223" s="2" t="s">
        <v>23090</v>
      </c>
      <c r="C3223" s="2" t="s">
        <v>7496</v>
      </c>
      <c r="D3223" s="2" t="s">
        <v>14377</v>
      </c>
      <c r="E3223" s="2" t="s">
        <v>23091</v>
      </c>
      <c r="F3223" s="2" t="s">
        <v>23092</v>
      </c>
      <c r="G3223" s="2" t="s">
        <v>200</v>
      </c>
      <c r="H3223" s="2" t="s">
        <v>23093</v>
      </c>
      <c r="I3223" s="2" t="s">
        <v>23094</v>
      </c>
      <c r="J3223" s="3" t="s">
        <v>23095</v>
      </c>
      <c r="K3223" s="4">
        <v>44132</v>
      </c>
      <c r="L3223" s="3" t="s">
        <v>6061</v>
      </c>
    </row>
    <row r="3224" spans="1:12" x14ac:dyDescent="0.2">
      <c r="A3224" s="1">
        <v>3223</v>
      </c>
      <c r="B3224" s="2" t="s">
        <v>23096</v>
      </c>
      <c r="C3224" s="2" t="s">
        <v>4985</v>
      </c>
      <c r="D3224" s="2" t="s">
        <v>3558</v>
      </c>
      <c r="E3224" s="2" t="s">
        <v>23097</v>
      </c>
      <c r="F3224" s="2" t="s">
        <v>23098</v>
      </c>
      <c r="G3224" s="2" t="s">
        <v>835</v>
      </c>
      <c r="H3224" s="2" t="s">
        <v>23099</v>
      </c>
      <c r="I3224" s="2" t="s">
        <v>23100</v>
      </c>
      <c r="J3224" s="3" t="s">
        <v>23101</v>
      </c>
      <c r="K3224" s="4">
        <v>44444</v>
      </c>
      <c r="L3224" s="3" t="s">
        <v>23102</v>
      </c>
    </row>
    <row r="3225" spans="1:12" x14ac:dyDescent="0.2">
      <c r="A3225" s="1">
        <v>3224</v>
      </c>
      <c r="B3225" s="2" t="s">
        <v>23103</v>
      </c>
      <c r="C3225" s="2" t="s">
        <v>1661</v>
      </c>
      <c r="D3225" s="2" t="s">
        <v>22391</v>
      </c>
      <c r="E3225" s="2" t="s">
        <v>23104</v>
      </c>
      <c r="F3225" s="2" t="s">
        <v>23105</v>
      </c>
      <c r="G3225" s="2" t="s">
        <v>5917</v>
      </c>
      <c r="H3225" s="2" t="s">
        <v>23106</v>
      </c>
      <c r="I3225" s="2" t="s">
        <v>23107</v>
      </c>
      <c r="J3225" s="3" t="s">
        <v>23108</v>
      </c>
      <c r="K3225" s="4">
        <v>44580</v>
      </c>
      <c r="L3225" s="3" t="s">
        <v>23109</v>
      </c>
    </row>
    <row r="3226" spans="1:12" x14ac:dyDescent="0.2">
      <c r="A3226" s="1">
        <v>3225</v>
      </c>
      <c r="B3226" s="2" t="s">
        <v>23110</v>
      </c>
      <c r="C3226" s="2" t="s">
        <v>1201</v>
      </c>
      <c r="D3226" s="2" t="s">
        <v>9278</v>
      </c>
      <c r="E3226" s="2" t="s">
        <v>23111</v>
      </c>
      <c r="F3226" s="2" t="s">
        <v>23112</v>
      </c>
      <c r="G3226" s="2" t="s">
        <v>1078</v>
      </c>
      <c r="H3226" s="2" t="s">
        <v>23113</v>
      </c>
      <c r="I3226" s="2" t="s">
        <v>23114</v>
      </c>
      <c r="J3226" s="3" t="s">
        <v>23115</v>
      </c>
      <c r="K3226" s="4">
        <v>43992</v>
      </c>
      <c r="L3226" s="3" t="s">
        <v>23116</v>
      </c>
    </row>
    <row r="3227" spans="1:12" x14ac:dyDescent="0.2">
      <c r="A3227" s="1">
        <v>3226</v>
      </c>
      <c r="B3227" s="2" t="s">
        <v>23117</v>
      </c>
      <c r="C3227" s="2" t="s">
        <v>1614</v>
      </c>
      <c r="D3227" s="2" t="s">
        <v>159</v>
      </c>
      <c r="E3227" s="2" t="s">
        <v>23118</v>
      </c>
      <c r="F3227" s="2" t="s">
        <v>23119</v>
      </c>
      <c r="G3227" s="2" t="s">
        <v>476</v>
      </c>
      <c r="H3227" s="2" t="s">
        <v>23120</v>
      </c>
      <c r="I3227" s="2" t="s">
        <v>23121</v>
      </c>
      <c r="J3227" s="3" t="s">
        <v>23122</v>
      </c>
      <c r="K3227" s="4">
        <v>44671</v>
      </c>
      <c r="L3227" s="3" t="s">
        <v>23123</v>
      </c>
    </row>
    <row r="3228" spans="1:12" x14ac:dyDescent="0.2">
      <c r="A3228" s="1">
        <v>3227</v>
      </c>
      <c r="B3228" s="2" t="s">
        <v>23124</v>
      </c>
      <c r="C3228" s="2" t="s">
        <v>7676</v>
      </c>
      <c r="D3228" s="2" t="s">
        <v>1512</v>
      </c>
      <c r="E3228" s="2" t="s">
        <v>23125</v>
      </c>
      <c r="F3228" s="2" t="s">
        <v>23126</v>
      </c>
      <c r="G3228" s="2" t="s">
        <v>835</v>
      </c>
      <c r="H3228" s="2" t="s">
        <v>23127</v>
      </c>
      <c r="I3228" s="2" t="s">
        <v>23128</v>
      </c>
      <c r="J3228" s="3" t="s">
        <v>23129</v>
      </c>
      <c r="K3228" s="4">
        <v>44520</v>
      </c>
      <c r="L3228" s="3" t="s">
        <v>23130</v>
      </c>
    </row>
    <row r="3229" spans="1:12" x14ac:dyDescent="0.2">
      <c r="A3229" s="1">
        <v>3228</v>
      </c>
      <c r="B3229" s="2" t="s">
        <v>23131</v>
      </c>
      <c r="C3229" s="2" t="s">
        <v>8058</v>
      </c>
      <c r="D3229" s="2" t="s">
        <v>4459</v>
      </c>
      <c r="E3229" s="2" t="s">
        <v>23132</v>
      </c>
      <c r="F3229" s="2" t="s">
        <v>23133</v>
      </c>
      <c r="G3229" s="2" t="s">
        <v>3396</v>
      </c>
      <c r="H3229" s="2" t="s">
        <v>23134</v>
      </c>
      <c r="I3229" s="2" t="s">
        <v>23135</v>
      </c>
      <c r="J3229" s="3" t="s">
        <v>23136</v>
      </c>
      <c r="K3229" s="4">
        <v>44297</v>
      </c>
      <c r="L3229" s="3" t="s">
        <v>23137</v>
      </c>
    </row>
    <row r="3230" spans="1:12" x14ac:dyDescent="0.2">
      <c r="A3230" s="1">
        <v>3229</v>
      </c>
      <c r="B3230" s="2" t="s">
        <v>23138</v>
      </c>
      <c r="C3230" s="2" t="s">
        <v>7661</v>
      </c>
      <c r="D3230" s="2" t="s">
        <v>11436</v>
      </c>
      <c r="E3230" s="2" t="s">
        <v>23139</v>
      </c>
      <c r="F3230" s="2" t="s">
        <v>23140</v>
      </c>
      <c r="G3230" s="2" t="s">
        <v>4698</v>
      </c>
      <c r="H3230" s="2" t="s">
        <v>23141</v>
      </c>
      <c r="I3230" s="2" t="s">
        <v>23142</v>
      </c>
      <c r="J3230" s="3" t="s">
        <v>23143</v>
      </c>
      <c r="K3230" s="4">
        <v>44517</v>
      </c>
      <c r="L3230" s="3" t="s">
        <v>10312</v>
      </c>
    </row>
    <row r="3231" spans="1:12" x14ac:dyDescent="0.2">
      <c r="A3231" s="1">
        <v>3230</v>
      </c>
      <c r="B3231" s="2" t="s">
        <v>23144</v>
      </c>
      <c r="C3231" s="2" t="s">
        <v>2751</v>
      </c>
      <c r="D3231" s="2" t="s">
        <v>5300</v>
      </c>
      <c r="E3231" s="2" t="s">
        <v>23145</v>
      </c>
      <c r="F3231" s="2" t="s">
        <v>23146</v>
      </c>
      <c r="G3231" s="2" t="s">
        <v>1674</v>
      </c>
      <c r="H3231" s="2" t="s">
        <v>23147</v>
      </c>
      <c r="I3231" s="2" t="s">
        <v>23148</v>
      </c>
      <c r="J3231" s="3" t="s">
        <v>23149</v>
      </c>
      <c r="K3231" s="4">
        <v>44442</v>
      </c>
      <c r="L3231" s="3" t="s">
        <v>23150</v>
      </c>
    </row>
    <row r="3232" spans="1:12" x14ac:dyDescent="0.2">
      <c r="A3232" s="1">
        <v>3231</v>
      </c>
      <c r="B3232" s="2" t="s">
        <v>23151</v>
      </c>
      <c r="C3232" s="2" t="s">
        <v>1788</v>
      </c>
      <c r="D3232" s="2" t="s">
        <v>3183</v>
      </c>
      <c r="E3232" s="2" t="s">
        <v>23152</v>
      </c>
      <c r="F3232" s="2" t="s">
        <v>23153</v>
      </c>
      <c r="G3232" s="2" t="s">
        <v>1738</v>
      </c>
      <c r="H3232" s="2" t="s">
        <v>23154</v>
      </c>
      <c r="I3232" s="2" t="s">
        <v>23155</v>
      </c>
      <c r="J3232" s="3" t="s">
        <v>23156</v>
      </c>
      <c r="K3232" s="4">
        <v>44647</v>
      </c>
      <c r="L3232" s="3" t="s">
        <v>23157</v>
      </c>
    </row>
    <row r="3233" spans="1:12" x14ac:dyDescent="0.2">
      <c r="A3233" s="1">
        <v>3232</v>
      </c>
      <c r="B3233" s="2" t="s">
        <v>23158</v>
      </c>
      <c r="C3233" s="2" t="s">
        <v>1921</v>
      </c>
      <c r="D3233" s="2" t="s">
        <v>10513</v>
      </c>
      <c r="E3233" s="2" t="s">
        <v>23159</v>
      </c>
      <c r="F3233" s="2" t="s">
        <v>23160</v>
      </c>
      <c r="G3233" s="2" t="s">
        <v>2307</v>
      </c>
      <c r="H3233" s="2" t="s">
        <v>23161</v>
      </c>
      <c r="I3233" s="2" t="s">
        <v>23162</v>
      </c>
      <c r="J3233" s="3" t="s">
        <v>23163</v>
      </c>
      <c r="K3233" s="4">
        <v>44517</v>
      </c>
      <c r="L3233" s="3" t="s">
        <v>23164</v>
      </c>
    </row>
    <row r="3234" spans="1:12" x14ac:dyDescent="0.2">
      <c r="A3234" s="1">
        <v>3233</v>
      </c>
      <c r="B3234" s="2" t="s">
        <v>23165</v>
      </c>
      <c r="C3234" s="2" t="s">
        <v>4208</v>
      </c>
      <c r="D3234" s="2" t="s">
        <v>346</v>
      </c>
      <c r="E3234" s="2" t="s">
        <v>23166</v>
      </c>
      <c r="F3234" s="2" t="s">
        <v>23167</v>
      </c>
      <c r="G3234" s="2" t="s">
        <v>1023</v>
      </c>
      <c r="H3234" s="2" t="s">
        <v>23168</v>
      </c>
      <c r="I3234" s="2" t="s">
        <v>23169</v>
      </c>
      <c r="J3234" s="3" t="s">
        <v>23170</v>
      </c>
      <c r="K3234" s="4">
        <v>44284</v>
      </c>
      <c r="L3234" s="3" t="s">
        <v>23171</v>
      </c>
    </row>
    <row r="3235" spans="1:12" x14ac:dyDescent="0.2">
      <c r="A3235" s="1">
        <v>3234</v>
      </c>
      <c r="B3235" s="2" t="s">
        <v>23172</v>
      </c>
      <c r="C3235" s="2" t="s">
        <v>1218</v>
      </c>
      <c r="D3235" s="2" t="s">
        <v>1931</v>
      </c>
      <c r="E3235" s="2" t="s">
        <v>23173</v>
      </c>
      <c r="F3235" s="2" t="s">
        <v>23174</v>
      </c>
      <c r="G3235" s="2" t="s">
        <v>17</v>
      </c>
      <c r="H3235" s="2" t="s">
        <v>23175</v>
      </c>
      <c r="I3235" s="2" t="s">
        <v>23176</v>
      </c>
      <c r="J3235" s="3" t="s">
        <v>23177</v>
      </c>
      <c r="K3235" s="4">
        <v>43882</v>
      </c>
      <c r="L3235" s="3" t="s">
        <v>5074</v>
      </c>
    </row>
    <row r="3236" spans="1:12" x14ac:dyDescent="0.2">
      <c r="A3236" s="1">
        <v>3235</v>
      </c>
      <c r="B3236" s="2" t="s">
        <v>23178</v>
      </c>
      <c r="C3236" s="2" t="s">
        <v>1074</v>
      </c>
      <c r="D3236" s="2" t="s">
        <v>23179</v>
      </c>
      <c r="E3236" s="2" t="s">
        <v>23180</v>
      </c>
      <c r="F3236" s="2" t="s">
        <v>23181</v>
      </c>
      <c r="G3236" s="2" t="s">
        <v>1104</v>
      </c>
      <c r="H3236" s="2" t="s">
        <v>23182</v>
      </c>
      <c r="I3236" s="2" t="s">
        <v>23183</v>
      </c>
      <c r="J3236" s="3" t="s">
        <v>23184</v>
      </c>
      <c r="K3236" s="4">
        <v>43914</v>
      </c>
      <c r="L3236" s="3" t="s">
        <v>23185</v>
      </c>
    </row>
    <row r="3237" spans="1:12" x14ac:dyDescent="0.2">
      <c r="A3237" s="1">
        <v>3236</v>
      </c>
      <c r="B3237" s="2" t="s">
        <v>23186</v>
      </c>
      <c r="C3237" s="2" t="s">
        <v>2872</v>
      </c>
      <c r="D3237" s="2" t="s">
        <v>3797</v>
      </c>
      <c r="E3237" s="2" t="s">
        <v>23187</v>
      </c>
      <c r="F3237" s="2" t="s">
        <v>23188</v>
      </c>
      <c r="G3237" s="2" t="s">
        <v>330</v>
      </c>
      <c r="H3237" s="2" t="s">
        <v>23189</v>
      </c>
      <c r="I3237" s="2" t="s">
        <v>23190</v>
      </c>
      <c r="J3237" s="3" t="s">
        <v>23191</v>
      </c>
      <c r="K3237" s="4">
        <v>44169</v>
      </c>
      <c r="L3237" s="3" t="s">
        <v>23192</v>
      </c>
    </row>
    <row r="3238" spans="1:12" x14ac:dyDescent="0.2">
      <c r="A3238" s="1">
        <v>3237</v>
      </c>
      <c r="B3238" s="2" t="s">
        <v>23193</v>
      </c>
      <c r="C3238" s="2" t="s">
        <v>8253</v>
      </c>
      <c r="D3238" s="2" t="s">
        <v>337</v>
      </c>
      <c r="E3238" s="2" t="s">
        <v>23194</v>
      </c>
      <c r="F3238" s="2" t="s">
        <v>23195</v>
      </c>
      <c r="G3238" s="2" t="s">
        <v>2327</v>
      </c>
      <c r="H3238" s="2" t="s">
        <v>23196</v>
      </c>
      <c r="I3238" s="2" t="s">
        <v>23197</v>
      </c>
      <c r="J3238" s="3" t="s">
        <v>23198</v>
      </c>
      <c r="K3238" s="4">
        <v>44214</v>
      </c>
      <c r="L3238" s="3" t="s">
        <v>22220</v>
      </c>
    </row>
    <row r="3239" spans="1:12" x14ac:dyDescent="0.2">
      <c r="A3239" s="1">
        <v>3238</v>
      </c>
      <c r="B3239" s="2" t="s">
        <v>23199</v>
      </c>
      <c r="C3239" s="2" t="s">
        <v>4567</v>
      </c>
      <c r="D3239" s="2" t="s">
        <v>23200</v>
      </c>
      <c r="E3239" s="2" t="s">
        <v>23201</v>
      </c>
      <c r="F3239" s="2" t="s">
        <v>23202</v>
      </c>
      <c r="G3239" s="2" t="s">
        <v>4281</v>
      </c>
      <c r="H3239" s="2" t="s">
        <v>23203</v>
      </c>
      <c r="I3239" s="2" t="s">
        <v>23204</v>
      </c>
      <c r="J3239" s="3" t="s">
        <v>23205</v>
      </c>
      <c r="K3239" s="4">
        <v>44075</v>
      </c>
      <c r="L3239" s="3" t="s">
        <v>23206</v>
      </c>
    </row>
    <row r="3240" spans="1:12" x14ac:dyDescent="0.2">
      <c r="A3240" s="1">
        <v>3239</v>
      </c>
      <c r="B3240" s="2" t="s">
        <v>23207</v>
      </c>
      <c r="C3240" s="2" t="s">
        <v>2170</v>
      </c>
      <c r="D3240" s="2" t="s">
        <v>1075</v>
      </c>
      <c r="E3240" s="2" t="s">
        <v>23208</v>
      </c>
      <c r="F3240" s="2" t="s">
        <v>23209</v>
      </c>
      <c r="G3240" s="2" t="s">
        <v>3396</v>
      </c>
      <c r="H3240" s="2" t="s">
        <v>23210</v>
      </c>
      <c r="I3240" s="2" t="s">
        <v>23211</v>
      </c>
      <c r="J3240" s="3" t="s">
        <v>23212</v>
      </c>
      <c r="K3240" s="4">
        <v>44102</v>
      </c>
      <c r="L3240" s="3" t="s">
        <v>23213</v>
      </c>
    </row>
    <row r="3241" spans="1:12" x14ac:dyDescent="0.2">
      <c r="A3241" s="1">
        <v>3240</v>
      </c>
      <c r="B3241" s="2" t="s">
        <v>23214</v>
      </c>
      <c r="C3241" s="2" t="s">
        <v>16365</v>
      </c>
      <c r="D3241" s="2" t="s">
        <v>9322</v>
      </c>
      <c r="E3241" s="2" t="s">
        <v>23215</v>
      </c>
      <c r="F3241" s="2" t="s">
        <v>23216</v>
      </c>
      <c r="G3241" s="2" t="s">
        <v>910</v>
      </c>
      <c r="H3241" s="2" t="s">
        <v>23217</v>
      </c>
      <c r="I3241" s="2" t="s">
        <v>23218</v>
      </c>
      <c r="J3241" s="3" t="s">
        <v>23219</v>
      </c>
      <c r="K3241" s="4">
        <v>44115</v>
      </c>
      <c r="L3241" s="3" t="s">
        <v>23220</v>
      </c>
    </row>
    <row r="3242" spans="1:12" x14ac:dyDescent="0.2">
      <c r="A3242" s="1">
        <v>3241</v>
      </c>
      <c r="B3242" s="2" t="s">
        <v>23221</v>
      </c>
      <c r="C3242" s="2" t="s">
        <v>6836</v>
      </c>
      <c r="D3242" s="2" t="s">
        <v>1889</v>
      </c>
      <c r="E3242" s="2" t="s">
        <v>23222</v>
      </c>
      <c r="F3242" s="2" t="s">
        <v>23223</v>
      </c>
      <c r="G3242" s="2" t="s">
        <v>3396</v>
      </c>
      <c r="H3242" s="2">
        <v>3297442512</v>
      </c>
      <c r="I3242" s="2" t="s">
        <v>23224</v>
      </c>
      <c r="J3242" s="3" t="s">
        <v>23225</v>
      </c>
      <c r="K3242" s="4">
        <v>44538</v>
      </c>
      <c r="L3242" s="3" t="s">
        <v>23226</v>
      </c>
    </row>
    <row r="3243" spans="1:12" x14ac:dyDescent="0.2">
      <c r="A3243" s="1">
        <v>3242</v>
      </c>
      <c r="B3243" s="2" t="s">
        <v>23227</v>
      </c>
      <c r="C3243" s="2" t="s">
        <v>10140</v>
      </c>
      <c r="D3243" s="2" t="s">
        <v>3752</v>
      </c>
      <c r="E3243" s="2" t="s">
        <v>23228</v>
      </c>
      <c r="F3243" s="2" t="s">
        <v>23229</v>
      </c>
      <c r="G3243" s="2" t="s">
        <v>301</v>
      </c>
      <c r="H3243" s="2" t="s">
        <v>23230</v>
      </c>
      <c r="I3243" s="2" t="s">
        <v>23231</v>
      </c>
      <c r="J3243" s="3" t="s">
        <v>23232</v>
      </c>
      <c r="K3243" s="4">
        <v>44568</v>
      </c>
      <c r="L3243" s="3" t="s">
        <v>23233</v>
      </c>
    </row>
    <row r="3244" spans="1:12" x14ac:dyDescent="0.2">
      <c r="A3244" s="1">
        <v>3243</v>
      </c>
      <c r="B3244" s="2" t="s">
        <v>23234</v>
      </c>
      <c r="C3244" s="2" t="s">
        <v>4341</v>
      </c>
      <c r="D3244" s="2" t="s">
        <v>2245</v>
      </c>
      <c r="E3244" s="2" t="s">
        <v>23235</v>
      </c>
      <c r="F3244" s="2" t="s">
        <v>23236</v>
      </c>
      <c r="G3244" s="2" t="s">
        <v>9747</v>
      </c>
      <c r="H3244" s="2" t="s">
        <v>23237</v>
      </c>
      <c r="I3244" s="2">
        <v>8790489852</v>
      </c>
      <c r="J3244" s="3" t="s">
        <v>23238</v>
      </c>
      <c r="K3244" s="4">
        <v>44317</v>
      </c>
      <c r="L3244" s="3" t="s">
        <v>23239</v>
      </c>
    </row>
    <row r="3245" spans="1:12" x14ac:dyDescent="0.2">
      <c r="A3245" s="1">
        <v>3244</v>
      </c>
      <c r="B3245" s="2" t="s">
        <v>23240</v>
      </c>
      <c r="C3245" s="2" t="s">
        <v>4241</v>
      </c>
      <c r="D3245" s="2" t="s">
        <v>416</v>
      </c>
      <c r="E3245" s="2" t="s">
        <v>23241</v>
      </c>
      <c r="F3245" s="2" t="s">
        <v>23242</v>
      </c>
      <c r="G3245" s="2" t="s">
        <v>3151</v>
      </c>
      <c r="H3245" s="2" t="s">
        <v>23243</v>
      </c>
      <c r="I3245" s="2" t="s">
        <v>23244</v>
      </c>
      <c r="J3245" s="3" t="s">
        <v>23245</v>
      </c>
      <c r="K3245" s="4">
        <v>44413</v>
      </c>
      <c r="L3245" s="3" t="s">
        <v>23246</v>
      </c>
    </row>
    <row r="3246" spans="1:12" x14ac:dyDescent="0.2">
      <c r="A3246" s="1">
        <v>3245</v>
      </c>
      <c r="B3246" s="2" t="s">
        <v>23247</v>
      </c>
      <c r="C3246" s="2" t="s">
        <v>3325</v>
      </c>
      <c r="D3246" s="2" t="s">
        <v>14708</v>
      </c>
      <c r="E3246" s="2" t="s">
        <v>23248</v>
      </c>
      <c r="F3246" s="2" t="s">
        <v>23249</v>
      </c>
      <c r="G3246" s="2" t="s">
        <v>3679</v>
      </c>
      <c r="H3246" s="2" t="s">
        <v>23250</v>
      </c>
      <c r="I3246" s="2" t="s">
        <v>23251</v>
      </c>
      <c r="J3246" s="3" t="s">
        <v>23252</v>
      </c>
      <c r="K3246" s="4">
        <v>44119</v>
      </c>
      <c r="L3246" s="3" t="s">
        <v>23253</v>
      </c>
    </row>
    <row r="3247" spans="1:12" x14ac:dyDescent="0.2">
      <c r="A3247" s="1">
        <v>3246</v>
      </c>
      <c r="B3247" s="2" t="s">
        <v>23254</v>
      </c>
      <c r="C3247" s="2" t="s">
        <v>2959</v>
      </c>
      <c r="D3247" s="2" t="s">
        <v>851</v>
      </c>
      <c r="E3247" s="2" t="s">
        <v>23255</v>
      </c>
      <c r="F3247" s="2" t="s">
        <v>23256</v>
      </c>
      <c r="G3247" s="2" t="s">
        <v>36</v>
      </c>
      <c r="H3247" s="2" t="s">
        <v>23257</v>
      </c>
      <c r="I3247" s="2" t="s">
        <v>23258</v>
      </c>
      <c r="J3247" s="3" t="s">
        <v>23259</v>
      </c>
      <c r="K3247" s="4">
        <v>43850</v>
      </c>
      <c r="L3247" s="3" t="s">
        <v>656</v>
      </c>
    </row>
    <row r="3248" spans="1:12" x14ac:dyDescent="0.2">
      <c r="A3248" s="1">
        <v>3247</v>
      </c>
      <c r="B3248" s="2" t="s">
        <v>23260</v>
      </c>
      <c r="C3248" s="2" t="s">
        <v>2942</v>
      </c>
      <c r="D3248" s="2" t="s">
        <v>10314</v>
      </c>
      <c r="E3248" s="2" t="s">
        <v>23261</v>
      </c>
      <c r="F3248" s="2" t="s">
        <v>23262</v>
      </c>
      <c r="G3248" s="2" t="s">
        <v>7036</v>
      </c>
      <c r="H3248" s="2" t="s">
        <v>23263</v>
      </c>
      <c r="I3248" s="2" t="s">
        <v>23264</v>
      </c>
      <c r="J3248" s="3" t="s">
        <v>23265</v>
      </c>
      <c r="K3248" s="4">
        <v>44562</v>
      </c>
      <c r="L3248" s="3" t="s">
        <v>8859</v>
      </c>
    </row>
    <row r="3249" spans="1:12" x14ac:dyDescent="0.2">
      <c r="A3249" s="1">
        <v>3248</v>
      </c>
      <c r="B3249" s="2" t="s">
        <v>23266</v>
      </c>
      <c r="C3249" s="2" t="s">
        <v>5038</v>
      </c>
      <c r="D3249" s="2" t="s">
        <v>23267</v>
      </c>
      <c r="E3249" s="2" t="s">
        <v>23268</v>
      </c>
      <c r="F3249" s="2" t="s">
        <v>20519</v>
      </c>
      <c r="G3249" s="2" t="s">
        <v>1429</v>
      </c>
      <c r="H3249" s="2" t="s">
        <v>23269</v>
      </c>
      <c r="I3249" s="2" t="s">
        <v>23270</v>
      </c>
      <c r="J3249" s="3" t="s">
        <v>23271</v>
      </c>
      <c r="K3249" s="4">
        <v>44496</v>
      </c>
      <c r="L3249" s="3" t="s">
        <v>23272</v>
      </c>
    </row>
    <row r="3250" spans="1:12" x14ac:dyDescent="0.2">
      <c r="A3250" s="1">
        <v>3249</v>
      </c>
      <c r="B3250" s="2" t="s">
        <v>23273</v>
      </c>
      <c r="C3250" s="2" t="s">
        <v>3220</v>
      </c>
      <c r="D3250" s="2" t="s">
        <v>2872</v>
      </c>
      <c r="E3250" s="2" t="s">
        <v>23274</v>
      </c>
      <c r="F3250" s="2" t="s">
        <v>23275</v>
      </c>
      <c r="G3250" s="2" t="s">
        <v>4149</v>
      </c>
      <c r="H3250" s="2" t="s">
        <v>23276</v>
      </c>
      <c r="I3250" s="2" t="s">
        <v>23277</v>
      </c>
      <c r="J3250" s="3" t="s">
        <v>23278</v>
      </c>
      <c r="K3250" s="4">
        <v>44356</v>
      </c>
      <c r="L3250" s="3" t="s">
        <v>23279</v>
      </c>
    </row>
    <row r="3251" spans="1:12" x14ac:dyDescent="0.2">
      <c r="A3251" s="1">
        <v>3250</v>
      </c>
      <c r="B3251" s="2" t="s">
        <v>23280</v>
      </c>
      <c r="C3251" s="2" t="s">
        <v>11850</v>
      </c>
      <c r="D3251" s="2" t="s">
        <v>23281</v>
      </c>
      <c r="E3251" s="2" t="s">
        <v>23282</v>
      </c>
      <c r="F3251" s="2" t="s">
        <v>23283</v>
      </c>
      <c r="G3251" s="2" t="s">
        <v>6640</v>
      </c>
      <c r="H3251" s="2" t="s">
        <v>23284</v>
      </c>
      <c r="I3251" s="2" t="s">
        <v>23285</v>
      </c>
      <c r="J3251" s="3" t="s">
        <v>23286</v>
      </c>
      <c r="K3251" s="4">
        <v>44312</v>
      </c>
      <c r="L3251" s="3" t="s">
        <v>23287</v>
      </c>
    </row>
    <row r="3252" spans="1:12" x14ac:dyDescent="0.2">
      <c r="A3252" s="1">
        <v>3251</v>
      </c>
      <c r="B3252" s="2" t="s">
        <v>23288</v>
      </c>
      <c r="C3252" s="2" t="s">
        <v>11505</v>
      </c>
      <c r="D3252" s="2" t="s">
        <v>1378</v>
      </c>
      <c r="E3252" s="2" t="s">
        <v>23289</v>
      </c>
      <c r="F3252" s="2" t="s">
        <v>23290</v>
      </c>
      <c r="G3252" s="2" t="s">
        <v>3784</v>
      </c>
      <c r="H3252" s="2" t="s">
        <v>23291</v>
      </c>
      <c r="I3252" s="2" t="s">
        <v>23292</v>
      </c>
      <c r="J3252" s="3" t="s">
        <v>23293</v>
      </c>
      <c r="K3252" s="4">
        <v>43975</v>
      </c>
      <c r="L3252" s="3" t="s">
        <v>16778</v>
      </c>
    </row>
    <row r="3253" spans="1:12" x14ac:dyDescent="0.2">
      <c r="A3253" s="1">
        <v>3252</v>
      </c>
      <c r="B3253" s="2" t="s">
        <v>23294</v>
      </c>
      <c r="C3253" s="2" t="s">
        <v>2692</v>
      </c>
      <c r="D3253" s="2" t="s">
        <v>10809</v>
      </c>
      <c r="E3253" s="2" t="s">
        <v>23295</v>
      </c>
      <c r="F3253" s="2" t="s">
        <v>23296</v>
      </c>
      <c r="G3253" s="2" t="s">
        <v>428</v>
      </c>
      <c r="H3253" s="2">
        <v>2985572436</v>
      </c>
      <c r="I3253" s="2" t="s">
        <v>23297</v>
      </c>
      <c r="J3253" s="3" t="s">
        <v>23298</v>
      </c>
      <c r="K3253" s="4">
        <v>44545</v>
      </c>
      <c r="L3253" s="3" t="s">
        <v>23299</v>
      </c>
    </row>
    <row r="3254" spans="1:12" x14ac:dyDescent="0.2">
      <c r="A3254" s="1">
        <v>3253</v>
      </c>
      <c r="B3254" s="2" t="s">
        <v>23300</v>
      </c>
      <c r="C3254" s="2" t="s">
        <v>8549</v>
      </c>
      <c r="D3254" s="2" t="s">
        <v>22004</v>
      </c>
      <c r="E3254" s="2" t="s">
        <v>23301</v>
      </c>
      <c r="F3254" s="2" t="s">
        <v>23302</v>
      </c>
      <c r="G3254" s="2" t="s">
        <v>948</v>
      </c>
      <c r="H3254" s="2" t="s">
        <v>23303</v>
      </c>
      <c r="I3254" s="2" t="s">
        <v>23304</v>
      </c>
      <c r="J3254" s="3" t="s">
        <v>23305</v>
      </c>
      <c r="K3254" s="4">
        <v>43866</v>
      </c>
      <c r="L3254" s="3" t="s">
        <v>9720</v>
      </c>
    </row>
    <row r="3255" spans="1:12" x14ac:dyDescent="0.2">
      <c r="A3255" s="1">
        <v>3254</v>
      </c>
      <c r="B3255" s="2" t="s">
        <v>23306</v>
      </c>
      <c r="C3255" s="2" t="s">
        <v>1245</v>
      </c>
      <c r="D3255" s="2" t="s">
        <v>2522</v>
      </c>
      <c r="E3255" s="2" t="s">
        <v>23307</v>
      </c>
      <c r="F3255" s="2" t="s">
        <v>23308</v>
      </c>
      <c r="G3255" s="2" t="s">
        <v>17591</v>
      </c>
      <c r="H3255" s="2" t="s">
        <v>23309</v>
      </c>
      <c r="I3255" s="2" t="s">
        <v>23310</v>
      </c>
      <c r="J3255" s="3" t="s">
        <v>23311</v>
      </c>
      <c r="K3255" s="4">
        <v>44255</v>
      </c>
      <c r="L3255" s="3" t="s">
        <v>4449</v>
      </c>
    </row>
    <row r="3256" spans="1:12" x14ac:dyDescent="0.2">
      <c r="A3256" s="1">
        <v>3255</v>
      </c>
      <c r="B3256" s="2" t="s">
        <v>23312</v>
      </c>
      <c r="C3256" s="2" t="s">
        <v>7443</v>
      </c>
      <c r="D3256" s="2" t="s">
        <v>2699</v>
      </c>
      <c r="E3256" s="2" t="s">
        <v>23313</v>
      </c>
      <c r="F3256" s="2" t="s">
        <v>23314</v>
      </c>
      <c r="G3256" s="2" t="s">
        <v>227</v>
      </c>
      <c r="H3256" s="2" t="s">
        <v>23315</v>
      </c>
      <c r="I3256" s="2" t="s">
        <v>23316</v>
      </c>
      <c r="J3256" s="3" t="s">
        <v>23317</v>
      </c>
      <c r="K3256" s="4">
        <v>44070</v>
      </c>
      <c r="L3256" s="3" t="s">
        <v>23318</v>
      </c>
    </row>
    <row r="3257" spans="1:12" x14ac:dyDescent="0.2">
      <c r="A3257" s="1">
        <v>3256</v>
      </c>
      <c r="B3257" s="2" t="s">
        <v>23319</v>
      </c>
      <c r="C3257" s="2" t="s">
        <v>1261</v>
      </c>
      <c r="D3257" s="2" t="s">
        <v>2313</v>
      </c>
      <c r="E3257" s="2" t="s">
        <v>23320</v>
      </c>
      <c r="F3257" s="2" t="s">
        <v>23321</v>
      </c>
      <c r="G3257" s="2" t="s">
        <v>864</v>
      </c>
      <c r="H3257" s="2" t="s">
        <v>23322</v>
      </c>
      <c r="I3257" s="2" t="s">
        <v>23323</v>
      </c>
      <c r="J3257" s="3" t="s">
        <v>23324</v>
      </c>
      <c r="K3257" s="4">
        <v>43979</v>
      </c>
      <c r="L3257" s="3" t="s">
        <v>23325</v>
      </c>
    </row>
    <row r="3258" spans="1:12" x14ac:dyDescent="0.2">
      <c r="A3258" s="1">
        <v>3257</v>
      </c>
      <c r="B3258" s="2" t="s">
        <v>23326</v>
      </c>
      <c r="C3258" s="2" t="s">
        <v>392</v>
      </c>
      <c r="D3258" s="2" t="s">
        <v>3012</v>
      </c>
      <c r="E3258" s="2" t="s">
        <v>23327</v>
      </c>
      <c r="F3258" s="2" t="s">
        <v>23328</v>
      </c>
      <c r="G3258" s="2" t="s">
        <v>1730</v>
      </c>
      <c r="H3258" s="2" t="s">
        <v>23329</v>
      </c>
      <c r="I3258" s="2" t="s">
        <v>23330</v>
      </c>
      <c r="J3258" s="3" t="s">
        <v>23331</v>
      </c>
      <c r="K3258" s="4">
        <v>44545</v>
      </c>
      <c r="L3258" s="3" t="s">
        <v>23332</v>
      </c>
    </row>
    <row r="3259" spans="1:12" x14ac:dyDescent="0.2">
      <c r="A3259" s="1">
        <v>3258</v>
      </c>
      <c r="B3259" s="2" t="s">
        <v>23333</v>
      </c>
      <c r="C3259" s="2" t="s">
        <v>78</v>
      </c>
      <c r="D3259" s="2" t="s">
        <v>9681</v>
      </c>
      <c r="E3259" s="2" t="s">
        <v>23334</v>
      </c>
      <c r="F3259" s="2" t="s">
        <v>23335</v>
      </c>
      <c r="G3259" s="2" t="s">
        <v>892</v>
      </c>
      <c r="H3259" s="2" t="s">
        <v>23336</v>
      </c>
      <c r="I3259" s="2" t="s">
        <v>23337</v>
      </c>
      <c r="J3259" s="3" t="s">
        <v>23338</v>
      </c>
      <c r="K3259" s="4">
        <v>44075</v>
      </c>
      <c r="L3259" s="3" t="s">
        <v>23339</v>
      </c>
    </row>
    <row r="3260" spans="1:12" x14ac:dyDescent="0.2">
      <c r="A3260" s="1">
        <v>3259</v>
      </c>
      <c r="B3260" s="2" t="s">
        <v>23340</v>
      </c>
      <c r="C3260" s="2" t="s">
        <v>1726</v>
      </c>
      <c r="D3260" s="2" t="s">
        <v>993</v>
      </c>
      <c r="E3260" s="2" t="s">
        <v>23341</v>
      </c>
      <c r="F3260" s="2" t="s">
        <v>23342</v>
      </c>
      <c r="G3260" s="2" t="s">
        <v>2080</v>
      </c>
      <c r="H3260" s="2" t="s">
        <v>23343</v>
      </c>
      <c r="I3260" s="2" t="s">
        <v>23344</v>
      </c>
      <c r="J3260" s="3" t="s">
        <v>23345</v>
      </c>
      <c r="K3260" s="4">
        <v>44514</v>
      </c>
      <c r="L3260" s="3" t="s">
        <v>23346</v>
      </c>
    </row>
    <row r="3261" spans="1:12" x14ac:dyDescent="0.2">
      <c r="A3261" s="1">
        <v>3260</v>
      </c>
      <c r="B3261" s="2" t="s">
        <v>23347</v>
      </c>
      <c r="C3261" s="2" t="s">
        <v>2563</v>
      </c>
      <c r="D3261" s="2" t="s">
        <v>1254</v>
      </c>
      <c r="E3261" s="2" t="s">
        <v>23348</v>
      </c>
      <c r="F3261" s="2" t="s">
        <v>23349</v>
      </c>
      <c r="G3261" s="2" t="s">
        <v>540</v>
      </c>
      <c r="H3261" s="2" t="s">
        <v>23350</v>
      </c>
      <c r="I3261" s="2" t="s">
        <v>23351</v>
      </c>
      <c r="J3261" s="3" t="s">
        <v>23352</v>
      </c>
      <c r="K3261" s="4">
        <v>44453</v>
      </c>
      <c r="L3261" s="3" t="s">
        <v>23353</v>
      </c>
    </row>
    <row r="3262" spans="1:12" x14ac:dyDescent="0.2">
      <c r="A3262" s="1">
        <v>3261</v>
      </c>
      <c r="B3262" s="2" t="s">
        <v>23354</v>
      </c>
      <c r="C3262" s="2" t="s">
        <v>2178</v>
      </c>
      <c r="D3262" s="2" t="s">
        <v>8355</v>
      </c>
      <c r="E3262" s="2" t="s">
        <v>23355</v>
      </c>
      <c r="F3262" s="2" t="s">
        <v>23356</v>
      </c>
      <c r="G3262" s="2" t="s">
        <v>1140</v>
      </c>
      <c r="H3262" s="2" t="s">
        <v>23357</v>
      </c>
      <c r="I3262" s="2" t="s">
        <v>23358</v>
      </c>
      <c r="J3262" s="3" t="s">
        <v>23359</v>
      </c>
      <c r="K3262" s="4">
        <v>43980</v>
      </c>
      <c r="L3262" s="3" t="s">
        <v>23360</v>
      </c>
    </row>
    <row r="3263" spans="1:12" x14ac:dyDescent="0.2">
      <c r="A3263" s="1">
        <v>3262</v>
      </c>
      <c r="B3263" s="2" t="s">
        <v>23361</v>
      </c>
      <c r="C3263" s="2" t="s">
        <v>12641</v>
      </c>
      <c r="D3263" s="2" t="s">
        <v>692</v>
      </c>
      <c r="E3263" s="2" t="s">
        <v>23362</v>
      </c>
      <c r="F3263" s="2" t="s">
        <v>23363</v>
      </c>
      <c r="G3263" s="2" t="s">
        <v>108</v>
      </c>
      <c r="H3263" s="2">
        <v>396208827</v>
      </c>
      <c r="I3263" s="2" t="s">
        <v>23364</v>
      </c>
      <c r="J3263" s="3" t="s">
        <v>23365</v>
      </c>
      <c r="K3263" s="4">
        <v>44051</v>
      </c>
      <c r="L3263" s="3" t="s">
        <v>23366</v>
      </c>
    </row>
    <row r="3264" spans="1:12" x14ac:dyDescent="0.2">
      <c r="A3264" s="1">
        <v>3263</v>
      </c>
      <c r="B3264" s="2" t="s">
        <v>23367</v>
      </c>
      <c r="C3264" s="2" t="s">
        <v>13896</v>
      </c>
      <c r="D3264" s="2" t="s">
        <v>1254</v>
      </c>
      <c r="E3264" s="2" t="s">
        <v>23368</v>
      </c>
      <c r="F3264" s="2" t="s">
        <v>23369</v>
      </c>
      <c r="G3264" s="2" t="s">
        <v>9747</v>
      </c>
      <c r="H3264" s="2">
        <v>7231942007</v>
      </c>
      <c r="I3264" s="2" t="s">
        <v>23370</v>
      </c>
      <c r="J3264" s="3" t="s">
        <v>23371</v>
      </c>
      <c r="K3264" s="4">
        <v>44326</v>
      </c>
      <c r="L3264" s="3" t="s">
        <v>23372</v>
      </c>
    </row>
    <row r="3265" spans="1:12" x14ac:dyDescent="0.2">
      <c r="A3265" s="1">
        <v>3264</v>
      </c>
      <c r="B3265" s="2" t="s">
        <v>23373</v>
      </c>
      <c r="C3265" s="2" t="s">
        <v>1807</v>
      </c>
      <c r="D3265" s="2" t="s">
        <v>3646</v>
      </c>
      <c r="E3265" s="2" t="s">
        <v>23374</v>
      </c>
      <c r="F3265" s="2" t="s">
        <v>23072</v>
      </c>
      <c r="G3265" s="2" t="s">
        <v>2127</v>
      </c>
      <c r="H3265" s="2" t="s">
        <v>23375</v>
      </c>
      <c r="I3265" s="2">
        <f>1-263-753-1926</f>
        <v>-2941</v>
      </c>
      <c r="J3265" s="3" t="s">
        <v>23376</v>
      </c>
      <c r="K3265" s="4">
        <v>44339</v>
      </c>
      <c r="L3265" s="3" t="s">
        <v>23377</v>
      </c>
    </row>
    <row r="3266" spans="1:12" x14ac:dyDescent="0.2">
      <c r="A3266" s="1">
        <v>3265</v>
      </c>
      <c r="B3266" s="2" t="s">
        <v>23378</v>
      </c>
      <c r="C3266" s="2" t="s">
        <v>424</v>
      </c>
      <c r="D3266" s="2" t="s">
        <v>9104</v>
      </c>
      <c r="E3266" s="2" t="s">
        <v>23379</v>
      </c>
      <c r="F3266" s="2" t="s">
        <v>21289</v>
      </c>
      <c r="G3266" s="2" t="s">
        <v>779</v>
      </c>
      <c r="H3266" s="2" t="s">
        <v>23380</v>
      </c>
      <c r="I3266" s="2" t="s">
        <v>23381</v>
      </c>
      <c r="J3266" s="3" t="s">
        <v>23382</v>
      </c>
      <c r="K3266" s="4">
        <v>43909</v>
      </c>
      <c r="L3266" s="3" t="s">
        <v>23383</v>
      </c>
    </row>
    <row r="3267" spans="1:12" x14ac:dyDescent="0.2">
      <c r="A3267" s="1">
        <v>3266</v>
      </c>
      <c r="B3267" s="2" t="s">
        <v>23384</v>
      </c>
      <c r="C3267" s="2" t="s">
        <v>585</v>
      </c>
      <c r="D3267" s="2" t="s">
        <v>2641</v>
      </c>
      <c r="E3267" s="2" t="s">
        <v>23385</v>
      </c>
      <c r="F3267" s="2" t="s">
        <v>23386</v>
      </c>
      <c r="G3267" s="2" t="s">
        <v>5163</v>
      </c>
      <c r="H3267" s="2" t="s">
        <v>23387</v>
      </c>
      <c r="I3267" s="2">
        <f>1-247-888-9663</f>
        <v>-10797</v>
      </c>
      <c r="J3267" s="3" t="s">
        <v>23388</v>
      </c>
      <c r="K3267" s="4">
        <v>44653</v>
      </c>
      <c r="L3267" s="3" t="s">
        <v>23389</v>
      </c>
    </row>
    <row r="3268" spans="1:12" x14ac:dyDescent="0.2">
      <c r="A3268" s="1">
        <v>3267</v>
      </c>
      <c r="B3268" s="2" t="s">
        <v>23390</v>
      </c>
      <c r="C3268" s="2" t="s">
        <v>6455</v>
      </c>
      <c r="D3268" s="2" t="s">
        <v>7319</v>
      </c>
      <c r="E3268" s="2" t="s">
        <v>23391</v>
      </c>
      <c r="F3268" s="2" t="s">
        <v>23392</v>
      </c>
      <c r="G3268" s="2" t="s">
        <v>369</v>
      </c>
      <c r="H3268" s="2" t="s">
        <v>23393</v>
      </c>
      <c r="I3268" s="2" t="s">
        <v>23394</v>
      </c>
      <c r="J3268" s="3" t="s">
        <v>23395</v>
      </c>
      <c r="K3268" s="4">
        <v>44692</v>
      </c>
      <c r="L3268" s="3" t="s">
        <v>23396</v>
      </c>
    </row>
    <row r="3269" spans="1:12" x14ac:dyDescent="0.2">
      <c r="A3269" s="1">
        <v>3268</v>
      </c>
      <c r="B3269" s="2" t="s">
        <v>23397</v>
      </c>
      <c r="C3269" s="2" t="s">
        <v>2582</v>
      </c>
      <c r="D3269" s="2" t="s">
        <v>4064</v>
      </c>
      <c r="E3269" s="2" t="s">
        <v>23398</v>
      </c>
      <c r="F3269" s="2" t="s">
        <v>23399</v>
      </c>
      <c r="G3269" s="2" t="s">
        <v>652</v>
      </c>
      <c r="H3269" s="2" t="s">
        <v>23400</v>
      </c>
      <c r="I3269" s="2" t="s">
        <v>23401</v>
      </c>
      <c r="J3269" s="3" t="s">
        <v>23402</v>
      </c>
      <c r="K3269" s="4">
        <v>44064</v>
      </c>
      <c r="L3269" s="3" t="s">
        <v>23403</v>
      </c>
    </row>
    <row r="3270" spans="1:12" x14ac:dyDescent="0.2">
      <c r="A3270" s="1">
        <v>3269</v>
      </c>
      <c r="B3270" s="2" t="s">
        <v>23404</v>
      </c>
      <c r="C3270" s="2" t="s">
        <v>2293</v>
      </c>
      <c r="D3270" s="2" t="s">
        <v>2324</v>
      </c>
      <c r="E3270" s="2" t="s">
        <v>23405</v>
      </c>
      <c r="F3270" s="2" t="s">
        <v>23406</v>
      </c>
      <c r="G3270" s="2" t="s">
        <v>1292</v>
      </c>
      <c r="H3270" s="2" t="s">
        <v>23407</v>
      </c>
      <c r="I3270" s="2" t="s">
        <v>23408</v>
      </c>
      <c r="J3270" s="3" t="s">
        <v>23409</v>
      </c>
      <c r="K3270" s="4">
        <v>43879</v>
      </c>
      <c r="L3270" s="3" t="s">
        <v>1392</v>
      </c>
    </row>
    <row r="3271" spans="1:12" x14ac:dyDescent="0.2">
      <c r="A3271" s="1">
        <v>3270</v>
      </c>
      <c r="B3271" s="2" t="s">
        <v>23410</v>
      </c>
      <c r="C3271" s="2" t="s">
        <v>2147</v>
      </c>
      <c r="D3271" s="2" t="s">
        <v>17539</v>
      </c>
      <c r="E3271" s="2" t="s">
        <v>23411</v>
      </c>
      <c r="F3271" s="2" t="s">
        <v>23412</v>
      </c>
      <c r="G3271" s="2" t="s">
        <v>3568</v>
      </c>
      <c r="H3271" s="2">
        <v>3000351722</v>
      </c>
      <c r="I3271" s="2" t="s">
        <v>23413</v>
      </c>
      <c r="J3271" s="3" t="s">
        <v>23414</v>
      </c>
      <c r="K3271" s="4">
        <v>44049</v>
      </c>
      <c r="L3271" s="3" t="s">
        <v>23415</v>
      </c>
    </row>
    <row r="3272" spans="1:12" x14ac:dyDescent="0.2">
      <c r="A3272" s="1">
        <v>3271</v>
      </c>
      <c r="B3272" s="2" t="s">
        <v>23416</v>
      </c>
      <c r="C3272" s="2" t="s">
        <v>11850</v>
      </c>
      <c r="D3272" s="2" t="s">
        <v>12839</v>
      </c>
      <c r="E3272" s="2" t="s">
        <v>23417</v>
      </c>
      <c r="F3272" s="2" t="s">
        <v>23418</v>
      </c>
      <c r="G3272" s="2" t="s">
        <v>1524</v>
      </c>
      <c r="H3272" s="2" t="s">
        <v>23419</v>
      </c>
      <c r="I3272" s="2" t="s">
        <v>23420</v>
      </c>
      <c r="J3272" s="3" t="s">
        <v>23421</v>
      </c>
      <c r="K3272" s="4">
        <v>44666</v>
      </c>
      <c r="L3272" s="3" t="s">
        <v>23422</v>
      </c>
    </row>
    <row r="3273" spans="1:12" x14ac:dyDescent="0.2">
      <c r="A3273" s="1">
        <v>3272</v>
      </c>
      <c r="B3273" s="2" t="s">
        <v>23423</v>
      </c>
      <c r="C3273" s="2" t="s">
        <v>7303</v>
      </c>
      <c r="D3273" s="2" t="s">
        <v>2716</v>
      </c>
      <c r="E3273" s="2" t="s">
        <v>23424</v>
      </c>
      <c r="F3273" s="2" t="s">
        <v>2566</v>
      </c>
      <c r="G3273" s="2" t="s">
        <v>44</v>
      </c>
      <c r="H3273" s="2" t="s">
        <v>23425</v>
      </c>
      <c r="I3273" s="2" t="s">
        <v>23426</v>
      </c>
      <c r="J3273" s="3" t="s">
        <v>23427</v>
      </c>
      <c r="K3273" s="4">
        <v>43969</v>
      </c>
      <c r="L3273" s="3" t="s">
        <v>23428</v>
      </c>
    </row>
    <row r="3274" spans="1:12" x14ac:dyDescent="0.2">
      <c r="A3274" s="1">
        <v>3273</v>
      </c>
      <c r="B3274" s="2" t="s">
        <v>23429</v>
      </c>
      <c r="C3274" s="2" t="s">
        <v>917</v>
      </c>
      <c r="D3274" s="2" t="s">
        <v>18639</v>
      </c>
      <c r="E3274" s="2" t="s">
        <v>23430</v>
      </c>
      <c r="F3274" s="2" t="s">
        <v>23431</v>
      </c>
      <c r="G3274" s="2" t="s">
        <v>7639</v>
      </c>
      <c r="H3274" s="2">
        <f>1-200-38-8570</f>
        <v>-8807</v>
      </c>
      <c r="I3274" s="2" t="s">
        <v>23432</v>
      </c>
      <c r="J3274" s="3" t="s">
        <v>23433</v>
      </c>
      <c r="K3274" s="4">
        <v>44052</v>
      </c>
      <c r="L3274" s="3" t="s">
        <v>23434</v>
      </c>
    </row>
    <row r="3275" spans="1:12" x14ac:dyDescent="0.2">
      <c r="A3275" s="1">
        <v>3274</v>
      </c>
      <c r="B3275" s="2" t="s">
        <v>23435</v>
      </c>
      <c r="C3275" s="2" t="s">
        <v>4233</v>
      </c>
      <c r="D3275" s="2" t="s">
        <v>1970</v>
      </c>
      <c r="E3275" s="2" t="s">
        <v>23436</v>
      </c>
      <c r="F3275" s="2" t="s">
        <v>23437</v>
      </c>
      <c r="G3275" s="2" t="s">
        <v>1973</v>
      </c>
      <c r="H3275" s="2" t="s">
        <v>23438</v>
      </c>
      <c r="I3275" s="2" t="s">
        <v>23439</v>
      </c>
      <c r="J3275" s="3" t="s">
        <v>23440</v>
      </c>
      <c r="K3275" s="4">
        <v>44404</v>
      </c>
      <c r="L3275" s="3" t="s">
        <v>23441</v>
      </c>
    </row>
    <row r="3276" spans="1:12" x14ac:dyDescent="0.2">
      <c r="A3276" s="1">
        <v>3275</v>
      </c>
      <c r="B3276" s="2" t="s">
        <v>23442</v>
      </c>
      <c r="C3276" s="2" t="s">
        <v>3735</v>
      </c>
      <c r="D3276" s="2" t="s">
        <v>3012</v>
      </c>
      <c r="E3276" s="2" t="s">
        <v>5359</v>
      </c>
      <c r="F3276" s="2" t="s">
        <v>23443</v>
      </c>
      <c r="G3276" s="2" t="s">
        <v>2963</v>
      </c>
      <c r="H3276" s="2" t="s">
        <v>23444</v>
      </c>
      <c r="I3276" s="2" t="s">
        <v>23445</v>
      </c>
      <c r="J3276" s="3" t="s">
        <v>23446</v>
      </c>
      <c r="K3276" s="4">
        <v>44514</v>
      </c>
      <c r="L3276" s="3" t="s">
        <v>23447</v>
      </c>
    </row>
    <row r="3277" spans="1:12" x14ac:dyDescent="0.2">
      <c r="A3277" s="1">
        <v>3276</v>
      </c>
      <c r="B3277" s="2" t="s">
        <v>23448</v>
      </c>
      <c r="C3277" s="2" t="s">
        <v>1417</v>
      </c>
      <c r="D3277" s="2" t="s">
        <v>1386</v>
      </c>
      <c r="E3277" s="2" t="s">
        <v>23449</v>
      </c>
      <c r="F3277" s="2" t="s">
        <v>23450</v>
      </c>
      <c r="G3277" s="2" t="s">
        <v>770</v>
      </c>
      <c r="H3277" s="2" t="s">
        <v>23451</v>
      </c>
      <c r="I3277" s="2" t="s">
        <v>23452</v>
      </c>
      <c r="J3277" s="3" t="s">
        <v>23453</v>
      </c>
      <c r="K3277" s="4">
        <v>44654</v>
      </c>
      <c r="L3277" s="3" t="s">
        <v>23454</v>
      </c>
    </row>
    <row r="3278" spans="1:12" x14ac:dyDescent="0.2">
      <c r="A3278" s="1">
        <v>3277</v>
      </c>
      <c r="B3278" s="2" t="s">
        <v>23455</v>
      </c>
      <c r="C3278" s="2" t="s">
        <v>2147</v>
      </c>
      <c r="D3278" s="2" t="s">
        <v>3620</v>
      </c>
      <c r="E3278" s="2" t="s">
        <v>23456</v>
      </c>
      <c r="F3278" s="2" t="s">
        <v>23457</v>
      </c>
      <c r="G3278" s="2" t="s">
        <v>901</v>
      </c>
      <c r="H3278" s="2" t="s">
        <v>23458</v>
      </c>
      <c r="I3278" s="2" t="s">
        <v>23459</v>
      </c>
      <c r="J3278" s="3" t="s">
        <v>23460</v>
      </c>
      <c r="K3278" s="4">
        <v>44514</v>
      </c>
      <c r="L3278" s="3" t="s">
        <v>23461</v>
      </c>
    </row>
    <row r="3279" spans="1:12" x14ac:dyDescent="0.2">
      <c r="A3279" s="1">
        <v>3278</v>
      </c>
      <c r="B3279" s="2" t="s">
        <v>23462</v>
      </c>
      <c r="C3279" s="2" t="s">
        <v>1681</v>
      </c>
      <c r="D3279" s="2" t="s">
        <v>6156</v>
      </c>
      <c r="E3279" s="2" t="s">
        <v>23463</v>
      </c>
      <c r="F3279" s="2" t="s">
        <v>23464</v>
      </c>
      <c r="G3279" s="2" t="s">
        <v>1437</v>
      </c>
      <c r="H3279" s="2" t="s">
        <v>23465</v>
      </c>
      <c r="I3279" s="2" t="s">
        <v>23466</v>
      </c>
      <c r="J3279" s="3" t="s">
        <v>23467</v>
      </c>
      <c r="K3279" s="4">
        <v>44225</v>
      </c>
      <c r="L3279" s="3" t="s">
        <v>4526</v>
      </c>
    </row>
    <row r="3280" spans="1:12" x14ac:dyDescent="0.2">
      <c r="A3280" s="1">
        <v>3279</v>
      </c>
      <c r="B3280" s="2" t="s">
        <v>23468</v>
      </c>
      <c r="C3280" s="2" t="s">
        <v>4145</v>
      </c>
      <c r="D3280" s="2" t="s">
        <v>8711</v>
      </c>
      <c r="E3280" s="2" t="s">
        <v>23469</v>
      </c>
      <c r="F3280" s="2" t="s">
        <v>7028</v>
      </c>
      <c r="G3280" s="2" t="s">
        <v>217</v>
      </c>
      <c r="H3280" s="2" t="s">
        <v>23470</v>
      </c>
      <c r="I3280" s="2" t="s">
        <v>23471</v>
      </c>
      <c r="J3280" s="3" t="s">
        <v>23472</v>
      </c>
      <c r="K3280" s="4">
        <v>44215</v>
      </c>
      <c r="L3280" s="3" t="s">
        <v>23473</v>
      </c>
    </row>
    <row r="3281" spans="1:12" x14ac:dyDescent="0.2">
      <c r="A3281" s="1">
        <v>3280</v>
      </c>
      <c r="B3281" s="2" t="s">
        <v>23474</v>
      </c>
      <c r="C3281" s="2" t="s">
        <v>4122</v>
      </c>
      <c r="D3281" s="2" t="s">
        <v>2451</v>
      </c>
      <c r="E3281" s="2" t="s">
        <v>23475</v>
      </c>
      <c r="F3281" s="2" t="s">
        <v>23476</v>
      </c>
      <c r="G3281" s="2" t="s">
        <v>2127</v>
      </c>
      <c r="H3281" s="2">
        <v>7912045790</v>
      </c>
      <c r="I3281" s="2" t="s">
        <v>23477</v>
      </c>
      <c r="J3281" s="3" t="s">
        <v>23478</v>
      </c>
      <c r="K3281" s="4">
        <v>44480</v>
      </c>
      <c r="L3281" s="3" t="s">
        <v>23479</v>
      </c>
    </row>
    <row r="3282" spans="1:12" x14ac:dyDescent="0.2">
      <c r="A3282" s="1">
        <v>3281</v>
      </c>
      <c r="B3282" s="2" t="s">
        <v>23480</v>
      </c>
      <c r="C3282" s="2" t="s">
        <v>61</v>
      </c>
      <c r="D3282" s="2" t="s">
        <v>2799</v>
      </c>
      <c r="E3282" s="2" t="s">
        <v>23481</v>
      </c>
      <c r="F3282" s="2" t="s">
        <v>23482</v>
      </c>
      <c r="G3282" s="2" t="s">
        <v>7036</v>
      </c>
      <c r="H3282" s="2" t="s">
        <v>23483</v>
      </c>
      <c r="I3282" s="2" t="s">
        <v>23484</v>
      </c>
      <c r="J3282" s="3" t="s">
        <v>23485</v>
      </c>
      <c r="K3282" s="4">
        <v>44399</v>
      </c>
      <c r="L3282" s="3" t="s">
        <v>23486</v>
      </c>
    </row>
    <row r="3283" spans="1:12" x14ac:dyDescent="0.2">
      <c r="A3283" s="1">
        <v>3282</v>
      </c>
      <c r="B3283" s="2" t="s">
        <v>23487</v>
      </c>
      <c r="C3283" s="2" t="s">
        <v>5152</v>
      </c>
      <c r="D3283" s="2" t="s">
        <v>10982</v>
      </c>
      <c r="E3283" s="2" t="s">
        <v>23488</v>
      </c>
      <c r="F3283" s="2" t="s">
        <v>23489</v>
      </c>
      <c r="G3283" s="2" t="s">
        <v>976</v>
      </c>
      <c r="H3283" s="2" t="s">
        <v>23490</v>
      </c>
      <c r="I3283" s="2" t="s">
        <v>23491</v>
      </c>
      <c r="J3283" s="3" t="s">
        <v>23492</v>
      </c>
      <c r="K3283" s="4">
        <v>43859</v>
      </c>
      <c r="L3283" s="3" t="s">
        <v>23493</v>
      </c>
    </row>
    <row r="3284" spans="1:12" x14ac:dyDescent="0.2">
      <c r="A3284" s="1">
        <v>3283</v>
      </c>
      <c r="B3284" s="2" t="s">
        <v>23494</v>
      </c>
      <c r="C3284" s="2" t="s">
        <v>10366</v>
      </c>
      <c r="D3284" s="2" t="s">
        <v>197</v>
      </c>
      <c r="E3284" s="2" t="s">
        <v>23495</v>
      </c>
      <c r="F3284" s="2" t="s">
        <v>23496</v>
      </c>
      <c r="G3284" s="2" t="s">
        <v>4386</v>
      </c>
      <c r="H3284" s="2" t="s">
        <v>23497</v>
      </c>
      <c r="I3284" s="2" t="s">
        <v>23498</v>
      </c>
      <c r="J3284" s="3" t="s">
        <v>23499</v>
      </c>
      <c r="K3284" s="4">
        <v>44498</v>
      </c>
      <c r="L3284" s="3" t="s">
        <v>23500</v>
      </c>
    </row>
    <row r="3285" spans="1:12" x14ac:dyDescent="0.2">
      <c r="A3285" s="1">
        <v>3284</v>
      </c>
      <c r="B3285" s="2" t="s">
        <v>23501</v>
      </c>
      <c r="C3285" s="2" t="s">
        <v>3789</v>
      </c>
      <c r="D3285" s="2" t="s">
        <v>4862</v>
      </c>
      <c r="E3285" s="2" t="s">
        <v>23502</v>
      </c>
      <c r="F3285" s="2" t="s">
        <v>23503</v>
      </c>
      <c r="G3285" s="2" t="s">
        <v>369</v>
      </c>
      <c r="H3285" s="2" t="s">
        <v>23504</v>
      </c>
      <c r="I3285" s="2" t="s">
        <v>23505</v>
      </c>
      <c r="J3285" s="3" t="s">
        <v>23506</v>
      </c>
      <c r="K3285" s="4">
        <v>44644</v>
      </c>
      <c r="L3285" s="3" t="s">
        <v>23507</v>
      </c>
    </row>
    <row r="3286" spans="1:12" x14ac:dyDescent="0.2">
      <c r="A3286" s="1">
        <v>3285</v>
      </c>
      <c r="B3286" s="2" t="s">
        <v>23508</v>
      </c>
      <c r="C3286" s="2" t="s">
        <v>2349</v>
      </c>
      <c r="D3286" s="2" t="s">
        <v>9788</v>
      </c>
      <c r="E3286" s="2" t="s">
        <v>11749</v>
      </c>
      <c r="F3286" s="2" t="s">
        <v>23509</v>
      </c>
      <c r="G3286" s="2" t="s">
        <v>1552</v>
      </c>
      <c r="H3286" s="2" t="s">
        <v>23510</v>
      </c>
      <c r="I3286" s="2" t="s">
        <v>23511</v>
      </c>
      <c r="J3286" s="3" t="s">
        <v>23512</v>
      </c>
      <c r="K3286" s="4">
        <v>43879</v>
      </c>
      <c r="L3286" s="3" t="s">
        <v>23513</v>
      </c>
    </row>
    <row r="3287" spans="1:12" x14ac:dyDescent="0.2">
      <c r="A3287" s="1">
        <v>3286</v>
      </c>
      <c r="B3287" s="2" t="s">
        <v>23514</v>
      </c>
      <c r="C3287" s="2" t="s">
        <v>15795</v>
      </c>
      <c r="D3287" s="2" t="s">
        <v>14337</v>
      </c>
      <c r="E3287" s="2" t="s">
        <v>23515</v>
      </c>
      <c r="F3287" s="2" t="s">
        <v>23516</v>
      </c>
      <c r="G3287" s="2" t="s">
        <v>2089</v>
      </c>
      <c r="H3287" s="2" t="s">
        <v>23517</v>
      </c>
      <c r="I3287" s="2">
        <v>6395208379</v>
      </c>
      <c r="J3287" s="3" t="s">
        <v>23518</v>
      </c>
      <c r="K3287" s="4">
        <v>44318</v>
      </c>
      <c r="L3287" s="3" t="s">
        <v>23519</v>
      </c>
    </row>
    <row r="3288" spans="1:12" x14ac:dyDescent="0.2">
      <c r="A3288" s="1">
        <v>3287</v>
      </c>
      <c r="B3288" s="2" t="s">
        <v>23520</v>
      </c>
      <c r="C3288" s="2" t="s">
        <v>15856</v>
      </c>
      <c r="D3288" s="2" t="s">
        <v>2841</v>
      </c>
      <c r="E3288" s="2" t="s">
        <v>23521</v>
      </c>
      <c r="F3288" s="2" t="s">
        <v>23522</v>
      </c>
      <c r="G3288" s="2" t="s">
        <v>7163</v>
      </c>
      <c r="H3288" s="2" t="s">
        <v>23523</v>
      </c>
      <c r="I3288" s="2" t="s">
        <v>23524</v>
      </c>
      <c r="J3288" s="3" t="s">
        <v>23525</v>
      </c>
      <c r="K3288" s="4">
        <v>44009</v>
      </c>
      <c r="L3288" s="3" t="s">
        <v>23526</v>
      </c>
    </row>
    <row r="3289" spans="1:12" x14ac:dyDescent="0.2">
      <c r="A3289" s="1">
        <v>3288</v>
      </c>
      <c r="B3289" s="2" t="s">
        <v>23527</v>
      </c>
      <c r="C3289" s="2" t="s">
        <v>2502</v>
      </c>
      <c r="D3289" s="2" t="s">
        <v>9981</v>
      </c>
      <c r="E3289" s="2" t="s">
        <v>23528</v>
      </c>
      <c r="F3289" s="2" t="s">
        <v>23529</v>
      </c>
      <c r="G3289" s="2" t="s">
        <v>7345</v>
      </c>
      <c r="H3289" s="2" t="s">
        <v>23530</v>
      </c>
      <c r="I3289" s="2">
        <v>7008231464</v>
      </c>
      <c r="J3289" s="3" t="s">
        <v>23531</v>
      </c>
      <c r="K3289" s="4">
        <v>44647</v>
      </c>
      <c r="L3289" s="3" t="s">
        <v>23532</v>
      </c>
    </row>
    <row r="3290" spans="1:12" x14ac:dyDescent="0.2">
      <c r="A3290" s="1">
        <v>3289</v>
      </c>
      <c r="B3290" s="2" t="s">
        <v>23533</v>
      </c>
      <c r="C3290" s="2" t="s">
        <v>2563</v>
      </c>
      <c r="D3290" s="2" t="s">
        <v>5062</v>
      </c>
      <c r="E3290" s="2" t="s">
        <v>23534</v>
      </c>
      <c r="F3290" s="2" t="s">
        <v>23535</v>
      </c>
      <c r="G3290" s="2" t="s">
        <v>948</v>
      </c>
      <c r="H3290" s="2" t="s">
        <v>23536</v>
      </c>
      <c r="I3290" s="2">
        <f>1-906-563-8827</f>
        <v>-10295</v>
      </c>
      <c r="J3290" s="3" t="s">
        <v>23537</v>
      </c>
      <c r="K3290" s="4">
        <v>44190</v>
      </c>
      <c r="L3290" s="3" t="s">
        <v>23538</v>
      </c>
    </row>
    <row r="3291" spans="1:12" x14ac:dyDescent="0.2">
      <c r="A3291" s="1">
        <v>3290</v>
      </c>
      <c r="B3291" s="2" t="s">
        <v>23539</v>
      </c>
      <c r="C3291" s="2" t="s">
        <v>5668</v>
      </c>
      <c r="D3291" s="2" t="s">
        <v>3781</v>
      </c>
      <c r="E3291" s="2" t="s">
        <v>23540</v>
      </c>
      <c r="F3291" s="2" t="s">
        <v>7813</v>
      </c>
      <c r="G3291" s="2" t="s">
        <v>181</v>
      </c>
      <c r="H3291" s="2" t="s">
        <v>23541</v>
      </c>
      <c r="I3291" s="2" t="s">
        <v>23542</v>
      </c>
      <c r="J3291" s="3" t="s">
        <v>23543</v>
      </c>
      <c r="K3291" s="4">
        <v>44611</v>
      </c>
      <c r="L3291" s="3" t="s">
        <v>23544</v>
      </c>
    </row>
    <row r="3292" spans="1:12" x14ac:dyDescent="0.2">
      <c r="A3292" s="1">
        <v>3291</v>
      </c>
      <c r="B3292" s="2" t="s">
        <v>23545</v>
      </c>
      <c r="C3292" s="2" t="s">
        <v>4946</v>
      </c>
      <c r="D3292" s="2" t="s">
        <v>1119</v>
      </c>
      <c r="E3292" s="2" t="s">
        <v>23546</v>
      </c>
      <c r="F3292" s="2" t="s">
        <v>23547</v>
      </c>
      <c r="G3292" s="2" t="s">
        <v>2191</v>
      </c>
      <c r="H3292" s="2" t="s">
        <v>23548</v>
      </c>
      <c r="I3292" s="2">
        <v>618417074</v>
      </c>
      <c r="J3292" s="3" t="s">
        <v>23549</v>
      </c>
      <c r="K3292" s="4">
        <v>44473</v>
      </c>
      <c r="L3292" s="3" t="s">
        <v>23550</v>
      </c>
    </row>
    <row r="3293" spans="1:12" x14ac:dyDescent="0.2">
      <c r="A3293" s="1">
        <v>3292</v>
      </c>
      <c r="B3293" s="2" t="s">
        <v>23551</v>
      </c>
      <c r="C3293" s="2" t="s">
        <v>10594</v>
      </c>
      <c r="D3293" s="2" t="s">
        <v>18031</v>
      </c>
      <c r="E3293" s="2" t="s">
        <v>18952</v>
      </c>
      <c r="F3293" s="2" t="s">
        <v>23552</v>
      </c>
      <c r="G3293" s="2" t="s">
        <v>723</v>
      </c>
      <c r="H3293" s="2" t="s">
        <v>23553</v>
      </c>
      <c r="I3293" s="2" t="s">
        <v>23554</v>
      </c>
      <c r="J3293" s="3" t="s">
        <v>23555</v>
      </c>
      <c r="K3293" s="4">
        <v>44176</v>
      </c>
      <c r="L3293" s="3" t="s">
        <v>23556</v>
      </c>
    </row>
    <row r="3294" spans="1:12" x14ac:dyDescent="0.2">
      <c r="A3294" s="1">
        <v>3293</v>
      </c>
      <c r="B3294" s="2" t="s">
        <v>23557</v>
      </c>
      <c r="C3294" s="2" t="s">
        <v>10438</v>
      </c>
      <c r="D3294" s="2" t="s">
        <v>17616</v>
      </c>
      <c r="E3294" s="2" t="s">
        <v>23558</v>
      </c>
      <c r="F3294" s="2" t="s">
        <v>19772</v>
      </c>
      <c r="G3294" s="2" t="s">
        <v>986</v>
      </c>
      <c r="H3294" s="2" t="s">
        <v>23559</v>
      </c>
      <c r="I3294" s="2" t="s">
        <v>23560</v>
      </c>
      <c r="J3294" s="3" t="s">
        <v>23561</v>
      </c>
      <c r="K3294" s="4">
        <v>44071</v>
      </c>
      <c r="L3294" s="3" t="s">
        <v>23562</v>
      </c>
    </row>
    <row r="3295" spans="1:12" x14ac:dyDescent="0.2">
      <c r="A3295" s="1">
        <v>3294</v>
      </c>
      <c r="B3295" s="2" t="s">
        <v>23563</v>
      </c>
      <c r="C3295" s="2" t="s">
        <v>1540</v>
      </c>
      <c r="D3295" s="2" t="s">
        <v>2077</v>
      </c>
      <c r="E3295" s="2" t="s">
        <v>23564</v>
      </c>
      <c r="F3295" s="2" t="s">
        <v>23565</v>
      </c>
      <c r="G3295" s="2" t="s">
        <v>1068</v>
      </c>
      <c r="H3295" s="2" t="s">
        <v>23566</v>
      </c>
      <c r="I3295" s="2" t="s">
        <v>23567</v>
      </c>
      <c r="J3295" s="3" t="s">
        <v>23568</v>
      </c>
      <c r="K3295" s="4">
        <v>43924</v>
      </c>
      <c r="L3295" s="3" t="s">
        <v>23569</v>
      </c>
    </row>
    <row r="3296" spans="1:12" x14ac:dyDescent="0.2">
      <c r="A3296" s="1">
        <v>3295</v>
      </c>
      <c r="B3296" s="2" t="s">
        <v>23570</v>
      </c>
      <c r="C3296" s="2" t="s">
        <v>12918</v>
      </c>
      <c r="D3296" s="2" t="s">
        <v>13386</v>
      </c>
      <c r="E3296" s="2" t="s">
        <v>23571</v>
      </c>
      <c r="F3296" s="2" t="s">
        <v>23572</v>
      </c>
      <c r="G3296" s="2" t="s">
        <v>2033</v>
      </c>
      <c r="H3296" s="2" t="s">
        <v>23573</v>
      </c>
      <c r="I3296" s="2" t="s">
        <v>23574</v>
      </c>
      <c r="J3296" s="3" t="s">
        <v>23575</v>
      </c>
      <c r="K3296" s="4">
        <v>44186</v>
      </c>
      <c r="L3296" s="3" t="s">
        <v>23576</v>
      </c>
    </row>
    <row r="3297" spans="1:12" x14ac:dyDescent="0.2">
      <c r="A3297" s="1">
        <v>3296</v>
      </c>
      <c r="B3297" s="2" t="s">
        <v>23577</v>
      </c>
      <c r="C3297" s="2" t="s">
        <v>536</v>
      </c>
      <c r="D3297" s="2" t="s">
        <v>1193</v>
      </c>
      <c r="E3297" s="2" t="s">
        <v>23578</v>
      </c>
      <c r="F3297" s="2" t="s">
        <v>23579</v>
      </c>
      <c r="G3297" s="2" t="s">
        <v>4698</v>
      </c>
      <c r="H3297" s="2" t="s">
        <v>23580</v>
      </c>
      <c r="I3297" s="2">
        <v>1724751768</v>
      </c>
      <c r="J3297" s="3" t="s">
        <v>23581</v>
      </c>
      <c r="K3297" s="4">
        <v>44533</v>
      </c>
      <c r="L3297" s="3" t="s">
        <v>23582</v>
      </c>
    </row>
    <row r="3298" spans="1:12" x14ac:dyDescent="0.2">
      <c r="A3298" s="1">
        <v>3297</v>
      </c>
      <c r="B3298" s="2" t="s">
        <v>23583</v>
      </c>
      <c r="C3298" s="2" t="s">
        <v>8058</v>
      </c>
      <c r="D3298" s="2" t="s">
        <v>5685</v>
      </c>
      <c r="E3298" s="2" t="s">
        <v>23584</v>
      </c>
      <c r="F3298" s="2" t="s">
        <v>16401</v>
      </c>
      <c r="G3298" s="2" t="s">
        <v>1317</v>
      </c>
      <c r="H3298" s="2">
        <v>7411539467</v>
      </c>
      <c r="I3298" s="2" t="s">
        <v>23585</v>
      </c>
      <c r="J3298" s="3" t="s">
        <v>23586</v>
      </c>
      <c r="K3298" s="4">
        <v>44564</v>
      </c>
      <c r="L3298" s="3" t="s">
        <v>23587</v>
      </c>
    </row>
    <row r="3299" spans="1:12" x14ac:dyDescent="0.2">
      <c r="A3299" s="1">
        <v>3298</v>
      </c>
      <c r="B3299" s="2" t="s">
        <v>23588</v>
      </c>
      <c r="C3299" s="2" t="s">
        <v>10060</v>
      </c>
      <c r="D3299" s="2" t="s">
        <v>4576</v>
      </c>
      <c r="E3299" s="2" t="s">
        <v>23589</v>
      </c>
      <c r="F3299" s="2" t="s">
        <v>23590</v>
      </c>
      <c r="G3299" s="2" t="s">
        <v>2728</v>
      </c>
      <c r="H3299" s="2" t="s">
        <v>23591</v>
      </c>
      <c r="I3299" s="2" t="s">
        <v>23592</v>
      </c>
      <c r="J3299" s="3" t="s">
        <v>23593</v>
      </c>
      <c r="K3299" s="4">
        <v>44678</v>
      </c>
      <c r="L3299" s="3" t="s">
        <v>23594</v>
      </c>
    </row>
    <row r="3300" spans="1:12" x14ac:dyDescent="0.2">
      <c r="A3300" s="1">
        <v>3299</v>
      </c>
      <c r="B3300" s="2" t="s">
        <v>23595</v>
      </c>
      <c r="C3300" s="2" t="s">
        <v>3751</v>
      </c>
      <c r="D3300" s="2" t="s">
        <v>11539</v>
      </c>
      <c r="E3300" s="2" t="s">
        <v>23596</v>
      </c>
      <c r="F3300" s="2" t="s">
        <v>23597</v>
      </c>
      <c r="G3300" s="2" t="s">
        <v>2403</v>
      </c>
      <c r="H3300" s="2" t="s">
        <v>23598</v>
      </c>
      <c r="I3300" s="2" t="s">
        <v>23599</v>
      </c>
      <c r="J3300" s="3" t="s">
        <v>23600</v>
      </c>
      <c r="K3300" s="4">
        <v>44413</v>
      </c>
      <c r="L3300" s="3" t="s">
        <v>23601</v>
      </c>
    </row>
    <row r="3301" spans="1:12" x14ac:dyDescent="0.2">
      <c r="A3301" s="1">
        <v>3300</v>
      </c>
      <c r="B3301" s="2" t="s">
        <v>23602</v>
      </c>
      <c r="C3301" s="2" t="s">
        <v>346</v>
      </c>
      <c r="D3301" s="2" t="s">
        <v>6577</v>
      </c>
      <c r="E3301" s="2" t="s">
        <v>23603</v>
      </c>
      <c r="F3301" s="2" t="s">
        <v>23604</v>
      </c>
      <c r="G3301" s="2" t="s">
        <v>938</v>
      </c>
      <c r="H3301" s="2" t="s">
        <v>23605</v>
      </c>
      <c r="I3301" s="2">
        <f>1-846-861-3852</f>
        <v>-5558</v>
      </c>
      <c r="J3301" s="3" t="s">
        <v>23606</v>
      </c>
      <c r="K3301" s="4">
        <v>44007</v>
      </c>
      <c r="L3301" s="3" t="s">
        <v>23607</v>
      </c>
    </row>
    <row r="3302" spans="1:12" x14ac:dyDescent="0.2">
      <c r="A3302" s="1">
        <v>3301</v>
      </c>
      <c r="B3302" s="2" t="s">
        <v>23608</v>
      </c>
      <c r="C3302" s="2" t="s">
        <v>12082</v>
      </c>
      <c r="D3302" s="2" t="s">
        <v>1055</v>
      </c>
      <c r="E3302" s="2" t="s">
        <v>23609</v>
      </c>
      <c r="F3302" s="2" t="s">
        <v>23610</v>
      </c>
      <c r="G3302" s="2" t="s">
        <v>4778</v>
      </c>
      <c r="H3302" s="2" t="s">
        <v>23611</v>
      </c>
      <c r="I3302" s="2" t="s">
        <v>23612</v>
      </c>
      <c r="J3302" s="3" t="s">
        <v>23613</v>
      </c>
      <c r="K3302" s="4">
        <v>44371</v>
      </c>
      <c r="L3302" s="3" t="s">
        <v>23614</v>
      </c>
    </row>
    <row r="3303" spans="1:12" x14ac:dyDescent="0.2">
      <c r="A3303" s="1">
        <v>3302</v>
      </c>
      <c r="B3303" s="2" t="s">
        <v>23615</v>
      </c>
      <c r="C3303" s="2" t="s">
        <v>4629</v>
      </c>
      <c r="D3303" s="2" t="s">
        <v>2735</v>
      </c>
      <c r="E3303" s="2" t="s">
        <v>23616</v>
      </c>
      <c r="F3303" s="2" t="s">
        <v>23617</v>
      </c>
      <c r="G3303" s="2" t="s">
        <v>1178</v>
      </c>
      <c r="H3303" s="2" t="s">
        <v>23618</v>
      </c>
      <c r="I3303" s="2" t="s">
        <v>23619</v>
      </c>
      <c r="J3303" s="3" t="s">
        <v>23620</v>
      </c>
      <c r="K3303" s="4">
        <v>44398</v>
      </c>
      <c r="L3303" s="3" t="s">
        <v>23621</v>
      </c>
    </row>
    <row r="3304" spans="1:12" x14ac:dyDescent="0.2">
      <c r="A3304" s="1">
        <v>3303</v>
      </c>
      <c r="B3304" s="2" t="s">
        <v>23622</v>
      </c>
      <c r="C3304" s="2" t="s">
        <v>1938</v>
      </c>
      <c r="D3304" s="2" t="s">
        <v>7289</v>
      </c>
      <c r="E3304" s="2" t="s">
        <v>23623</v>
      </c>
      <c r="F3304" s="2" t="s">
        <v>23624</v>
      </c>
      <c r="G3304" s="2" t="s">
        <v>7163</v>
      </c>
      <c r="H3304" s="2" t="s">
        <v>23625</v>
      </c>
      <c r="I3304" s="2" t="s">
        <v>23626</v>
      </c>
      <c r="J3304" s="3" t="s">
        <v>23627</v>
      </c>
      <c r="K3304" s="4">
        <v>44588</v>
      </c>
      <c r="L3304" s="3" t="s">
        <v>23628</v>
      </c>
    </row>
    <row r="3305" spans="1:12" x14ac:dyDescent="0.2">
      <c r="A3305" s="1">
        <v>3304</v>
      </c>
      <c r="B3305" s="2" t="s">
        <v>23629</v>
      </c>
      <c r="C3305" s="2" t="s">
        <v>16544</v>
      </c>
      <c r="D3305" s="2" t="s">
        <v>12983</v>
      </c>
      <c r="E3305" s="2" t="s">
        <v>23630</v>
      </c>
      <c r="F3305" s="2" t="s">
        <v>23631</v>
      </c>
      <c r="G3305" s="2" t="s">
        <v>3832</v>
      </c>
      <c r="H3305" s="2" t="s">
        <v>23632</v>
      </c>
      <c r="I3305" s="2" t="s">
        <v>23633</v>
      </c>
      <c r="J3305" s="3" t="s">
        <v>23634</v>
      </c>
      <c r="K3305" s="4">
        <v>44067</v>
      </c>
      <c r="L3305" s="3" t="s">
        <v>23635</v>
      </c>
    </row>
    <row r="3306" spans="1:12" x14ac:dyDescent="0.2">
      <c r="A3306" s="1">
        <v>3305</v>
      </c>
      <c r="B3306" s="2" t="s">
        <v>23636</v>
      </c>
      <c r="C3306" s="2" t="s">
        <v>1360</v>
      </c>
      <c r="D3306" s="2" t="s">
        <v>2494</v>
      </c>
      <c r="E3306" s="2" t="s">
        <v>23637</v>
      </c>
      <c r="F3306" s="2" t="s">
        <v>23638</v>
      </c>
      <c r="G3306" s="2" t="s">
        <v>1078</v>
      </c>
      <c r="H3306" s="2">
        <f>1-249-870-7326</f>
        <v>-8444</v>
      </c>
      <c r="I3306" s="2" t="s">
        <v>23639</v>
      </c>
      <c r="J3306" s="3" t="s">
        <v>23640</v>
      </c>
      <c r="K3306" s="4">
        <v>44113</v>
      </c>
      <c r="L3306" s="3" t="s">
        <v>23641</v>
      </c>
    </row>
    <row r="3307" spans="1:12" x14ac:dyDescent="0.2">
      <c r="A3307" s="1">
        <v>3306</v>
      </c>
      <c r="B3307" s="2" t="s">
        <v>23642</v>
      </c>
      <c r="C3307" s="2" t="s">
        <v>4822</v>
      </c>
      <c r="D3307" s="2" t="s">
        <v>4317</v>
      </c>
      <c r="E3307" s="2" t="s">
        <v>23643</v>
      </c>
      <c r="F3307" s="2" t="s">
        <v>23644</v>
      </c>
      <c r="G3307" s="2" t="s">
        <v>7163</v>
      </c>
      <c r="H3307" s="2" t="s">
        <v>23645</v>
      </c>
      <c r="I3307" s="2" t="s">
        <v>23646</v>
      </c>
      <c r="J3307" s="3" t="s">
        <v>23647</v>
      </c>
      <c r="K3307" s="4">
        <v>44253</v>
      </c>
      <c r="L3307" s="3" t="s">
        <v>23648</v>
      </c>
    </row>
    <row r="3308" spans="1:12" x14ac:dyDescent="0.2">
      <c r="A3308" s="1">
        <v>3307</v>
      </c>
      <c r="B3308" s="2" t="s">
        <v>23649</v>
      </c>
      <c r="C3308" s="2" t="s">
        <v>8454</v>
      </c>
      <c r="D3308" s="2" t="s">
        <v>22934</v>
      </c>
      <c r="E3308" s="2" t="s">
        <v>23650</v>
      </c>
      <c r="F3308" s="2" t="s">
        <v>23651</v>
      </c>
      <c r="G3308" s="2" t="s">
        <v>3133</v>
      </c>
      <c r="H3308" s="2" t="s">
        <v>23652</v>
      </c>
      <c r="I3308" s="2" t="s">
        <v>23653</v>
      </c>
      <c r="J3308" s="3" t="s">
        <v>23654</v>
      </c>
      <c r="K3308" s="4">
        <v>43893</v>
      </c>
      <c r="L3308" s="3" t="s">
        <v>23655</v>
      </c>
    </row>
    <row r="3309" spans="1:12" x14ac:dyDescent="0.2">
      <c r="A3309" s="1">
        <v>3308</v>
      </c>
      <c r="B3309" s="2" t="s">
        <v>23656</v>
      </c>
      <c r="C3309" s="2" t="s">
        <v>2546</v>
      </c>
      <c r="D3309" s="2" t="s">
        <v>13666</v>
      </c>
      <c r="E3309" s="2" t="s">
        <v>23657</v>
      </c>
      <c r="F3309" s="2" t="s">
        <v>13137</v>
      </c>
      <c r="G3309" s="2" t="s">
        <v>2127</v>
      </c>
      <c r="H3309" s="2">
        <f>1-788-58-7303</f>
        <v>-8148</v>
      </c>
      <c r="I3309" s="2" t="s">
        <v>23658</v>
      </c>
      <c r="J3309" s="3" t="s">
        <v>23659</v>
      </c>
      <c r="K3309" s="4">
        <v>44195</v>
      </c>
      <c r="L3309" s="3" t="s">
        <v>23660</v>
      </c>
    </row>
    <row r="3310" spans="1:12" x14ac:dyDescent="0.2">
      <c r="A3310" s="1">
        <v>3309</v>
      </c>
      <c r="B3310" s="2" t="s">
        <v>23661</v>
      </c>
      <c r="C3310" s="2" t="s">
        <v>6071</v>
      </c>
      <c r="D3310" s="2" t="s">
        <v>1588</v>
      </c>
      <c r="E3310" s="2" t="s">
        <v>23662</v>
      </c>
      <c r="F3310" s="2" t="s">
        <v>23663</v>
      </c>
      <c r="G3310" s="2" t="s">
        <v>1765</v>
      </c>
      <c r="H3310" s="2" t="s">
        <v>23664</v>
      </c>
      <c r="I3310" s="2" t="s">
        <v>23665</v>
      </c>
      <c r="J3310" s="3" t="s">
        <v>23666</v>
      </c>
      <c r="K3310" s="4">
        <v>43868</v>
      </c>
      <c r="L3310" s="3" t="s">
        <v>23667</v>
      </c>
    </row>
    <row r="3311" spans="1:12" x14ac:dyDescent="0.2">
      <c r="A3311" s="1">
        <v>3310</v>
      </c>
      <c r="B3311" s="2" t="s">
        <v>23668</v>
      </c>
      <c r="C3311" s="2" t="s">
        <v>1587</v>
      </c>
      <c r="D3311" s="2" t="s">
        <v>5391</v>
      </c>
      <c r="E3311" s="2" t="s">
        <v>23669</v>
      </c>
      <c r="F3311" s="2" t="s">
        <v>23670</v>
      </c>
      <c r="G3311" s="2" t="s">
        <v>2255</v>
      </c>
      <c r="H3311" s="2" t="s">
        <v>23671</v>
      </c>
      <c r="I3311" s="2" t="s">
        <v>23672</v>
      </c>
      <c r="J3311" s="3" t="s">
        <v>23673</v>
      </c>
      <c r="K3311" s="4">
        <v>44538</v>
      </c>
      <c r="L3311" s="3" t="s">
        <v>23674</v>
      </c>
    </row>
    <row r="3312" spans="1:12" x14ac:dyDescent="0.2">
      <c r="A3312" s="1">
        <v>3311</v>
      </c>
      <c r="B3312" s="2" t="s">
        <v>23675</v>
      </c>
      <c r="C3312" s="2" t="s">
        <v>3885</v>
      </c>
      <c r="D3312" s="2" t="s">
        <v>17539</v>
      </c>
      <c r="E3312" s="2" t="s">
        <v>23676</v>
      </c>
      <c r="F3312" s="2" t="s">
        <v>23677</v>
      </c>
      <c r="G3312" s="2" t="s">
        <v>3396</v>
      </c>
      <c r="H3312" s="2" t="s">
        <v>23678</v>
      </c>
      <c r="I3312" s="2" t="s">
        <v>23679</v>
      </c>
      <c r="J3312" s="3" t="s">
        <v>23680</v>
      </c>
      <c r="K3312" s="4">
        <v>44049</v>
      </c>
      <c r="L3312" s="3" t="s">
        <v>23681</v>
      </c>
    </row>
    <row r="3313" spans="1:12" x14ac:dyDescent="0.2">
      <c r="A3313" s="1">
        <v>3312</v>
      </c>
      <c r="B3313" s="2" t="s">
        <v>23682</v>
      </c>
      <c r="C3313" s="2" t="s">
        <v>10794</v>
      </c>
      <c r="D3313" s="2" t="s">
        <v>10506</v>
      </c>
      <c r="E3313" s="2" t="s">
        <v>23683</v>
      </c>
      <c r="F3313" s="2" t="s">
        <v>16394</v>
      </c>
      <c r="G3313" s="2" t="s">
        <v>2048</v>
      </c>
      <c r="H3313" s="2" t="s">
        <v>23684</v>
      </c>
      <c r="I3313" s="2" t="s">
        <v>23685</v>
      </c>
      <c r="J3313" s="3" t="s">
        <v>23686</v>
      </c>
      <c r="K3313" s="4">
        <v>43852</v>
      </c>
      <c r="L3313" s="3" t="s">
        <v>23687</v>
      </c>
    </row>
    <row r="3314" spans="1:12" x14ac:dyDescent="0.2">
      <c r="A3314" s="1">
        <v>3313</v>
      </c>
      <c r="B3314" s="2" t="s">
        <v>23688</v>
      </c>
      <c r="C3314" s="2" t="s">
        <v>7018</v>
      </c>
      <c r="D3314" s="2" t="s">
        <v>393</v>
      </c>
      <c r="E3314" s="2" t="s">
        <v>23689</v>
      </c>
      <c r="F3314" s="2" t="s">
        <v>23690</v>
      </c>
      <c r="G3314" s="2" t="s">
        <v>3396</v>
      </c>
      <c r="H3314" s="2" t="s">
        <v>23691</v>
      </c>
      <c r="I3314" s="2" t="s">
        <v>23692</v>
      </c>
      <c r="J3314" s="3" t="s">
        <v>23693</v>
      </c>
      <c r="K3314" s="4">
        <v>44258</v>
      </c>
      <c r="L3314" s="3" t="s">
        <v>23694</v>
      </c>
    </row>
    <row r="3315" spans="1:12" x14ac:dyDescent="0.2">
      <c r="A3315" s="1">
        <v>3314</v>
      </c>
      <c r="B3315" s="2" t="s">
        <v>23695</v>
      </c>
      <c r="C3315" s="2" t="s">
        <v>5316</v>
      </c>
      <c r="D3315" s="2" t="s">
        <v>11588</v>
      </c>
      <c r="E3315" s="2" t="s">
        <v>23696</v>
      </c>
      <c r="F3315" s="2" t="s">
        <v>23697</v>
      </c>
      <c r="G3315" s="2" t="s">
        <v>293</v>
      </c>
      <c r="H3315" s="2" t="s">
        <v>23698</v>
      </c>
      <c r="I3315" s="2" t="s">
        <v>23699</v>
      </c>
      <c r="J3315" s="3" t="s">
        <v>23700</v>
      </c>
      <c r="K3315" s="4">
        <v>44241</v>
      </c>
      <c r="L3315" s="3" t="s">
        <v>23701</v>
      </c>
    </row>
    <row r="3316" spans="1:12" x14ac:dyDescent="0.2">
      <c r="A3316" s="1">
        <v>3315</v>
      </c>
      <c r="B3316" s="2" t="s">
        <v>23702</v>
      </c>
      <c r="C3316" s="2" t="s">
        <v>13</v>
      </c>
      <c r="D3316" s="2" t="s">
        <v>14409</v>
      </c>
      <c r="E3316" s="2" t="s">
        <v>23703</v>
      </c>
      <c r="F3316" s="2" t="s">
        <v>23704</v>
      </c>
      <c r="G3316" s="2" t="s">
        <v>723</v>
      </c>
      <c r="H3316" s="2" t="s">
        <v>23705</v>
      </c>
      <c r="I3316" s="2">
        <v>9901285171</v>
      </c>
      <c r="J3316" s="3" t="s">
        <v>23706</v>
      </c>
      <c r="K3316" s="4">
        <v>44181</v>
      </c>
      <c r="L3316" s="3" t="s">
        <v>23707</v>
      </c>
    </row>
    <row r="3317" spans="1:12" x14ac:dyDescent="0.2">
      <c r="A3317" s="1">
        <v>3316</v>
      </c>
      <c r="B3317" s="2" t="s">
        <v>23708</v>
      </c>
      <c r="C3317" s="2" t="s">
        <v>10152</v>
      </c>
      <c r="D3317" s="2" t="s">
        <v>10570</v>
      </c>
      <c r="E3317" s="2" t="s">
        <v>23709</v>
      </c>
      <c r="F3317" s="2" t="s">
        <v>23710</v>
      </c>
      <c r="G3317" s="2" t="s">
        <v>3151</v>
      </c>
      <c r="H3317" s="2">
        <v>6648518898</v>
      </c>
      <c r="I3317" s="2">
        <v>343338863</v>
      </c>
      <c r="J3317" s="3" t="s">
        <v>23711</v>
      </c>
      <c r="K3317" s="4">
        <v>44099</v>
      </c>
      <c r="L3317" s="3" t="s">
        <v>4761</v>
      </c>
    </row>
    <row r="3318" spans="1:12" x14ac:dyDescent="0.2">
      <c r="A3318" s="1">
        <v>3317</v>
      </c>
      <c r="B3318" s="2" t="s">
        <v>23712</v>
      </c>
      <c r="C3318" s="2" t="s">
        <v>1279</v>
      </c>
      <c r="D3318" s="2" t="s">
        <v>632</v>
      </c>
      <c r="E3318" s="2" t="s">
        <v>23713</v>
      </c>
      <c r="F3318" s="2" t="s">
        <v>23714</v>
      </c>
      <c r="G3318" s="2" t="s">
        <v>1925</v>
      </c>
      <c r="H3318" s="2" t="s">
        <v>23715</v>
      </c>
      <c r="I3318" s="2" t="s">
        <v>23716</v>
      </c>
      <c r="J3318" s="3" t="s">
        <v>23717</v>
      </c>
      <c r="K3318" s="4">
        <v>43985</v>
      </c>
      <c r="L3318" s="3" t="s">
        <v>23718</v>
      </c>
    </row>
    <row r="3319" spans="1:12" x14ac:dyDescent="0.2">
      <c r="A3319" s="1">
        <v>3318</v>
      </c>
      <c r="B3319" s="2" t="s">
        <v>23719</v>
      </c>
      <c r="C3319" s="2" t="s">
        <v>6836</v>
      </c>
      <c r="D3319" s="2" t="s">
        <v>16163</v>
      </c>
      <c r="E3319" s="2" t="s">
        <v>23720</v>
      </c>
      <c r="F3319" s="2" t="s">
        <v>23721</v>
      </c>
      <c r="G3319" s="2" t="s">
        <v>200</v>
      </c>
      <c r="H3319" s="2" t="s">
        <v>23722</v>
      </c>
      <c r="I3319" s="2" t="s">
        <v>23723</v>
      </c>
      <c r="J3319" s="3" t="s">
        <v>23724</v>
      </c>
      <c r="K3319" s="4">
        <v>44188</v>
      </c>
      <c r="L3319" s="3" t="s">
        <v>17105</v>
      </c>
    </row>
    <row r="3320" spans="1:12" x14ac:dyDescent="0.2">
      <c r="A3320" s="1">
        <v>3319</v>
      </c>
      <c r="B3320" s="2" t="s">
        <v>23725</v>
      </c>
      <c r="C3320" s="2" t="s">
        <v>2162</v>
      </c>
      <c r="D3320" s="2" t="s">
        <v>1913</v>
      </c>
      <c r="E3320" s="2" t="s">
        <v>23726</v>
      </c>
      <c r="F3320" s="2" t="s">
        <v>23727</v>
      </c>
      <c r="G3320" s="2" t="s">
        <v>1506</v>
      </c>
      <c r="H3320" s="2" t="s">
        <v>23728</v>
      </c>
      <c r="I3320" s="2" t="s">
        <v>23729</v>
      </c>
      <c r="J3320" s="3" t="s">
        <v>23730</v>
      </c>
      <c r="K3320" s="4">
        <v>44304</v>
      </c>
      <c r="L3320" s="3" t="s">
        <v>23731</v>
      </c>
    </row>
    <row r="3321" spans="1:12" x14ac:dyDescent="0.2">
      <c r="A3321" s="1">
        <v>3320</v>
      </c>
      <c r="B3321" s="2" t="s">
        <v>23732</v>
      </c>
      <c r="C3321" s="2" t="s">
        <v>1938</v>
      </c>
      <c r="D3321" s="2" t="s">
        <v>23733</v>
      </c>
      <c r="E3321" s="2" t="s">
        <v>23734</v>
      </c>
      <c r="F3321" s="2" t="s">
        <v>23735</v>
      </c>
      <c r="G3321" s="2" t="s">
        <v>4335</v>
      </c>
      <c r="H3321" s="2" t="s">
        <v>23736</v>
      </c>
      <c r="I3321" s="2">
        <v>6451866526</v>
      </c>
      <c r="J3321" s="3" t="s">
        <v>23737</v>
      </c>
      <c r="K3321" s="4">
        <v>44602</v>
      </c>
      <c r="L3321" s="3" t="s">
        <v>23738</v>
      </c>
    </row>
    <row r="3322" spans="1:12" x14ac:dyDescent="0.2">
      <c r="A3322" s="1">
        <v>3321</v>
      </c>
      <c r="B3322" s="2" t="s">
        <v>23739</v>
      </c>
      <c r="C3322" s="2" t="s">
        <v>585</v>
      </c>
      <c r="D3322" s="2" t="s">
        <v>13732</v>
      </c>
      <c r="E3322" s="2" t="s">
        <v>23740</v>
      </c>
      <c r="F3322" s="2" t="s">
        <v>23741</v>
      </c>
      <c r="G3322" s="2" t="s">
        <v>1158</v>
      </c>
      <c r="H3322" s="2" t="s">
        <v>23742</v>
      </c>
      <c r="I3322" s="2" t="s">
        <v>23743</v>
      </c>
      <c r="J3322" s="3" t="s">
        <v>23744</v>
      </c>
      <c r="K3322" s="4">
        <v>44613</v>
      </c>
      <c r="L3322" s="3" t="s">
        <v>23745</v>
      </c>
    </row>
    <row r="3323" spans="1:12" x14ac:dyDescent="0.2">
      <c r="A3323" s="1">
        <v>3322</v>
      </c>
      <c r="B3323" s="2" t="s">
        <v>23746</v>
      </c>
      <c r="C3323" s="2" t="s">
        <v>7917</v>
      </c>
      <c r="D3323" s="2" t="s">
        <v>11111</v>
      </c>
      <c r="E3323" s="2" t="s">
        <v>23747</v>
      </c>
      <c r="F3323" s="2" t="s">
        <v>23748</v>
      </c>
      <c r="G3323" s="2" t="s">
        <v>750</v>
      </c>
      <c r="H3323" s="2" t="s">
        <v>23749</v>
      </c>
      <c r="I3323" s="2" t="s">
        <v>23750</v>
      </c>
      <c r="J3323" s="3" t="s">
        <v>23751</v>
      </c>
      <c r="K3323" s="4">
        <v>44017</v>
      </c>
      <c r="L3323" s="3" t="s">
        <v>23752</v>
      </c>
    </row>
    <row r="3324" spans="1:12" x14ac:dyDescent="0.2">
      <c r="A3324" s="1">
        <v>3323</v>
      </c>
      <c r="B3324" s="2" t="s">
        <v>23753</v>
      </c>
      <c r="C3324" s="2" t="s">
        <v>3513</v>
      </c>
      <c r="D3324" s="2" t="s">
        <v>5819</v>
      </c>
      <c r="E3324" s="2" t="s">
        <v>23754</v>
      </c>
      <c r="F3324" s="2" t="s">
        <v>12963</v>
      </c>
      <c r="G3324" s="2" t="s">
        <v>1041</v>
      </c>
      <c r="H3324" s="2" t="s">
        <v>23755</v>
      </c>
      <c r="I3324" s="2" t="s">
        <v>23756</v>
      </c>
      <c r="J3324" s="3" t="s">
        <v>23757</v>
      </c>
      <c r="K3324" s="4">
        <v>44075</v>
      </c>
      <c r="L3324" s="3" t="s">
        <v>23758</v>
      </c>
    </row>
    <row r="3325" spans="1:12" x14ac:dyDescent="0.2">
      <c r="A3325" s="1">
        <v>3324</v>
      </c>
      <c r="B3325" s="2" t="s">
        <v>23759</v>
      </c>
      <c r="C3325" s="2" t="s">
        <v>4048</v>
      </c>
      <c r="D3325" s="2" t="s">
        <v>3012</v>
      </c>
      <c r="E3325" s="2" t="s">
        <v>23760</v>
      </c>
      <c r="F3325" s="2" t="s">
        <v>23761</v>
      </c>
      <c r="G3325" s="2" t="s">
        <v>957</v>
      </c>
      <c r="H3325" s="2" t="s">
        <v>23762</v>
      </c>
      <c r="I3325" s="2" t="s">
        <v>23763</v>
      </c>
      <c r="J3325" s="3" t="s">
        <v>23764</v>
      </c>
      <c r="K3325" s="4">
        <v>43956</v>
      </c>
      <c r="L3325" s="3" t="s">
        <v>23765</v>
      </c>
    </row>
    <row r="3326" spans="1:12" x14ac:dyDescent="0.2">
      <c r="A3326" s="1">
        <v>3325</v>
      </c>
      <c r="B3326" s="2" t="s">
        <v>23766</v>
      </c>
      <c r="C3326" s="2" t="s">
        <v>2057</v>
      </c>
      <c r="D3326" s="2" t="s">
        <v>963</v>
      </c>
      <c r="E3326" s="2" t="s">
        <v>23767</v>
      </c>
      <c r="F3326" s="2" t="s">
        <v>23735</v>
      </c>
      <c r="G3326" s="2" t="s">
        <v>3568</v>
      </c>
      <c r="H3326" s="2" t="s">
        <v>23768</v>
      </c>
      <c r="I3326" s="2" t="s">
        <v>23769</v>
      </c>
      <c r="J3326" s="3" t="s">
        <v>23770</v>
      </c>
      <c r="K3326" s="4">
        <v>43892</v>
      </c>
      <c r="L3326" s="3" t="s">
        <v>23771</v>
      </c>
    </row>
    <row r="3327" spans="1:12" x14ac:dyDescent="0.2">
      <c r="A3327" s="1">
        <v>3326</v>
      </c>
      <c r="B3327" s="2" t="s">
        <v>23772</v>
      </c>
      <c r="C3327" s="2" t="s">
        <v>4342</v>
      </c>
      <c r="D3327" s="2" t="s">
        <v>1671</v>
      </c>
      <c r="E3327" s="2" t="s">
        <v>23773</v>
      </c>
      <c r="F3327" s="2" t="s">
        <v>23774</v>
      </c>
      <c r="G3327" s="2" t="s">
        <v>1712</v>
      </c>
      <c r="H3327" s="2" t="s">
        <v>23775</v>
      </c>
      <c r="I3327" s="2" t="s">
        <v>23776</v>
      </c>
      <c r="J3327" s="3" t="s">
        <v>23777</v>
      </c>
      <c r="K3327" s="4">
        <v>44423</v>
      </c>
      <c r="L3327" s="3" t="s">
        <v>20880</v>
      </c>
    </row>
    <row r="3328" spans="1:12" x14ac:dyDescent="0.2">
      <c r="A3328" s="1">
        <v>3327</v>
      </c>
      <c r="B3328" s="2" t="s">
        <v>23778</v>
      </c>
      <c r="C3328" s="2" t="s">
        <v>7917</v>
      </c>
      <c r="D3328" s="2" t="s">
        <v>23779</v>
      </c>
      <c r="E3328" s="2" t="s">
        <v>23780</v>
      </c>
      <c r="F3328" s="2" t="s">
        <v>23781</v>
      </c>
      <c r="G3328" s="2" t="s">
        <v>2567</v>
      </c>
      <c r="H3328" s="2" t="s">
        <v>23782</v>
      </c>
      <c r="I3328" s="2" t="s">
        <v>23783</v>
      </c>
      <c r="J3328" s="3" t="s">
        <v>23784</v>
      </c>
      <c r="K3328" s="4">
        <v>43939</v>
      </c>
      <c r="L3328" s="3" t="s">
        <v>23785</v>
      </c>
    </row>
    <row r="3329" spans="1:12" x14ac:dyDescent="0.2">
      <c r="A3329" s="1">
        <v>3328</v>
      </c>
      <c r="B3329" s="2" t="s">
        <v>23786</v>
      </c>
      <c r="C3329" s="2" t="s">
        <v>719</v>
      </c>
      <c r="D3329" s="2" t="s">
        <v>1962</v>
      </c>
      <c r="E3329" s="2" t="s">
        <v>23787</v>
      </c>
      <c r="F3329" s="2" t="s">
        <v>23788</v>
      </c>
      <c r="G3329" s="2" t="s">
        <v>247</v>
      </c>
      <c r="H3329" s="2" t="s">
        <v>23789</v>
      </c>
      <c r="I3329" s="2" t="s">
        <v>23790</v>
      </c>
      <c r="J3329" s="3" t="s">
        <v>23791</v>
      </c>
      <c r="K3329" s="4">
        <v>44106</v>
      </c>
      <c r="L3329" s="3" t="s">
        <v>14714</v>
      </c>
    </row>
    <row r="3330" spans="1:12" x14ac:dyDescent="0.2">
      <c r="A3330" s="1">
        <v>3329</v>
      </c>
      <c r="B3330" s="2" t="s">
        <v>23792</v>
      </c>
      <c r="C3330" s="2" t="s">
        <v>13198</v>
      </c>
      <c r="D3330" s="2" t="s">
        <v>5291</v>
      </c>
      <c r="E3330" s="2" t="s">
        <v>23793</v>
      </c>
      <c r="F3330" s="2" t="s">
        <v>23794</v>
      </c>
      <c r="G3330" s="2" t="s">
        <v>652</v>
      </c>
      <c r="H3330" s="2" t="s">
        <v>23795</v>
      </c>
      <c r="I3330" s="2" t="s">
        <v>23796</v>
      </c>
      <c r="J3330" s="3" t="s">
        <v>23797</v>
      </c>
      <c r="K3330" s="4">
        <v>44443</v>
      </c>
      <c r="L3330" s="3" t="s">
        <v>23798</v>
      </c>
    </row>
    <row r="3331" spans="1:12" x14ac:dyDescent="0.2">
      <c r="A3331" s="1">
        <v>3330</v>
      </c>
      <c r="B3331" s="2" t="s">
        <v>23799</v>
      </c>
      <c r="C3331" s="2" t="s">
        <v>2546</v>
      </c>
      <c r="D3331" s="2" t="s">
        <v>22391</v>
      </c>
      <c r="E3331" s="2" t="s">
        <v>23800</v>
      </c>
      <c r="F3331" s="2" t="s">
        <v>3770</v>
      </c>
      <c r="G3331" s="2" t="s">
        <v>4353</v>
      </c>
      <c r="H3331" s="2" t="s">
        <v>23801</v>
      </c>
      <c r="I3331" s="2" t="s">
        <v>23802</v>
      </c>
      <c r="J3331" s="3" t="s">
        <v>23803</v>
      </c>
      <c r="K3331" s="4">
        <v>44170</v>
      </c>
      <c r="L3331" s="3" t="s">
        <v>23804</v>
      </c>
    </row>
    <row r="3332" spans="1:12" x14ac:dyDescent="0.2">
      <c r="A3332" s="1">
        <v>3331</v>
      </c>
      <c r="B3332" s="2" t="s">
        <v>23805</v>
      </c>
      <c r="C3332" s="2" t="s">
        <v>10401</v>
      </c>
      <c r="D3332" s="2" t="s">
        <v>1128</v>
      </c>
      <c r="E3332" s="2" t="s">
        <v>23806</v>
      </c>
      <c r="F3332" s="2" t="s">
        <v>23807</v>
      </c>
      <c r="G3332" s="2" t="s">
        <v>2680</v>
      </c>
      <c r="H3332" s="2" t="s">
        <v>23808</v>
      </c>
      <c r="I3332" s="2" t="s">
        <v>23809</v>
      </c>
      <c r="J3332" s="3" t="s">
        <v>23810</v>
      </c>
      <c r="K3332" s="4">
        <v>44083</v>
      </c>
      <c r="L3332" s="3" t="s">
        <v>23811</v>
      </c>
    </row>
    <row r="3333" spans="1:12" x14ac:dyDescent="0.2">
      <c r="A3333" s="1">
        <v>3332</v>
      </c>
      <c r="B3333" s="2" t="s">
        <v>23812</v>
      </c>
      <c r="C3333" s="2" t="s">
        <v>5084</v>
      </c>
      <c r="D3333" s="2" t="s">
        <v>5252</v>
      </c>
      <c r="E3333" s="2" t="s">
        <v>23813</v>
      </c>
      <c r="F3333" s="2" t="s">
        <v>23814</v>
      </c>
      <c r="G3333" s="2" t="s">
        <v>3561</v>
      </c>
      <c r="H3333" s="2" t="s">
        <v>23815</v>
      </c>
      <c r="I3333" s="2" t="s">
        <v>23816</v>
      </c>
      <c r="J3333" s="3" t="s">
        <v>23817</v>
      </c>
      <c r="K3333" s="4">
        <v>44297</v>
      </c>
      <c r="L3333" s="3" t="s">
        <v>23818</v>
      </c>
    </row>
    <row r="3334" spans="1:12" x14ac:dyDescent="0.2">
      <c r="A3334" s="1">
        <v>3333</v>
      </c>
      <c r="B3334" s="2" t="s">
        <v>23819</v>
      </c>
      <c r="C3334" s="2" t="s">
        <v>7975</v>
      </c>
      <c r="D3334" s="2" t="s">
        <v>187</v>
      </c>
      <c r="E3334" s="2" t="s">
        <v>16123</v>
      </c>
      <c r="F3334" s="2" t="s">
        <v>23820</v>
      </c>
      <c r="G3334" s="2" t="s">
        <v>652</v>
      </c>
      <c r="H3334" s="2" t="s">
        <v>23821</v>
      </c>
      <c r="I3334" s="2" t="s">
        <v>23822</v>
      </c>
      <c r="J3334" s="3" t="s">
        <v>23823</v>
      </c>
      <c r="K3334" s="4">
        <v>44089</v>
      </c>
      <c r="L3334" s="3" t="s">
        <v>23824</v>
      </c>
    </row>
    <row r="3335" spans="1:12" x14ac:dyDescent="0.2">
      <c r="A3335" s="1">
        <v>3334</v>
      </c>
      <c r="B3335" s="2" t="s">
        <v>23825</v>
      </c>
      <c r="C3335" s="2" t="s">
        <v>186</v>
      </c>
      <c r="D3335" s="2" t="s">
        <v>526</v>
      </c>
      <c r="E3335" s="2" t="s">
        <v>23826</v>
      </c>
      <c r="F3335" s="2" t="s">
        <v>23827</v>
      </c>
      <c r="G3335" s="2" t="s">
        <v>2216</v>
      </c>
      <c r="H3335" s="2" t="s">
        <v>23828</v>
      </c>
      <c r="I3335" s="2" t="s">
        <v>23829</v>
      </c>
      <c r="J3335" s="3" t="s">
        <v>23830</v>
      </c>
      <c r="K3335" s="4">
        <v>43997</v>
      </c>
      <c r="L3335" s="3" t="s">
        <v>23831</v>
      </c>
    </row>
    <row r="3336" spans="1:12" x14ac:dyDescent="0.2">
      <c r="A3336" s="1">
        <v>3335</v>
      </c>
      <c r="B3336" s="2" t="s">
        <v>23832</v>
      </c>
      <c r="C3336" s="2" t="s">
        <v>5038</v>
      </c>
      <c r="D3336" s="2" t="s">
        <v>2969</v>
      </c>
      <c r="E3336" s="2" t="s">
        <v>23833</v>
      </c>
      <c r="F3336" s="2" t="s">
        <v>23834</v>
      </c>
      <c r="G3336" s="2" t="s">
        <v>6200</v>
      </c>
      <c r="H3336" s="2" t="s">
        <v>23835</v>
      </c>
      <c r="I3336" s="2">
        <v>3734148497</v>
      </c>
      <c r="J3336" s="3" t="s">
        <v>23836</v>
      </c>
      <c r="K3336" s="4">
        <v>44181</v>
      </c>
      <c r="L3336" s="3" t="s">
        <v>23837</v>
      </c>
    </row>
    <row r="3337" spans="1:12" x14ac:dyDescent="0.2">
      <c r="A3337" s="1">
        <v>3336</v>
      </c>
      <c r="B3337" s="2" t="s">
        <v>23838</v>
      </c>
      <c r="C3337" s="2" t="s">
        <v>17336</v>
      </c>
      <c r="D3337" s="2" t="s">
        <v>473</v>
      </c>
      <c r="E3337" s="2" t="s">
        <v>23839</v>
      </c>
      <c r="F3337" s="2" t="s">
        <v>23840</v>
      </c>
      <c r="G3337" s="2" t="s">
        <v>89</v>
      </c>
      <c r="H3337" s="2" t="s">
        <v>23841</v>
      </c>
      <c r="I3337" s="2">
        <f>1-118-596-5063</f>
        <v>-5776</v>
      </c>
      <c r="J3337" s="3" t="s">
        <v>23842</v>
      </c>
      <c r="K3337" s="4">
        <v>44390</v>
      </c>
      <c r="L3337" s="3" t="s">
        <v>23843</v>
      </c>
    </row>
    <row r="3338" spans="1:12" x14ac:dyDescent="0.2">
      <c r="A3338" s="1">
        <v>3337</v>
      </c>
      <c r="B3338" s="2" t="s">
        <v>23844</v>
      </c>
      <c r="C3338" s="2" t="s">
        <v>60</v>
      </c>
      <c r="D3338" s="2" t="s">
        <v>6215</v>
      </c>
      <c r="E3338" s="2" t="s">
        <v>23845</v>
      </c>
      <c r="F3338" s="2" t="s">
        <v>23846</v>
      </c>
      <c r="G3338" s="2" t="s">
        <v>3640</v>
      </c>
      <c r="H3338" s="2" t="s">
        <v>23847</v>
      </c>
      <c r="I3338" s="2" t="s">
        <v>23848</v>
      </c>
      <c r="J3338" s="3" t="s">
        <v>23849</v>
      </c>
      <c r="K3338" s="4">
        <v>44211</v>
      </c>
      <c r="L3338" s="3" t="s">
        <v>14665</v>
      </c>
    </row>
    <row r="3339" spans="1:12" x14ac:dyDescent="0.2">
      <c r="A3339" s="1">
        <v>3338</v>
      </c>
      <c r="B3339" s="2" t="s">
        <v>23850</v>
      </c>
      <c r="C3339" s="2" t="s">
        <v>424</v>
      </c>
      <c r="D3339" s="2" t="s">
        <v>14576</v>
      </c>
      <c r="E3339" s="2" t="s">
        <v>23851</v>
      </c>
      <c r="F3339" s="2" t="s">
        <v>23852</v>
      </c>
      <c r="G3339" s="2" t="s">
        <v>750</v>
      </c>
      <c r="H3339" s="2" t="s">
        <v>23853</v>
      </c>
      <c r="I3339" s="2" t="s">
        <v>23854</v>
      </c>
      <c r="J3339" s="3" t="s">
        <v>23855</v>
      </c>
      <c r="K3339" s="4">
        <v>44527</v>
      </c>
      <c r="L3339" s="3" t="s">
        <v>19264</v>
      </c>
    </row>
    <row r="3340" spans="1:12" x14ac:dyDescent="0.2">
      <c r="A3340" s="1">
        <v>3339</v>
      </c>
      <c r="B3340" s="2" t="s">
        <v>23856</v>
      </c>
      <c r="C3340" s="2" t="s">
        <v>3097</v>
      </c>
      <c r="D3340" s="2" t="s">
        <v>3957</v>
      </c>
      <c r="E3340" s="2" t="s">
        <v>23857</v>
      </c>
      <c r="F3340" s="2" t="s">
        <v>23858</v>
      </c>
      <c r="G3340" s="2" t="s">
        <v>5163</v>
      </c>
      <c r="H3340" s="2" t="s">
        <v>23859</v>
      </c>
      <c r="I3340" s="2" t="s">
        <v>23860</v>
      </c>
      <c r="J3340" s="3" t="s">
        <v>23861</v>
      </c>
      <c r="K3340" s="4">
        <v>44679</v>
      </c>
      <c r="L3340" s="3" t="s">
        <v>23862</v>
      </c>
    </row>
    <row r="3341" spans="1:12" x14ac:dyDescent="0.2">
      <c r="A3341" s="1">
        <v>3340</v>
      </c>
      <c r="B3341" s="2" t="s">
        <v>23863</v>
      </c>
      <c r="C3341" s="2" t="s">
        <v>2724</v>
      </c>
      <c r="D3341" s="2" t="s">
        <v>2924</v>
      </c>
      <c r="E3341" s="2" t="s">
        <v>23864</v>
      </c>
      <c r="F3341" s="2" t="s">
        <v>23865</v>
      </c>
      <c r="G3341" s="2" t="s">
        <v>1178</v>
      </c>
      <c r="H3341" s="2">
        <v>4946408559</v>
      </c>
      <c r="I3341" s="2" t="s">
        <v>23866</v>
      </c>
      <c r="J3341" s="3" t="s">
        <v>23867</v>
      </c>
      <c r="K3341" s="4">
        <v>44649</v>
      </c>
      <c r="L3341" s="3" t="s">
        <v>23868</v>
      </c>
    </row>
    <row r="3342" spans="1:12" x14ac:dyDescent="0.2">
      <c r="A3342" s="1">
        <v>3341</v>
      </c>
      <c r="B3342" s="2" t="s">
        <v>23869</v>
      </c>
      <c r="C3342" s="2" t="s">
        <v>2048</v>
      </c>
      <c r="D3342" s="2" t="s">
        <v>23870</v>
      </c>
      <c r="E3342" s="2" t="s">
        <v>23871</v>
      </c>
      <c r="F3342" s="2" t="s">
        <v>23872</v>
      </c>
      <c r="G3342" s="2" t="s">
        <v>3396</v>
      </c>
      <c r="H3342" s="2" t="s">
        <v>23873</v>
      </c>
      <c r="I3342" s="2" t="s">
        <v>23874</v>
      </c>
      <c r="J3342" s="3" t="s">
        <v>23875</v>
      </c>
      <c r="K3342" s="4">
        <v>44545</v>
      </c>
      <c r="L3342" s="3" t="s">
        <v>5508</v>
      </c>
    </row>
    <row r="3343" spans="1:12" x14ac:dyDescent="0.2">
      <c r="A3343" s="1">
        <v>3342</v>
      </c>
      <c r="B3343" s="2" t="s">
        <v>23876</v>
      </c>
      <c r="C3343" s="2" t="s">
        <v>4072</v>
      </c>
      <c r="D3343" s="2" t="s">
        <v>8834</v>
      </c>
      <c r="E3343" s="2" t="s">
        <v>23877</v>
      </c>
      <c r="F3343" s="2" t="s">
        <v>23878</v>
      </c>
      <c r="G3343" s="2" t="s">
        <v>2255</v>
      </c>
      <c r="H3343" s="2" t="s">
        <v>23879</v>
      </c>
      <c r="I3343" s="2">
        <f>1-908-140-63</f>
        <v>-1110</v>
      </c>
      <c r="J3343" s="3" t="s">
        <v>23880</v>
      </c>
      <c r="K3343" s="4">
        <v>44335</v>
      </c>
      <c r="L3343" s="3" t="s">
        <v>23881</v>
      </c>
    </row>
    <row r="3344" spans="1:12" x14ac:dyDescent="0.2">
      <c r="A3344" s="1">
        <v>3343</v>
      </c>
      <c r="B3344" s="2" t="s">
        <v>23882</v>
      </c>
      <c r="C3344" s="2" t="s">
        <v>3885</v>
      </c>
      <c r="D3344" s="2" t="s">
        <v>10615</v>
      </c>
      <c r="E3344" s="2" t="s">
        <v>23883</v>
      </c>
      <c r="F3344" s="2" t="s">
        <v>7454</v>
      </c>
      <c r="G3344" s="2" t="s">
        <v>3623</v>
      </c>
      <c r="H3344" s="2" t="s">
        <v>23884</v>
      </c>
      <c r="I3344" s="2" t="s">
        <v>23885</v>
      </c>
      <c r="J3344" s="3" t="s">
        <v>23886</v>
      </c>
      <c r="K3344" s="4">
        <v>44280</v>
      </c>
      <c r="L3344" s="3" t="s">
        <v>12004</v>
      </c>
    </row>
    <row r="3345" spans="1:12" x14ac:dyDescent="0.2">
      <c r="A3345" s="1">
        <v>3344</v>
      </c>
      <c r="B3345" s="2" t="s">
        <v>23887</v>
      </c>
      <c r="C3345" s="2" t="s">
        <v>19399</v>
      </c>
      <c r="D3345" s="2" t="s">
        <v>6087</v>
      </c>
      <c r="E3345" s="2" t="s">
        <v>23888</v>
      </c>
      <c r="F3345" s="2" t="s">
        <v>23889</v>
      </c>
      <c r="G3345" s="2" t="s">
        <v>320</v>
      </c>
      <c r="H3345" s="2">
        <v>617800157</v>
      </c>
      <c r="I3345" s="2" t="s">
        <v>23890</v>
      </c>
      <c r="J3345" s="3" t="s">
        <v>23891</v>
      </c>
      <c r="K3345" s="4">
        <v>44637</v>
      </c>
      <c r="L3345" s="3" t="s">
        <v>23892</v>
      </c>
    </row>
    <row r="3346" spans="1:12" x14ac:dyDescent="0.2">
      <c r="A3346" s="1">
        <v>3345</v>
      </c>
      <c r="B3346" s="2" t="s">
        <v>23893</v>
      </c>
      <c r="C3346" s="2" t="s">
        <v>2798</v>
      </c>
      <c r="D3346" s="2" t="s">
        <v>2451</v>
      </c>
      <c r="E3346" s="2" t="s">
        <v>23894</v>
      </c>
      <c r="F3346" s="2" t="s">
        <v>23895</v>
      </c>
      <c r="G3346" s="2" t="s">
        <v>4116</v>
      </c>
      <c r="H3346" s="2" t="s">
        <v>23896</v>
      </c>
      <c r="I3346" s="2" t="s">
        <v>23897</v>
      </c>
      <c r="J3346" s="3" t="s">
        <v>23898</v>
      </c>
      <c r="K3346" s="4">
        <v>44597</v>
      </c>
      <c r="L3346" s="3" t="s">
        <v>23899</v>
      </c>
    </row>
    <row r="3347" spans="1:12" x14ac:dyDescent="0.2">
      <c r="A3347" s="1">
        <v>3346</v>
      </c>
      <c r="B3347" s="2" t="s">
        <v>23900</v>
      </c>
      <c r="C3347" s="2" t="s">
        <v>4233</v>
      </c>
      <c r="D3347" s="2" t="s">
        <v>15249</v>
      </c>
      <c r="E3347" s="2" t="s">
        <v>23901</v>
      </c>
      <c r="F3347" s="2" t="s">
        <v>23902</v>
      </c>
      <c r="G3347" s="2" t="s">
        <v>17</v>
      </c>
      <c r="H3347" s="2" t="s">
        <v>23903</v>
      </c>
      <c r="I3347" s="2" t="s">
        <v>23904</v>
      </c>
      <c r="J3347" s="3" t="s">
        <v>23905</v>
      </c>
      <c r="K3347" s="4">
        <v>43989</v>
      </c>
      <c r="L3347" s="3" t="s">
        <v>23906</v>
      </c>
    </row>
    <row r="3348" spans="1:12" x14ac:dyDescent="0.2">
      <c r="A3348" s="1">
        <v>3347</v>
      </c>
      <c r="B3348" s="2" t="s">
        <v>23907</v>
      </c>
      <c r="C3348" s="2" t="s">
        <v>6615</v>
      </c>
      <c r="D3348" s="2" t="s">
        <v>7153</v>
      </c>
      <c r="E3348" s="2" t="s">
        <v>23908</v>
      </c>
      <c r="F3348" s="2" t="s">
        <v>23909</v>
      </c>
      <c r="G3348" s="2" t="s">
        <v>125</v>
      </c>
      <c r="H3348" s="2" t="s">
        <v>23910</v>
      </c>
      <c r="I3348" s="2" t="s">
        <v>23911</v>
      </c>
      <c r="J3348" s="3" t="s">
        <v>23912</v>
      </c>
      <c r="K3348" s="4">
        <v>44202</v>
      </c>
      <c r="L3348" s="3" t="s">
        <v>23913</v>
      </c>
    </row>
    <row r="3349" spans="1:12" x14ac:dyDescent="0.2">
      <c r="A3349" s="1">
        <v>3348</v>
      </c>
      <c r="B3349" s="2" t="s">
        <v>23914</v>
      </c>
      <c r="C3349" s="2" t="s">
        <v>14603</v>
      </c>
      <c r="D3349" s="2" t="s">
        <v>659</v>
      </c>
      <c r="E3349" s="2" t="s">
        <v>23915</v>
      </c>
      <c r="F3349" s="2" t="s">
        <v>23916</v>
      </c>
      <c r="G3349" s="2" t="s">
        <v>4698</v>
      </c>
      <c r="H3349" s="2" t="s">
        <v>23917</v>
      </c>
      <c r="I3349" s="2">
        <f>1-95-882-7680</f>
        <v>-8656</v>
      </c>
      <c r="J3349" s="3" t="s">
        <v>23918</v>
      </c>
      <c r="K3349" s="4">
        <v>43924</v>
      </c>
      <c r="L3349" s="3" t="s">
        <v>23919</v>
      </c>
    </row>
    <row r="3350" spans="1:12" x14ac:dyDescent="0.2">
      <c r="A3350" s="1">
        <v>3349</v>
      </c>
      <c r="B3350" s="2" t="s">
        <v>23920</v>
      </c>
      <c r="C3350" s="2" t="s">
        <v>3506</v>
      </c>
      <c r="D3350" s="2" t="s">
        <v>3973</v>
      </c>
      <c r="E3350" s="2" t="s">
        <v>23921</v>
      </c>
      <c r="F3350" s="2" t="s">
        <v>23922</v>
      </c>
      <c r="G3350" s="2" t="s">
        <v>1618</v>
      </c>
      <c r="H3350" s="2">
        <v>8850516578</v>
      </c>
      <c r="I3350" s="2" t="s">
        <v>23923</v>
      </c>
      <c r="J3350" s="3" t="s">
        <v>23924</v>
      </c>
      <c r="K3350" s="4">
        <v>44372</v>
      </c>
      <c r="L3350" s="3" t="s">
        <v>23925</v>
      </c>
    </row>
    <row r="3351" spans="1:12" x14ac:dyDescent="0.2">
      <c r="A3351" s="1">
        <v>3350</v>
      </c>
      <c r="B3351" s="2" t="s">
        <v>23926</v>
      </c>
      <c r="C3351" s="2" t="s">
        <v>3768</v>
      </c>
      <c r="D3351" s="2" t="s">
        <v>9228</v>
      </c>
      <c r="E3351" s="2" t="s">
        <v>23927</v>
      </c>
      <c r="F3351" s="2" t="s">
        <v>23928</v>
      </c>
      <c r="G3351" s="2" t="s">
        <v>4353</v>
      </c>
      <c r="H3351" s="2" t="s">
        <v>23929</v>
      </c>
      <c r="I3351" s="2" t="s">
        <v>23930</v>
      </c>
      <c r="J3351" s="3" t="s">
        <v>23931</v>
      </c>
      <c r="K3351" s="4">
        <v>44704</v>
      </c>
      <c r="L3351" s="3" t="s">
        <v>23932</v>
      </c>
    </row>
    <row r="3352" spans="1:12" x14ac:dyDescent="0.2">
      <c r="A3352" s="1">
        <v>3351</v>
      </c>
      <c r="B3352" s="2" t="s">
        <v>23933</v>
      </c>
      <c r="C3352" s="2" t="s">
        <v>5183</v>
      </c>
      <c r="D3352" s="2" t="s">
        <v>10181</v>
      </c>
      <c r="E3352" s="2" t="s">
        <v>23934</v>
      </c>
      <c r="F3352" s="2" t="s">
        <v>23935</v>
      </c>
      <c r="G3352" s="2" t="s">
        <v>3591</v>
      </c>
      <c r="H3352" s="2" t="s">
        <v>23936</v>
      </c>
      <c r="I3352" s="2" t="s">
        <v>23937</v>
      </c>
      <c r="J3352" s="3" t="s">
        <v>23938</v>
      </c>
      <c r="K3352" s="4">
        <v>44638</v>
      </c>
      <c r="L3352" s="3" t="s">
        <v>23939</v>
      </c>
    </row>
    <row r="3353" spans="1:12" x14ac:dyDescent="0.2">
      <c r="A3353" s="1">
        <v>3352</v>
      </c>
      <c r="B3353" s="2" t="s">
        <v>23940</v>
      </c>
      <c r="C3353" s="2" t="s">
        <v>1633</v>
      </c>
      <c r="D3353" s="2" t="s">
        <v>5424</v>
      </c>
      <c r="E3353" s="2" t="s">
        <v>23941</v>
      </c>
      <c r="F3353" s="2" t="s">
        <v>14939</v>
      </c>
      <c r="G3353" s="2" t="s">
        <v>1591</v>
      </c>
      <c r="H3353" s="2">
        <f>1-850-234-8189</f>
        <v>-9272</v>
      </c>
      <c r="I3353" s="2" t="s">
        <v>23942</v>
      </c>
      <c r="J3353" s="3" t="s">
        <v>23943</v>
      </c>
      <c r="K3353" s="4">
        <v>44219</v>
      </c>
      <c r="L3353" s="3" t="s">
        <v>6061</v>
      </c>
    </row>
    <row r="3354" spans="1:12" x14ac:dyDescent="0.2">
      <c r="A3354" s="1">
        <v>3353</v>
      </c>
      <c r="B3354" s="2" t="s">
        <v>23944</v>
      </c>
      <c r="C3354" s="2" t="s">
        <v>4489</v>
      </c>
      <c r="D3354" s="2" t="s">
        <v>1897</v>
      </c>
      <c r="E3354" s="2" t="s">
        <v>23945</v>
      </c>
      <c r="F3354" s="2" t="s">
        <v>23946</v>
      </c>
      <c r="G3354" s="2" t="s">
        <v>257</v>
      </c>
      <c r="H3354" s="2" t="s">
        <v>23947</v>
      </c>
      <c r="I3354" s="2" t="s">
        <v>23948</v>
      </c>
      <c r="J3354" s="3" t="s">
        <v>23949</v>
      </c>
      <c r="K3354" s="4">
        <v>44072</v>
      </c>
      <c r="L3354" s="3" t="s">
        <v>23950</v>
      </c>
    </row>
    <row r="3355" spans="1:12" x14ac:dyDescent="0.2">
      <c r="A3355" s="1">
        <v>3354</v>
      </c>
      <c r="B3355" s="2" t="s">
        <v>23951</v>
      </c>
      <c r="C3355" s="2" t="s">
        <v>710</v>
      </c>
      <c r="D3355" s="2" t="s">
        <v>7945</v>
      </c>
      <c r="E3355" s="2" t="s">
        <v>23952</v>
      </c>
      <c r="F3355" s="2" t="s">
        <v>23953</v>
      </c>
      <c r="G3355" s="2" t="s">
        <v>1712</v>
      </c>
      <c r="H3355" s="2" t="s">
        <v>23954</v>
      </c>
      <c r="I3355" s="2" t="s">
        <v>23955</v>
      </c>
      <c r="J3355" s="3" t="s">
        <v>23956</v>
      </c>
      <c r="K3355" s="4">
        <v>44665</v>
      </c>
      <c r="L3355" s="3" t="s">
        <v>23957</v>
      </c>
    </row>
    <row r="3356" spans="1:12" x14ac:dyDescent="0.2">
      <c r="A3356" s="1">
        <v>3355</v>
      </c>
      <c r="B3356" s="2" t="s">
        <v>23958</v>
      </c>
      <c r="C3356" s="2" t="s">
        <v>9442</v>
      </c>
      <c r="D3356" s="2" t="s">
        <v>9646</v>
      </c>
      <c r="E3356" s="2" t="s">
        <v>23959</v>
      </c>
      <c r="F3356" s="2" t="s">
        <v>23960</v>
      </c>
      <c r="G3356" s="2" t="s">
        <v>1765</v>
      </c>
      <c r="H3356" s="2" t="s">
        <v>23961</v>
      </c>
      <c r="I3356" s="2" t="s">
        <v>23962</v>
      </c>
      <c r="J3356" s="3" t="s">
        <v>23963</v>
      </c>
      <c r="K3356" s="4">
        <v>44602</v>
      </c>
      <c r="L3356" s="3" t="s">
        <v>23964</v>
      </c>
    </row>
    <row r="3357" spans="1:12" x14ac:dyDescent="0.2">
      <c r="A3357" s="1">
        <v>3356</v>
      </c>
      <c r="B3357" s="2" t="s">
        <v>23965</v>
      </c>
      <c r="C3357" s="2" t="s">
        <v>907</v>
      </c>
      <c r="D3357" s="2" t="s">
        <v>10982</v>
      </c>
      <c r="E3357" s="2" t="s">
        <v>23966</v>
      </c>
      <c r="F3357" s="2" t="s">
        <v>23967</v>
      </c>
      <c r="G3357" s="2" t="s">
        <v>1765</v>
      </c>
      <c r="H3357" s="2" t="s">
        <v>23968</v>
      </c>
      <c r="I3357" s="2" t="s">
        <v>23969</v>
      </c>
      <c r="J3357" s="3" t="s">
        <v>23970</v>
      </c>
      <c r="K3357" s="4">
        <v>44094</v>
      </c>
      <c r="L3357" s="3" t="s">
        <v>23971</v>
      </c>
    </row>
    <row r="3358" spans="1:12" x14ac:dyDescent="0.2">
      <c r="A3358" s="1">
        <v>3357</v>
      </c>
      <c r="B3358" s="2" t="s">
        <v>23972</v>
      </c>
      <c r="C3358" s="2" t="s">
        <v>934</v>
      </c>
      <c r="D3358" s="2" t="s">
        <v>7609</v>
      </c>
      <c r="E3358" s="2" t="s">
        <v>23973</v>
      </c>
      <c r="F3358" s="2" t="s">
        <v>23974</v>
      </c>
      <c r="G3358" s="2" t="s">
        <v>7345</v>
      </c>
      <c r="H3358" s="2" t="s">
        <v>23975</v>
      </c>
      <c r="I3358" s="2" t="s">
        <v>23976</v>
      </c>
      <c r="J3358" s="3" t="s">
        <v>23977</v>
      </c>
      <c r="K3358" s="4">
        <v>44433</v>
      </c>
      <c r="L3358" s="3" t="s">
        <v>23978</v>
      </c>
    </row>
    <row r="3359" spans="1:12" x14ac:dyDescent="0.2">
      <c r="A3359" s="1">
        <v>3358</v>
      </c>
      <c r="B3359" s="2" t="s">
        <v>23979</v>
      </c>
      <c r="C3359" s="2" t="s">
        <v>1201</v>
      </c>
      <c r="D3359" s="2" t="s">
        <v>1962</v>
      </c>
      <c r="E3359" s="2" t="s">
        <v>23980</v>
      </c>
      <c r="F3359" s="2" t="s">
        <v>23981</v>
      </c>
      <c r="G3359" s="2" t="s">
        <v>2033</v>
      </c>
      <c r="H3359" s="2" t="s">
        <v>23982</v>
      </c>
      <c r="I3359" s="2" t="s">
        <v>23983</v>
      </c>
      <c r="J3359" s="3" t="s">
        <v>23984</v>
      </c>
      <c r="K3359" s="4">
        <v>44632</v>
      </c>
      <c r="L3359" s="3" t="s">
        <v>23985</v>
      </c>
    </row>
    <row r="3360" spans="1:12" x14ac:dyDescent="0.2">
      <c r="A3360" s="1">
        <v>3359</v>
      </c>
      <c r="B3360" s="2" t="s">
        <v>23986</v>
      </c>
      <c r="C3360" s="2" t="s">
        <v>3392</v>
      </c>
      <c r="D3360" s="2" t="s">
        <v>18332</v>
      </c>
      <c r="E3360" s="2" t="s">
        <v>23987</v>
      </c>
      <c r="F3360" s="2" t="s">
        <v>23988</v>
      </c>
      <c r="G3360" s="2" t="s">
        <v>181</v>
      </c>
      <c r="H3360" s="2" t="s">
        <v>23989</v>
      </c>
      <c r="I3360" s="2" t="s">
        <v>23990</v>
      </c>
      <c r="J3360" s="3" t="s">
        <v>23991</v>
      </c>
      <c r="K3360" s="4">
        <v>44136</v>
      </c>
      <c r="L3360" s="3" t="s">
        <v>9987</v>
      </c>
    </row>
    <row r="3361" spans="1:12" x14ac:dyDescent="0.2">
      <c r="A3361" s="1">
        <v>3360</v>
      </c>
      <c r="B3361" s="2" t="s">
        <v>23992</v>
      </c>
      <c r="C3361" s="2" t="s">
        <v>9850</v>
      </c>
      <c r="D3361" s="2" t="s">
        <v>7707</v>
      </c>
      <c r="E3361" s="2" t="s">
        <v>23993</v>
      </c>
      <c r="F3361" s="2" t="s">
        <v>23994</v>
      </c>
      <c r="G3361" s="2" t="s">
        <v>3784</v>
      </c>
      <c r="H3361" s="2">
        <v>9998282143</v>
      </c>
      <c r="I3361" s="2" t="s">
        <v>23995</v>
      </c>
      <c r="J3361" s="3" t="s">
        <v>23996</v>
      </c>
      <c r="K3361" s="4">
        <v>44512</v>
      </c>
      <c r="L3361" s="3" t="s">
        <v>15983</v>
      </c>
    </row>
    <row r="3362" spans="1:12" x14ac:dyDescent="0.2">
      <c r="A3362" s="1">
        <v>3361</v>
      </c>
      <c r="B3362" s="2" t="s">
        <v>23997</v>
      </c>
      <c r="C3362" s="2" t="s">
        <v>1029</v>
      </c>
      <c r="D3362" s="2" t="s">
        <v>9788</v>
      </c>
      <c r="E3362" s="2" t="s">
        <v>23998</v>
      </c>
      <c r="F3362" s="2" t="s">
        <v>23999</v>
      </c>
      <c r="G3362" s="2" t="s">
        <v>796</v>
      </c>
      <c r="H3362" s="2" t="s">
        <v>24000</v>
      </c>
      <c r="I3362" s="2" t="s">
        <v>24001</v>
      </c>
      <c r="J3362" s="3" t="s">
        <v>24002</v>
      </c>
      <c r="K3362" s="4">
        <v>44697</v>
      </c>
      <c r="L3362" s="3" t="s">
        <v>24003</v>
      </c>
    </row>
    <row r="3363" spans="1:12" x14ac:dyDescent="0.2">
      <c r="A3363" s="1">
        <v>3362</v>
      </c>
      <c r="B3363" s="2" t="s">
        <v>24004</v>
      </c>
      <c r="C3363" s="2" t="s">
        <v>11429</v>
      </c>
      <c r="D3363" s="2" t="s">
        <v>4342</v>
      </c>
      <c r="E3363" s="2" t="s">
        <v>24005</v>
      </c>
      <c r="F3363" s="2" t="s">
        <v>16884</v>
      </c>
      <c r="G3363" s="2" t="s">
        <v>643</v>
      </c>
      <c r="H3363" s="2" t="s">
        <v>24006</v>
      </c>
      <c r="I3363" s="2" t="s">
        <v>24007</v>
      </c>
      <c r="J3363" s="3" t="s">
        <v>24008</v>
      </c>
      <c r="K3363" s="4">
        <v>44376</v>
      </c>
      <c r="L3363" s="3" t="s">
        <v>12128</v>
      </c>
    </row>
    <row r="3364" spans="1:12" x14ac:dyDescent="0.2">
      <c r="A3364" s="1">
        <v>3363</v>
      </c>
      <c r="B3364" s="2" t="s">
        <v>24009</v>
      </c>
      <c r="C3364" s="2" t="s">
        <v>4822</v>
      </c>
      <c r="D3364" s="2" t="s">
        <v>2314</v>
      </c>
      <c r="E3364" s="2" t="s">
        <v>24010</v>
      </c>
      <c r="F3364" s="2" t="s">
        <v>24011</v>
      </c>
      <c r="G3364" s="2" t="s">
        <v>1552</v>
      </c>
      <c r="H3364" s="2" t="s">
        <v>24012</v>
      </c>
      <c r="I3364" s="2" t="s">
        <v>24013</v>
      </c>
      <c r="J3364" s="3" t="s">
        <v>24014</v>
      </c>
      <c r="K3364" s="4">
        <v>44371</v>
      </c>
      <c r="L3364" s="3" t="s">
        <v>24015</v>
      </c>
    </row>
    <row r="3365" spans="1:12" x14ac:dyDescent="0.2">
      <c r="A3365" s="1">
        <v>3364</v>
      </c>
      <c r="B3365" s="2" t="s">
        <v>24016</v>
      </c>
      <c r="C3365" s="2" t="s">
        <v>10140</v>
      </c>
      <c r="D3365" s="2" t="s">
        <v>3893</v>
      </c>
      <c r="E3365" s="2" t="s">
        <v>24017</v>
      </c>
      <c r="F3365" s="2" t="s">
        <v>24018</v>
      </c>
      <c r="G3365" s="2" t="s">
        <v>89</v>
      </c>
      <c r="H3365" s="2" t="s">
        <v>24019</v>
      </c>
      <c r="I3365" s="2" t="s">
        <v>24020</v>
      </c>
      <c r="J3365" s="3" t="s">
        <v>24021</v>
      </c>
      <c r="K3365" s="4">
        <v>44377</v>
      </c>
      <c r="L3365" s="3" t="s">
        <v>24022</v>
      </c>
    </row>
    <row r="3366" spans="1:12" x14ac:dyDescent="0.2">
      <c r="A3366" s="1">
        <v>3365</v>
      </c>
      <c r="B3366" s="2" t="s">
        <v>24023</v>
      </c>
      <c r="C3366" s="2" t="s">
        <v>9796</v>
      </c>
      <c r="D3366" s="2" t="s">
        <v>15227</v>
      </c>
      <c r="E3366" s="2" t="s">
        <v>24024</v>
      </c>
      <c r="F3366" s="2" t="s">
        <v>24025</v>
      </c>
      <c r="G3366" s="2" t="s">
        <v>2080</v>
      </c>
      <c r="H3366" s="2" t="s">
        <v>24026</v>
      </c>
      <c r="I3366" s="2" t="s">
        <v>24027</v>
      </c>
      <c r="J3366" s="3" t="s">
        <v>24028</v>
      </c>
      <c r="K3366" s="4">
        <v>44394</v>
      </c>
      <c r="L3366" s="3" t="s">
        <v>24029</v>
      </c>
    </row>
    <row r="3367" spans="1:12" x14ac:dyDescent="0.2">
      <c r="A3367" s="1">
        <v>3366</v>
      </c>
      <c r="B3367" s="2" t="s">
        <v>24030</v>
      </c>
      <c r="C3367" s="2" t="s">
        <v>2213</v>
      </c>
      <c r="D3367" s="2" t="s">
        <v>2304</v>
      </c>
      <c r="E3367" s="2" t="s">
        <v>24031</v>
      </c>
      <c r="F3367" s="2" t="s">
        <v>24032</v>
      </c>
      <c r="G3367" s="2" t="s">
        <v>892</v>
      </c>
      <c r="H3367" s="2" t="s">
        <v>24033</v>
      </c>
      <c r="I3367" s="2" t="s">
        <v>24034</v>
      </c>
      <c r="J3367" s="3" t="s">
        <v>24035</v>
      </c>
      <c r="K3367" s="4">
        <v>44056</v>
      </c>
      <c r="L3367" s="3" t="s">
        <v>24036</v>
      </c>
    </row>
    <row r="3368" spans="1:12" x14ac:dyDescent="0.2">
      <c r="A3368" s="1">
        <v>3367</v>
      </c>
      <c r="B3368" s="2" t="s">
        <v>24037</v>
      </c>
      <c r="C3368" s="2" t="s">
        <v>8987</v>
      </c>
      <c r="D3368" s="2" t="s">
        <v>5624</v>
      </c>
      <c r="E3368" s="2" t="s">
        <v>24038</v>
      </c>
      <c r="F3368" s="2" t="s">
        <v>24039</v>
      </c>
      <c r="G3368" s="2" t="s">
        <v>560</v>
      </c>
      <c r="H3368" s="2" t="s">
        <v>24040</v>
      </c>
      <c r="I3368" s="2" t="s">
        <v>24041</v>
      </c>
      <c r="J3368" s="3" t="s">
        <v>24042</v>
      </c>
      <c r="K3368" s="4">
        <v>44063</v>
      </c>
      <c r="L3368" s="3" t="s">
        <v>24043</v>
      </c>
    </row>
    <row r="3369" spans="1:12" x14ac:dyDescent="0.2">
      <c r="A3369" s="1">
        <v>3368</v>
      </c>
      <c r="B3369" s="2" t="s">
        <v>24044</v>
      </c>
      <c r="C3369" s="2" t="s">
        <v>5936</v>
      </c>
      <c r="D3369" s="2" t="s">
        <v>8964</v>
      </c>
      <c r="E3369" s="2" t="s">
        <v>24045</v>
      </c>
      <c r="F3369" s="2" t="s">
        <v>24046</v>
      </c>
      <c r="G3369" s="2" t="s">
        <v>1068</v>
      </c>
      <c r="H3369" s="2" t="s">
        <v>24047</v>
      </c>
      <c r="I3369" s="2" t="s">
        <v>24048</v>
      </c>
      <c r="J3369" s="3" t="s">
        <v>24049</v>
      </c>
      <c r="K3369" s="4">
        <v>44657</v>
      </c>
      <c r="L3369" s="3" t="s">
        <v>24050</v>
      </c>
    </row>
    <row r="3370" spans="1:12" x14ac:dyDescent="0.2">
      <c r="A3370" s="1">
        <v>3369</v>
      </c>
      <c r="B3370" s="2" t="s">
        <v>24051</v>
      </c>
      <c r="C3370" s="2" t="s">
        <v>2554</v>
      </c>
      <c r="D3370" s="2" t="s">
        <v>5357</v>
      </c>
      <c r="E3370" s="2" t="s">
        <v>24052</v>
      </c>
      <c r="F3370" s="2" t="s">
        <v>956</v>
      </c>
      <c r="G3370" s="2" t="s">
        <v>966</v>
      </c>
      <c r="H3370" s="2">
        <f>1-241-475-1726</f>
        <v>-2441</v>
      </c>
      <c r="I3370" s="2" t="s">
        <v>24053</v>
      </c>
      <c r="J3370" s="3" t="s">
        <v>24054</v>
      </c>
      <c r="K3370" s="4">
        <v>44646</v>
      </c>
      <c r="L3370" s="3" t="s">
        <v>24055</v>
      </c>
    </row>
    <row r="3371" spans="1:12" x14ac:dyDescent="0.2">
      <c r="A3371" s="1">
        <v>3370</v>
      </c>
      <c r="B3371" s="2" t="s">
        <v>24056</v>
      </c>
      <c r="C3371" s="2" t="s">
        <v>7728</v>
      </c>
      <c r="D3371" s="2" t="s">
        <v>2522</v>
      </c>
      <c r="E3371" s="2" t="s">
        <v>24057</v>
      </c>
      <c r="F3371" s="2" t="s">
        <v>24058</v>
      </c>
      <c r="G3371" s="2" t="s">
        <v>2080</v>
      </c>
      <c r="H3371" s="2" t="s">
        <v>24059</v>
      </c>
      <c r="I3371" s="2" t="s">
        <v>24060</v>
      </c>
      <c r="J3371" s="3" t="s">
        <v>24061</v>
      </c>
      <c r="K3371" s="4">
        <v>44567</v>
      </c>
      <c r="L3371" s="3" t="s">
        <v>16304</v>
      </c>
    </row>
    <row r="3372" spans="1:12" x14ac:dyDescent="0.2">
      <c r="A3372" s="1">
        <v>3371</v>
      </c>
      <c r="B3372" s="2" t="s">
        <v>24062</v>
      </c>
      <c r="C3372" s="2" t="s">
        <v>4241</v>
      </c>
      <c r="D3372" s="2" t="s">
        <v>10253</v>
      </c>
      <c r="E3372" s="2" t="s">
        <v>24063</v>
      </c>
      <c r="F3372" s="2" t="s">
        <v>24064</v>
      </c>
      <c r="G3372" s="2" t="s">
        <v>3055</v>
      </c>
      <c r="H3372" s="2" t="s">
        <v>24065</v>
      </c>
      <c r="I3372" s="2" t="s">
        <v>24066</v>
      </c>
      <c r="J3372" s="3" t="s">
        <v>24067</v>
      </c>
      <c r="K3372" s="4">
        <v>44483</v>
      </c>
      <c r="L3372" s="3" t="s">
        <v>24068</v>
      </c>
    </row>
    <row r="3373" spans="1:12" x14ac:dyDescent="0.2">
      <c r="A3373" s="1">
        <v>3372</v>
      </c>
      <c r="B3373" s="2" t="s">
        <v>24069</v>
      </c>
      <c r="C3373" s="2" t="s">
        <v>2783</v>
      </c>
      <c r="D3373" s="2" t="s">
        <v>5737</v>
      </c>
      <c r="E3373" s="2" t="s">
        <v>24070</v>
      </c>
      <c r="F3373" s="2" t="s">
        <v>11710</v>
      </c>
      <c r="G3373" s="2" t="s">
        <v>1627</v>
      </c>
      <c r="H3373" s="2">
        <f>1-751-618-9309</f>
        <v>-10677</v>
      </c>
      <c r="I3373" s="2">
        <f>1-393-974-153</f>
        <v>-1519</v>
      </c>
      <c r="J3373" s="3" t="s">
        <v>24071</v>
      </c>
      <c r="K3373" s="4">
        <v>44481</v>
      </c>
      <c r="L3373" s="3" t="s">
        <v>24072</v>
      </c>
    </row>
    <row r="3374" spans="1:12" x14ac:dyDescent="0.2">
      <c r="A3374" s="1">
        <v>3373</v>
      </c>
      <c r="B3374" s="2" t="s">
        <v>24073</v>
      </c>
      <c r="C3374" s="2" t="s">
        <v>6178</v>
      </c>
      <c r="D3374" s="2" t="s">
        <v>14047</v>
      </c>
      <c r="E3374" s="2" t="s">
        <v>24074</v>
      </c>
      <c r="F3374" s="2" t="s">
        <v>24075</v>
      </c>
      <c r="G3374" s="2" t="s">
        <v>274</v>
      </c>
      <c r="H3374" s="2" t="s">
        <v>24076</v>
      </c>
      <c r="I3374" s="2" t="s">
        <v>24077</v>
      </c>
      <c r="J3374" s="3" t="s">
        <v>24078</v>
      </c>
      <c r="K3374" s="4">
        <v>44302</v>
      </c>
      <c r="L3374" s="3" t="s">
        <v>24079</v>
      </c>
    </row>
    <row r="3375" spans="1:12" x14ac:dyDescent="0.2">
      <c r="A3375" s="1">
        <v>3374</v>
      </c>
      <c r="B3375" s="2" t="s">
        <v>24080</v>
      </c>
      <c r="C3375" s="2" t="s">
        <v>19811</v>
      </c>
      <c r="D3375" s="2" t="s">
        <v>298</v>
      </c>
      <c r="E3375" s="2" t="s">
        <v>24081</v>
      </c>
      <c r="F3375" s="2" t="s">
        <v>24082</v>
      </c>
      <c r="G3375" s="2" t="s">
        <v>1738</v>
      </c>
      <c r="H3375" s="2" t="s">
        <v>24083</v>
      </c>
      <c r="I3375" s="2" t="s">
        <v>24084</v>
      </c>
      <c r="J3375" s="3" t="s">
        <v>24085</v>
      </c>
      <c r="K3375" s="4">
        <v>44532</v>
      </c>
      <c r="L3375" s="3" t="s">
        <v>24086</v>
      </c>
    </row>
    <row r="3376" spans="1:12" x14ac:dyDescent="0.2">
      <c r="A3376" s="1">
        <v>3375</v>
      </c>
      <c r="B3376" s="2" t="s">
        <v>24087</v>
      </c>
      <c r="C3376" s="2" t="s">
        <v>1218</v>
      </c>
      <c r="D3376" s="2" t="s">
        <v>1002</v>
      </c>
      <c r="E3376" s="2" t="s">
        <v>24088</v>
      </c>
      <c r="F3376" s="2" t="s">
        <v>24089</v>
      </c>
      <c r="G3376" s="2" t="s">
        <v>750</v>
      </c>
      <c r="H3376" s="2" t="s">
        <v>24090</v>
      </c>
      <c r="I3376" s="2" t="s">
        <v>24091</v>
      </c>
      <c r="J3376" s="3" t="s">
        <v>24092</v>
      </c>
      <c r="K3376" s="4">
        <v>44467</v>
      </c>
      <c r="L3376" s="3" t="s">
        <v>24093</v>
      </c>
    </row>
    <row r="3377" spans="1:12" x14ac:dyDescent="0.2">
      <c r="A3377" s="1">
        <v>3376</v>
      </c>
      <c r="B3377" s="2" t="s">
        <v>24094</v>
      </c>
      <c r="C3377" s="2" t="s">
        <v>186</v>
      </c>
      <c r="D3377" s="2" t="s">
        <v>2924</v>
      </c>
      <c r="E3377" s="2" t="s">
        <v>24095</v>
      </c>
      <c r="F3377" s="2" t="s">
        <v>24096</v>
      </c>
      <c r="G3377" s="2" t="s">
        <v>1023</v>
      </c>
      <c r="H3377" s="2" t="s">
        <v>24097</v>
      </c>
      <c r="I3377" s="2" t="s">
        <v>24098</v>
      </c>
      <c r="J3377" s="3" t="s">
        <v>24099</v>
      </c>
      <c r="K3377" s="4">
        <v>43969</v>
      </c>
      <c r="L3377" s="3" t="s">
        <v>24100</v>
      </c>
    </row>
    <row r="3378" spans="1:12" x14ac:dyDescent="0.2">
      <c r="A3378" s="1">
        <v>3377</v>
      </c>
      <c r="B3378" s="2" t="s">
        <v>24101</v>
      </c>
      <c r="C3378" s="2" t="s">
        <v>3492</v>
      </c>
      <c r="D3378" s="2" t="s">
        <v>14310</v>
      </c>
      <c r="E3378" s="2" t="s">
        <v>8269</v>
      </c>
      <c r="F3378" s="2" t="s">
        <v>15627</v>
      </c>
      <c r="G3378" s="2" t="s">
        <v>3568</v>
      </c>
      <c r="H3378" s="2">
        <v>8032129981</v>
      </c>
      <c r="I3378" s="2">
        <v>3290575593</v>
      </c>
      <c r="J3378" s="3" t="s">
        <v>24102</v>
      </c>
      <c r="K3378" s="4">
        <v>44537</v>
      </c>
      <c r="L3378" s="3" t="s">
        <v>1669</v>
      </c>
    </row>
    <row r="3379" spans="1:12" x14ac:dyDescent="0.2">
      <c r="A3379" s="1">
        <v>3378</v>
      </c>
      <c r="B3379" s="2" t="s">
        <v>24103</v>
      </c>
      <c r="C3379" s="2" t="s">
        <v>9034</v>
      </c>
      <c r="D3379" s="2" t="s">
        <v>9375</v>
      </c>
      <c r="E3379" s="2" t="s">
        <v>24104</v>
      </c>
      <c r="F3379" s="2" t="s">
        <v>24105</v>
      </c>
      <c r="G3379" s="2" t="s">
        <v>2089</v>
      </c>
      <c r="H3379" s="2" t="s">
        <v>24106</v>
      </c>
      <c r="I3379" s="2" t="s">
        <v>24107</v>
      </c>
      <c r="J3379" s="3" t="s">
        <v>24108</v>
      </c>
      <c r="K3379" s="4">
        <v>44206</v>
      </c>
      <c r="L3379" s="3" t="s">
        <v>24109</v>
      </c>
    </row>
    <row r="3380" spans="1:12" x14ac:dyDescent="0.2">
      <c r="A3380" s="1">
        <v>3379</v>
      </c>
      <c r="B3380" s="2" t="s">
        <v>24110</v>
      </c>
      <c r="C3380" s="2" t="s">
        <v>196</v>
      </c>
      <c r="D3380" s="2" t="s">
        <v>214</v>
      </c>
      <c r="E3380" s="2" t="s">
        <v>24111</v>
      </c>
      <c r="F3380" s="2" t="s">
        <v>14149</v>
      </c>
      <c r="G3380" s="2" t="s">
        <v>1674</v>
      </c>
      <c r="H3380" s="2" t="s">
        <v>24112</v>
      </c>
      <c r="I3380" s="2" t="s">
        <v>24113</v>
      </c>
      <c r="J3380" s="3" t="s">
        <v>24114</v>
      </c>
      <c r="K3380" s="4">
        <v>44534</v>
      </c>
      <c r="L3380" s="3" t="s">
        <v>24115</v>
      </c>
    </row>
    <row r="3381" spans="1:12" x14ac:dyDescent="0.2">
      <c r="A3381" s="1">
        <v>3380</v>
      </c>
      <c r="B3381" s="2" t="s">
        <v>24116</v>
      </c>
      <c r="C3381" s="2" t="s">
        <v>78</v>
      </c>
      <c r="D3381" s="2" t="s">
        <v>5252</v>
      </c>
      <c r="E3381" s="2" t="s">
        <v>10045</v>
      </c>
      <c r="F3381" s="2" t="s">
        <v>24117</v>
      </c>
      <c r="G3381" s="2" t="s">
        <v>705</v>
      </c>
      <c r="H3381" s="2" t="s">
        <v>24118</v>
      </c>
      <c r="I3381" s="2" t="s">
        <v>24119</v>
      </c>
      <c r="J3381" s="3" t="s">
        <v>24120</v>
      </c>
      <c r="K3381" s="4">
        <v>44075</v>
      </c>
      <c r="L3381" s="3" t="s">
        <v>7628</v>
      </c>
    </row>
    <row r="3382" spans="1:12" x14ac:dyDescent="0.2">
      <c r="A3382" s="1">
        <v>3381</v>
      </c>
      <c r="B3382" s="2" t="s">
        <v>24121</v>
      </c>
      <c r="C3382" s="2" t="s">
        <v>3972</v>
      </c>
      <c r="D3382" s="2" t="s">
        <v>8535</v>
      </c>
      <c r="E3382" s="2" t="s">
        <v>24122</v>
      </c>
      <c r="F3382" s="2" t="s">
        <v>24123</v>
      </c>
      <c r="G3382" s="2" t="s">
        <v>3015</v>
      </c>
      <c r="H3382" s="2" t="s">
        <v>24124</v>
      </c>
      <c r="I3382" s="2" t="s">
        <v>24125</v>
      </c>
      <c r="J3382" s="3" t="s">
        <v>24126</v>
      </c>
      <c r="K3382" s="4">
        <v>44424</v>
      </c>
      <c r="L3382" s="3" t="s">
        <v>24127</v>
      </c>
    </row>
    <row r="3383" spans="1:12" x14ac:dyDescent="0.2">
      <c r="A3383" s="1">
        <v>3382</v>
      </c>
      <c r="B3383" s="2" t="s">
        <v>24128</v>
      </c>
      <c r="C3383" s="2" t="s">
        <v>149</v>
      </c>
      <c r="D3383" s="2" t="s">
        <v>9172</v>
      </c>
      <c r="E3383" s="2" t="s">
        <v>24129</v>
      </c>
      <c r="F3383" s="2" t="s">
        <v>24130</v>
      </c>
      <c r="G3383" s="2" t="s">
        <v>44</v>
      </c>
      <c r="H3383" s="2">
        <v>7087299201</v>
      </c>
      <c r="I3383" s="2" t="s">
        <v>24131</v>
      </c>
      <c r="J3383" s="3" t="s">
        <v>24132</v>
      </c>
      <c r="K3383" s="4">
        <v>44155</v>
      </c>
      <c r="L3383" s="3" t="s">
        <v>24133</v>
      </c>
    </row>
    <row r="3384" spans="1:12" x14ac:dyDescent="0.2">
      <c r="A3384" s="1">
        <v>3383</v>
      </c>
      <c r="B3384" s="2" t="s">
        <v>24134</v>
      </c>
      <c r="C3384" s="2" t="s">
        <v>1313</v>
      </c>
      <c r="D3384" s="2" t="s">
        <v>9406</v>
      </c>
      <c r="E3384" s="2" t="s">
        <v>24135</v>
      </c>
      <c r="F3384" s="2" t="s">
        <v>24136</v>
      </c>
      <c r="G3384" s="2" t="s">
        <v>17</v>
      </c>
      <c r="H3384" s="2" t="s">
        <v>24137</v>
      </c>
      <c r="I3384" s="2" t="s">
        <v>24138</v>
      </c>
      <c r="J3384" s="3" t="s">
        <v>24139</v>
      </c>
      <c r="K3384" s="4">
        <v>44140</v>
      </c>
      <c r="L3384" s="3" t="s">
        <v>24140</v>
      </c>
    </row>
    <row r="3385" spans="1:12" x14ac:dyDescent="0.2">
      <c r="A3385" s="1">
        <v>3384</v>
      </c>
      <c r="B3385" s="2" t="s">
        <v>24141</v>
      </c>
      <c r="C3385" s="2" t="s">
        <v>1879</v>
      </c>
      <c r="D3385" s="2" t="s">
        <v>9002</v>
      </c>
      <c r="E3385" s="2" t="s">
        <v>24142</v>
      </c>
      <c r="F3385" s="2" t="s">
        <v>24143</v>
      </c>
      <c r="G3385" s="2" t="s">
        <v>6142</v>
      </c>
      <c r="H3385" s="2" t="s">
        <v>24144</v>
      </c>
      <c r="I3385" s="2" t="s">
        <v>24145</v>
      </c>
      <c r="J3385" s="3" t="s">
        <v>24146</v>
      </c>
      <c r="K3385" s="4">
        <v>44080</v>
      </c>
      <c r="L3385" s="3" t="s">
        <v>24147</v>
      </c>
    </row>
    <row r="3386" spans="1:12" x14ac:dyDescent="0.2">
      <c r="A3386" s="1">
        <v>3385</v>
      </c>
      <c r="B3386" s="2" t="s">
        <v>24148</v>
      </c>
      <c r="C3386" s="2" t="s">
        <v>1038</v>
      </c>
      <c r="D3386" s="2" t="s">
        <v>1109</v>
      </c>
      <c r="E3386" s="2" t="s">
        <v>24149</v>
      </c>
      <c r="F3386" s="2" t="s">
        <v>24150</v>
      </c>
      <c r="G3386" s="2" t="s">
        <v>626</v>
      </c>
      <c r="H3386" s="2" t="s">
        <v>24151</v>
      </c>
      <c r="I3386" s="2" t="s">
        <v>24152</v>
      </c>
      <c r="J3386" s="3" t="s">
        <v>24153</v>
      </c>
      <c r="K3386" s="4">
        <v>44084</v>
      </c>
      <c r="L3386" s="3" t="s">
        <v>6754</v>
      </c>
    </row>
    <row r="3387" spans="1:12" x14ac:dyDescent="0.2">
      <c r="A3387" s="1">
        <v>3386</v>
      </c>
      <c r="B3387" s="2" t="s">
        <v>24154</v>
      </c>
      <c r="C3387" s="2" t="s">
        <v>2649</v>
      </c>
      <c r="D3387" s="2" t="s">
        <v>6197</v>
      </c>
      <c r="E3387" s="2" t="s">
        <v>24155</v>
      </c>
      <c r="F3387" s="2" t="s">
        <v>24156</v>
      </c>
      <c r="G3387" s="2" t="s">
        <v>1317</v>
      </c>
      <c r="H3387" s="2" t="s">
        <v>24157</v>
      </c>
      <c r="I3387" s="2" t="s">
        <v>24158</v>
      </c>
      <c r="J3387" s="3" t="s">
        <v>24159</v>
      </c>
      <c r="K3387" s="4">
        <v>44250</v>
      </c>
      <c r="L3387" s="3" t="s">
        <v>24160</v>
      </c>
    </row>
    <row r="3388" spans="1:12" x14ac:dyDescent="0.2">
      <c r="A3388" s="1">
        <v>3387</v>
      </c>
      <c r="B3388" s="2" t="s">
        <v>24161</v>
      </c>
      <c r="C3388" s="2" t="s">
        <v>4711</v>
      </c>
      <c r="D3388" s="2" t="s">
        <v>508</v>
      </c>
      <c r="E3388" s="2" t="s">
        <v>24162</v>
      </c>
      <c r="F3388" s="2" t="s">
        <v>24163</v>
      </c>
      <c r="G3388" s="2" t="s">
        <v>996</v>
      </c>
      <c r="H3388" s="2" t="s">
        <v>24164</v>
      </c>
      <c r="I3388" s="2" t="s">
        <v>24165</v>
      </c>
      <c r="J3388" s="3" t="s">
        <v>24166</v>
      </c>
      <c r="K3388" s="4">
        <v>44215</v>
      </c>
      <c r="L3388" s="3" t="s">
        <v>24167</v>
      </c>
    </row>
    <row r="3389" spans="1:12" x14ac:dyDescent="0.2">
      <c r="A3389" s="1">
        <v>3388</v>
      </c>
      <c r="B3389" s="2" t="s">
        <v>24168</v>
      </c>
      <c r="C3389" s="2" t="s">
        <v>2760</v>
      </c>
      <c r="D3389" s="2" t="s">
        <v>17800</v>
      </c>
      <c r="E3389" s="2" t="s">
        <v>24169</v>
      </c>
      <c r="F3389" s="2" t="s">
        <v>24170</v>
      </c>
      <c r="G3389" s="2" t="s">
        <v>2080</v>
      </c>
      <c r="H3389" s="2" t="s">
        <v>24171</v>
      </c>
      <c r="I3389" s="2" t="s">
        <v>24172</v>
      </c>
      <c r="J3389" s="3" t="s">
        <v>24173</v>
      </c>
      <c r="K3389" s="4">
        <v>44625</v>
      </c>
      <c r="L3389" s="3" t="s">
        <v>24174</v>
      </c>
    </row>
    <row r="3390" spans="1:12" x14ac:dyDescent="0.2">
      <c r="A3390" s="1">
        <v>3389</v>
      </c>
      <c r="B3390" s="2" t="s">
        <v>24175</v>
      </c>
      <c r="C3390" s="2" t="s">
        <v>4458</v>
      </c>
      <c r="D3390" s="2" t="s">
        <v>9356</v>
      </c>
      <c r="E3390" s="2" t="s">
        <v>24176</v>
      </c>
      <c r="F3390" s="2" t="s">
        <v>24177</v>
      </c>
      <c r="G3390" s="2" t="s">
        <v>1730</v>
      </c>
      <c r="H3390" s="2" t="s">
        <v>24178</v>
      </c>
      <c r="I3390" s="2" t="s">
        <v>24179</v>
      </c>
      <c r="J3390" s="3" t="s">
        <v>24180</v>
      </c>
      <c r="K3390" s="4">
        <v>44013</v>
      </c>
      <c r="L3390" s="3" t="s">
        <v>24181</v>
      </c>
    </row>
    <row r="3391" spans="1:12" x14ac:dyDescent="0.2">
      <c r="A3391" s="1">
        <v>3390</v>
      </c>
      <c r="B3391" s="2" t="s">
        <v>24182</v>
      </c>
      <c r="C3391" s="2" t="s">
        <v>6531</v>
      </c>
      <c r="D3391" s="2" t="s">
        <v>5730</v>
      </c>
      <c r="E3391" s="2" t="s">
        <v>24183</v>
      </c>
      <c r="F3391" s="2" t="s">
        <v>24184</v>
      </c>
      <c r="G3391" s="2" t="s">
        <v>1346</v>
      </c>
      <c r="H3391" s="2" t="s">
        <v>24185</v>
      </c>
      <c r="I3391" s="2" t="s">
        <v>24186</v>
      </c>
      <c r="J3391" s="3" t="s">
        <v>24187</v>
      </c>
      <c r="K3391" s="4">
        <v>44454</v>
      </c>
      <c r="L3391" s="3" t="s">
        <v>24188</v>
      </c>
    </row>
    <row r="3392" spans="1:12" x14ac:dyDescent="0.2">
      <c r="A3392" s="1">
        <v>3391</v>
      </c>
      <c r="B3392" s="2" t="s">
        <v>24189</v>
      </c>
      <c r="C3392" s="2" t="s">
        <v>8607</v>
      </c>
      <c r="D3392" s="2" t="s">
        <v>18479</v>
      </c>
      <c r="E3392" s="2" t="s">
        <v>24190</v>
      </c>
      <c r="F3392" s="2" t="s">
        <v>24191</v>
      </c>
      <c r="G3392" s="2" t="s">
        <v>98</v>
      </c>
      <c r="H3392" s="2" t="s">
        <v>24192</v>
      </c>
      <c r="I3392" s="2" t="s">
        <v>24193</v>
      </c>
      <c r="J3392" s="3" t="s">
        <v>24194</v>
      </c>
      <c r="K3392" s="4">
        <v>43915</v>
      </c>
      <c r="L3392" s="3" t="s">
        <v>24195</v>
      </c>
    </row>
    <row r="3393" spans="1:12" x14ac:dyDescent="0.2">
      <c r="A3393" s="1">
        <v>3392</v>
      </c>
      <c r="B3393" s="2" t="s">
        <v>24196</v>
      </c>
      <c r="C3393" s="2" t="s">
        <v>2450</v>
      </c>
      <c r="D3393" s="2" t="s">
        <v>7318</v>
      </c>
      <c r="E3393" s="2" t="s">
        <v>24197</v>
      </c>
      <c r="F3393" s="2" t="s">
        <v>24198</v>
      </c>
      <c r="G3393" s="2" t="s">
        <v>1544</v>
      </c>
      <c r="H3393" s="2" t="s">
        <v>24199</v>
      </c>
      <c r="I3393" s="2" t="s">
        <v>24200</v>
      </c>
      <c r="J3393" s="3" t="s">
        <v>24201</v>
      </c>
      <c r="K3393" s="4">
        <v>44316</v>
      </c>
      <c r="L3393" s="3" t="s">
        <v>24202</v>
      </c>
    </row>
    <row r="3394" spans="1:12" x14ac:dyDescent="0.2">
      <c r="A3394" s="1">
        <v>3393</v>
      </c>
      <c r="B3394" s="2" t="s">
        <v>24203</v>
      </c>
      <c r="C3394" s="2" t="s">
        <v>12825</v>
      </c>
      <c r="D3394" s="2" t="s">
        <v>11111</v>
      </c>
      <c r="E3394" s="2" t="s">
        <v>24204</v>
      </c>
      <c r="F3394" s="2" t="s">
        <v>24205</v>
      </c>
      <c r="G3394" s="2" t="s">
        <v>1041</v>
      </c>
      <c r="H3394" s="2" t="s">
        <v>24206</v>
      </c>
      <c r="I3394" s="2" t="s">
        <v>24207</v>
      </c>
      <c r="J3394" s="3" t="s">
        <v>24208</v>
      </c>
      <c r="K3394" s="4">
        <v>44372</v>
      </c>
      <c r="L3394" s="3" t="s">
        <v>24209</v>
      </c>
    </row>
    <row r="3395" spans="1:12" x14ac:dyDescent="0.2">
      <c r="A3395" s="1">
        <v>3394</v>
      </c>
      <c r="B3395" s="2" t="s">
        <v>24210</v>
      </c>
      <c r="C3395" s="2" t="s">
        <v>4208</v>
      </c>
      <c r="D3395" s="2" t="s">
        <v>10706</v>
      </c>
      <c r="E3395" s="2" t="s">
        <v>24211</v>
      </c>
      <c r="F3395" s="2" t="s">
        <v>24212</v>
      </c>
      <c r="G3395" s="2" t="s">
        <v>17</v>
      </c>
      <c r="H3395" s="2" t="s">
        <v>24213</v>
      </c>
      <c r="I3395" s="2" t="s">
        <v>24214</v>
      </c>
      <c r="J3395" s="3" t="s">
        <v>24215</v>
      </c>
      <c r="K3395" s="4">
        <v>44473</v>
      </c>
      <c r="L3395" s="3" t="s">
        <v>21391</v>
      </c>
    </row>
    <row r="3396" spans="1:12" x14ac:dyDescent="0.2">
      <c r="A3396" s="1">
        <v>3395</v>
      </c>
      <c r="B3396" s="2" t="s">
        <v>24216</v>
      </c>
      <c r="C3396" s="2" t="s">
        <v>1905</v>
      </c>
      <c r="D3396" s="2" t="s">
        <v>3318</v>
      </c>
      <c r="E3396" s="2" t="s">
        <v>24217</v>
      </c>
      <c r="F3396" s="2" t="s">
        <v>24218</v>
      </c>
      <c r="G3396" s="2" t="s">
        <v>5010</v>
      </c>
      <c r="H3396" s="2" t="s">
        <v>24219</v>
      </c>
      <c r="I3396" s="2" t="s">
        <v>24220</v>
      </c>
      <c r="J3396" s="3" t="s">
        <v>24221</v>
      </c>
      <c r="K3396" s="4">
        <v>44224</v>
      </c>
      <c r="L3396" s="3" t="s">
        <v>24222</v>
      </c>
    </row>
    <row r="3397" spans="1:12" x14ac:dyDescent="0.2">
      <c r="A3397" s="1">
        <v>3396</v>
      </c>
      <c r="B3397" s="2" t="s">
        <v>24223</v>
      </c>
      <c r="C3397" s="2" t="s">
        <v>3956</v>
      </c>
      <c r="D3397" s="2" t="s">
        <v>8253</v>
      </c>
      <c r="E3397" s="2" t="s">
        <v>24224</v>
      </c>
      <c r="F3397" s="2" t="s">
        <v>24225</v>
      </c>
      <c r="G3397" s="2" t="s">
        <v>2636</v>
      </c>
      <c r="H3397" s="2" t="s">
        <v>24226</v>
      </c>
      <c r="I3397" s="2" t="s">
        <v>24227</v>
      </c>
      <c r="J3397" s="3" t="s">
        <v>24228</v>
      </c>
      <c r="K3397" s="4">
        <v>44252</v>
      </c>
      <c r="L3397" s="3" t="s">
        <v>24229</v>
      </c>
    </row>
    <row r="3398" spans="1:12" x14ac:dyDescent="0.2">
      <c r="A3398" s="1">
        <v>3397</v>
      </c>
      <c r="B3398" s="2" t="s">
        <v>24230</v>
      </c>
      <c r="C3398" s="2" t="s">
        <v>17588</v>
      </c>
      <c r="D3398" s="2" t="s">
        <v>6698</v>
      </c>
      <c r="E3398" s="2" t="s">
        <v>24231</v>
      </c>
      <c r="F3398" s="2" t="s">
        <v>19008</v>
      </c>
      <c r="G3398" s="2" t="s">
        <v>3116</v>
      </c>
      <c r="H3398" s="2" t="s">
        <v>24232</v>
      </c>
      <c r="I3398" s="2">
        <v>2823377057</v>
      </c>
      <c r="J3398" s="3" t="s">
        <v>24233</v>
      </c>
      <c r="K3398" s="4">
        <v>44240</v>
      </c>
      <c r="L3398" s="3" t="s">
        <v>14355</v>
      </c>
    </row>
    <row r="3399" spans="1:12" x14ac:dyDescent="0.2">
      <c r="A3399" s="1">
        <v>3398</v>
      </c>
      <c r="B3399" s="2" t="s">
        <v>24234</v>
      </c>
      <c r="C3399" s="2" t="s">
        <v>307</v>
      </c>
      <c r="D3399" s="2" t="s">
        <v>12905</v>
      </c>
      <c r="E3399" s="2" t="s">
        <v>24235</v>
      </c>
      <c r="F3399" s="2" t="s">
        <v>24236</v>
      </c>
      <c r="G3399" s="2" t="s">
        <v>1292</v>
      </c>
      <c r="H3399" s="2" t="s">
        <v>24237</v>
      </c>
      <c r="I3399" s="2" t="s">
        <v>24238</v>
      </c>
      <c r="J3399" s="3" t="s">
        <v>24239</v>
      </c>
      <c r="K3399" s="4">
        <v>44229</v>
      </c>
      <c r="L3399" s="3" t="s">
        <v>24240</v>
      </c>
    </row>
    <row r="3400" spans="1:12" x14ac:dyDescent="0.2">
      <c r="A3400" s="1">
        <v>3399</v>
      </c>
      <c r="B3400" s="2" t="s">
        <v>24241</v>
      </c>
      <c r="C3400" s="2" t="s">
        <v>992</v>
      </c>
      <c r="D3400" s="2" t="s">
        <v>7609</v>
      </c>
      <c r="E3400" s="2" t="s">
        <v>24242</v>
      </c>
      <c r="F3400" s="2" t="s">
        <v>24243</v>
      </c>
      <c r="G3400" s="2" t="s">
        <v>1326</v>
      </c>
      <c r="H3400" s="2" t="s">
        <v>24244</v>
      </c>
      <c r="I3400" s="2" t="s">
        <v>24245</v>
      </c>
      <c r="J3400" s="3" t="s">
        <v>24246</v>
      </c>
      <c r="K3400" s="4">
        <v>44340</v>
      </c>
      <c r="L3400" s="3" t="s">
        <v>12852</v>
      </c>
    </row>
    <row r="3401" spans="1:12" x14ac:dyDescent="0.2">
      <c r="A3401" s="1">
        <v>3400</v>
      </c>
      <c r="B3401" s="2" t="s">
        <v>24247</v>
      </c>
      <c r="C3401" s="2" t="s">
        <v>1643</v>
      </c>
      <c r="D3401" s="2" t="s">
        <v>168</v>
      </c>
      <c r="E3401" s="2" t="s">
        <v>24248</v>
      </c>
      <c r="F3401" s="2" t="s">
        <v>24249</v>
      </c>
      <c r="G3401" s="2" t="s">
        <v>1317</v>
      </c>
      <c r="H3401" s="2">
        <f>1-467-401-8835</f>
        <v>-9702</v>
      </c>
      <c r="I3401" s="2" t="s">
        <v>24250</v>
      </c>
      <c r="J3401" s="3" t="s">
        <v>24251</v>
      </c>
      <c r="K3401" s="4">
        <v>43934</v>
      </c>
      <c r="L3401" s="3" t="s">
        <v>6260</v>
      </c>
    </row>
    <row r="3402" spans="1:12" x14ac:dyDescent="0.2">
      <c r="A3402" s="1">
        <v>3401</v>
      </c>
      <c r="B3402" s="2" t="s">
        <v>24252</v>
      </c>
      <c r="C3402" s="2" t="s">
        <v>1074</v>
      </c>
      <c r="D3402" s="2" t="s">
        <v>23733</v>
      </c>
      <c r="E3402" s="2" t="s">
        <v>24253</v>
      </c>
      <c r="F3402" s="2" t="s">
        <v>24254</v>
      </c>
      <c r="G3402" s="2" t="s">
        <v>5917</v>
      </c>
      <c r="H3402" s="2">
        <v>8262531638</v>
      </c>
      <c r="I3402" s="2" t="s">
        <v>24255</v>
      </c>
      <c r="J3402" s="3" t="s">
        <v>24256</v>
      </c>
      <c r="K3402" s="4">
        <v>44558</v>
      </c>
      <c r="L3402" s="3" t="s">
        <v>24257</v>
      </c>
    </row>
    <row r="3403" spans="1:12" x14ac:dyDescent="0.2">
      <c r="A3403" s="1">
        <v>3402</v>
      </c>
      <c r="B3403" s="2" t="s">
        <v>24258</v>
      </c>
      <c r="C3403" s="2" t="s">
        <v>19825</v>
      </c>
      <c r="D3403" s="2" t="s">
        <v>7326</v>
      </c>
      <c r="E3403" s="2" t="s">
        <v>24259</v>
      </c>
      <c r="F3403" s="2" t="s">
        <v>24260</v>
      </c>
      <c r="G3403" s="2" t="s">
        <v>1925</v>
      </c>
      <c r="H3403" s="2" t="s">
        <v>24261</v>
      </c>
      <c r="I3403" s="2" t="s">
        <v>24262</v>
      </c>
      <c r="J3403" s="3" t="s">
        <v>24263</v>
      </c>
      <c r="K3403" s="4">
        <v>44063</v>
      </c>
      <c r="L3403" s="3" t="s">
        <v>24264</v>
      </c>
    </row>
    <row r="3404" spans="1:12" x14ac:dyDescent="0.2">
      <c r="A3404" s="1">
        <v>3403</v>
      </c>
      <c r="B3404" s="2" t="s">
        <v>24265</v>
      </c>
      <c r="C3404" s="2" t="s">
        <v>4895</v>
      </c>
      <c r="D3404" s="2" t="s">
        <v>10273</v>
      </c>
      <c r="E3404" s="2" t="s">
        <v>24266</v>
      </c>
      <c r="F3404" s="2" t="s">
        <v>17067</v>
      </c>
      <c r="G3404" s="2" t="s">
        <v>1534</v>
      </c>
      <c r="H3404" s="2">
        <v>3235803176</v>
      </c>
      <c r="I3404" s="2" t="s">
        <v>24267</v>
      </c>
      <c r="J3404" s="3" t="s">
        <v>24268</v>
      </c>
      <c r="K3404" s="4">
        <v>44708</v>
      </c>
      <c r="L3404" s="3" t="s">
        <v>24269</v>
      </c>
    </row>
    <row r="3405" spans="1:12" x14ac:dyDescent="0.2">
      <c r="A3405" s="1">
        <v>3404</v>
      </c>
      <c r="B3405" s="2" t="s">
        <v>24270</v>
      </c>
      <c r="C3405" s="2" t="s">
        <v>1192</v>
      </c>
      <c r="D3405" s="2" t="s">
        <v>4680</v>
      </c>
      <c r="E3405" s="2" t="s">
        <v>24271</v>
      </c>
      <c r="F3405" s="2" t="s">
        <v>24272</v>
      </c>
      <c r="G3405" s="2" t="s">
        <v>520</v>
      </c>
      <c r="H3405" s="2" t="s">
        <v>24273</v>
      </c>
      <c r="I3405" s="2" t="s">
        <v>24274</v>
      </c>
      <c r="J3405" s="3" t="s">
        <v>24275</v>
      </c>
      <c r="K3405" s="4">
        <v>44206</v>
      </c>
      <c r="L3405" s="3" t="s">
        <v>24276</v>
      </c>
    </row>
    <row r="3406" spans="1:12" x14ac:dyDescent="0.2">
      <c r="A3406" s="1">
        <v>3405</v>
      </c>
      <c r="B3406" s="2" t="s">
        <v>24277</v>
      </c>
      <c r="C3406" s="2" t="s">
        <v>812</v>
      </c>
      <c r="D3406" s="2" t="s">
        <v>384</v>
      </c>
      <c r="E3406" s="2" t="s">
        <v>24278</v>
      </c>
      <c r="F3406" s="2" t="s">
        <v>24279</v>
      </c>
      <c r="G3406" s="2" t="s">
        <v>1336</v>
      </c>
      <c r="H3406" s="2" t="s">
        <v>24280</v>
      </c>
      <c r="I3406" s="2" t="s">
        <v>24281</v>
      </c>
      <c r="J3406" s="3" t="s">
        <v>24282</v>
      </c>
      <c r="K3406" s="4">
        <v>43901</v>
      </c>
      <c r="L3406" s="3" t="s">
        <v>24283</v>
      </c>
    </row>
    <row r="3407" spans="1:12" x14ac:dyDescent="0.2">
      <c r="A3407" s="1">
        <v>3406</v>
      </c>
      <c r="B3407" s="2" t="s">
        <v>24284</v>
      </c>
      <c r="C3407" s="2" t="s">
        <v>463</v>
      </c>
      <c r="D3407" s="2" t="s">
        <v>9301</v>
      </c>
      <c r="E3407" s="2" t="s">
        <v>24285</v>
      </c>
      <c r="F3407" s="2" t="s">
        <v>24286</v>
      </c>
      <c r="G3407" s="2" t="s">
        <v>2826</v>
      </c>
      <c r="H3407" s="2" t="s">
        <v>24287</v>
      </c>
      <c r="I3407" s="2" t="s">
        <v>24288</v>
      </c>
      <c r="J3407" s="3" t="s">
        <v>24289</v>
      </c>
      <c r="K3407" s="4">
        <v>44694</v>
      </c>
      <c r="L3407" s="3" t="s">
        <v>24290</v>
      </c>
    </row>
    <row r="3408" spans="1:12" x14ac:dyDescent="0.2">
      <c r="A3408" s="1">
        <v>3407</v>
      </c>
      <c r="B3408" s="2" t="s">
        <v>24291</v>
      </c>
      <c r="C3408" s="2" t="s">
        <v>1771</v>
      </c>
      <c r="D3408" s="2" t="s">
        <v>10181</v>
      </c>
      <c r="E3408" s="2" t="s">
        <v>24292</v>
      </c>
      <c r="F3408" s="2" t="s">
        <v>24293</v>
      </c>
      <c r="G3408" s="2" t="s">
        <v>6142</v>
      </c>
      <c r="H3408" s="2" t="s">
        <v>24294</v>
      </c>
      <c r="I3408" s="2" t="s">
        <v>24295</v>
      </c>
      <c r="J3408" s="3" t="s">
        <v>24296</v>
      </c>
      <c r="K3408" s="4">
        <v>44208</v>
      </c>
      <c r="L3408" s="3" t="s">
        <v>24297</v>
      </c>
    </row>
    <row r="3409" spans="1:12" x14ac:dyDescent="0.2">
      <c r="A3409" s="1">
        <v>3408</v>
      </c>
      <c r="B3409" s="2" t="s">
        <v>24298</v>
      </c>
      <c r="C3409" s="2" t="s">
        <v>4946</v>
      </c>
      <c r="D3409" s="2" t="s">
        <v>2245</v>
      </c>
      <c r="E3409" s="2" t="s">
        <v>24299</v>
      </c>
      <c r="F3409" s="2" t="s">
        <v>24300</v>
      </c>
      <c r="G3409" s="2" t="s">
        <v>3784</v>
      </c>
      <c r="H3409" s="2" t="s">
        <v>24301</v>
      </c>
      <c r="I3409" s="2" t="s">
        <v>24302</v>
      </c>
      <c r="J3409" s="3" t="s">
        <v>24303</v>
      </c>
      <c r="K3409" s="4">
        <v>44154</v>
      </c>
      <c r="L3409" s="3" t="s">
        <v>7510</v>
      </c>
    </row>
    <row r="3410" spans="1:12" x14ac:dyDescent="0.2">
      <c r="A3410" s="1">
        <v>3409</v>
      </c>
      <c r="B3410" s="2" t="s">
        <v>24304</v>
      </c>
      <c r="C3410" s="2" t="s">
        <v>3994</v>
      </c>
      <c r="D3410" s="2" t="s">
        <v>24305</v>
      </c>
      <c r="E3410" s="2" t="s">
        <v>24306</v>
      </c>
      <c r="F3410" s="2" t="s">
        <v>24307</v>
      </c>
      <c r="G3410" s="2" t="s">
        <v>1104</v>
      </c>
      <c r="H3410" s="2" t="s">
        <v>24308</v>
      </c>
      <c r="I3410" s="2" t="s">
        <v>24309</v>
      </c>
      <c r="J3410" s="3" t="s">
        <v>24310</v>
      </c>
      <c r="K3410" s="4">
        <v>44463</v>
      </c>
      <c r="L3410" s="3" t="s">
        <v>6085</v>
      </c>
    </row>
    <row r="3411" spans="1:12" x14ac:dyDescent="0.2">
      <c r="A3411" s="1">
        <v>3410</v>
      </c>
      <c r="B3411" s="2" t="s">
        <v>24311</v>
      </c>
      <c r="C3411" s="2" t="s">
        <v>5936</v>
      </c>
      <c r="D3411" s="2" t="s">
        <v>4630</v>
      </c>
      <c r="E3411" s="2" t="s">
        <v>24312</v>
      </c>
      <c r="F3411" s="2" t="s">
        <v>24313</v>
      </c>
      <c r="G3411" s="2" t="s">
        <v>4386</v>
      </c>
      <c r="H3411" s="2">
        <v>5240604679</v>
      </c>
      <c r="I3411" s="2" t="s">
        <v>24314</v>
      </c>
      <c r="J3411" s="3" t="s">
        <v>24315</v>
      </c>
      <c r="K3411" s="4">
        <v>44454</v>
      </c>
      <c r="L3411" s="3" t="s">
        <v>24316</v>
      </c>
    </row>
    <row r="3412" spans="1:12" x14ac:dyDescent="0.2">
      <c r="A3412" s="1">
        <v>3411</v>
      </c>
      <c r="B3412" s="2" t="s">
        <v>24317</v>
      </c>
      <c r="C3412" s="2" t="s">
        <v>3789</v>
      </c>
      <c r="D3412" s="2" t="s">
        <v>11146</v>
      </c>
      <c r="E3412" s="2" t="s">
        <v>24318</v>
      </c>
      <c r="F3412" s="2" t="s">
        <v>24319</v>
      </c>
      <c r="G3412" s="2" t="s">
        <v>1738</v>
      </c>
      <c r="H3412" s="2" t="s">
        <v>24320</v>
      </c>
      <c r="I3412" s="2" t="s">
        <v>24321</v>
      </c>
      <c r="J3412" s="3" t="s">
        <v>24322</v>
      </c>
      <c r="K3412" s="4">
        <v>44140</v>
      </c>
      <c r="L3412" s="3" t="s">
        <v>18890</v>
      </c>
    </row>
    <row r="3413" spans="1:12" x14ac:dyDescent="0.2">
      <c r="A3413" s="1">
        <v>3412</v>
      </c>
      <c r="B3413" s="2" t="s">
        <v>24323</v>
      </c>
      <c r="C3413" s="2" t="s">
        <v>850</v>
      </c>
      <c r="D3413" s="2" t="s">
        <v>1137</v>
      </c>
      <c r="E3413" s="2" t="s">
        <v>24324</v>
      </c>
      <c r="F3413" s="2" t="s">
        <v>24325</v>
      </c>
      <c r="G3413" s="2" t="s">
        <v>1506</v>
      </c>
      <c r="H3413" s="2" t="s">
        <v>24326</v>
      </c>
      <c r="I3413" s="2" t="s">
        <v>24327</v>
      </c>
      <c r="J3413" s="3" t="s">
        <v>24328</v>
      </c>
      <c r="K3413" s="4">
        <v>43989</v>
      </c>
      <c r="L3413" s="3" t="s">
        <v>24329</v>
      </c>
    </row>
    <row r="3414" spans="1:12" x14ac:dyDescent="0.2">
      <c r="A3414" s="1">
        <v>3413</v>
      </c>
      <c r="B3414" s="2" t="s">
        <v>24330</v>
      </c>
      <c r="C3414" s="2" t="s">
        <v>8521</v>
      </c>
      <c r="D3414" s="2" t="s">
        <v>290</v>
      </c>
      <c r="E3414" s="2" t="s">
        <v>24331</v>
      </c>
      <c r="F3414" s="2" t="s">
        <v>24332</v>
      </c>
      <c r="G3414" s="2" t="s">
        <v>1674</v>
      </c>
      <c r="H3414" s="2" t="s">
        <v>24333</v>
      </c>
      <c r="I3414" s="2" t="s">
        <v>24334</v>
      </c>
      <c r="J3414" s="3" t="s">
        <v>24335</v>
      </c>
      <c r="K3414" s="4">
        <v>44674</v>
      </c>
      <c r="L3414" s="3" t="s">
        <v>24336</v>
      </c>
    </row>
    <row r="3415" spans="1:12" x14ac:dyDescent="0.2">
      <c r="A3415" s="1">
        <v>3414</v>
      </c>
      <c r="B3415" s="2" t="s">
        <v>24337</v>
      </c>
      <c r="C3415" s="2" t="s">
        <v>6463</v>
      </c>
      <c r="D3415" s="2" t="s">
        <v>4671</v>
      </c>
      <c r="E3415" s="2" t="s">
        <v>24338</v>
      </c>
      <c r="F3415" s="2" t="s">
        <v>24339</v>
      </c>
      <c r="G3415" s="2" t="s">
        <v>1336</v>
      </c>
      <c r="H3415" s="2" t="s">
        <v>24340</v>
      </c>
      <c r="I3415" s="2" t="s">
        <v>24341</v>
      </c>
      <c r="J3415" s="3" t="s">
        <v>24342</v>
      </c>
      <c r="K3415" s="4">
        <v>44614</v>
      </c>
      <c r="L3415" s="3" t="s">
        <v>24343</v>
      </c>
    </row>
    <row r="3416" spans="1:12" x14ac:dyDescent="0.2">
      <c r="A3416" s="1">
        <v>3415</v>
      </c>
      <c r="B3416" s="2" t="s">
        <v>24344</v>
      </c>
      <c r="C3416" s="2" t="s">
        <v>121</v>
      </c>
      <c r="D3416" s="2" t="s">
        <v>9953</v>
      </c>
      <c r="E3416" s="2" t="s">
        <v>24345</v>
      </c>
      <c r="F3416" s="2" t="s">
        <v>24346</v>
      </c>
      <c r="G3416" s="2" t="s">
        <v>1282</v>
      </c>
      <c r="H3416" s="2" t="s">
        <v>24347</v>
      </c>
      <c r="I3416" s="2" t="s">
        <v>24348</v>
      </c>
      <c r="J3416" s="3" t="s">
        <v>24349</v>
      </c>
      <c r="K3416" s="4">
        <v>44641</v>
      </c>
      <c r="L3416" s="3" t="s">
        <v>24350</v>
      </c>
    </row>
    <row r="3417" spans="1:12" x14ac:dyDescent="0.2">
      <c r="A3417" s="1">
        <v>3416</v>
      </c>
      <c r="B3417" s="2" t="s">
        <v>24351</v>
      </c>
      <c r="C3417" s="2" t="s">
        <v>1164</v>
      </c>
      <c r="D3417" s="2" t="s">
        <v>9477</v>
      </c>
      <c r="E3417" s="2" t="s">
        <v>24352</v>
      </c>
      <c r="F3417" s="2" t="s">
        <v>24353</v>
      </c>
      <c r="G3417" s="2" t="s">
        <v>1665</v>
      </c>
      <c r="H3417" s="2" t="s">
        <v>24354</v>
      </c>
      <c r="I3417" s="2" t="s">
        <v>24355</v>
      </c>
      <c r="J3417" s="3" t="s">
        <v>24356</v>
      </c>
      <c r="K3417" s="4">
        <v>44677</v>
      </c>
      <c r="L3417" s="3" t="s">
        <v>24357</v>
      </c>
    </row>
    <row r="3418" spans="1:12" x14ac:dyDescent="0.2">
      <c r="A3418" s="1">
        <v>3417</v>
      </c>
      <c r="B3418" s="2" t="s">
        <v>24358</v>
      </c>
      <c r="C3418" s="2" t="s">
        <v>1074</v>
      </c>
      <c r="D3418" s="2" t="s">
        <v>508</v>
      </c>
      <c r="E3418" s="2" t="s">
        <v>24359</v>
      </c>
      <c r="F3418" s="2" t="s">
        <v>24360</v>
      </c>
      <c r="G3418" s="2" t="s">
        <v>1534</v>
      </c>
      <c r="H3418" s="2" t="s">
        <v>24361</v>
      </c>
      <c r="I3418" s="2" t="s">
        <v>24362</v>
      </c>
      <c r="J3418" s="3" t="s">
        <v>24363</v>
      </c>
      <c r="K3418" s="4">
        <v>44525</v>
      </c>
      <c r="L3418" s="3" t="s">
        <v>24364</v>
      </c>
    </row>
    <row r="3419" spans="1:12" x14ac:dyDescent="0.2">
      <c r="A3419" s="1">
        <v>3418</v>
      </c>
      <c r="B3419" s="2" t="s">
        <v>24365</v>
      </c>
      <c r="C3419" s="2" t="s">
        <v>2987</v>
      </c>
      <c r="D3419" s="2" t="s">
        <v>24305</v>
      </c>
      <c r="E3419" s="2" t="s">
        <v>24366</v>
      </c>
      <c r="F3419" s="2" t="s">
        <v>24367</v>
      </c>
      <c r="G3419" s="2" t="s">
        <v>467</v>
      </c>
      <c r="H3419" s="2">
        <v>8155699107</v>
      </c>
      <c r="I3419" s="2">
        <f>1-111-339-2315</f>
        <v>-2764</v>
      </c>
      <c r="J3419" s="3" t="s">
        <v>24368</v>
      </c>
      <c r="K3419" s="4">
        <v>44171</v>
      </c>
      <c r="L3419" s="3" t="s">
        <v>24369</v>
      </c>
    </row>
    <row r="3420" spans="1:12" x14ac:dyDescent="0.2">
      <c r="A3420" s="1">
        <v>3419</v>
      </c>
      <c r="B3420" s="2" t="s">
        <v>24370</v>
      </c>
      <c r="C3420" s="2" t="s">
        <v>746</v>
      </c>
      <c r="D3420" s="2" t="s">
        <v>4146</v>
      </c>
      <c r="E3420" s="2" t="s">
        <v>24371</v>
      </c>
      <c r="F3420" s="2" t="s">
        <v>24372</v>
      </c>
      <c r="G3420" s="2" t="s">
        <v>1738</v>
      </c>
      <c r="H3420" s="2" t="s">
        <v>24373</v>
      </c>
      <c r="I3420" s="2" t="s">
        <v>24374</v>
      </c>
      <c r="J3420" s="3" t="s">
        <v>24375</v>
      </c>
      <c r="K3420" s="4">
        <v>44323</v>
      </c>
      <c r="L3420" s="3" t="s">
        <v>24376</v>
      </c>
    </row>
    <row r="3421" spans="1:12" x14ac:dyDescent="0.2">
      <c r="A3421" s="1">
        <v>3420</v>
      </c>
      <c r="B3421" s="2" t="s">
        <v>24377</v>
      </c>
      <c r="C3421" s="2" t="s">
        <v>1644</v>
      </c>
      <c r="D3421" s="2" t="s">
        <v>2573</v>
      </c>
      <c r="E3421" s="2" t="s">
        <v>24378</v>
      </c>
      <c r="F3421" s="2" t="s">
        <v>24379</v>
      </c>
      <c r="G3421" s="2" t="s">
        <v>3784</v>
      </c>
      <c r="H3421" s="2" t="s">
        <v>24380</v>
      </c>
      <c r="I3421" s="2">
        <v>2897918399</v>
      </c>
      <c r="J3421" s="3" t="s">
        <v>24381</v>
      </c>
      <c r="K3421" s="4">
        <v>44683</v>
      </c>
      <c r="L3421" s="3" t="s">
        <v>24382</v>
      </c>
    </row>
    <row r="3422" spans="1:12" x14ac:dyDescent="0.2">
      <c r="A3422" s="1">
        <v>3421</v>
      </c>
      <c r="B3422" s="2" t="s">
        <v>24383</v>
      </c>
      <c r="C3422" s="2" t="s">
        <v>1726</v>
      </c>
      <c r="D3422" s="2" t="s">
        <v>793</v>
      </c>
      <c r="E3422" s="2" t="s">
        <v>12893</v>
      </c>
      <c r="F3422" s="2" t="s">
        <v>24384</v>
      </c>
      <c r="G3422" s="2" t="s">
        <v>901</v>
      </c>
      <c r="H3422" s="2" t="s">
        <v>24385</v>
      </c>
      <c r="I3422" s="2" t="s">
        <v>24386</v>
      </c>
      <c r="J3422" s="3" t="s">
        <v>24387</v>
      </c>
      <c r="K3422" s="4">
        <v>44287</v>
      </c>
      <c r="L3422" s="3" t="s">
        <v>24388</v>
      </c>
    </row>
    <row r="3423" spans="1:12" x14ac:dyDescent="0.2">
      <c r="A3423" s="1">
        <v>3422</v>
      </c>
      <c r="B3423" s="2" t="s">
        <v>24389</v>
      </c>
      <c r="C3423" s="2" t="s">
        <v>3597</v>
      </c>
      <c r="D3423" s="2" t="s">
        <v>289</v>
      </c>
      <c r="E3423" s="2" t="s">
        <v>24390</v>
      </c>
      <c r="F3423" s="2" t="s">
        <v>24391</v>
      </c>
      <c r="G3423" s="2" t="s">
        <v>283</v>
      </c>
      <c r="H3423" s="2" t="s">
        <v>24392</v>
      </c>
      <c r="I3423" s="2" t="s">
        <v>24393</v>
      </c>
      <c r="J3423" s="3" t="s">
        <v>24394</v>
      </c>
      <c r="K3423" s="4">
        <v>44672</v>
      </c>
      <c r="L3423" s="3" t="s">
        <v>24395</v>
      </c>
    </row>
    <row r="3424" spans="1:12" x14ac:dyDescent="0.2">
      <c r="A3424" s="1">
        <v>3423</v>
      </c>
      <c r="B3424" s="2" t="s">
        <v>24396</v>
      </c>
      <c r="C3424" s="2" t="s">
        <v>3090</v>
      </c>
      <c r="D3424" s="2" t="s">
        <v>224</v>
      </c>
      <c r="E3424" s="2" t="s">
        <v>24397</v>
      </c>
      <c r="F3424" s="2" t="s">
        <v>24398</v>
      </c>
      <c r="G3424" s="2" t="s">
        <v>311</v>
      </c>
      <c r="H3424" s="2" t="s">
        <v>24399</v>
      </c>
      <c r="I3424" s="2" t="s">
        <v>24400</v>
      </c>
      <c r="J3424" s="3" t="s">
        <v>24401</v>
      </c>
      <c r="K3424" s="4">
        <v>44001</v>
      </c>
      <c r="L3424" s="3" t="s">
        <v>24402</v>
      </c>
    </row>
    <row r="3425" spans="1:12" x14ac:dyDescent="0.2">
      <c r="A3425" s="1">
        <v>3424</v>
      </c>
      <c r="B3425" s="2" t="s">
        <v>24403</v>
      </c>
      <c r="C3425" s="2" t="s">
        <v>6031</v>
      </c>
      <c r="D3425" s="2" t="s">
        <v>10069</v>
      </c>
      <c r="E3425" s="2" t="s">
        <v>24404</v>
      </c>
      <c r="F3425" s="2" t="s">
        <v>24405</v>
      </c>
      <c r="G3425" s="2" t="s">
        <v>44</v>
      </c>
      <c r="H3425" s="2" t="s">
        <v>24406</v>
      </c>
      <c r="I3425" s="2" t="s">
        <v>24407</v>
      </c>
      <c r="J3425" s="3" t="s">
        <v>24408</v>
      </c>
      <c r="K3425" s="4">
        <v>44314</v>
      </c>
      <c r="L3425" s="3" t="s">
        <v>24409</v>
      </c>
    </row>
    <row r="3426" spans="1:12" x14ac:dyDescent="0.2">
      <c r="A3426" s="1">
        <v>3425</v>
      </c>
      <c r="B3426" s="2" t="s">
        <v>24410</v>
      </c>
      <c r="C3426" s="2" t="s">
        <v>595</v>
      </c>
      <c r="D3426" s="2" t="s">
        <v>6409</v>
      </c>
      <c r="E3426" s="2" t="s">
        <v>24411</v>
      </c>
      <c r="F3426" s="2" t="s">
        <v>24412</v>
      </c>
      <c r="G3426" s="2" t="s">
        <v>5010</v>
      </c>
      <c r="H3426" s="2" t="s">
        <v>24413</v>
      </c>
      <c r="I3426" s="2" t="s">
        <v>24414</v>
      </c>
      <c r="J3426" s="3" t="s">
        <v>24415</v>
      </c>
      <c r="K3426" s="4">
        <v>44663</v>
      </c>
      <c r="L3426" s="3" t="s">
        <v>24416</v>
      </c>
    </row>
    <row r="3427" spans="1:12" x14ac:dyDescent="0.2">
      <c r="A3427" s="1">
        <v>3426</v>
      </c>
      <c r="B3427" s="2" t="s">
        <v>24417</v>
      </c>
      <c r="C3427" s="2" t="s">
        <v>4164</v>
      </c>
      <c r="D3427" s="2" t="s">
        <v>8304</v>
      </c>
      <c r="E3427" s="2" t="s">
        <v>24418</v>
      </c>
      <c r="F3427" s="2" t="s">
        <v>24419</v>
      </c>
      <c r="G3427" s="2" t="s">
        <v>3133</v>
      </c>
      <c r="H3427" s="2" t="s">
        <v>24420</v>
      </c>
      <c r="I3427" s="2" t="s">
        <v>24421</v>
      </c>
      <c r="J3427" s="3" t="s">
        <v>24422</v>
      </c>
      <c r="K3427" s="4">
        <v>44173</v>
      </c>
      <c r="L3427" s="3" t="s">
        <v>24423</v>
      </c>
    </row>
    <row r="3428" spans="1:12" x14ac:dyDescent="0.2">
      <c r="A3428" s="1">
        <v>3427</v>
      </c>
      <c r="B3428" s="2" t="s">
        <v>24424</v>
      </c>
      <c r="C3428" s="2" t="s">
        <v>1744</v>
      </c>
      <c r="D3428" s="2" t="s">
        <v>1653</v>
      </c>
      <c r="E3428" s="2" t="s">
        <v>24425</v>
      </c>
      <c r="F3428" s="2" t="s">
        <v>24426</v>
      </c>
      <c r="G3428" s="2" t="s">
        <v>217</v>
      </c>
      <c r="H3428" s="2" t="s">
        <v>24427</v>
      </c>
      <c r="I3428" s="2">
        <v>3002719451</v>
      </c>
      <c r="J3428" s="3" t="s">
        <v>24428</v>
      </c>
      <c r="K3428" s="4">
        <v>44214</v>
      </c>
      <c r="L3428" s="3" t="s">
        <v>24429</v>
      </c>
    </row>
    <row r="3429" spans="1:12" x14ac:dyDescent="0.2">
      <c r="A3429" s="1">
        <v>3428</v>
      </c>
      <c r="B3429" s="2" t="s">
        <v>24430</v>
      </c>
      <c r="C3429" s="2" t="s">
        <v>8397</v>
      </c>
      <c r="D3429" s="2" t="s">
        <v>17580</v>
      </c>
      <c r="E3429" s="2" t="s">
        <v>24431</v>
      </c>
      <c r="F3429" s="2" t="s">
        <v>24432</v>
      </c>
      <c r="G3429" s="2" t="s">
        <v>2061</v>
      </c>
      <c r="H3429" s="2" t="s">
        <v>24433</v>
      </c>
      <c r="I3429" s="2" t="s">
        <v>24434</v>
      </c>
      <c r="J3429" s="3" t="s">
        <v>24435</v>
      </c>
      <c r="K3429" s="4">
        <v>44708</v>
      </c>
      <c r="L3429" s="3" t="s">
        <v>24436</v>
      </c>
    </row>
    <row r="3430" spans="1:12" x14ac:dyDescent="0.2">
      <c r="A3430" s="1">
        <v>3429</v>
      </c>
      <c r="B3430" s="2" t="s">
        <v>24437</v>
      </c>
      <c r="C3430" s="2" t="s">
        <v>1145</v>
      </c>
      <c r="D3430" s="2" t="s">
        <v>1572</v>
      </c>
      <c r="E3430" s="2" t="s">
        <v>24438</v>
      </c>
      <c r="F3430" s="2" t="s">
        <v>24439</v>
      </c>
      <c r="G3430" s="2" t="s">
        <v>2182</v>
      </c>
      <c r="H3430" s="2" t="s">
        <v>24440</v>
      </c>
      <c r="I3430" s="2" t="s">
        <v>24441</v>
      </c>
      <c r="J3430" s="3" t="s">
        <v>24442</v>
      </c>
      <c r="K3430" s="4">
        <v>44436</v>
      </c>
      <c r="L3430" s="3" t="s">
        <v>24443</v>
      </c>
    </row>
    <row r="3431" spans="1:12" x14ac:dyDescent="0.2">
      <c r="A3431" s="1">
        <v>3430</v>
      </c>
      <c r="B3431" s="2" t="s">
        <v>24444</v>
      </c>
      <c r="C3431" s="2" t="s">
        <v>2759</v>
      </c>
      <c r="D3431" s="2" t="s">
        <v>632</v>
      </c>
      <c r="E3431" s="2" t="s">
        <v>24445</v>
      </c>
      <c r="F3431" s="2" t="s">
        <v>24446</v>
      </c>
      <c r="G3431" s="2" t="s">
        <v>1479</v>
      </c>
      <c r="H3431" s="2" t="s">
        <v>24447</v>
      </c>
      <c r="I3431" s="2" t="s">
        <v>24448</v>
      </c>
      <c r="J3431" s="3" t="s">
        <v>24449</v>
      </c>
      <c r="K3431" s="4">
        <v>44436</v>
      </c>
      <c r="L3431" s="3" t="s">
        <v>24450</v>
      </c>
    </row>
    <row r="3432" spans="1:12" x14ac:dyDescent="0.2">
      <c r="A3432" s="1">
        <v>3431</v>
      </c>
      <c r="B3432" s="2" t="s">
        <v>24451</v>
      </c>
      <c r="C3432" s="2" t="s">
        <v>3147</v>
      </c>
      <c r="D3432" s="2" t="s">
        <v>2476</v>
      </c>
      <c r="E3432" s="2" t="s">
        <v>24452</v>
      </c>
      <c r="F3432" s="2" t="s">
        <v>24453</v>
      </c>
      <c r="G3432" s="2" t="s">
        <v>1591</v>
      </c>
      <c r="H3432" s="2">
        <v>8821130470</v>
      </c>
      <c r="I3432" s="2" t="s">
        <v>24454</v>
      </c>
      <c r="J3432" s="3" t="s">
        <v>24455</v>
      </c>
      <c r="K3432" s="4">
        <v>44084</v>
      </c>
      <c r="L3432" s="3" t="s">
        <v>24456</v>
      </c>
    </row>
    <row r="3433" spans="1:12" x14ac:dyDescent="0.2">
      <c r="A3433" s="1">
        <v>3432</v>
      </c>
      <c r="B3433" s="2" t="s">
        <v>24457</v>
      </c>
      <c r="C3433" s="2" t="s">
        <v>7443</v>
      </c>
      <c r="D3433" s="2" t="s">
        <v>9523</v>
      </c>
      <c r="E3433" s="2" t="s">
        <v>24458</v>
      </c>
      <c r="F3433" s="2" t="s">
        <v>24459</v>
      </c>
      <c r="G3433" s="2" t="s">
        <v>2089</v>
      </c>
      <c r="H3433" s="2" t="s">
        <v>24460</v>
      </c>
      <c r="I3433" s="2" t="s">
        <v>24461</v>
      </c>
      <c r="J3433" s="3" t="s">
        <v>24462</v>
      </c>
      <c r="K3433" s="4">
        <v>44710</v>
      </c>
      <c r="L3433" s="3" t="s">
        <v>24463</v>
      </c>
    </row>
    <row r="3434" spans="1:12" x14ac:dyDescent="0.2">
      <c r="A3434" s="1">
        <v>3433</v>
      </c>
      <c r="B3434" s="2" t="s">
        <v>24464</v>
      </c>
      <c r="C3434" s="2" t="s">
        <v>6417</v>
      </c>
      <c r="D3434" s="2" t="s">
        <v>24465</v>
      </c>
      <c r="E3434" s="2" t="s">
        <v>24466</v>
      </c>
      <c r="F3434" s="2" t="s">
        <v>23119</v>
      </c>
      <c r="G3434" s="2" t="s">
        <v>17591</v>
      </c>
      <c r="H3434" s="2" t="s">
        <v>24467</v>
      </c>
      <c r="I3434" s="2" t="s">
        <v>24468</v>
      </c>
      <c r="J3434" s="3" t="s">
        <v>24469</v>
      </c>
      <c r="K3434" s="4">
        <v>44516</v>
      </c>
      <c r="L3434" s="3" t="s">
        <v>24470</v>
      </c>
    </row>
    <row r="3435" spans="1:12" x14ac:dyDescent="0.2">
      <c r="A3435" s="1">
        <v>3434</v>
      </c>
      <c r="B3435" s="2" t="s">
        <v>24471</v>
      </c>
      <c r="C3435" s="2" t="s">
        <v>7975</v>
      </c>
      <c r="D3435" s="2" t="s">
        <v>4164</v>
      </c>
      <c r="E3435" s="2" t="s">
        <v>24472</v>
      </c>
      <c r="F3435" s="2" t="s">
        <v>24473</v>
      </c>
      <c r="G3435" s="2" t="s">
        <v>5010</v>
      </c>
      <c r="H3435" s="2" t="s">
        <v>24474</v>
      </c>
      <c r="I3435" s="2" t="s">
        <v>24475</v>
      </c>
      <c r="J3435" s="3" t="s">
        <v>24476</v>
      </c>
      <c r="K3435" s="4">
        <v>44445</v>
      </c>
      <c r="L3435" s="3" t="s">
        <v>24477</v>
      </c>
    </row>
    <row r="3436" spans="1:12" x14ac:dyDescent="0.2">
      <c r="A3436" s="1">
        <v>3435</v>
      </c>
      <c r="B3436" s="2" t="s">
        <v>24478</v>
      </c>
      <c r="C3436" s="2" t="s">
        <v>6095</v>
      </c>
      <c r="D3436" s="2" t="s">
        <v>6356</v>
      </c>
      <c r="E3436" s="2" t="s">
        <v>24479</v>
      </c>
      <c r="F3436" s="2" t="s">
        <v>24480</v>
      </c>
      <c r="G3436" s="2" t="s">
        <v>171</v>
      </c>
      <c r="H3436" s="2" t="s">
        <v>24481</v>
      </c>
      <c r="I3436" s="2" t="s">
        <v>24482</v>
      </c>
      <c r="J3436" s="3" t="s">
        <v>24483</v>
      </c>
      <c r="K3436" s="4">
        <v>44319</v>
      </c>
      <c r="L3436" s="3" t="s">
        <v>24484</v>
      </c>
    </row>
    <row r="3437" spans="1:12" x14ac:dyDescent="0.2">
      <c r="A3437" s="1">
        <v>3436</v>
      </c>
      <c r="B3437" s="2" t="s">
        <v>24485</v>
      </c>
      <c r="C3437" s="2" t="s">
        <v>2365</v>
      </c>
      <c r="D3437" s="2" t="s">
        <v>1343</v>
      </c>
      <c r="E3437" s="2" t="s">
        <v>24486</v>
      </c>
      <c r="F3437" s="2" t="s">
        <v>24487</v>
      </c>
      <c r="G3437" s="2" t="s">
        <v>1925</v>
      </c>
      <c r="H3437" s="2" t="s">
        <v>24488</v>
      </c>
      <c r="I3437" s="2" t="s">
        <v>24489</v>
      </c>
      <c r="J3437" s="3" t="s">
        <v>24490</v>
      </c>
      <c r="K3437" s="4">
        <v>44094</v>
      </c>
      <c r="L3437" s="3" t="s">
        <v>24491</v>
      </c>
    </row>
    <row r="3438" spans="1:12" x14ac:dyDescent="0.2">
      <c r="A3438" s="1">
        <v>3437</v>
      </c>
      <c r="B3438" s="2" t="s">
        <v>24492</v>
      </c>
      <c r="C3438" s="2" t="s">
        <v>5160</v>
      </c>
      <c r="D3438" s="2" t="s">
        <v>4513</v>
      </c>
      <c r="E3438" s="2" t="s">
        <v>24493</v>
      </c>
      <c r="F3438" s="2" t="s">
        <v>24494</v>
      </c>
      <c r="G3438" s="2" t="s">
        <v>117</v>
      </c>
      <c r="H3438" s="2" t="s">
        <v>24495</v>
      </c>
      <c r="I3438" s="2">
        <v>4331963297</v>
      </c>
      <c r="J3438" s="3" t="s">
        <v>24496</v>
      </c>
      <c r="K3438" s="4">
        <v>44333</v>
      </c>
      <c r="L3438" s="3" t="s">
        <v>24497</v>
      </c>
    </row>
    <row r="3439" spans="1:12" x14ac:dyDescent="0.2">
      <c r="A3439" s="1">
        <v>3438</v>
      </c>
      <c r="B3439" s="2" t="s">
        <v>24498</v>
      </c>
      <c r="C3439" s="2" t="s">
        <v>11850</v>
      </c>
      <c r="D3439" s="2" t="s">
        <v>889</v>
      </c>
      <c r="E3439" s="2" t="s">
        <v>24499</v>
      </c>
      <c r="F3439" s="2" t="s">
        <v>24500</v>
      </c>
      <c r="G3439" s="2" t="s">
        <v>1326</v>
      </c>
      <c r="H3439" s="2">
        <v>8782940398</v>
      </c>
      <c r="I3439" s="2" t="s">
        <v>24501</v>
      </c>
      <c r="J3439" s="3" t="s">
        <v>24502</v>
      </c>
      <c r="K3439" s="4">
        <v>44467</v>
      </c>
      <c r="L3439" s="3" t="s">
        <v>24503</v>
      </c>
    </row>
    <row r="3440" spans="1:12" x14ac:dyDescent="0.2">
      <c r="A3440" s="1">
        <v>3439</v>
      </c>
      <c r="B3440" s="2" t="s">
        <v>24504</v>
      </c>
      <c r="C3440" s="2" t="s">
        <v>4846</v>
      </c>
      <c r="D3440" s="2" t="s">
        <v>19468</v>
      </c>
      <c r="E3440" s="2" t="s">
        <v>24505</v>
      </c>
      <c r="F3440" s="2" t="s">
        <v>24506</v>
      </c>
      <c r="G3440" s="2" t="s">
        <v>779</v>
      </c>
      <c r="H3440" s="2" t="s">
        <v>24507</v>
      </c>
      <c r="I3440" s="2" t="s">
        <v>24508</v>
      </c>
      <c r="J3440" s="3" t="s">
        <v>24509</v>
      </c>
      <c r="K3440" s="4">
        <v>44514</v>
      </c>
      <c r="L3440" s="3" t="s">
        <v>6529</v>
      </c>
    </row>
    <row r="3441" spans="1:12" x14ac:dyDescent="0.2">
      <c r="A3441" s="1">
        <v>3440</v>
      </c>
      <c r="B3441" s="2" t="s">
        <v>24510</v>
      </c>
      <c r="C3441" s="2" t="s">
        <v>4383</v>
      </c>
      <c r="D3441" s="2" t="s">
        <v>1897</v>
      </c>
      <c r="E3441" s="2" t="s">
        <v>12662</v>
      </c>
      <c r="F3441" s="2" t="s">
        <v>20609</v>
      </c>
      <c r="G3441" s="2" t="s">
        <v>1712</v>
      </c>
      <c r="H3441" s="2" t="s">
        <v>24511</v>
      </c>
      <c r="I3441" s="2" t="s">
        <v>24512</v>
      </c>
      <c r="J3441" s="3" t="s">
        <v>24513</v>
      </c>
      <c r="K3441" s="4">
        <v>44399</v>
      </c>
      <c r="L3441" s="3" t="s">
        <v>24514</v>
      </c>
    </row>
    <row r="3442" spans="1:12" x14ac:dyDescent="0.2">
      <c r="A3442" s="1">
        <v>3441</v>
      </c>
      <c r="B3442" s="2" t="s">
        <v>24515</v>
      </c>
      <c r="C3442" s="2" t="s">
        <v>2743</v>
      </c>
      <c r="D3442" s="2" t="s">
        <v>12305</v>
      </c>
      <c r="E3442" s="2" t="s">
        <v>24516</v>
      </c>
      <c r="F3442" s="2" t="s">
        <v>24517</v>
      </c>
      <c r="G3442" s="2" t="s">
        <v>520</v>
      </c>
      <c r="H3442" s="2" t="s">
        <v>24518</v>
      </c>
      <c r="I3442" s="2" t="s">
        <v>24519</v>
      </c>
      <c r="J3442" s="3" t="s">
        <v>24520</v>
      </c>
      <c r="K3442" s="4">
        <v>44570</v>
      </c>
      <c r="L3442" s="3" t="s">
        <v>24521</v>
      </c>
    </row>
    <row r="3443" spans="1:12" x14ac:dyDescent="0.2">
      <c r="A3443" s="1">
        <v>3442</v>
      </c>
      <c r="B3443" s="2" t="s">
        <v>24522</v>
      </c>
      <c r="C3443" s="2" t="s">
        <v>139</v>
      </c>
      <c r="D3443" s="2" t="s">
        <v>5685</v>
      </c>
      <c r="E3443" s="2" t="s">
        <v>24523</v>
      </c>
      <c r="F3443" s="2" t="s">
        <v>24524</v>
      </c>
      <c r="G3443" s="2" t="s">
        <v>966</v>
      </c>
      <c r="H3443" s="2" t="s">
        <v>24525</v>
      </c>
      <c r="I3443" s="2" t="s">
        <v>24526</v>
      </c>
      <c r="J3443" s="3" t="s">
        <v>24527</v>
      </c>
      <c r="K3443" s="4">
        <v>43935</v>
      </c>
      <c r="L3443" s="3" t="s">
        <v>24528</v>
      </c>
    </row>
    <row r="3444" spans="1:12" x14ac:dyDescent="0.2">
      <c r="A3444" s="1">
        <v>3443</v>
      </c>
      <c r="B3444" s="2" t="s">
        <v>24529</v>
      </c>
      <c r="C3444" s="2" t="s">
        <v>1643</v>
      </c>
      <c r="D3444" s="2" t="s">
        <v>8404</v>
      </c>
      <c r="E3444" s="2" t="s">
        <v>24530</v>
      </c>
      <c r="F3444" s="2" t="s">
        <v>24531</v>
      </c>
      <c r="G3444" s="2" t="s">
        <v>1618</v>
      </c>
      <c r="H3444" s="2" t="s">
        <v>24532</v>
      </c>
      <c r="I3444" s="2" t="s">
        <v>24533</v>
      </c>
      <c r="J3444" s="3" t="s">
        <v>24534</v>
      </c>
      <c r="K3444" s="4">
        <v>44136</v>
      </c>
      <c r="L3444" s="3" t="s">
        <v>17883</v>
      </c>
    </row>
    <row r="3445" spans="1:12" x14ac:dyDescent="0.2">
      <c r="A3445" s="1">
        <v>3444</v>
      </c>
      <c r="B3445" s="2" t="s">
        <v>24535</v>
      </c>
      <c r="C3445" s="2" t="s">
        <v>19825</v>
      </c>
      <c r="D3445" s="2" t="s">
        <v>3760</v>
      </c>
      <c r="E3445" s="2" t="s">
        <v>19160</v>
      </c>
      <c r="F3445" s="2" t="s">
        <v>24536</v>
      </c>
      <c r="G3445" s="2" t="s">
        <v>2945</v>
      </c>
      <c r="H3445" s="2" t="s">
        <v>24537</v>
      </c>
      <c r="I3445" s="2" t="s">
        <v>24538</v>
      </c>
      <c r="J3445" s="3" t="s">
        <v>24539</v>
      </c>
      <c r="K3445" s="4">
        <v>44121</v>
      </c>
      <c r="L3445" s="3" t="s">
        <v>24540</v>
      </c>
    </row>
    <row r="3446" spans="1:12" x14ac:dyDescent="0.2">
      <c r="A3446" s="1">
        <v>3445</v>
      </c>
      <c r="B3446" s="2" t="s">
        <v>24541</v>
      </c>
      <c r="C3446" s="2" t="s">
        <v>6063</v>
      </c>
      <c r="D3446" s="2" t="s">
        <v>2179</v>
      </c>
      <c r="E3446" s="2" t="s">
        <v>24542</v>
      </c>
      <c r="F3446" s="2" t="s">
        <v>24543</v>
      </c>
      <c r="G3446" s="2" t="s">
        <v>6294</v>
      </c>
      <c r="H3446" s="2" t="s">
        <v>24544</v>
      </c>
      <c r="I3446" s="2" t="s">
        <v>24545</v>
      </c>
      <c r="J3446" s="3" t="s">
        <v>24546</v>
      </c>
      <c r="K3446" s="4">
        <v>44578</v>
      </c>
      <c r="L3446" s="3" t="s">
        <v>24547</v>
      </c>
    </row>
    <row r="3447" spans="1:12" x14ac:dyDescent="0.2">
      <c r="A3447" s="1">
        <v>3446</v>
      </c>
      <c r="B3447" s="2" t="s">
        <v>24548</v>
      </c>
      <c r="C3447" s="2" t="s">
        <v>3450</v>
      </c>
      <c r="D3447" s="2" t="s">
        <v>12130</v>
      </c>
      <c r="E3447" s="2" t="s">
        <v>24549</v>
      </c>
      <c r="F3447" s="2" t="s">
        <v>24550</v>
      </c>
      <c r="G3447" s="2" t="s">
        <v>64</v>
      </c>
      <c r="H3447" s="2" t="s">
        <v>24551</v>
      </c>
      <c r="I3447" s="2" t="s">
        <v>24552</v>
      </c>
      <c r="J3447" s="3" t="s">
        <v>24553</v>
      </c>
      <c r="K3447" s="4">
        <v>44173</v>
      </c>
      <c r="L3447" s="3" t="s">
        <v>19993</v>
      </c>
    </row>
    <row r="3448" spans="1:12" x14ac:dyDescent="0.2">
      <c r="A3448" s="1">
        <v>3447</v>
      </c>
      <c r="B3448" s="2" t="s">
        <v>24554</v>
      </c>
      <c r="C3448" s="2" t="s">
        <v>639</v>
      </c>
      <c r="D3448" s="2" t="s">
        <v>4192</v>
      </c>
      <c r="E3448" s="2" t="s">
        <v>24555</v>
      </c>
      <c r="F3448" s="2" t="s">
        <v>24556</v>
      </c>
      <c r="G3448" s="2" t="s">
        <v>1023</v>
      </c>
      <c r="H3448" s="2" t="s">
        <v>24557</v>
      </c>
      <c r="I3448" s="2" t="s">
        <v>24558</v>
      </c>
      <c r="J3448" s="3" t="s">
        <v>24559</v>
      </c>
      <c r="K3448" s="4">
        <v>44154</v>
      </c>
      <c r="L3448" s="3" t="s">
        <v>24560</v>
      </c>
    </row>
    <row r="3449" spans="1:12" x14ac:dyDescent="0.2">
      <c r="A3449" s="1">
        <v>3448</v>
      </c>
      <c r="B3449" s="2" t="s">
        <v>24561</v>
      </c>
      <c r="C3449" s="2" t="s">
        <v>3475</v>
      </c>
      <c r="D3449" s="2" t="s">
        <v>508</v>
      </c>
      <c r="E3449" s="2" t="s">
        <v>24562</v>
      </c>
      <c r="F3449" s="2" t="s">
        <v>24563</v>
      </c>
      <c r="G3449" s="2" t="s">
        <v>6042</v>
      </c>
      <c r="H3449" s="2" t="s">
        <v>24564</v>
      </c>
      <c r="I3449" s="2" t="s">
        <v>24565</v>
      </c>
      <c r="J3449" s="3" t="s">
        <v>24566</v>
      </c>
      <c r="K3449" s="4">
        <v>44046</v>
      </c>
      <c r="L3449" s="3" t="s">
        <v>24567</v>
      </c>
    </row>
    <row r="3450" spans="1:12" x14ac:dyDescent="0.2">
      <c r="A3450" s="1">
        <v>3449</v>
      </c>
      <c r="B3450" s="2" t="s">
        <v>24568</v>
      </c>
      <c r="C3450" s="2" t="s">
        <v>7251</v>
      </c>
      <c r="D3450" s="2" t="s">
        <v>482</v>
      </c>
      <c r="E3450" s="2" t="s">
        <v>24569</v>
      </c>
      <c r="F3450" s="2" t="s">
        <v>24570</v>
      </c>
      <c r="G3450" s="2" t="s">
        <v>82</v>
      </c>
      <c r="H3450" s="2" t="s">
        <v>24571</v>
      </c>
      <c r="I3450" s="2" t="s">
        <v>24572</v>
      </c>
      <c r="J3450" s="3" t="s">
        <v>24573</v>
      </c>
      <c r="K3450" s="4">
        <v>44316</v>
      </c>
      <c r="L3450" s="3" t="s">
        <v>24574</v>
      </c>
    </row>
    <row r="3451" spans="1:12" x14ac:dyDescent="0.2">
      <c r="A3451" s="1">
        <v>3450</v>
      </c>
      <c r="B3451" s="2" t="s">
        <v>24575</v>
      </c>
      <c r="C3451" s="2" t="s">
        <v>3540</v>
      </c>
      <c r="D3451" s="2" t="s">
        <v>18479</v>
      </c>
      <c r="E3451" s="2" t="s">
        <v>24576</v>
      </c>
      <c r="F3451" s="2" t="s">
        <v>24577</v>
      </c>
      <c r="G3451" s="2" t="s">
        <v>369</v>
      </c>
      <c r="H3451" s="2" t="s">
        <v>24578</v>
      </c>
      <c r="I3451" s="2" t="s">
        <v>24579</v>
      </c>
      <c r="J3451" s="3" t="s">
        <v>24580</v>
      </c>
      <c r="K3451" s="4">
        <v>43920</v>
      </c>
      <c r="L3451" s="3" t="s">
        <v>24581</v>
      </c>
    </row>
    <row r="3452" spans="1:12" x14ac:dyDescent="0.2">
      <c r="A3452" s="1">
        <v>3451</v>
      </c>
      <c r="B3452" s="2" t="s">
        <v>24582</v>
      </c>
      <c r="C3452" s="2" t="s">
        <v>9540</v>
      </c>
      <c r="D3452" s="2" t="s">
        <v>9823</v>
      </c>
      <c r="E3452" s="2" t="s">
        <v>24583</v>
      </c>
      <c r="F3452" s="2" t="s">
        <v>24584</v>
      </c>
      <c r="G3452" s="2" t="s">
        <v>237</v>
      </c>
      <c r="H3452" s="2" t="s">
        <v>24585</v>
      </c>
      <c r="I3452" s="2" t="s">
        <v>24586</v>
      </c>
      <c r="J3452" s="3" t="s">
        <v>24587</v>
      </c>
      <c r="K3452" s="4">
        <v>44473</v>
      </c>
      <c r="L3452" s="3" t="s">
        <v>24588</v>
      </c>
    </row>
    <row r="3453" spans="1:12" x14ac:dyDescent="0.2">
      <c r="A3453" s="1">
        <v>3452</v>
      </c>
      <c r="B3453" s="2" t="s">
        <v>24589</v>
      </c>
      <c r="C3453" s="2" t="s">
        <v>213</v>
      </c>
      <c r="D3453" s="2" t="s">
        <v>2245</v>
      </c>
      <c r="E3453" s="2" t="s">
        <v>24590</v>
      </c>
      <c r="F3453" s="2" t="s">
        <v>24591</v>
      </c>
      <c r="G3453" s="2" t="s">
        <v>320</v>
      </c>
      <c r="H3453" s="2" t="s">
        <v>24592</v>
      </c>
      <c r="I3453" s="2">
        <f>1-327-366-3845</f>
        <v>-4537</v>
      </c>
      <c r="J3453" s="3" t="s">
        <v>24593</v>
      </c>
      <c r="K3453" s="4">
        <v>44523</v>
      </c>
      <c r="L3453" s="3" t="s">
        <v>24594</v>
      </c>
    </row>
    <row r="3454" spans="1:12" x14ac:dyDescent="0.2">
      <c r="A3454" s="1">
        <v>3453</v>
      </c>
      <c r="B3454" s="2" t="s">
        <v>24595</v>
      </c>
      <c r="C3454" s="2" t="s">
        <v>8004</v>
      </c>
      <c r="D3454" s="2" t="s">
        <v>21303</v>
      </c>
      <c r="E3454" s="2" t="s">
        <v>24596</v>
      </c>
      <c r="F3454" s="2" t="s">
        <v>24597</v>
      </c>
      <c r="G3454" s="2" t="s">
        <v>3302</v>
      </c>
      <c r="H3454" s="2" t="s">
        <v>24598</v>
      </c>
      <c r="I3454" s="2" t="s">
        <v>24599</v>
      </c>
      <c r="J3454" s="3" t="s">
        <v>24600</v>
      </c>
      <c r="K3454" s="4">
        <v>44305</v>
      </c>
      <c r="L3454" s="3" t="s">
        <v>6169</v>
      </c>
    </row>
    <row r="3455" spans="1:12" x14ac:dyDescent="0.2">
      <c r="A3455" s="1">
        <v>3454</v>
      </c>
      <c r="B3455" s="2" t="s">
        <v>24601</v>
      </c>
      <c r="C3455" s="2" t="s">
        <v>4183</v>
      </c>
      <c r="D3455" s="2" t="s">
        <v>5077</v>
      </c>
      <c r="E3455" s="2" t="s">
        <v>24602</v>
      </c>
      <c r="F3455" s="2" t="s">
        <v>484</v>
      </c>
      <c r="G3455" s="2" t="s">
        <v>2191</v>
      </c>
      <c r="H3455" s="2" t="s">
        <v>24603</v>
      </c>
      <c r="I3455" s="2" t="s">
        <v>24604</v>
      </c>
      <c r="J3455" s="3" t="s">
        <v>24605</v>
      </c>
      <c r="K3455" s="4">
        <v>44600</v>
      </c>
      <c r="L3455" s="3" t="s">
        <v>24606</v>
      </c>
    </row>
    <row r="3456" spans="1:12" x14ac:dyDescent="0.2">
      <c r="A3456" s="1">
        <v>3455</v>
      </c>
      <c r="B3456" s="2" t="s">
        <v>24607</v>
      </c>
      <c r="C3456" s="2" t="s">
        <v>5922</v>
      </c>
      <c r="D3456" s="2" t="s">
        <v>3157</v>
      </c>
      <c r="E3456" s="2" t="s">
        <v>24608</v>
      </c>
      <c r="F3456" s="2" t="s">
        <v>24609</v>
      </c>
      <c r="G3456" s="2" t="s">
        <v>996</v>
      </c>
      <c r="H3456" s="2" t="s">
        <v>24610</v>
      </c>
      <c r="I3456" s="2" t="s">
        <v>24611</v>
      </c>
      <c r="J3456" s="3" t="s">
        <v>24612</v>
      </c>
      <c r="K3456" s="4">
        <v>43848</v>
      </c>
      <c r="L3456" s="3" t="s">
        <v>20898</v>
      </c>
    </row>
    <row r="3457" spans="1:12" x14ac:dyDescent="0.2">
      <c r="A3457" s="1">
        <v>3456</v>
      </c>
      <c r="B3457" s="2" t="s">
        <v>24613</v>
      </c>
      <c r="C3457" s="2" t="s">
        <v>5152</v>
      </c>
      <c r="D3457" s="2" t="s">
        <v>11011</v>
      </c>
      <c r="E3457" s="2" t="s">
        <v>24614</v>
      </c>
      <c r="F3457" s="2" t="s">
        <v>24615</v>
      </c>
      <c r="G3457" s="2" t="s">
        <v>1864</v>
      </c>
      <c r="H3457" s="2" t="s">
        <v>24616</v>
      </c>
      <c r="I3457" s="2" t="s">
        <v>24617</v>
      </c>
      <c r="J3457" s="3" t="s">
        <v>24618</v>
      </c>
      <c r="K3457" s="4">
        <v>43843</v>
      </c>
      <c r="L3457" s="3" t="s">
        <v>16141</v>
      </c>
    </row>
    <row r="3458" spans="1:12" x14ac:dyDescent="0.2">
      <c r="A3458" s="1">
        <v>3457</v>
      </c>
      <c r="B3458" s="2" t="s">
        <v>24619</v>
      </c>
      <c r="C3458" s="2" t="s">
        <v>5684</v>
      </c>
      <c r="D3458" s="2" t="s">
        <v>5398</v>
      </c>
      <c r="E3458" s="2" t="s">
        <v>24620</v>
      </c>
      <c r="F3458" s="2" t="s">
        <v>24621</v>
      </c>
      <c r="G3458" s="2" t="s">
        <v>5328</v>
      </c>
      <c r="H3458" s="2" t="s">
        <v>24622</v>
      </c>
      <c r="I3458" s="2" t="s">
        <v>24623</v>
      </c>
      <c r="J3458" s="3" t="s">
        <v>24624</v>
      </c>
      <c r="K3458" s="4">
        <v>44268</v>
      </c>
      <c r="L3458" s="3" t="s">
        <v>24625</v>
      </c>
    </row>
    <row r="3459" spans="1:12" x14ac:dyDescent="0.2">
      <c r="A3459" s="1">
        <v>3458</v>
      </c>
      <c r="B3459" s="2" t="s">
        <v>24626</v>
      </c>
      <c r="C3459" s="2" t="s">
        <v>1442</v>
      </c>
      <c r="D3459" s="2" t="s">
        <v>879</v>
      </c>
      <c r="E3459" s="2" t="s">
        <v>24627</v>
      </c>
      <c r="F3459" s="2" t="s">
        <v>24628</v>
      </c>
      <c r="G3459" s="2" t="s">
        <v>2653</v>
      </c>
      <c r="H3459" s="2" t="s">
        <v>24629</v>
      </c>
      <c r="I3459" s="2" t="s">
        <v>24630</v>
      </c>
      <c r="J3459" s="3" t="s">
        <v>24631</v>
      </c>
      <c r="K3459" s="4">
        <v>43862</v>
      </c>
      <c r="L3459" s="3" t="s">
        <v>24632</v>
      </c>
    </row>
    <row r="3460" spans="1:12" x14ac:dyDescent="0.2">
      <c r="A3460" s="1">
        <v>3459</v>
      </c>
      <c r="B3460" s="2" t="s">
        <v>24633</v>
      </c>
      <c r="C3460" s="2" t="s">
        <v>2132</v>
      </c>
      <c r="D3460" s="2" t="s">
        <v>4123</v>
      </c>
      <c r="E3460" s="2" t="s">
        <v>24634</v>
      </c>
      <c r="F3460" s="2" t="s">
        <v>24635</v>
      </c>
      <c r="G3460" s="2" t="s">
        <v>760</v>
      </c>
      <c r="H3460" s="2" t="s">
        <v>24636</v>
      </c>
      <c r="I3460" s="2">
        <f>1-474-183-4816</f>
        <v>-5472</v>
      </c>
      <c r="J3460" s="3" t="s">
        <v>24637</v>
      </c>
      <c r="K3460" s="4">
        <v>44581</v>
      </c>
      <c r="L3460" s="3" t="s">
        <v>24638</v>
      </c>
    </row>
    <row r="3461" spans="1:12" x14ac:dyDescent="0.2">
      <c r="A3461" s="1">
        <v>3460</v>
      </c>
      <c r="B3461" s="2" t="s">
        <v>24639</v>
      </c>
      <c r="C3461" s="2" t="s">
        <v>4923</v>
      </c>
      <c r="D3461" s="2" t="s">
        <v>4073</v>
      </c>
      <c r="E3461" s="2" t="s">
        <v>24640</v>
      </c>
      <c r="F3461" s="2" t="s">
        <v>24641</v>
      </c>
      <c r="G3461" s="2" t="s">
        <v>1195</v>
      </c>
      <c r="H3461" s="2" t="s">
        <v>24642</v>
      </c>
      <c r="I3461" s="2" t="s">
        <v>24643</v>
      </c>
      <c r="J3461" s="3" t="s">
        <v>24644</v>
      </c>
      <c r="K3461" s="4">
        <v>43863</v>
      </c>
      <c r="L3461" s="3" t="s">
        <v>24645</v>
      </c>
    </row>
    <row r="3462" spans="1:12" x14ac:dyDescent="0.2">
      <c r="A3462" s="1">
        <v>3461</v>
      </c>
      <c r="B3462" s="2" t="s">
        <v>24646</v>
      </c>
      <c r="C3462" s="2" t="s">
        <v>5299</v>
      </c>
      <c r="D3462" s="2" t="s">
        <v>8821</v>
      </c>
      <c r="E3462" s="2" t="s">
        <v>24647</v>
      </c>
      <c r="F3462" s="2" t="s">
        <v>24648</v>
      </c>
      <c r="G3462" s="2" t="s">
        <v>892</v>
      </c>
      <c r="H3462" s="2" t="s">
        <v>24649</v>
      </c>
      <c r="I3462" s="2" t="s">
        <v>24650</v>
      </c>
      <c r="J3462" s="3" t="s">
        <v>24651</v>
      </c>
      <c r="K3462" s="4">
        <v>44321</v>
      </c>
      <c r="L3462" s="3" t="s">
        <v>24652</v>
      </c>
    </row>
    <row r="3463" spans="1:12" x14ac:dyDescent="0.2">
      <c r="A3463" s="1">
        <v>3462</v>
      </c>
      <c r="B3463" s="2" t="s">
        <v>24653</v>
      </c>
      <c r="C3463" s="2" t="s">
        <v>3637</v>
      </c>
      <c r="D3463" s="2" t="s">
        <v>10314</v>
      </c>
      <c r="E3463" s="2" t="s">
        <v>24654</v>
      </c>
      <c r="F3463" s="2" t="s">
        <v>8788</v>
      </c>
      <c r="G3463" s="2" t="s">
        <v>4267</v>
      </c>
      <c r="H3463" s="2" t="s">
        <v>24655</v>
      </c>
      <c r="I3463" s="2" t="s">
        <v>24656</v>
      </c>
      <c r="J3463" s="3" t="s">
        <v>24657</v>
      </c>
      <c r="K3463" s="4">
        <v>44381</v>
      </c>
      <c r="L3463" s="3" t="s">
        <v>24658</v>
      </c>
    </row>
    <row r="3464" spans="1:12" x14ac:dyDescent="0.2">
      <c r="A3464" s="1">
        <v>3463</v>
      </c>
      <c r="B3464" s="2" t="s">
        <v>24659</v>
      </c>
      <c r="C3464" s="2" t="s">
        <v>13896</v>
      </c>
      <c r="D3464" s="2" t="s">
        <v>4459</v>
      </c>
      <c r="E3464" s="2" t="s">
        <v>24660</v>
      </c>
      <c r="F3464" s="2" t="s">
        <v>24661</v>
      </c>
      <c r="G3464" s="2" t="s">
        <v>4545</v>
      </c>
      <c r="H3464" s="2" t="s">
        <v>24662</v>
      </c>
      <c r="I3464" s="2" t="s">
        <v>24663</v>
      </c>
      <c r="J3464" s="3" t="s">
        <v>24664</v>
      </c>
      <c r="K3464" s="4">
        <v>44588</v>
      </c>
      <c r="L3464" s="3" t="s">
        <v>24665</v>
      </c>
    </row>
    <row r="3465" spans="1:12" x14ac:dyDescent="0.2">
      <c r="A3465" s="1">
        <v>3464</v>
      </c>
      <c r="B3465" s="2" t="s">
        <v>24666</v>
      </c>
      <c r="C3465" s="2" t="s">
        <v>2341</v>
      </c>
      <c r="D3465" s="2" t="s">
        <v>1541</v>
      </c>
      <c r="E3465" s="2" t="s">
        <v>5723</v>
      </c>
      <c r="F3465" s="2" t="s">
        <v>24667</v>
      </c>
      <c r="G3465" s="2" t="s">
        <v>901</v>
      </c>
      <c r="H3465" s="2" t="s">
        <v>24668</v>
      </c>
      <c r="I3465" s="2" t="s">
        <v>24669</v>
      </c>
      <c r="J3465" s="3" t="s">
        <v>24670</v>
      </c>
      <c r="K3465" s="4">
        <v>44119</v>
      </c>
      <c r="L3465" s="3" t="s">
        <v>24671</v>
      </c>
    </row>
    <row r="3466" spans="1:12" x14ac:dyDescent="0.2">
      <c r="A3466" s="1">
        <v>3465</v>
      </c>
      <c r="B3466" s="2" t="s">
        <v>24672</v>
      </c>
      <c r="C3466" s="2" t="s">
        <v>16827</v>
      </c>
      <c r="D3466" s="2" t="s">
        <v>12818</v>
      </c>
      <c r="E3466" s="2" t="s">
        <v>24673</v>
      </c>
      <c r="F3466" s="2" t="s">
        <v>24674</v>
      </c>
      <c r="G3466" s="2" t="s">
        <v>760</v>
      </c>
      <c r="H3466" s="2" t="s">
        <v>24675</v>
      </c>
      <c r="I3466" s="2" t="s">
        <v>24676</v>
      </c>
      <c r="J3466" s="3" t="s">
        <v>24677</v>
      </c>
      <c r="K3466" s="4">
        <v>44548</v>
      </c>
      <c r="L3466" s="3" t="s">
        <v>24678</v>
      </c>
    </row>
    <row r="3467" spans="1:12" x14ac:dyDescent="0.2">
      <c r="A3467" s="1">
        <v>3466</v>
      </c>
      <c r="B3467" s="2" t="s">
        <v>24679</v>
      </c>
      <c r="C3467" s="2" t="s">
        <v>5532</v>
      </c>
      <c r="D3467" s="2" t="s">
        <v>2725</v>
      </c>
      <c r="E3467" s="2" t="s">
        <v>24680</v>
      </c>
      <c r="F3467" s="2" t="s">
        <v>24681</v>
      </c>
      <c r="G3467" s="2" t="s">
        <v>64</v>
      </c>
      <c r="H3467" s="2" t="s">
        <v>24682</v>
      </c>
      <c r="I3467" s="2" t="s">
        <v>24683</v>
      </c>
      <c r="J3467" s="3" t="s">
        <v>24684</v>
      </c>
      <c r="K3467" s="4">
        <v>44180</v>
      </c>
      <c r="L3467" s="3" t="s">
        <v>24685</v>
      </c>
    </row>
    <row r="3468" spans="1:12" x14ac:dyDescent="0.2">
      <c r="A3468" s="1">
        <v>3467</v>
      </c>
      <c r="B3468" s="2" t="s">
        <v>24686</v>
      </c>
      <c r="C3468" s="2" t="s">
        <v>710</v>
      </c>
      <c r="D3468" s="2" t="s">
        <v>17616</v>
      </c>
      <c r="E3468" s="2" t="s">
        <v>24687</v>
      </c>
      <c r="F3468" s="2" t="s">
        <v>22704</v>
      </c>
      <c r="G3468" s="2" t="s">
        <v>311</v>
      </c>
      <c r="H3468" s="2" t="s">
        <v>24688</v>
      </c>
      <c r="I3468" s="2" t="s">
        <v>24689</v>
      </c>
      <c r="J3468" s="3" t="s">
        <v>24690</v>
      </c>
      <c r="K3468" s="4">
        <v>44679</v>
      </c>
      <c r="L3468" s="3" t="s">
        <v>24691</v>
      </c>
    </row>
    <row r="3469" spans="1:12" x14ac:dyDescent="0.2">
      <c r="A3469" s="1">
        <v>3468</v>
      </c>
      <c r="B3469" s="2" t="s">
        <v>24692</v>
      </c>
      <c r="C3469" s="2" t="s">
        <v>4015</v>
      </c>
      <c r="D3469" s="2" t="s">
        <v>12190</v>
      </c>
      <c r="E3469" s="2" t="s">
        <v>24693</v>
      </c>
      <c r="F3469" s="2" t="s">
        <v>24694</v>
      </c>
      <c r="G3469" s="2" t="s">
        <v>293</v>
      </c>
      <c r="H3469" s="2" t="s">
        <v>24695</v>
      </c>
      <c r="I3469" s="2" t="s">
        <v>24696</v>
      </c>
      <c r="J3469" s="3" t="s">
        <v>24697</v>
      </c>
      <c r="K3469" s="4">
        <v>44636</v>
      </c>
      <c r="L3469" s="3" t="s">
        <v>24698</v>
      </c>
    </row>
    <row r="3470" spans="1:12" x14ac:dyDescent="0.2">
      <c r="A3470" s="1">
        <v>3469</v>
      </c>
      <c r="B3470" s="2" t="s">
        <v>24699</v>
      </c>
      <c r="C3470" s="2" t="s">
        <v>3530</v>
      </c>
      <c r="D3470" s="2" t="s">
        <v>11539</v>
      </c>
      <c r="E3470" s="2" t="s">
        <v>24700</v>
      </c>
      <c r="F3470" s="2" t="s">
        <v>24701</v>
      </c>
      <c r="G3470" s="2" t="s">
        <v>1078</v>
      </c>
      <c r="H3470" s="2">
        <v>6048994927</v>
      </c>
      <c r="I3470" s="2">
        <v>3966656681</v>
      </c>
      <c r="J3470" s="3" t="s">
        <v>24702</v>
      </c>
      <c r="K3470" s="4">
        <v>44552</v>
      </c>
      <c r="L3470" s="3" t="s">
        <v>24703</v>
      </c>
    </row>
    <row r="3471" spans="1:12" x14ac:dyDescent="0.2">
      <c r="A3471" s="1">
        <v>3470</v>
      </c>
      <c r="B3471" s="2" t="s">
        <v>24704</v>
      </c>
      <c r="C3471" s="2" t="s">
        <v>3090</v>
      </c>
      <c r="D3471" s="2" t="s">
        <v>24705</v>
      </c>
      <c r="E3471" s="2" t="s">
        <v>24706</v>
      </c>
      <c r="F3471" s="2" t="s">
        <v>24707</v>
      </c>
      <c r="G3471" s="2" t="s">
        <v>237</v>
      </c>
      <c r="H3471" s="2">
        <f>1-398-16-8211</f>
        <v>-8624</v>
      </c>
      <c r="I3471" s="2" t="s">
        <v>24708</v>
      </c>
      <c r="J3471" s="3" t="s">
        <v>24709</v>
      </c>
      <c r="K3471" s="4">
        <v>44450</v>
      </c>
      <c r="L3471" s="3" t="s">
        <v>24710</v>
      </c>
    </row>
    <row r="3472" spans="1:12" x14ac:dyDescent="0.2">
      <c r="A3472" s="1">
        <v>3471</v>
      </c>
      <c r="B3472" s="2" t="s">
        <v>24711</v>
      </c>
      <c r="C3472" s="2" t="s">
        <v>1962</v>
      </c>
      <c r="D3472" s="2" t="s">
        <v>2907</v>
      </c>
      <c r="E3472" s="2" t="s">
        <v>24712</v>
      </c>
      <c r="F3472" s="2" t="s">
        <v>24713</v>
      </c>
      <c r="G3472" s="2" t="s">
        <v>6142</v>
      </c>
      <c r="H3472" s="2" t="s">
        <v>24714</v>
      </c>
      <c r="I3472" s="2" t="s">
        <v>24715</v>
      </c>
      <c r="J3472" s="3" t="s">
        <v>24716</v>
      </c>
      <c r="K3472" s="4">
        <v>44013</v>
      </c>
      <c r="L3472" s="3" t="s">
        <v>24717</v>
      </c>
    </row>
    <row r="3473" spans="1:12" x14ac:dyDescent="0.2">
      <c r="A3473" s="1">
        <v>3472</v>
      </c>
      <c r="B3473" s="2" t="s">
        <v>24718</v>
      </c>
      <c r="C3473" s="2" t="s">
        <v>746</v>
      </c>
      <c r="D3473" s="2" t="s">
        <v>3309</v>
      </c>
      <c r="E3473" s="2" t="s">
        <v>24719</v>
      </c>
      <c r="F3473" s="2" t="s">
        <v>24720</v>
      </c>
      <c r="G3473" s="2" t="s">
        <v>2884</v>
      </c>
      <c r="H3473" s="2" t="s">
        <v>24721</v>
      </c>
      <c r="I3473" s="2">
        <v>9451677750</v>
      </c>
      <c r="J3473" s="3" t="s">
        <v>24722</v>
      </c>
      <c r="K3473" s="4">
        <v>43902</v>
      </c>
      <c r="L3473" s="3" t="s">
        <v>24723</v>
      </c>
    </row>
    <row r="3474" spans="1:12" x14ac:dyDescent="0.2">
      <c r="A3474" s="1">
        <v>3473</v>
      </c>
      <c r="B3474" s="2" t="s">
        <v>24724</v>
      </c>
      <c r="C3474" s="2" t="s">
        <v>3384</v>
      </c>
      <c r="D3474" s="2" t="s">
        <v>23200</v>
      </c>
      <c r="E3474" s="2" t="s">
        <v>24725</v>
      </c>
      <c r="F3474" s="2" t="s">
        <v>24726</v>
      </c>
      <c r="G3474" s="2" t="s">
        <v>741</v>
      </c>
      <c r="H3474" s="2" t="s">
        <v>24727</v>
      </c>
      <c r="I3474" s="2" t="s">
        <v>24728</v>
      </c>
      <c r="J3474" s="3" t="s">
        <v>24729</v>
      </c>
      <c r="K3474" s="4">
        <v>44502</v>
      </c>
      <c r="L3474" s="3" t="s">
        <v>24730</v>
      </c>
    </row>
    <row r="3475" spans="1:12" x14ac:dyDescent="0.2">
      <c r="A3475" s="1">
        <v>3474</v>
      </c>
      <c r="B3475" s="2" t="s">
        <v>24731</v>
      </c>
      <c r="C3475" s="2" t="s">
        <v>7601</v>
      </c>
      <c r="D3475" s="2" t="s">
        <v>2650</v>
      </c>
      <c r="E3475" s="2" t="s">
        <v>394</v>
      </c>
      <c r="F3475" s="2" t="s">
        <v>24732</v>
      </c>
      <c r="G3475" s="2" t="s">
        <v>901</v>
      </c>
      <c r="H3475" s="2" t="s">
        <v>24733</v>
      </c>
      <c r="I3475" s="2" t="s">
        <v>24734</v>
      </c>
      <c r="J3475" s="3" t="s">
        <v>24735</v>
      </c>
      <c r="K3475" s="4">
        <v>44651</v>
      </c>
      <c r="L3475" s="3" t="s">
        <v>24736</v>
      </c>
    </row>
    <row r="3476" spans="1:12" x14ac:dyDescent="0.2">
      <c r="A3476" s="1">
        <v>3475</v>
      </c>
      <c r="B3476" s="2" t="s">
        <v>24737</v>
      </c>
      <c r="C3476" s="2" t="s">
        <v>1788</v>
      </c>
      <c r="D3476" s="2" t="s">
        <v>5456</v>
      </c>
      <c r="E3476" s="2" t="s">
        <v>24738</v>
      </c>
      <c r="F3476" s="2" t="s">
        <v>24739</v>
      </c>
      <c r="G3476" s="2" t="s">
        <v>1389</v>
      </c>
      <c r="H3476" s="2" t="s">
        <v>24740</v>
      </c>
      <c r="I3476" s="2" t="s">
        <v>24741</v>
      </c>
      <c r="J3476" s="3" t="s">
        <v>24742</v>
      </c>
      <c r="K3476" s="4">
        <v>43846</v>
      </c>
      <c r="L3476" s="3" t="s">
        <v>15650</v>
      </c>
    </row>
    <row r="3477" spans="1:12" x14ac:dyDescent="0.2">
      <c r="A3477" s="1">
        <v>3476</v>
      </c>
      <c r="B3477" s="2" t="s">
        <v>24743</v>
      </c>
      <c r="C3477" s="2" t="s">
        <v>4368</v>
      </c>
      <c r="D3477" s="2" t="s">
        <v>3363</v>
      </c>
      <c r="E3477" s="2" t="s">
        <v>24744</v>
      </c>
      <c r="F3477" s="2" t="s">
        <v>24745</v>
      </c>
      <c r="G3477" s="2" t="s">
        <v>1765</v>
      </c>
      <c r="H3477" s="2" t="s">
        <v>24746</v>
      </c>
      <c r="I3477" s="2" t="s">
        <v>24747</v>
      </c>
      <c r="J3477" s="3" t="s">
        <v>24748</v>
      </c>
      <c r="K3477" s="4">
        <v>44423</v>
      </c>
      <c r="L3477" s="3" t="s">
        <v>24749</v>
      </c>
    </row>
    <row r="3478" spans="1:12" x14ac:dyDescent="0.2">
      <c r="A3478" s="1">
        <v>3477</v>
      </c>
      <c r="B3478" s="2" t="s">
        <v>24750</v>
      </c>
      <c r="C3478" s="2" t="s">
        <v>2004</v>
      </c>
      <c r="D3478" s="2" t="s">
        <v>3669</v>
      </c>
      <c r="E3478" s="2" t="s">
        <v>24751</v>
      </c>
      <c r="F3478" s="2" t="s">
        <v>24752</v>
      </c>
      <c r="G3478" s="2" t="s">
        <v>1078</v>
      </c>
      <c r="H3478" s="2" t="s">
        <v>24753</v>
      </c>
      <c r="I3478" s="2" t="s">
        <v>24754</v>
      </c>
      <c r="J3478" s="3" t="s">
        <v>24755</v>
      </c>
      <c r="K3478" s="4">
        <v>44068</v>
      </c>
      <c r="L3478" s="3" t="s">
        <v>24756</v>
      </c>
    </row>
    <row r="3479" spans="1:12" x14ac:dyDescent="0.2">
      <c r="A3479" s="1">
        <v>3478</v>
      </c>
      <c r="B3479" s="2" t="s">
        <v>24757</v>
      </c>
      <c r="C3479" s="2" t="s">
        <v>2383</v>
      </c>
      <c r="D3479" s="2" t="s">
        <v>547</v>
      </c>
      <c r="E3479" s="2" t="s">
        <v>24758</v>
      </c>
      <c r="F3479" s="2" t="s">
        <v>24759</v>
      </c>
      <c r="G3479" s="2" t="s">
        <v>854</v>
      </c>
      <c r="H3479" s="2" t="s">
        <v>24760</v>
      </c>
      <c r="I3479" s="2" t="s">
        <v>24761</v>
      </c>
      <c r="J3479" s="3" t="s">
        <v>24762</v>
      </c>
      <c r="K3479" s="4">
        <v>44228</v>
      </c>
      <c r="L3479" s="3" t="s">
        <v>24763</v>
      </c>
    </row>
    <row r="3480" spans="1:12" x14ac:dyDescent="0.2">
      <c r="A3480" s="1">
        <v>3479</v>
      </c>
      <c r="B3480" s="2" t="s">
        <v>24764</v>
      </c>
      <c r="C3480" s="2" t="s">
        <v>3484</v>
      </c>
      <c r="D3480" s="2" t="s">
        <v>7435</v>
      </c>
      <c r="E3480" s="2" t="s">
        <v>24765</v>
      </c>
      <c r="F3480" s="2" t="s">
        <v>24766</v>
      </c>
      <c r="G3480" s="2" t="s">
        <v>369</v>
      </c>
      <c r="H3480" s="2" t="s">
        <v>24767</v>
      </c>
      <c r="I3480" s="2" t="s">
        <v>24768</v>
      </c>
      <c r="J3480" s="3" t="s">
        <v>24769</v>
      </c>
      <c r="K3480" s="4">
        <v>44266</v>
      </c>
      <c r="L3480" s="3" t="s">
        <v>24770</v>
      </c>
    </row>
    <row r="3481" spans="1:12" x14ac:dyDescent="0.2">
      <c r="A3481" s="1">
        <v>3480</v>
      </c>
      <c r="B3481" s="2" t="s">
        <v>24771</v>
      </c>
      <c r="C3481" s="2" t="s">
        <v>3814</v>
      </c>
      <c r="D3481" s="2" t="s">
        <v>2925</v>
      </c>
      <c r="E3481" s="2" t="s">
        <v>24772</v>
      </c>
      <c r="F3481" s="2" t="s">
        <v>24773</v>
      </c>
      <c r="G3481" s="2" t="s">
        <v>1738</v>
      </c>
      <c r="H3481" s="2" t="s">
        <v>24774</v>
      </c>
      <c r="I3481" s="2" t="s">
        <v>24775</v>
      </c>
      <c r="J3481" s="3" t="s">
        <v>24776</v>
      </c>
      <c r="K3481" s="4">
        <v>44088</v>
      </c>
      <c r="L3481" s="3" t="s">
        <v>24777</v>
      </c>
    </row>
    <row r="3482" spans="1:12" x14ac:dyDescent="0.2">
      <c r="A3482" s="1">
        <v>3481</v>
      </c>
      <c r="B3482" s="2" t="s">
        <v>24778</v>
      </c>
      <c r="C3482" s="2" t="s">
        <v>392</v>
      </c>
      <c r="D3482" s="2" t="s">
        <v>17567</v>
      </c>
      <c r="E3482" s="2" t="s">
        <v>24779</v>
      </c>
      <c r="F3482" s="2" t="s">
        <v>24780</v>
      </c>
      <c r="G3482" s="2" t="s">
        <v>274</v>
      </c>
      <c r="H3482" s="2">
        <v>465411805</v>
      </c>
      <c r="I3482" s="2" t="s">
        <v>24781</v>
      </c>
      <c r="J3482" s="3" t="s">
        <v>24782</v>
      </c>
      <c r="K3482" s="4">
        <v>43967</v>
      </c>
      <c r="L3482" s="3" t="s">
        <v>17383</v>
      </c>
    </row>
    <row r="3483" spans="1:12" x14ac:dyDescent="0.2">
      <c r="A3483" s="1">
        <v>3482</v>
      </c>
      <c r="B3483" s="2" t="s">
        <v>24783</v>
      </c>
      <c r="C3483" s="2" t="s">
        <v>1953</v>
      </c>
      <c r="D3483" s="2" t="s">
        <v>7715</v>
      </c>
      <c r="E3483" s="2" t="s">
        <v>24784</v>
      </c>
      <c r="F3483" s="2" t="s">
        <v>24785</v>
      </c>
      <c r="G3483" s="2" t="s">
        <v>2317</v>
      </c>
      <c r="H3483" s="2" t="s">
        <v>24786</v>
      </c>
      <c r="I3483" s="2" t="s">
        <v>24787</v>
      </c>
      <c r="J3483" s="3" t="s">
        <v>24788</v>
      </c>
      <c r="K3483" s="4">
        <v>44253</v>
      </c>
      <c r="L3483" s="3" t="s">
        <v>24789</v>
      </c>
    </row>
    <row r="3484" spans="1:12" x14ac:dyDescent="0.2">
      <c r="A3484" s="1">
        <v>3483</v>
      </c>
      <c r="B3484" s="2" t="s">
        <v>24790</v>
      </c>
      <c r="C3484" s="2" t="s">
        <v>8253</v>
      </c>
      <c r="D3484" s="2" t="s">
        <v>7759</v>
      </c>
      <c r="E3484" s="2" t="s">
        <v>24791</v>
      </c>
      <c r="F3484" s="2" t="s">
        <v>24792</v>
      </c>
      <c r="G3484" s="2" t="s">
        <v>2051</v>
      </c>
      <c r="H3484" s="2">
        <v>2815492150</v>
      </c>
      <c r="I3484" s="2" t="s">
        <v>24793</v>
      </c>
      <c r="J3484" s="3" t="s">
        <v>24794</v>
      </c>
      <c r="K3484" s="4">
        <v>44376</v>
      </c>
      <c r="L3484" s="3" t="s">
        <v>24795</v>
      </c>
    </row>
    <row r="3485" spans="1:12" x14ac:dyDescent="0.2">
      <c r="A3485" s="1">
        <v>3484</v>
      </c>
      <c r="B3485" s="2" t="s">
        <v>24796</v>
      </c>
      <c r="C3485" s="2" t="s">
        <v>972</v>
      </c>
      <c r="D3485" s="2" t="s">
        <v>7351</v>
      </c>
      <c r="E3485" s="2" t="s">
        <v>24797</v>
      </c>
      <c r="F3485" s="2" t="s">
        <v>24798</v>
      </c>
      <c r="G3485" s="2" t="s">
        <v>3534</v>
      </c>
      <c r="H3485" s="2" t="s">
        <v>24799</v>
      </c>
      <c r="I3485" s="2" t="s">
        <v>24800</v>
      </c>
      <c r="J3485" s="3" t="s">
        <v>24801</v>
      </c>
      <c r="K3485" s="4">
        <v>44171</v>
      </c>
      <c r="L3485" s="3" t="s">
        <v>24802</v>
      </c>
    </row>
    <row r="3486" spans="1:12" x14ac:dyDescent="0.2">
      <c r="A3486" s="1">
        <v>3485</v>
      </c>
      <c r="B3486" s="2" t="s">
        <v>24803</v>
      </c>
      <c r="C3486" s="2" t="s">
        <v>2880</v>
      </c>
      <c r="D3486" s="2" t="s">
        <v>3669</v>
      </c>
      <c r="E3486" s="2" t="s">
        <v>24804</v>
      </c>
      <c r="F3486" s="2" t="s">
        <v>5724</v>
      </c>
      <c r="G3486" s="2" t="s">
        <v>108</v>
      </c>
      <c r="H3486" s="2" t="s">
        <v>24805</v>
      </c>
      <c r="I3486" s="2">
        <v>8247257764</v>
      </c>
      <c r="J3486" s="3" t="s">
        <v>24806</v>
      </c>
      <c r="K3486" s="4">
        <v>44352</v>
      </c>
      <c r="L3486" s="3" t="s">
        <v>24807</v>
      </c>
    </row>
    <row r="3487" spans="1:12" x14ac:dyDescent="0.2">
      <c r="A3487" s="1">
        <v>3486</v>
      </c>
      <c r="B3487" s="2" t="s">
        <v>24808</v>
      </c>
      <c r="C3487" s="2" t="s">
        <v>443</v>
      </c>
      <c r="D3487" s="2" t="s">
        <v>1467</v>
      </c>
      <c r="E3487" s="2" t="s">
        <v>14926</v>
      </c>
      <c r="F3487" s="2" t="s">
        <v>24809</v>
      </c>
      <c r="G3487" s="2" t="s">
        <v>2216</v>
      </c>
      <c r="H3487" s="2">
        <v>4388402490</v>
      </c>
      <c r="I3487" s="2" t="s">
        <v>24810</v>
      </c>
      <c r="J3487" s="3" t="s">
        <v>24811</v>
      </c>
      <c r="K3487" s="4">
        <v>44120</v>
      </c>
      <c r="L3487" s="3" t="s">
        <v>24812</v>
      </c>
    </row>
    <row r="3488" spans="1:12" x14ac:dyDescent="0.2">
      <c r="A3488" s="1">
        <v>3487</v>
      </c>
      <c r="B3488" s="2" t="s">
        <v>24813</v>
      </c>
      <c r="C3488" s="2" t="s">
        <v>6395</v>
      </c>
      <c r="D3488" s="2" t="s">
        <v>9532</v>
      </c>
      <c r="E3488" s="2" t="s">
        <v>24814</v>
      </c>
      <c r="F3488" s="2" t="s">
        <v>2792</v>
      </c>
      <c r="G3488" s="2" t="s">
        <v>4808</v>
      </c>
      <c r="H3488" s="2" t="s">
        <v>24815</v>
      </c>
      <c r="I3488" s="2" t="s">
        <v>24816</v>
      </c>
      <c r="J3488" s="3" t="s">
        <v>24817</v>
      </c>
      <c r="K3488" s="4">
        <v>44084</v>
      </c>
      <c r="L3488" s="3" t="s">
        <v>24818</v>
      </c>
    </row>
    <row r="3489" spans="1:12" x14ac:dyDescent="0.2">
      <c r="A3489" s="1">
        <v>3488</v>
      </c>
      <c r="B3489" s="2" t="s">
        <v>24819</v>
      </c>
      <c r="C3489" s="2" t="s">
        <v>2563</v>
      </c>
      <c r="D3489" s="2" t="s">
        <v>3190</v>
      </c>
      <c r="E3489" s="2" t="s">
        <v>24820</v>
      </c>
      <c r="F3489" s="2" t="s">
        <v>24821</v>
      </c>
      <c r="G3489" s="2" t="s">
        <v>428</v>
      </c>
      <c r="H3489" s="2" t="s">
        <v>24822</v>
      </c>
      <c r="I3489" s="2" t="s">
        <v>24823</v>
      </c>
      <c r="J3489" s="3" t="s">
        <v>24824</v>
      </c>
      <c r="K3489" s="4">
        <v>43980</v>
      </c>
      <c r="L3489" s="3" t="s">
        <v>24825</v>
      </c>
    </row>
    <row r="3490" spans="1:12" x14ac:dyDescent="0.2">
      <c r="A3490" s="1">
        <v>3489</v>
      </c>
      <c r="B3490" s="2" t="s">
        <v>24826</v>
      </c>
      <c r="C3490" s="2" t="s">
        <v>7743</v>
      </c>
      <c r="D3490" s="2" t="s">
        <v>11979</v>
      </c>
      <c r="E3490" s="2" t="s">
        <v>24827</v>
      </c>
      <c r="F3490" s="2" t="s">
        <v>634</v>
      </c>
      <c r="G3490" s="2" t="s">
        <v>396</v>
      </c>
      <c r="H3490" s="2" t="s">
        <v>24828</v>
      </c>
      <c r="I3490" s="2" t="s">
        <v>24829</v>
      </c>
      <c r="J3490" s="3" t="s">
        <v>24830</v>
      </c>
      <c r="K3490" s="4">
        <v>44119</v>
      </c>
      <c r="L3490" s="3" t="s">
        <v>24831</v>
      </c>
    </row>
    <row r="3491" spans="1:12" x14ac:dyDescent="0.2">
      <c r="A3491" s="1">
        <v>3490</v>
      </c>
      <c r="B3491" s="2" t="s">
        <v>24832</v>
      </c>
      <c r="C3491" s="2" t="s">
        <v>2341</v>
      </c>
      <c r="D3491" s="2" t="s">
        <v>6805</v>
      </c>
      <c r="E3491" s="2" t="s">
        <v>24833</v>
      </c>
      <c r="F3491" s="2" t="s">
        <v>24834</v>
      </c>
      <c r="G3491" s="2" t="s">
        <v>4345</v>
      </c>
      <c r="H3491" s="2" t="s">
        <v>24835</v>
      </c>
      <c r="I3491" s="2" t="s">
        <v>24836</v>
      </c>
      <c r="J3491" s="3" t="s">
        <v>24837</v>
      </c>
      <c r="K3491" s="4">
        <v>44211</v>
      </c>
      <c r="L3491" s="3" t="s">
        <v>24838</v>
      </c>
    </row>
    <row r="3492" spans="1:12" x14ac:dyDescent="0.2">
      <c r="A3492" s="1">
        <v>3491</v>
      </c>
      <c r="B3492" s="2" t="s">
        <v>24839</v>
      </c>
      <c r="C3492" s="2" t="s">
        <v>6785</v>
      </c>
      <c r="D3492" s="2" t="s">
        <v>11887</v>
      </c>
      <c r="E3492" s="2" t="s">
        <v>24840</v>
      </c>
      <c r="F3492" s="2" t="s">
        <v>24841</v>
      </c>
      <c r="G3492" s="2" t="s">
        <v>3832</v>
      </c>
      <c r="H3492" s="2" t="s">
        <v>24842</v>
      </c>
      <c r="I3492" s="2" t="s">
        <v>24843</v>
      </c>
      <c r="J3492" s="3" t="s">
        <v>24844</v>
      </c>
      <c r="K3492" s="4">
        <v>44438</v>
      </c>
      <c r="L3492" s="3" t="s">
        <v>24845</v>
      </c>
    </row>
    <row r="3493" spans="1:12" x14ac:dyDescent="0.2">
      <c r="A3493" s="1">
        <v>3492</v>
      </c>
      <c r="B3493" s="2" t="s">
        <v>24846</v>
      </c>
      <c r="C3493" s="2" t="s">
        <v>356</v>
      </c>
      <c r="D3493" s="2" t="s">
        <v>3558</v>
      </c>
      <c r="E3493" s="2" t="s">
        <v>24847</v>
      </c>
      <c r="F3493" s="2" t="s">
        <v>24848</v>
      </c>
      <c r="G3493" s="2" t="s">
        <v>330</v>
      </c>
      <c r="H3493" s="2" t="s">
        <v>24849</v>
      </c>
      <c r="I3493" s="2" t="s">
        <v>24850</v>
      </c>
      <c r="J3493" s="3" t="s">
        <v>24851</v>
      </c>
      <c r="K3493" s="4">
        <v>44618</v>
      </c>
      <c r="L3493" s="3" t="s">
        <v>24852</v>
      </c>
    </row>
    <row r="3494" spans="1:12" x14ac:dyDescent="0.2">
      <c r="A3494" s="1">
        <v>3493</v>
      </c>
      <c r="B3494" s="2" t="s">
        <v>24853</v>
      </c>
      <c r="C3494" s="2" t="s">
        <v>6024</v>
      </c>
      <c r="D3494" s="2" t="s">
        <v>16163</v>
      </c>
      <c r="E3494" s="2" t="s">
        <v>24854</v>
      </c>
      <c r="F3494" s="2" t="s">
        <v>24855</v>
      </c>
      <c r="G3494" s="2" t="s">
        <v>1292</v>
      </c>
      <c r="H3494" s="2" t="s">
        <v>24856</v>
      </c>
      <c r="I3494" s="2" t="s">
        <v>24857</v>
      </c>
      <c r="J3494" s="3" t="s">
        <v>24858</v>
      </c>
      <c r="K3494" s="4">
        <v>44586</v>
      </c>
      <c r="L3494" s="3" t="s">
        <v>24859</v>
      </c>
    </row>
    <row r="3495" spans="1:12" x14ac:dyDescent="0.2">
      <c r="A3495" s="1">
        <v>3494</v>
      </c>
      <c r="B3495" s="2" t="s">
        <v>24860</v>
      </c>
      <c r="C3495" s="2" t="s">
        <v>10698</v>
      </c>
      <c r="D3495" s="2" t="s">
        <v>640</v>
      </c>
      <c r="E3495" s="2" t="s">
        <v>24861</v>
      </c>
      <c r="F3495" s="2" t="s">
        <v>24862</v>
      </c>
      <c r="G3495" s="2" t="s">
        <v>247</v>
      </c>
      <c r="H3495" s="2" t="s">
        <v>24863</v>
      </c>
      <c r="I3495" s="2" t="s">
        <v>24864</v>
      </c>
      <c r="J3495" s="3" t="s">
        <v>24865</v>
      </c>
      <c r="K3495" s="4">
        <v>43833</v>
      </c>
      <c r="L3495" s="3" t="s">
        <v>12411</v>
      </c>
    </row>
    <row r="3496" spans="1:12" x14ac:dyDescent="0.2">
      <c r="A3496" s="1">
        <v>3495</v>
      </c>
      <c r="B3496" s="2" t="s">
        <v>24866</v>
      </c>
      <c r="C3496" s="2" t="s">
        <v>13896</v>
      </c>
      <c r="D3496" s="2" t="s">
        <v>13334</v>
      </c>
      <c r="E3496" s="2" t="s">
        <v>24867</v>
      </c>
      <c r="F3496" s="2" t="s">
        <v>24868</v>
      </c>
      <c r="G3496" s="2" t="s">
        <v>501</v>
      </c>
      <c r="H3496" s="2" t="s">
        <v>24869</v>
      </c>
      <c r="I3496" s="2" t="s">
        <v>24870</v>
      </c>
      <c r="J3496" s="3" t="s">
        <v>24871</v>
      </c>
      <c r="K3496" s="4">
        <v>44443</v>
      </c>
      <c r="L3496" s="3" t="s">
        <v>21559</v>
      </c>
    </row>
    <row r="3497" spans="1:12" x14ac:dyDescent="0.2">
      <c r="A3497" s="1">
        <v>3496</v>
      </c>
      <c r="B3497" s="2" t="s">
        <v>24872</v>
      </c>
      <c r="C3497" s="2" t="s">
        <v>5290</v>
      </c>
      <c r="D3497" s="2" t="s">
        <v>9228</v>
      </c>
      <c r="E3497" s="2" t="s">
        <v>24873</v>
      </c>
      <c r="F3497" s="2" t="s">
        <v>19597</v>
      </c>
      <c r="G3497" s="2" t="s">
        <v>854</v>
      </c>
      <c r="H3497" s="2" t="s">
        <v>24874</v>
      </c>
      <c r="I3497" s="2" t="s">
        <v>24875</v>
      </c>
      <c r="J3497" s="3" t="s">
        <v>24876</v>
      </c>
      <c r="K3497" s="4">
        <v>43931</v>
      </c>
      <c r="L3497" s="3" t="s">
        <v>24877</v>
      </c>
    </row>
    <row r="3498" spans="1:12" x14ac:dyDescent="0.2">
      <c r="A3498" s="1">
        <v>3497</v>
      </c>
      <c r="B3498" s="2" t="s">
        <v>24878</v>
      </c>
      <c r="C3498" s="2" t="s">
        <v>2590</v>
      </c>
      <c r="D3498" s="2" t="s">
        <v>4184</v>
      </c>
      <c r="E3498" s="2" t="s">
        <v>24879</v>
      </c>
      <c r="F3498" s="2" t="s">
        <v>24880</v>
      </c>
      <c r="G3498" s="2" t="s">
        <v>320</v>
      </c>
      <c r="H3498" s="2">
        <v>7341735791</v>
      </c>
      <c r="I3498" s="2" t="s">
        <v>24881</v>
      </c>
      <c r="J3498" s="3" t="s">
        <v>24882</v>
      </c>
      <c r="K3498" s="4">
        <v>44701</v>
      </c>
      <c r="L3498" s="3" t="s">
        <v>24883</v>
      </c>
    </row>
    <row r="3499" spans="1:12" x14ac:dyDescent="0.2">
      <c r="A3499" s="1">
        <v>3498</v>
      </c>
      <c r="B3499" s="2" t="s">
        <v>24884</v>
      </c>
      <c r="C3499" s="2" t="s">
        <v>5715</v>
      </c>
      <c r="D3499" s="2" t="s">
        <v>526</v>
      </c>
      <c r="E3499" s="2" t="s">
        <v>24885</v>
      </c>
      <c r="F3499" s="2" t="s">
        <v>24886</v>
      </c>
      <c r="G3499" s="2" t="s">
        <v>3808</v>
      </c>
      <c r="H3499" s="2" t="s">
        <v>24887</v>
      </c>
      <c r="I3499" s="2" t="s">
        <v>24888</v>
      </c>
      <c r="J3499" s="3" t="s">
        <v>24889</v>
      </c>
      <c r="K3499" s="4">
        <v>44570</v>
      </c>
      <c r="L3499" s="3" t="s">
        <v>24890</v>
      </c>
    </row>
    <row r="3500" spans="1:12" x14ac:dyDescent="0.2">
      <c r="A3500" s="1">
        <v>3499</v>
      </c>
      <c r="B3500" s="2" t="s">
        <v>24891</v>
      </c>
      <c r="C3500" s="2" t="s">
        <v>1761</v>
      </c>
      <c r="D3500" s="2" t="s">
        <v>167</v>
      </c>
      <c r="E3500" s="2" t="s">
        <v>24892</v>
      </c>
      <c r="F3500" s="2" t="s">
        <v>24893</v>
      </c>
      <c r="G3500" s="2" t="s">
        <v>237</v>
      </c>
      <c r="H3500" s="2" t="s">
        <v>24894</v>
      </c>
      <c r="I3500" s="2" t="s">
        <v>24895</v>
      </c>
      <c r="J3500" s="3" t="s">
        <v>24896</v>
      </c>
      <c r="K3500" s="4">
        <v>44433</v>
      </c>
      <c r="L3500" s="3" t="s">
        <v>24897</v>
      </c>
    </row>
    <row r="3501" spans="1:12" x14ac:dyDescent="0.2">
      <c r="A3501" s="1">
        <v>3500</v>
      </c>
      <c r="B3501" s="2" t="s">
        <v>24898</v>
      </c>
      <c r="C3501" s="2" t="s">
        <v>775</v>
      </c>
      <c r="D3501" s="2" t="s">
        <v>2476</v>
      </c>
      <c r="E3501" s="2" t="s">
        <v>24899</v>
      </c>
      <c r="F3501" s="2" t="s">
        <v>24900</v>
      </c>
      <c r="G3501" s="2" t="s">
        <v>5328</v>
      </c>
      <c r="H3501" s="2" t="s">
        <v>24901</v>
      </c>
      <c r="I3501" s="2" t="s">
        <v>24902</v>
      </c>
      <c r="J3501" s="3" t="s">
        <v>24903</v>
      </c>
      <c r="K3501" s="4">
        <v>44615</v>
      </c>
      <c r="L3501" s="3" t="s">
        <v>24904</v>
      </c>
    </row>
    <row r="3502" spans="1:12" x14ac:dyDescent="0.2">
      <c r="A3502" s="1">
        <v>3501</v>
      </c>
      <c r="B3502" s="2" t="s">
        <v>24905</v>
      </c>
      <c r="C3502" s="2" t="s">
        <v>23</v>
      </c>
      <c r="D3502" s="2" t="s">
        <v>3620</v>
      </c>
      <c r="E3502" s="2" t="s">
        <v>24906</v>
      </c>
      <c r="F3502" s="2" t="s">
        <v>24907</v>
      </c>
      <c r="G3502" s="2" t="s">
        <v>4698</v>
      </c>
      <c r="H3502" s="2" t="s">
        <v>24908</v>
      </c>
      <c r="I3502" s="2" t="s">
        <v>24909</v>
      </c>
      <c r="J3502" s="3" t="s">
        <v>24910</v>
      </c>
      <c r="K3502" s="4">
        <v>44166</v>
      </c>
      <c r="L3502" s="3" t="s">
        <v>24911</v>
      </c>
    </row>
    <row r="3503" spans="1:12" x14ac:dyDescent="0.2">
      <c r="A3503" s="1">
        <v>3502</v>
      </c>
      <c r="B3503" s="2" t="s">
        <v>24912</v>
      </c>
      <c r="C3503" s="2" t="s">
        <v>2841</v>
      </c>
      <c r="D3503" s="2" t="s">
        <v>9104</v>
      </c>
      <c r="E3503" s="2" t="s">
        <v>24913</v>
      </c>
      <c r="F3503" s="2" t="s">
        <v>24914</v>
      </c>
      <c r="G3503" s="2" t="s">
        <v>1104</v>
      </c>
      <c r="H3503" s="2" t="s">
        <v>24915</v>
      </c>
      <c r="I3503" s="2" t="s">
        <v>24916</v>
      </c>
      <c r="J3503" s="3" t="s">
        <v>24917</v>
      </c>
      <c r="K3503" s="4">
        <v>44125</v>
      </c>
      <c r="L3503" s="3" t="s">
        <v>24918</v>
      </c>
    </row>
    <row r="3504" spans="1:12" x14ac:dyDescent="0.2">
      <c r="A3504" s="1">
        <v>3503</v>
      </c>
      <c r="B3504" s="2" t="s">
        <v>24919</v>
      </c>
      <c r="C3504" s="2" t="s">
        <v>2067</v>
      </c>
      <c r="D3504" s="2" t="s">
        <v>6932</v>
      </c>
      <c r="E3504" s="2" t="s">
        <v>24920</v>
      </c>
      <c r="F3504" s="2" t="s">
        <v>24921</v>
      </c>
      <c r="G3504" s="2" t="s">
        <v>6506</v>
      </c>
      <c r="H3504" s="2" t="s">
        <v>24922</v>
      </c>
      <c r="I3504" s="2" t="s">
        <v>24923</v>
      </c>
      <c r="J3504" s="3" t="s">
        <v>24924</v>
      </c>
      <c r="K3504" s="4">
        <v>44579</v>
      </c>
      <c r="L3504" s="3" t="s">
        <v>21934</v>
      </c>
    </row>
    <row r="3505" spans="1:12" x14ac:dyDescent="0.2">
      <c r="A3505" s="1">
        <v>3504</v>
      </c>
      <c r="B3505" s="2" t="s">
        <v>24925</v>
      </c>
      <c r="C3505" s="2" t="s">
        <v>5000</v>
      </c>
      <c r="D3505" s="2" t="s">
        <v>3506</v>
      </c>
      <c r="E3505" s="2" t="s">
        <v>22098</v>
      </c>
      <c r="F3505" s="2" t="s">
        <v>24926</v>
      </c>
      <c r="G3505" s="2" t="s">
        <v>200</v>
      </c>
      <c r="H3505" s="2" t="s">
        <v>24927</v>
      </c>
      <c r="I3505" s="2" t="s">
        <v>24928</v>
      </c>
      <c r="J3505" s="3" t="s">
        <v>24929</v>
      </c>
      <c r="K3505" s="4">
        <v>44160</v>
      </c>
      <c r="L3505" s="3" t="s">
        <v>24930</v>
      </c>
    </row>
    <row r="3506" spans="1:12" x14ac:dyDescent="0.2">
      <c r="A3506" s="1">
        <v>3505</v>
      </c>
      <c r="B3506" s="2" t="s">
        <v>24931</v>
      </c>
      <c r="C3506" s="2" t="s">
        <v>253</v>
      </c>
      <c r="D3506" s="2" t="s">
        <v>3443</v>
      </c>
      <c r="E3506" s="2" t="s">
        <v>24932</v>
      </c>
      <c r="F3506" s="2" t="s">
        <v>24933</v>
      </c>
      <c r="G3506" s="2" t="s">
        <v>1213</v>
      </c>
      <c r="H3506" s="2" t="s">
        <v>24934</v>
      </c>
      <c r="I3506" s="2" t="s">
        <v>24935</v>
      </c>
      <c r="J3506" s="3" t="s">
        <v>24936</v>
      </c>
      <c r="K3506" s="4">
        <v>44639</v>
      </c>
      <c r="L3506" s="3" t="s">
        <v>24937</v>
      </c>
    </row>
    <row r="3507" spans="1:12" x14ac:dyDescent="0.2">
      <c r="A3507" s="1">
        <v>3506</v>
      </c>
      <c r="B3507" s="2" t="s">
        <v>24938</v>
      </c>
      <c r="C3507" s="2" t="s">
        <v>9270</v>
      </c>
      <c r="D3507" s="2" t="s">
        <v>4962</v>
      </c>
      <c r="E3507" s="2" t="s">
        <v>24939</v>
      </c>
      <c r="F3507" s="2" t="s">
        <v>24940</v>
      </c>
      <c r="G3507" s="2" t="s">
        <v>1336</v>
      </c>
      <c r="H3507" s="2" t="s">
        <v>24941</v>
      </c>
      <c r="I3507" s="2" t="s">
        <v>24942</v>
      </c>
      <c r="J3507" s="3" t="s">
        <v>24943</v>
      </c>
      <c r="K3507" s="4">
        <v>44070</v>
      </c>
      <c r="L3507" s="3" t="s">
        <v>24944</v>
      </c>
    </row>
    <row r="3508" spans="1:12" x14ac:dyDescent="0.2">
      <c r="A3508" s="1">
        <v>3507</v>
      </c>
      <c r="B3508" s="2" t="s">
        <v>24945</v>
      </c>
      <c r="C3508" s="2" t="s">
        <v>2358</v>
      </c>
      <c r="D3508" s="2" t="s">
        <v>346</v>
      </c>
      <c r="E3508" s="2" t="s">
        <v>24946</v>
      </c>
      <c r="F3508" s="2" t="s">
        <v>24947</v>
      </c>
      <c r="G3508" s="2" t="s">
        <v>7036</v>
      </c>
      <c r="H3508" s="2" t="s">
        <v>24948</v>
      </c>
      <c r="I3508" s="2" t="s">
        <v>24949</v>
      </c>
      <c r="J3508" s="3" t="s">
        <v>24950</v>
      </c>
      <c r="K3508" s="4">
        <v>44452</v>
      </c>
      <c r="L3508" s="3" t="s">
        <v>24951</v>
      </c>
    </row>
    <row r="3509" spans="1:12" x14ac:dyDescent="0.2">
      <c r="A3509" s="1">
        <v>3508</v>
      </c>
      <c r="B3509" s="2" t="s">
        <v>24952</v>
      </c>
      <c r="C3509" s="2" t="s">
        <v>2349</v>
      </c>
      <c r="D3509" s="2" t="s">
        <v>11762</v>
      </c>
      <c r="E3509" s="2" t="s">
        <v>24024</v>
      </c>
      <c r="F3509" s="2" t="s">
        <v>24953</v>
      </c>
      <c r="G3509" s="2" t="s">
        <v>3729</v>
      </c>
      <c r="H3509" s="2" t="s">
        <v>24954</v>
      </c>
      <c r="I3509" s="2" t="s">
        <v>24955</v>
      </c>
      <c r="J3509" s="3" t="s">
        <v>24956</v>
      </c>
      <c r="K3509" s="4">
        <v>44263</v>
      </c>
      <c r="L3509" s="3" t="s">
        <v>24957</v>
      </c>
    </row>
    <row r="3510" spans="1:12" x14ac:dyDescent="0.2">
      <c r="A3510" s="1">
        <v>3509</v>
      </c>
      <c r="B3510" s="2" t="s">
        <v>24958</v>
      </c>
      <c r="C3510" s="2" t="s">
        <v>3735</v>
      </c>
      <c r="D3510" s="2" t="s">
        <v>9788</v>
      </c>
      <c r="E3510" s="2" t="s">
        <v>5017</v>
      </c>
      <c r="F3510" s="2" t="s">
        <v>24959</v>
      </c>
      <c r="G3510" s="2" t="s">
        <v>1104</v>
      </c>
      <c r="H3510" s="2">
        <f>1-569-760-7285</f>
        <v>-8613</v>
      </c>
      <c r="I3510" s="2" t="s">
        <v>24960</v>
      </c>
      <c r="J3510" s="3" t="s">
        <v>24961</v>
      </c>
      <c r="K3510" s="4">
        <v>44330</v>
      </c>
      <c r="L3510" s="3" t="s">
        <v>24962</v>
      </c>
    </row>
    <row r="3511" spans="1:12" x14ac:dyDescent="0.2">
      <c r="A3511" s="1">
        <v>3510</v>
      </c>
      <c r="B3511" s="2" t="s">
        <v>24963</v>
      </c>
      <c r="C3511" s="2" t="s">
        <v>4655</v>
      </c>
      <c r="D3511" s="2" t="s">
        <v>473</v>
      </c>
      <c r="E3511" s="2" t="s">
        <v>24964</v>
      </c>
      <c r="F3511" s="2" t="s">
        <v>24965</v>
      </c>
      <c r="G3511" s="2" t="s">
        <v>3404</v>
      </c>
      <c r="H3511" s="2" t="s">
        <v>24966</v>
      </c>
      <c r="I3511" s="2" t="s">
        <v>24967</v>
      </c>
      <c r="J3511" s="3" t="s">
        <v>24968</v>
      </c>
      <c r="K3511" s="4">
        <v>44302</v>
      </c>
      <c r="L3511" s="3" t="s">
        <v>24969</v>
      </c>
    </row>
    <row r="3512" spans="1:12" x14ac:dyDescent="0.2">
      <c r="A3512" s="1">
        <v>3511</v>
      </c>
      <c r="B3512" s="2" t="s">
        <v>24970</v>
      </c>
      <c r="C3512" s="2" t="s">
        <v>61</v>
      </c>
      <c r="D3512" s="2" t="s">
        <v>20194</v>
      </c>
      <c r="E3512" s="2" t="s">
        <v>24971</v>
      </c>
      <c r="F3512" s="2" t="s">
        <v>24972</v>
      </c>
      <c r="G3512" s="2" t="s">
        <v>217</v>
      </c>
      <c r="H3512" s="2">
        <f>1-312-308-3209</f>
        <v>-3828</v>
      </c>
      <c r="I3512" s="2" t="s">
        <v>24973</v>
      </c>
      <c r="J3512" s="3" t="s">
        <v>24974</v>
      </c>
      <c r="K3512" s="4">
        <v>44526</v>
      </c>
      <c r="L3512" s="3" t="s">
        <v>9582</v>
      </c>
    </row>
    <row r="3513" spans="1:12" x14ac:dyDescent="0.2">
      <c r="A3513" s="1">
        <v>3512</v>
      </c>
      <c r="B3513" s="2" t="s">
        <v>24975</v>
      </c>
      <c r="C3513" s="2" t="s">
        <v>10060</v>
      </c>
      <c r="D3513" s="2" t="s">
        <v>4551</v>
      </c>
      <c r="E3513" s="2" t="s">
        <v>24976</v>
      </c>
      <c r="F3513" s="2" t="s">
        <v>24977</v>
      </c>
      <c r="G3513" s="2" t="s">
        <v>1148</v>
      </c>
      <c r="H3513" s="2" t="s">
        <v>24978</v>
      </c>
      <c r="I3513" s="2">
        <v>7696015538</v>
      </c>
      <c r="J3513" s="3" t="s">
        <v>24979</v>
      </c>
      <c r="K3513" s="4">
        <v>43997</v>
      </c>
      <c r="L3513" s="3" t="s">
        <v>24980</v>
      </c>
    </row>
    <row r="3514" spans="1:12" x14ac:dyDescent="0.2">
      <c r="A3514" s="1">
        <v>3513</v>
      </c>
      <c r="B3514" s="2" t="s">
        <v>24981</v>
      </c>
      <c r="C3514" s="2" t="s">
        <v>316</v>
      </c>
      <c r="D3514" s="2" t="s">
        <v>793</v>
      </c>
      <c r="E3514" s="2" t="s">
        <v>24982</v>
      </c>
      <c r="F3514" s="2" t="s">
        <v>24983</v>
      </c>
      <c r="G3514" s="2" t="s">
        <v>1882</v>
      </c>
      <c r="H3514" s="2" t="s">
        <v>24984</v>
      </c>
      <c r="I3514" s="2" t="s">
        <v>24985</v>
      </c>
      <c r="J3514" s="3" t="s">
        <v>24986</v>
      </c>
      <c r="K3514" s="4">
        <v>44187</v>
      </c>
      <c r="L3514" s="3" t="s">
        <v>24987</v>
      </c>
    </row>
    <row r="3515" spans="1:12" x14ac:dyDescent="0.2">
      <c r="A3515" s="1">
        <v>3514</v>
      </c>
      <c r="B3515" s="2" t="s">
        <v>24988</v>
      </c>
      <c r="C3515" s="2" t="s">
        <v>1118</v>
      </c>
      <c r="D3515" s="2" t="s">
        <v>1323</v>
      </c>
      <c r="E3515" s="2" t="s">
        <v>24989</v>
      </c>
      <c r="F3515" s="2" t="s">
        <v>24990</v>
      </c>
      <c r="G3515" s="2" t="s">
        <v>3302</v>
      </c>
      <c r="H3515" s="2" t="s">
        <v>24991</v>
      </c>
      <c r="I3515" s="2" t="s">
        <v>24992</v>
      </c>
      <c r="J3515" s="3" t="s">
        <v>24993</v>
      </c>
      <c r="K3515" s="4">
        <v>44093</v>
      </c>
      <c r="L3515" s="3" t="s">
        <v>24994</v>
      </c>
    </row>
    <row r="3516" spans="1:12" x14ac:dyDescent="0.2">
      <c r="A3516" s="1">
        <v>3515</v>
      </c>
      <c r="B3516" s="2" t="s">
        <v>24995</v>
      </c>
      <c r="C3516" s="2" t="s">
        <v>15257</v>
      </c>
      <c r="D3516" s="2" t="s">
        <v>3981</v>
      </c>
      <c r="E3516" s="2" t="s">
        <v>24996</v>
      </c>
      <c r="F3516" s="2" t="s">
        <v>24997</v>
      </c>
      <c r="G3516" s="2" t="s">
        <v>779</v>
      </c>
      <c r="H3516" s="2" t="s">
        <v>24998</v>
      </c>
      <c r="I3516" s="2" t="s">
        <v>24999</v>
      </c>
      <c r="J3516" s="3" t="s">
        <v>25000</v>
      </c>
      <c r="K3516" s="4">
        <v>44545</v>
      </c>
      <c r="L3516" s="3" t="s">
        <v>25001</v>
      </c>
    </row>
    <row r="3517" spans="1:12" x14ac:dyDescent="0.2">
      <c r="A3517" s="1">
        <v>3516</v>
      </c>
      <c r="B3517" s="2" t="s">
        <v>25002</v>
      </c>
      <c r="C3517" s="2" t="s">
        <v>3237</v>
      </c>
      <c r="D3517" s="2" t="s">
        <v>6997</v>
      </c>
      <c r="E3517" s="2" t="s">
        <v>25003</v>
      </c>
      <c r="F3517" s="2" t="s">
        <v>25004</v>
      </c>
      <c r="G3517" s="2" t="s">
        <v>134</v>
      </c>
      <c r="H3517" s="2" t="s">
        <v>25005</v>
      </c>
      <c r="I3517" s="2" t="s">
        <v>25006</v>
      </c>
      <c r="J3517" s="3" t="s">
        <v>25007</v>
      </c>
      <c r="K3517" s="4">
        <v>44622</v>
      </c>
      <c r="L3517" s="3" t="s">
        <v>25008</v>
      </c>
    </row>
    <row r="3518" spans="1:12" x14ac:dyDescent="0.2">
      <c r="A3518" s="1">
        <v>3517</v>
      </c>
      <c r="B3518" s="2" t="s">
        <v>25009</v>
      </c>
      <c r="C3518" s="2" t="s">
        <v>2667</v>
      </c>
      <c r="D3518" s="2" t="s">
        <v>4647</v>
      </c>
      <c r="E3518" s="2" t="s">
        <v>25010</v>
      </c>
      <c r="F3518" s="2" t="s">
        <v>25011</v>
      </c>
      <c r="G3518" s="2" t="s">
        <v>976</v>
      </c>
      <c r="H3518" s="2" t="s">
        <v>25012</v>
      </c>
      <c r="I3518" s="2" t="s">
        <v>25013</v>
      </c>
      <c r="J3518" s="3" t="s">
        <v>25014</v>
      </c>
      <c r="K3518" s="4">
        <v>44630</v>
      </c>
      <c r="L3518" s="3" t="s">
        <v>25015</v>
      </c>
    </row>
    <row r="3519" spans="1:12" x14ac:dyDescent="0.2">
      <c r="A3519" s="1">
        <v>3518</v>
      </c>
      <c r="B3519" s="2" t="s">
        <v>25016</v>
      </c>
      <c r="C3519" s="2" t="s">
        <v>3661</v>
      </c>
      <c r="D3519" s="2" t="s">
        <v>25017</v>
      </c>
      <c r="E3519" s="2" t="s">
        <v>25018</v>
      </c>
      <c r="F3519" s="2" t="s">
        <v>25019</v>
      </c>
      <c r="G3519" s="2" t="s">
        <v>3561</v>
      </c>
      <c r="H3519" s="2" t="s">
        <v>25020</v>
      </c>
      <c r="I3519" s="2" t="s">
        <v>25021</v>
      </c>
      <c r="J3519" s="3" t="s">
        <v>25022</v>
      </c>
      <c r="K3519" s="4">
        <v>44182</v>
      </c>
      <c r="L3519" s="3" t="s">
        <v>25023</v>
      </c>
    </row>
    <row r="3520" spans="1:12" x14ac:dyDescent="0.2">
      <c r="A3520" s="1">
        <v>3519</v>
      </c>
      <c r="B3520" s="2" t="s">
        <v>25024</v>
      </c>
      <c r="C3520" s="2" t="s">
        <v>4430</v>
      </c>
      <c r="D3520" s="2" t="s">
        <v>2539</v>
      </c>
      <c r="E3520" s="2" t="s">
        <v>25025</v>
      </c>
      <c r="F3520" s="2" t="s">
        <v>25026</v>
      </c>
      <c r="G3520" s="2" t="s">
        <v>2015</v>
      </c>
      <c r="H3520" s="2" t="s">
        <v>25027</v>
      </c>
      <c r="I3520" s="2" t="s">
        <v>25028</v>
      </c>
      <c r="J3520" s="3" t="s">
        <v>25029</v>
      </c>
      <c r="K3520" s="4">
        <v>43873</v>
      </c>
      <c r="L3520" s="3" t="s">
        <v>25030</v>
      </c>
    </row>
    <row r="3521" spans="1:12" x14ac:dyDescent="0.2">
      <c r="A3521" s="1">
        <v>3520</v>
      </c>
      <c r="B3521" s="2" t="s">
        <v>25031</v>
      </c>
      <c r="C3521" s="2" t="s">
        <v>888</v>
      </c>
      <c r="D3521" s="2" t="s">
        <v>4146</v>
      </c>
      <c r="E3521" s="2" t="s">
        <v>25032</v>
      </c>
      <c r="F3521" s="2" t="s">
        <v>10769</v>
      </c>
      <c r="G3521" s="2" t="s">
        <v>2680</v>
      </c>
      <c r="H3521" s="2" t="s">
        <v>25033</v>
      </c>
      <c r="I3521" s="2" t="s">
        <v>25034</v>
      </c>
      <c r="J3521" s="3" t="s">
        <v>25035</v>
      </c>
      <c r="K3521" s="4">
        <v>43990</v>
      </c>
      <c r="L3521" s="3" t="s">
        <v>25036</v>
      </c>
    </row>
    <row r="3522" spans="1:12" x14ac:dyDescent="0.2">
      <c r="A3522" s="1">
        <v>3521</v>
      </c>
      <c r="B3522" s="2" t="s">
        <v>25037</v>
      </c>
      <c r="C3522" s="2" t="s">
        <v>4359</v>
      </c>
      <c r="D3522" s="2" t="s">
        <v>9034</v>
      </c>
      <c r="E3522" s="2" t="s">
        <v>25038</v>
      </c>
      <c r="F3522" s="2" t="s">
        <v>25039</v>
      </c>
      <c r="G3522" s="2" t="s">
        <v>723</v>
      </c>
      <c r="H3522" s="2" t="s">
        <v>25040</v>
      </c>
      <c r="I3522" s="2" t="s">
        <v>25041</v>
      </c>
      <c r="J3522" s="3" t="s">
        <v>25042</v>
      </c>
      <c r="K3522" s="4">
        <v>44390</v>
      </c>
      <c r="L3522" s="3" t="s">
        <v>25043</v>
      </c>
    </row>
    <row r="3523" spans="1:12" x14ac:dyDescent="0.2">
      <c r="A3523" s="1">
        <v>3522</v>
      </c>
      <c r="B3523" s="2" t="s">
        <v>25044</v>
      </c>
      <c r="C3523" s="2" t="s">
        <v>3308</v>
      </c>
      <c r="D3523" s="2" t="s">
        <v>1288</v>
      </c>
      <c r="E3523" s="2" t="s">
        <v>25045</v>
      </c>
      <c r="F3523" s="2" t="s">
        <v>25046</v>
      </c>
      <c r="G3523" s="2" t="s">
        <v>1148</v>
      </c>
      <c r="H3523" s="2" t="s">
        <v>25047</v>
      </c>
      <c r="I3523" s="2" t="s">
        <v>25048</v>
      </c>
      <c r="J3523" s="3" t="s">
        <v>25049</v>
      </c>
      <c r="K3523" s="4">
        <v>44091</v>
      </c>
      <c r="L3523" s="3" t="s">
        <v>25050</v>
      </c>
    </row>
    <row r="3524" spans="1:12" x14ac:dyDescent="0.2">
      <c r="A3524" s="1">
        <v>3523</v>
      </c>
      <c r="B3524" s="2" t="s">
        <v>25051</v>
      </c>
      <c r="C3524" s="2" t="s">
        <v>746</v>
      </c>
      <c r="D3524" s="2" t="s">
        <v>17092</v>
      </c>
      <c r="E3524" s="2" t="s">
        <v>25052</v>
      </c>
      <c r="F3524" s="2" t="s">
        <v>25053</v>
      </c>
      <c r="G3524" s="2" t="s">
        <v>3905</v>
      </c>
      <c r="H3524" s="2" t="s">
        <v>25054</v>
      </c>
      <c r="I3524" s="2" t="s">
        <v>25055</v>
      </c>
      <c r="J3524" s="3" t="s">
        <v>25056</v>
      </c>
      <c r="K3524" s="4">
        <v>44580</v>
      </c>
      <c r="L3524" s="3" t="s">
        <v>25057</v>
      </c>
    </row>
    <row r="3525" spans="1:12" x14ac:dyDescent="0.2">
      <c r="A3525" s="1">
        <v>3524</v>
      </c>
      <c r="B3525" s="2" t="s">
        <v>25058</v>
      </c>
      <c r="C3525" s="2" t="s">
        <v>6497</v>
      </c>
      <c r="D3525" s="2" t="s">
        <v>22993</v>
      </c>
      <c r="E3525" s="2" t="s">
        <v>25059</v>
      </c>
      <c r="F3525" s="2" t="s">
        <v>25060</v>
      </c>
      <c r="G3525" s="2" t="s">
        <v>437</v>
      </c>
      <c r="H3525" s="2" t="s">
        <v>25061</v>
      </c>
      <c r="I3525" s="2" t="s">
        <v>25062</v>
      </c>
      <c r="J3525" s="3" t="s">
        <v>25063</v>
      </c>
      <c r="K3525" s="4">
        <v>44377</v>
      </c>
      <c r="L3525" s="3" t="s">
        <v>25064</v>
      </c>
    </row>
    <row r="3526" spans="1:12" x14ac:dyDescent="0.2">
      <c r="A3526" s="1">
        <v>3525</v>
      </c>
      <c r="B3526" s="2" t="s">
        <v>25065</v>
      </c>
      <c r="C3526" s="2" t="s">
        <v>1662</v>
      </c>
      <c r="D3526" s="2" t="s">
        <v>1370</v>
      </c>
      <c r="E3526" s="2" t="s">
        <v>25066</v>
      </c>
      <c r="F3526" s="2" t="s">
        <v>25067</v>
      </c>
      <c r="G3526" s="2" t="s">
        <v>1738</v>
      </c>
      <c r="H3526" s="2">
        <f>1-668-446-8808</f>
        <v>-9921</v>
      </c>
      <c r="I3526" s="2" t="s">
        <v>25068</v>
      </c>
      <c r="J3526" s="3" t="s">
        <v>25069</v>
      </c>
      <c r="K3526" s="4">
        <v>44709</v>
      </c>
      <c r="L3526" s="3" t="s">
        <v>25070</v>
      </c>
    </row>
    <row r="3527" spans="1:12" x14ac:dyDescent="0.2">
      <c r="A3527" s="1">
        <v>3526</v>
      </c>
      <c r="B3527" s="2" t="s">
        <v>25071</v>
      </c>
      <c r="C3527" s="2" t="s">
        <v>6813</v>
      </c>
      <c r="D3527" s="2" t="s">
        <v>7289</v>
      </c>
      <c r="E3527" s="2" t="s">
        <v>25072</v>
      </c>
      <c r="F3527" s="2" t="s">
        <v>25073</v>
      </c>
      <c r="G3527" s="2" t="s">
        <v>1712</v>
      </c>
      <c r="H3527" s="2" t="s">
        <v>25074</v>
      </c>
      <c r="I3527" s="2" t="s">
        <v>25075</v>
      </c>
      <c r="J3527" s="3" t="s">
        <v>25076</v>
      </c>
      <c r="K3527" s="4">
        <v>43907</v>
      </c>
      <c r="L3527" s="3" t="s">
        <v>12080</v>
      </c>
    </row>
    <row r="3528" spans="1:12" x14ac:dyDescent="0.2">
      <c r="A3528" s="1">
        <v>3527</v>
      </c>
      <c r="B3528" s="2" t="s">
        <v>25077</v>
      </c>
      <c r="C3528" s="2" t="s">
        <v>17417</v>
      </c>
      <c r="D3528" s="2" t="s">
        <v>4932</v>
      </c>
      <c r="E3528" s="2" t="s">
        <v>25078</v>
      </c>
      <c r="F3528" s="2" t="s">
        <v>25079</v>
      </c>
      <c r="G3528" s="2" t="s">
        <v>1168</v>
      </c>
      <c r="H3528" s="2" t="s">
        <v>25080</v>
      </c>
      <c r="I3528" s="2" t="s">
        <v>25081</v>
      </c>
      <c r="J3528" s="3" t="s">
        <v>25082</v>
      </c>
      <c r="K3528" s="4">
        <v>44219</v>
      </c>
      <c r="L3528" s="3" t="s">
        <v>13141</v>
      </c>
    </row>
    <row r="3529" spans="1:12" x14ac:dyDescent="0.2">
      <c r="A3529" s="1">
        <v>3528</v>
      </c>
      <c r="B3529" s="2" t="s">
        <v>25083</v>
      </c>
      <c r="C3529" s="2" t="s">
        <v>5115</v>
      </c>
      <c r="D3529" s="2" t="s">
        <v>8383</v>
      </c>
      <c r="E3529" s="2" t="s">
        <v>25084</v>
      </c>
      <c r="F3529" s="2" t="s">
        <v>25085</v>
      </c>
      <c r="G3529" s="2" t="s">
        <v>1326</v>
      </c>
      <c r="H3529" s="2">
        <f>1-86-365-785</f>
        <v>-1235</v>
      </c>
      <c r="I3529" s="2" t="s">
        <v>25086</v>
      </c>
      <c r="J3529" s="3" t="s">
        <v>25087</v>
      </c>
      <c r="K3529" s="4">
        <v>43964</v>
      </c>
      <c r="L3529" s="3" t="s">
        <v>25088</v>
      </c>
    </row>
    <row r="3530" spans="1:12" x14ac:dyDescent="0.2">
      <c r="A3530" s="1">
        <v>3529</v>
      </c>
      <c r="B3530" s="5" t="s">
        <v>25089</v>
      </c>
      <c r="C3530" s="2" t="s">
        <v>7699</v>
      </c>
      <c r="D3530" s="2" t="s">
        <v>23733</v>
      </c>
      <c r="E3530" s="2" t="s">
        <v>25090</v>
      </c>
      <c r="F3530" s="2" t="s">
        <v>25091</v>
      </c>
      <c r="G3530" s="2" t="s">
        <v>511</v>
      </c>
      <c r="H3530" s="2">
        <f>1-585-188-7266</f>
        <v>-8038</v>
      </c>
      <c r="I3530" s="2" t="s">
        <v>25092</v>
      </c>
      <c r="J3530" s="3" t="s">
        <v>25093</v>
      </c>
      <c r="K3530" s="4">
        <v>44581</v>
      </c>
      <c r="L3530" s="3" t="s">
        <v>25094</v>
      </c>
    </row>
    <row r="3531" spans="1:12" x14ac:dyDescent="0.2">
      <c r="A3531" s="1">
        <v>3530</v>
      </c>
      <c r="B3531" s="2" t="s">
        <v>25095</v>
      </c>
      <c r="C3531" s="2" t="s">
        <v>21158</v>
      </c>
      <c r="D3531" s="2" t="s">
        <v>25096</v>
      </c>
      <c r="E3531" s="2" t="s">
        <v>25097</v>
      </c>
      <c r="F3531" s="2" t="s">
        <v>25098</v>
      </c>
      <c r="G3531" s="2" t="s">
        <v>1158</v>
      </c>
      <c r="H3531" s="2" t="s">
        <v>25099</v>
      </c>
      <c r="I3531" s="2" t="s">
        <v>25100</v>
      </c>
      <c r="J3531" s="3" t="s">
        <v>25101</v>
      </c>
      <c r="K3531" s="4">
        <v>44099</v>
      </c>
      <c r="L3531" s="3" t="s">
        <v>25102</v>
      </c>
    </row>
    <row r="3532" spans="1:12" x14ac:dyDescent="0.2">
      <c r="A3532" s="1">
        <v>3531</v>
      </c>
      <c r="B3532" s="2" t="s">
        <v>25103</v>
      </c>
      <c r="C3532" s="2" t="s">
        <v>4096</v>
      </c>
      <c r="D3532" s="2" t="s">
        <v>7562</v>
      </c>
      <c r="E3532" s="2" t="s">
        <v>25104</v>
      </c>
      <c r="F3532" s="2" t="s">
        <v>25105</v>
      </c>
      <c r="G3532" s="2" t="s">
        <v>3729</v>
      </c>
      <c r="H3532" s="2" t="s">
        <v>25106</v>
      </c>
      <c r="I3532" s="2" t="s">
        <v>25107</v>
      </c>
      <c r="J3532" s="3" t="s">
        <v>25108</v>
      </c>
      <c r="K3532" s="4">
        <v>43842</v>
      </c>
      <c r="L3532" s="3" t="s">
        <v>23287</v>
      </c>
    </row>
    <row r="3533" spans="1:12" x14ac:dyDescent="0.2">
      <c r="A3533" s="1">
        <v>3532</v>
      </c>
      <c r="B3533" s="2" t="s">
        <v>25109</v>
      </c>
      <c r="C3533" s="2" t="s">
        <v>1313</v>
      </c>
      <c r="D3533" s="2" t="s">
        <v>1922</v>
      </c>
      <c r="E3533" s="2" t="s">
        <v>25110</v>
      </c>
      <c r="F3533" s="2" t="s">
        <v>25111</v>
      </c>
      <c r="G3533" s="2" t="s">
        <v>27</v>
      </c>
      <c r="H3533" s="2" t="s">
        <v>25112</v>
      </c>
      <c r="I3533" s="2" t="s">
        <v>25113</v>
      </c>
      <c r="J3533" s="3" t="s">
        <v>25114</v>
      </c>
      <c r="K3533" s="4">
        <v>44192</v>
      </c>
      <c r="L3533" s="3" t="s">
        <v>25115</v>
      </c>
    </row>
    <row r="3534" spans="1:12" x14ac:dyDescent="0.2">
      <c r="A3534" s="1">
        <v>3533</v>
      </c>
      <c r="B3534" s="2" t="s">
        <v>25116</v>
      </c>
      <c r="C3534" s="2" t="s">
        <v>4293</v>
      </c>
      <c r="D3534" s="2" t="s">
        <v>3012</v>
      </c>
      <c r="E3534" s="2" t="s">
        <v>25117</v>
      </c>
      <c r="F3534" s="2" t="s">
        <v>25118</v>
      </c>
      <c r="G3534" s="2" t="s">
        <v>1140</v>
      </c>
      <c r="H3534" s="2" t="s">
        <v>25119</v>
      </c>
      <c r="I3534" s="2" t="s">
        <v>25120</v>
      </c>
      <c r="J3534" s="3" t="s">
        <v>25121</v>
      </c>
      <c r="K3534" s="4">
        <v>44117</v>
      </c>
      <c r="L3534" s="3" t="s">
        <v>14562</v>
      </c>
    </row>
    <row r="3535" spans="1:12" x14ac:dyDescent="0.2">
      <c r="A3535" s="1">
        <v>3534</v>
      </c>
      <c r="B3535" s="2" t="s">
        <v>25122</v>
      </c>
      <c r="C3535" s="2" t="s">
        <v>1466</v>
      </c>
      <c r="D3535" s="2" t="s">
        <v>6356</v>
      </c>
      <c r="E3535" s="2" t="s">
        <v>25123</v>
      </c>
      <c r="F3535" s="2" t="s">
        <v>25124</v>
      </c>
      <c r="G3535" s="2" t="s">
        <v>1712</v>
      </c>
      <c r="H3535" s="2" t="s">
        <v>25125</v>
      </c>
      <c r="I3535" s="2" t="s">
        <v>25126</v>
      </c>
      <c r="J3535" s="3" t="s">
        <v>25127</v>
      </c>
      <c r="K3535" s="4">
        <v>43945</v>
      </c>
      <c r="L3535" s="3" t="s">
        <v>25128</v>
      </c>
    </row>
    <row r="3536" spans="1:12" x14ac:dyDescent="0.2">
      <c r="A3536" s="1">
        <v>3535</v>
      </c>
      <c r="B3536" s="2" t="s">
        <v>25129</v>
      </c>
      <c r="C3536" s="2" t="s">
        <v>3434</v>
      </c>
      <c r="D3536" s="2" t="s">
        <v>2245</v>
      </c>
      <c r="E3536" s="2" t="s">
        <v>25130</v>
      </c>
      <c r="F3536" s="2" t="s">
        <v>25131</v>
      </c>
      <c r="G3536" s="2" t="s">
        <v>2636</v>
      </c>
      <c r="H3536" s="2" t="s">
        <v>25132</v>
      </c>
      <c r="I3536" s="2" t="s">
        <v>25133</v>
      </c>
      <c r="J3536" s="3" t="s">
        <v>25134</v>
      </c>
      <c r="K3536" s="4">
        <v>44068</v>
      </c>
      <c r="L3536" s="3" t="s">
        <v>25135</v>
      </c>
    </row>
    <row r="3537" spans="1:12" x14ac:dyDescent="0.2">
      <c r="A3537" s="1">
        <v>3536</v>
      </c>
      <c r="B3537" s="2" t="s">
        <v>25136</v>
      </c>
      <c r="C3537" s="2" t="s">
        <v>1417</v>
      </c>
      <c r="D3537" s="2" t="s">
        <v>1155</v>
      </c>
      <c r="E3537" s="2" t="s">
        <v>9263</v>
      </c>
      <c r="F3537" s="2" t="s">
        <v>25137</v>
      </c>
      <c r="G3537" s="2" t="s">
        <v>320</v>
      </c>
      <c r="H3537" s="2">
        <v>3697106605</v>
      </c>
      <c r="I3537" s="2" t="s">
        <v>25138</v>
      </c>
      <c r="J3537" s="3" t="s">
        <v>25139</v>
      </c>
      <c r="K3537" s="4">
        <v>43910</v>
      </c>
      <c r="L3537" s="3" t="s">
        <v>25140</v>
      </c>
    </row>
    <row r="3538" spans="1:12" x14ac:dyDescent="0.2">
      <c r="A3538" s="1">
        <v>3537</v>
      </c>
      <c r="B3538" s="2" t="s">
        <v>25141</v>
      </c>
      <c r="C3538" s="2" t="s">
        <v>13218</v>
      </c>
      <c r="D3538" s="2" t="s">
        <v>1254</v>
      </c>
      <c r="E3538" s="2" t="s">
        <v>25142</v>
      </c>
      <c r="F3538" s="2" t="s">
        <v>25143</v>
      </c>
      <c r="G3538" s="2" t="s">
        <v>1078</v>
      </c>
      <c r="H3538" s="2" t="s">
        <v>25144</v>
      </c>
      <c r="I3538" s="2" t="s">
        <v>25145</v>
      </c>
      <c r="J3538" s="3" t="s">
        <v>25146</v>
      </c>
      <c r="K3538" s="4">
        <v>44656</v>
      </c>
      <c r="L3538" s="3" t="s">
        <v>25147</v>
      </c>
    </row>
    <row r="3539" spans="1:12" x14ac:dyDescent="0.2">
      <c r="A3539" s="1">
        <v>3538</v>
      </c>
      <c r="B3539" s="2" t="s">
        <v>25148</v>
      </c>
      <c r="C3539" s="2" t="s">
        <v>1154</v>
      </c>
      <c r="D3539" s="2" t="s">
        <v>1426</v>
      </c>
      <c r="E3539" s="2" t="s">
        <v>25149</v>
      </c>
      <c r="F3539" s="2" t="s">
        <v>25150</v>
      </c>
      <c r="G3539" s="2" t="s">
        <v>1104</v>
      </c>
      <c r="H3539" s="2" t="s">
        <v>25151</v>
      </c>
      <c r="I3539" s="2" t="s">
        <v>25152</v>
      </c>
      <c r="J3539" s="3" t="s">
        <v>25153</v>
      </c>
      <c r="K3539" s="4">
        <v>44534</v>
      </c>
      <c r="L3539" s="3" t="s">
        <v>25154</v>
      </c>
    </row>
    <row r="3540" spans="1:12" x14ac:dyDescent="0.2">
      <c r="A3540" s="1">
        <v>3539</v>
      </c>
      <c r="B3540" s="2" t="s">
        <v>25155</v>
      </c>
      <c r="C3540" s="2" t="s">
        <v>7259</v>
      </c>
      <c r="D3540" s="2" t="s">
        <v>13786</v>
      </c>
      <c r="E3540" s="2" t="s">
        <v>25156</v>
      </c>
      <c r="F3540" s="2" t="s">
        <v>25157</v>
      </c>
      <c r="G3540" s="2" t="s">
        <v>72</v>
      </c>
      <c r="H3540" s="2" t="s">
        <v>25158</v>
      </c>
      <c r="I3540" s="2" t="s">
        <v>25159</v>
      </c>
      <c r="J3540" s="3" t="s">
        <v>25160</v>
      </c>
      <c r="K3540" s="4">
        <v>44065</v>
      </c>
      <c r="L3540" s="3" t="s">
        <v>25161</v>
      </c>
    </row>
    <row r="3541" spans="1:12" x14ac:dyDescent="0.2">
      <c r="A3541" s="1">
        <v>3540</v>
      </c>
      <c r="B3541" s="2" t="s">
        <v>25162</v>
      </c>
      <c r="C3541" s="2" t="s">
        <v>8549</v>
      </c>
      <c r="D3541" s="2" t="s">
        <v>10513</v>
      </c>
      <c r="E3541" s="2" t="s">
        <v>25163</v>
      </c>
      <c r="F3541" s="2" t="s">
        <v>14438</v>
      </c>
      <c r="G3541" s="2" t="s">
        <v>643</v>
      </c>
      <c r="H3541" s="2">
        <v>4084016763</v>
      </c>
      <c r="I3541" s="2" t="s">
        <v>25164</v>
      </c>
      <c r="J3541" s="3" t="s">
        <v>25165</v>
      </c>
      <c r="K3541" s="4">
        <v>44017</v>
      </c>
      <c r="L3541" s="3" t="s">
        <v>25166</v>
      </c>
    </row>
    <row r="3542" spans="1:12" x14ac:dyDescent="0.2">
      <c r="A3542" s="1">
        <v>3541</v>
      </c>
      <c r="B3542" s="2" t="s">
        <v>25167</v>
      </c>
      <c r="C3542" s="2" t="s">
        <v>16163</v>
      </c>
      <c r="D3542" s="2" t="s">
        <v>3393</v>
      </c>
      <c r="E3542" s="2" t="s">
        <v>25168</v>
      </c>
      <c r="F3542" s="2" t="s">
        <v>25169</v>
      </c>
      <c r="G3542" s="2" t="s">
        <v>2255</v>
      </c>
      <c r="H3542" s="2" t="s">
        <v>25170</v>
      </c>
      <c r="I3542" s="2" t="s">
        <v>25171</v>
      </c>
      <c r="J3542" s="3" t="s">
        <v>25172</v>
      </c>
      <c r="K3542" s="4">
        <v>44286</v>
      </c>
      <c r="L3542" s="3" t="s">
        <v>25173</v>
      </c>
    </row>
    <row r="3543" spans="1:12" x14ac:dyDescent="0.2">
      <c r="A3543" s="1">
        <v>3542</v>
      </c>
      <c r="B3543" s="2" t="s">
        <v>25174</v>
      </c>
      <c r="C3543" s="2" t="s">
        <v>3221</v>
      </c>
      <c r="D3543" s="2" t="s">
        <v>4878</v>
      </c>
      <c r="E3543" s="2" t="s">
        <v>25175</v>
      </c>
      <c r="F3543" s="2" t="s">
        <v>25176</v>
      </c>
      <c r="G3543" s="2" t="s">
        <v>3116</v>
      </c>
      <c r="H3543" s="2" t="s">
        <v>25177</v>
      </c>
      <c r="I3543" s="2" t="s">
        <v>25178</v>
      </c>
      <c r="J3543" s="3" t="s">
        <v>25179</v>
      </c>
      <c r="K3543" s="4">
        <v>44672</v>
      </c>
      <c r="L3543" s="3" t="s">
        <v>25180</v>
      </c>
    </row>
    <row r="3544" spans="1:12" x14ac:dyDescent="0.2">
      <c r="A3544" s="1">
        <v>3543</v>
      </c>
      <c r="B3544" s="2" t="s">
        <v>25181</v>
      </c>
      <c r="C3544" s="2" t="s">
        <v>4368</v>
      </c>
      <c r="D3544" s="2" t="s">
        <v>5980</v>
      </c>
      <c r="E3544" s="2" t="s">
        <v>25182</v>
      </c>
      <c r="F3544" s="2" t="s">
        <v>25183</v>
      </c>
      <c r="G3544" s="2" t="s">
        <v>64</v>
      </c>
      <c r="H3544" s="2" t="s">
        <v>25184</v>
      </c>
      <c r="I3544" s="2" t="s">
        <v>25185</v>
      </c>
      <c r="J3544" s="3" t="s">
        <v>25186</v>
      </c>
      <c r="K3544" s="4">
        <v>44157</v>
      </c>
      <c r="L3544" s="3" t="s">
        <v>25187</v>
      </c>
    </row>
    <row r="3545" spans="1:12" x14ac:dyDescent="0.2">
      <c r="A3545" s="1">
        <v>3544</v>
      </c>
      <c r="B3545" s="2" t="s">
        <v>25188</v>
      </c>
      <c r="C3545" s="2" t="s">
        <v>14850</v>
      </c>
      <c r="D3545" s="2" t="s">
        <v>6540</v>
      </c>
      <c r="E3545" s="2" t="s">
        <v>25189</v>
      </c>
      <c r="F3545" s="2" t="s">
        <v>25190</v>
      </c>
      <c r="G3545" s="2" t="s">
        <v>892</v>
      </c>
      <c r="H3545" s="2">
        <v>9067365456</v>
      </c>
      <c r="I3545" s="2">
        <v>7102431448</v>
      </c>
      <c r="J3545" s="3" t="s">
        <v>25191</v>
      </c>
      <c r="K3545" s="4">
        <v>44129</v>
      </c>
      <c r="L3545" s="3" t="s">
        <v>25192</v>
      </c>
    </row>
    <row r="3546" spans="1:12" x14ac:dyDescent="0.2">
      <c r="A3546" s="1">
        <v>3545</v>
      </c>
      <c r="B3546" s="2" t="s">
        <v>25193</v>
      </c>
      <c r="C3546" s="2" t="s">
        <v>23</v>
      </c>
      <c r="D3546" s="2" t="s">
        <v>290</v>
      </c>
      <c r="E3546" s="2" t="s">
        <v>25194</v>
      </c>
      <c r="F3546" s="2" t="s">
        <v>25195</v>
      </c>
      <c r="G3546" s="2" t="s">
        <v>2033</v>
      </c>
      <c r="H3546" s="2" t="s">
        <v>25196</v>
      </c>
      <c r="I3546" s="2" t="s">
        <v>25197</v>
      </c>
      <c r="J3546" s="3" t="s">
        <v>25198</v>
      </c>
      <c r="K3546" s="4">
        <v>44105</v>
      </c>
      <c r="L3546" s="3" t="s">
        <v>25199</v>
      </c>
    </row>
    <row r="3547" spans="1:12" x14ac:dyDescent="0.2">
      <c r="A3547" s="1">
        <v>3546</v>
      </c>
      <c r="B3547" s="2" t="s">
        <v>25200</v>
      </c>
      <c r="C3547" s="2" t="s">
        <v>2624</v>
      </c>
      <c r="D3547" s="2" t="s">
        <v>1193</v>
      </c>
      <c r="E3547" s="2" t="s">
        <v>25201</v>
      </c>
      <c r="F3547" s="2" t="s">
        <v>25202</v>
      </c>
      <c r="G3547" s="2" t="s">
        <v>1591</v>
      </c>
      <c r="H3547" s="2" t="s">
        <v>25203</v>
      </c>
      <c r="I3547" s="2" t="s">
        <v>25204</v>
      </c>
      <c r="J3547" s="3" t="s">
        <v>25205</v>
      </c>
      <c r="K3547" s="4">
        <v>44419</v>
      </c>
      <c r="L3547" s="3" t="s">
        <v>25206</v>
      </c>
    </row>
    <row r="3548" spans="1:12" x14ac:dyDescent="0.2">
      <c r="A3548" s="1">
        <v>3547</v>
      </c>
      <c r="B3548" s="2" t="s">
        <v>25207</v>
      </c>
      <c r="C3548" s="2" t="s">
        <v>4155</v>
      </c>
      <c r="D3548" s="2" t="s">
        <v>1254</v>
      </c>
      <c r="E3548" s="2" t="s">
        <v>25208</v>
      </c>
      <c r="F3548" s="2" t="s">
        <v>25209</v>
      </c>
      <c r="G3548" s="2" t="s">
        <v>635</v>
      </c>
      <c r="H3548" s="2" t="s">
        <v>25210</v>
      </c>
      <c r="I3548" s="2" t="s">
        <v>25211</v>
      </c>
      <c r="J3548" s="3" t="s">
        <v>25212</v>
      </c>
      <c r="K3548" s="4">
        <v>44486</v>
      </c>
      <c r="L3548" s="3" t="s">
        <v>21229</v>
      </c>
    </row>
    <row r="3549" spans="1:12" x14ac:dyDescent="0.2">
      <c r="A3549" s="1">
        <v>3548</v>
      </c>
      <c r="B3549" s="2" t="s">
        <v>25213</v>
      </c>
      <c r="C3549" s="2" t="s">
        <v>1962</v>
      </c>
      <c r="D3549" s="2" t="s">
        <v>12498</v>
      </c>
      <c r="E3549" s="2" t="s">
        <v>25214</v>
      </c>
      <c r="F3549" s="2" t="s">
        <v>25215</v>
      </c>
      <c r="G3549" s="2" t="s">
        <v>2859</v>
      </c>
      <c r="H3549" s="2" t="s">
        <v>25216</v>
      </c>
      <c r="I3549" s="2" t="s">
        <v>25217</v>
      </c>
      <c r="J3549" s="3" t="s">
        <v>25218</v>
      </c>
      <c r="K3549" s="4">
        <v>44302</v>
      </c>
      <c r="L3549" s="3" t="s">
        <v>25219</v>
      </c>
    </row>
    <row r="3550" spans="1:12" x14ac:dyDescent="0.2">
      <c r="A3550" s="1">
        <v>3549</v>
      </c>
      <c r="B3550" s="2" t="s">
        <v>25220</v>
      </c>
      <c r="C3550" s="2" t="s">
        <v>4985</v>
      </c>
      <c r="D3550" s="2" t="s">
        <v>357</v>
      </c>
      <c r="E3550" s="2" t="s">
        <v>25221</v>
      </c>
      <c r="F3550" s="2" t="s">
        <v>25222</v>
      </c>
      <c r="G3550" s="2" t="s">
        <v>2048</v>
      </c>
      <c r="H3550" s="2" t="s">
        <v>25223</v>
      </c>
      <c r="I3550" s="2">
        <v>7106233478</v>
      </c>
      <c r="J3550" s="3" t="s">
        <v>25224</v>
      </c>
      <c r="K3550" s="4">
        <v>43852</v>
      </c>
      <c r="L3550" s="3" t="s">
        <v>25225</v>
      </c>
    </row>
    <row r="3551" spans="1:12" x14ac:dyDescent="0.2">
      <c r="A3551" s="1">
        <v>3550</v>
      </c>
      <c r="B3551" s="2" t="s">
        <v>25226</v>
      </c>
      <c r="C3551" s="2" t="s">
        <v>14302</v>
      </c>
      <c r="D3551" s="2" t="s">
        <v>3964</v>
      </c>
      <c r="E3551" s="2" t="s">
        <v>25227</v>
      </c>
      <c r="F3551" s="2" t="s">
        <v>25228</v>
      </c>
      <c r="G3551" s="2" t="s">
        <v>181</v>
      </c>
      <c r="H3551" s="2" t="s">
        <v>25229</v>
      </c>
      <c r="I3551" s="2" t="s">
        <v>25230</v>
      </c>
      <c r="J3551" s="3" t="s">
        <v>25231</v>
      </c>
      <c r="K3551" s="4">
        <v>44317</v>
      </c>
      <c r="L3551" s="3" t="s">
        <v>12080</v>
      </c>
    </row>
    <row r="3552" spans="1:12" x14ac:dyDescent="0.2">
      <c r="A3552" s="1">
        <v>3551</v>
      </c>
      <c r="B3552" s="2" t="s">
        <v>25232</v>
      </c>
      <c r="C3552" s="2" t="s">
        <v>10650</v>
      </c>
      <c r="D3552" s="2" t="s">
        <v>9548</v>
      </c>
      <c r="E3552" s="2" t="s">
        <v>25233</v>
      </c>
      <c r="F3552" s="2" t="s">
        <v>25234</v>
      </c>
      <c r="G3552" s="2" t="s">
        <v>4492</v>
      </c>
      <c r="H3552" s="2" t="s">
        <v>25235</v>
      </c>
      <c r="I3552" s="2" t="s">
        <v>25236</v>
      </c>
      <c r="J3552" s="3" t="s">
        <v>25237</v>
      </c>
      <c r="K3552" s="4">
        <v>44180</v>
      </c>
      <c r="L3552" s="3" t="s">
        <v>25238</v>
      </c>
    </row>
    <row r="3553" spans="1:12" x14ac:dyDescent="0.2">
      <c r="A3553" s="1">
        <v>3552</v>
      </c>
      <c r="B3553" s="2" t="s">
        <v>25239</v>
      </c>
      <c r="C3553" s="2" t="s">
        <v>326</v>
      </c>
      <c r="D3553" s="2" t="s">
        <v>5533</v>
      </c>
      <c r="E3553" s="2" t="s">
        <v>25240</v>
      </c>
      <c r="F3553" s="2" t="s">
        <v>25241</v>
      </c>
      <c r="G3553" s="2" t="s">
        <v>1058</v>
      </c>
      <c r="H3553" s="2" t="s">
        <v>25242</v>
      </c>
      <c r="I3553" s="2" t="s">
        <v>25243</v>
      </c>
      <c r="J3553" s="3" t="s">
        <v>25244</v>
      </c>
      <c r="K3553" s="4">
        <v>43862</v>
      </c>
      <c r="L3553" s="3" t="s">
        <v>18771</v>
      </c>
    </row>
    <row r="3554" spans="1:12" x14ac:dyDescent="0.2">
      <c r="A3554" s="1">
        <v>3553</v>
      </c>
      <c r="B3554" s="2" t="s">
        <v>25245</v>
      </c>
      <c r="C3554" s="2" t="s">
        <v>1201</v>
      </c>
      <c r="D3554" s="2" t="s">
        <v>2799</v>
      </c>
      <c r="E3554" s="2" t="s">
        <v>25246</v>
      </c>
      <c r="F3554" s="2" t="s">
        <v>25247</v>
      </c>
      <c r="G3554" s="2" t="s">
        <v>4345</v>
      </c>
      <c r="H3554" s="2" t="s">
        <v>25248</v>
      </c>
      <c r="I3554" s="2" t="s">
        <v>25249</v>
      </c>
      <c r="J3554" s="3" t="s">
        <v>25250</v>
      </c>
      <c r="K3554" s="4">
        <v>44537</v>
      </c>
      <c r="L3554" s="3" t="s">
        <v>25251</v>
      </c>
    </row>
    <row r="3555" spans="1:12" x14ac:dyDescent="0.2">
      <c r="A3555" s="1">
        <v>3554</v>
      </c>
      <c r="B3555" s="2" t="s">
        <v>25252</v>
      </c>
      <c r="C3555" s="2" t="s">
        <v>3994</v>
      </c>
      <c r="D3555" s="2" t="s">
        <v>9788</v>
      </c>
      <c r="E3555" s="2" t="s">
        <v>25253</v>
      </c>
      <c r="F3555" s="2" t="s">
        <v>25254</v>
      </c>
      <c r="G3555" s="2" t="s">
        <v>378</v>
      </c>
      <c r="H3555" s="2" t="s">
        <v>25255</v>
      </c>
      <c r="I3555" s="2" t="s">
        <v>25256</v>
      </c>
      <c r="J3555" s="3" t="s">
        <v>25257</v>
      </c>
      <c r="K3555" s="4">
        <v>44463</v>
      </c>
      <c r="L3555" s="3" t="s">
        <v>25258</v>
      </c>
    </row>
    <row r="3556" spans="1:12" x14ac:dyDescent="0.2">
      <c r="A3556" s="1">
        <v>3555</v>
      </c>
      <c r="B3556" s="2" t="s">
        <v>25259</v>
      </c>
      <c r="C3556" s="2" t="s">
        <v>5390</v>
      </c>
      <c r="D3556" s="2" t="s">
        <v>9923</v>
      </c>
      <c r="E3556" s="2" t="s">
        <v>25260</v>
      </c>
      <c r="F3556" s="2" t="s">
        <v>25261</v>
      </c>
      <c r="G3556" s="2" t="s">
        <v>1346</v>
      </c>
      <c r="H3556" s="2" t="s">
        <v>25262</v>
      </c>
      <c r="I3556" s="2" t="s">
        <v>25263</v>
      </c>
      <c r="J3556" s="3" t="s">
        <v>25264</v>
      </c>
      <c r="K3556" s="4">
        <v>44328</v>
      </c>
      <c r="L3556" s="3" t="s">
        <v>25265</v>
      </c>
    </row>
    <row r="3557" spans="1:12" x14ac:dyDescent="0.2">
      <c r="A3557" s="1">
        <v>3556</v>
      </c>
      <c r="B3557" s="2" t="s">
        <v>25266</v>
      </c>
      <c r="C3557" s="2" t="s">
        <v>5366</v>
      </c>
      <c r="D3557" s="2" t="s">
        <v>1209</v>
      </c>
      <c r="E3557" s="2" t="s">
        <v>25267</v>
      </c>
      <c r="F3557" s="2" t="s">
        <v>25268</v>
      </c>
      <c r="G3557" s="2" t="s">
        <v>1991</v>
      </c>
      <c r="H3557" s="2" t="s">
        <v>25269</v>
      </c>
      <c r="I3557" s="2" t="s">
        <v>25270</v>
      </c>
      <c r="J3557" s="3" t="s">
        <v>25271</v>
      </c>
      <c r="K3557" s="4">
        <v>44138</v>
      </c>
      <c r="L3557" s="3" t="s">
        <v>25272</v>
      </c>
    </row>
    <row r="3558" spans="1:12" x14ac:dyDescent="0.2">
      <c r="A3558" s="1">
        <v>3557</v>
      </c>
      <c r="B3558" s="2" t="s">
        <v>25273</v>
      </c>
      <c r="C3558" s="2" t="s">
        <v>16712</v>
      </c>
      <c r="D3558" s="2" t="s">
        <v>14155</v>
      </c>
      <c r="E3558" s="2" t="s">
        <v>25274</v>
      </c>
      <c r="F3558" s="2" t="s">
        <v>25275</v>
      </c>
      <c r="G3558" s="2" t="s">
        <v>1524</v>
      </c>
      <c r="H3558" s="2" t="s">
        <v>25276</v>
      </c>
      <c r="I3558" s="2" t="s">
        <v>25277</v>
      </c>
      <c r="J3558" s="3" t="s">
        <v>25278</v>
      </c>
      <c r="K3558" s="4">
        <v>43963</v>
      </c>
      <c r="L3558" s="3" t="s">
        <v>25279</v>
      </c>
    </row>
    <row r="3559" spans="1:12" x14ac:dyDescent="0.2">
      <c r="A3559" s="1">
        <v>3558</v>
      </c>
      <c r="B3559" s="5" t="s">
        <v>25280</v>
      </c>
      <c r="C3559" s="2" t="s">
        <v>18225</v>
      </c>
      <c r="D3559" s="2" t="s">
        <v>1653</v>
      </c>
      <c r="E3559" s="2" t="s">
        <v>25281</v>
      </c>
      <c r="F3559" s="2" t="s">
        <v>25282</v>
      </c>
      <c r="G3559" s="2" t="s">
        <v>1801</v>
      </c>
      <c r="H3559" s="2" t="s">
        <v>25283</v>
      </c>
      <c r="I3559" s="2" t="s">
        <v>25284</v>
      </c>
      <c r="J3559" s="3" t="s">
        <v>25285</v>
      </c>
      <c r="K3559" s="4">
        <v>44230</v>
      </c>
      <c r="L3559" s="3" t="s">
        <v>221</v>
      </c>
    </row>
    <row r="3560" spans="1:12" x14ac:dyDescent="0.2">
      <c r="A3560" s="1">
        <v>3559</v>
      </c>
      <c r="B3560" s="2" t="s">
        <v>25286</v>
      </c>
      <c r="C3560" s="2" t="s">
        <v>16544</v>
      </c>
      <c r="D3560" s="2" t="s">
        <v>13835</v>
      </c>
      <c r="E3560" s="2" t="s">
        <v>25287</v>
      </c>
      <c r="F3560" s="2" t="s">
        <v>25288</v>
      </c>
      <c r="G3560" s="2" t="s">
        <v>72</v>
      </c>
      <c r="H3560" s="2" t="s">
        <v>25289</v>
      </c>
      <c r="I3560" s="2" t="s">
        <v>25290</v>
      </c>
      <c r="J3560" s="3" t="s">
        <v>25291</v>
      </c>
      <c r="K3560" s="4">
        <v>44022</v>
      </c>
      <c r="L3560" s="3" t="s">
        <v>12303</v>
      </c>
    </row>
    <row r="3561" spans="1:12" x14ac:dyDescent="0.2">
      <c r="A3561" s="1">
        <v>3560</v>
      </c>
      <c r="B3561" s="2" t="s">
        <v>25292</v>
      </c>
      <c r="C3561" s="2" t="s">
        <v>1652</v>
      </c>
      <c r="D3561" s="2" t="s">
        <v>2996</v>
      </c>
      <c r="E3561" s="2" t="s">
        <v>25293</v>
      </c>
      <c r="F3561" s="2" t="s">
        <v>25294</v>
      </c>
      <c r="G3561" s="2" t="s">
        <v>6142</v>
      </c>
      <c r="H3561" s="2">
        <v>2402841843</v>
      </c>
      <c r="I3561" s="2" t="s">
        <v>25295</v>
      </c>
      <c r="J3561" s="3" t="s">
        <v>25296</v>
      </c>
      <c r="K3561" s="4">
        <v>44058</v>
      </c>
      <c r="L3561" s="3" t="s">
        <v>25297</v>
      </c>
    </row>
    <row r="3562" spans="1:12" x14ac:dyDescent="0.2">
      <c r="A3562" s="1">
        <v>3561</v>
      </c>
      <c r="B3562" s="2" t="s">
        <v>25298</v>
      </c>
      <c r="C3562" s="2" t="s">
        <v>4173</v>
      </c>
      <c r="D3562" s="2" t="s">
        <v>842</v>
      </c>
      <c r="E3562" s="2" t="s">
        <v>25299</v>
      </c>
      <c r="F3562" s="2" t="s">
        <v>25300</v>
      </c>
      <c r="G3562" s="2" t="s">
        <v>108</v>
      </c>
      <c r="H3562" s="2" t="s">
        <v>25301</v>
      </c>
      <c r="I3562" s="2">
        <f>1-102-932-1496</f>
        <v>-2529</v>
      </c>
      <c r="J3562" s="3" t="s">
        <v>25302</v>
      </c>
      <c r="K3562" s="4">
        <v>44144</v>
      </c>
      <c r="L3562" s="3" t="s">
        <v>19782</v>
      </c>
    </row>
    <row r="3563" spans="1:12" x14ac:dyDescent="0.2">
      <c r="A3563" s="1">
        <v>3562</v>
      </c>
      <c r="B3563" s="2" t="s">
        <v>25303</v>
      </c>
      <c r="C3563" s="2" t="s">
        <v>4814</v>
      </c>
      <c r="D3563" s="2" t="s">
        <v>5407</v>
      </c>
      <c r="E3563" s="2" t="s">
        <v>25304</v>
      </c>
      <c r="F3563" s="2" t="s">
        <v>25305</v>
      </c>
      <c r="G3563" s="2" t="s">
        <v>7345</v>
      </c>
      <c r="H3563" s="2" t="s">
        <v>25306</v>
      </c>
      <c r="I3563" s="2">
        <v>600120966</v>
      </c>
      <c r="J3563" s="3" t="s">
        <v>25307</v>
      </c>
      <c r="K3563" s="4">
        <v>44704</v>
      </c>
      <c r="L3563" s="3" t="s">
        <v>25308</v>
      </c>
    </row>
    <row r="3564" spans="1:12" x14ac:dyDescent="0.2">
      <c r="A3564" s="1">
        <v>3563</v>
      </c>
      <c r="B3564" s="2" t="s">
        <v>25309</v>
      </c>
      <c r="C3564" s="2" t="s">
        <v>1922</v>
      </c>
      <c r="D3564" s="2" t="s">
        <v>7767</v>
      </c>
      <c r="E3564" s="2" t="s">
        <v>25310</v>
      </c>
      <c r="F3564" s="2" t="s">
        <v>25311</v>
      </c>
      <c r="G3564" s="2" t="s">
        <v>2403</v>
      </c>
      <c r="H3564" s="2" t="s">
        <v>25312</v>
      </c>
      <c r="I3564" s="2" t="s">
        <v>25313</v>
      </c>
      <c r="J3564" s="3" t="s">
        <v>25314</v>
      </c>
      <c r="K3564" s="4">
        <v>44692</v>
      </c>
      <c r="L3564" s="3" t="s">
        <v>25315</v>
      </c>
    </row>
    <row r="3565" spans="1:12" x14ac:dyDescent="0.2">
      <c r="A3565" s="1">
        <v>3564</v>
      </c>
      <c r="B3565" s="2" t="s">
        <v>25316</v>
      </c>
      <c r="C3565" s="2" t="s">
        <v>2823</v>
      </c>
      <c r="D3565" s="2" t="s">
        <v>6540</v>
      </c>
      <c r="E3565" s="2" t="s">
        <v>25317</v>
      </c>
      <c r="F3565" s="2" t="s">
        <v>25318</v>
      </c>
      <c r="G3565" s="2" t="s">
        <v>1213</v>
      </c>
      <c r="H3565" s="2" t="s">
        <v>25319</v>
      </c>
      <c r="I3565" s="2" t="s">
        <v>25320</v>
      </c>
      <c r="J3565" s="3" t="s">
        <v>25321</v>
      </c>
      <c r="K3565" s="4">
        <v>44537</v>
      </c>
      <c r="L3565" s="3" t="s">
        <v>25322</v>
      </c>
    </row>
    <row r="3566" spans="1:12" x14ac:dyDescent="0.2">
      <c r="A3566" s="1">
        <v>3565</v>
      </c>
      <c r="B3566" s="2" t="s">
        <v>25323</v>
      </c>
      <c r="C3566" s="2" t="s">
        <v>14062</v>
      </c>
      <c r="D3566" s="2" t="s">
        <v>69</v>
      </c>
      <c r="E3566" s="2" t="s">
        <v>25324</v>
      </c>
      <c r="F3566" s="2" t="s">
        <v>19792</v>
      </c>
      <c r="G3566" s="2" t="s">
        <v>98</v>
      </c>
      <c r="H3566" s="2" t="s">
        <v>25325</v>
      </c>
      <c r="I3566" s="2" t="s">
        <v>25326</v>
      </c>
      <c r="J3566" s="3" t="s">
        <v>25327</v>
      </c>
      <c r="K3566" s="4">
        <v>44341</v>
      </c>
      <c r="L3566" s="3" t="s">
        <v>25328</v>
      </c>
    </row>
    <row r="3567" spans="1:12" x14ac:dyDescent="0.2">
      <c r="A3567" s="1">
        <v>3566</v>
      </c>
      <c r="B3567" s="2" t="s">
        <v>25329</v>
      </c>
      <c r="C3567" s="2" t="s">
        <v>12767</v>
      </c>
      <c r="D3567" s="2" t="s">
        <v>22554</v>
      </c>
      <c r="E3567" s="2" t="s">
        <v>25330</v>
      </c>
      <c r="F3567" s="2" t="s">
        <v>25331</v>
      </c>
      <c r="G3567" s="2" t="s">
        <v>560</v>
      </c>
      <c r="H3567" s="2" t="s">
        <v>25332</v>
      </c>
      <c r="I3567" s="2">
        <v>92847651</v>
      </c>
      <c r="J3567" s="3" t="s">
        <v>25333</v>
      </c>
      <c r="K3567" s="4">
        <v>44480</v>
      </c>
      <c r="L3567" s="3" t="s">
        <v>25334</v>
      </c>
    </row>
    <row r="3568" spans="1:12" x14ac:dyDescent="0.2">
      <c r="A3568" s="1">
        <v>3567</v>
      </c>
      <c r="B3568" s="2" t="s">
        <v>25335</v>
      </c>
      <c r="C3568" s="2" t="s">
        <v>14850</v>
      </c>
      <c r="D3568" s="2" t="s">
        <v>1417</v>
      </c>
      <c r="E3568" s="2" t="s">
        <v>25336</v>
      </c>
      <c r="F3568" s="2" t="s">
        <v>25337</v>
      </c>
      <c r="G3568" s="2" t="s">
        <v>3524</v>
      </c>
      <c r="H3568" s="2" t="s">
        <v>25338</v>
      </c>
      <c r="I3568" s="2" t="s">
        <v>25339</v>
      </c>
      <c r="J3568" s="3" t="s">
        <v>25340</v>
      </c>
      <c r="K3568" s="4">
        <v>44420</v>
      </c>
      <c r="L3568" s="3" t="s">
        <v>25341</v>
      </c>
    </row>
    <row r="3569" spans="1:12" x14ac:dyDescent="0.2">
      <c r="A3569" s="1">
        <v>3568</v>
      </c>
      <c r="B3569" s="2" t="s">
        <v>25342</v>
      </c>
      <c r="C3569" s="2" t="s">
        <v>3619</v>
      </c>
      <c r="D3569" s="2" t="s">
        <v>8513</v>
      </c>
      <c r="E3569" s="2" t="s">
        <v>25343</v>
      </c>
      <c r="F3569" s="2" t="s">
        <v>25344</v>
      </c>
      <c r="G3569" s="2" t="s">
        <v>2928</v>
      </c>
      <c r="H3569" s="2" t="s">
        <v>25345</v>
      </c>
      <c r="I3569" s="2" t="s">
        <v>25346</v>
      </c>
      <c r="J3569" s="3" t="s">
        <v>25347</v>
      </c>
      <c r="K3569" s="4">
        <v>44101</v>
      </c>
      <c r="L3569" s="3" t="s">
        <v>25348</v>
      </c>
    </row>
    <row r="3570" spans="1:12" x14ac:dyDescent="0.2">
      <c r="A3570" s="1">
        <v>3569</v>
      </c>
      <c r="B3570" s="2" t="s">
        <v>25349</v>
      </c>
      <c r="C3570" s="2" t="s">
        <v>576</v>
      </c>
      <c r="D3570" s="2" t="s">
        <v>114</v>
      </c>
      <c r="E3570" s="2" t="s">
        <v>25350</v>
      </c>
      <c r="F3570" s="2" t="s">
        <v>25351</v>
      </c>
      <c r="G3570" s="2" t="s">
        <v>89</v>
      </c>
      <c r="H3570" s="2" t="s">
        <v>25352</v>
      </c>
      <c r="I3570" s="2" t="s">
        <v>25353</v>
      </c>
      <c r="J3570" s="3" t="s">
        <v>25354</v>
      </c>
      <c r="K3570" s="4">
        <v>44569</v>
      </c>
      <c r="L3570" s="3" t="s">
        <v>25355</v>
      </c>
    </row>
    <row r="3571" spans="1:12" x14ac:dyDescent="0.2">
      <c r="A3571" s="1">
        <v>3570</v>
      </c>
      <c r="B3571" s="2" t="s">
        <v>25356</v>
      </c>
      <c r="C3571" s="2" t="s">
        <v>4383</v>
      </c>
      <c r="D3571" s="2" t="s">
        <v>1020</v>
      </c>
      <c r="E3571" s="2" t="s">
        <v>25357</v>
      </c>
      <c r="F3571" s="2" t="s">
        <v>25358</v>
      </c>
      <c r="G3571" s="2" t="s">
        <v>6294</v>
      </c>
      <c r="H3571" s="2" t="s">
        <v>25359</v>
      </c>
      <c r="I3571" s="2" t="s">
        <v>25360</v>
      </c>
      <c r="J3571" s="3" t="s">
        <v>25361</v>
      </c>
      <c r="K3571" s="4">
        <v>44002</v>
      </c>
      <c r="L3571" s="3" t="s">
        <v>23843</v>
      </c>
    </row>
    <row r="3572" spans="1:12" x14ac:dyDescent="0.2">
      <c r="A3572" s="1">
        <v>3571</v>
      </c>
      <c r="B3572" s="2" t="s">
        <v>25362</v>
      </c>
      <c r="C3572" s="2" t="s">
        <v>982</v>
      </c>
      <c r="D3572" s="2" t="s">
        <v>264</v>
      </c>
      <c r="E3572" s="2" t="s">
        <v>25363</v>
      </c>
      <c r="F3572" s="2" t="s">
        <v>25364</v>
      </c>
      <c r="G3572" s="2" t="s">
        <v>1013</v>
      </c>
      <c r="H3572" s="2" t="s">
        <v>25365</v>
      </c>
      <c r="I3572" s="2" t="s">
        <v>25366</v>
      </c>
      <c r="J3572" s="3" t="s">
        <v>25367</v>
      </c>
      <c r="K3572" s="4">
        <v>44290</v>
      </c>
      <c r="L3572" s="3" t="s">
        <v>25368</v>
      </c>
    </row>
    <row r="3573" spans="1:12" x14ac:dyDescent="0.2">
      <c r="A3573" s="1">
        <v>3572</v>
      </c>
      <c r="B3573" s="2" t="s">
        <v>25369</v>
      </c>
      <c r="C3573" s="2" t="s">
        <v>631</v>
      </c>
      <c r="D3573" s="2" t="s">
        <v>11506</v>
      </c>
      <c r="E3573" s="2" t="s">
        <v>25370</v>
      </c>
      <c r="F3573" s="2" t="s">
        <v>25371</v>
      </c>
      <c r="G3573" s="2" t="s">
        <v>117</v>
      </c>
      <c r="H3573" s="2" t="s">
        <v>25372</v>
      </c>
      <c r="I3573" s="2" t="s">
        <v>25373</v>
      </c>
      <c r="J3573" s="3" t="s">
        <v>25374</v>
      </c>
      <c r="K3573" s="4">
        <v>43998</v>
      </c>
      <c r="L3573" s="3" t="s">
        <v>8751</v>
      </c>
    </row>
    <row r="3574" spans="1:12" x14ac:dyDescent="0.2">
      <c r="A3574" s="1">
        <v>3573</v>
      </c>
      <c r="B3574" s="2" t="s">
        <v>25375</v>
      </c>
      <c r="C3574" s="2" t="s">
        <v>4072</v>
      </c>
      <c r="D3574" s="2" t="s">
        <v>16071</v>
      </c>
      <c r="E3574" s="2" t="s">
        <v>25376</v>
      </c>
      <c r="F3574" s="2" t="s">
        <v>25377</v>
      </c>
      <c r="G3574" s="2" t="s">
        <v>162</v>
      </c>
      <c r="H3574" s="2" t="s">
        <v>25378</v>
      </c>
      <c r="I3574" s="2" t="s">
        <v>25379</v>
      </c>
      <c r="J3574" s="3" t="s">
        <v>25380</v>
      </c>
      <c r="K3574" s="4">
        <v>44108</v>
      </c>
      <c r="L3574" s="3" t="s">
        <v>25381</v>
      </c>
    </row>
    <row r="3575" spans="1:12" x14ac:dyDescent="0.2">
      <c r="A3575" s="1">
        <v>3574</v>
      </c>
      <c r="B3575" s="2" t="s">
        <v>25382</v>
      </c>
      <c r="C3575" s="2" t="s">
        <v>2004</v>
      </c>
      <c r="D3575" s="2" t="s">
        <v>20194</v>
      </c>
      <c r="E3575" s="2" t="s">
        <v>25383</v>
      </c>
      <c r="F3575" s="2" t="s">
        <v>25384</v>
      </c>
      <c r="G3575" s="2" t="s">
        <v>2981</v>
      </c>
      <c r="H3575" s="2" t="s">
        <v>25385</v>
      </c>
      <c r="I3575" s="2" t="s">
        <v>25386</v>
      </c>
      <c r="J3575" s="3" t="s">
        <v>25387</v>
      </c>
      <c r="K3575" s="4">
        <v>44261</v>
      </c>
      <c r="L3575" s="3" t="s">
        <v>25388</v>
      </c>
    </row>
    <row r="3576" spans="1:12" x14ac:dyDescent="0.2">
      <c r="A3576" s="1">
        <v>3575</v>
      </c>
      <c r="B3576" s="2" t="s">
        <v>25389</v>
      </c>
      <c r="C3576" s="2" t="s">
        <v>2484</v>
      </c>
      <c r="D3576" s="2" t="s">
        <v>1137</v>
      </c>
      <c r="E3576" s="2" t="s">
        <v>25390</v>
      </c>
      <c r="F3576" s="2" t="s">
        <v>25391</v>
      </c>
      <c r="G3576" s="2" t="s">
        <v>957</v>
      </c>
      <c r="H3576" s="2" t="s">
        <v>25392</v>
      </c>
      <c r="I3576" s="2" t="s">
        <v>25393</v>
      </c>
      <c r="J3576" s="3" t="s">
        <v>25394</v>
      </c>
      <c r="K3576" s="4">
        <v>43954</v>
      </c>
      <c r="L3576" s="3" t="s">
        <v>886</v>
      </c>
    </row>
    <row r="3577" spans="1:12" x14ac:dyDescent="0.2">
      <c r="A3577" s="1">
        <v>3576</v>
      </c>
      <c r="B3577" s="2" t="s">
        <v>25395</v>
      </c>
      <c r="C3577" s="2" t="s">
        <v>20504</v>
      </c>
      <c r="D3577" s="2" t="s">
        <v>1772</v>
      </c>
      <c r="E3577" s="2" t="s">
        <v>25396</v>
      </c>
      <c r="F3577" s="2" t="s">
        <v>25397</v>
      </c>
      <c r="G3577" s="2" t="s">
        <v>1811</v>
      </c>
      <c r="H3577" s="2" t="s">
        <v>25398</v>
      </c>
      <c r="I3577" s="2" t="s">
        <v>25399</v>
      </c>
      <c r="J3577" s="3" t="s">
        <v>25400</v>
      </c>
      <c r="K3577" s="4">
        <v>44549</v>
      </c>
      <c r="L3577" s="3" t="s">
        <v>25401</v>
      </c>
    </row>
    <row r="3578" spans="1:12" x14ac:dyDescent="0.2">
      <c r="A3578" s="1">
        <v>3577</v>
      </c>
      <c r="B3578" s="2" t="s">
        <v>25402</v>
      </c>
      <c r="C3578" s="2" t="s">
        <v>4208</v>
      </c>
      <c r="D3578" s="2" t="s">
        <v>2907</v>
      </c>
      <c r="E3578" s="2" t="s">
        <v>25403</v>
      </c>
      <c r="F3578" s="2" t="s">
        <v>25404</v>
      </c>
      <c r="G3578" s="2" t="s">
        <v>3561</v>
      </c>
      <c r="H3578" s="2" t="s">
        <v>25405</v>
      </c>
      <c r="I3578" s="2" t="s">
        <v>25406</v>
      </c>
      <c r="J3578" s="3" t="s">
        <v>25407</v>
      </c>
      <c r="K3578" s="4">
        <v>44005</v>
      </c>
      <c r="L3578" s="3" t="s">
        <v>25408</v>
      </c>
    </row>
    <row r="3579" spans="1:12" x14ac:dyDescent="0.2">
      <c r="A3579" s="1">
        <v>3578</v>
      </c>
      <c r="B3579" s="2" t="s">
        <v>25409</v>
      </c>
      <c r="C3579" s="2" t="s">
        <v>897</v>
      </c>
      <c r="D3579" s="2" t="s">
        <v>444</v>
      </c>
      <c r="E3579" s="2" t="s">
        <v>25410</v>
      </c>
      <c r="F3579" s="2" t="s">
        <v>25411</v>
      </c>
      <c r="G3579" s="2" t="s">
        <v>3729</v>
      </c>
      <c r="H3579" s="2" t="s">
        <v>25412</v>
      </c>
      <c r="I3579" s="2" t="s">
        <v>25413</v>
      </c>
      <c r="J3579" s="3" t="s">
        <v>25414</v>
      </c>
      <c r="K3579" s="4">
        <v>44055</v>
      </c>
      <c r="L3579" s="3" t="s">
        <v>25415</v>
      </c>
    </row>
    <row r="3580" spans="1:12" x14ac:dyDescent="0.2">
      <c r="A3580" s="1">
        <v>3579</v>
      </c>
      <c r="B3580" s="2" t="s">
        <v>25416</v>
      </c>
      <c r="C3580" s="2" t="s">
        <v>9540</v>
      </c>
      <c r="D3580" s="2" t="s">
        <v>10909</v>
      </c>
      <c r="E3580" s="2" t="s">
        <v>25417</v>
      </c>
      <c r="F3580" s="2" t="s">
        <v>25418</v>
      </c>
      <c r="G3580" s="2" t="s">
        <v>1231</v>
      </c>
      <c r="H3580" s="2" t="s">
        <v>25419</v>
      </c>
      <c r="I3580" s="2" t="s">
        <v>25420</v>
      </c>
      <c r="J3580" s="3" t="s">
        <v>25421</v>
      </c>
      <c r="K3580" s="4">
        <v>44063</v>
      </c>
      <c r="L3580" s="3" t="s">
        <v>25422</v>
      </c>
    </row>
    <row r="3581" spans="1:12" x14ac:dyDescent="0.2">
      <c r="A3581" s="1">
        <v>3580</v>
      </c>
      <c r="B3581" s="2" t="s">
        <v>25423</v>
      </c>
      <c r="C3581" s="2" t="s">
        <v>5455</v>
      </c>
      <c r="D3581" s="2" t="s">
        <v>11646</v>
      </c>
      <c r="E3581" s="2" t="s">
        <v>25424</v>
      </c>
      <c r="F3581" s="2" t="s">
        <v>25425</v>
      </c>
      <c r="G3581" s="2" t="s">
        <v>4698</v>
      </c>
      <c r="H3581" s="2" t="s">
        <v>25426</v>
      </c>
      <c r="I3581" s="2" t="s">
        <v>25427</v>
      </c>
      <c r="J3581" s="3" t="s">
        <v>25428</v>
      </c>
      <c r="K3581" s="4">
        <v>44019</v>
      </c>
      <c r="L3581" s="3" t="s">
        <v>25429</v>
      </c>
    </row>
    <row r="3582" spans="1:12" x14ac:dyDescent="0.2">
      <c r="A3582" s="1">
        <v>3581</v>
      </c>
      <c r="B3582" s="2" t="s">
        <v>25430</v>
      </c>
      <c r="C3582" s="2" t="s">
        <v>7251</v>
      </c>
      <c r="D3582" s="2" t="s">
        <v>95</v>
      </c>
      <c r="E3582" s="2" t="s">
        <v>25431</v>
      </c>
      <c r="F3582" s="2" t="s">
        <v>25432</v>
      </c>
      <c r="G3582" s="2" t="s">
        <v>3271</v>
      </c>
      <c r="H3582" s="2" t="s">
        <v>25433</v>
      </c>
      <c r="I3582" s="2" t="s">
        <v>25434</v>
      </c>
      <c r="J3582" s="3" t="s">
        <v>25435</v>
      </c>
      <c r="K3582" s="4">
        <v>44150</v>
      </c>
      <c r="L3582" s="3" t="s">
        <v>25436</v>
      </c>
    </row>
    <row r="3583" spans="1:12" x14ac:dyDescent="0.2">
      <c r="A3583" s="1">
        <v>3582</v>
      </c>
      <c r="B3583" s="2" t="s">
        <v>25437</v>
      </c>
      <c r="C3583" s="2" t="s">
        <v>5274</v>
      </c>
      <c r="D3583" s="2" t="s">
        <v>3629</v>
      </c>
      <c r="E3583" s="2" t="s">
        <v>25438</v>
      </c>
      <c r="F3583" s="2" t="s">
        <v>25439</v>
      </c>
      <c r="G3583" s="2" t="s">
        <v>1231</v>
      </c>
      <c r="H3583" s="2">
        <v>4227692850</v>
      </c>
      <c r="I3583" s="2" t="s">
        <v>25440</v>
      </c>
      <c r="J3583" s="3" t="s">
        <v>25441</v>
      </c>
      <c r="K3583" s="4">
        <v>44126</v>
      </c>
      <c r="L3583" s="3" t="s">
        <v>25442</v>
      </c>
    </row>
    <row r="3584" spans="1:12" x14ac:dyDescent="0.2">
      <c r="A3584" s="1">
        <v>3583</v>
      </c>
      <c r="B3584" s="2" t="s">
        <v>25443</v>
      </c>
      <c r="C3584" s="2" t="s">
        <v>424</v>
      </c>
      <c r="D3584" s="2" t="s">
        <v>3393</v>
      </c>
      <c r="E3584" s="2" t="s">
        <v>25444</v>
      </c>
      <c r="F3584" s="2" t="s">
        <v>25445</v>
      </c>
      <c r="G3584" s="2" t="s">
        <v>1389</v>
      </c>
      <c r="H3584" s="2" t="s">
        <v>25446</v>
      </c>
      <c r="I3584" s="2">
        <v>2903797817</v>
      </c>
      <c r="J3584" s="3" t="s">
        <v>25447</v>
      </c>
      <c r="K3584" s="4">
        <v>44222</v>
      </c>
      <c r="L3584" s="3" t="s">
        <v>25448</v>
      </c>
    </row>
    <row r="3585" spans="1:12" x14ac:dyDescent="0.2">
      <c r="A3585" s="1">
        <v>3584</v>
      </c>
      <c r="B3585" s="2" t="s">
        <v>25449</v>
      </c>
      <c r="C3585" s="2" t="s">
        <v>2715</v>
      </c>
      <c r="D3585" s="2" t="s">
        <v>623</v>
      </c>
      <c r="E3585" s="2" t="s">
        <v>25450</v>
      </c>
      <c r="F3585" s="2" t="s">
        <v>25451</v>
      </c>
      <c r="G3585" s="2" t="s">
        <v>7639</v>
      </c>
      <c r="H3585" s="2" t="s">
        <v>25452</v>
      </c>
      <c r="I3585" s="2" t="s">
        <v>25453</v>
      </c>
      <c r="J3585" s="3" t="s">
        <v>25454</v>
      </c>
      <c r="K3585" s="4">
        <v>44334</v>
      </c>
      <c r="L3585" s="3" t="s">
        <v>25455</v>
      </c>
    </row>
    <row r="3586" spans="1:12" x14ac:dyDescent="0.2">
      <c r="A3586" s="1">
        <v>3585</v>
      </c>
      <c r="B3586" s="2" t="s">
        <v>25456</v>
      </c>
      <c r="C3586" s="2" t="s">
        <v>3994</v>
      </c>
      <c r="D3586" s="2" t="s">
        <v>8021</v>
      </c>
      <c r="E3586" s="2" t="s">
        <v>25457</v>
      </c>
      <c r="F3586" s="2" t="s">
        <v>25458</v>
      </c>
      <c r="G3586" s="2" t="s">
        <v>4167</v>
      </c>
      <c r="H3586" s="2" t="s">
        <v>25459</v>
      </c>
      <c r="I3586" s="2" t="s">
        <v>25460</v>
      </c>
      <c r="J3586" s="3" t="s">
        <v>25461</v>
      </c>
      <c r="K3586" s="4">
        <v>44582</v>
      </c>
      <c r="L3586" s="3" t="s">
        <v>25462</v>
      </c>
    </row>
    <row r="3587" spans="1:12" x14ac:dyDescent="0.2">
      <c r="A3587" s="1">
        <v>3586</v>
      </c>
      <c r="B3587" s="2" t="s">
        <v>25463</v>
      </c>
      <c r="C3587" s="2" t="s">
        <v>4870</v>
      </c>
      <c r="D3587" s="2" t="s">
        <v>289</v>
      </c>
      <c r="E3587" s="2" t="s">
        <v>25464</v>
      </c>
      <c r="F3587" s="2" t="s">
        <v>25465</v>
      </c>
      <c r="G3587" s="2" t="s">
        <v>3561</v>
      </c>
      <c r="H3587" s="2" t="s">
        <v>25466</v>
      </c>
      <c r="I3587" s="2" t="s">
        <v>25467</v>
      </c>
      <c r="J3587" s="3" t="s">
        <v>25468</v>
      </c>
      <c r="K3587" s="4">
        <v>44240</v>
      </c>
      <c r="L3587" s="3" t="s">
        <v>25469</v>
      </c>
    </row>
    <row r="3588" spans="1:12" x14ac:dyDescent="0.2">
      <c r="A3588" s="1">
        <v>3587</v>
      </c>
      <c r="B3588" s="2" t="s">
        <v>25470</v>
      </c>
      <c r="C3588" s="2" t="s">
        <v>1879</v>
      </c>
      <c r="D3588" s="2" t="s">
        <v>4131</v>
      </c>
      <c r="E3588" s="2" t="s">
        <v>25471</v>
      </c>
      <c r="F3588" s="2" t="s">
        <v>25472</v>
      </c>
      <c r="G3588" s="2" t="s">
        <v>796</v>
      </c>
      <c r="H3588" s="2" t="s">
        <v>25473</v>
      </c>
      <c r="I3588" s="2">
        <v>3011670823</v>
      </c>
      <c r="J3588" s="3" t="s">
        <v>25474</v>
      </c>
      <c r="K3588" s="4">
        <v>44365</v>
      </c>
      <c r="L3588" s="3" t="s">
        <v>25475</v>
      </c>
    </row>
    <row r="3589" spans="1:12" x14ac:dyDescent="0.2">
      <c r="A3589" s="1">
        <v>3588</v>
      </c>
      <c r="B3589" s="2" t="s">
        <v>25476</v>
      </c>
      <c r="C3589" s="2" t="s">
        <v>2783</v>
      </c>
      <c r="D3589" s="2" t="s">
        <v>738</v>
      </c>
      <c r="E3589" s="2" t="s">
        <v>25477</v>
      </c>
      <c r="F3589" s="2" t="s">
        <v>25478</v>
      </c>
      <c r="G3589" s="2" t="s">
        <v>948</v>
      </c>
      <c r="H3589" s="2" t="s">
        <v>25479</v>
      </c>
      <c r="I3589" s="2" t="s">
        <v>25480</v>
      </c>
      <c r="J3589" s="3" t="s">
        <v>25481</v>
      </c>
      <c r="K3589" s="4">
        <v>44399</v>
      </c>
      <c r="L3589" s="3" t="s">
        <v>25482</v>
      </c>
    </row>
    <row r="3590" spans="1:12" x14ac:dyDescent="0.2">
      <c r="A3590" s="1">
        <v>3589</v>
      </c>
      <c r="B3590" s="2" t="s">
        <v>25483</v>
      </c>
      <c r="C3590" s="2" t="s">
        <v>2899</v>
      </c>
      <c r="D3590" s="2" t="s">
        <v>6072</v>
      </c>
      <c r="E3590" s="2" t="s">
        <v>25484</v>
      </c>
      <c r="F3590" s="2" t="s">
        <v>25485</v>
      </c>
      <c r="G3590" s="2" t="s">
        <v>190</v>
      </c>
      <c r="H3590" s="2" t="s">
        <v>25486</v>
      </c>
      <c r="I3590" s="2" t="s">
        <v>25487</v>
      </c>
      <c r="J3590" s="3" t="s">
        <v>25488</v>
      </c>
      <c r="K3590" s="4">
        <v>44002</v>
      </c>
      <c r="L3590" s="3" t="s">
        <v>25489</v>
      </c>
    </row>
    <row r="3591" spans="1:12" x14ac:dyDescent="0.2">
      <c r="A3591" s="1">
        <v>3590</v>
      </c>
      <c r="B3591" s="2" t="s">
        <v>25490</v>
      </c>
      <c r="C3591" s="2" t="s">
        <v>2590</v>
      </c>
      <c r="D3591" s="2" t="s">
        <v>917</v>
      </c>
      <c r="E3591" s="2" t="s">
        <v>25491</v>
      </c>
      <c r="F3591" s="2" t="s">
        <v>25492</v>
      </c>
      <c r="G3591" s="2" t="s">
        <v>741</v>
      </c>
      <c r="H3591" s="2" t="s">
        <v>25493</v>
      </c>
      <c r="I3591" s="2">
        <v>243205030</v>
      </c>
      <c r="J3591" s="3" t="s">
        <v>25494</v>
      </c>
      <c r="K3591" s="4">
        <v>43859</v>
      </c>
      <c r="L3591" s="3" t="s">
        <v>25495</v>
      </c>
    </row>
    <row r="3592" spans="1:12" x14ac:dyDescent="0.2">
      <c r="A3592" s="1">
        <v>3591</v>
      </c>
      <c r="B3592" s="2" t="s">
        <v>25496</v>
      </c>
      <c r="C3592" s="2" t="s">
        <v>6584</v>
      </c>
      <c r="D3592" s="2" t="s">
        <v>2304</v>
      </c>
      <c r="E3592" s="2" t="s">
        <v>25497</v>
      </c>
      <c r="F3592" s="2" t="s">
        <v>25498</v>
      </c>
      <c r="G3592" s="2" t="s">
        <v>2963</v>
      </c>
      <c r="H3592" s="2" t="s">
        <v>25499</v>
      </c>
      <c r="I3592" s="2" t="s">
        <v>25500</v>
      </c>
      <c r="J3592" s="3" t="s">
        <v>25501</v>
      </c>
      <c r="K3592" s="4">
        <v>43952</v>
      </c>
      <c r="L3592" s="3" t="s">
        <v>25502</v>
      </c>
    </row>
    <row r="3593" spans="1:12" x14ac:dyDescent="0.2">
      <c r="A3593" s="1">
        <v>3592</v>
      </c>
      <c r="B3593" s="2" t="s">
        <v>25503</v>
      </c>
      <c r="C3593" s="2" t="s">
        <v>6080</v>
      </c>
      <c r="D3593" s="2" t="s">
        <v>122</v>
      </c>
      <c r="E3593" s="2" t="s">
        <v>25504</v>
      </c>
      <c r="F3593" s="2" t="s">
        <v>2215</v>
      </c>
      <c r="G3593" s="2" t="s">
        <v>3271</v>
      </c>
      <c r="H3593" s="2" t="s">
        <v>25505</v>
      </c>
      <c r="I3593" s="2" t="s">
        <v>25506</v>
      </c>
      <c r="J3593" s="3" t="s">
        <v>25507</v>
      </c>
      <c r="K3593" s="4">
        <v>43947</v>
      </c>
      <c r="L3593" s="3" t="s">
        <v>25508</v>
      </c>
    </row>
    <row r="3594" spans="1:12" x14ac:dyDescent="0.2">
      <c r="A3594" s="1">
        <v>3593</v>
      </c>
      <c r="B3594" s="2" t="s">
        <v>25509</v>
      </c>
      <c r="C3594" s="2" t="s">
        <v>2783</v>
      </c>
      <c r="D3594" s="2" t="s">
        <v>25510</v>
      </c>
      <c r="E3594" s="2" t="s">
        <v>25511</v>
      </c>
      <c r="F3594" s="2" t="s">
        <v>25512</v>
      </c>
      <c r="G3594" s="2" t="s">
        <v>2015</v>
      </c>
      <c r="H3594" s="2" t="s">
        <v>25513</v>
      </c>
      <c r="I3594" s="2" t="s">
        <v>25514</v>
      </c>
      <c r="J3594" s="3" t="s">
        <v>25515</v>
      </c>
      <c r="K3594" s="4">
        <v>43957</v>
      </c>
      <c r="L3594" s="3" t="s">
        <v>25516</v>
      </c>
    </row>
    <row r="3595" spans="1:12" x14ac:dyDescent="0.2">
      <c r="A3595" s="1">
        <v>3594</v>
      </c>
      <c r="B3595" s="2" t="s">
        <v>25517</v>
      </c>
      <c r="C3595" s="2" t="s">
        <v>1064</v>
      </c>
      <c r="D3595" s="2" t="s">
        <v>11850</v>
      </c>
      <c r="E3595" s="2" t="s">
        <v>25518</v>
      </c>
      <c r="F3595" s="2" t="s">
        <v>25519</v>
      </c>
      <c r="G3595" s="2" t="s">
        <v>2033</v>
      </c>
      <c r="H3595" s="2" t="s">
        <v>25520</v>
      </c>
      <c r="I3595" s="2" t="s">
        <v>25521</v>
      </c>
      <c r="J3595" s="3" t="s">
        <v>25522</v>
      </c>
      <c r="K3595" s="4">
        <v>44340</v>
      </c>
      <c r="L3595" s="3" t="s">
        <v>9673</v>
      </c>
    </row>
    <row r="3596" spans="1:12" x14ac:dyDescent="0.2">
      <c r="A3596" s="1">
        <v>3595</v>
      </c>
      <c r="B3596" s="2" t="s">
        <v>25523</v>
      </c>
      <c r="C3596" s="2" t="s">
        <v>2188</v>
      </c>
      <c r="D3596" s="2" t="s">
        <v>10314</v>
      </c>
      <c r="E3596" s="2" t="s">
        <v>25524</v>
      </c>
      <c r="F3596" s="2" t="s">
        <v>25525</v>
      </c>
      <c r="G3596" s="2" t="s">
        <v>1041</v>
      </c>
      <c r="H3596" s="2">
        <f>1-896-444-7307</f>
        <v>-8646</v>
      </c>
      <c r="I3596" s="2" t="s">
        <v>25526</v>
      </c>
      <c r="J3596" s="3" t="s">
        <v>25527</v>
      </c>
      <c r="K3596" s="4">
        <v>44307</v>
      </c>
      <c r="L3596" s="3" t="s">
        <v>25528</v>
      </c>
    </row>
    <row r="3597" spans="1:12" x14ac:dyDescent="0.2">
      <c r="A3597" s="1">
        <v>3596</v>
      </c>
      <c r="B3597" s="2" t="s">
        <v>25529</v>
      </c>
      <c r="C3597" s="2" t="s">
        <v>3956</v>
      </c>
      <c r="D3597" s="2" t="s">
        <v>3717</v>
      </c>
      <c r="E3597" s="2" t="s">
        <v>25530</v>
      </c>
      <c r="F3597" s="2" t="s">
        <v>25531</v>
      </c>
      <c r="G3597" s="2" t="s">
        <v>770</v>
      </c>
      <c r="H3597" s="2" t="s">
        <v>25532</v>
      </c>
      <c r="I3597" s="2" t="s">
        <v>25533</v>
      </c>
      <c r="J3597" s="3" t="s">
        <v>25534</v>
      </c>
      <c r="K3597" s="4">
        <v>44297</v>
      </c>
      <c r="L3597" s="3" t="s">
        <v>18010</v>
      </c>
    </row>
    <row r="3598" spans="1:12" x14ac:dyDescent="0.2">
      <c r="A3598" s="1">
        <v>3597</v>
      </c>
      <c r="B3598" s="2" t="s">
        <v>25535</v>
      </c>
      <c r="C3598" s="2" t="s">
        <v>6246</v>
      </c>
      <c r="D3598" s="2" t="s">
        <v>9938</v>
      </c>
      <c r="E3598" s="2" t="s">
        <v>25536</v>
      </c>
      <c r="F3598" s="2" t="s">
        <v>25537</v>
      </c>
      <c r="G3598" s="2" t="s">
        <v>4149</v>
      </c>
      <c r="H3598" s="2" t="s">
        <v>25538</v>
      </c>
      <c r="I3598" s="2" t="s">
        <v>25539</v>
      </c>
      <c r="J3598" s="3" t="s">
        <v>25540</v>
      </c>
      <c r="K3598" s="4">
        <v>43948</v>
      </c>
      <c r="L3598" s="3" t="s">
        <v>25541</v>
      </c>
    </row>
    <row r="3599" spans="1:12" x14ac:dyDescent="0.2">
      <c r="A3599" s="1">
        <v>3598</v>
      </c>
      <c r="B3599" s="2" t="s">
        <v>25542</v>
      </c>
      <c r="C3599" s="2" t="s">
        <v>4838</v>
      </c>
      <c r="D3599" s="2" t="s">
        <v>9391</v>
      </c>
      <c r="E3599" s="2" t="s">
        <v>25543</v>
      </c>
      <c r="F3599" s="2" t="s">
        <v>25544</v>
      </c>
      <c r="G3599" s="2" t="s">
        <v>6142</v>
      </c>
      <c r="H3599" s="2" t="s">
        <v>25545</v>
      </c>
      <c r="I3599" s="2" t="s">
        <v>25546</v>
      </c>
      <c r="J3599" s="3" t="s">
        <v>25547</v>
      </c>
      <c r="K3599" s="4">
        <v>44363</v>
      </c>
      <c r="L3599" s="3" t="s">
        <v>25548</v>
      </c>
    </row>
    <row r="3600" spans="1:12" x14ac:dyDescent="0.2">
      <c r="A3600" s="1">
        <v>3599</v>
      </c>
      <c r="B3600" s="2" t="s">
        <v>25549</v>
      </c>
      <c r="C3600" s="2" t="s">
        <v>2890</v>
      </c>
      <c r="D3600" s="2" t="s">
        <v>8853</v>
      </c>
      <c r="E3600" s="2" t="s">
        <v>25550</v>
      </c>
      <c r="F3600" s="2" t="s">
        <v>25551</v>
      </c>
      <c r="G3600" s="2" t="s">
        <v>1792</v>
      </c>
      <c r="H3600" s="2" t="s">
        <v>25552</v>
      </c>
      <c r="I3600" s="2" t="s">
        <v>25553</v>
      </c>
      <c r="J3600" s="3" t="s">
        <v>25554</v>
      </c>
      <c r="K3600" s="4">
        <v>43852</v>
      </c>
      <c r="L3600" s="3" t="s">
        <v>25555</v>
      </c>
    </row>
    <row r="3601" spans="1:12" x14ac:dyDescent="0.2">
      <c r="A3601" s="1">
        <v>3600</v>
      </c>
      <c r="B3601" s="2" t="s">
        <v>25556</v>
      </c>
      <c r="C3601" s="2" t="s">
        <v>196</v>
      </c>
      <c r="D3601" s="2" t="s">
        <v>5222</v>
      </c>
      <c r="E3601" s="2" t="s">
        <v>25557</v>
      </c>
      <c r="F3601" s="2" t="s">
        <v>25558</v>
      </c>
      <c r="G3601" s="2" t="s">
        <v>3015</v>
      </c>
      <c r="H3601" s="2" t="s">
        <v>25559</v>
      </c>
      <c r="I3601" s="2">
        <v>1597433083</v>
      </c>
      <c r="J3601" s="3" t="s">
        <v>25560</v>
      </c>
      <c r="K3601" s="4">
        <v>43994</v>
      </c>
      <c r="L3601" s="3" t="s">
        <v>25561</v>
      </c>
    </row>
    <row r="3602" spans="1:12" x14ac:dyDescent="0.2">
      <c r="A3602" s="1">
        <v>3601</v>
      </c>
      <c r="B3602" s="2" t="s">
        <v>25562</v>
      </c>
      <c r="C3602" s="2" t="s">
        <v>17336</v>
      </c>
      <c r="D3602" s="2" t="s">
        <v>3829</v>
      </c>
      <c r="E3602" s="2" t="s">
        <v>25563</v>
      </c>
      <c r="F3602" s="2" t="s">
        <v>25564</v>
      </c>
      <c r="G3602" s="2" t="s">
        <v>3848</v>
      </c>
      <c r="H3602" s="2" t="s">
        <v>25565</v>
      </c>
      <c r="I3602" s="2" t="s">
        <v>25566</v>
      </c>
      <c r="J3602" s="3" t="s">
        <v>25567</v>
      </c>
      <c r="K3602" s="4">
        <v>44134</v>
      </c>
      <c r="L3602" s="3" t="s">
        <v>25568</v>
      </c>
    </row>
    <row r="3603" spans="1:12" x14ac:dyDescent="0.2">
      <c r="A3603" s="1">
        <v>3602</v>
      </c>
      <c r="B3603" s="2" t="s">
        <v>25569</v>
      </c>
      <c r="C3603" s="2" t="s">
        <v>3220</v>
      </c>
      <c r="D3603" s="2" t="s">
        <v>393</v>
      </c>
      <c r="E3603" s="2" t="s">
        <v>25570</v>
      </c>
      <c r="F3603" s="2" t="s">
        <v>25571</v>
      </c>
      <c r="G3603" s="2" t="s">
        <v>1712</v>
      </c>
      <c r="H3603" s="2" t="s">
        <v>25572</v>
      </c>
      <c r="I3603" s="2" t="s">
        <v>25573</v>
      </c>
      <c r="J3603" s="3" t="s">
        <v>25574</v>
      </c>
      <c r="K3603" s="4">
        <v>44315</v>
      </c>
      <c r="L3603" s="3" t="s">
        <v>25575</v>
      </c>
    </row>
    <row r="3604" spans="1:12" x14ac:dyDescent="0.2">
      <c r="A3604" s="1">
        <v>3603</v>
      </c>
      <c r="B3604" s="2" t="s">
        <v>25576</v>
      </c>
      <c r="C3604" s="2" t="s">
        <v>710</v>
      </c>
      <c r="D3604" s="2" t="s">
        <v>1128</v>
      </c>
      <c r="E3604" s="2" t="s">
        <v>25577</v>
      </c>
      <c r="F3604" s="2" t="s">
        <v>25578</v>
      </c>
      <c r="G3604" s="2" t="s">
        <v>1013</v>
      </c>
      <c r="H3604" s="2" t="s">
        <v>25579</v>
      </c>
      <c r="I3604" s="2" t="s">
        <v>25580</v>
      </c>
      <c r="J3604" s="3" t="s">
        <v>25581</v>
      </c>
      <c r="K3604" s="4">
        <v>44191</v>
      </c>
      <c r="L3604" s="3" t="s">
        <v>25582</v>
      </c>
    </row>
    <row r="3605" spans="1:12" x14ac:dyDescent="0.2">
      <c r="A3605" s="1">
        <v>3604</v>
      </c>
      <c r="B3605" s="2" t="s">
        <v>25583</v>
      </c>
      <c r="C3605" s="2" t="s">
        <v>3113</v>
      </c>
      <c r="D3605" s="2" t="s">
        <v>5708</v>
      </c>
      <c r="E3605" s="2" t="s">
        <v>25584</v>
      </c>
      <c r="F3605" s="2" t="s">
        <v>25585</v>
      </c>
      <c r="G3605" s="2" t="s">
        <v>2918</v>
      </c>
      <c r="H3605" s="2" t="s">
        <v>25586</v>
      </c>
      <c r="I3605" s="2" t="s">
        <v>25587</v>
      </c>
      <c r="J3605" s="3" t="s">
        <v>25588</v>
      </c>
      <c r="K3605" s="4">
        <v>44412</v>
      </c>
      <c r="L3605" s="3" t="s">
        <v>25589</v>
      </c>
    </row>
    <row r="3606" spans="1:12" x14ac:dyDescent="0.2">
      <c r="A3606" s="1">
        <v>3605</v>
      </c>
      <c r="B3606" s="2" t="s">
        <v>25590</v>
      </c>
      <c r="C3606" s="2" t="s">
        <v>1597</v>
      </c>
      <c r="D3606" s="2" t="s">
        <v>4138</v>
      </c>
      <c r="E3606" s="2" t="s">
        <v>25591</v>
      </c>
      <c r="F3606" s="2" t="s">
        <v>25592</v>
      </c>
      <c r="G3606" s="2" t="s">
        <v>108</v>
      </c>
      <c r="H3606" s="2" t="s">
        <v>25593</v>
      </c>
      <c r="I3606" s="2" t="s">
        <v>25594</v>
      </c>
      <c r="J3606" s="3" t="s">
        <v>25595</v>
      </c>
      <c r="K3606" s="4">
        <v>43851</v>
      </c>
      <c r="L3606" s="3" t="s">
        <v>25596</v>
      </c>
    </row>
    <row r="3607" spans="1:12" x14ac:dyDescent="0.2">
      <c r="A3607" s="1">
        <v>3606</v>
      </c>
      <c r="B3607" s="2" t="s">
        <v>25597</v>
      </c>
      <c r="C3607" s="2" t="s">
        <v>1342</v>
      </c>
      <c r="D3607" s="2" t="s">
        <v>25598</v>
      </c>
      <c r="E3607" s="2" t="s">
        <v>25599</v>
      </c>
      <c r="F3607" s="2" t="s">
        <v>25600</v>
      </c>
      <c r="G3607" s="2" t="s">
        <v>723</v>
      </c>
      <c r="H3607" s="2" t="s">
        <v>25601</v>
      </c>
      <c r="I3607" s="2" t="s">
        <v>25602</v>
      </c>
      <c r="J3607" s="3" t="s">
        <v>25603</v>
      </c>
      <c r="K3607" s="4">
        <v>44515</v>
      </c>
      <c r="L3607" s="3" t="s">
        <v>25604</v>
      </c>
    </row>
    <row r="3608" spans="1:12" x14ac:dyDescent="0.2">
      <c r="A3608" s="1">
        <v>3607</v>
      </c>
      <c r="B3608" s="2" t="s">
        <v>25605</v>
      </c>
      <c r="C3608" s="2" t="s">
        <v>6340</v>
      </c>
      <c r="D3608" s="2" t="s">
        <v>316</v>
      </c>
      <c r="E3608" s="2" t="s">
        <v>25606</v>
      </c>
      <c r="F3608" s="2" t="s">
        <v>25607</v>
      </c>
      <c r="G3608" s="2" t="s">
        <v>3896</v>
      </c>
      <c r="H3608" s="2" t="s">
        <v>25608</v>
      </c>
      <c r="I3608" s="2" t="s">
        <v>25609</v>
      </c>
      <c r="J3608" s="3" t="s">
        <v>25610</v>
      </c>
      <c r="K3608" s="4">
        <v>44417</v>
      </c>
      <c r="L3608" s="3" t="s">
        <v>14748</v>
      </c>
    </row>
    <row r="3609" spans="1:12" x14ac:dyDescent="0.2">
      <c r="A3609" s="1">
        <v>3608</v>
      </c>
      <c r="B3609" s="2" t="s">
        <v>25611</v>
      </c>
      <c r="C3609" s="2" t="s">
        <v>16365</v>
      </c>
      <c r="D3609" s="2" t="s">
        <v>1228</v>
      </c>
      <c r="E3609" s="2" t="s">
        <v>25612</v>
      </c>
      <c r="F3609" s="2" t="s">
        <v>25613</v>
      </c>
      <c r="G3609" s="2" t="s">
        <v>217</v>
      </c>
      <c r="H3609" s="2">
        <v>3472490066</v>
      </c>
      <c r="I3609" s="2" t="s">
        <v>25614</v>
      </c>
      <c r="J3609" s="3" t="s">
        <v>25615</v>
      </c>
      <c r="K3609" s="4">
        <v>44228</v>
      </c>
      <c r="L3609" s="3" t="s">
        <v>25616</v>
      </c>
    </row>
    <row r="3610" spans="1:12" x14ac:dyDescent="0.2">
      <c r="A3610" s="1">
        <v>3609</v>
      </c>
      <c r="B3610" s="2" t="s">
        <v>25617</v>
      </c>
      <c r="C3610" s="2" t="s">
        <v>15795</v>
      </c>
      <c r="D3610" s="2" t="s">
        <v>954</v>
      </c>
      <c r="E3610" s="2" t="s">
        <v>25618</v>
      </c>
      <c r="F3610" s="2" t="s">
        <v>25619</v>
      </c>
      <c r="G3610" s="2" t="s">
        <v>2653</v>
      </c>
      <c r="H3610" s="2" t="s">
        <v>25620</v>
      </c>
      <c r="I3610" s="2" t="s">
        <v>25621</v>
      </c>
      <c r="J3610" s="3" t="s">
        <v>25622</v>
      </c>
      <c r="K3610" s="4">
        <v>44275</v>
      </c>
      <c r="L3610" s="3" t="s">
        <v>25623</v>
      </c>
    </row>
    <row r="3611" spans="1:12" x14ac:dyDescent="0.2">
      <c r="A3611" s="1">
        <v>3610</v>
      </c>
      <c r="B3611" s="2" t="s">
        <v>25624</v>
      </c>
      <c r="C3611" s="2" t="s">
        <v>12641</v>
      </c>
      <c r="D3611" s="2" t="s">
        <v>2237</v>
      </c>
      <c r="E3611" s="2" t="s">
        <v>25625</v>
      </c>
      <c r="F3611" s="2" t="s">
        <v>25626</v>
      </c>
      <c r="G3611" s="2" t="s">
        <v>2255</v>
      </c>
      <c r="H3611" s="2" t="s">
        <v>25627</v>
      </c>
      <c r="I3611" s="2" t="s">
        <v>25628</v>
      </c>
      <c r="J3611" s="3" t="s">
        <v>25629</v>
      </c>
      <c r="K3611" s="4">
        <v>44408</v>
      </c>
      <c r="L3611" s="3" t="s">
        <v>25630</v>
      </c>
    </row>
    <row r="3612" spans="1:12" x14ac:dyDescent="0.2">
      <c r="A3612" s="1">
        <v>3611</v>
      </c>
      <c r="B3612" s="2" t="s">
        <v>25631</v>
      </c>
      <c r="C3612" s="2" t="s">
        <v>1377</v>
      </c>
      <c r="D3612" s="2" t="s">
        <v>5819</v>
      </c>
      <c r="E3612" s="2" t="s">
        <v>25632</v>
      </c>
      <c r="F3612" s="2" t="s">
        <v>25633</v>
      </c>
      <c r="G3612" s="2" t="s">
        <v>1665</v>
      </c>
      <c r="H3612" s="2" t="s">
        <v>25634</v>
      </c>
      <c r="I3612" s="2" t="s">
        <v>25635</v>
      </c>
      <c r="J3612" s="3" t="s">
        <v>25636</v>
      </c>
      <c r="K3612" s="4">
        <v>44605</v>
      </c>
      <c r="L3612" s="3" t="s">
        <v>25637</v>
      </c>
    </row>
    <row r="3613" spans="1:12" x14ac:dyDescent="0.2">
      <c r="A3613" s="1">
        <v>3612</v>
      </c>
      <c r="B3613" s="2" t="s">
        <v>25638</v>
      </c>
      <c r="C3613" s="2" t="s">
        <v>2162</v>
      </c>
      <c r="D3613" s="2" t="s">
        <v>9584</v>
      </c>
      <c r="E3613" s="2" t="s">
        <v>25639</v>
      </c>
      <c r="F3613" s="2" t="s">
        <v>25640</v>
      </c>
      <c r="G3613" s="2" t="s">
        <v>2080</v>
      </c>
      <c r="H3613" s="2" t="s">
        <v>25641</v>
      </c>
      <c r="I3613" s="2">
        <v>1239834242</v>
      </c>
      <c r="J3613" s="3" t="s">
        <v>25642</v>
      </c>
      <c r="K3613" s="4">
        <v>44639</v>
      </c>
      <c r="L3613" s="3" t="s">
        <v>25643</v>
      </c>
    </row>
    <row r="3614" spans="1:12" x14ac:dyDescent="0.2">
      <c r="A3614" s="1">
        <v>3613</v>
      </c>
      <c r="B3614" s="2" t="s">
        <v>25644</v>
      </c>
      <c r="C3614" s="2" t="s">
        <v>1530</v>
      </c>
      <c r="D3614" s="2" t="s">
        <v>3726</v>
      </c>
      <c r="E3614" s="2" t="s">
        <v>25645</v>
      </c>
      <c r="F3614" s="2" t="s">
        <v>25646</v>
      </c>
      <c r="G3614" s="2" t="s">
        <v>3832</v>
      </c>
      <c r="H3614" s="2" t="s">
        <v>25647</v>
      </c>
      <c r="I3614" s="2" t="s">
        <v>25648</v>
      </c>
      <c r="J3614" s="3" t="s">
        <v>25649</v>
      </c>
      <c r="K3614" s="4">
        <v>44328</v>
      </c>
      <c r="L3614" s="3" t="s">
        <v>25650</v>
      </c>
    </row>
    <row r="3615" spans="1:12" x14ac:dyDescent="0.2">
      <c r="A3615" s="1">
        <v>3614</v>
      </c>
      <c r="B3615" s="2" t="s">
        <v>25651</v>
      </c>
      <c r="C3615" s="2" t="s">
        <v>2383</v>
      </c>
      <c r="D3615" s="2" t="s">
        <v>9702</v>
      </c>
      <c r="E3615" s="2" t="s">
        <v>25652</v>
      </c>
      <c r="F3615" s="2" t="s">
        <v>25653</v>
      </c>
      <c r="G3615" s="2" t="s">
        <v>1326</v>
      </c>
      <c r="H3615" s="2" t="s">
        <v>25654</v>
      </c>
      <c r="I3615" s="2" t="s">
        <v>25655</v>
      </c>
      <c r="J3615" s="3" t="s">
        <v>25656</v>
      </c>
      <c r="K3615" s="4">
        <v>44641</v>
      </c>
      <c r="L3615" s="3" t="s">
        <v>25657</v>
      </c>
    </row>
    <row r="3616" spans="1:12" x14ac:dyDescent="0.2">
      <c r="A3616" s="1">
        <v>3615</v>
      </c>
      <c r="B3616" s="2" t="s">
        <v>25658</v>
      </c>
      <c r="C3616" s="2" t="s">
        <v>9850</v>
      </c>
      <c r="D3616" s="2" t="s">
        <v>1615</v>
      </c>
      <c r="E3616" s="2" t="s">
        <v>25659</v>
      </c>
      <c r="F3616" s="2" t="s">
        <v>25660</v>
      </c>
      <c r="G3616" s="2" t="s">
        <v>5917</v>
      </c>
      <c r="H3616" s="2" t="s">
        <v>25661</v>
      </c>
      <c r="I3616" s="2" t="s">
        <v>25662</v>
      </c>
      <c r="J3616" s="3" t="s">
        <v>25663</v>
      </c>
      <c r="K3616" s="4">
        <v>44652</v>
      </c>
      <c r="L3616" s="3" t="s">
        <v>25664</v>
      </c>
    </row>
    <row r="3617" spans="1:12" x14ac:dyDescent="0.2">
      <c r="A3617" s="1">
        <v>3616</v>
      </c>
      <c r="B3617" s="2" t="s">
        <v>25665</v>
      </c>
      <c r="C3617" s="2" t="s">
        <v>336</v>
      </c>
      <c r="D3617" s="2" t="s">
        <v>10931</v>
      </c>
      <c r="E3617" s="2" t="s">
        <v>25666</v>
      </c>
      <c r="F3617" s="2" t="s">
        <v>25667</v>
      </c>
      <c r="G3617" s="2" t="s">
        <v>2327</v>
      </c>
      <c r="H3617" s="2">
        <v>8324909128</v>
      </c>
      <c r="I3617" s="2" t="s">
        <v>25668</v>
      </c>
      <c r="J3617" s="3" t="s">
        <v>25669</v>
      </c>
      <c r="K3617" s="4">
        <v>44566</v>
      </c>
      <c r="L3617" s="3" t="s">
        <v>25670</v>
      </c>
    </row>
    <row r="3618" spans="1:12" x14ac:dyDescent="0.2">
      <c r="A3618" s="1">
        <v>3617</v>
      </c>
      <c r="B3618" s="2" t="s">
        <v>25671</v>
      </c>
      <c r="C3618" s="2" t="s">
        <v>1520</v>
      </c>
      <c r="D3618" s="2" t="s">
        <v>2907</v>
      </c>
      <c r="E3618" s="2" t="s">
        <v>25672</v>
      </c>
      <c r="F3618" s="2" t="s">
        <v>25673</v>
      </c>
      <c r="G3618" s="2" t="s">
        <v>1837</v>
      </c>
      <c r="H3618" s="2">
        <f>1-571-43-8544</f>
        <v>-9157</v>
      </c>
      <c r="I3618" s="2" t="s">
        <v>25674</v>
      </c>
      <c r="J3618" s="3" t="s">
        <v>25675</v>
      </c>
      <c r="K3618" s="4">
        <v>44262</v>
      </c>
      <c r="L3618" s="3" t="s">
        <v>25676</v>
      </c>
    </row>
    <row r="3619" spans="1:12" x14ac:dyDescent="0.2">
      <c r="A3619" s="1">
        <v>3618</v>
      </c>
      <c r="B3619" s="2" t="s">
        <v>25677</v>
      </c>
      <c r="C3619" s="2" t="s">
        <v>223</v>
      </c>
      <c r="D3619" s="2" t="s">
        <v>907</v>
      </c>
      <c r="E3619" s="2" t="s">
        <v>25678</v>
      </c>
      <c r="F3619" s="2" t="s">
        <v>25679</v>
      </c>
      <c r="G3619" s="2" t="s">
        <v>3561</v>
      </c>
      <c r="H3619" s="2" t="s">
        <v>25680</v>
      </c>
      <c r="I3619" s="2" t="s">
        <v>25681</v>
      </c>
      <c r="J3619" s="3" t="s">
        <v>25682</v>
      </c>
      <c r="K3619" s="4">
        <v>44382</v>
      </c>
      <c r="L3619" s="3" t="s">
        <v>25683</v>
      </c>
    </row>
    <row r="3620" spans="1:12" x14ac:dyDescent="0.2">
      <c r="A3620" s="1">
        <v>3619</v>
      </c>
      <c r="B3620" s="2" t="s">
        <v>25684</v>
      </c>
      <c r="C3620" s="2" t="s">
        <v>1780</v>
      </c>
      <c r="D3620" s="2" t="s">
        <v>105</v>
      </c>
      <c r="E3620" s="2" t="s">
        <v>25685</v>
      </c>
      <c r="F3620" s="2" t="s">
        <v>25686</v>
      </c>
      <c r="G3620" s="2" t="s">
        <v>27</v>
      </c>
      <c r="H3620" s="2" t="s">
        <v>25687</v>
      </c>
      <c r="I3620" s="2" t="s">
        <v>25688</v>
      </c>
      <c r="J3620" s="3" t="s">
        <v>25689</v>
      </c>
      <c r="K3620" s="4">
        <v>44497</v>
      </c>
      <c r="L3620" s="3" t="s">
        <v>25690</v>
      </c>
    </row>
    <row r="3621" spans="1:12" x14ac:dyDescent="0.2">
      <c r="A3621" s="1">
        <v>3620</v>
      </c>
      <c r="B3621" s="2" t="s">
        <v>25691</v>
      </c>
      <c r="C3621" s="2" t="s">
        <v>2538</v>
      </c>
      <c r="D3621" s="2" t="s">
        <v>24705</v>
      </c>
      <c r="E3621" s="2" t="s">
        <v>25692</v>
      </c>
      <c r="F3621" s="2" t="s">
        <v>1300</v>
      </c>
      <c r="G3621" s="2" t="s">
        <v>1627</v>
      </c>
      <c r="H3621" s="2" t="s">
        <v>25693</v>
      </c>
      <c r="I3621" s="2" t="s">
        <v>25694</v>
      </c>
      <c r="J3621" s="3" t="s">
        <v>25695</v>
      </c>
      <c r="K3621" s="4">
        <v>44634</v>
      </c>
      <c r="L3621" s="3" t="s">
        <v>25696</v>
      </c>
    </row>
    <row r="3622" spans="1:12" x14ac:dyDescent="0.2">
      <c r="A3622" s="1">
        <v>3621</v>
      </c>
      <c r="B3622" s="2" t="s">
        <v>25697</v>
      </c>
      <c r="C3622" s="2" t="s">
        <v>1922</v>
      </c>
      <c r="D3622" s="2" t="s">
        <v>3797</v>
      </c>
      <c r="E3622" s="2" t="s">
        <v>25698</v>
      </c>
      <c r="F3622" s="2" t="s">
        <v>25699</v>
      </c>
      <c r="G3622" s="2" t="s">
        <v>17591</v>
      </c>
      <c r="H3622" s="2" t="s">
        <v>25700</v>
      </c>
      <c r="I3622" s="2" t="s">
        <v>25701</v>
      </c>
      <c r="J3622" s="3" t="s">
        <v>25702</v>
      </c>
      <c r="K3622" s="4">
        <v>43934</v>
      </c>
      <c r="L3622" s="3" t="s">
        <v>25703</v>
      </c>
    </row>
    <row r="3623" spans="1:12" x14ac:dyDescent="0.2">
      <c r="A3623" s="1">
        <v>3622</v>
      </c>
      <c r="B3623" s="2" t="s">
        <v>25704</v>
      </c>
      <c r="C3623" s="2" t="s">
        <v>6223</v>
      </c>
      <c r="D3623" s="2" t="s">
        <v>5358</v>
      </c>
      <c r="E3623" s="2" t="s">
        <v>25705</v>
      </c>
      <c r="F3623" s="2" t="s">
        <v>25706</v>
      </c>
      <c r="G3623" s="2" t="s">
        <v>643</v>
      </c>
      <c r="H3623" s="2" t="s">
        <v>25707</v>
      </c>
      <c r="I3623" s="2" t="s">
        <v>25708</v>
      </c>
      <c r="J3623" s="3" t="s">
        <v>25709</v>
      </c>
      <c r="K3623" s="4">
        <v>44456</v>
      </c>
      <c r="L3623" s="3" t="s">
        <v>25710</v>
      </c>
    </row>
    <row r="3624" spans="1:12" x14ac:dyDescent="0.2">
      <c r="A3624" s="1">
        <v>3623</v>
      </c>
      <c r="B3624" s="2" t="s">
        <v>25711</v>
      </c>
      <c r="C3624" s="2" t="s">
        <v>2546</v>
      </c>
      <c r="D3624" s="2" t="s">
        <v>20351</v>
      </c>
      <c r="E3624" s="2" t="s">
        <v>25712</v>
      </c>
      <c r="F3624" s="2" t="s">
        <v>25713</v>
      </c>
      <c r="G3624" s="2" t="s">
        <v>125</v>
      </c>
      <c r="H3624" s="2" t="s">
        <v>25714</v>
      </c>
      <c r="I3624" s="2" t="s">
        <v>25715</v>
      </c>
      <c r="J3624" s="3" t="s">
        <v>25716</v>
      </c>
      <c r="K3624" s="4">
        <v>44297</v>
      </c>
      <c r="L3624" s="3" t="s">
        <v>10894</v>
      </c>
    </row>
    <row r="3625" spans="1:12" x14ac:dyDescent="0.2">
      <c r="A3625" s="1">
        <v>3624</v>
      </c>
      <c r="B3625" s="2" t="s">
        <v>25717</v>
      </c>
      <c r="C3625" s="2" t="s">
        <v>2021</v>
      </c>
      <c r="D3625" s="2" t="s">
        <v>1962</v>
      </c>
      <c r="E3625" s="2" t="s">
        <v>25718</v>
      </c>
      <c r="F3625" s="2" t="s">
        <v>25719</v>
      </c>
      <c r="G3625" s="2" t="s">
        <v>89</v>
      </c>
      <c r="H3625" s="2" t="s">
        <v>25720</v>
      </c>
      <c r="I3625" s="2" t="s">
        <v>25721</v>
      </c>
      <c r="J3625" s="3" t="s">
        <v>25722</v>
      </c>
      <c r="K3625" s="4">
        <v>44604</v>
      </c>
      <c r="L3625" s="3" t="s">
        <v>25723</v>
      </c>
    </row>
    <row r="3626" spans="1:12" x14ac:dyDescent="0.2">
      <c r="A3626" s="1">
        <v>3625</v>
      </c>
      <c r="B3626" s="2" t="s">
        <v>25724</v>
      </c>
      <c r="C3626" s="2" t="s">
        <v>2767</v>
      </c>
      <c r="D3626" s="2" t="s">
        <v>1165</v>
      </c>
      <c r="E3626" s="2" t="s">
        <v>25725</v>
      </c>
      <c r="F3626" s="2" t="s">
        <v>25726</v>
      </c>
      <c r="G3626" s="2" t="s">
        <v>779</v>
      </c>
      <c r="H3626" s="2" t="s">
        <v>25727</v>
      </c>
      <c r="I3626" s="2" t="s">
        <v>25728</v>
      </c>
      <c r="J3626" s="3" t="s">
        <v>25729</v>
      </c>
      <c r="K3626" s="4">
        <v>43986</v>
      </c>
      <c r="L3626" s="3" t="s">
        <v>25730</v>
      </c>
    </row>
    <row r="3627" spans="1:12" x14ac:dyDescent="0.2">
      <c r="A3627" s="1">
        <v>3626</v>
      </c>
      <c r="B3627" s="2" t="s">
        <v>25731</v>
      </c>
      <c r="C3627" s="2" t="s">
        <v>8512</v>
      </c>
      <c r="D3627" s="2" t="s">
        <v>3893</v>
      </c>
      <c r="E3627" s="2" t="s">
        <v>25732</v>
      </c>
      <c r="F3627" s="2" t="s">
        <v>25733</v>
      </c>
      <c r="G3627" s="2" t="s">
        <v>4149</v>
      </c>
      <c r="H3627" s="2" t="s">
        <v>25734</v>
      </c>
      <c r="I3627" s="2" t="s">
        <v>25735</v>
      </c>
      <c r="J3627" s="3" t="s">
        <v>25736</v>
      </c>
      <c r="K3627" s="4">
        <v>44479</v>
      </c>
      <c r="L3627" s="3" t="s">
        <v>25737</v>
      </c>
    </row>
    <row r="3628" spans="1:12" x14ac:dyDescent="0.2">
      <c r="A3628" s="1">
        <v>3627</v>
      </c>
      <c r="B3628" s="2" t="s">
        <v>25738</v>
      </c>
      <c r="C3628" s="2" t="s">
        <v>6555</v>
      </c>
      <c r="D3628" s="2" t="s">
        <v>393</v>
      </c>
      <c r="E3628" s="2" t="s">
        <v>25739</v>
      </c>
      <c r="F3628" s="2" t="s">
        <v>25740</v>
      </c>
      <c r="G3628" s="2" t="s">
        <v>274</v>
      </c>
      <c r="H3628" s="2" t="s">
        <v>25741</v>
      </c>
      <c r="I3628" s="2" t="s">
        <v>25742</v>
      </c>
      <c r="J3628" s="3" t="s">
        <v>25743</v>
      </c>
      <c r="K3628" s="4">
        <v>44270</v>
      </c>
      <c r="L3628" s="3" t="s">
        <v>25744</v>
      </c>
    </row>
    <row r="3629" spans="1:12" x14ac:dyDescent="0.2">
      <c r="A3629" s="1">
        <v>3628</v>
      </c>
      <c r="B3629" s="2" t="s">
        <v>25745</v>
      </c>
      <c r="C3629" s="2" t="s">
        <v>5423</v>
      </c>
      <c r="D3629" s="2" t="s">
        <v>2881</v>
      </c>
      <c r="E3629" s="2" t="s">
        <v>25746</v>
      </c>
      <c r="F3629" s="2" t="s">
        <v>25747</v>
      </c>
      <c r="G3629" s="2" t="s">
        <v>181</v>
      </c>
      <c r="H3629" s="2">
        <v>2726694988</v>
      </c>
      <c r="I3629" s="2" t="s">
        <v>25748</v>
      </c>
      <c r="J3629" s="3" t="s">
        <v>25749</v>
      </c>
      <c r="K3629" s="4">
        <v>44458</v>
      </c>
      <c r="L3629" s="3" t="s">
        <v>25750</v>
      </c>
    </row>
    <row r="3630" spans="1:12" x14ac:dyDescent="0.2">
      <c r="A3630" s="1">
        <v>3629</v>
      </c>
      <c r="B3630" s="2" t="s">
        <v>25751</v>
      </c>
      <c r="C3630" s="2" t="s">
        <v>4309</v>
      </c>
      <c r="D3630" s="2" t="s">
        <v>6828</v>
      </c>
      <c r="E3630" s="2" t="s">
        <v>25752</v>
      </c>
      <c r="F3630" s="2" t="s">
        <v>25753</v>
      </c>
      <c r="G3630" s="2" t="s">
        <v>350</v>
      </c>
      <c r="H3630" s="2" t="s">
        <v>25754</v>
      </c>
      <c r="I3630" s="2" t="s">
        <v>25755</v>
      </c>
      <c r="J3630" s="3" t="s">
        <v>25756</v>
      </c>
      <c r="K3630" s="4">
        <v>44532</v>
      </c>
      <c r="L3630" s="3" t="s">
        <v>25757</v>
      </c>
    </row>
    <row r="3631" spans="1:12" x14ac:dyDescent="0.2">
      <c r="A3631" s="1">
        <v>3630</v>
      </c>
      <c r="B3631" s="2" t="s">
        <v>25758</v>
      </c>
      <c r="C3631" s="2" t="s">
        <v>326</v>
      </c>
      <c r="D3631" s="2" t="s">
        <v>10786</v>
      </c>
      <c r="E3631" s="2" t="s">
        <v>25759</v>
      </c>
      <c r="F3631" s="2" t="s">
        <v>25760</v>
      </c>
      <c r="G3631" s="2" t="s">
        <v>200</v>
      </c>
      <c r="H3631" s="2" t="s">
        <v>25761</v>
      </c>
      <c r="I3631" s="2" t="s">
        <v>25762</v>
      </c>
      <c r="J3631" s="3" t="s">
        <v>25763</v>
      </c>
      <c r="K3631" s="4">
        <v>44354</v>
      </c>
      <c r="L3631" s="3" t="s">
        <v>25764</v>
      </c>
    </row>
    <row r="3632" spans="1:12" x14ac:dyDescent="0.2">
      <c r="A3632" s="1">
        <v>3631</v>
      </c>
      <c r="B3632" s="2" t="s">
        <v>25765</v>
      </c>
      <c r="C3632" s="2" t="s">
        <v>13561</v>
      </c>
      <c r="D3632" s="2" t="s">
        <v>4576</v>
      </c>
      <c r="E3632" s="2" t="s">
        <v>25766</v>
      </c>
      <c r="F3632" s="2" t="s">
        <v>25767</v>
      </c>
      <c r="G3632" s="2" t="s">
        <v>64</v>
      </c>
      <c r="H3632" s="2" t="s">
        <v>25768</v>
      </c>
      <c r="I3632" s="2" t="s">
        <v>25769</v>
      </c>
      <c r="J3632" s="3" t="s">
        <v>25770</v>
      </c>
      <c r="K3632" s="4">
        <v>44473</v>
      </c>
      <c r="L3632" s="3" t="s">
        <v>25771</v>
      </c>
    </row>
    <row r="3633" spans="1:12" x14ac:dyDescent="0.2">
      <c r="A3633" s="1">
        <v>3632</v>
      </c>
      <c r="B3633" s="2" t="s">
        <v>25772</v>
      </c>
      <c r="C3633" s="2" t="s">
        <v>6071</v>
      </c>
      <c r="D3633" s="2" t="s">
        <v>5398</v>
      </c>
      <c r="E3633" s="2" t="s">
        <v>24338</v>
      </c>
      <c r="F3633" s="2" t="s">
        <v>25773</v>
      </c>
      <c r="G3633" s="2" t="s">
        <v>1429</v>
      </c>
      <c r="H3633" s="2" t="s">
        <v>25774</v>
      </c>
      <c r="I3633" s="2" t="s">
        <v>25775</v>
      </c>
      <c r="J3633" s="3" t="s">
        <v>25776</v>
      </c>
      <c r="K3633" s="4">
        <v>44691</v>
      </c>
      <c r="L3633" s="3" t="s">
        <v>25777</v>
      </c>
    </row>
    <row r="3634" spans="1:12" x14ac:dyDescent="0.2">
      <c r="A3634" s="1">
        <v>3633</v>
      </c>
      <c r="B3634" s="2" t="s">
        <v>25778</v>
      </c>
      <c r="C3634" s="2" t="s">
        <v>2047</v>
      </c>
      <c r="D3634" s="2" t="s">
        <v>9443</v>
      </c>
      <c r="E3634" s="2" t="s">
        <v>25779</v>
      </c>
      <c r="F3634" s="2" t="s">
        <v>25780</v>
      </c>
      <c r="G3634" s="2" t="s">
        <v>1429</v>
      </c>
      <c r="H3634" s="2" t="s">
        <v>25781</v>
      </c>
      <c r="I3634" s="2" t="s">
        <v>25782</v>
      </c>
      <c r="J3634" s="3" t="s">
        <v>25783</v>
      </c>
      <c r="K3634" s="4">
        <v>43986</v>
      </c>
      <c r="L3634" s="3" t="s">
        <v>25784</v>
      </c>
    </row>
    <row r="3635" spans="1:12" x14ac:dyDescent="0.2">
      <c r="A3635" s="1">
        <v>3634</v>
      </c>
      <c r="B3635" s="2" t="s">
        <v>25785</v>
      </c>
      <c r="C3635" s="2" t="s">
        <v>3401</v>
      </c>
      <c r="D3635" s="2" t="s">
        <v>3902</v>
      </c>
      <c r="E3635" s="2" t="s">
        <v>25786</v>
      </c>
      <c r="F3635" s="2" t="s">
        <v>25787</v>
      </c>
      <c r="G3635" s="2" t="s">
        <v>1140</v>
      </c>
      <c r="H3635" s="2" t="s">
        <v>25788</v>
      </c>
      <c r="I3635" s="2" t="s">
        <v>25789</v>
      </c>
      <c r="J3635" s="3" t="s">
        <v>25790</v>
      </c>
      <c r="K3635" s="4">
        <v>44296</v>
      </c>
      <c r="L3635" s="3" t="s">
        <v>25791</v>
      </c>
    </row>
    <row r="3636" spans="1:12" x14ac:dyDescent="0.2">
      <c r="A3636" s="1">
        <v>3635</v>
      </c>
      <c r="B3636" s="2" t="s">
        <v>25792</v>
      </c>
      <c r="C3636" s="2" t="s">
        <v>7488</v>
      </c>
      <c r="D3636" s="2" t="s">
        <v>2969</v>
      </c>
      <c r="E3636" s="2" t="s">
        <v>25793</v>
      </c>
      <c r="F3636" s="2" t="s">
        <v>25794</v>
      </c>
      <c r="G3636" s="2" t="s">
        <v>1104</v>
      </c>
      <c r="H3636" s="2" t="s">
        <v>25795</v>
      </c>
      <c r="I3636" s="2" t="s">
        <v>25796</v>
      </c>
      <c r="J3636" s="3" t="s">
        <v>25797</v>
      </c>
      <c r="K3636" s="4">
        <v>44248</v>
      </c>
      <c r="L3636" s="3" t="s">
        <v>25798</v>
      </c>
    </row>
    <row r="3637" spans="1:12" x14ac:dyDescent="0.2">
      <c r="A3637" s="1">
        <v>3636</v>
      </c>
      <c r="B3637" s="2" t="s">
        <v>25799</v>
      </c>
      <c r="C3637" s="2" t="s">
        <v>10204</v>
      </c>
      <c r="D3637" s="2" t="s">
        <v>3286</v>
      </c>
      <c r="E3637" s="2" t="s">
        <v>25800</v>
      </c>
      <c r="F3637" s="2" t="s">
        <v>25801</v>
      </c>
      <c r="G3637" s="2" t="s">
        <v>457</v>
      </c>
      <c r="H3637" s="2" t="s">
        <v>25802</v>
      </c>
      <c r="I3637" s="2" t="s">
        <v>25803</v>
      </c>
      <c r="J3637" s="3" t="s">
        <v>25804</v>
      </c>
      <c r="K3637" s="4">
        <v>44512</v>
      </c>
      <c r="L3637" s="3" t="s">
        <v>25805</v>
      </c>
    </row>
    <row r="3638" spans="1:12" x14ac:dyDescent="0.2">
      <c r="A3638" s="1">
        <v>3637</v>
      </c>
      <c r="B3638" s="2" t="s">
        <v>25806</v>
      </c>
      <c r="C3638" s="2" t="s">
        <v>3768</v>
      </c>
      <c r="D3638" s="2" t="s">
        <v>4814</v>
      </c>
      <c r="E3638" s="2" t="s">
        <v>25807</v>
      </c>
      <c r="F3638" s="2" t="s">
        <v>25808</v>
      </c>
      <c r="G3638" s="2" t="s">
        <v>293</v>
      </c>
      <c r="H3638" s="2" t="s">
        <v>25809</v>
      </c>
      <c r="I3638" s="2" t="s">
        <v>25810</v>
      </c>
      <c r="J3638" s="3" t="s">
        <v>25811</v>
      </c>
      <c r="K3638" s="4">
        <v>44585</v>
      </c>
      <c r="L3638" s="3" t="s">
        <v>25812</v>
      </c>
    </row>
    <row r="3639" spans="1:12" x14ac:dyDescent="0.2">
      <c r="A3639" s="1">
        <v>3638</v>
      </c>
      <c r="B3639" s="2" t="s">
        <v>25813</v>
      </c>
      <c r="C3639" s="2" t="s">
        <v>25814</v>
      </c>
      <c r="D3639" s="2" t="s">
        <v>4459</v>
      </c>
      <c r="E3639" s="2" t="s">
        <v>25815</v>
      </c>
      <c r="F3639" s="2" t="s">
        <v>25816</v>
      </c>
      <c r="G3639" s="2" t="s">
        <v>986</v>
      </c>
      <c r="H3639" s="2">
        <f>1-381-509-8285</f>
        <v>-9174</v>
      </c>
      <c r="I3639" s="2" t="s">
        <v>25817</v>
      </c>
      <c r="J3639" s="3" t="s">
        <v>25818</v>
      </c>
      <c r="K3639" s="4">
        <v>44087</v>
      </c>
      <c r="L3639" s="3" t="s">
        <v>10778</v>
      </c>
    </row>
    <row r="3640" spans="1:12" x14ac:dyDescent="0.2">
      <c r="A3640" s="1">
        <v>3639</v>
      </c>
      <c r="B3640" s="2" t="s">
        <v>25819</v>
      </c>
      <c r="C3640" s="2" t="s">
        <v>8889</v>
      </c>
      <c r="D3640" s="2" t="s">
        <v>23200</v>
      </c>
      <c r="E3640" s="2" t="s">
        <v>25820</v>
      </c>
      <c r="F3640" s="2" t="s">
        <v>25821</v>
      </c>
      <c r="G3640" s="2" t="s">
        <v>3848</v>
      </c>
      <c r="H3640" s="2" t="s">
        <v>25822</v>
      </c>
      <c r="I3640" s="2" t="s">
        <v>25823</v>
      </c>
      <c r="J3640" s="3" t="s">
        <v>25824</v>
      </c>
      <c r="K3640" s="4">
        <v>43976</v>
      </c>
      <c r="L3640" s="3" t="s">
        <v>25825</v>
      </c>
    </row>
    <row r="3641" spans="1:12" x14ac:dyDescent="0.2">
      <c r="A3641" s="1">
        <v>3640</v>
      </c>
      <c r="B3641" s="2" t="s">
        <v>25826</v>
      </c>
      <c r="C3641" s="2" t="s">
        <v>4763</v>
      </c>
      <c r="D3641" s="2" t="s">
        <v>5038</v>
      </c>
      <c r="E3641" s="2" t="s">
        <v>25827</v>
      </c>
      <c r="F3641" s="2" t="s">
        <v>25828</v>
      </c>
      <c r="G3641" s="2" t="s">
        <v>1846</v>
      </c>
      <c r="H3641" s="2" t="s">
        <v>25829</v>
      </c>
      <c r="I3641" s="2" t="s">
        <v>25830</v>
      </c>
      <c r="J3641" s="3" t="s">
        <v>25831</v>
      </c>
      <c r="K3641" s="4">
        <v>44087</v>
      </c>
      <c r="L3641" s="3" t="s">
        <v>25832</v>
      </c>
    </row>
    <row r="3642" spans="1:12" x14ac:dyDescent="0.2">
      <c r="A3642" s="1">
        <v>3641</v>
      </c>
      <c r="B3642" s="2" t="s">
        <v>25833</v>
      </c>
      <c r="C3642" s="2" t="s">
        <v>907</v>
      </c>
      <c r="D3642" s="2" t="s">
        <v>7289</v>
      </c>
      <c r="E3642" s="2" t="s">
        <v>25834</v>
      </c>
      <c r="F3642" s="2" t="s">
        <v>25835</v>
      </c>
      <c r="G3642" s="2" t="s">
        <v>511</v>
      </c>
      <c r="H3642" s="2" t="s">
        <v>25836</v>
      </c>
      <c r="I3642" s="2" t="s">
        <v>25837</v>
      </c>
      <c r="J3642" s="3" t="s">
        <v>25838</v>
      </c>
      <c r="K3642" s="4">
        <v>44335</v>
      </c>
      <c r="L3642" s="3" t="s">
        <v>25839</v>
      </c>
    </row>
    <row r="3643" spans="1:12" x14ac:dyDescent="0.2">
      <c r="A3643" s="1">
        <v>3642</v>
      </c>
      <c r="B3643" s="2" t="s">
        <v>25840</v>
      </c>
      <c r="C3643" s="2" t="s">
        <v>1174</v>
      </c>
      <c r="D3643" s="2" t="s">
        <v>1271</v>
      </c>
      <c r="E3643" s="2" t="s">
        <v>25841</v>
      </c>
      <c r="F3643" s="2" t="s">
        <v>22570</v>
      </c>
      <c r="G3643" s="2" t="s">
        <v>1058</v>
      </c>
      <c r="H3643" s="2" t="s">
        <v>25842</v>
      </c>
      <c r="I3643" s="2" t="s">
        <v>25843</v>
      </c>
      <c r="J3643" s="3" t="s">
        <v>25844</v>
      </c>
      <c r="K3643" s="4">
        <v>44388</v>
      </c>
      <c r="L3643" s="3" t="s">
        <v>25845</v>
      </c>
    </row>
    <row r="3644" spans="1:12" x14ac:dyDescent="0.2">
      <c r="A3644" s="1">
        <v>3643</v>
      </c>
      <c r="B3644" s="2" t="s">
        <v>25846</v>
      </c>
      <c r="C3644" s="2" t="s">
        <v>1771</v>
      </c>
      <c r="D3644" s="2" t="s">
        <v>1094</v>
      </c>
      <c r="E3644" s="2" t="s">
        <v>25847</v>
      </c>
      <c r="F3644" s="2" t="s">
        <v>25848</v>
      </c>
      <c r="G3644" s="2" t="s">
        <v>27</v>
      </c>
      <c r="H3644" s="2" t="s">
        <v>25849</v>
      </c>
      <c r="I3644" s="2" t="s">
        <v>25850</v>
      </c>
      <c r="J3644" s="3" t="s">
        <v>25851</v>
      </c>
      <c r="K3644" s="4">
        <v>43896</v>
      </c>
      <c r="L3644" s="3" t="s">
        <v>25852</v>
      </c>
    </row>
    <row r="3645" spans="1:12" x14ac:dyDescent="0.2">
      <c r="A3645" s="1">
        <v>3644</v>
      </c>
      <c r="B3645" s="2" t="s">
        <v>25853</v>
      </c>
      <c r="C3645" s="2" t="s">
        <v>585</v>
      </c>
      <c r="D3645" s="2" t="s">
        <v>317</v>
      </c>
      <c r="E3645" s="2" t="s">
        <v>25854</v>
      </c>
      <c r="F3645" s="2" t="s">
        <v>25855</v>
      </c>
      <c r="G3645" s="2" t="s">
        <v>3478</v>
      </c>
      <c r="H3645" s="2" t="s">
        <v>25856</v>
      </c>
      <c r="I3645" s="2" t="s">
        <v>25857</v>
      </c>
      <c r="J3645" s="3" t="s">
        <v>25858</v>
      </c>
      <c r="K3645" s="4">
        <v>43881</v>
      </c>
      <c r="L3645" s="3" t="s">
        <v>25859</v>
      </c>
    </row>
    <row r="3646" spans="1:12" x14ac:dyDescent="0.2">
      <c r="A3646" s="1">
        <v>3645</v>
      </c>
      <c r="B3646" s="2" t="s">
        <v>25860</v>
      </c>
      <c r="C3646" s="2" t="s">
        <v>4680</v>
      </c>
      <c r="D3646" s="2" t="s">
        <v>11879</v>
      </c>
      <c r="E3646" s="2" t="s">
        <v>25861</v>
      </c>
      <c r="F3646" s="2" t="s">
        <v>25862</v>
      </c>
      <c r="G3646" s="2" t="s">
        <v>6042</v>
      </c>
      <c r="H3646" s="2" t="s">
        <v>25863</v>
      </c>
      <c r="I3646" s="2" t="s">
        <v>25864</v>
      </c>
      <c r="J3646" s="3" t="s">
        <v>25865</v>
      </c>
      <c r="K3646" s="4">
        <v>44340</v>
      </c>
      <c r="L3646" s="3" t="s">
        <v>25866</v>
      </c>
    </row>
    <row r="3647" spans="1:12" x14ac:dyDescent="0.2">
      <c r="A3647" s="1">
        <v>3646</v>
      </c>
      <c r="B3647" s="2" t="s">
        <v>25867</v>
      </c>
      <c r="C3647" s="2" t="s">
        <v>12082</v>
      </c>
      <c r="D3647" s="2" t="s">
        <v>9681</v>
      </c>
      <c r="E3647" s="2" t="s">
        <v>25868</v>
      </c>
      <c r="F3647" s="2" t="s">
        <v>25869</v>
      </c>
      <c r="G3647" s="2" t="s">
        <v>171</v>
      </c>
      <c r="H3647" s="2" t="s">
        <v>25870</v>
      </c>
      <c r="I3647" s="2" t="s">
        <v>25871</v>
      </c>
      <c r="J3647" s="3" t="s">
        <v>25872</v>
      </c>
      <c r="K3647" s="4">
        <v>44062</v>
      </c>
      <c r="L3647" s="3" t="s">
        <v>25873</v>
      </c>
    </row>
    <row r="3648" spans="1:12" x14ac:dyDescent="0.2">
      <c r="A3648" s="1">
        <v>3647</v>
      </c>
      <c r="B3648" s="2" t="s">
        <v>25874</v>
      </c>
      <c r="C3648" s="2" t="s">
        <v>12690</v>
      </c>
      <c r="D3648" s="2" t="s">
        <v>12839</v>
      </c>
      <c r="E3648" s="2" t="s">
        <v>25875</v>
      </c>
      <c r="F3648" s="2" t="s">
        <v>25876</v>
      </c>
      <c r="G3648" s="2" t="s">
        <v>1078</v>
      </c>
      <c r="H3648" s="2" t="s">
        <v>25877</v>
      </c>
      <c r="I3648" s="2" t="s">
        <v>25878</v>
      </c>
      <c r="J3648" s="3" t="s">
        <v>25879</v>
      </c>
      <c r="K3648" s="4">
        <v>44178</v>
      </c>
      <c r="L3648" s="3" t="s">
        <v>25880</v>
      </c>
    </row>
    <row r="3649" spans="1:12" x14ac:dyDescent="0.2">
      <c r="A3649" s="1">
        <v>3648</v>
      </c>
      <c r="B3649" s="2" t="s">
        <v>25881</v>
      </c>
      <c r="C3649" s="2" t="s">
        <v>613</v>
      </c>
      <c r="D3649" s="2" t="s">
        <v>640</v>
      </c>
      <c r="E3649" s="2" t="s">
        <v>13205</v>
      </c>
      <c r="F3649" s="2" t="s">
        <v>25882</v>
      </c>
      <c r="G3649" s="2" t="s">
        <v>2061</v>
      </c>
      <c r="H3649" s="2" t="s">
        <v>25883</v>
      </c>
      <c r="I3649" s="2">
        <f>1-407-241-5263</f>
        <v>-5910</v>
      </c>
      <c r="J3649" s="3" t="s">
        <v>25884</v>
      </c>
      <c r="K3649" s="4">
        <v>43920</v>
      </c>
      <c r="L3649" s="3" t="s">
        <v>25885</v>
      </c>
    </row>
    <row r="3650" spans="1:12" x14ac:dyDescent="0.2">
      <c r="A3650" s="1">
        <v>3649</v>
      </c>
      <c r="B3650" s="2" t="s">
        <v>25886</v>
      </c>
      <c r="C3650" s="2" t="s">
        <v>1145</v>
      </c>
      <c r="D3650" s="2" t="s">
        <v>13050</v>
      </c>
      <c r="E3650" s="2" t="s">
        <v>25887</v>
      </c>
      <c r="F3650" s="2" t="s">
        <v>25888</v>
      </c>
      <c r="G3650" s="2" t="s">
        <v>27</v>
      </c>
      <c r="H3650" s="2" t="s">
        <v>25889</v>
      </c>
      <c r="I3650" s="2" t="s">
        <v>25890</v>
      </c>
      <c r="J3650" s="3" t="s">
        <v>25891</v>
      </c>
      <c r="K3650" s="4">
        <v>44428</v>
      </c>
      <c r="L3650" s="3" t="s">
        <v>25892</v>
      </c>
    </row>
    <row r="3651" spans="1:12" x14ac:dyDescent="0.2">
      <c r="A3651" s="1">
        <v>3650</v>
      </c>
      <c r="B3651" s="2" t="s">
        <v>25893</v>
      </c>
      <c r="C3651" s="2" t="s">
        <v>1953</v>
      </c>
      <c r="D3651" s="2" t="s">
        <v>1451</v>
      </c>
      <c r="E3651" s="2" t="s">
        <v>25894</v>
      </c>
      <c r="F3651" s="2" t="s">
        <v>2777</v>
      </c>
      <c r="G3651" s="2" t="s">
        <v>274</v>
      </c>
      <c r="H3651" s="2">
        <f>1-511-917-7464</f>
        <v>-8891</v>
      </c>
      <c r="I3651" s="2" t="s">
        <v>25895</v>
      </c>
      <c r="J3651" s="3" t="s">
        <v>25896</v>
      </c>
      <c r="K3651" s="4">
        <v>44174</v>
      </c>
      <c r="L3651" s="3" t="s">
        <v>25897</v>
      </c>
    </row>
    <row r="3652" spans="1:12" x14ac:dyDescent="0.2">
      <c r="A3652" s="1">
        <v>3651</v>
      </c>
      <c r="B3652" s="2" t="s">
        <v>25898</v>
      </c>
      <c r="C3652" s="2" t="s">
        <v>2004</v>
      </c>
      <c r="D3652" s="2" t="s">
        <v>11146</v>
      </c>
      <c r="E3652" s="2" t="s">
        <v>25899</v>
      </c>
      <c r="F3652" s="2" t="s">
        <v>25900</v>
      </c>
      <c r="G3652" s="2" t="s">
        <v>1811</v>
      </c>
      <c r="H3652" s="2" t="s">
        <v>25901</v>
      </c>
      <c r="I3652" s="2" t="s">
        <v>25902</v>
      </c>
      <c r="J3652" s="3" t="s">
        <v>25903</v>
      </c>
      <c r="K3652" s="4">
        <v>44232</v>
      </c>
      <c r="L3652" s="3" t="s">
        <v>25904</v>
      </c>
    </row>
    <row r="3653" spans="1:12" x14ac:dyDescent="0.2">
      <c r="A3653" s="1">
        <v>3652</v>
      </c>
      <c r="B3653" s="2" t="s">
        <v>25905</v>
      </c>
      <c r="C3653" s="2" t="s">
        <v>2624</v>
      </c>
      <c r="D3653" s="2" t="s">
        <v>6247</v>
      </c>
      <c r="E3653" s="2" t="s">
        <v>25906</v>
      </c>
      <c r="F3653" s="2" t="s">
        <v>25907</v>
      </c>
      <c r="G3653" s="2" t="s">
        <v>540</v>
      </c>
      <c r="H3653" s="2">
        <f>1-594-344-4775</f>
        <v>-5712</v>
      </c>
      <c r="I3653" s="2" t="s">
        <v>25908</v>
      </c>
      <c r="J3653" s="3" t="s">
        <v>25909</v>
      </c>
      <c r="K3653" s="4">
        <v>44203</v>
      </c>
      <c r="L3653" s="3" t="s">
        <v>25910</v>
      </c>
    </row>
    <row r="3654" spans="1:12" x14ac:dyDescent="0.2">
      <c r="A3654" s="1">
        <v>3653</v>
      </c>
      <c r="B3654" s="5" t="s">
        <v>25911</v>
      </c>
      <c r="C3654" s="2" t="s">
        <v>953</v>
      </c>
      <c r="D3654" s="2" t="s">
        <v>2077</v>
      </c>
      <c r="E3654" s="2" t="s">
        <v>25912</v>
      </c>
      <c r="F3654" s="2" t="s">
        <v>25913</v>
      </c>
      <c r="G3654" s="2" t="s">
        <v>1140</v>
      </c>
      <c r="H3654" s="2">
        <v>5118080190</v>
      </c>
      <c r="I3654" s="2" t="s">
        <v>25914</v>
      </c>
      <c r="J3654" s="3" t="s">
        <v>25915</v>
      </c>
      <c r="K3654" s="4">
        <v>44579</v>
      </c>
      <c r="L3654" s="3" t="s">
        <v>25916</v>
      </c>
    </row>
    <row r="3655" spans="1:12" x14ac:dyDescent="0.2">
      <c r="A3655" s="1">
        <v>3654</v>
      </c>
      <c r="B3655" s="2" t="s">
        <v>25917</v>
      </c>
      <c r="C3655" s="2" t="s">
        <v>4838</v>
      </c>
      <c r="D3655" s="2" t="s">
        <v>1201</v>
      </c>
      <c r="E3655" s="2" t="s">
        <v>25918</v>
      </c>
      <c r="F3655" s="2" t="s">
        <v>19715</v>
      </c>
      <c r="G3655" s="2" t="s">
        <v>560</v>
      </c>
      <c r="H3655" s="2" t="s">
        <v>25919</v>
      </c>
      <c r="I3655" s="2" t="s">
        <v>25920</v>
      </c>
      <c r="J3655" s="3" t="s">
        <v>25921</v>
      </c>
      <c r="K3655" s="4">
        <v>43856</v>
      </c>
      <c r="L3655" s="3" t="s">
        <v>25922</v>
      </c>
    </row>
    <row r="3656" spans="1:12" x14ac:dyDescent="0.2">
      <c r="A3656" s="1">
        <v>3655</v>
      </c>
      <c r="B3656" s="2" t="s">
        <v>25923</v>
      </c>
      <c r="C3656" s="2" t="s">
        <v>22450</v>
      </c>
      <c r="D3656" s="2" t="s">
        <v>5308</v>
      </c>
      <c r="E3656" s="2" t="s">
        <v>25924</v>
      </c>
      <c r="F3656" s="2" t="s">
        <v>25925</v>
      </c>
      <c r="G3656" s="2" t="s">
        <v>1552</v>
      </c>
      <c r="H3656" s="2">
        <v>2610336041</v>
      </c>
      <c r="I3656" s="2" t="s">
        <v>25926</v>
      </c>
      <c r="J3656" s="3" t="s">
        <v>25927</v>
      </c>
      <c r="K3656" s="4">
        <v>44350</v>
      </c>
      <c r="L3656" s="3" t="s">
        <v>25928</v>
      </c>
    </row>
    <row r="3657" spans="1:12" x14ac:dyDescent="0.2">
      <c r="A3657" s="1">
        <v>3656</v>
      </c>
      <c r="B3657" s="2" t="s">
        <v>25929</v>
      </c>
      <c r="C3657" s="2" t="s">
        <v>2170</v>
      </c>
      <c r="D3657" s="2" t="s">
        <v>9667</v>
      </c>
      <c r="E3657" s="2" t="s">
        <v>25930</v>
      </c>
      <c r="F3657" s="2" t="s">
        <v>25931</v>
      </c>
      <c r="G3657" s="2" t="s">
        <v>3524</v>
      </c>
      <c r="H3657" s="2" t="s">
        <v>25932</v>
      </c>
      <c r="I3657" s="2" t="s">
        <v>25933</v>
      </c>
      <c r="J3657" s="3" t="s">
        <v>25934</v>
      </c>
      <c r="K3657" s="4">
        <v>44123</v>
      </c>
      <c r="L3657" s="3" t="s">
        <v>25935</v>
      </c>
    </row>
    <row r="3658" spans="1:12" x14ac:dyDescent="0.2">
      <c r="A3658" s="1">
        <v>3657</v>
      </c>
      <c r="B3658" s="2" t="s">
        <v>25936</v>
      </c>
      <c r="C3658" s="2" t="s">
        <v>1643</v>
      </c>
      <c r="D3658" s="2" t="s">
        <v>25937</v>
      </c>
      <c r="E3658" s="2" t="s">
        <v>25938</v>
      </c>
      <c r="F3658" s="2" t="s">
        <v>25939</v>
      </c>
      <c r="G3658" s="2" t="s">
        <v>2051</v>
      </c>
      <c r="H3658" s="2" t="s">
        <v>25940</v>
      </c>
      <c r="I3658" s="2" t="s">
        <v>25941</v>
      </c>
      <c r="J3658" s="3" t="s">
        <v>25942</v>
      </c>
      <c r="K3658" s="4">
        <v>43889</v>
      </c>
      <c r="L3658" s="3" t="s">
        <v>25943</v>
      </c>
    </row>
    <row r="3659" spans="1:12" x14ac:dyDescent="0.2">
      <c r="A3659" s="1">
        <v>3658</v>
      </c>
      <c r="B3659" s="2" t="s">
        <v>25944</v>
      </c>
      <c r="C3659" s="2" t="s">
        <v>784</v>
      </c>
      <c r="D3659" s="2" t="s">
        <v>14700</v>
      </c>
      <c r="E3659" s="2" t="s">
        <v>25945</v>
      </c>
      <c r="F3659" s="2" t="s">
        <v>25946</v>
      </c>
      <c r="G3659" s="2" t="s">
        <v>419</v>
      </c>
      <c r="H3659" s="2" t="s">
        <v>25947</v>
      </c>
      <c r="I3659" s="2" t="s">
        <v>25948</v>
      </c>
      <c r="J3659" s="3" t="s">
        <v>25949</v>
      </c>
      <c r="K3659" s="4">
        <v>44122</v>
      </c>
      <c r="L3659" s="3" t="s">
        <v>25950</v>
      </c>
    </row>
    <row r="3660" spans="1:12" x14ac:dyDescent="0.2">
      <c r="A3660" s="1">
        <v>3659</v>
      </c>
      <c r="B3660" s="2" t="s">
        <v>25951</v>
      </c>
      <c r="C3660" s="2" t="s">
        <v>6584</v>
      </c>
      <c r="D3660" s="2" t="s">
        <v>6663</v>
      </c>
      <c r="E3660" s="2" t="s">
        <v>25952</v>
      </c>
      <c r="F3660" s="2" t="s">
        <v>25953</v>
      </c>
      <c r="G3660" s="2" t="s">
        <v>1738</v>
      </c>
      <c r="H3660" s="2" t="s">
        <v>25954</v>
      </c>
      <c r="I3660" s="2" t="s">
        <v>25955</v>
      </c>
      <c r="J3660" s="3" t="s">
        <v>25956</v>
      </c>
      <c r="K3660" s="4">
        <v>44489</v>
      </c>
      <c r="L3660" s="3" t="s">
        <v>25957</v>
      </c>
    </row>
    <row r="3661" spans="1:12" x14ac:dyDescent="0.2">
      <c r="A3661" s="1">
        <v>3660</v>
      </c>
      <c r="B3661" s="2" t="s">
        <v>25958</v>
      </c>
      <c r="C3661" s="2" t="s">
        <v>270</v>
      </c>
      <c r="D3661" s="2" t="s">
        <v>547</v>
      </c>
      <c r="E3661" s="2" t="s">
        <v>25959</v>
      </c>
      <c r="F3661" s="2" t="s">
        <v>25960</v>
      </c>
      <c r="G3661" s="2" t="s">
        <v>9747</v>
      </c>
      <c r="H3661" s="2">
        <v>7532662805</v>
      </c>
      <c r="I3661" s="2" t="s">
        <v>25961</v>
      </c>
      <c r="J3661" s="3" t="s">
        <v>25962</v>
      </c>
      <c r="K3661" s="4">
        <v>44335</v>
      </c>
      <c r="L3661" s="3" t="s">
        <v>25963</v>
      </c>
    </row>
    <row r="3662" spans="1:12" x14ac:dyDescent="0.2">
      <c r="A3662" s="1">
        <v>3661</v>
      </c>
      <c r="B3662" s="2" t="s">
        <v>25964</v>
      </c>
      <c r="C3662" s="2" t="s">
        <v>4679</v>
      </c>
      <c r="D3662" s="2" t="s">
        <v>8497</v>
      </c>
      <c r="E3662" s="2" t="s">
        <v>25965</v>
      </c>
      <c r="F3662" s="2" t="s">
        <v>25966</v>
      </c>
      <c r="G3662" s="2" t="s">
        <v>340</v>
      </c>
      <c r="H3662" s="2" t="s">
        <v>25967</v>
      </c>
      <c r="I3662" s="2" t="s">
        <v>25968</v>
      </c>
      <c r="J3662" s="3" t="s">
        <v>25969</v>
      </c>
      <c r="K3662" s="4">
        <v>44390</v>
      </c>
      <c r="L3662" s="3" t="s">
        <v>21981</v>
      </c>
    </row>
    <row r="3663" spans="1:12" x14ac:dyDescent="0.2">
      <c r="A3663" s="1">
        <v>3662</v>
      </c>
      <c r="B3663" s="2" t="s">
        <v>25970</v>
      </c>
      <c r="C3663" s="2" t="s">
        <v>6063</v>
      </c>
      <c r="D3663" s="2" t="s">
        <v>2171</v>
      </c>
      <c r="E3663" s="2" t="s">
        <v>16870</v>
      </c>
      <c r="F3663" s="2" t="s">
        <v>25971</v>
      </c>
      <c r="G3663" s="2" t="s">
        <v>162</v>
      </c>
      <c r="H3663" s="2">
        <v>9920916632</v>
      </c>
      <c r="I3663" s="2">
        <f>1-22-43-5176</f>
        <v>-5240</v>
      </c>
      <c r="J3663" s="3" t="s">
        <v>25972</v>
      </c>
      <c r="K3663" s="4">
        <v>44355</v>
      </c>
      <c r="L3663" s="3" t="s">
        <v>25973</v>
      </c>
    </row>
    <row r="3664" spans="1:12" x14ac:dyDescent="0.2">
      <c r="A3664" s="1">
        <v>3663</v>
      </c>
      <c r="B3664" s="2" t="s">
        <v>25974</v>
      </c>
      <c r="C3664" s="2" t="s">
        <v>3325</v>
      </c>
      <c r="D3664" s="2" t="s">
        <v>20194</v>
      </c>
      <c r="E3664" s="2" t="s">
        <v>25975</v>
      </c>
      <c r="F3664" s="2" t="s">
        <v>25976</v>
      </c>
      <c r="G3664" s="2" t="s">
        <v>2061</v>
      </c>
      <c r="H3664" s="2" t="s">
        <v>25977</v>
      </c>
      <c r="I3664" s="2" t="s">
        <v>25978</v>
      </c>
      <c r="J3664" s="3" t="s">
        <v>25979</v>
      </c>
      <c r="K3664" s="4">
        <v>44176</v>
      </c>
      <c r="L3664" s="3" t="s">
        <v>25980</v>
      </c>
    </row>
    <row r="3665" spans="1:12" x14ac:dyDescent="0.2">
      <c r="A3665" s="1">
        <v>3664</v>
      </c>
      <c r="B3665" s="2" t="s">
        <v>25981</v>
      </c>
      <c r="C3665" s="2" t="s">
        <v>17315</v>
      </c>
      <c r="D3665" s="2" t="s">
        <v>757</v>
      </c>
      <c r="E3665" s="2" t="s">
        <v>25982</v>
      </c>
      <c r="F3665" s="2" t="s">
        <v>25983</v>
      </c>
      <c r="G3665" s="2" t="s">
        <v>892</v>
      </c>
      <c r="H3665" s="2" t="s">
        <v>25984</v>
      </c>
      <c r="I3665" s="2" t="s">
        <v>25985</v>
      </c>
      <c r="J3665" s="3" t="s">
        <v>25986</v>
      </c>
      <c r="K3665" s="4">
        <v>43947</v>
      </c>
      <c r="L3665" s="3" t="s">
        <v>25987</v>
      </c>
    </row>
    <row r="3666" spans="1:12" x14ac:dyDescent="0.2">
      <c r="A3666" s="1">
        <v>3665</v>
      </c>
      <c r="B3666" s="2" t="s">
        <v>25988</v>
      </c>
      <c r="C3666" s="2" t="s">
        <v>15856</v>
      </c>
      <c r="D3666" s="2" t="s">
        <v>21303</v>
      </c>
      <c r="E3666" s="2" t="s">
        <v>25989</v>
      </c>
      <c r="F3666" s="2" t="s">
        <v>25990</v>
      </c>
      <c r="G3666" s="2" t="s">
        <v>1231</v>
      </c>
      <c r="H3666" s="2">
        <v>5206741974</v>
      </c>
      <c r="I3666" s="2" t="s">
        <v>25991</v>
      </c>
      <c r="J3666" s="3" t="s">
        <v>25992</v>
      </c>
      <c r="K3666" s="4">
        <v>44256</v>
      </c>
      <c r="L3666" s="3" t="s">
        <v>25993</v>
      </c>
    </row>
    <row r="3667" spans="1:12" x14ac:dyDescent="0.2">
      <c r="A3667" s="1">
        <v>3666</v>
      </c>
      <c r="B3667" s="2" t="s">
        <v>25994</v>
      </c>
      <c r="C3667" s="2" t="s">
        <v>8115</v>
      </c>
      <c r="D3667" s="2" t="s">
        <v>4174</v>
      </c>
      <c r="E3667" s="2" t="s">
        <v>25995</v>
      </c>
      <c r="F3667" s="2" t="s">
        <v>25996</v>
      </c>
      <c r="G3667" s="2" t="s">
        <v>171</v>
      </c>
      <c r="H3667" s="2" t="s">
        <v>25997</v>
      </c>
      <c r="I3667" s="2">
        <v>3500906497</v>
      </c>
      <c r="J3667" s="3" t="s">
        <v>25998</v>
      </c>
      <c r="K3667" s="4">
        <v>44620</v>
      </c>
      <c r="L3667" s="3" t="s">
        <v>25999</v>
      </c>
    </row>
    <row r="3668" spans="1:12" x14ac:dyDescent="0.2">
      <c r="A3668" s="1">
        <v>3667</v>
      </c>
      <c r="B3668" s="2" t="s">
        <v>26000</v>
      </c>
      <c r="C3668" s="2" t="s">
        <v>3768</v>
      </c>
      <c r="D3668" s="2" t="s">
        <v>2503</v>
      </c>
      <c r="E3668" s="2" t="s">
        <v>26001</v>
      </c>
      <c r="F3668" s="2" t="s">
        <v>26002</v>
      </c>
      <c r="G3668" s="2" t="s">
        <v>570</v>
      </c>
      <c r="H3668" s="2" t="s">
        <v>26003</v>
      </c>
      <c r="I3668" s="2" t="s">
        <v>26004</v>
      </c>
      <c r="J3668" s="3" t="s">
        <v>26005</v>
      </c>
      <c r="K3668" s="4">
        <v>44361</v>
      </c>
      <c r="L3668" s="3" t="s">
        <v>26006</v>
      </c>
    </row>
    <row r="3669" spans="1:12" x14ac:dyDescent="0.2">
      <c r="A3669" s="1">
        <v>3668</v>
      </c>
      <c r="B3669" s="2" t="s">
        <v>26007</v>
      </c>
      <c r="C3669" s="2" t="s">
        <v>3911</v>
      </c>
      <c r="D3669" s="2" t="s">
        <v>4156</v>
      </c>
      <c r="E3669" s="2" t="s">
        <v>26008</v>
      </c>
      <c r="F3669" s="2" t="s">
        <v>26009</v>
      </c>
      <c r="G3669" s="2" t="s">
        <v>996</v>
      </c>
      <c r="H3669" s="2" t="s">
        <v>26010</v>
      </c>
      <c r="I3669" s="2" t="s">
        <v>26011</v>
      </c>
      <c r="J3669" s="3" t="s">
        <v>26012</v>
      </c>
      <c r="K3669" s="4">
        <v>44232</v>
      </c>
      <c r="L3669" s="3" t="s">
        <v>14287</v>
      </c>
    </row>
    <row r="3670" spans="1:12" x14ac:dyDescent="0.2">
      <c r="A3670" s="1">
        <v>3669</v>
      </c>
      <c r="B3670" s="2" t="s">
        <v>26013</v>
      </c>
      <c r="C3670" s="2" t="s">
        <v>7137</v>
      </c>
      <c r="D3670" s="2" t="s">
        <v>12028</v>
      </c>
      <c r="E3670" s="2" t="s">
        <v>17085</v>
      </c>
      <c r="F3670" s="2" t="s">
        <v>26014</v>
      </c>
      <c r="G3670" s="2" t="s">
        <v>835</v>
      </c>
      <c r="H3670" s="2" t="s">
        <v>26015</v>
      </c>
      <c r="I3670" s="2" t="s">
        <v>26016</v>
      </c>
      <c r="J3670" s="3" t="s">
        <v>26017</v>
      </c>
      <c r="K3670" s="4">
        <v>44450</v>
      </c>
      <c r="L3670" s="3" t="s">
        <v>26018</v>
      </c>
    </row>
    <row r="3671" spans="1:12" x14ac:dyDescent="0.2">
      <c r="A3671" s="1">
        <v>3670</v>
      </c>
      <c r="B3671" s="2" t="s">
        <v>26019</v>
      </c>
      <c r="C3671" s="2" t="s">
        <v>5791</v>
      </c>
      <c r="D3671" s="2" t="s">
        <v>16163</v>
      </c>
      <c r="E3671" s="2" t="s">
        <v>26020</v>
      </c>
      <c r="F3671" s="2" t="s">
        <v>26021</v>
      </c>
      <c r="G3671" s="2" t="s">
        <v>652</v>
      </c>
      <c r="H3671" s="2" t="s">
        <v>26022</v>
      </c>
      <c r="I3671" s="2" t="s">
        <v>26023</v>
      </c>
      <c r="J3671" s="3" t="s">
        <v>26024</v>
      </c>
      <c r="K3671" s="4">
        <v>44364</v>
      </c>
      <c r="L3671" s="3" t="s">
        <v>26025</v>
      </c>
    </row>
    <row r="3672" spans="1:12" x14ac:dyDescent="0.2">
      <c r="A3672" s="1">
        <v>3671</v>
      </c>
      <c r="B3672" s="2" t="s">
        <v>26026</v>
      </c>
      <c r="C3672" s="2" t="s">
        <v>10859</v>
      </c>
      <c r="D3672" s="2" t="s">
        <v>3893</v>
      </c>
      <c r="E3672" s="2" t="s">
        <v>26027</v>
      </c>
      <c r="F3672" s="2" t="s">
        <v>26028</v>
      </c>
      <c r="G3672" s="2" t="s">
        <v>1882</v>
      </c>
      <c r="H3672" s="2" t="s">
        <v>26029</v>
      </c>
      <c r="I3672" s="2" t="s">
        <v>26030</v>
      </c>
      <c r="J3672" s="3" t="s">
        <v>26031</v>
      </c>
      <c r="K3672" s="4">
        <v>44386</v>
      </c>
      <c r="L3672" s="3" t="s">
        <v>26032</v>
      </c>
    </row>
    <row r="3673" spans="1:12" x14ac:dyDescent="0.2">
      <c r="A3673" s="1">
        <v>3672</v>
      </c>
      <c r="B3673" s="2" t="s">
        <v>26033</v>
      </c>
      <c r="C3673" s="2" t="s">
        <v>11132</v>
      </c>
      <c r="D3673" s="2" t="s">
        <v>12997</v>
      </c>
      <c r="E3673" s="2" t="s">
        <v>26034</v>
      </c>
      <c r="F3673" s="2" t="s">
        <v>26035</v>
      </c>
      <c r="G3673" s="2" t="s">
        <v>428</v>
      </c>
      <c r="H3673" s="2" t="s">
        <v>26036</v>
      </c>
      <c r="I3673" s="2" t="s">
        <v>26037</v>
      </c>
      <c r="J3673" s="3" t="s">
        <v>26038</v>
      </c>
      <c r="K3673" s="4">
        <v>44113</v>
      </c>
      <c r="L3673" s="3" t="s">
        <v>26039</v>
      </c>
    </row>
    <row r="3674" spans="1:12" x14ac:dyDescent="0.2">
      <c r="A3674" s="1">
        <v>3673</v>
      </c>
      <c r="B3674" s="2" t="s">
        <v>26040</v>
      </c>
      <c r="C3674" s="2" t="s">
        <v>5532</v>
      </c>
      <c r="D3674" s="2" t="s">
        <v>1075</v>
      </c>
      <c r="E3674" s="2" t="s">
        <v>26041</v>
      </c>
      <c r="F3674" s="2" t="s">
        <v>26042</v>
      </c>
      <c r="G3674" s="2" t="s">
        <v>2928</v>
      </c>
      <c r="H3674" s="2" t="s">
        <v>26043</v>
      </c>
      <c r="I3674" s="2" t="s">
        <v>26044</v>
      </c>
      <c r="J3674" s="3" t="s">
        <v>26045</v>
      </c>
      <c r="K3674" s="4">
        <v>44692</v>
      </c>
      <c r="L3674" s="3" t="s">
        <v>26046</v>
      </c>
    </row>
    <row r="3675" spans="1:12" x14ac:dyDescent="0.2">
      <c r="A3675" s="1">
        <v>3674</v>
      </c>
      <c r="B3675" s="2" t="s">
        <v>26047</v>
      </c>
      <c r="C3675" s="2" t="s">
        <v>6518</v>
      </c>
      <c r="D3675" s="2" t="s">
        <v>1271</v>
      </c>
      <c r="E3675" s="2" t="s">
        <v>26048</v>
      </c>
      <c r="F3675" s="2" t="s">
        <v>26049</v>
      </c>
      <c r="G3675" s="2" t="s">
        <v>3151</v>
      </c>
      <c r="H3675" s="2" t="s">
        <v>26050</v>
      </c>
      <c r="I3675" s="2" t="s">
        <v>26051</v>
      </c>
      <c r="J3675" s="3" t="s">
        <v>26052</v>
      </c>
      <c r="K3675" s="4">
        <v>44419</v>
      </c>
      <c r="L3675" s="3" t="s">
        <v>26053</v>
      </c>
    </row>
    <row r="3676" spans="1:12" x14ac:dyDescent="0.2">
      <c r="A3676" s="1">
        <v>3675</v>
      </c>
      <c r="B3676" s="2" t="s">
        <v>26054</v>
      </c>
      <c r="C3676" s="2" t="s">
        <v>15257</v>
      </c>
      <c r="D3676" s="2" t="s">
        <v>13386</v>
      </c>
      <c r="E3676" s="2" t="s">
        <v>26055</v>
      </c>
      <c r="F3676" s="2" t="s">
        <v>26056</v>
      </c>
      <c r="G3676" s="2" t="s">
        <v>7639</v>
      </c>
      <c r="H3676" s="2" t="s">
        <v>26057</v>
      </c>
      <c r="I3676" s="2" t="s">
        <v>26058</v>
      </c>
      <c r="J3676" s="3" t="s">
        <v>26059</v>
      </c>
      <c r="K3676" s="4">
        <v>44541</v>
      </c>
      <c r="L3676" s="3" t="s">
        <v>26060</v>
      </c>
    </row>
    <row r="3677" spans="1:12" x14ac:dyDescent="0.2">
      <c r="A3677" s="1">
        <v>3676</v>
      </c>
      <c r="B3677" s="2" t="s">
        <v>26061</v>
      </c>
      <c r="C3677" s="2" t="s">
        <v>5000</v>
      </c>
      <c r="D3677" s="2" t="s">
        <v>18526</v>
      </c>
      <c r="E3677" s="2" t="s">
        <v>26062</v>
      </c>
      <c r="F3677" s="2" t="s">
        <v>26063</v>
      </c>
      <c r="G3677" s="2" t="s">
        <v>1282</v>
      </c>
      <c r="H3677" s="2" t="s">
        <v>26064</v>
      </c>
      <c r="I3677" s="2" t="s">
        <v>26065</v>
      </c>
      <c r="J3677" s="3" t="s">
        <v>26066</v>
      </c>
      <c r="K3677" s="4">
        <v>43986</v>
      </c>
      <c r="L3677" s="3" t="s">
        <v>26067</v>
      </c>
    </row>
    <row r="3678" spans="1:12" x14ac:dyDescent="0.2">
      <c r="A3678" s="1">
        <v>3677</v>
      </c>
      <c r="B3678" s="2" t="s">
        <v>26068</v>
      </c>
      <c r="C3678" s="2" t="s">
        <v>6873</v>
      </c>
      <c r="D3678" s="2" t="s">
        <v>4962</v>
      </c>
      <c r="E3678" s="2" t="s">
        <v>26069</v>
      </c>
      <c r="F3678" s="2" t="s">
        <v>26070</v>
      </c>
      <c r="G3678" s="2" t="s">
        <v>1389</v>
      </c>
      <c r="H3678" s="2" t="s">
        <v>26071</v>
      </c>
      <c r="I3678" s="2" t="s">
        <v>26072</v>
      </c>
      <c r="J3678" s="3" t="s">
        <v>26073</v>
      </c>
      <c r="K3678" s="4">
        <v>44190</v>
      </c>
      <c r="L3678" s="3" t="s">
        <v>25555</v>
      </c>
    </row>
    <row r="3679" spans="1:12" x14ac:dyDescent="0.2">
      <c r="A3679" s="1">
        <v>3678</v>
      </c>
      <c r="B3679" s="2" t="s">
        <v>26074</v>
      </c>
      <c r="C3679" s="2" t="s">
        <v>3637</v>
      </c>
      <c r="D3679" s="2" t="s">
        <v>4360</v>
      </c>
      <c r="E3679" s="2" t="s">
        <v>26075</v>
      </c>
      <c r="F3679" s="2" t="s">
        <v>26076</v>
      </c>
      <c r="G3679" s="2" t="s">
        <v>1702</v>
      </c>
      <c r="H3679" s="2" t="s">
        <v>26077</v>
      </c>
      <c r="I3679" s="2" t="s">
        <v>26078</v>
      </c>
      <c r="J3679" s="3" t="s">
        <v>26079</v>
      </c>
      <c r="K3679" s="4">
        <v>44564</v>
      </c>
      <c r="L3679" s="3" t="s">
        <v>26080</v>
      </c>
    </row>
    <row r="3680" spans="1:12" x14ac:dyDescent="0.2">
      <c r="A3680" s="1">
        <v>3679</v>
      </c>
      <c r="B3680" s="2" t="s">
        <v>26081</v>
      </c>
      <c r="C3680" s="2" t="s">
        <v>2213</v>
      </c>
      <c r="D3680" s="2" t="s">
        <v>1360</v>
      </c>
      <c r="E3680" s="2" t="s">
        <v>26082</v>
      </c>
      <c r="F3680" s="2" t="s">
        <v>26083</v>
      </c>
      <c r="G3680" s="2" t="s">
        <v>1882</v>
      </c>
      <c r="H3680" s="2" t="s">
        <v>26084</v>
      </c>
      <c r="I3680" s="2" t="s">
        <v>26085</v>
      </c>
      <c r="J3680" s="3" t="s">
        <v>26086</v>
      </c>
      <c r="K3680" s="4">
        <v>44283</v>
      </c>
      <c r="L3680" s="3" t="s">
        <v>26087</v>
      </c>
    </row>
    <row r="3681" spans="1:12" x14ac:dyDescent="0.2">
      <c r="A3681" s="1">
        <v>3680</v>
      </c>
      <c r="B3681" s="2" t="s">
        <v>26088</v>
      </c>
      <c r="C3681" s="2" t="s">
        <v>12690</v>
      </c>
      <c r="D3681" s="2" t="s">
        <v>10431</v>
      </c>
      <c r="E3681" s="2" t="s">
        <v>26089</v>
      </c>
      <c r="F3681" s="2" t="s">
        <v>26090</v>
      </c>
      <c r="G3681" s="2" t="s">
        <v>3905</v>
      </c>
      <c r="H3681" s="2">
        <f>1-875-598-2630</f>
        <v>-4102</v>
      </c>
      <c r="I3681" s="2" t="s">
        <v>26091</v>
      </c>
      <c r="J3681" s="3" t="s">
        <v>26092</v>
      </c>
      <c r="K3681" s="4">
        <v>44581</v>
      </c>
      <c r="L3681" s="3" t="s">
        <v>26093</v>
      </c>
    </row>
    <row r="3682" spans="1:12" x14ac:dyDescent="0.2">
      <c r="A3682" s="1">
        <v>3681</v>
      </c>
      <c r="B3682" s="2" t="s">
        <v>26094</v>
      </c>
      <c r="C3682" s="2" t="s">
        <v>4679</v>
      </c>
      <c r="D3682" s="2" t="s">
        <v>2574</v>
      </c>
      <c r="E3682" s="2" t="s">
        <v>26095</v>
      </c>
      <c r="F3682" s="2" t="s">
        <v>26096</v>
      </c>
      <c r="G3682" s="2" t="s">
        <v>3808</v>
      </c>
      <c r="H3682" s="2" t="s">
        <v>26097</v>
      </c>
      <c r="I3682" s="2" t="s">
        <v>26098</v>
      </c>
      <c r="J3682" s="3" t="s">
        <v>26099</v>
      </c>
      <c r="K3682" s="4">
        <v>44488</v>
      </c>
      <c r="L3682" s="3" t="s">
        <v>26100</v>
      </c>
    </row>
    <row r="3683" spans="1:12" x14ac:dyDescent="0.2">
      <c r="A3683" s="1">
        <v>3682</v>
      </c>
      <c r="B3683" s="2" t="s">
        <v>26101</v>
      </c>
      <c r="C3683" s="2" t="s">
        <v>10594</v>
      </c>
      <c r="D3683" s="2" t="s">
        <v>3166</v>
      </c>
      <c r="E3683" s="2" t="s">
        <v>26102</v>
      </c>
      <c r="F3683" s="2" t="s">
        <v>26103</v>
      </c>
      <c r="G3683" s="2" t="s">
        <v>3623</v>
      </c>
      <c r="H3683" s="2" t="s">
        <v>26104</v>
      </c>
      <c r="I3683" s="2" t="s">
        <v>26105</v>
      </c>
      <c r="J3683" s="3" t="s">
        <v>26106</v>
      </c>
      <c r="K3683" s="4">
        <v>44160</v>
      </c>
      <c r="L3683" s="3" t="s">
        <v>26107</v>
      </c>
    </row>
    <row r="3684" spans="1:12" x14ac:dyDescent="0.2">
      <c r="A3684" s="1">
        <v>3683</v>
      </c>
      <c r="B3684" s="2" t="s">
        <v>26108</v>
      </c>
      <c r="C3684" s="2" t="s">
        <v>3661</v>
      </c>
      <c r="D3684" s="2" t="s">
        <v>4576</v>
      </c>
      <c r="E3684" s="2" t="s">
        <v>26109</v>
      </c>
      <c r="F3684" s="2" t="s">
        <v>26110</v>
      </c>
      <c r="G3684" s="2" t="s">
        <v>1050</v>
      </c>
      <c r="H3684" s="2" t="s">
        <v>26111</v>
      </c>
      <c r="I3684" s="2" t="s">
        <v>26112</v>
      </c>
      <c r="J3684" s="3" t="s">
        <v>26113</v>
      </c>
      <c r="K3684" s="4">
        <v>43851</v>
      </c>
      <c r="L3684" s="3" t="s">
        <v>26114</v>
      </c>
    </row>
    <row r="3685" spans="1:12" x14ac:dyDescent="0.2">
      <c r="A3685" s="1">
        <v>3684</v>
      </c>
      <c r="B3685" s="2" t="s">
        <v>26115</v>
      </c>
      <c r="C3685" s="2" t="s">
        <v>2132</v>
      </c>
      <c r="D3685" s="2" t="s">
        <v>7121</v>
      </c>
      <c r="E3685" s="2" t="s">
        <v>26116</v>
      </c>
      <c r="F3685" s="2" t="s">
        <v>26117</v>
      </c>
      <c r="G3685" s="2" t="s">
        <v>570</v>
      </c>
      <c r="H3685" s="2" t="s">
        <v>26118</v>
      </c>
      <c r="I3685" s="2">
        <f>1-41-747-9787</f>
        <v>-10574</v>
      </c>
      <c r="J3685" s="3" t="s">
        <v>26119</v>
      </c>
      <c r="K3685" s="4">
        <v>44700</v>
      </c>
      <c r="L3685" s="3" t="s">
        <v>26120</v>
      </c>
    </row>
    <row r="3686" spans="1:12" x14ac:dyDescent="0.2">
      <c r="A3686" s="1">
        <v>3685</v>
      </c>
      <c r="B3686" s="2" t="s">
        <v>26121</v>
      </c>
      <c r="C3686" s="2" t="s">
        <v>15535</v>
      </c>
      <c r="D3686" s="2" t="s">
        <v>2881</v>
      </c>
      <c r="E3686" s="2" t="s">
        <v>26122</v>
      </c>
      <c r="F3686" s="2" t="s">
        <v>26123</v>
      </c>
      <c r="G3686" s="2" t="s">
        <v>6042</v>
      </c>
      <c r="H3686" s="2" t="s">
        <v>26124</v>
      </c>
      <c r="I3686" s="2" t="s">
        <v>26125</v>
      </c>
      <c r="J3686" s="3" t="s">
        <v>26126</v>
      </c>
      <c r="K3686" s="4">
        <v>44258</v>
      </c>
      <c r="L3686" s="3" t="s">
        <v>26127</v>
      </c>
    </row>
    <row r="3687" spans="1:12" x14ac:dyDescent="0.2">
      <c r="A3687" s="1">
        <v>3686</v>
      </c>
      <c r="B3687" s="2" t="s">
        <v>26128</v>
      </c>
      <c r="C3687" s="2" t="s">
        <v>8115</v>
      </c>
      <c r="D3687" s="2" t="s">
        <v>7677</v>
      </c>
      <c r="E3687" s="2" t="s">
        <v>26129</v>
      </c>
      <c r="F3687" s="2" t="s">
        <v>26130</v>
      </c>
      <c r="G3687" s="2" t="s">
        <v>2826</v>
      </c>
      <c r="H3687" s="2">
        <v>4145507534</v>
      </c>
      <c r="I3687" s="2">
        <f>1-49-598-4878</f>
        <v>-5524</v>
      </c>
      <c r="J3687" s="3" t="s">
        <v>26131</v>
      </c>
      <c r="K3687" s="4">
        <v>44214</v>
      </c>
      <c r="L3687" s="3" t="s">
        <v>26132</v>
      </c>
    </row>
    <row r="3688" spans="1:12" x14ac:dyDescent="0.2">
      <c r="A3688" s="1">
        <v>3687</v>
      </c>
      <c r="B3688" s="2" t="s">
        <v>26133</v>
      </c>
      <c r="C3688" s="2" t="s">
        <v>5242</v>
      </c>
      <c r="D3688" s="2" t="s">
        <v>4081</v>
      </c>
      <c r="E3688" s="2" t="s">
        <v>26134</v>
      </c>
      <c r="F3688" s="2" t="s">
        <v>26135</v>
      </c>
      <c r="G3688" s="2" t="s">
        <v>36</v>
      </c>
      <c r="H3688" s="2" t="s">
        <v>26136</v>
      </c>
      <c r="I3688" s="2" t="s">
        <v>26137</v>
      </c>
      <c r="J3688" s="3" t="s">
        <v>26138</v>
      </c>
      <c r="K3688" s="4">
        <v>44645</v>
      </c>
      <c r="L3688" s="3" t="s">
        <v>26139</v>
      </c>
    </row>
    <row r="3689" spans="1:12" x14ac:dyDescent="0.2">
      <c r="A3689" s="1">
        <v>3688</v>
      </c>
      <c r="B3689" s="2" t="s">
        <v>26140</v>
      </c>
      <c r="C3689" s="2" t="s">
        <v>2269</v>
      </c>
      <c r="D3689" s="2" t="s">
        <v>8136</v>
      </c>
      <c r="E3689" s="2" t="s">
        <v>26141</v>
      </c>
      <c r="F3689" s="2" t="s">
        <v>26142</v>
      </c>
      <c r="G3689" s="2" t="s">
        <v>4281</v>
      </c>
      <c r="H3689" s="2" t="s">
        <v>26143</v>
      </c>
      <c r="I3689" s="2" t="s">
        <v>26144</v>
      </c>
      <c r="J3689" s="3" t="s">
        <v>26145</v>
      </c>
      <c r="K3689" s="4">
        <v>44225</v>
      </c>
      <c r="L3689" s="3" t="s">
        <v>26146</v>
      </c>
    </row>
    <row r="3690" spans="1:12" x14ac:dyDescent="0.2">
      <c r="A3690" s="1">
        <v>3689</v>
      </c>
      <c r="B3690" s="2" t="s">
        <v>26147</v>
      </c>
      <c r="C3690" s="2" t="s">
        <v>860</v>
      </c>
      <c r="D3690" s="2" t="s">
        <v>9866</v>
      </c>
      <c r="E3690" s="2" t="s">
        <v>13794</v>
      </c>
      <c r="F3690" s="2" t="s">
        <v>26148</v>
      </c>
      <c r="G3690" s="2" t="s">
        <v>1158</v>
      </c>
      <c r="H3690" s="2" t="s">
        <v>26149</v>
      </c>
      <c r="I3690" s="2" t="s">
        <v>26150</v>
      </c>
      <c r="J3690" s="3" t="s">
        <v>26151</v>
      </c>
      <c r="K3690" s="4">
        <v>44643</v>
      </c>
      <c r="L3690" s="3" t="s">
        <v>26152</v>
      </c>
    </row>
    <row r="3691" spans="1:12" x14ac:dyDescent="0.2">
      <c r="A3691" s="1">
        <v>3690</v>
      </c>
      <c r="B3691" s="2" t="s">
        <v>26153</v>
      </c>
      <c r="C3691" s="2" t="s">
        <v>2086</v>
      </c>
      <c r="D3691" s="2" t="s">
        <v>5349</v>
      </c>
      <c r="E3691" s="2" t="s">
        <v>26154</v>
      </c>
      <c r="F3691" s="2" t="s">
        <v>26155</v>
      </c>
      <c r="G3691" s="2" t="s">
        <v>82</v>
      </c>
      <c r="H3691" s="2" t="s">
        <v>26156</v>
      </c>
      <c r="I3691" s="2" t="s">
        <v>26157</v>
      </c>
      <c r="J3691" s="3" t="s">
        <v>26158</v>
      </c>
      <c r="K3691" s="4">
        <v>44677</v>
      </c>
      <c r="L3691" s="3" t="s">
        <v>26159</v>
      </c>
    </row>
    <row r="3692" spans="1:12" x14ac:dyDescent="0.2">
      <c r="A3692" s="1">
        <v>3691</v>
      </c>
      <c r="B3692" s="2" t="s">
        <v>26160</v>
      </c>
      <c r="C3692" s="2" t="s">
        <v>14763</v>
      </c>
      <c r="D3692" s="2" t="s">
        <v>24</v>
      </c>
      <c r="E3692" s="2" t="s">
        <v>26161</v>
      </c>
      <c r="F3692" s="2" t="s">
        <v>26162</v>
      </c>
      <c r="G3692" s="2" t="s">
        <v>501</v>
      </c>
      <c r="H3692" s="2" t="s">
        <v>26163</v>
      </c>
      <c r="I3692" s="2" t="s">
        <v>26164</v>
      </c>
      <c r="J3692" s="3" t="s">
        <v>26165</v>
      </c>
      <c r="K3692" s="4">
        <v>44105</v>
      </c>
      <c r="L3692" s="3" t="s">
        <v>26166</v>
      </c>
    </row>
    <row r="3693" spans="1:12" x14ac:dyDescent="0.2">
      <c r="A3693" s="1">
        <v>3692</v>
      </c>
      <c r="B3693" s="2" t="s">
        <v>26167</v>
      </c>
      <c r="C3693" s="2" t="s">
        <v>10492</v>
      </c>
      <c r="D3693" s="2" t="s">
        <v>7365</v>
      </c>
      <c r="E3693" s="2" t="s">
        <v>26168</v>
      </c>
      <c r="F3693" s="2" t="s">
        <v>26169</v>
      </c>
      <c r="G3693" s="2" t="s">
        <v>3896</v>
      </c>
      <c r="H3693" s="2" t="s">
        <v>26170</v>
      </c>
      <c r="I3693" s="2">
        <f>1-814-951-118</f>
        <v>-1882</v>
      </c>
      <c r="J3693" s="3" t="s">
        <v>26171</v>
      </c>
      <c r="K3693" s="4">
        <v>43912</v>
      </c>
      <c r="L3693" s="3" t="s">
        <v>26172</v>
      </c>
    </row>
    <row r="3694" spans="1:12" x14ac:dyDescent="0.2">
      <c r="A3694" s="1">
        <v>3693</v>
      </c>
      <c r="B3694" s="2" t="s">
        <v>26173</v>
      </c>
      <c r="C3694" s="2" t="s">
        <v>7917</v>
      </c>
      <c r="D3694" s="2" t="s">
        <v>1978</v>
      </c>
      <c r="E3694" s="2" t="s">
        <v>26174</v>
      </c>
      <c r="F3694" s="2" t="s">
        <v>26175</v>
      </c>
      <c r="G3694" s="2" t="s">
        <v>125</v>
      </c>
      <c r="H3694" s="2" t="s">
        <v>26176</v>
      </c>
      <c r="I3694" s="2" t="s">
        <v>26177</v>
      </c>
      <c r="J3694" s="3" t="s">
        <v>26178</v>
      </c>
      <c r="K3694" s="4">
        <v>44051</v>
      </c>
      <c r="L3694" s="3" t="s">
        <v>26179</v>
      </c>
    </row>
    <row r="3695" spans="1:12" x14ac:dyDescent="0.2">
      <c r="A3695" s="1">
        <v>3694</v>
      </c>
      <c r="B3695" s="2" t="s">
        <v>26180</v>
      </c>
      <c r="C3695" s="2" t="s">
        <v>4208</v>
      </c>
      <c r="D3695" s="2" t="s">
        <v>482</v>
      </c>
      <c r="E3695" s="2" t="s">
        <v>26181</v>
      </c>
      <c r="F3695" s="2" t="s">
        <v>26182</v>
      </c>
      <c r="G3695" s="2" t="s">
        <v>3271</v>
      </c>
      <c r="H3695" s="2" t="s">
        <v>26183</v>
      </c>
      <c r="I3695" s="2">
        <v>9108721944</v>
      </c>
      <c r="J3695" s="3" t="s">
        <v>26184</v>
      </c>
      <c r="K3695" s="4">
        <v>44537</v>
      </c>
      <c r="L3695" s="3" t="s">
        <v>26185</v>
      </c>
    </row>
    <row r="3696" spans="1:12" x14ac:dyDescent="0.2">
      <c r="A3696" s="1">
        <v>3695</v>
      </c>
      <c r="B3696" s="2" t="s">
        <v>26186</v>
      </c>
      <c r="C3696" s="2" t="s">
        <v>14075</v>
      </c>
      <c r="D3696" s="2" t="s">
        <v>19583</v>
      </c>
      <c r="E3696" s="2" t="s">
        <v>26187</v>
      </c>
      <c r="F3696" s="2" t="s">
        <v>26188</v>
      </c>
      <c r="G3696" s="2" t="s">
        <v>64</v>
      </c>
      <c r="H3696" s="2">
        <f>1-702-656-6599</f>
        <v>-7956</v>
      </c>
      <c r="I3696" s="2" t="s">
        <v>26189</v>
      </c>
      <c r="J3696" s="3" t="s">
        <v>26190</v>
      </c>
      <c r="K3696" s="4">
        <v>44233</v>
      </c>
      <c r="L3696" s="3" t="s">
        <v>15358</v>
      </c>
    </row>
    <row r="3697" spans="1:12" x14ac:dyDescent="0.2">
      <c r="A3697" s="1">
        <v>3696</v>
      </c>
      <c r="B3697" s="2" t="s">
        <v>26191</v>
      </c>
      <c r="C3697" s="2" t="s">
        <v>916</v>
      </c>
      <c r="D3697" s="2" t="s">
        <v>1897</v>
      </c>
      <c r="E3697" s="2" t="s">
        <v>26192</v>
      </c>
      <c r="F3697" s="2" t="s">
        <v>26193</v>
      </c>
      <c r="G3697" s="2" t="s">
        <v>1326</v>
      </c>
      <c r="H3697" s="2" t="s">
        <v>26194</v>
      </c>
      <c r="I3697" s="2" t="s">
        <v>26195</v>
      </c>
      <c r="J3697" s="3" t="s">
        <v>26196</v>
      </c>
      <c r="K3697" s="4">
        <v>44075</v>
      </c>
      <c r="L3697" s="3" t="s">
        <v>26197</v>
      </c>
    </row>
    <row r="3698" spans="1:12" x14ac:dyDescent="0.2">
      <c r="A3698" s="1">
        <v>3697</v>
      </c>
      <c r="B3698" s="2" t="s">
        <v>26198</v>
      </c>
      <c r="C3698" s="2" t="s">
        <v>756</v>
      </c>
      <c r="D3698" s="2" t="s">
        <v>7409</v>
      </c>
      <c r="E3698" s="2" t="s">
        <v>26199</v>
      </c>
      <c r="F3698" s="2" t="s">
        <v>26200</v>
      </c>
      <c r="G3698" s="2" t="s">
        <v>1925</v>
      </c>
      <c r="H3698" s="2" t="s">
        <v>26201</v>
      </c>
      <c r="I3698" s="2">
        <f>1-819-758-5938</f>
        <v>-7514</v>
      </c>
      <c r="J3698" s="3" t="s">
        <v>26202</v>
      </c>
      <c r="K3698" s="4">
        <v>43910</v>
      </c>
      <c r="L3698" s="3" t="s">
        <v>26203</v>
      </c>
    </row>
    <row r="3699" spans="1:12" x14ac:dyDescent="0.2">
      <c r="A3699" s="1">
        <v>3698</v>
      </c>
      <c r="B3699" s="2" t="s">
        <v>26204</v>
      </c>
      <c r="C3699" s="2" t="s">
        <v>1342</v>
      </c>
      <c r="D3699" s="2" t="s">
        <v>408</v>
      </c>
      <c r="E3699" s="2" t="s">
        <v>26205</v>
      </c>
      <c r="F3699" s="2" t="s">
        <v>26206</v>
      </c>
      <c r="G3699" s="2" t="s">
        <v>986</v>
      </c>
      <c r="H3699" s="2" t="s">
        <v>26207</v>
      </c>
      <c r="I3699" s="2" t="s">
        <v>26208</v>
      </c>
      <c r="J3699" s="3" t="s">
        <v>26209</v>
      </c>
      <c r="K3699" s="4">
        <v>44659</v>
      </c>
      <c r="L3699" s="3" t="s">
        <v>26210</v>
      </c>
    </row>
    <row r="3700" spans="1:12" x14ac:dyDescent="0.2">
      <c r="A3700" s="1">
        <v>3699</v>
      </c>
      <c r="B3700" s="2" t="s">
        <v>26211</v>
      </c>
      <c r="C3700" s="2" t="s">
        <v>556</v>
      </c>
      <c r="D3700" s="2" t="s">
        <v>6063</v>
      </c>
      <c r="E3700" s="2" t="s">
        <v>26212</v>
      </c>
      <c r="F3700" s="2" t="s">
        <v>26213</v>
      </c>
      <c r="G3700" s="2" t="s">
        <v>2515</v>
      </c>
      <c r="H3700" s="2" t="s">
        <v>26214</v>
      </c>
      <c r="I3700" s="2">
        <v>8210383101</v>
      </c>
      <c r="J3700" s="3" t="s">
        <v>26215</v>
      </c>
      <c r="K3700" s="4">
        <v>44565</v>
      </c>
      <c r="L3700" s="3" t="s">
        <v>26216</v>
      </c>
    </row>
    <row r="3701" spans="1:12" x14ac:dyDescent="0.2">
      <c r="A3701" s="1">
        <v>3700</v>
      </c>
      <c r="B3701" s="2" t="s">
        <v>26217</v>
      </c>
      <c r="C3701" s="2" t="s">
        <v>233</v>
      </c>
      <c r="D3701" s="2" t="s">
        <v>22667</v>
      </c>
      <c r="E3701" s="2" t="s">
        <v>26218</v>
      </c>
      <c r="F3701" s="2" t="s">
        <v>26219</v>
      </c>
      <c r="G3701" s="2" t="s">
        <v>143</v>
      </c>
      <c r="H3701" s="2" t="s">
        <v>26220</v>
      </c>
      <c r="I3701" s="2">
        <f>1-724-86-7821</f>
        <v>-8630</v>
      </c>
      <c r="J3701" s="3" t="s">
        <v>26221</v>
      </c>
      <c r="K3701" s="4">
        <v>43882</v>
      </c>
      <c r="L3701" s="3" t="s">
        <v>26222</v>
      </c>
    </row>
    <row r="3702" spans="1:12" x14ac:dyDescent="0.2">
      <c r="A3702" s="1">
        <v>3701</v>
      </c>
      <c r="B3702" s="2" t="s">
        <v>26223</v>
      </c>
      <c r="C3702" s="2" t="s">
        <v>40</v>
      </c>
      <c r="D3702" s="2" t="s">
        <v>879</v>
      </c>
      <c r="E3702" s="2" t="s">
        <v>26224</v>
      </c>
      <c r="F3702" s="2" t="s">
        <v>16787</v>
      </c>
      <c r="G3702" s="2" t="s">
        <v>419</v>
      </c>
      <c r="H3702" s="2" t="s">
        <v>26225</v>
      </c>
      <c r="I3702" s="2" t="s">
        <v>26226</v>
      </c>
      <c r="J3702" s="3" t="s">
        <v>26227</v>
      </c>
      <c r="K3702" s="4">
        <v>44559</v>
      </c>
      <c r="L3702" s="3" t="s">
        <v>26228</v>
      </c>
    </row>
    <row r="3703" spans="1:12" x14ac:dyDescent="0.2">
      <c r="A3703" s="1">
        <v>3702</v>
      </c>
      <c r="B3703" s="2" t="s">
        <v>26229</v>
      </c>
      <c r="C3703" s="2" t="s">
        <v>9089</v>
      </c>
      <c r="D3703" s="2" t="s">
        <v>6055</v>
      </c>
      <c r="E3703" s="2" t="s">
        <v>26230</v>
      </c>
      <c r="F3703" s="2" t="s">
        <v>16073</v>
      </c>
      <c r="G3703" s="2" t="s">
        <v>3905</v>
      </c>
      <c r="H3703" s="2" t="s">
        <v>26231</v>
      </c>
      <c r="I3703" s="2" t="s">
        <v>26232</v>
      </c>
      <c r="J3703" s="3" t="s">
        <v>26233</v>
      </c>
      <c r="K3703" s="4">
        <v>44417</v>
      </c>
      <c r="L3703" s="3" t="s">
        <v>26234</v>
      </c>
    </row>
    <row r="3704" spans="1:12" x14ac:dyDescent="0.2">
      <c r="A3704" s="1">
        <v>3703</v>
      </c>
      <c r="B3704" s="2" t="s">
        <v>26235</v>
      </c>
      <c r="C3704" s="2" t="s">
        <v>2987</v>
      </c>
      <c r="D3704" s="2" t="s">
        <v>2539</v>
      </c>
      <c r="E3704" s="2" t="s">
        <v>26236</v>
      </c>
      <c r="F3704" s="2" t="s">
        <v>26237</v>
      </c>
      <c r="G3704" s="2" t="s">
        <v>7170</v>
      </c>
      <c r="H3704" s="2" t="s">
        <v>26238</v>
      </c>
      <c r="I3704" s="2" t="s">
        <v>26239</v>
      </c>
      <c r="J3704" s="3" t="s">
        <v>26240</v>
      </c>
      <c r="K3704" s="4">
        <v>44283</v>
      </c>
      <c r="L3704" s="3" t="s">
        <v>26241</v>
      </c>
    </row>
    <row r="3705" spans="1:12" x14ac:dyDescent="0.2">
      <c r="A3705" s="1">
        <v>3704</v>
      </c>
      <c r="B3705" s="2" t="s">
        <v>26242</v>
      </c>
      <c r="C3705" s="2" t="s">
        <v>5423</v>
      </c>
      <c r="D3705" s="2" t="s">
        <v>5972</v>
      </c>
      <c r="E3705" s="2" t="s">
        <v>26243</v>
      </c>
      <c r="F3705" s="2" t="s">
        <v>11610</v>
      </c>
      <c r="G3705" s="2" t="s">
        <v>311</v>
      </c>
      <c r="H3705" s="2" t="s">
        <v>26244</v>
      </c>
      <c r="I3705" s="2" t="s">
        <v>26245</v>
      </c>
      <c r="J3705" s="3" t="s">
        <v>26246</v>
      </c>
      <c r="K3705" s="4">
        <v>44565</v>
      </c>
      <c r="L3705" s="3" t="s">
        <v>26247</v>
      </c>
    </row>
    <row r="3706" spans="1:12" x14ac:dyDescent="0.2">
      <c r="A3706" s="1">
        <v>3705</v>
      </c>
      <c r="B3706" s="2" t="s">
        <v>26248</v>
      </c>
      <c r="C3706" s="2" t="s">
        <v>8987</v>
      </c>
      <c r="D3706" s="2" t="s">
        <v>402</v>
      </c>
      <c r="E3706" s="2" t="s">
        <v>26249</v>
      </c>
      <c r="F3706" s="2" t="s">
        <v>26250</v>
      </c>
      <c r="G3706" s="2" t="s">
        <v>2859</v>
      </c>
      <c r="H3706" s="2" t="s">
        <v>26251</v>
      </c>
      <c r="I3706" s="2" t="s">
        <v>26252</v>
      </c>
      <c r="J3706" s="3" t="s">
        <v>26253</v>
      </c>
      <c r="K3706" s="4">
        <v>43992</v>
      </c>
      <c r="L3706" s="3" t="s">
        <v>26254</v>
      </c>
    </row>
    <row r="3707" spans="1:12" x14ac:dyDescent="0.2">
      <c r="A3707" s="1">
        <v>3706</v>
      </c>
      <c r="B3707" s="2" t="s">
        <v>26255</v>
      </c>
      <c r="C3707" s="2" t="s">
        <v>4846</v>
      </c>
      <c r="D3707" s="2" t="s">
        <v>4630</v>
      </c>
      <c r="E3707" s="2" t="s">
        <v>26256</v>
      </c>
      <c r="F3707" s="2" t="s">
        <v>26257</v>
      </c>
      <c r="G3707" s="2" t="s">
        <v>770</v>
      </c>
      <c r="H3707" s="2" t="s">
        <v>26258</v>
      </c>
      <c r="I3707" s="2" t="s">
        <v>26259</v>
      </c>
      <c r="J3707" s="3" t="s">
        <v>26260</v>
      </c>
      <c r="K3707" s="4">
        <v>44089</v>
      </c>
      <c r="L3707" s="3" t="s">
        <v>26261</v>
      </c>
    </row>
    <row r="3708" spans="1:12" x14ac:dyDescent="0.2">
      <c r="A3708" s="1">
        <v>3707</v>
      </c>
      <c r="B3708" s="2" t="s">
        <v>26262</v>
      </c>
      <c r="C3708" s="2" t="s">
        <v>692</v>
      </c>
      <c r="D3708" s="2" t="s">
        <v>747</v>
      </c>
      <c r="E3708" s="2" t="s">
        <v>26263</v>
      </c>
      <c r="F3708" s="2" t="s">
        <v>26264</v>
      </c>
      <c r="G3708" s="2" t="s">
        <v>892</v>
      </c>
      <c r="H3708" s="2" t="s">
        <v>26265</v>
      </c>
      <c r="I3708" s="2" t="s">
        <v>26266</v>
      </c>
      <c r="J3708" s="3" t="s">
        <v>26267</v>
      </c>
      <c r="K3708" s="4">
        <v>43906</v>
      </c>
      <c r="L3708" s="3" t="s">
        <v>26268</v>
      </c>
    </row>
    <row r="3709" spans="1:12" x14ac:dyDescent="0.2">
      <c r="A3709" s="1">
        <v>3708</v>
      </c>
      <c r="B3709" s="2" t="s">
        <v>26269</v>
      </c>
      <c r="C3709" s="2" t="s">
        <v>12825</v>
      </c>
      <c r="D3709" s="2" t="s">
        <v>3789</v>
      </c>
      <c r="E3709" s="2" t="s">
        <v>26270</v>
      </c>
      <c r="F3709" s="2" t="s">
        <v>26271</v>
      </c>
      <c r="G3709" s="2" t="s">
        <v>1041</v>
      </c>
      <c r="H3709" s="2" t="s">
        <v>26272</v>
      </c>
      <c r="I3709" s="2" t="s">
        <v>26273</v>
      </c>
      <c r="J3709" s="3" t="s">
        <v>26274</v>
      </c>
      <c r="K3709" s="4">
        <v>44670</v>
      </c>
      <c r="L3709" s="3" t="s">
        <v>26275</v>
      </c>
    </row>
    <row r="3710" spans="1:12" x14ac:dyDescent="0.2">
      <c r="A3710" s="1">
        <v>3709</v>
      </c>
      <c r="B3710" s="2" t="s">
        <v>26276</v>
      </c>
      <c r="C3710" s="2" t="s">
        <v>392</v>
      </c>
      <c r="D3710" s="2" t="s">
        <v>18666</v>
      </c>
      <c r="E3710" s="2" t="s">
        <v>26277</v>
      </c>
      <c r="F3710" s="2" t="s">
        <v>26278</v>
      </c>
      <c r="G3710" s="2" t="s">
        <v>1050</v>
      </c>
      <c r="H3710" s="2" t="s">
        <v>26279</v>
      </c>
      <c r="I3710" s="2" t="s">
        <v>26280</v>
      </c>
      <c r="J3710" s="3" t="s">
        <v>26281</v>
      </c>
      <c r="K3710" s="4">
        <v>43976</v>
      </c>
      <c r="L3710" s="3" t="s">
        <v>26282</v>
      </c>
    </row>
    <row r="3711" spans="1:12" x14ac:dyDescent="0.2">
      <c r="A3711" s="1">
        <v>3710</v>
      </c>
      <c r="B3711" s="2" t="s">
        <v>26283</v>
      </c>
      <c r="C3711" s="2" t="s">
        <v>14603</v>
      </c>
      <c r="D3711" s="2" t="s">
        <v>7630</v>
      </c>
      <c r="E3711" s="2" t="s">
        <v>26284</v>
      </c>
      <c r="F3711" s="2" t="s">
        <v>14472</v>
      </c>
      <c r="G3711" s="2" t="s">
        <v>5822</v>
      </c>
      <c r="H3711" s="2" t="s">
        <v>26285</v>
      </c>
      <c r="I3711" s="2" t="s">
        <v>26286</v>
      </c>
      <c r="J3711" s="3" t="s">
        <v>26287</v>
      </c>
      <c r="K3711" s="4">
        <v>43911</v>
      </c>
      <c r="L3711" s="3" t="s">
        <v>16542</v>
      </c>
    </row>
    <row r="3712" spans="1:12" x14ac:dyDescent="0.2">
      <c r="A3712" s="1">
        <v>3711</v>
      </c>
      <c r="B3712" s="2" t="s">
        <v>26288</v>
      </c>
      <c r="C3712" s="2" t="s">
        <v>5038</v>
      </c>
      <c r="D3712" s="2" t="s">
        <v>1913</v>
      </c>
      <c r="E3712" s="2" t="s">
        <v>26289</v>
      </c>
      <c r="F3712" s="2" t="s">
        <v>26290</v>
      </c>
      <c r="G3712" s="2" t="s">
        <v>72</v>
      </c>
      <c r="H3712" s="2" t="s">
        <v>26291</v>
      </c>
      <c r="I3712" s="2" t="s">
        <v>26292</v>
      </c>
      <c r="J3712" s="3" t="s">
        <v>26293</v>
      </c>
      <c r="K3712" s="4">
        <v>44161</v>
      </c>
      <c r="L3712" s="3" t="s">
        <v>17313</v>
      </c>
    </row>
    <row r="3713" spans="1:12" x14ac:dyDescent="0.2">
      <c r="A3713" s="1">
        <v>3712</v>
      </c>
      <c r="B3713" s="2" t="s">
        <v>26294</v>
      </c>
      <c r="C3713" s="2" t="s">
        <v>3619</v>
      </c>
      <c r="D3713" s="2" t="s">
        <v>1699</v>
      </c>
      <c r="E3713" s="2" t="s">
        <v>26295</v>
      </c>
      <c r="F3713" s="2" t="s">
        <v>26296</v>
      </c>
      <c r="G3713" s="2" t="s">
        <v>2653</v>
      </c>
      <c r="H3713" s="2" t="s">
        <v>26297</v>
      </c>
      <c r="I3713" s="2" t="s">
        <v>26298</v>
      </c>
      <c r="J3713" s="3" t="s">
        <v>26299</v>
      </c>
      <c r="K3713" s="4">
        <v>44674</v>
      </c>
      <c r="L3713" s="3" t="s">
        <v>26300</v>
      </c>
    </row>
    <row r="3714" spans="1:12" x14ac:dyDescent="0.2">
      <c r="A3714" s="1">
        <v>3713</v>
      </c>
      <c r="B3714" s="2" t="s">
        <v>26301</v>
      </c>
      <c r="C3714" s="2" t="s">
        <v>4763</v>
      </c>
      <c r="D3714" s="2" t="s">
        <v>9953</v>
      </c>
      <c r="E3714" s="2" t="s">
        <v>26302</v>
      </c>
      <c r="F3714" s="2" t="s">
        <v>26303</v>
      </c>
      <c r="G3714" s="2" t="s">
        <v>3808</v>
      </c>
      <c r="H3714" s="2" t="s">
        <v>26304</v>
      </c>
      <c r="I3714" s="2" t="s">
        <v>26305</v>
      </c>
      <c r="J3714" s="3" t="s">
        <v>26306</v>
      </c>
      <c r="K3714" s="4">
        <v>44099</v>
      </c>
      <c r="L3714" s="3" t="s">
        <v>26307</v>
      </c>
    </row>
    <row r="3715" spans="1:12" x14ac:dyDescent="0.2">
      <c r="A3715" s="1">
        <v>3714</v>
      </c>
      <c r="B3715" s="2" t="s">
        <v>26308</v>
      </c>
      <c r="C3715" s="2" t="s">
        <v>12641</v>
      </c>
      <c r="D3715" s="2" t="s">
        <v>3061</v>
      </c>
      <c r="E3715" s="2" t="s">
        <v>26309</v>
      </c>
      <c r="F3715" s="2" t="s">
        <v>26310</v>
      </c>
      <c r="G3715" s="2" t="s">
        <v>1239</v>
      </c>
      <c r="H3715" s="2" t="s">
        <v>26311</v>
      </c>
      <c r="I3715" s="2" t="s">
        <v>26312</v>
      </c>
      <c r="J3715" s="3" t="s">
        <v>26313</v>
      </c>
      <c r="K3715" s="4">
        <v>44040</v>
      </c>
      <c r="L3715" s="3" t="s">
        <v>26314</v>
      </c>
    </row>
    <row r="3716" spans="1:12" x14ac:dyDescent="0.2">
      <c r="A3716" s="1">
        <v>3715</v>
      </c>
      <c r="B3716" s="2" t="s">
        <v>26315</v>
      </c>
      <c r="C3716" s="2" t="s">
        <v>9270</v>
      </c>
      <c r="D3716" s="2" t="s">
        <v>7303</v>
      </c>
      <c r="E3716" s="2" t="s">
        <v>26316</v>
      </c>
      <c r="F3716" s="2" t="s">
        <v>26317</v>
      </c>
      <c r="G3716" s="2" t="s">
        <v>599</v>
      </c>
      <c r="H3716" s="2" t="s">
        <v>26318</v>
      </c>
      <c r="I3716" s="2">
        <v>240387775</v>
      </c>
      <c r="J3716" s="3" t="s">
        <v>26319</v>
      </c>
      <c r="K3716" s="4">
        <v>44457</v>
      </c>
      <c r="L3716" s="3" t="s">
        <v>26320</v>
      </c>
    </row>
    <row r="3717" spans="1:12" x14ac:dyDescent="0.2">
      <c r="A3717" s="1">
        <v>3716</v>
      </c>
      <c r="B3717" s="2" t="s">
        <v>26321</v>
      </c>
      <c r="C3717" s="2" t="s">
        <v>3221</v>
      </c>
      <c r="D3717" s="2" t="s">
        <v>25096</v>
      </c>
      <c r="E3717" s="2" t="s">
        <v>26322</v>
      </c>
      <c r="F3717" s="2" t="s">
        <v>26323</v>
      </c>
      <c r="G3717" s="2" t="s">
        <v>340</v>
      </c>
      <c r="H3717" s="2" t="s">
        <v>26324</v>
      </c>
      <c r="I3717" s="2">
        <f>1-504-958-6760</f>
        <v>-8221</v>
      </c>
      <c r="J3717" s="3" t="s">
        <v>26325</v>
      </c>
      <c r="K3717" s="4">
        <v>44358</v>
      </c>
      <c r="L3717" s="3" t="s">
        <v>26326</v>
      </c>
    </row>
    <row r="3718" spans="1:12" x14ac:dyDescent="0.2">
      <c r="A3718" s="1">
        <v>3717</v>
      </c>
      <c r="B3718" s="2" t="s">
        <v>26327</v>
      </c>
      <c r="C3718" s="2" t="s">
        <v>13561</v>
      </c>
      <c r="D3718" s="2" t="s">
        <v>3140</v>
      </c>
      <c r="E3718" s="2" t="s">
        <v>26328</v>
      </c>
      <c r="F3718" s="2" t="s">
        <v>26329</v>
      </c>
      <c r="G3718" s="2" t="s">
        <v>1811</v>
      </c>
      <c r="H3718" s="2" t="s">
        <v>26330</v>
      </c>
      <c r="I3718" s="2" t="s">
        <v>26331</v>
      </c>
      <c r="J3718" s="3" t="s">
        <v>26332</v>
      </c>
      <c r="K3718" s="4">
        <v>43953</v>
      </c>
      <c r="L3718" s="3" t="s">
        <v>26333</v>
      </c>
    </row>
    <row r="3719" spans="1:12" x14ac:dyDescent="0.2">
      <c r="A3719" s="1">
        <v>3718</v>
      </c>
      <c r="B3719" s="2" t="s">
        <v>26334</v>
      </c>
      <c r="C3719" s="2" t="s">
        <v>8649</v>
      </c>
      <c r="D3719" s="2" t="s">
        <v>4671</v>
      </c>
      <c r="E3719" s="2" t="s">
        <v>26335</v>
      </c>
      <c r="F3719" s="2" t="s">
        <v>26336</v>
      </c>
      <c r="G3719" s="2" t="s">
        <v>882</v>
      </c>
      <c r="H3719" s="2" t="s">
        <v>26337</v>
      </c>
      <c r="I3719" s="2" t="s">
        <v>26338</v>
      </c>
      <c r="J3719" s="3" t="s">
        <v>26339</v>
      </c>
      <c r="K3719" s="4">
        <v>44599</v>
      </c>
      <c r="L3719" s="3" t="s">
        <v>26340</v>
      </c>
    </row>
    <row r="3720" spans="1:12" x14ac:dyDescent="0.2">
      <c r="A3720" s="1">
        <v>3719</v>
      </c>
      <c r="B3720" s="2" t="s">
        <v>26341</v>
      </c>
      <c r="C3720" s="2" t="s">
        <v>18225</v>
      </c>
      <c r="D3720" s="2" t="s">
        <v>10408</v>
      </c>
      <c r="E3720" s="2" t="s">
        <v>26342</v>
      </c>
      <c r="F3720" s="2" t="s">
        <v>26343</v>
      </c>
      <c r="G3720" s="2" t="s">
        <v>7639</v>
      </c>
      <c r="H3720" s="2" t="s">
        <v>26344</v>
      </c>
      <c r="I3720" s="2" t="s">
        <v>26345</v>
      </c>
      <c r="J3720" s="3" t="s">
        <v>26346</v>
      </c>
      <c r="K3720" s="4">
        <v>43992</v>
      </c>
      <c r="L3720" s="3" t="s">
        <v>26347</v>
      </c>
    </row>
    <row r="3721" spans="1:12" x14ac:dyDescent="0.2">
      <c r="A3721" s="1">
        <v>3720</v>
      </c>
      <c r="B3721" s="2" t="s">
        <v>26348</v>
      </c>
      <c r="C3721" s="2" t="s">
        <v>4846</v>
      </c>
      <c r="D3721" s="2" t="s">
        <v>7855</v>
      </c>
      <c r="E3721" s="2" t="s">
        <v>26349</v>
      </c>
      <c r="F3721" s="2" t="s">
        <v>8918</v>
      </c>
      <c r="G3721" s="2" t="s">
        <v>2728</v>
      </c>
      <c r="H3721" s="2" t="s">
        <v>26350</v>
      </c>
      <c r="I3721" s="2" t="s">
        <v>26351</v>
      </c>
      <c r="J3721" s="3" t="s">
        <v>26352</v>
      </c>
      <c r="K3721" s="4">
        <v>44661</v>
      </c>
      <c r="L3721" s="3" t="s">
        <v>7697</v>
      </c>
    </row>
    <row r="3722" spans="1:12" x14ac:dyDescent="0.2">
      <c r="A3722" s="1">
        <v>3721</v>
      </c>
      <c r="B3722" s="2" t="s">
        <v>26353</v>
      </c>
      <c r="C3722" s="2" t="s">
        <v>6223</v>
      </c>
      <c r="D3722" s="2" t="s">
        <v>22667</v>
      </c>
      <c r="E3722" s="2" t="s">
        <v>26354</v>
      </c>
      <c r="F3722" s="2" t="s">
        <v>26355</v>
      </c>
      <c r="G3722" s="2" t="s">
        <v>125</v>
      </c>
      <c r="H3722" s="2" t="s">
        <v>26356</v>
      </c>
      <c r="I3722" s="2">
        <v>2835297567</v>
      </c>
      <c r="J3722" s="3" t="s">
        <v>26357</v>
      </c>
      <c r="K3722" s="4">
        <v>44374</v>
      </c>
      <c r="L3722" s="3" t="s">
        <v>26358</v>
      </c>
    </row>
    <row r="3723" spans="1:12" x14ac:dyDescent="0.2">
      <c r="A3723" s="1">
        <v>3722</v>
      </c>
      <c r="B3723" s="2" t="s">
        <v>26359</v>
      </c>
      <c r="C3723" s="2" t="s">
        <v>3768</v>
      </c>
      <c r="D3723" s="2" t="s">
        <v>5632</v>
      </c>
      <c r="E3723" s="2" t="s">
        <v>26360</v>
      </c>
      <c r="F3723" s="2" t="s">
        <v>26361</v>
      </c>
      <c r="G3723" s="2" t="s">
        <v>2127</v>
      </c>
      <c r="H3723" s="2" t="s">
        <v>26362</v>
      </c>
      <c r="I3723" s="2" t="s">
        <v>26363</v>
      </c>
      <c r="J3723" s="3" t="s">
        <v>26364</v>
      </c>
      <c r="K3723" s="4">
        <v>44561</v>
      </c>
      <c r="L3723" s="3" t="s">
        <v>6754</v>
      </c>
    </row>
    <row r="3724" spans="1:12" x14ac:dyDescent="0.2">
      <c r="A3724" s="1">
        <v>3723</v>
      </c>
      <c r="B3724" s="2" t="s">
        <v>26365</v>
      </c>
      <c r="C3724" s="2" t="s">
        <v>1798</v>
      </c>
      <c r="D3724" s="2" t="s">
        <v>1541</v>
      </c>
      <c r="E3724" s="2" t="s">
        <v>26366</v>
      </c>
      <c r="F3724" s="2" t="s">
        <v>26367</v>
      </c>
      <c r="G3724" s="2" t="s">
        <v>301</v>
      </c>
      <c r="H3724" s="2" t="s">
        <v>26368</v>
      </c>
      <c r="I3724" s="2" t="s">
        <v>26369</v>
      </c>
      <c r="J3724" s="3" t="s">
        <v>26370</v>
      </c>
      <c r="K3724" s="4">
        <v>44170</v>
      </c>
      <c r="L3724" s="3" t="s">
        <v>26371</v>
      </c>
    </row>
    <row r="3725" spans="1:12" x14ac:dyDescent="0.2">
      <c r="A3725" s="1">
        <v>3724</v>
      </c>
      <c r="B3725" s="2" t="s">
        <v>26372</v>
      </c>
      <c r="C3725" s="2" t="s">
        <v>1708</v>
      </c>
      <c r="D3725" s="2" t="s">
        <v>15744</v>
      </c>
      <c r="E3725" s="2" t="s">
        <v>26373</v>
      </c>
      <c r="F3725" s="2" t="s">
        <v>26374</v>
      </c>
      <c r="G3725" s="2" t="s">
        <v>2048</v>
      </c>
      <c r="H3725" s="2" t="s">
        <v>26375</v>
      </c>
      <c r="I3725" s="2" t="s">
        <v>26376</v>
      </c>
      <c r="J3725" s="3" t="s">
        <v>26377</v>
      </c>
      <c r="K3725" s="4">
        <v>44082</v>
      </c>
      <c r="L3725" s="3" t="s">
        <v>26378</v>
      </c>
    </row>
    <row r="3726" spans="1:12" x14ac:dyDescent="0.2">
      <c r="A3726" s="1">
        <v>3725</v>
      </c>
      <c r="B3726" s="2" t="s">
        <v>26379</v>
      </c>
      <c r="C3726" s="2" t="s">
        <v>5316</v>
      </c>
      <c r="D3726" s="2" t="s">
        <v>3531</v>
      </c>
      <c r="E3726" s="2" t="s">
        <v>26380</v>
      </c>
      <c r="F3726" s="2" t="s">
        <v>26381</v>
      </c>
      <c r="G3726" s="2" t="s">
        <v>1013</v>
      </c>
      <c r="H3726" s="2" t="s">
        <v>26382</v>
      </c>
      <c r="I3726" s="2">
        <v>5441970728</v>
      </c>
      <c r="J3726" s="3" t="s">
        <v>26383</v>
      </c>
      <c r="K3726" s="4">
        <v>43998</v>
      </c>
      <c r="L3726" s="3" t="s">
        <v>26384</v>
      </c>
    </row>
    <row r="3727" spans="1:12" x14ac:dyDescent="0.2">
      <c r="A3727" s="1">
        <v>3726</v>
      </c>
      <c r="B3727" s="2" t="s">
        <v>26385</v>
      </c>
      <c r="C3727" s="2" t="s">
        <v>5423</v>
      </c>
      <c r="D3727" s="2" t="s">
        <v>6139</v>
      </c>
      <c r="E3727" s="2" t="s">
        <v>26386</v>
      </c>
      <c r="F3727" s="2" t="s">
        <v>26387</v>
      </c>
      <c r="G3727" s="2" t="s">
        <v>4335</v>
      </c>
      <c r="H3727" s="2" t="s">
        <v>26388</v>
      </c>
      <c r="I3727" s="2" t="s">
        <v>26389</v>
      </c>
      <c r="J3727" s="3" t="s">
        <v>26390</v>
      </c>
      <c r="K3727" s="4">
        <v>44507</v>
      </c>
      <c r="L3727" s="3" t="s">
        <v>26391</v>
      </c>
    </row>
    <row r="3728" spans="1:12" x14ac:dyDescent="0.2">
      <c r="A3728" s="1">
        <v>3727</v>
      </c>
      <c r="B3728" s="2" t="s">
        <v>26392</v>
      </c>
      <c r="C3728" s="2" t="s">
        <v>2383</v>
      </c>
      <c r="D3728" s="2" t="s">
        <v>8107</v>
      </c>
      <c r="E3728" s="2" t="s">
        <v>26393</v>
      </c>
      <c r="F3728" s="2" t="s">
        <v>26394</v>
      </c>
      <c r="G3728" s="2" t="s">
        <v>1618</v>
      </c>
      <c r="H3728" s="2">
        <v>5813132134</v>
      </c>
      <c r="I3728" s="2" t="s">
        <v>26395</v>
      </c>
      <c r="J3728" s="3" t="s">
        <v>26396</v>
      </c>
      <c r="K3728" s="4">
        <v>43967</v>
      </c>
      <c r="L3728" s="3" t="s">
        <v>26397</v>
      </c>
    </row>
    <row r="3729" spans="1:12" x14ac:dyDescent="0.2">
      <c r="A3729" s="1">
        <v>3728</v>
      </c>
      <c r="B3729" s="2" t="s">
        <v>26398</v>
      </c>
      <c r="C3729" s="2" t="s">
        <v>130</v>
      </c>
      <c r="D3729" s="2" t="s">
        <v>12190</v>
      </c>
      <c r="E3729" s="2" t="s">
        <v>26399</v>
      </c>
      <c r="F3729" s="2" t="s">
        <v>26400</v>
      </c>
      <c r="G3729" s="2" t="s">
        <v>64</v>
      </c>
      <c r="H3729" s="2" t="s">
        <v>26401</v>
      </c>
      <c r="I3729" s="2" t="s">
        <v>26402</v>
      </c>
      <c r="J3729" s="3" t="s">
        <v>26403</v>
      </c>
      <c r="K3729" s="4">
        <v>44524</v>
      </c>
      <c r="L3729" s="3" t="s">
        <v>26404</v>
      </c>
    </row>
    <row r="3730" spans="1:12" x14ac:dyDescent="0.2">
      <c r="A3730" s="1">
        <v>3729</v>
      </c>
      <c r="B3730" s="2" t="s">
        <v>26405</v>
      </c>
      <c r="C3730" s="2" t="s">
        <v>6813</v>
      </c>
      <c r="D3730" s="2" t="s">
        <v>26406</v>
      </c>
      <c r="E3730" s="2" t="s">
        <v>26407</v>
      </c>
      <c r="F3730" s="2" t="s">
        <v>26408</v>
      </c>
      <c r="G3730" s="2" t="s">
        <v>1544</v>
      </c>
      <c r="H3730" s="2" t="s">
        <v>26409</v>
      </c>
      <c r="I3730" s="2" t="s">
        <v>26410</v>
      </c>
      <c r="J3730" s="3" t="s">
        <v>26411</v>
      </c>
      <c r="K3730" s="4">
        <v>44608</v>
      </c>
      <c r="L3730" s="3" t="s">
        <v>26412</v>
      </c>
    </row>
    <row r="3731" spans="1:12" x14ac:dyDescent="0.2">
      <c r="A3731" s="1">
        <v>3730</v>
      </c>
      <c r="B3731" s="2" t="s">
        <v>26413</v>
      </c>
      <c r="C3731" s="2" t="s">
        <v>6178</v>
      </c>
      <c r="D3731" s="2" t="s">
        <v>3558</v>
      </c>
      <c r="E3731" s="2" t="s">
        <v>26414</v>
      </c>
      <c r="F3731" s="2" t="s">
        <v>19792</v>
      </c>
      <c r="G3731" s="2" t="s">
        <v>1837</v>
      </c>
      <c r="H3731" s="2" t="s">
        <v>26415</v>
      </c>
      <c r="I3731" s="2" t="s">
        <v>26416</v>
      </c>
      <c r="J3731" s="3" t="s">
        <v>26417</v>
      </c>
      <c r="K3731" s="4">
        <v>44039</v>
      </c>
      <c r="L3731" s="3" t="s">
        <v>26418</v>
      </c>
    </row>
    <row r="3732" spans="1:12" x14ac:dyDescent="0.2">
      <c r="A3732" s="1">
        <v>3731</v>
      </c>
      <c r="B3732" s="2" t="s">
        <v>26419</v>
      </c>
      <c r="C3732" s="2" t="s">
        <v>316</v>
      </c>
      <c r="D3732" s="2" t="s">
        <v>7206</v>
      </c>
      <c r="E3732" s="2" t="s">
        <v>26420</v>
      </c>
      <c r="F3732" s="2" t="s">
        <v>26421</v>
      </c>
      <c r="G3732" s="2" t="s">
        <v>9747</v>
      </c>
      <c r="H3732" s="2" t="s">
        <v>26422</v>
      </c>
      <c r="I3732" s="2" t="s">
        <v>26423</v>
      </c>
      <c r="J3732" s="3" t="s">
        <v>26424</v>
      </c>
      <c r="K3732" s="4">
        <v>44466</v>
      </c>
      <c r="L3732" s="3" t="s">
        <v>26425</v>
      </c>
    </row>
    <row r="3733" spans="1:12" x14ac:dyDescent="0.2">
      <c r="A3733" s="1">
        <v>3732</v>
      </c>
      <c r="B3733" s="2" t="s">
        <v>26426</v>
      </c>
      <c r="C3733" s="2" t="s">
        <v>336</v>
      </c>
      <c r="D3733" s="2" t="s">
        <v>3105</v>
      </c>
      <c r="E3733" s="2" t="s">
        <v>26427</v>
      </c>
      <c r="F3733" s="2" t="s">
        <v>21441</v>
      </c>
      <c r="G3733" s="2" t="s">
        <v>779</v>
      </c>
      <c r="H3733" s="2" t="s">
        <v>26428</v>
      </c>
      <c r="I3733" s="2" t="s">
        <v>26429</v>
      </c>
      <c r="J3733" s="3" t="s">
        <v>26430</v>
      </c>
      <c r="K3733" s="4">
        <v>44481</v>
      </c>
      <c r="L3733" s="3" t="s">
        <v>12837</v>
      </c>
    </row>
    <row r="3734" spans="1:12" x14ac:dyDescent="0.2">
      <c r="A3734" s="1">
        <v>3733</v>
      </c>
      <c r="B3734" s="2" t="s">
        <v>26431</v>
      </c>
      <c r="C3734" s="2" t="s">
        <v>4173</v>
      </c>
      <c r="D3734" s="2" t="s">
        <v>23870</v>
      </c>
      <c r="E3734" s="2" t="s">
        <v>26432</v>
      </c>
      <c r="F3734" s="2" t="s">
        <v>22326</v>
      </c>
      <c r="G3734" s="2" t="s">
        <v>966</v>
      </c>
      <c r="H3734" s="2">
        <v>3716399654</v>
      </c>
      <c r="I3734" s="2" t="s">
        <v>26433</v>
      </c>
      <c r="J3734" s="3" t="s">
        <v>26434</v>
      </c>
      <c r="K3734" s="4">
        <v>44271</v>
      </c>
      <c r="L3734" s="3" t="s">
        <v>15555</v>
      </c>
    </row>
    <row r="3735" spans="1:12" x14ac:dyDescent="0.2">
      <c r="A3735" s="1">
        <v>3734</v>
      </c>
      <c r="B3735" s="2" t="s">
        <v>26435</v>
      </c>
      <c r="C3735" s="2" t="s">
        <v>21158</v>
      </c>
      <c r="D3735" s="2" t="s">
        <v>3393</v>
      </c>
      <c r="E3735" s="2" t="s">
        <v>26436</v>
      </c>
      <c r="F3735" s="2" t="s">
        <v>26437</v>
      </c>
      <c r="G3735" s="2" t="s">
        <v>3896</v>
      </c>
      <c r="H3735" s="2" t="s">
        <v>26438</v>
      </c>
      <c r="I3735" s="2" t="s">
        <v>26439</v>
      </c>
      <c r="J3735" s="3" t="s">
        <v>26440</v>
      </c>
      <c r="K3735" s="4">
        <v>43870</v>
      </c>
      <c r="L3735" s="3" t="s">
        <v>6469</v>
      </c>
    </row>
    <row r="3736" spans="1:12" x14ac:dyDescent="0.2">
      <c r="A3736" s="1">
        <v>3735</v>
      </c>
      <c r="B3736" s="2" t="s">
        <v>26441</v>
      </c>
      <c r="C3736" s="2" t="s">
        <v>1938</v>
      </c>
      <c r="D3736" s="2" t="s">
        <v>12190</v>
      </c>
      <c r="E3736" s="2" t="s">
        <v>26442</v>
      </c>
      <c r="F3736" s="2" t="s">
        <v>26443</v>
      </c>
      <c r="G3736" s="2" t="s">
        <v>2680</v>
      </c>
      <c r="H3736" s="2" t="s">
        <v>26444</v>
      </c>
      <c r="I3736" s="2" t="s">
        <v>26445</v>
      </c>
      <c r="J3736" s="3" t="s">
        <v>26446</v>
      </c>
      <c r="K3736" s="4">
        <v>43835</v>
      </c>
      <c r="L3736" s="3" t="s">
        <v>26447</v>
      </c>
    </row>
    <row r="3737" spans="1:12" x14ac:dyDescent="0.2">
      <c r="A3737" s="1">
        <v>3736</v>
      </c>
      <c r="B3737" s="2" t="s">
        <v>26448</v>
      </c>
      <c r="C3737" s="2" t="s">
        <v>13587</v>
      </c>
      <c r="D3737" s="2" t="s">
        <v>12997</v>
      </c>
      <c r="E3737" s="2" t="s">
        <v>26449</v>
      </c>
      <c r="F3737" s="2" t="s">
        <v>26450</v>
      </c>
      <c r="G3737" s="2" t="s">
        <v>2884</v>
      </c>
      <c r="H3737" s="2">
        <v>2864821224</v>
      </c>
      <c r="I3737" s="2" t="s">
        <v>26451</v>
      </c>
      <c r="J3737" s="3" t="s">
        <v>26452</v>
      </c>
      <c r="K3737" s="4">
        <v>44115</v>
      </c>
      <c r="L3737" s="3" t="s">
        <v>26453</v>
      </c>
    </row>
    <row r="3738" spans="1:12" x14ac:dyDescent="0.2">
      <c r="A3738" s="1">
        <v>3737</v>
      </c>
      <c r="B3738" s="2" t="s">
        <v>26454</v>
      </c>
      <c r="C3738" s="2" t="s">
        <v>6340</v>
      </c>
      <c r="D3738" s="2" t="s">
        <v>26455</v>
      </c>
      <c r="E3738" s="2" t="s">
        <v>26456</v>
      </c>
      <c r="F3738" s="2" t="s">
        <v>26457</v>
      </c>
      <c r="G3738" s="2" t="s">
        <v>3832</v>
      </c>
      <c r="H3738" s="2" t="s">
        <v>26458</v>
      </c>
      <c r="I3738" s="2" t="s">
        <v>26459</v>
      </c>
      <c r="J3738" s="3" t="s">
        <v>26460</v>
      </c>
      <c r="K3738" s="4">
        <v>44058</v>
      </c>
      <c r="L3738" s="3" t="s">
        <v>26461</v>
      </c>
    </row>
    <row r="3739" spans="1:12" x14ac:dyDescent="0.2">
      <c r="A3739" s="1">
        <v>3738</v>
      </c>
      <c r="B3739" s="2" t="s">
        <v>26462</v>
      </c>
      <c r="C3739" s="2" t="s">
        <v>1826</v>
      </c>
      <c r="D3739" s="2" t="s">
        <v>861</v>
      </c>
      <c r="E3739" s="2" t="s">
        <v>26463</v>
      </c>
      <c r="F3739" s="2" t="s">
        <v>26464</v>
      </c>
      <c r="G3739" s="2" t="s">
        <v>705</v>
      </c>
      <c r="H3739" s="2" t="s">
        <v>26465</v>
      </c>
      <c r="I3739" s="2" t="s">
        <v>26466</v>
      </c>
      <c r="J3739" s="3" t="s">
        <v>26467</v>
      </c>
      <c r="K3739" s="4">
        <v>44298</v>
      </c>
      <c r="L3739" s="3" t="s">
        <v>26468</v>
      </c>
    </row>
    <row r="3740" spans="1:12" x14ac:dyDescent="0.2">
      <c r="A3740" s="1">
        <v>3739</v>
      </c>
      <c r="B3740" s="2" t="s">
        <v>26469</v>
      </c>
      <c r="C3740" s="2" t="s">
        <v>11916</v>
      </c>
      <c r="D3740" s="2" t="s">
        <v>6828</v>
      </c>
      <c r="E3740" s="2" t="s">
        <v>26470</v>
      </c>
      <c r="F3740" s="2" t="s">
        <v>26471</v>
      </c>
      <c r="G3740" s="2" t="s">
        <v>1282</v>
      </c>
      <c r="H3740" s="2" t="s">
        <v>26472</v>
      </c>
      <c r="I3740" s="2" t="s">
        <v>26473</v>
      </c>
      <c r="J3740" s="3" t="s">
        <v>26474</v>
      </c>
      <c r="K3740" s="4">
        <v>44354</v>
      </c>
      <c r="L3740" s="3" t="s">
        <v>26475</v>
      </c>
    </row>
    <row r="3741" spans="1:12" x14ac:dyDescent="0.2">
      <c r="A3741" s="1">
        <v>3740</v>
      </c>
      <c r="B3741" s="2" t="s">
        <v>26476</v>
      </c>
      <c r="C3741" s="2" t="s">
        <v>11309</v>
      </c>
      <c r="D3741" s="2" t="s">
        <v>15249</v>
      </c>
      <c r="E3741" s="2" t="s">
        <v>26477</v>
      </c>
      <c r="F3741" s="2" t="s">
        <v>26478</v>
      </c>
      <c r="G3741" s="2" t="s">
        <v>7036</v>
      </c>
      <c r="H3741" s="2" t="s">
        <v>26479</v>
      </c>
      <c r="I3741" s="2" t="s">
        <v>26480</v>
      </c>
      <c r="J3741" s="3" t="s">
        <v>26481</v>
      </c>
      <c r="K3741" s="4">
        <v>44314</v>
      </c>
      <c r="L3741" s="3" t="s">
        <v>26482</v>
      </c>
    </row>
    <row r="3742" spans="1:12" x14ac:dyDescent="0.2">
      <c r="A3742" s="1">
        <v>3741</v>
      </c>
      <c r="B3742" s="2" t="s">
        <v>26483</v>
      </c>
      <c r="C3742" s="2" t="s">
        <v>2123</v>
      </c>
      <c r="D3742" s="2" t="s">
        <v>7206</v>
      </c>
      <c r="E3742" s="2" t="s">
        <v>26484</v>
      </c>
      <c r="F3742" s="2" t="s">
        <v>26485</v>
      </c>
      <c r="G3742" s="2" t="s">
        <v>1991</v>
      </c>
      <c r="H3742" s="2" t="s">
        <v>26486</v>
      </c>
      <c r="I3742" s="2">
        <v>4560591448</v>
      </c>
      <c r="J3742" s="3" t="s">
        <v>26487</v>
      </c>
      <c r="K3742" s="4">
        <v>44190</v>
      </c>
      <c r="L3742" s="3" t="s">
        <v>26488</v>
      </c>
    </row>
    <row r="3743" spans="1:12" x14ac:dyDescent="0.2">
      <c r="A3743" s="1">
        <v>3742</v>
      </c>
      <c r="B3743" s="2" t="s">
        <v>26489</v>
      </c>
      <c r="C3743" s="2" t="s">
        <v>6417</v>
      </c>
      <c r="D3743" s="2" t="s">
        <v>7365</v>
      </c>
      <c r="E3743" s="2" t="s">
        <v>26490</v>
      </c>
      <c r="F3743" s="2" t="s">
        <v>26491</v>
      </c>
      <c r="G3743" s="2" t="s">
        <v>892</v>
      </c>
      <c r="H3743" s="2" t="s">
        <v>26492</v>
      </c>
      <c r="I3743" s="2" t="s">
        <v>26493</v>
      </c>
      <c r="J3743" s="3" t="s">
        <v>26494</v>
      </c>
      <c r="K3743" s="4">
        <v>44550</v>
      </c>
      <c r="L3743" s="3" t="s">
        <v>26495</v>
      </c>
    </row>
    <row r="3744" spans="1:12" x14ac:dyDescent="0.2">
      <c r="A3744" s="1">
        <v>3743</v>
      </c>
      <c r="B3744" s="2" t="s">
        <v>26496</v>
      </c>
      <c r="C3744" s="2" t="s">
        <v>5382</v>
      </c>
      <c r="D3744" s="2" t="s">
        <v>3549</v>
      </c>
      <c r="E3744" s="2" t="s">
        <v>26497</v>
      </c>
      <c r="F3744" s="2" t="s">
        <v>26498</v>
      </c>
      <c r="G3744" s="2" t="s">
        <v>2945</v>
      </c>
      <c r="H3744" s="2" t="s">
        <v>26499</v>
      </c>
      <c r="I3744" s="2" t="s">
        <v>26500</v>
      </c>
      <c r="J3744" s="3" t="s">
        <v>26501</v>
      </c>
      <c r="K3744" s="4">
        <v>44210</v>
      </c>
      <c r="L3744" s="3" t="s">
        <v>26502</v>
      </c>
    </row>
    <row r="3745" spans="1:12" x14ac:dyDescent="0.2">
      <c r="A3745" s="1">
        <v>3744</v>
      </c>
      <c r="B3745" s="2" t="s">
        <v>26503</v>
      </c>
      <c r="C3745" s="2" t="s">
        <v>279</v>
      </c>
      <c r="D3745" s="2" t="s">
        <v>11421</v>
      </c>
      <c r="E3745" s="2" t="s">
        <v>26504</v>
      </c>
      <c r="F3745" s="2" t="s">
        <v>26505</v>
      </c>
      <c r="G3745" s="2" t="s">
        <v>2191</v>
      </c>
      <c r="H3745" s="2" t="s">
        <v>26506</v>
      </c>
      <c r="I3745" s="2" t="s">
        <v>26507</v>
      </c>
      <c r="J3745" s="3" t="s">
        <v>26508</v>
      </c>
      <c r="K3745" s="4">
        <v>44114</v>
      </c>
      <c r="L3745" s="3" t="s">
        <v>26509</v>
      </c>
    </row>
    <row r="3746" spans="1:12" x14ac:dyDescent="0.2">
      <c r="A3746" s="1">
        <v>3745</v>
      </c>
      <c r="B3746" s="2" t="s">
        <v>26510</v>
      </c>
      <c r="C3746" s="2" t="s">
        <v>1164</v>
      </c>
      <c r="D3746" s="2" t="s">
        <v>8455</v>
      </c>
      <c r="E3746" s="2" t="s">
        <v>26511</v>
      </c>
      <c r="F3746" s="2" t="s">
        <v>26512</v>
      </c>
      <c r="G3746" s="2" t="s">
        <v>3896</v>
      </c>
      <c r="H3746" s="2" t="s">
        <v>26513</v>
      </c>
      <c r="I3746" s="2" t="s">
        <v>26514</v>
      </c>
      <c r="J3746" s="3" t="s">
        <v>26515</v>
      </c>
      <c r="K3746" s="4">
        <v>44575</v>
      </c>
      <c r="L3746" s="3" t="s">
        <v>26516</v>
      </c>
    </row>
    <row r="3747" spans="1:12" x14ac:dyDescent="0.2">
      <c r="A3747" s="1">
        <v>3746</v>
      </c>
      <c r="B3747" s="2" t="s">
        <v>26517</v>
      </c>
      <c r="C3747" s="2" t="s">
        <v>5767</v>
      </c>
      <c r="D3747" s="2" t="s">
        <v>9532</v>
      </c>
      <c r="E3747" s="2" t="s">
        <v>26518</v>
      </c>
      <c r="F3747" s="2" t="s">
        <v>26519</v>
      </c>
      <c r="G3747" s="2" t="s">
        <v>920</v>
      </c>
      <c r="H3747" s="2" t="s">
        <v>26520</v>
      </c>
      <c r="I3747" s="2" t="s">
        <v>26521</v>
      </c>
      <c r="J3747" s="3" t="s">
        <v>26522</v>
      </c>
      <c r="K3747" s="4">
        <v>44061</v>
      </c>
      <c r="L3747" s="3" t="s">
        <v>26523</v>
      </c>
    </row>
    <row r="3748" spans="1:12" x14ac:dyDescent="0.2">
      <c r="A3748" s="1">
        <v>3747</v>
      </c>
      <c r="B3748" s="2" t="s">
        <v>26524</v>
      </c>
      <c r="C3748" s="2" t="s">
        <v>7318</v>
      </c>
      <c r="D3748" s="2" t="s">
        <v>8853</v>
      </c>
      <c r="E3748" s="2" t="s">
        <v>26525</v>
      </c>
      <c r="F3748" s="2" t="s">
        <v>26526</v>
      </c>
      <c r="G3748" s="2" t="s">
        <v>540</v>
      </c>
      <c r="H3748" s="2" t="s">
        <v>26527</v>
      </c>
      <c r="I3748" s="2">
        <v>6913458766</v>
      </c>
      <c r="J3748" s="3" t="s">
        <v>26528</v>
      </c>
      <c r="K3748" s="4">
        <v>44095</v>
      </c>
      <c r="L3748" s="3" t="s">
        <v>26529</v>
      </c>
    </row>
    <row r="3749" spans="1:12" x14ac:dyDescent="0.2">
      <c r="A3749" s="1">
        <v>3748</v>
      </c>
      <c r="B3749" s="2" t="s">
        <v>26530</v>
      </c>
      <c r="C3749" s="2" t="s">
        <v>1888</v>
      </c>
      <c r="D3749" s="2" t="s">
        <v>3629</v>
      </c>
      <c r="E3749" s="2" t="s">
        <v>26531</v>
      </c>
      <c r="F3749" s="2" t="s">
        <v>26532</v>
      </c>
      <c r="G3749" s="2" t="s">
        <v>419</v>
      </c>
      <c r="H3749" s="2" t="s">
        <v>26533</v>
      </c>
      <c r="I3749" s="2" t="s">
        <v>26534</v>
      </c>
      <c r="J3749" s="3" t="s">
        <v>26535</v>
      </c>
      <c r="K3749" s="4">
        <v>44093</v>
      </c>
      <c r="L3749" s="3" t="s">
        <v>26536</v>
      </c>
    </row>
    <row r="3750" spans="1:12" x14ac:dyDescent="0.2">
      <c r="A3750" s="1">
        <v>3749</v>
      </c>
      <c r="B3750" s="2" t="s">
        <v>26537</v>
      </c>
      <c r="C3750" s="2" t="s">
        <v>121</v>
      </c>
      <c r="D3750" s="2" t="s">
        <v>2924</v>
      </c>
      <c r="E3750" s="2" t="s">
        <v>26538</v>
      </c>
      <c r="F3750" s="2" t="s">
        <v>26539</v>
      </c>
      <c r="G3750" s="2" t="s">
        <v>2567</v>
      </c>
      <c r="H3750" s="2" t="s">
        <v>26540</v>
      </c>
      <c r="I3750" s="2" t="s">
        <v>26541</v>
      </c>
      <c r="J3750" s="3" t="s">
        <v>26542</v>
      </c>
      <c r="K3750" s="4">
        <v>44346</v>
      </c>
      <c r="L3750" s="3" t="s">
        <v>26543</v>
      </c>
    </row>
    <row r="3751" spans="1:12" x14ac:dyDescent="0.2">
      <c r="A3751" s="1">
        <v>3750</v>
      </c>
      <c r="B3751" s="2" t="s">
        <v>26544</v>
      </c>
      <c r="C3751" s="2" t="s">
        <v>1953</v>
      </c>
      <c r="D3751" s="2" t="s">
        <v>5046</v>
      </c>
      <c r="E3751" s="2" t="s">
        <v>26545</v>
      </c>
      <c r="F3751" s="2" t="s">
        <v>26546</v>
      </c>
      <c r="G3751" s="2" t="s">
        <v>3561</v>
      </c>
      <c r="H3751" s="2">
        <f>1-662-889-3155</f>
        <v>-4705</v>
      </c>
      <c r="I3751" s="2" t="s">
        <v>26547</v>
      </c>
      <c r="J3751" s="3" t="s">
        <v>26548</v>
      </c>
      <c r="K3751" s="4">
        <v>44490</v>
      </c>
      <c r="L3751" s="3" t="s">
        <v>26549</v>
      </c>
    </row>
    <row r="3752" spans="1:12" x14ac:dyDescent="0.2">
      <c r="A3752" s="1">
        <v>3751</v>
      </c>
      <c r="B3752" s="2" t="s">
        <v>26550</v>
      </c>
      <c r="C3752" s="2" t="s">
        <v>737</v>
      </c>
      <c r="D3752" s="2" t="s">
        <v>10293</v>
      </c>
      <c r="E3752" s="2" t="s">
        <v>26551</v>
      </c>
      <c r="F3752" s="2" t="s">
        <v>26552</v>
      </c>
      <c r="G3752" s="2" t="s">
        <v>1068</v>
      </c>
      <c r="H3752" s="2">
        <v>2428796724</v>
      </c>
      <c r="I3752" s="2" t="s">
        <v>26553</v>
      </c>
      <c r="J3752" s="3" t="s">
        <v>26554</v>
      </c>
      <c r="K3752" s="4">
        <v>44530</v>
      </c>
      <c r="L3752" s="3" t="s">
        <v>26555</v>
      </c>
    </row>
    <row r="3753" spans="1:12" x14ac:dyDescent="0.2">
      <c r="A3753" s="1">
        <v>3752</v>
      </c>
      <c r="B3753" s="2" t="s">
        <v>26556</v>
      </c>
      <c r="C3753" s="2" t="s">
        <v>613</v>
      </c>
      <c r="D3753" s="2" t="s">
        <v>86</v>
      </c>
      <c r="E3753" s="2" t="s">
        <v>26557</v>
      </c>
      <c r="F3753" s="2" t="s">
        <v>26558</v>
      </c>
      <c r="G3753" s="2" t="s">
        <v>635</v>
      </c>
      <c r="H3753" s="2" t="s">
        <v>26559</v>
      </c>
      <c r="I3753" s="2" t="s">
        <v>26560</v>
      </c>
      <c r="J3753" s="3" t="s">
        <v>26561</v>
      </c>
      <c r="K3753" s="4">
        <v>44557</v>
      </c>
      <c r="L3753" s="3" t="s">
        <v>26562</v>
      </c>
    </row>
    <row r="3754" spans="1:12" x14ac:dyDescent="0.2">
      <c r="A3754" s="1">
        <v>3753</v>
      </c>
      <c r="B3754" s="2" t="s">
        <v>26563</v>
      </c>
      <c r="C3754" s="2" t="s">
        <v>1254</v>
      </c>
      <c r="D3754" s="2" t="s">
        <v>26455</v>
      </c>
      <c r="E3754" s="2" t="s">
        <v>26564</v>
      </c>
      <c r="F3754" s="2" t="s">
        <v>26565</v>
      </c>
      <c r="G3754" s="2" t="s">
        <v>2963</v>
      </c>
      <c r="H3754" s="2" t="s">
        <v>26566</v>
      </c>
      <c r="I3754" s="2" t="s">
        <v>26567</v>
      </c>
      <c r="J3754" s="3" t="s">
        <v>26568</v>
      </c>
      <c r="K3754" s="4">
        <v>43847</v>
      </c>
      <c r="L3754" s="3" t="s">
        <v>26569</v>
      </c>
    </row>
    <row r="3755" spans="1:12" x14ac:dyDescent="0.2">
      <c r="A3755" s="1">
        <v>3754</v>
      </c>
      <c r="B3755" s="2" t="s">
        <v>26570</v>
      </c>
      <c r="C3755" s="2" t="s">
        <v>3628</v>
      </c>
      <c r="D3755" s="2" t="s">
        <v>4184</v>
      </c>
      <c r="E3755" s="2" t="s">
        <v>26571</v>
      </c>
      <c r="F3755" s="2" t="s">
        <v>26572</v>
      </c>
      <c r="G3755" s="2" t="s">
        <v>2567</v>
      </c>
      <c r="H3755" s="2" t="s">
        <v>26573</v>
      </c>
      <c r="I3755" s="2" t="s">
        <v>26574</v>
      </c>
      <c r="J3755" s="3" t="s">
        <v>26575</v>
      </c>
      <c r="K3755" s="4">
        <v>43946</v>
      </c>
      <c r="L3755" s="3" t="s">
        <v>26576</v>
      </c>
    </row>
    <row r="3756" spans="1:12" x14ac:dyDescent="0.2">
      <c r="A3756" s="1">
        <v>3755</v>
      </c>
      <c r="B3756" s="2" t="s">
        <v>26577</v>
      </c>
      <c r="C3756" s="2" t="s">
        <v>7474</v>
      </c>
      <c r="D3756" s="2" t="s">
        <v>5624</v>
      </c>
      <c r="E3756" s="2" t="s">
        <v>26578</v>
      </c>
      <c r="F3756" s="2" t="s">
        <v>26579</v>
      </c>
      <c r="G3756" s="2" t="s">
        <v>2061</v>
      </c>
      <c r="H3756" s="2">
        <v>2413584734</v>
      </c>
      <c r="I3756" s="2" t="s">
        <v>26580</v>
      </c>
      <c r="J3756" s="3" t="s">
        <v>26581</v>
      </c>
      <c r="K3756" s="4">
        <v>44525</v>
      </c>
      <c r="L3756" s="3" t="s">
        <v>26582</v>
      </c>
    </row>
    <row r="3757" spans="1:12" x14ac:dyDescent="0.2">
      <c r="A3757" s="1">
        <v>3756</v>
      </c>
      <c r="B3757" s="2" t="s">
        <v>26583</v>
      </c>
      <c r="C3757" s="2" t="s">
        <v>1571</v>
      </c>
      <c r="D3757" s="2" t="s">
        <v>7415</v>
      </c>
      <c r="E3757" s="2" t="s">
        <v>26584</v>
      </c>
      <c r="F3757" s="2" t="s">
        <v>26585</v>
      </c>
      <c r="G3757" s="2" t="s">
        <v>4492</v>
      </c>
      <c r="H3757" s="2" t="s">
        <v>26586</v>
      </c>
      <c r="I3757" s="2" t="s">
        <v>26587</v>
      </c>
      <c r="J3757" s="3" t="s">
        <v>26588</v>
      </c>
      <c r="K3757" s="4">
        <v>44630</v>
      </c>
      <c r="L3757" s="3" t="s">
        <v>9440</v>
      </c>
    </row>
    <row r="3758" spans="1:12" x14ac:dyDescent="0.2">
      <c r="A3758" s="1">
        <v>3757</v>
      </c>
      <c r="B3758" s="2" t="s">
        <v>26589</v>
      </c>
      <c r="C3758" s="2" t="s">
        <v>2563</v>
      </c>
      <c r="D3758" s="2" t="s">
        <v>5291</v>
      </c>
      <c r="E3758" s="2" t="s">
        <v>26590</v>
      </c>
      <c r="F3758" s="2" t="s">
        <v>26591</v>
      </c>
      <c r="G3758" s="2" t="s">
        <v>3896</v>
      </c>
      <c r="H3758" s="2" t="s">
        <v>26592</v>
      </c>
      <c r="I3758" s="2">
        <f>1-978-682-9977</f>
        <v>-11636</v>
      </c>
      <c r="J3758" s="3" t="s">
        <v>26593</v>
      </c>
      <c r="K3758" s="4">
        <v>44368</v>
      </c>
      <c r="L3758" s="3" t="s">
        <v>26594</v>
      </c>
    </row>
    <row r="3759" spans="1:12" x14ac:dyDescent="0.2">
      <c r="A3759" s="1">
        <v>3758</v>
      </c>
      <c r="B3759" s="2" t="s">
        <v>26595</v>
      </c>
      <c r="C3759" s="2" t="s">
        <v>472</v>
      </c>
      <c r="D3759" s="2" t="s">
        <v>8979</v>
      </c>
      <c r="E3759" s="2" t="s">
        <v>26596</v>
      </c>
      <c r="F3759" s="2" t="s">
        <v>26597</v>
      </c>
      <c r="G3759" s="2" t="s">
        <v>976</v>
      </c>
      <c r="H3759" s="2">
        <v>8809752212</v>
      </c>
      <c r="I3759" s="2">
        <v>3145185212</v>
      </c>
      <c r="J3759" s="3" t="s">
        <v>26598</v>
      </c>
      <c r="K3759" s="4">
        <v>43845</v>
      </c>
      <c r="L3759" s="3" t="s">
        <v>26599</v>
      </c>
    </row>
    <row r="3760" spans="1:12" x14ac:dyDescent="0.2">
      <c r="A3760" s="1">
        <v>3759</v>
      </c>
      <c r="B3760" s="2" t="s">
        <v>26600</v>
      </c>
      <c r="C3760" s="2" t="s">
        <v>3229</v>
      </c>
      <c r="D3760" s="2" t="s">
        <v>577</v>
      </c>
      <c r="E3760" s="2" t="s">
        <v>26601</v>
      </c>
      <c r="F3760" s="2" t="s">
        <v>26602</v>
      </c>
      <c r="G3760" s="2" t="s">
        <v>1627</v>
      </c>
      <c r="H3760" s="2" t="s">
        <v>26603</v>
      </c>
      <c r="I3760" s="2" t="s">
        <v>26604</v>
      </c>
      <c r="J3760" s="3" t="s">
        <v>26605</v>
      </c>
      <c r="K3760" s="4">
        <v>43900</v>
      </c>
      <c r="L3760" s="3" t="s">
        <v>26606</v>
      </c>
    </row>
    <row r="3761" spans="1:12" x14ac:dyDescent="0.2">
      <c r="A3761" s="1">
        <v>3760</v>
      </c>
      <c r="B3761" s="2" t="s">
        <v>26607</v>
      </c>
      <c r="C3761" s="2" t="s">
        <v>186</v>
      </c>
      <c r="D3761" s="2" t="s">
        <v>3260</v>
      </c>
      <c r="E3761" s="2" t="s">
        <v>26608</v>
      </c>
      <c r="F3761" s="2" t="s">
        <v>26609</v>
      </c>
      <c r="G3761" s="2" t="s">
        <v>635</v>
      </c>
      <c r="H3761" s="2" t="s">
        <v>26610</v>
      </c>
      <c r="I3761" s="2" t="s">
        <v>26611</v>
      </c>
      <c r="J3761" s="3" t="s">
        <v>26612</v>
      </c>
      <c r="K3761" s="4">
        <v>44042</v>
      </c>
      <c r="L3761" s="3" t="s">
        <v>26613</v>
      </c>
    </row>
    <row r="3762" spans="1:12" x14ac:dyDescent="0.2">
      <c r="A3762" s="1">
        <v>3761</v>
      </c>
      <c r="B3762" s="2" t="s">
        <v>26614</v>
      </c>
      <c r="C3762" s="2" t="s">
        <v>6852</v>
      </c>
      <c r="D3762" s="2" t="s">
        <v>20194</v>
      </c>
      <c r="E3762" s="2" t="s">
        <v>26615</v>
      </c>
      <c r="F3762" s="2" t="s">
        <v>26616</v>
      </c>
      <c r="G3762" s="2" t="s">
        <v>1104</v>
      </c>
      <c r="H3762" s="2" t="s">
        <v>26617</v>
      </c>
      <c r="I3762" s="2" t="s">
        <v>26618</v>
      </c>
      <c r="J3762" s="3" t="s">
        <v>26619</v>
      </c>
      <c r="K3762" s="4">
        <v>44216</v>
      </c>
      <c r="L3762" s="3" t="s">
        <v>26620</v>
      </c>
    </row>
    <row r="3763" spans="1:12" x14ac:dyDescent="0.2">
      <c r="A3763" s="1">
        <v>3762</v>
      </c>
      <c r="B3763" s="2" t="s">
        <v>26621</v>
      </c>
      <c r="C3763" s="2" t="s">
        <v>3557</v>
      </c>
      <c r="D3763" s="2" t="s">
        <v>4726</v>
      </c>
      <c r="E3763" s="2" t="s">
        <v>26622</v>
      </c>
      <c r="F3763" s="2" t="s">
        <v>26623</v>
      </c>
      <c r="G3763" s="2" t="s">
        <v>1506</v>
      </c>
      <c r="H3763" s="2">
        <f>1-174-172-2391</f>
        <v>-2736</v>
      </c>
      <c r="I3763" s="2">
        <v>6095577652</v>
      </c>
      <c r="J3763" s="3" t="s">
        <v>26624</v>
      </c>
      <c r="K3763" s="4">
        <v>44098</v>
      </c>
      <c r="L3763" s="3" t="s">
        <v>26625</v>
      </c>
    </row>
    <row r="3764" spans="1:12" x14ac:dyDescent="0.2">
      <c r="A3764" s="1">
        <v>3763</v>
      </c>
      <c r="B3764" s="2" t="s">
        <v>26626</v>
      </c>
      <c r="C3764" s="2" t="s">
        <v>3885</v>
      </c>
      <c r="D3764" s="2" t="s">
        <v>498</v>
      </c>
      <c r="E3764" s="2" t="s">
        <v>23521</v>
      </c>
      <c r="F3764" s="2" t="s">
        <v>26627</v>
      </c>
      <c r="G3764" s="2" t="s">
        <v>2728</v>
      </c>
      <c r="H3764" s="2" t="s">
        <v>26628</v>
      </c>
      <c r="I3764" s="2">
        <v>5379833554</v>
      </c>
      <c r="J3764" s="3" t="s">
        <v>26629</v>
      </c>
      <c r="K3764" s="4">
        <v>43962</v>
      </c>
      <c r="L3764" s="3" t="s">
        <v>26630</v>
      </c>
    </row>
    <row r="3765" spans="1:12" x14ac:dyDescent="0.2">
      <c r="A3765" s="1">
        <v>3764</v>
      </c>
      <c r="B3765" s="2" t="s">
        <v>26631</v>
      </c>
      <c r="C3765" s="2" t="s">
        <v>536</v>
      </c>
      <c r="D3765" s="2" t="s">
        <v>4823</v>
      </c>
      <c r="E3765" s="2" t="s">
        <v>26632</v>
      </c>
      <c r="F3765" s="2" t="s">
        <v>26633</v>
      </c>
      <c r="G3765" s="2" t="s">
        <v>4778</v>
      </c>
      <c r="H3765" s="2" t="s">
        <v>26634</v>
      </c>
      <c r="I3765" s="2" t="s">
        <v>26635</v>
      </c>
      <c r="J3765" s="3" t="s">
        <v>26636</v>
      </c>
      <c r="K3765" s="4">
        <v>44555</v>
      </c>
      <c r="L3765" s="3" t="s">
        <v>26637</v>
      </c>
    </row>
    <row r="3766" spans="1:12" x14ac:dyDescent="0.2">
      <c r="A3766" s="1">
        <v>3765</v>
      </c>
      <c r="B3766" s="2" t="s">
        <v>26638</v>
      </c>
      <c r="C3766" s="2" t="s">
        <v>2865</v>
      </c>
      <c r="D3766" s="2" t="s">
        <v>4422</v>
      </c>
      <c r="E3766" s="2" t="s">
        <v>26639</v>
      </c>
      <c r="F3766" s="2" t="s">
        <v>26640</v>
      </c>
      <c r="G3766" s="2" t="s">
        <v>1013</v>
      </c>
      <c r="H3766" s="2" t="s">
        <v>26641</v>
      </c>
      <c r="I3766" s="2" t="s">
        <v>26642</v>
      </c>
      <c r="J3766" s="3" t="s">
        <v>26643</v>
      </c>
      <c r="K3766" s="4">
        <v>44508</v>
      </c>
      <c r="L3766" s="3" t="s">
        <v>26644</v>
      </c>
    </row>
    <row r="3767" spans="1:12" x14ac:dyDescent="0.2">
      <c r="A3767" s="1">
        <v>3766</v>
      </c>
      <c r="B3767" s="2" t="s">
        <v>26645</v>
      </c>
      <c r="C3767" s="2" t="s">
        <v>1145</v>
      </c>
      <c r="D3767" s="2" t="s">
        <v>13029</v>
      </c>
      <c r="E3767" s="2" t="s">
        <v>26646</v>
      </c>
      <c r="F3767" s="2" t="s">
        <v>26647</v>
      </c>
      <c r="G3767" s="2" t="s">
        <v>2826</v>
      </c>
      <c r="H3767" s="2" t="s">
        <v>26648</v>
      </c>
      <c r="I3767" s="2" t="s">
        <v>26649</v>
      </c>
      <c r="J3767" s="3" t="s">
        <v>26650</v>
      </c>
      <c r="K3767" s="4">
        <v>43934</v>
      </c>
      <c r="L3767" s="3" t="s">
        <v>26651</v>
      </c>
    </row>
    <row r="3768" spans="1:12" x14ac:dyDescent="0.2">
      <c r="A3768" s="1">
        <v>3767</v>
      </c>
      <c r="B3768" s="2" t="s">
        <v>26652</v>
      </c>
      <c r="C3768" s="2" t="s">
        <v>3020</v>
      </c>
      <c r="D3768" s="2" t="s">
        <v>898</v>
      </c>
      <c r="E3768" s="2" t="s">
        <v>26653</v>
      </c>
      <c r="F3768" s="2" t="s">
        <v>26654</v>
      </c>
      <c r="G3768" s="2" t="s">
        <v>6200</v>
      </c>
      <c r="H3768" s="2" t="s">
        <v>26655</v>
      </c>
      <c r="I3768" s="2" t="s">
        <v>26656</v>
      </c>
      <c r="J3768" s="3" t="s">
        <v>26657</v>
      </c>
      <c r="K3768" s="4">
        <v>43862</v>
      </c>
      <c r="L3768" s="3" t="s">
        <v>26658</v>
      </c>
    </row>
    <row r="3769" spans="1:12" x14ac:dyDescent="0.2">
      <c r="A3769" s="1">
        <v>3768</v>
      </c>
      <c r="B3769" s="2" t="s">
        <v>26659</v>
      </c>
      <c r="C3769" s="2" t="s">
        <v>346</v>
      </c>
      <c r="D3769" s="2" t="s">
        <v>5367</v>
      </c>
      <c r="E3769" s="2" t="s">
        <v>26660</v>
      </c>
      <c r="F3769" s="2" t="s">
        <v>26661</v>
      </c>
      <c r="G3769" s="2" t="s">
        <v>1336</v>
      </c>
      <c r="H3769" s="2" t="s">
        <v>26662</v>
      </c>
      <c r="I3769" s="2" t="s">
        <v>26663</v>
      </c>
      <c r="J3769" s="3" t="s">
        <v>26664</v>
      </c>
      <c r="K3769" s="4">
        <v>44619</v>
      </c>
      <c r="L3769" s="3" t="s">
        <v>26665</v>
      </c>
    </row>
    <row r="3770" spans="1:12" x14ac:dyDescent="0.2">
      <c r="A3770" s="1">
        <v>3769</v>
      </c>
      <c r="B3770" s="2" t="s">
        <v>26666</v>
      </c>
      <c r="C3770" s="2" t="s">
        <v>6238</v>
      </c>
      <c r="D3770" s="2" t="s">
        <v>11721</v>
      </c>
      <c r="E3770" s="2" t="s">
        <v>26667</v>
      </c>
      <c r="F3770" s="2" t="s">
        <v>26668</v>
      </c>
      <c r="G3770" s="2" t="s">
        <v>283</v>
      </c>
      <c r="H3770" s="2" t="s">
        <v>26669</v>
      </c>
      <c r="I3770" s="2" t="s">
        <v>26670</v>
      </c>
      <c r="J3770" s="3" t="s">
        <v>26671</v>
      </c>
      <c r="K3770" s="4">
        <v>44120</v>
      </c>
      <c r="L3770" s="3" t="s">
        <v>26672</v>
      </c>
    </row>
    <row r="3771" spans="1:12" x14ac:dyDescent="0.2">
      <c r="A3771" s="1">
        <v>3770</v>
      </c>
      <c r="B3771" s="2" t="s">
        <v>26673</v>
      </c>
      <c r="C3771" s="2" t="s">
        <v>5455</v>
      </c>
      <c r="D3771" s="2" t="s">
        <v>3342</v>
      </c>
      <c r="E3771" s="2" t="s">
        <v>26674</v>
      </c>
      <c r="F3771" s="2" t="s">
        <v>26675</v>
      </c>
      <c r="G3771" s="2" t="s">
        <v>311</v>
      </c>
      <c r="H3771" s="2" t="s">
        <v>26676</v>
      </c>
      <c r="I3771" s="2">
        <v>3325665619</v>
      </c>
      <c r="J3771" s="3" t="s">
        <v>26677</v>
      </c>
      <c r="K3771" s="4">
        <v>44696</v>
      </c>
      <c r="L3771" s="3" t="s">
        <v>26678</v>
      </c>
    </row>
    <row r="3772" spans="1:12" x14ac:dyDescent="0.2">
      <c r="A3772" s="1">
        <v>3771</v>
      </c>
      <c r="B3772" s="2" t="s">
        <v>26679</v>
      </c>
      <c r="C3772" s="2" t="s">
        <v>14763</v>
      </c>
      <c r="D3772" s="2" t="s">
        <v>26680</v>
      </c>
      <c r="E3772" s="2" t="s">
        <v>26681</v>
      </c>
      <c r="F3772" s="2" t="s">
        <v>26682</v>
      </c>
      <c r="G3772" s="2" t="s">
        <v>4010</v>
      </c>
      <c r="H3772" s="2" t="s">
        <v>26683</v>
      </c>
      <c r="I3772" s="2" t="s">
        <v>26684</v>
      </c>
      <c r="J3772" s="3" t="s">
        <v>26685</v>
      </c>
      <c r="K3772" s="4">
        <v>44538</v>
      </c>
      <c r="L3772" s="3" t="s">
        <v>26686</v>
      </c>
    </row>
    <row r="3773" spans="1:12" x14ac:dyDescent="0.2">
      <c r="A3773" s="1">
        <v>3772</v>
      </c>
      <c r="B3773" s="2" t="s">
        <v>26687</v>
      </c>
      <c r="C3773" s="2" t="s">
        <v>1475</v>
      </c>
      <c r="D3773" s="2" t="s">
        <v>26688</v>
      </c>
      <c r="E3773" s="2" t="s">
        <v>26689</v>
      </c>
      <c r="F3773" s="2" t="s">
        <v>26690</v>
      </c>
      <c r="G3773" s="2" t="s">
        <v>44</v>
      </c>
      <c r="H3773" s="2" t="s">
        <v>26691</v>
      </c>
      <c r="I3773" s="2" t="s">
        <v>26692</v>
      </c>
      <c r="J3773" s="3" t="s">
        <v>26693</v>
      </c>
      <c r="K3773" s="4">
        <v>44250</v>
      </c>
      <c r="L3773" s="3" t="s">
        <v>26694</v>
      </c>
    </row>
    <row r="3774" spans="1:12" x14ac:dyDescent="0.2">
      <c r="A3774" s="1">
        <v>3773</v>
      </c>
      <c r="B3774" s="2" t="s">
        <v>26695</v>
      </c>
      <c r="C3774" s="2" t="s">
        <v>1245</v>
      </c>
      <c r="D3774" s="2" t="s">
        <v>11573</v>
      </c>
      <c r="E3774" s="2" t="s">
        <v>26696</v>
      </c>
      <c r="F3774" s="2" t="s">
        <v>26697</v>
      </c>
      <c r="G3774" s="2" t="s">
        <v>4335</v>
      </c>
      <c r="H3774" s="2" t="s">
        <v>26698</v>
      </c>
      <c r="I3774" s="2" t="s">
        <v>26699</v>
      </c>
      <c r="J3774" s="3" t="s">
        <v>26700</v>
      </c>
      <c r="K3774" s="4">
        <v>44462</v>
      </c>
      <c r="L3774" s="3" t="s">
        <v>26701</v>
      </c>
    </row>
    <row r="3775" spans="1:12" x14ac:dyDescent="0.2">
      <c r="A3775" s="1">
        <v>3774</v>
      </c>
      <c r="B3775" s="2" t="s">
        <v>26702</v>
      </c>
      <c r="C3775" s="2" t="s">
        <v>85</v>
      </c>
      <c r="D3775" s="2" t="s">
        <v>489</v>
      </c>
      <c r="E3775" s="2" t="s">
        <v>26703</v>
      </c>
      <c r="F3775" s="2" t="s">
        <v>26704</v>
      </c>
      <c r="G3775" s="2" t="s">
        <v>705</v>
      </c>
      <c r="H3775" s="2" t="s">
        <v>26705</v>
      </c>
      <c r="I3775" s="2" t="s">
        <v>26706</v>
      </c>
      <c r="J3775" s="3" t="s">
        <v>26707</v>
      </c>
      <c r="K3775" s="4">
        <v>44137</v>
      </c>
      <c r="L3775" s="3" t="s">
        <v>26708</v>
      </c>
    </row>
    <row r="3776" spans="1:12" x14ac:dyDescent="0.2">
      <c r="A3776" s="1">
        <v>3775</v>
      </c>
      <c r="B3776" s="2" t="s">
        <v>26709</v>
      </c>
      <c r="C3776" s="2" t="s">
        <v>4475</v>
      </c>
      <c r="D3776" s="2" t="s">
        <v>659</v>
      </c>
      <c r="E3776" s="2" t="s">
        <v>26710</v>
      </c>
      <c r="F3776" s="2" t="s">
        <v>26711</v>
      </c>
      <c r="G3776" s="2" t="s">
        <v>3679</v>
      </c>
      <c r="H3776" s="2" t="s">
        <v>26712</v>
      </c>
      <c r="I3776" s="2" t="s">
        <v>26713</v>
      </c>
      <c r="J3776" s="3" t="s">
        <v>26714</v>
      </c>
      <c r="K3776" s="4">
        <v>44142</v>
      </c>
      <c r="L3776" s="3" t="s">
        <v>26715</v>
      </c>
    </row>
    <row r="3777" spans="1:12" x14ac:dyDescent="0.2">
      <c r="A3777" s="1">
        <v>3776</v>
      </c>
      <c r="B3777" s="2" t="s">
        <v>26716</v>
      </c>
      <c r="C3777" s="2" t="s">
        <v>11916</v>
      </c>
      <c r="D3777" s="2" t="s">
        <v>9443</v>
      </c>
      <c r="E3777" s="2" t="s">
        <v>26717</v>
      </c>
      <c r="F3777" s="2" t="s">
        <v>23002</v>
      </c>
      <c r="G3777" s="2" t="s">
        <v>714</v>
      </c>
      <c r="H3777" s="2" t="s">
        <v>26718</v>
      </c>
      <c r="I3777" s="2" t="s">
        <v>26719</v>
      </c>
      <c r="J3777" s="3" t="s">
        <v>26720</v>
      </c>
      <c r="K3777" s="4">
        <v>44015</v>
      </c>
      <c r="L3777" s="3" t="s">
        <v>26721</v>
      </c>
    </row>
    <row r="3778" spans="1:12" x14ac:dyDescent="0.2">
      <c r="A3778" s="1">
        <v>3777</v>
      </c>
      <c r="B3778" s="2" t="s">
        <v>26722</v>
      </c>
      <c r="C3778" s="2" t="s">
        <v>1987</v>
      </c>
      <c r="D3778" s="2" t="s">
        <v>26688</v>
      </c>
      <c r="E3778" s="2" t="s">
        <v>10707</v>
      </c>
      <c r="F3778" s="2" t="s">
        <v>26723</v>
      </c>
      <c r="G3778" s="2" t="s">
        <v>447</v>
      </c>
      <c r="H3778" s="2" t="s">
        <v>26724</v>
      </c>
      <c r="I3778" s="2" t="s">
        <v>26725</v>
      </c>
      <c r="J3778" s="3" t="s">
        <v>26726</v>
      </c>
      <c r="K3778" s="4">
        <v>43867</v>
      </c>
      <c r="L3778" s="3" t="s">
        <v>18359</v>
      </c>
    </row>
    <row r="3779" spans="1:12" x14ac:dyDescent="0.2">
      <c r="A3779" s="1">
        <v>3778</v>
      </c>
      <c r="B3779" s="2" t="s">
        <v>26727</v>
      </c>
      <c r="C3779" s="2" t="s">
        <v>3492</v>
      </c>
      <c r="D3779" s="2" t="s">
        <v>2891</v>
      </c>
      <c r="E3779" s="2" t="s">
        <v>26728</v>
      </c>
      <c r="F3779" s="2" t="s">
        <v>26729</v>
      </c>
      <c r="G3779" s="2" t="s">
        <v>437</v>
      </c>
      <c r="H3779" s="2" t="s">
        <v>26730</v>
      </c>
      <c r="I3779" s="2" t="s">
        <v>26731</v>
      </c>
      <c r="J3779" s="3" t="s">
        <v>26732</v>
      </c>
      <c r="K3779" s="4">
        <v>44707</v>
      </c>
      <c r="L3779" s="3" t="s">
        <v>26733</v>
      </c>
    </row>
    <row r="3780" spans="1:12" x14ac:dyDescent="0.2">
      <c r="A3780" s="1">
        <v>3779</v>
      </c>
      <c r="B3780" s="2" t="s">
        <v>26734</v>
      </c>
      <c r="C3780" s="2" t="s">
        <v>3606</v>
      </c>
      <c r="D3780" s="2" t="s">
        <v>10954</v>
      </c>
      <c r="E3780" s="2" t="s">
        <v>26735</v>
      </c>
      <c r="F3780" s="2" t="s">
        <v>26736</v>
      </c>
      <c r="G3780" s="2" t="s">
        <v>190</v>
      </c>
      <c r="H3780" s="2" t="s">
        <v>26737</v>
      </c>
      <c r="I3780" s="2" t="s">
        <v>26738</v>
      </c>
      <c r="J3780" s="3" t="s">
        <v>26739</v>
      </c>
      <c r="K3780" s="4">
        <v>44002</v>
      </c>
      <c r="L3780" s="3" t="s">
        <v>26740</v>
      </c>
    </row>
    <row r="3781" spans="1:12" x14ac:dyDescent="0.2">
      <c r="A3781" s="1">
        <v>3780</v>
      </c>
      <c r="B3781" s="2" t="s">
        <v>26741</v>
      </c>
      <c r="C3781" s="2" t="s">
        <v>7167</v>
      </c>
      <c r="D3781" s="2" t="s">
        <v>224</v>
      </c>
      <c r="E3781" s="2" t="s">
        <v>6734</v>
      </c>
      <c r="F3781" s="2" t="s">
        <v>26742</v>
      </c>
      <c r="G3781" s="2" t="s">
        <v>2080</v>
      </c>
      <c r="H3781" s="2" t="s">
        <v>26743</v>
      </c>
      <c r="I3781" s="2" t="s">
        <v>26744</v>
      </c>
      <c r="J3781" s="3" t="s">
        <v>26745</v>
      </c>
      <c r="K3781" s="4">
        <v>44150</v>
      </c>
      <c r="L3781" s="3" t="s">
        <v>26746</v>
      </c>
    </row>
    <row r="3782" spans="1:12" x14ac:dyDescent="0.2">
      <c r="A3782" s="1">
        <v>3781</v>
      </c>
      <c r="B3782" s="2" t="s">
        <v>26747</v>
      </c>
      <c r="C3782" s="2" t="s">
        <v>11202</v>
      </c>
      <c r="D3782" s="2" t="s">
        <v>10706</v>
      </c>
      <c r="E3782" s="2" t="s">
        <v>26748</v>
      </c>
      <c r="F3782" s="2" t="s">
        <v>26749</v>
      </c>
      <c r="G3782" s="2" t="s">
        <v>4042</v>
      </c>
      <c r="H3782" s="2" t="s">
        <v>26750</v>
      </c>
      <c r="I3782" s="2" t="s">
        <v>26751</v>
      </c>
      <c r="J3782" s="3" t="s">
        <v>26752</v>
      </c>
      <c r="K3782" s="4">
        <v>44376</v>
      </c>
      <c r="L3782" s="3" t="s">
        <v>26753</v>
      </c>
    </row>
    <row r="3783" spans="1:12" x14ac:dyDescent="0.2">
      <c r="A3783" s="1">
        <v>3782</v>
      </c>
      <c r="B3783" s="2" t="s">
        <v>26754</v>
      </c>
      <c r="C3783" s="2" t="s">
        <v>2987</v>
      </c>
      <c r="D3783" s="2" t="s">
        <v>11364</v>
      </c>
      <c r="E3783" s="2" t="s">
        <v>26755</v>
      </c>
      <c r="F3783" s="2" t="s">
        <v>26756</v>
      </c>
      <c r="G3783" s="2" t="s">
        <v>3478</v>
      </c>
      <c r="H3783" s="2">
        <v>7523757999</v>
      </c>
      <c r="I3783" s="2" t="s">
        <v>26757</v>
      </c>
      <c r="J3783" s="3" t="s">
        <v>26758</v>
      </c>
      <c r="K3783" s="4">
        <v>44171</v>
      </c>
      <c r="L3783" s="3" t="s">
        <v>26759</v>
      </c>
    </row>
    <row r="3784" spans="1:12" x14ac:dyDescent="0.2">
      <c r="A3784" s="1">
        <v>3783</v>
      </c>
      <c r="B3784" s="2" t="s">
        <v>26760</v>
      </c>
      <c r="C3784" s="2" t="s">
        <v>576</v>
      </c>
      <c r="D3784" s="2" t="s">
        <v>785</v>
      </c>
      <c r="E3784" s="2" t="s">
        <v>26761</v>
      </c>
      <c r="F3784" s="2" t="s">
        <v>26762</v>
      </c>
      <c r="G3784" s="2" t="s">
        <v>11135</v>
      </c>
      <c r="H3784" s="2" t="s">
        <v>26763</v>
      </c>
      <c r="I3784" s="2" t="s">
        <v>26764</v>
      </c>
      <c r="J3784" s="3" t="s">
        <v>26765</v>
      </c>
      <c r="K3784" s="4">
        <v>44291</v>
      </c>
      <c r="L3784" s="3" t="s">
        <v>26766</v>
      </c>
    </row>
    <row r="3785" spans="1:12" x14ac:dyDescent="0.2">
      <c r="A3785" s="1">
        <v>3784</v>
      </c>
      <c r="B3785" s="2" t="s">
        <v>26767</v>
      </c>
      <c r="C3785" s="2" t="s">
        <v>1164</v>
      </c>
      <c r="D3785" s="2" t="s">
        <v>5819</v>
      </c>
      <c r="E3785" s="2" t="s">
        <v>26768</v>
      </c>
      <c r="F3785" s="2" t="s">
        <v>26769</v>
      </c>
      <c r="G3785" s="2" t="s">
        <v>938</v>
      </c>
      <c r="H3785" s="2" t="s">
        <v>26770</v>
      </c>
      <c r="I3785" s="2" t="s">
        <v>26771</v>
      </c>
      <c r="J3785" s="3" t="s">
        <v>26772</v>
      </c>
      <c r="K3785" s="4">
        <v>44376</v>
      </c>
      <c r="L3785" s="3" t="s">
        <v>26773</v>
      </c>
    </row>
    <row r="3786" spans="1:12" x14ac:dyDescent="0.2">
      <c r="A3786" s="1">
        <v>3785</v>
      </c>
      <c r="B3786" s="2" t="s">
        <v>26774</v>
      </c>
      <c r="C3786" s="2" t="s">
        <v>756</v>
      </c>
      <c r="D3786" s="2" t="s">
        <v>26775</v>
      </c>
      <c r="E3786" s="2" t="s">
        <v>26776</v>
      </c>
      <c r="F3786" s="2" t="s">
        <v>26777</v>
      </c>
      <c r="G3786" s="2" t="s">
        <v>560</v>
      </c>
      <c r="H3786" s="2" t="s">
        <v>26778</v>
      </c>
      <c r="I3786" s="2" t="s">
        <v>26779</v>
      </c>
      <c r="J3786" s="3" t="s">
        <v>26780</v>
      </c>
      <c r="K3786" s="4">
        <v>43936</v>
      </c>
      <c r="L3786" s="3" t="s">
        <v>26781</v>
      </c>
    </row>
    <row r="3787" spans="1:12" x14ac:dyDescent="0.2">
      <c r="A3787" s="1">
        <v>3786</v>
      </c>
      <c r="B3787" s="2" t="s">
        <v>26782</v>
      </c>
      <c r="C3787" s="2" t="s">
        <v>566</v>
      </c>
      <c r="D3787" s="2" t="s">
        <v>26783</v>
      </c>
      <c r="E3787" s="2" t="s">
        <v>26784</v>
      </c>
      <c r="F3787" s="2" t="s">
        <v>26785</v>
      </c>
      <c r="G3787" s="2" t="s">
        <v>7170</v>
      </c>
      <c r="H3787" s="2" t="s">
        <v>26786</v>
      </c>
      <c r="I3787" s="2" t="s">
        <v>26787</v>
      </c>
      <c r="J3787" s="3" t="s">
        <v>26788</v>
      </c>
      <c r="K3787" s="4">
        <v>44069</v>
      </c>
      <c r="L3787" s="3" t="s">
        <v>26789</v>
      </c>
    </row>
    <row r="3788" spans="1:12" x14ac:dyDescent="0.2">
      <c r="A3788" s="1">
        <v>3787</v>
      </c>
      <c r="B3788" s="2" t="s">
        <v>26790</v>
      </c>
      <c r="C3788" s="2" t="s">
        <v>2293</v>
      </c>
      <c r="D3788" s="2" t="s">
        <v>1370</v>
      </c>
      <c r="E3788" s="2" t="s">
        <v>2693</v>
      </c>
      <c r="F3788" s="2" t="s">
        <v>26791</v>
      </c>
      <c r="G3788" s="2" t="s">
        <v>5163</v>
      </c>
      <c r="H3788" s="2" t="s">
        <v>26792</v>
      </c>
      <c r="I3788" s="2" t="s">
        <v>26793</v>
      </c>
      <c r="J3788" s="3" t="s">
        <v>26794</v>
      </c>
      <c r="K3788" s="4">
        <v>44318</v>
      </c>
      <c r="L3788" s="3" t="s">
        <v>26795</v>
      </c>
    </row>
    <row r="3789" spans="1:12" x14ac:dyDescent="0.2">
      <c r="A3789" s="1">
        <v>3788</v>
      </c>
      <c r="B3789" s="2" t="s">
        <v>26796</v>
      </c>
      <c r="C3789" s="2" t="s">
        <v>415</v>
      </c>
      <c r="D3789" s="2" t="s">
        <v>4156</v>
      </c>
      <c r="E3789" s="2" t="s">
        <v>26797</v>
      </c>
      <c r="F3789" s="2" t="s">
        <v>26798</v>
      </c>
      <c r="G3789" s="2" t="s">
        <v>369</v>
      </c>
      <c r="H3789" s="2" t="s">
        <v>26799</v>
      </c>
      <c r="I3789" s="2" t="s">
        <v>26800</v>
      </c>
      <c r="J3789" s="3" t="s">
        <v>26801</v>
      </c>
      <c r="K3789" s="4">
        <v>44360</v>
      </c>
      <c r="L3789" s="3" t="s">
        <v>26802</v>
      </c>
    </row>
    <row r="3790" spans="1:12" x14ac:dyDescent="0.2">
      <c r="A3790" s="1">
        <v>3789</v>
      </c>
      <c r="B3790" s="2" t="s">
        <v>26803</v>
      </c>
      <c r="C3790" s="2" t="s">
        <v>2743</v>
      </c>
      <c r="D3790" s="2" t="s">
        <v>2294</v>
      </c>
      <c r="E3790" s="2" t="s">
        <v>26804</v>
      </c>
      <c r="F3790" s="2" t="s">
        <v>26805</v>
      </c>
      <c r="G3790" s="2" t="s">
        <v>4281</v>
      </c>
      <c r="H3790" s="2" t="s">
        <v>26806</v>
      </c>
      <c r="I3790" s="2" t="s">
        <v>26807</v>
      </c>
      <c r="J3790" s="3" t="s">
        <v>26808</v>
      </c>
      <c r="K3790" s="4">
        <v>44586</v>
      </c>
      <c r="L3790" s="3" t="s">
        <v>20825</v>
      </c>
    </row>
    <row r="3791" spans="1:12" x14ac:dyDescent="0.2">
      <c r="A3791" s="1">
        <v>3790</v>
      </c>
      <c r="B3791" s="2" t="s">
        <v>26809</v>
      </c>
      <c r="C3791" s="2" t="s">
        <v>1408</v>
      </c>
      <c r="D3791" s="2" t="s">
        <v>614</v>
      </c>
      <c r="E3791" s="2" t="s">
        <v>26810</v>
      </c>
      <c r="F3791" s="2" t="s">
        <v>26811</v>
      </c>
      <c r="G3791" s="2" t="s">
        <v>274</v>
      </c>
      <c r="H3791" s="2" t="s">
        <v>26812</v>
      </c>
      <c r="I3791" s="2" t="s">
        <v>26813</v>
      </c>
      <c r="J3791" s="3" t="s">
        <v>26814</v>
      </c>
      <c r="K3791" s="4">
        <v>44556</v>
      </c>
      <c r="L3791" s="3" t="s">
        <v>26815</v>
      </c>
    </row>
    <row r="3792" spans="1:12" x14ac:dyDescent="0.2">
      <c r="A3792" s="1">
        <v>3791</v>
      </c>
      <c r="B3792" s="5" t="s">
        <v>26816</v>
      </c>
      <c r="C3792" s="2" t="s">
        <v>4015</v>
      </c>
      <c r="D3792" s="2" t="s">
        <v>7707</v>
      </c>
      <c r="E3792" s="2" t="s">
        <v>26817</v>
      </c>
      <c r="F3792" s="2" t="s">
        <v>26818</v>
      </c>
      <c r="G3792" s="2" t="s">
        <v>1925</v>
      </c>
      <c r="H3792" s="2" t="s">
        <v>26819</v>
      </c>
      <c r="I3792" s="2" t="s">
        <v>26820</v>
      </c>
      <c r="J3792" s="3" t="s">
        <v>26821</v>
      </c>
      <c r="K3792" s="4">
        <v>44388</v>
      </c>
      <c r="L3792" s="3" t="s">
        <v>17016</v>
      </c>
    </row>
    <row r="3793" spans="1:12" x14ac:dyDescent="0.2">
      <c r="A3793" s="1">
        <v>3792</v>
      </c>
      <c r="B3793" s="2" t="s">
        <v>26822</v>
      </c>
      <c r="C3793" s="2" t="s">
        <v>10492</v>
      </c>
      <c r="D3793" s="2" t="s">
        <v>10253</v>
      </c>
      <c r="E3793" s="2" t="s">
        <v>26823</v>
      </c>
      <c r="F3793" s="2" t="s">
        <v>26824</v>
      </c>
      <c r="G3793" s="2" t="s">
        <v>3832</v>
      </c>
      <c r="H3793" s="2" t="s">
        <v>26825</v>
      </c>
      <c r="I3793" s="2" t="s">
        <v>26826</v>
      </c>
      <c r="J3793" s="3" t="s">
        <v>26827</v>
      </c>
      <c r="K3793" s="4">
        <v>43935</v>
      </c>
      <c r="L3793" s="3" t="s">
        <v>26828</v>
      </c>
    </row>
    <row r="3794" spans="1:12" x14ac:dyDescent="0.2">
      <c r="A3794" s="1">
        <v>3793</v>
      </c>
      <c r="B3794" s="2" t="s">
        <v>26829</v>
      </c>
      <c r="C3794" s="2" t="s">
        <v>14850</v>
      </c>
      <c r="D3794" s="2" t="s">
        <v>8021</v>
      </c>
      <c r="E3794" s="2" t="s">
        <v>26830</v>
      </c>
      <c r="F3794" s="2" t="s">
        <v>26831</v>
      </c>
      <c r="G3794" s="2" t="s">
        <v>4167</v>
      </c>
      <c r="H3794" s="2" t="s">
        <v>26832</v>
      </c>
      <c r="I3794" s="2" t="s">
        <v>26833</v>
      </c>
      <c r="J3794" s="3" t="s">
        <v>26834</v>
      </c>
      <c r="K3794" s="4">
        <v>44120</v>
      </c>
      <c r="L3794" s="3" t="s">
        <v>26835</v>
      </c>
    </row>
    <row r="3795" spans="1:12" x14ac:dyDescent="0.2">
      <c r="A3795" s="1">
        <v>3794</v>
      </c>
      <c r="B3795" s="2" t="s">
        <v>26836</v>
      </c>
      <c r="C3795" s="2" t="s">
        <v>289</v>
      </c>
      <c r="D3795" s="2" t="s">
        <v>8080</v>
      </c>
      <c r="E3795" s="2" t="s">
        <v>26837</v>
      </c>
      <c r="F3795" s="2" t="s">
        <v>26838</v>
      </c>
      <c r="G3795" s="2" t="s">
        <v>2577</v>
      </c>
      <c r="H3795" s="2" t="s">
        <v>26839</v>
      </c>
      <c r="I3795" s="2" t="s">
        <v>26840</v>
      </c>
      <c r="J3795" s="3" t="s">
        <v>26841</v>
      </c>
      <c r="K3795" s="4">
        <v>44285</v>
      </c>
      <c r="L3795" s="3" t="s">
        <v>26842</v>
      </c>
    </row>
    <row r="3796" spans="1:12" x14ac:dyDescent="0.2">
      <c r="A3796" s="1">
        <v>3795</v>
      </c>
      <c r="B3796" s="2" t="s">
        <v>26843</v>
      </c>
      <c r="C3796" s="2" t="s">
        <v>3245</v>
      </c>
      <c r="D3796" s="2" t="s">
        <v>2530</v>
      </c>
      <c r="E3796" s="2" t="s">
        <v>26844</v>
      </c>
      <c r="F3796" s="2" t="s">
        <v>26845</v>
      </c>
      <c r="G3796" s="2" t="s">
        <v>44</v>
      </c>
      <c r="H3796" s="2" t="s">
        <v>26846</v>
      </c>
      <c r="I3796" s="2" t="s">
        <v>26847</v>
      </c>
      <c r="J3796" s="3" t="s">
        <v>26848</v>
      </c>
      <c r="K3796" s="4">
        <v>44302</v>
      </c>
      <c r="L3796" s="3" t="s">
        <v>26849</v>
      </c>
    </row>
    <row r="3797" spans="1:12" x14ac:dyDescent="0.2">
      <c r="A3797" s="1">
        <v>3796</v>
      </c>
      <c r="B3797" s="2" t="s">
        <v>26850</v>
      </c>
      <c r="C3797" s="2" t="s">
        <v>8943</v>
      </c>
      <c r="D3797" s="2" t="s">
        <v>7342</v>
      </c>
      <c r="E3797" s="2" t="s">
        <v>26851</v>
      </c>
      <c r="F3797" s="2" t="s">
        <v>8615</v>
      </c>
      <c r="G3797" s="2" t="s">
        <v>3905</v>
      </c>
      <c r="H3797" s="2" t="s">
        <v>26852</v>
      </c>
      <c r="I3797" s="2" t="s">
        <v>26853</v>
      </c>
      <c r="J3797" s="3" t="s">
        <v>26854</v>
      </c>
      <c r="K3797" s="4">
        <v>44592</v>
      </c>
      <c r="L3797" s="3" t="s">
        <v>26855</v>
      </c>
    </row>
    <row r="3798" spans="1:12" x14ac:dyDescent="0.2">
      <c r="A3798" s="1">
        <v>3797</v>
      </c>
      <c r="B3798" s="2" t="s">
        <v>26856</v>
      </c>
      <c r="C3798" s="2" t="s">
        <v>1109</v>
      </c>
      <c r="D3798" s="2" t="s">
        <v>683</v>
      </c>
      <c r="E3798" s="2" t="s">
        <v>26857</v>
      </c>
      <c r="F3798" s="2" t="s">
        <v>26858</v>
      </c>
      <c r="G3798" s="2" t="s">
        <v>1078</v>
      </c>
      <c r="H3798" s="2" t="s">
        <v>26859</v>
      </c>
      <c r="I3798" s="2" t="s">
        <v>26860</v>
      </c>
      <c r="J3798" s="3" t="s">
        <v>26861</v>
      </c>
      <c r="K3798" s="4">
        <v>43961</v>
      </c>
      <c r="L3798" s="3" t="s">
        <v>26862</v>
      </c>
    </row>
    <row r="3799" spans="1:12" x14ac:dyDescent="0.2">
      <c r="A3799" s="1">
        <v>3798</v>
      </c>
      <c r="B3799" s="2" t="s">
        <v>26863</v>
      </c>
      <c r="C3799" s="2" t="s">
        <v>10336</v>
      </c>
      <c r="D3799" s="2" t="s">
        <v>1753</v>
      </c>
      <c r="E3799" s="2" t="s">
        <v>26864</v>
      </c>
      <c r="F3799" s="2" t="s">
        <v>26865</v>
      </c>
      <c r="G3799" s="2" t="s">
        <v>2728</v>
      </c>
      <c r="H3799" s="2" t="s">
        <v>26866</v>
      </c>
      <c r="I3799" s="2" t="s">
        <v>26867</v>
      </c>
      <c r="J3799" s="3" t="s">
        <v>26868</v>
      </c>
      <c r="K3799" s="4">
        <v>44245</v>
      </c>
      <c r="L3799" s="3" t="s">
        <v>26869</v>
      </c>
    </row>
    <row r="3800" spans="1:12" x14ac:dyDescent="0.2">
      <c r="A3800" s="1">
        <v>3799</v>
      </c>
      <c r="B3800" s="2" t="s">
        <v>26870</v>
      </c>
      <c r="C3800" s="2" t="s">
        <v>167</v>
      </c>
      <c r="D3800" s="2" t="s">
        <v>11887</v>
      </c>
      <c r="E3800" s="2" t="s">
        <v>26871</v>
      </c>
      <c r="F3800" s="2" t="s">
        <v>26872</v>
      </c>
      <c r="G3800" s="2" t="s">
        <v>4116</v>
      </c>
      <c r="H3800" s="2">
        <v>2154607911</v>
      </c>
      <c r="I3800" s="2" t="s">
        <v>26873</v>
      </c>
      <c r="J3800" s="3" t="s">
        <v>26874</v>
      </c>
      <c r="K3800" s="4">
        <v>44610</v>
      </c>
      <c r="L3800" s="3" t="s">
        <v>26875</v>
      </c>
    </row>
    <row r="3801" spans="1:12" x14ac:dyDescent="0.2">
      <c r="A3801" s="1">
        <v>3800</v>
      </c>
      <c r="B3801" s="2" t="s">
        <v>26876</v>
      </c>
      <c r="C3801" s="2" t="s">
        <v>5608</v>
      </c>
      <c r="D3801" s="2" t="s">
        <v>4639</v>
      </c>
      <c r="E3801" s="2" t="s">
        <v>23368</v>
      </c>
      <c r="F3801" s="2" t="s">
        <v>26877</v>
      </c>
      <c r="G3801" s="2" t="s">
        <v>3848</v>
      </c>
      <c r="H3801" s="2" t="s">
        <v>26878</v>
      </c>
      <c r="I3801" s="2">
        <v>9475034121</v>
      </c>
      <c r="J3801" s="3" t="s">
        <v>26879</v>
      </c>
      <c r="K3801" s="4">
        <v>44009</v>
      </c>
      <c r="L3801" s="3" t="s">
        <v>26880</v>
      </c>
    </row>
    <row r="3802" spans="1:12" x14ac:dyDescent="0.2">
      <c r="A3802" s="1">
        <v>3801</v>
      </c>
      <c r="B3802" s="2" t="s">
        <v>26881</v>
      </c>
      <c r="C3802" s="2" t="s">
        <v>7945</v>
      </c>
      <c r="D3802" s="2" t="s">
        <v>22702</v>
      </c>
      <c r="E3802" s="2" t="s">
        <v>26882</v>
      </c>
      <c r="F3802" s="2" t="s">
        <v>26883</v>
      </c>
      <c r="G3802" s="2" t="s">
        <v>2378</v>
      </c>
      <c r="H3802" s="2" t="s">
        <v>26884</v>
      </c>
      <c r="I3802" s="2">
        <v>8791410284</v>
      </c>
      <c r="J3802" s="3" t="s">
        <v>26885</v>
      </c>
      <c r="K3802" s="4">
        <v>44059</v>
      </c>
      <c r="L3802" s="3" t="s">
        <v>26886</v>
      </c>
    </row>
    <row r="3803" spans="1:12" x14ac:dyDescent="0.2">
      <c r="A3803" s="1">
        <v>3802</v>
      </c>
      <c r="B3803" s="2" t="s">
        <v>26887</v>
      </c>
      <c r="C3803" s="2" t="s">
        <v>2942</v>
      </c>
      <c r="D3803" s="2" t="s">
        <v>11688</v>
      </c>
      <c r="E3803" s="2" t="s">
        <v>26888</v>
      </c>
      <c r="F3803" s="2" t="s">
        <v>26889</v>
      </c>
      <c r="G3803" s="2" t="s">
        <v>6294</v>
      </c>
      <c r="H3803" s="2" t="s">
        <v>26890</v>
      </c>
      <c r="I3803" s="2" t="s">
        <v>26891</v>
      </c>
      <c r="J3803" s="3" t="s">
        <v>26892</v>
      </c>
      <c r="K3803" s="4">
        <v>44255</v>
      </c>
      <c r="L3803" s="3" t="s">
        <v>26893</v>
      </c>
    </row>
    <row r="3804" spans="1:12" x14ac:dyDescent="0.2">
      <c r="A3804" s="1">
        <v>3803</v>
      </c>
      <c r="B3804" s="2" t="s">
        <v>26894</v>
      </c>
      <c r="C3804" s="2" t="s">
        <v>1661</v>
      </c>
      <c r="D3804" s="2" t="s">
        <v>7452</v>
      </c>
      <c r="E3804" s="2" t="s">
        <v>26895</v>
      </c>
      <c r="F3804" s="2" t="s">
        <v>26896</v>
      </c>
      <c r="G3804" s="2" t="s">
        <v>570</v>
      </c>
      <c r="H3804" s="2" t="s">
        <v>26897</v>
      </c>
      <c r="I3804" s="2">
        <f>1-998-124-469</f>
        <v>-1590</v>
      </c>
      <c r="J3804" s="3" t="s">
        <v>26898</v>
      </c>
      <c r="K3804" s="4">
        <v>44320</v>
      </c>
      <c r="L3804" s="3" t="s">
        <v>26899</v>
      </c>
    </row>
    <row r="3805" spans="1:12" x14ac:dyDescent="0.2">
      <c r="A3805" s="1">
        <v>3804</v>
      </c>
      <c r="B3805" s="2" t="s">
        <v>26900</v>
      </c>
      <c r="C3805" s="2" t="s">
        <v>1652</v>
      </c>
      <c r="D3805" s="2" t="s">
        <v>11371</v>
      </c>
      <c r="E3805" s="2" t="s">
        <v>15857</v>
      </c>
      <c r="F3805" s="2" t="s">
        <v>26901</v>
      </c>
      <c r="G3805" s="2" t="s">
        <v>1637</v>
      </c>
      <c r="H3805" s="2" t="s">
        <v>26902</v>
      </c>
      <c r="I3805" s="2" t="s">
        <v>26903</v>
      </c>
      <c r="J3805" s="3" t="s">
        <v>26904</v>
      </c>
      <c r="K3805" s="4">
        <v>44344</v>
      </c>
      <c r="L3805" s="3" t="s">
        <v>19673</v>
      </c>
    </row>
    <row r="3806" spans="1:12" x14ac:dyDescent="0.2">
      <c r="A3806" s="1">
        <v>3805</v>
      </c>
      <c r="B3806" s="2" t="s">
        <v>26905</v>
      </c>
      <c r="C3806" s="2" t="s">
        <v>8535</v>
      </c>
      <c r="D3806" s="2" t="s">
        <v>105</v>
      </c>
      <c r="E3806" s="2" t="s">
        <v>26906</v>
      </c>
      <c r="F3806" s="2" t="s">
        <v>26907</v>
      </c>
      <c r="G3806" s="2" t="s">
        <v>3729</v>
      </c>
      <c r="H3806" s="2" t="s">
        <v>26908</v>
      </c>
      <c r="I3806" s="2">
        <v>764842813</v>
      </c>
      <c r="J3806" s="3" t="s">
        <v>26909</v>
      </c>
      <c r="K3806" s="4">
        <v>44632</v>
      </c>
      <c r="L3806" s="3" t="s">
        <v>26910</v>
      </c>
    </row>
    <row r="3807" spans="1:12" x14ac:dyDescent="0.2">
      <c r="A3807" s="1">
        <v>3806</v>
      </c>
      <c r="B3807" s="2" t="s">
        <v>26911</v>
      </c>
      <c r="C3807" s="2" t="s">
        <v>10851</v>
      </c>
      <c r="D3807" s="2" t="s">
        <v>8318</v>
      </c>
      <c r="E3807" s="2" t="s">
        <v>26912</v>
      </c>
      <c r="F3807" s="2" t="s">
        <v>26913</v>
      </c>
      <c r="G3807" s="2" t="s">
        <v>72</v>
      </c>
      <c r="H3807" s="2" t="s">
        <v>26914</v>
      </c>
      <c r="I3807" s="2" t="s">
        <v>26915</v>
      </c>
      <c r="J3807" s="3" t="s">
        <v>26916</v>
      </c>
      <c r="K3807" s="4">
        <v>44562</v>
      </c>
      <c r="L3807" s="3" t="s">
        <v>26917</v>
      </c>
    </row>
    <row r="3808" spans="1:12" x14ac:dyDescent="0.2">
      <c r="A3808" s="1">
        <v>3807</v>
      </c>
      <c r="B3808" s="2" t="s">
        <v>26918</v>
      </c>
      <c r="C3808" s="2" t="s">
        <v>4341</v>
      </c>
      <c r="D3808" s="2" t="s">
        <v>676</v>
      </c>
      <c r="E3808" s="2" t="s">
        <v>26919</v>
      </c>
      <c r="F3808" s="2" t="s">
        <v>26920</v>
      </c>
      <c r="G3808" s="2" t="s">
        <v>1178</v>
      </c>
      <c r="H3808" s="2" t="s">
        <v>26921</v>
      </c>
      <c r="I3808" s="2" t="s">
        <v>26922</v>
      </c>
      <c r="J3808" s="3" t="s">
        <v>26923</v>
      </c>
      <c r="K3808" s="4">
        <v>44702</v>
      </c>
      <c r="L3808" s="3" t="s">
        <v>26924</v>
      </c>
    </row>
    <row r="3809" spans="1:12" x14ac:dyDescent="0.2">
      <c r="A3809" s="1">
        <v>3808</v>
      </c>
      <c r="B3809" s="2" t="s">
        <v>26925</v>
      </c>
      <c r="C3809" s="2" t="s">
        <v>648</v>
      </c>
      <c r="D3809" s="2" t="s">
        <v>9722</v>
      </c>
      <c r="E3809" s="2" t="s">
        <v>26926</v>
      </c>
      <c r="F3809" s="2" t="s">
        <v>26927</v>
      </c>
      <c r="G3809" s="2" t="s">
        <v>3832</v>
      </c>
      <c r="H3809" s="2" t="s">
        <v>26928</v>
      </c>
      <c r="I3809" s="2" t="s">
        <v>26929</v>
      </c>
      <c r="J3809" s="3" t="s">
        <v>26930</v>
      </c>
      <c r="K3809" s="4">
        <v>44526</v>
      </c>
      <c r="L3809" s="3" t="s">
        <v>26931</v>
      </c>
    </row>
    <row r="3810" spans="1:12" x14ac:dyDescent="0.2">
      <c r="A3810" s="1">
        <v>3809</v>
      </c>
      <c r="B3810" s="2" t="s">
        <v>26932</v>
      </c>
      <c r="C3810" s="2" t="s">
        <v>3182</v>
      </c>
      <c r="D3810" s="2" t="s">
        <v>17451</v>
      </c>
      <c r="E3810" s="2" t="s">
        <v>26933</v>
      </c>
      <c r="F3810" s="2" t="s">
        <v>26934</v>
      </c>
      <c r="G3810" s="2" t="s">
        <v>626</v>
      </c>
      <c r="H3810" s="2" t="s">
        <v>26935</v>
      </c>
      <c r="I3810" s="2" t="s">
        <v>26936</v>
      </c>
      <c r="J3810" s="3" t="s">
        <v>26937</v>
      </c>
      <c r="K3810" s="4">
        <v>43878</v>
      </c>
      <c r="L3810" s="3" t="s">
        <v>12517</v>
      </c>
    </row>
    <row r="3811" spans="1:12" x14ac:dyDescent="0.2">
      <c r="A3811" s="1">
        <v>3810</v>
      </c>
      <c r="B3811" s="2" t="s">
        <v>26938</v>
      </c>
      <c r="C3811" s="2" t="s">
        <v>7144</v>
      </c>
      <c r="D3811" s="2" t="s">
        <v>4271</v>
      </c>
      <c r="E3811" s="2" t="s">
        <v>26939</v>
      </c>
      <c r="F3811" s="2" t="s">
        <v>26940</v>
      </c>
      <c r="G3811" s="2" t="s">
        <v>835</v>
      </c>
      <c r="H3811" s="2" t="s">
        <v>26941</v>
      </c>
      <c r="I3811" s="2">
        <v>4210254455</v>
      </c>
      <c r="J3811" s="3" t="s">
        <v>26942</v>
      </c>
      <c r="K3811" s="4">
        <v>43838</v>
      </c>
      <c r="L3811" s="3" t="s">
        <v>26943</v>
      </c>
    </row>
    <row r="3812" spans="1:12" x14ac:dyDescent="0.2">
      <c r="A3812" s="1">
        <v>3811</v>
      </c>
      <c r="B3812" s="2" t="s">
        <v>26944</v>
      </c>
      <c r="C3812" s="2" t="s">
        <v>5668</v>
      </c>
      <c r="D3812" s="2" t="s">
        <v>10408</v>
      </c>
      <c r="E3812" s="2" t="s">
        <v>26945</v>
      </c>
      <c r="F3812" s="2" t="s">
        <v>26946</v>
      </c>
      <c r="G3812" s="2" t="s">
        <v>350</v>
      </c>
      <c r="H3812" s="2" t="s">
        <v>26947</v>
      </c>
      <c r="I3812" s="2" t="s">
        <v>26948</v>
      </c>
      <c r="J3812" s="3" t="s">
        <v>26949</v>
      </c>
      <c r="K3812" s="4">
        <v>44632</v>
      </c>
      <c r="L3812" s="3" t="s">
        <v>7794</v>
      </c>
    </row>
    <row r="3813" spans="1:12" x14ac:dyDescent="0.2">
      <c r="A3813" s="1">
        <v>3812</v>
      </c>
      <c r="B3813" s="2" t="s">
        <v>26950</v>
      </c>
      <c r="C3813" s="2" t="s">
        <v>1662</v>
      </c>
      <c r="D3813" s="2" t="s">
        <v>5609</v>
      </c>
      <c r="E3813" s="2" t="s">
        <v>26951</v>
      </c>
      <c r="F3813" s="2" t="s">
        <v>26952</v>
      </c>
      <c r="G3813" s="2" t="s">
        <v>447</v>
      </c>
      <c r="H3813" s="2" t="s">
        <v>26953</v>
      </c>
      <c r="I3813" s="2" t="s">
        <v>26954</v>
      </c>
      <c r="J3813" s="3" t="s">
        <v>26955</v>
      </c>
      <c r="K3813" s="4">
        <v>44645</v>
      </c>
      <c r="L3813" s="3" t="s">
        <v>26956</v>
      </c>
    </row>
    <row r="3814" spans="1:12" x14ac:dyDescent="0.2">
      <c r="A3814" s="1">
        <v>3813</v>
      </c>
      <c r="B3814" s="2" t="s">
        <v>26957</v>
      </c>
      <c r="C3814" s="2" t="s">
        <v>4528</v>
      </c>
      <c r="D3814" s="2" t="s">
        <v>3709</v>
      </c>
      <c r="E3814" s="2" t="s">
        <v>26958</v>
      </c>
      <c r="F3814" s="2" t="s">
        <v>26959</v>
      </c>
      <c r="G3814" s="2" t="s">
        <v>6640</v>
      </c>
      <c r="H3814" s="2" t="s">
        <v>26960</v>
      </c>
      <c r="I3814" s="2">
        <v>9607537041</v>
      </c>
      <c r="J3814" s="3" t="s">
        <v>26961</v>
      </c>
      <c r="K3814" s="4">
        <v>43920</v>
      </c>
      <c r="L3814" s="3" t="s">
        <v>26962</v>
      </c>
    </row>
    <row r="3815" spans="1:12" x14ac:dyDescent="0.2">
      <c r="A3815" s="1">
        <v>3814</v>
      </c>
      <c r="B3815" s="2" t="s">
        <v>26963</v>
      </c>
      <c r="C3815" s="2" t="s">
        <v>3392</v>
      </c>
      <c r="D3815" s="2" t="s">
        <v>1164</v>
      </c>
      <c r="E3815" s="2" t="s">
        <v>26964</v>
      </c>
      <c r="F3815" s="2" t="s">
        <v>26965</v>
      </c>
      <c r="G3815" s="2" t="s">
        <v>3151</v>
      </c>
      <c r="H3815" s="2" t="s">
        <v>26966</v>
      </c>
      <c r="I3815" s="2" t="s">
        <v>26967</v>
      </c>
      <c r="J3815" s="3" t="s">
        <v>26968</v>
      </c>
      <c r="K3815" s="4">
        <v>43876</v>
      </c>
      <c r="L3815" s="3" t="s">
        <v>26969</v>
      </c>
    </row>
    <row r="3816" spans="1:12" x14ac:dyDescent="0.2">
      <c r="A3816" s="1">
        <v>3815</v>
      </c>
      <c r="B3816" s="2" t="s">
        <v>26970</v>
      </c>
      <c r="C3816" s="2" t="s">
        <v>270</v>
      </c>
      <c r="D3816" s="2" t="s">
        <v>5892</v>
      </c>
      <c r="E3816" s="2" t="s">
        <v>26971</v>
      </c>
      <c r="F3816" s="2" t="s">
        <v>26972</v>
      </c>
      <c r="G3816" s="2" t="s">
        <v>2680</v>
      </c>
      <c r="H3816" s="2" t="s">
        <v>26973</v>
      </c>
      <c r="I3816" s="2">
        <f>1-126-577-6786</f>
        <v>-7488</v>
      </c>
      <c r="J3816" s="3" t="s">
        <v>26974</v>
      </c>
      <c r="K3816" s="4">
        <v>44138</v>
      </c>
      <c r="L3816" s="3" t="s">
        <v>26975</v>
      </c>
    </row>
    <row r="3817" spans="1:12" x14ac:dyDescent="0.2">
      <c r="A3817" s="1">
        <v>3816</v>
      </c>
      <c r="B3817" s="2" t="s">
        <v>26976</v>
      </c>
      <c r="C3817" s="2" t="s">
        <v>8375</v>
      </c>
      <c r="D3817" s="2" t="s">
        <v>11887</v>
      </c>
      <c r="E3817" s="2" t="s">
        <v>26977</v>
      </c>
      <c r="F3817" s="2" t="s">
        <v>26978</v>
      </c>
      <c r="G3817" s="2" t="s">
        <v>3055</v>
      </c>
      <c r="H3817" s="2" t="s">
        <v>26979</v>
      </c>
      <c r="I3817" s="2" t="s">
        <v>26980</v>
      </c>
      <c r="J3817" s="3" t="s">
        <v>26981</v>
      </c>
      <c r="K3817" s="4">
        <v>43999</v>
      </c>
      <c r="L3817" s="3" t="s">
        <v>8527</v>
      </c>
    </row>
    <row r="3818" spans="1:12" x14ac:dyDescent="0.2">
      <c r="A3818" s="1">
        <v>3817</v>
      </c>
      <c r="B3818" s="2" t="s">
        <v>26982</v>
      </c>
      <c r="C3818" s="2" t="s">
        <v>9150</v>
      </c>
      <c r="D3818" s="2" t="s">
        <v>10706</v>
      </c>
      <c r="E3818" s="2" t="s">
        <v>26983</v>
      </c>
      <c r="F3818" s="2" t="s">
        <v>26984</v>
      </c>
      <c r="G3818" s="2" t="s">
        <v>283</v>
      </c>
      <c r="H3818" s="2" t="s">
        <v>26985</v>
      </c>
      <c r="I3818" s="2" t="s">
        <v>26986</v>
      </c>
      <c r="J3818" s="3" t="s">
        <v>26987</v>
      </c>
      <c r="K3818" s="4">
        <v>44657</v>
      </c>
      <c r="L3818" s="3" t="s">
        <v>16663</v>
      </c>
    </row>
    <row r="3819" spans="1:12" x14ac:dyDescent="0.2">
      <c r="A3819" s="1">
        <v>3818</v>
      </c>
      <c r="B3819" s="2" t="s">
        <v>26988</v>
      </c>
      <c r="C3819" s="2" t="s">
        <v>3972</v>
      </c>
      <c r="D3819" s="2" t="s">
        <v>9406</v>
      </c>
      <c r="E3819" s="2" t="s">
        <v>26989</v>
      </c>
      <c r="F3819" s="2" t="s">
        <v>26990</v>
      </c>
      <c r="G3819" s="2" t="s">
        <v>117</v>
      </c>
      <c r="H3819" s="2">
        <f>1-513-572-7249</f>
        <v>-8333</v>
      </c>
      <c r="I3819" s="2" t="s">
        <v>26991</v>
      </c>
      <c r="J3819" s="3" t="s">
        <v>26992</v>
      </c>
      <c r="K3819" s="4">
        <v>44115</v>
      </c>
      <c r="L3819" s="3" t="s">
        <v>26993</v>
      </c>
    </row>
    <row r="3820" spans="1:12" x14ac:dyDescent="0.2">
      <c r="A3820" s="1">
        <v>3819</v>
      </c>
      <c r="B3820" s="2" t="s">
        <v>26994</v>
      </c>
      <c r="C3820" s="2" t="s">
        <v>1726</v>
      </c>
      <c r="D3820" s="2" t="s">
        <v>1451</v>
      </c>
      <c r="E3820" s="2" t="s">
        <v>26995</v>
      </c>
      <c r="F3820" s="2" t="s">
        <v>7064</v>
      </c>
      <c r="G3820" s="2" t="s">
        <v>3679</v>
      </c>
      <c r="H3820" s="2" t="s">
        <v>26996</v>
      </c>
      <c r="I3820" s="2" t="s">
        <v>26997</v>
      </c>
      <c r="J3820" s="3" t="s">
        <v>26998</v>
      </c>
      <c r="K3820" s="4">
        <v>44586</v>
      </c>
      <c r="L3820" s="3" t="s">
        <v>26999</v>
      </c>
    </row>
    <row r="3821" spans="1:12" x14ac:dyDescent="0.2">
      <c r="A3821" s="1">
        <v>3820</v>
      </c>
      <c r="B3821" s="2" t="s">
        <v>27000</v>
      </c>
      <c r="C3821" s="2" t="s">
        <v>6178</v>
      </c>
      <c r="D3821" s="2" t="s">
        <v>11539</v>
      </c>
      <c r="E3821" s="2" t="s">
        <v>27001</v>
      </c>
      <c r="F3821" s="2" t="s">
        <v>27002</v>
      </c>
      <c r="G3821" s="2" t="s">
        <v>892</v>
      </c>
      <c r="H3821" s="2" t="s">
        <v>27003</v>
      </c>
      <c r="I3821" s="2" t="s">
        <v>27004</v>
      </c>
      <c r="J3821" s="3" t="s">
        <v>27005</v>
      </c>
      <c r="K3821" s="4">
        <v>44300</v>
      </c>
      <c r="L3821" s="3" t="s">
        <v>16134</v>
      </c>
    </row>
    <row r="3822" spans="1:12" x14ac:dyDescent="0.2">
      <c r="A3822" s="1">
        <v>3821</v>
      </c>
      <c r="B3822" s="2" t="s">
        <v>27006</v>
      </c>
      <c r="C3822" s="2" t="s">
        <v>1245</v>
      </c>
      <c r="D3822" s="2" t="s">
        <v>10314</v>
      </c>
      <c r="E3822" s="2" t="s">
        <v>27007</v>
      </c>
      <c r="F3822" s="2" t="s">
        <v>27008</v>
      </c>
      <c r="G3822" s="2" t="s">
        <v>54</v>
      </c>
      <c r="H3822" s="2" t="s">
        <v>27009</v>
      </c>
      <c r="I3822" s="2" t="s">
        <v>27010</v>
      </c>
      <c r="J3822" s="3" t="s">
        <v>27011</v>
      </c>
      <c r="K3822" s="4">
        <v>44573</v>
      </c>
      <c r="L3822" s="3" t="s">
        <v>27012</v>
      </c>
    </row>
    <row r="3823" spans="1:12" x14ac:dyDescent="0.2">
      <c r="A3823" s="1">
        <v>3822</v>
      </c>
      <c r="B3823" s="2" t="s">
        <v>27013</v>
      </c>
      <c r="C3823" s="2" t="s">
        <v>3877</v>
      </c>
      <c r="D3823" s="2" t="s">
        <v>5308</v>
      </c>
      <c r="E3823" s="2" t="s">
        <v>27014</v>
      </c>
      <c r="F3823" s="2" t="s">
        <v>27015</v>
      </c>
      <c r="G3823" s="2" t="s">
        <v>6640</v>
      </c>
      <c r="H3823" s="2" t="s">
        <v>27016</v>
      </c>
      <c r="I3823" s="2" t="s">
        <v>27017</v>
      </c>
      <c r="J3823" s="3" t="s">
        <v>27018</v>
      </c>
      <c r="K3823" s="4">
        <v>44467</v>
      </c>
      <c r="L3823" s="3" t="s">
        <v>27019</v>
      </c>
    </row>
    <row r="3824" spans="1:12" x14ac:dyDescent="0.2">
      <c r="A3824" s="1">
        <v>3823</v>
      </c>
      <c r="B3824" s="2" t="s">
        <v>27020</v>
      </c>
      <c r="C3824" s="2" t="s">
        <v>2293</v>
      </c>
      <c r="D3824" s="2" t="s">
        <v>12698</v>
      </c>
      <c r="E3824" s="2" t="s">
        <v>27021</v>
      </c>
      <c r="F3824" s="2" t="s">
        <v>27022</v>
      </c>
      <c r="G3824" s="2" t="s">
        <v>626</v>
      </c>
      <c r="H3824" s="2" t="s">
        <v>27023</v>
      </c>
      <c r="I3824" s="2" t="s">
        <v>27024</v>
      </c>
      <c r="J3824" s="3" t="s">
        <v>27025</v>
      </c>
      <c r="K3824" s="4">
        <v>44253</v>
      </c>
      <c r="L3824" s="3" t="s">
        <v>27026</v>
      </c>
    </row>
    <row r="3825" spans="1:12" x14ac:dyDescent="0.2">
      <c r="A3825" s="1">
        <v>3824</v>
      </c>
      <c r="B3825" s="2" t="s">
        <v>27027</v>
      </c>
      <c r="C3825" s="2" t="s">
        <v>622</v>
      </c>
      <c r="D3825" s="2" t="s">
        <v>614</v>
      </c>
      <c r="E3825" s="2" t="s">
        <v>27028</v>
      </c>
      <c r="F3825" s="2" t="s">
        <v>27029</v>
      </c>
      <c r="G3825" s="2" t="s">
        <v>2327</v>
      </c>
      <c r="H3825" s="2" t="s">
        <v>27030</v>
      </c>
      <c r="I3825" s="2">
        <v>1593076970</v>
      </c>
      <c r="J3825" s="3" t="s">
        <v>27031</v>
      </c>
      <c r="K3825" s="4">
        <v>44501</v>
      </c>
      <c r="L3825" s="3" t="s">
        <v>27032</v>
      </c>
    </row>
    <row r="3826" spans="1:12" x14ac:dyDescent="0.2">
      <c r="A3826" s="1">
        <v>3825</v>
      </c>
      <c r="B3826" s="2" t="s">
        <v>27033</v>
      </c>
      <c r="C3826" s="2" t="s">
        <v>1978</v>
      </c>
      <c r="D3826" s="2" t="s">
        <v>1370</v>
      </c>
      <c r="E3826" s="2" t="s">
        <v>27034</v>
      </c>
      <c r="F3826" s="2" t="s">
        <v>27035</v>
      </c>
      <c r="G3826" s="2" t="s">
        <v>1925</v>
      </c>
      <c r="H3826" s="2">
        <v>1137531857</v>
      </c>
      <c r="I3826" s="2" t="s">
        <v>27036</v>
      </c>
      <c r="J3826" s="3" t="s">
        <v>27037</v>
      </c>
      <c r="K3826" s="4">
        <v>44489</v>
      </c>
      <c r="L3826" s="3" t="s">
        <v>27038</v>
      </c>
    </row>
    <row r="3827" spans="1:12" x14ac:dyDescent="0.2">
      <c r="A3827" s="1">
        <v>3826</v>
      </c>
      <c r="B3827" s="2" t="s">
        <v>27039</v>
      </c>
      <c r="C3827" s="2" t="s">
        <v>61</v>
      </c>
      <c r="D3827" s="2" t="s">
        <v>2324</v>
      </c>
      <c r="E3827" s="2" t="s">
        <v>27040</v>
      </c>
      <c r="F3827" s="2" t="s">
        <v>27041</v>
      </c>
      <c r="G3827" s="2" t="s">
        <v>4507</v>
      </c>
      <c r="H3827" s="2" t="s">
        <v>27042</v>
      </c>
      <c r="I3827" s="2" t="s">
        <v>27043</v>
      </c>
      <c r="J3827" s="3" t="s">
        <v>27044</v>
      </c>
      <c r="K3827" s="4">
        <v>44154</v>
      </c>
      <c r="L3827" s="3" t="s">
        <v>27045</v>
      </c>
    </row>
    <row r="3828" spans="1:12" x14ac:dyDescent="0.2">
      <c r="A3828" s="1">
        <v>3827</v>
      </c>
      <c r="B3828" s="2" t="s">
        <v>27046</v>
      </c>
      <c r="C3828" s="2" t="s">
        <v>2170</v>
      </c>
      <c r="D3828" s="2" t="s">
        <v>5243</v>
      </c>
      <c r="E3828" s="2" t="s">
        <v>27047</v>
      </c>
      <c r="F3828" s="2" t="s">
        <v>27048</v>
      </c>
      <c r="G3828" s="2" t="s">
        <v>2255</v>
      </c>
      <c r="H3828" s="2">
        <v>7591275469</v>
      </c>
      <c r="I3828" s="2" t="s">
        <v>27049</v>
      </c>
      <c r="J3828" s="3" t="s">
        <v>27050</v>
      </c>
      <c r="K3828" s="4">
        <v>44613</v>
      </c>
      <c r="L3828" s="3" t="s">
        <v>27051</v>
      </c>
    </row>
    <row r="3829" spans="1:12" x14ac:dyDescent="0.2">
      <c r="A3829" s="1">
        <v>3828</v>
      </c>
      <c r="B3829" s="2" t="s">
        <v>27052</v>
      </c>
      <c r="C3829" s="2" t="s">
        <v>2459</v>
      </c>
      <c r="D3829" s="2" t="s">
        <v>5077</v>
      </c>
      <c r="E3829" s="2" t="s">
        <v>27053</v>
      </c>
      <c r="F3829" s="2" t="s">
        <v>27054</v>
      </c>
      <c r="G3829" s="2" t="s">
        <v>1239</v>
      </c>
      <c r="H3829" s="2">
        <v>8190244592</v>
      </c>
      <c r="I3829" s="2" t="s">
        <v>27055</v>
      </c>
      <c r="J3829" s="3" t="s">
        <v>27056</v>
      </c>
      <c r="K3829" s="4">
        <v>44401</v>
      </c>
      <c r="L3829" s="3" t="s">
        <v>26404</v>
      </c>
    </row>
    <row r="3830" spans="1:12" x14ac:dyDescent="0.2">
      <c r="A3830" s="1">
        <v>3829</v>
      </c>
      <c r="B3830" s="2" t="s">
        <v>27057</v>
      </c>
      <c r="C3830" s="2" t="s">
        <v>920</v>
      </c>
      <c r="D3830" s="2" t="s">
        <v>5677</v>
      </c>
      <c r="E3830" s="2" t="s">
        <v>27058</v>
      </c>
      <c r="F3830" s="2" t="s">
        <v>27059</v>
      </c>
      <c r="G3830" s="2" t="s">
        <v>6640</v>
      </c>
      <c r="H3830" s="2" t="s">
        <v>27060</v>
      </c>
      <c r="I3830" s="2" t="s">
        <v>27061</v>
      </c>
      <c r="J3830" s="3" t="s">
        <v>27062</v>
      </c>
      <c r="K3830" s="4">
        <v>44425</v>
      </c>
      <c r="L3830" s="3" t="s">
        <v>27063</v>
      </c>
    </row>
    <row r="3831" spans="1:12" x14ac:dyDescent="0.2">
      <c r="A3831" s="1">
        <v>3830</v>
      </c>
      <c r="B3831" s="2" t="s">
        <v>27064</v>
      </c>
      <c r="C3831" s="2" t="s">
        <v>10851</v>
      </c>
      <c r="D3831" s="2" t="s">
        <v>9953</v>
      </c>
      <c r="E3831" s="2" t="s">
        <v>27065</v>
      </c>
      <c r="F3831" s="2" t="s">
        <v>27066</v>
      </c>
      <c r="G3831" s="2" t="s">
        <v>2859</v>
      </c>
      <c r="H3831" s="2" t="s">
        <v>27067</v>
      </c>
      <c r="I3831" s="2" t="s">
        <v>27068</v>
      </c>
      <c r="J3831" s="3" t="s">
        <v>27069</v>
      </c>
      <c r="K3831" s="4">
        <v>44245</v>
      </c>
      <c r="L3831" s="3" t="s">
        <v>27070</v>
      </c>
    </row>
    <row r="3832" spans="1:12" x14ac:dyDescent="0.2">
      <c r="A3832" s="1">
        <v>3831</v>
      </c>
      <c r="B3832" s="2" t="s">
        <v>27071</v>
      </c>
      <c r="C3832" s="2" t="s">
        <v>2341</v>
      </c>
      <c r="D3832" s="2" t="s">
        <v>10450</v>
      </c>
      <c r="E3832" s="2" t="s">
        <v>27072</v>
      </c>
      <c r="F3832" s="2" t="s">
        <v>27073</v>
      </c>
      <c r="G3832" s="2" t="s">
        <v>1195</v>
      </c>
      <c r="H3832" s="2" t="s">
        <v>27074</v>
      </c>
      <c r="I3832" s="2" t="s">
        <v>27075</v>
      </c>
      <c r="J3832" s="3" t="s">
        <v>27076</v>
      </c>
      <c r="K3832" s="4">
        <v>44113</v>
      </c>
      <c r="L3832" s="3" t="s">
        <v>27077</v>
      </c>
    </row>
    <row r="3833" spans="1:12" x14ac:dyDescent="0.2">
      <c r="A3833" s="1">
        <v>3832</v>
      </c>
      <c r="B3833" s="2" t="s">
        <v>27078</v>
      </c>
      <c r="C3833" s="2" t="s">
        <v>196</v>
      </c>
      <c r="D3833" s="2" t="s">
        <v>5639</v>
      </c>
      <c r="E3833" s="2" t="s">
        <v>27079</v>
      </c>
      <c r="F3833" s="2" t="s">
        <v>27080</v>
      </c>
      <c r="G3833" s="2" t="s">
        <v>2089</v>
      </c>
      <c r="H3833" s="2" t="s">
        <v>27081</v>
      </c>
      <c r="I3833" s="2">
        <v>8227094662</v>
      </c>
      <c r="J3833" s="3" t="s">
        <v>27082</v>
      </c>
      <c r="K3833" s="4">
        <v>44642</v>
      </c>
      <c r="L3833" s="3" t="s">
        <v>27083</v>
      </c>
    </row>
    <row r="3834" spans="1:12" x14ac:dyDescent="0.2">
      <c r="A3834" s="1">
        <v>3833</v>
      </c>
      <c r="B3834" s="2" t="s">
        <v>27084</v>
      </c>
      <c r="C3834" s="2" t="s">
        <v>12082</v>
      </c>
      <c r="D3834" s="2" t="s">
        <v>15059</v>
      </c>
      <c r="E3834" s="2" t="s">
        <v>27085</v>
      </c>
      <c r="F3834" s="2" t="s">
        <v>27086</v>
      </c>
      <c r="G3834" s="2" t="s">
        <v>1792</v>
      </c>
      <c r="H3834" s="2" t="s">
        <v>27087</v>
      </c>
      <c r="I3834" s="2" t="s">
        <v>27088</v>
      </c>
      <c r="J3834" s="3" t="s">
        <v>27089</v>
      </c>
      <c r="K3834" s="4">
        <v>43870</v>
      </c>
      <c r="L3834" s="3" t="s">
        <v>27090</v>
      </c>
    </row>
    <row r="3835" spans="1:12" x14ac:dyDescent="0.2">
      <c r="A3835" s="1">
        <v>3834</v>
      </c>
      <c r="B3835" s="2" t="s">
        <v>27091</v>
      </c>
      <c r="C3835" s="2" t="s">
        <v>5936</v>
      </c>
      <c r="D3835" s="2" t="s">
        <v>5291</v>
      </c>
      <c r="E3835" s="2" t="s">
        <v>27092</v>
      </c>
      <c r="F3835" s="2" t="s">
        <v>27093</v>
      </c>
      <c r="G3835" s="2" t="s">
        <v>153</v>
      </c>
      <c r="H3835" s="2" t="s">
        <v>27094</v>
      </c>
      <c r="I3835" s="2" t="s">
        <v>27095</v>
      </c>
      <c r="J3835" s="3" t="s">
        <v>27096</v>
      </c>
      <c r="K3835" s="4">
        <v>43904</v>
      </c>
      <c r="L3835" s="3" t="s">
        <v>27097</v>
      </c>
    </row>
    <row r="3836" spans="1:12" x14ac:dyDescent="0.2">
      <c r="A3836" s="1">
        <v>3835</v>
      </c>
      <c r="B3836" s="2" t="s">
        <v>27098</v>
      </c>
      <c r="C3836" s="2" t="s">
        <v>2890</v>
      </c>
      <c r="D3836" s="2" t="s">
        <v>13786</v>
      </c>
      <c r="E3836" s="2" t="s">
        <v>27099</v>
      </c>
      <c r="F3836" s="2" t="s">
        <v>27100</v>
      </c>
      <c r="G3836" s="2" t="s">
        <v>1765</v>
      </c>
      <c r="H3836" s="2" t="s">
        <v>27101</v>
      </c>
      <c r="I3836" s="2" t="s">
        <v>27102</v>
      </c>
      <c r="J3836" s="3" t="s">
        <v>27103</v>
      </c>
      <c r="K3836" s="4">
        <v>44497</v>
      </c>
      <c r="L3836" s="3" t="s">
        <v>27104</v>
      </c>
    </row>
    <row r="3837" spans="1:12" x14ac:dyDescent="0.2">
      <c r="A3837" s="1">
        <v>3836</v>
      </c>
      <c r="B3837" s="2" t="s">
        <v>27105</v>
      </c>
      <c r="C3837" s="2" t="s">
        <v>7303</v>
      </c>
      <c r="D3837" s="2" t="s">
        <v>5456</v>
      </c>
      <c r="E3837" s="2" t="s">
        <v>27106</v>
      </c>
      <c r="F3837" s="2" t="s">
        <v>27107</v>
      </c>
      <c r="G3837" s="2" t="s">
        <v>643</v>
      </c>
      <c r="H3837" s="2" t="s">
        <v>27108</v>
      </c>
      <c r="I3837" s="2" t="s">
        <v>27109</v>
      </c>
      <c r="J3837" s="3" t="s">
        <v>27110</v>
      </c>
      <c r="K3837" s="4">
        <v>44145</v>
      </c>
      <c r="L3837" s="3" t="s">
        <v>27111</v>
      </c>
    </row>
    <row r="3838" spans="1:12" x14ac:dyDescent="0.2">
      <c r="A3838" s="1">
        <v>3837</v>
      </c>
      <c r="B3838" s="2" t="s">
        <v>27112</v>
      </c>
      <c r="C3838" s="2" t="s">
        <v>2147</v>
      </c>
      <c r="D3838" s="2" t="s">
        <v>2677</v>
      </c>
      <c r="E3838" s="2" t="s">
        <v>27113</v>
      </c>
      <c r="F3838" s="2" t="s">
        <v>27114</v>
      </c>
      <c r="G3838" s="2" t="s">
        <v>1346</v>
      </c>
      <c r="H3838" s="2" t="s">
        <v>27115</v>
      </c>
      <c r="I3838" s="2" t="s">
        <v>27116</v>
      </c>
      <c r="J3838" s="3" t="s">
        <v>27117</v>
      </c>
      <c r="K3838" s="4">
        <v>44051</v>
      </c>
      <c r="L3838" s="3" t="s">
        <v>27118</v>
      </c>
    </row>
    <row r="3839" spans="1:12" x14ac:dyDescent="0.2">
      <c r="A3839" s="1">
        <v>3838</v>
      </c>
      <c r="B3839" s="2" t="s">
        <v>27119</v>
      </c>
      <c r="C3839" s="2" t="s">
        <v>5406</v>
      </c>
      <c r="D3839" s="2" t="s">
        <v>2205</v>
      </c>
      <c r="E3839" s="2" t="s">
        <v>27120</v>
      </c>
      <c r="F3839" s="2" t="s">
        <v>27121</v>
      </c>
      <c r="G3839" s="2" t="s">
        <v>4177</v>
      </c>
      <c r="H3839" s="2" t="s">
        <v>27122</v>
      </c>
      <c r="I3839" s="2" t="s">
        <v>27123</v>
      </c>
      <c r="J3839" s="3" t="s">
        <v>27124</v>
      </c>
      <c r="K3839" s="4">
        <v>44535</v>
      </c>
      <c r="L3839" s="3" t="s">
        <v>27125</v>
      </c>
    </row>
    <row r="3840" spans="1:12" x14ac:dyDescent="0.2">
      <c r="A3840" s="1">
        <v>3839</v>
      </c>
      <c r="B3840" s="2" t="s">
        <v>27126</v>
      </c>
      <c r="C3840" s="2" t="s">
        <v>5274</v>
      </c>
      <c r="D3840" s="2" t="s">
        <v>4663</v>
      </c>
      <c r="E3840" s="2" t="s">
        <v>27127</v>
      </c>
      <c r="F3840" s="2" t="s">
        <v>27128</v>
      </c>
      <c r="G3840" s="2" t="s">
        <v>1524</v>
      </c>
      <c r="H3840" s="2" t="s">
        <v>27129</v>
      </c>
      <c r="I3840" s="2" t="s">
        <v>27130</v>
      </c>
      <c r="J3840" s="3" t="s">
        <v>27131</v>
      </c>
      <c r="K3840" s="4">
        <v>44278</v>
      </c>
      <c r="L3840" s="3" t="s">
        <v>27132</v>
      </c>
    </row>
    <row r="3841" spans="1:12" x14ac:dyDescent="0.2">
      <c r="A3841" s="1">
        <v>3840</v>
      </c>
      <c r="B3841" s="2" t="s">
        <v>27133</v>
      </c>
      <c r="C3841" s="2" t="s">
        <v>2977</v>
      </c>
      <c r="D3841" s="2" t="s">
        <v>5398</v>
      </c>
      <c r="E3841" s="2" t="s">
        <v>27134</v>
      </c>
      <c r="F3841" s="2" t="s">
        <v>27135</v>
      </c>
      <c r="G3841" s="2" t="s">
        <v>2255</v>
      </c>
      <c r="H3841" s="2">
        <f>1-557-63-6728</f>
        <v>-7347</v>
      </c>
      <c r="I3841" s="2" t="s">
        <v>27136</v>
      </c>
      <c r="J3841" s="3" t="s">
        <v>27137</v>
      </c>
      <c r="K3841" s="4">
        <v>44215</v>
      </c>
      <c r="L3841" s="3" t="s">
        <v>27138</v>
      </c>
    </row>
    <row r="3842" spans="1:12" x14ac:dyDescent="0.2">
      <c r="A3842" s="1">
        <v>3841</v>
      </c>
      <c r="B3842" s="2" t="s">
        <v>27139</v>
      </c>
      <c r="C3842" s="2" t="s">
        <v>4475</v>
      </c>
      <c r="D3842" s="2" t="s">
        <v>27140</v>
      </c>
      <c r="E3842" s="2" t="s">
        <v>27141</v>
      </c>
      <c r="F3842" s="2" t="s">
        <v>27142</v>
      </c>
      <c r="G3842" s="2" t="s">
        <v>2297</v>
      </c>
      <c r="H3842" s="2" t="s">
        <v>27143</v>
      </c>
      <c r="I3842" s="2" t="s">
        <v>27144</v>
      </c>
      <c r="J3842" s="3" t="s">
        <v>27145</v>
      </c>
      <c r="K3842" s="4">
        <v>44142</v>
      </c>
      <c r="L3842" s="3" t="s">
        <v>27146</v>
      </c>
    </row>
    <row r="3843" spans="1:12" x14ac:dyDescent="0.2">
      <c r="A3843" s="1">
        <v>3842</v>
      </c>
      <c r="B3843" s="2" t="s">
        <v>27147</v>
      </c>
      <c r="C3843" s="2" t="s">
        <v>11630</v>
      </c>
      <c r="D3843" s="2" t="s">
        <v>197</v>
      </c>
      <c r="E3843" s="2" t="s">
        <v>27148</v>
      </c>
      <c r="F3843" s="2" t="s">
        <v>27149</v>
      </c>
      <c r="G3843" s="2" t="s">
        <v>2567</v>
      </c>
      <c r="H3843" s="2" t="s">
        <v>27150</v>
      </c>
      <c r="I3843" s="2" t="s">
        <v>27151</v>
      </c>
      <c r="J3843" s="3" t="s">
        <v>27152</v>
      </c>
      <c r="K3843" s="4">
        <v>44613</v>
      </c>
      <c r="L3843" s="3" t="s">
        <v>27153</v>
      </c>
    </row>
    <row r="3844" spans="1:12" x14ac:dyDescent="0.2">
      <c r="A3844" s="1">
        <v>3843</v>
      </c>
      <c r="B3844" s="2" t="s">
        <v>27154</v>
      </c>
      <c r="C3844" s="2" t="s">
        <v>6178</v>
      </c>
      <c r="D3844" s="2" t="s">
        <v>3821</v>
      </c>
      <c r="E3844" s="2" t="s">
        <v>27155</v>
      </c>
      <c r="F3844" s="2" t="s">
        <v>27156</v>
      </c>
      <c r="G3844" s="2" t="s">
        <v>6142</v>
      </c>
      <c r="H3844" s="2" t="s">
        <v>27157</v>
      </c>
      <c r="I3844" s="2" t="s">
        <v>27158</v>
      </c>
      <c r="J3844" s="3" t="s">
        <v>27159</v>
      </c>
      <c r="K3844" s="4">
        <v>44591</v>
      </c>
      <c r="L3844" s="3" t="s">
        <v>27160</v>
      </c>
    </row>
    <row r="3845" spans="1:12" x14ac:dyDescent="0.2">
      <c r="A3845" s="1">
        <v>3844</v>
      </c>
      <c r="B3845" s="2" t="s">
        <v>27161</v>
      </c>
      <c r="C3845" s="2" t="s">
        <v>2425</v>
      </c>
      <c r="D3845" s="2" t="s">
        <v>11715</v>
      </c>
      <c r="E3845" s="2" t="s">
        <v>27162</v>
      </c>
      <c r="F3845" s="2" t="s">
        <v>27163</v>
      </c>
      <c r="G3845" s="2" t="s">
        <v>162</v>
      </c>
      <c r="H3845" s="2" t="s">
        <v>27164</v>
      </c>
      <c r="I3845" s="2">
        <v>6357255607</v>
      </c>
      <c r="J3845" s="3" t="s">
        <v>27165</v>
      </c>
      <c r="K3845" s="4">
        <v>44141</v>
      </c>
      <c r="L3845" s="3" t="s">
        <v>27166</v>
      </c>
    </row>
    <row r="3846" spans="1:12" x14ac:dyDescent="0.2">
      <c r="A3846" s="1">
        <v>3845</v>
      </c>
      <c r="B3846" s="2" t="s">
        <v>27167</v>
      </c>
      <c r="C3846" s="2" t="s">
        <v>4458</v>
      </c>
      <c r="D3846" s="2" t="s">
        <v>2366</v>
      </c>
      <c r="E3846" s="2" t="s">
        <v>20248</v>
      </c>
      <c r="F3846" s="2" t="s">
        <v>27168</v>
      </c>
      <c r="G3846" s="2" t="s">
        <v>27</v>
      </c>
      <c r="H3846" s="2" t="s">
        <v>27169</v>
      </c>
      <c r="I3846" s="2" t="s">
        <v>27170</v>
      </c>
      <c r="J3846" s="3" t="s">
        <v>27171</v>
      </c>
      <c r="K3846" s="4">
        <v>43968</v>
      </c>
      <c r="L3846" s="3" t="s">
        <v>5091</v>
      </c>
    </row>
    <row r="3847" spans="1:12" x14ac:dyDescent="0.2">
      <c r="A3847" s="1">
        <v>3846</v>
      </c>
      <c r="B3847" s="2" t="s">
        <v>27172</v>
      </c>
      <c r="C3847" s="2" t="s">
        <v>861</v>
      </c>
      <c r="D3847" s="2" t="s">
        <v>793</v>
      </c>
      <c r="E3847" s="2" t="s">
        <v>27173</v>
      </c>
      <c r="F3847" s="2" t="s">
        <v>27174</v>
      </c>
      <c r="G3847" s="2" t="s">
        <v>4698</v>
      </c>
      <c r="H3847" s="2" t="s">
        <v>27175</v>
      </c>
      <c r="I3847" s="2" t="s">
        <v>27176</v>
      </c>
      <c r="J3847" s="3" t="s">
        <v>27177</v>
      </c>
      <c r="K3847" s="4">
        <v>43999</v>
      </c>
      <c r="L3847" s="3" t="s">
        <v>27178</v>
      </c>
    </row>
    <row r="3848" spans="1:12" x14ac:dyDescent="0.2">
      <c r="A3848" s="1">
        <v>3847</v>
      </c>
      <c r="B3848" s="2" t="s">
        <v>27179</v>
      </c>
      <c r="C3848" s="2" t="s">
        <v>648</v>
      </c>
      <c r="D3848" s="2" t="s">
        <v>9142</v>
      </c>
      <c r="E3848" s="2" t="s">
        <v>27180</v>
      </c>
      <c r="F3848" s="2" t="s">
        <v>21943</v>
      </c>
      <c r="G3848" s="2" t="s">
        <v>476</v>
      </c>
      <c r="H3848" s="2">
        <v>3510481774</v>
      </c>
      <c r="I3848" s="2" t="s">
        <v>27181</v>
      </c>
      <c r="J3848" s="3" t="s">
        <v>27182</v>
      </c>
      <c r="K3848" s="4">
        <v>44543</v>
      </c>
      <c r="L3848" s="3" t="s">
        <v>27183</v>
      </c>
    </row>
    <row r="3849" spans="1:12" x14ac:dyDescent="0.2">
      <c r="A3849" s="1">
        <v>3848</v>
      </c>
      <c r="B3849" s="2" t="s">
        <v>27184</v>
      </c>
      <c r="C3849" s="2" t="s">
        <v>4985</v>
      </c>
      <c r="D3849" s="2" t="s">
        <v>27185</v>
      </c>
      <c r="E3849" s="2" t="s">
        <v>27186</v>
      </c>
      <c r="F3849" s="2" t="s">
        <v>27187</v>
      </c>
      <c r="G3849" s="2" t="s">
        <v>3679</v>
      </c>
      <c r="H3849" s="2" t="s">
        <v>27188</v>
      </c>
      <c r="I3849" s="2" t="s">
        <v>27189</v>
      </c>
      <c r="J3849" s="3" t="s">
        <v>27190</v>
      </c>
      <c r="K3849" s="4">
        <v>44512</v>
      </c>
      <c r="L3849" s="3" t="s">
        <v>27191</v>
      </c>
    </row>
    <row r="3850" spans="1:12" x14ac:dyDescent="0.2">
      <c r="A3850" s="1">
        <v>3849</v>
      </c>
      <c r="B3850" s="2" t="s">
        <v>27192</v>
      </c>
      <c r="C3850" s="2" t="s">
        <v>3020</v>
      </c>
      <c r="D3850" s="2" t="s">
        <v>4414</v>
      </c>
      <c r="E3850" s="2" t="s">
        <v>27193</v>
      </c>
      <c r="F3850" s="2" t="s">
        <v>27194</v>
      </c>
      <c r="G3850" s="2" t="s">
        <v>437</v>
      </c>
      <c r="H3850" s="2" t="s">
        <v>27195</v>
      </c>
      <c r="I3850" s="2">
        <f>1-318-423-812</f>
        <v>-1552</v>
      </c>
      <c r="J3850" s="3" t="s">
        <v>27196</v>
      </c>
      <c r="K3850" s="4">
        <v>43910</v>
      </c>
      <c r="L3850" s="3" t="s">
        <v>27197</v>
      </c>
    </row>
    <row r="3851" spans="1:12" x14ac:dyDescent="0.2">
      <c r="A3851" s="1">
        <v>3850</v>
      </c>
      <c r="B3851" s="2" t="s">
        <v>27198</v>
      </c>
      <c r="C3851" s="2" t="s">
        <v>507</v>
      </c>
      <c r="D3851" s="2" t="s">
        <v>13786</v>
      </c>
      <c r="E3851" s="2" t="s">
        <v>27199</v>
      </c>
      <c r="F3851" s="2" t="s">
        <v>27200</v>
      </c>
      <c r="G3851" s="2" t="s">
        <v>2884</v>
      </c>
      <c r="H3851" s="2" t="s">
        <v>27201</v>
      </c>
      <c r="I3851" s="2" t="s">
        <v>27202</v>
      </c>
      <c r="J3851" s="3" t="s">
        <v>27203</v>
      </c>
      <c r="K3851" s="4">
        <v>44566</v>
      </c>
      <c r="L3851" s="3" t="s">
        <v>27204</v>
      </c>
    </row>
    <row r="3852" spans="1:12" x14ac:dyDescent="0.2">
      <c r="A3852" s="1">
        <v>3851</v>
      </c>
      <c r="B3852" s="2" t="s">
        <v>27205</v>
      </c>
      <c r="C3852" s="2" t="s">
        <v>10594</v>
      </c>
      <c r="D3852" s="2" t="s">
        <v>4317</v>
      </c>
      <c r="E3852" s="2" t="s">
        <v>27206</v>
      </c>
      <c r="F3852" s="2" t="s">
        <v>27207</v>
      </c>
      <c r="G3852" s="2" t="s">
        <v>27</v>
      </c>
      <c r="H3852" s="2" t="s">
        <v>27208</v>
      </c>
      <c r="I3852" s="2" t="s">
        <v>27209</v>
      </c>
      <c r="J3852" s="3" t="s">
        <v>27210</v>
      </c>
      <c r="K3852" s="4">
        <v>44308</v>
      </c>
      <c r="L3852" s="3" t="s">
        <v>27211</v>
      </c>
    </row>
    <row r="3853" spans="1:12" x14ac:dyDescent="0.2">
      <c r="A3853" s="1">
        <v>3852</v>
      </c>
      <c r="B3853" s="2" t="s">
        <v>27212</v>
      </c>
      <c r="C3853" s="2" t="s">
        <v>1245</v>
      </c>
      <c r="D3853" s="2" t="s">
        <v>2245</v>
      </c>
      <c r="E3853" s="2" t="s">
        <v>27213</v>
      </c>
      <c r="F3853" s="2" t="s">
        <v>27214</v>
      </c>
      <c r="G3853" s="2" t="s">
        <v>2191</v>
      </c>
      <c r="H3853" s="2" t="s">
        <v>27215</v>
      </c>
      <c r="I3853" s="2" t="s">
        <v>27216</v>
      </c>
      <c r="J3853" s="3" t="s">
        <v>27217</v>
      </c>
      <c r="K3853" s="4">
        <v>44191</v>
      </c>
      <c r="L3853" s="3" t="s">
        <v>27218</v>
      </c>
    </row>
    <row r="3854" spans="1:12" x14ac:dyDescent="0.2">
      <c r="A3854" s="1">
        <v>3853</v>
      </c>
      <c r="B3854" s="2" t="s">
        <v>27219</v>
      </c>
      <c r="C3854" s="2" t="s">
        <v>1597</v>
      </c>
      <c r="D3854" s="2" t="s">
        <v>9523</v>
      </c>
      <c r="E3854" s="2" t="s">
        <v>27220</v>
      </c>
      <c r="F3854" s="2" t="s">
        <v>27221</v>
      </c>
      <c r="G3854" s="2" t="s">
        <v>2728</v>
      </c>
      <c r="H3854" s="2" t="s">
        <v>27222</v>
      </c>
      <c r="I3854" s="2" t="s">
        <v>27223</v>
      </c>
      <c r="J3854" s="3" t="s">
        <v>27224</v>
      </c>
      <c r="K3854" s="4">
        <v>44060</v>
      </c>
      <c r="L3854" s="3" t="s">
        <v>27225</v>
      </c>
    </row>
    <row r="3855" spans="1:12" x14ac:dyDescent="0.2">
      <c r="A3855" s="1">
        <v>3854</v>
      </c>
      <c r="B3855" s="2" t="s">
        <v>27226</v>
      </c>
      <c r="C3855" s="2" t="s">
        <v>356</v>
      </c>
      <c r="D3855" s="2" t="s">
        <v>23733</v>
      </c>
      <c r="E3855" s="2" t="s">
        <v>27227</v>
      </c>
      <c r="F3855" s="2" t="s">
        <v>27228</v>
      </c>
      <c r="G3855" s="2" t="s">
        <v>1627</v>
      </c>
      <c r="H3855" s="2" t="s">
        <v>27229</v>
      </c>
      <c r="I3855" s="2" t="s">
        <v>27230</v>
      </c>
      <c r="J3855" s="3" t="s">
        <v>27231</v>
      </c>
      <c r="K3855" s="4">
        <v>44488</v>
      </c>
      <c r="L3855" s="3" t="s">
        <v>27232</v>
      </c>
    </row>
    <row r="3856" spans="1:12" x14ac:dyDescent="0.2">
      <c r="A3856" s="1">
        <v>3855</v>
      </c>
      <c r="B3856" s="2" t="s">
        <v>27233</v>
      </c>
      <c r="C3856" s="2" t="s">
        <v>1861</v>
      </c>
      <c r="D3856" s="2" t="s">
        <v>2058</v>
      </c>
      <c r="E3856" s="2" t="s">
        <v>27234</v>
      </c>
      <c r="F3856" s="2" t="s">
        <v>27235</v>
      </c>
      <c r="G3856" s="2" t="s">
        <v>5041</v>
      </c>
      <c r="H3856" s="2">
        <f>1-670-923-7301</f>
        <v>-8893</v>
      </c>
      <c r="I3856" s="2" t="s">
        <v>27236</v>
      </c>
      <c r="J3856" s="3" t="s">
        <v>27237</v>
      </c>
      <c r="K3856" s="4">
        <v>43960</v>
      </c>
      <c r="L3856" s="3" t="s">
        <v>27238</v>
      </c>
    </row>
    <row r="3857" spans="1:12" x14ac:dyDescent="0.2">
      <c r="A3857" s="1">
        <v>3856</v>
      </c>
      <c r="B3857" s="2" t="s">
        <v>27239</v>
      </c>
      <c r="C3857" s="2" t="s">
        <v>7303</v>
      </c>
      <c r="D3857" s="2" t="s">
        <v>214</v>
      </c>
      <c r="E3857" s="2" t="s">
        <v>27240</v>
      </c>
      <c r="F3857" s="2" t="s">
        <v>27241</v>
      </c>
      <c r="G3857" s="2" t="s">
        <v>1023</v>
      </c>
      <c r="H3857" s="2" t="s">
        <v>27242</v>
      </c>
      <c r="I3857" s="2" t="s">
        <v>27243</v>
      </c>
      <c r="J3857" s="3" t="s">
        <v>27244</v>
      </c>
      <c r="K3857" s="4">
        <v>44143</v>
      </c>
      <c r="L3857" s="3" t="s">
        <v>27245</v>
      </c>
    </row>
    <row r="3858" spans="1:12" x14ac:dyDescent="0.2">
      <c r="A3858" s="1">
        <v>3857</v>
      </c>
      <c r="B3858" s="2" t="s">
        <v>27246</v>
      </c>
      <c r="C3858" s="2" t="s">
        <v>3333</v>
      </c>
      <c r="D3858" s="2" t="s">
        <v>1467</v>
      </c>
      <c r="E3858" s="2" t="s">
        <v>27247</v>
      </c>
      <c r="F3858" s="2" t="s">
        <v>27248</v>
      </c>
      <c r="G3858" s="2" t="s">
        <v>108</v>
      </c>
      <c r="H3858" s="2" t="s">
        <v>27249</v>
      </c>
      <c r="I3858" s="2" t="s">
        <v>27250</v>
      </c>
      <c r="J3858" s="3" t="s">
        <v>27251</v>
      </c>
      <c r="K3858" s="4">
        <v>44200</v>
      </c>
      <c r="L3858" s="3" t="s">
        <v>11285</v>
      </c>
    </row>
    <row r="3859" spans="1:12" x14ac:dyDescent="0.2">
      <c r="A3859" s="1">
        <v>3858</v>
      </c>
      <c r="B3859" s="2" t="s">
        <v>27252</v>
      </c>
      <c r="C3859" s="2" t="s">
        <v>5936</v>
      </c>
      <c r="D3859" s="2" t="s">
        <v>12305</v>
      </c>
      <c r="E3859" s="2" t="s">
        <v>27253</v>
      </c>
      <c r="F3859" s="2" t="s">
        <v>27254</v>
      </c>
      <c r="G3859" s="2" t="s">
        <v>910</v>
      </c>
      <c r="H3859" s="2" t="s">
        <v>27255</v>
      </c>
      <c r="I3859" s="2" t="s">
        <v>27256</v>
      </c>
      <c r="J3859" s="3" t="s">
        <v>27257</v>
      </c>
      <c r="K3859" s="4">
        <v>44678</v>
      </c>
      <c r="L3859" s="3" t="s">
        <v>27258</v>
      </c>
    </row>
    <row r="3860" spans="1:12" x14ac:dyDescent="0.2">
      <c r="A3860" s="1">
        <v>3859</v>
      </c>
      <c r="B3860" s="2" t="s">
        <v>27259</v>
      </c>
      <c r="C3860" s="2" t="s">
        <v>2987</v>
      </c>
      <c r="D3860" s="2" t="s">
        <v>784</v>
      </c>
      <c r="E3860" s="2" t="s">
        <v>27260</v>
      </c>
      <c r="F3860" s="2" t="s">
        <v>27261</v>
      </c>
      <c r="G3860" s="2" t="s">
        <v>1552</v>
      </c>
      <c r="H3860" s="2" t="s">
        <v>27262</v>
      </c>
      <c r="I3860" s="2" t="s">
        <v>27263</v>
      </c>
      <c r="J3860" s="3" t="s">
        <v>27264</v>
      </c>
      <c r="K3860" s="4">
        <v>44534</v>
      </c>
      <c r="L3860" s="3" t="s">
        <v>27265</v>
      </c>
    </row>
    <row r="3861" spans="1:12" x14ac:dyDescent="0.2">
      <c r="A3861" s="1">
        <v>3860</v>
      </c>
      <c r="B3861" s="2" t="s">
        <v>27266</v>
      </c>
      <c r="C3861" s="2" t="s">
        <v>1200</v>
      </c>
      <c r="D3861" s="2" t="s">
        <v>20194</v>
      </c>
      <c r="E3861" s="2" t="s">
        <v>27267</v>
      </c>
      <c r="F3861" s="2" t="s">
        <v>27268</v>
      </c>
      <c r="G3861" s="2" t="s">
        <v>1801</v>
      </c>
      <c r="H3861" s="2" t="s">
        <v>27269</v>
      </c>
      <c r="I3861" s="2" t="s">
        <v>27270</v>
      </c>
      <c r="J3861" s="3" t="s">
        <v>27271</v>
      </c>
      <c r="K3861" s="4">
        <v>44291</v>
      </c>
      <c r="L3861" s="3" t="s">
        <v>27272</v>
      </c>
    </row>
    <row r="3862" spans="1:12" x14ac:dyDescent="0.2">
      <c r="A3862" s="1">
        <v>3861</v>
      </c>
      <c r="B3862" s="2" t="s">
        <v>27273</v>
      </c>
      <c r="C3862" s="2" t="s">
        <v>1597</v>
      </c>
      <c r="D3862" s="2" t="s">
        <v>25598</v>
      </c>
      <c r="E3862" s="2" t="s">
        <v>8875</v>
      </c>
      <c r="F3862" s="2" t="s">
        <v>27274</v>
      </c>
      <c r="G3862" s="2" t="s">
        <v>901</v>
      </c>
      <c r="H3862" s="2" t="s">
        <v>27275</v>
      </c>
      <c r="I3862" s="2" t="s">
        <v>27276</v>
      </c>
      <c r="J3862" s="3" t="s">
        <v>27277</v>
      </c>
      <c r="K3862" s="4">
        <v>44642</v>
      </c>
      <c r="L3862" s="3" t="s">
        <v>27278</v>
      </c>
    </row>
    <row r="3863" spans="1:12" x14ac:dyDescent="0.2">
      <c r="A3863" s="1">
        <v>3862</v>
      </c>
      <c r="B3863" s="2" t="s">
        <v>27279</v>
      </c>
      <c r="C3863" s="2" t="s">
        <v>2538</v>
      </c>
      <c r="D3863" s="2" t="s">
        <v>308</v>
      </c>
      <c r="E3863" s="2" t="s">
        <v>27280</v>
      </c>
      <c r="F3863" s="2" t="s">
        <v>27281</v>
      </c>
      <c r="G3863" s="2" t="s">
        <v>714</v>
      </c>
      <c r="H3863" s="2" t="s">
        <v>27282</v>
      </c>
      <c r="I3863" s="2" t="s">
        <v>27283</v>
      </c>
      <c r="J3863" s="3" t="s">
        <v>27284</v>
      </c>
      <c r="K3863" s="4">
        <v>44668</v>
      </c>
      <c r="L3863" s="3" t="s">
        <v>27285</v>
      </c>
    </row>
    <row r="3864" spans="1:12" x14ac:dyDescent="0.2">
      <c r="A3864" s="1">
        <v>3863</v>
      </c>
      <c r="B3864" s="2" t="s">
        <v>27286</v>
      </c>
      <c r="C3864" s="2" t="s">
        <v>6355</v>
      </c>
      <c r="D3864" s="2" t="s">
        <v>12718</v>
      </c>
      <c r="E3864" s="2" t="s">
        <v>27287</v>
      </c>
      <c r="F3864" s="2" t="s">
        <v>27288</v>
      </c>
      <c r="G3864" s="2" t="s">
        <v>1544</v>
      </c>
      <c r="H3864" s="2" t="s">
        <v>27289</v>
      </c>
      <c r="I3864" s="2" t="s">
        <v>27290</v>
      </c>
      <c r="J3864" s="3" t="s">
        <v>27291</v>
      </c>
      <c r="K3864" s="4">
        <v>44071</v>
      </c>
      <c r="L3864" s="3" t="s">
        <v>27292</v>
      </c>
    </row>
    <row r="3865" spans="1:12" x14ac:dyDescent="0.2">
      <c r="A3865" s="1">
        <v>3864</v>
      </c>
      <c r="B3865" s="2" t="s">
        <v>27293</v>
      </c>
      <c r="C3865" s="2" t="s">
        <v>2162</v>
      </c>
      <c r="D3865" s="2" t="s">
        <v>16071</v>
      </c>
      <c r="E3865" s="2" t="s">
        <v>27294</v>
      </c>
      <c r="F3865" s="2" t="s">
        <v>27295</v>
      </c>
      <c r="G3865" s="2" t="s">
        <v>162</v>
      </c>
      <c r="H3865" s="2" t="s">
        <v>27296</v>
      </c>
      <c r="I3865" s="2" t="s">
        <v>27297</v>
      </c>
      <c r="J3865" s="3" t="s">
        <v>27298</v>
      </c>
      <c r="K3865" s="4">
        <v>44510</v>
      </c>
      <c r="L3865" s="3" t="s">
        <v>27299</v>
      </c>
    </row>
    <row r="3866" spans="1:12" x14ac:dyDescent="0.2">
      <c r="A3866" s="1">
        <v>3865</v>
      </c>
      <c r="B3866" s="2" t="s">
        <v>27300</v>
      </c>
      <c r="C3866" s="2" t="s">
        <v>9915</v>
      </c>
      <c r="D3866" s="2" t="s">
        <v>6063</v>
      </c>
      <c r="E3866" s="2" t="s">
        <v>27301</v>
      </c>
      <c r="F3866" s="2" t="s">
        <v>27302</v>
      </c>
      <c r="G3866" s="2" t="s">
        <v>986</v>
      </c>
      <c r="H3866" s="2" t="s">
        <v>27303</v>
      </c>
      <c r="I3866" s="2" t="s">
        <v>27304</v>
      </c>
      <c r="J3866" s="3" t="s">
        <v>27305</v>
      </c>
      <c r="K3866" s="4">
        <v>44095</v>
      </c>
      <c r="L3866" s="3" t="s">
        <v>27306</v>
      </c>
    </row>
    <row r="3867" spans="1:12" x14ac:dyDescent="0.2">
      <c r="A3867" s="1">
        <v>3866</v>
      </c>
      <c r="B3867" s="2" t="s">
        <v>27307</v>
      </c>
      <c r="C3867" s="2" t="s">
        <v>15577</v>
      </c>
      <c r="D3867" s="2" t="s">
        <v>1209</v>
      </c>
      <c r="E3867" s="2" t="s">
        <v>27308</v>
      </c>
      <c r="F3867" s="2" t="s">
        <v>13011</v>
      </c>
      <c r="G3867" s="2" t="s">
        <v>4267</v>
      </c>
      <c r="H3867" s="2" t="s">
        <v>27309</v>
      </c>
      <c r="I3867" s="2" t="s">
        <v>27310</v>
      </c>
      <c r="J3867" s="3" t="s">
        <v>27311</v>
      </c>
      <c r="K3867" s="4">
        <v>43859</v>
      </c>
      <c r="L3867" s="3" t="s">
        <v>27312</v>
      </c>
    </row>
    <row r="3868" spans="1:12" x14ac:dyDescent="0.2">
      <c r="A3868" s="1">
        <v>3867</v>
      </c>
      <c r="B3868" s="2" t="s">
        <v>27313</v>
      </c>
      <c r="C3868" s="2" t="s">
        <v>2178</v>
      </c>
      <c r="D3868" s="2" t="s">
        <v>6262</v>
      </c>
      <c r="E3868" s="2" t="s">
        <v>27314</v>
      </c>
      <c r="F3868" s="2" t="s">
        <v>27315</v>
      </c>
      <c r="G3868" s="2" t="s">
        <v>301</v>
      </c>
      <c r="H3868" s="2" t="s">
        <v>27316</v>
      </c>
      <c r="I3868" s="2" t="s">
        <v>27317</v>
      </c>
      <c r="J3868" s="3" t="s">
        <v>27318</v>
      </c>
      <c r="K3868" s="4">
        <v>44132</v>
      </c>
      <c r="L3868" s="3" t="s">
        <v>27319</v>
      </c>
    </row>
    <row r="3869" spans="1:12" x14ac:dyDescent="0.2">
      <c r="A3869" s="1">
        <v>3868</v>
      </c>
      <c r="B3869" s="2" t="s">
        <v>27320</v>
      </c>
      <c r="C3869" s="2" t="s">
        <v>7743</v>
      </c>
      <c r="D3869" s="2" t="s">
        <v>1653</v>
      </c>
      <c r="E3869" s="2" t="s">
        <v>27321</v>
      </c>
      <c r="F3869" s="2" t="s">
        <v>27322</v>
      </c>
      <c r="G3869" s="2" t="s">
        <v>5917</v>
      </c>
      <c r="H3869" s="2" t="s">
        <v>27323</v>
      </c>
      <c r="I3869" s="2" t="s">
        <v>27324</v>
      </c>
      <c r="J3869" s="3" t="s">
        <v>27325</v>
      </c>
      <c r="K3869" s="4">
        <v>44615</v>
      </c>
      <c r="L3869" s="3" t="s">
        <v>27326</v>
      </c>
    </row>
    <row r="3870" spans="1:12" x14ac:dyDescent="0.2">
      <c r="A3870" s="1">
        <v>3869</v>
      </c>
      <c r="B3870" s="2" t="s">
        <v>27327</v>
      </c>
      <c r="C3870" s="2" t="s">
        <v>19399</v>
      </c>
      <c r="D3870" s="2" t="s">
        <v>5503</v>
      </c>
      <c r="E3870" s="2" t="s">
        <v>27328</v>
      </c>
      <c r="F3870" s="2" t="s">
        <v>27329</v>
      </c>
      <c r="G3870" s="2" t="s">
        <v>1738</v>
      </c>
      <c r="H3870" s="2">
        <v>4697628364</v>
      </c>
      <c r="I3870" s="2" t="s">
        <v>27330</v>
      </c>
      <c r="J3870" s="3" t="s">
        <v>27331</v>
      </c>
      <c r="K3870" s="4">
        <v>43986</v>
      </c>
      <c r="L3870" s="3" t="s">
        <v>27332</v>
      </c>
    </row>
    <row r="3871" spans="1:12" x14ac:dyDescent="0.2">
      <c r="A3871" s="1">
        <v>3870</v>
      </c>
      <c r="B3871" s="2" t="s">
        <v>27333</v>
      </c>
      <c r="C3871" s="2" t="s">
        <v>7608</v>
      </c>
      <c r="D3871" s="2" t="s">
        <v>16510</v>
      </c>
      <c r="E3871" s="2" t="s">
        <v>27334</v>
      </c>
      <c r="F3871" s="2" t="s">
        <v>27335</v>
      </c>
      <c r="G3871" s="2" t="s">
        <v>1506</v>
      </c>
      <c r="H3871" s="2" t="s">
        <v>27336</v>
      </c>
      <c r="I3871" s="2">
        <v>1259168069</v>
      </c>
      <c r="J3871" s="3" t="s">
        <v>27337</v>
      </c>
      <c r="K3871" s="4">
        <v>44400</v>
      </c>
      <c r="L3871" s="3" t="s">
        <v>27338</v>
      </c>
    </row>
    <row r="3872" spans="1:12" x14ac:dyDescent="0.2">
      <c r="A3872" s="1">
        <v>3871</v>
      </c>
      <c r="B3872" s="2" t="s">
        <v>27339</v>
      </c>
      <c r="C3872" s="2" t="s">
        <v>1726</v>
      </c>
      <c r="D3872" s="2" t="s">
        <v>9938</v>
      </c>
      <c r="E3872" s="2" t="s">
        <v>27340</v>
      </c>
      <c r="F3872" s="2" t="s">
        <v>27341</v>
      </c>
      <c r="G3872" s="2" t="s">
        <v>190</v>
      </c>
      <c r="H3872" s="2" t="s">
        <v>27342</v>
      </c>
      <c r="I3872" s="2" t="s">
        <v>27343</v>
      </c>
      <c r="J3872" s="3" t="s">
        <v>27344</v>
      </c>
      <c r="K3872" s="4">
        <v>43871</v>
      </c>
      <c r="L3872" s="3" t="s">
        <v>27345</v>
      </c>
    </row>
    <row r="3873" spans="1:12" x14ac:dyDescent="0.2">
      <c r="A3873" s="1">
        <v>3872</v>
      </c>
      <c r="B3873" s="2" t="s">
        <v>27346</v>
      </c>
      <c r="C3873" s="2" t="s">
        <v>3920</v>
      </c>
      <c r="D3873" s="2" t="s">
        <v>11081</v>
      </c>
      <c r="E3873" s="2" t="s">
        <v>27347</v>
      </c>
      <c r="F3873" s="2" t="s">
        <v>27348</v>
      </c>
      <c r="G3873" s="2" t="s">
        <v>143</v>
      </c>
      <c r="H3873" s="2" t="s">
        <v>27349</v>
      </c>
      <c r="I3873" s="2" t="s">
        <v>27350</v>
      </c>
      <c r="J3873" s="3" t="s">
        <v>27351</v>
      </c>
      <c r="K3873" s="4">
        <v>44077</v>
      </c>
      <c r="L3873" s="3" t="s">
        <v>27352</v>
      </c>
    </row>
    <row r="3874" spans="1:12" x14ac:dyDescent="0.2">
      <c r="A3874" s="1">
        <v>3873</v>
      </c>
      <c r="B3874" s="2" t="s">
        <v>27353</v>
      </c>
      <c r="C3874" s="2" t="s">
        <v>9915</v>
      </c>
      <c r="D3874" s="2" t="s">
        <v>3912</v>
      </c>
      <c r="E3874" s="2" t="s">
        <v>27354</v>
      </c>
      <c r="F3874" s="2" t="s">
        <v>27355</v>
      </c>
      <c r="G3874" s="2" t="s">
        <v>2378</v>
      </c>
      <c r="H3874" s="2" t="s">
        <v>27356</v>
      </c>
      <c r="I3874" s="2" t="s">
        <v>27357</v>
      </c>
      <c r="J3874" s="3" t="s">
        <v>27358</v>
      </c>
      <c r="K3874" s="4">
        <v>44067</v>
      </c>
      <c r="L3874" s="3" t="s">
        <v>7426</v>
      </c>
    </row>
    <row r="3875" spans="1:12" x14ac:dyDescent="0.2">
      <c r="A3875" s="1">
        <v>3874</v>
      </c>
      <c r="B3875" s="2" t="s">
        <v>27359</v>
      </c>
      <c r="C3875" s="2" t="s">
        <v>5334</v>
      </c>
      <c r="D3875" s="2" t="s">
        <v>973</v>
      </c>
      <c r="E3875" s="2" t="s">
        <v>27360</v>
      </c>
      <c r="F3875" s="2" t="s">
        <v>27361</v>
      </c>
      <c r="G3875" s="2" t="s">
        <v>957</v>
      </c>
      <c r="H3875" s="2" t="s">
        <v>27362</v>
      </c>
      <c r="I3875" s="2">
        <v>3548919730</v>
      </c>
      <c r="J3875" s="3" t="s">
        <v>27363</v>
      </c>
      <c r="K3875" s="4">
        <v>44515</v>
      </c>
      <c r="L3875" s="3" t="s">
        <v>27364</v>
      </c>
    </row>
    <row r="3876" spans="1:12" x14ac:dyDescent="0.2">
      <c r="A3876" s="1">
        <v>3875</v>
      </c>
      <c r="B3876" s="2" t="s">
        <v>27365</v>
      </c>
      <c r="C3876" s="2" t="s">
        <v>5324</v>
      </c>
      <c r="D3876" s="2" t="s">
        <v>2435</v>
      </c>
      <c r="E3876" s="2" t="s">
        <v>27366</v>
      </c>
      <c r="F3876" s="2" t="s">
        <v>26142</v>
      </c>
      <c r="G3876" s="2" t="s">
        <v>1178</v>
      </c>
      <c r="H3876" s="2" t="s">
        <v>27367</v>
      </c>
      <c r="I3876" s="2" t="s">
        <v>27368</v>
      </c>
      <c r="J3876" s="3" t="s">
        <v>27369</v>
      </c>
      <c r="K3876" s="4">
        <v>44512</v>
      </c>
      <c r="L3876" s="3" t="s">
        <v>27370</v>
      </c>
    </row>
    <row r="3877" spans="1:12" x14ac:dyDescent="0.2">
      <c r="A3877" s="1">
        <v>3876</v>
      </c>
      <c r="B3877" s="2" t="s">
        <v>27371</v>
      </c>
      <c r="C3877" s="2" t="s">
        <v>1888</v>
      </c>
      <c r="D3877" s="2" t="s">
        <v>9532</v>
      </c>
      <c r="E3877" s="2" t="s">
        <v>27372</v>
      </c>
      <c r="F3877" s="2" t="s">
        <v>27373</v>
      </c>
      <c r="G3877" s="2" t="s">
        <v>652</v>
      </c>
      <c r="H3877" s="2" t="s">
        <v>27374</v>
      </c>
      <c r="I3877" s="2" t="s">
        <v>27375</v>
      </c>
      <c r="J3877" s="3" t="s">
        <v>27376</v>
      </c>
      <c r="K3877" s="4">
        <v>44021</v>
      </c>
      <c r="L3877" s="3" t="s">
        <v>27377</v>
      </c>
    </row>
    <row r="3878" spans="1:12" x14ac:dyDescent="0.2">
      <c r="A3878" s="1">
        <v>3877</v>
      </c>
      <c r="B3878" s="2" t="s">
        <v>27378</v>
      </c>
      <c r="C3878" s="2" t="s">
        <v>4241</v>
      </c>
      <c r="D3878" s="2" t="s">
        <v>3157</v>
      </c>
      <c r="E3878" s="2" t="s">
        <v>27379</v>
      </c>
      <c r="F3878" s="2" t="s">
        <v>27380</v>
      </c>
      <c r="G3878" s="2" t="s">
        <v>330</v>
      </c>
      <c r="H3878" s="2" t="s">
        <v>27381</v>
      </c>
      <c r="I3878" s="2" t="s">
        <v>27382</v>
      </c>
      <c r="J3878" s="3" t="s">
        <v>27383</v>
      </c>
      <c r="K3878" s="4">
        <v>44267</v>
      </c>
      <c r="L3878" s="3" t="s">
        <v>27384</v>
      </c>
    </row>
    <row r="3879" spans="1:12" x14ac:dyDescent="0.2">
      <c r="A3879" s="1">
        <v>3878</v>
      </c>
      <c r="B3879" s="2" t="s">
        <v>27385</v>
      </c>
      <c r="C3879" s="2" t="s">
        <v>16365</v>
      </c>
      <c r="D3879" s="2" t="s">
        <v>2058</v>
      </c>
      <c r="E3879" s="2" t="s">
        <v>27386</v>
      </c>
      <c r="F3879" s="2" t="s">
        <v>27387</v>
      </c>
      <c r="G3879" s="2" t="s">
        <v>2048</v>
      </c>
      <c r="H3879" s="2" t="s">
        <v>27388</v>
      </c>
      <c r="I3879" s="2" t="s">
        <v>27389</v>
      </c>
      <c r="J3879" s="3" t="s">
        <v>27390</v>
      </c>
      <c r="K3879" s="4">
        <v>44185</v>
      </c>
      <c r="L3879" s="3" t="s">
        <v>20207</v>
      </c>
    </row>
    <row r="3880" spans="1:12" x14ac:dyDescent="0.2">
      <c r="A3880" s="1">
        <v>3879</v>
      </c>
      <c r="B3880" s="2" t="s">
        <v>27391</v>
      </c>
      <c r="C3880" s="2" t="s">
        <v>4342</v>
      </c>
      <c r="D3880" s="2" t="s">
        <v>27392</v>
      </c>
      <c r="E3880" s="2" t="s">
        <v>27393</v>
      </c>
      <c r="F3880" s="2" t="s">
        <v>27394</v>
      </c>
      <c r="G3880" s="2" t="s">
        <v>1023</v>
      </c>
      <c r="H3880" s="2" t="s">
        <v>27395</v>
      </c>
      <c r="I3880" s="2" t="s">
        <v>27396</v>
      </c>
      <c r="J3880" s="3" t="s">
        <v>27397</v>
      </c>
      <c r="K3880" s="4">
        <v>44649</v>
      </c>
      <c r="L3880" s="3" t="s">
        <v>27398</v>
      </c>
    </row>
    <row r="3881" spans="1:12" x14ac:dyDescent="0.2">
      <c r="A3881" s="1">
        <v>3880</v>
      </c>
      <c r="B3881" s="2" t="s">
        <v>27399</v>
      </c>
      <c r="C3881" s="2" t="s">
        <v>3505</v>
      </c>
      <c r="D3881" s="2" t="s">
        <v>17010</v>
      </c>
      <c r="E3881" s="2" t="s">
        <v>27400</v>
      </c>
      <c r="F3881" s="2" t="s">
        <v>27401</v>
      </c>
      <c r="G3881" s="2" t="s">
        <v>7170</v>
      </c>
      <c r="H3881" s="2" t="s">
        <v>27402</v>
      </c>
      <c r="I3881" s="2" t="s">
        <v>27403</v>
      </c>
      <c r="J3881" s="3" t="s">
        <v>27404</v>
      </c>
      <c r="K3881" s="4">
        <v>44359</v>
      </c>
      <c r="L3881" s="3" t="s">
        <v>27405</v>
      </c>
    </row>
    <row r="3882" spans="1:12" x14ac:dyDescent="0.2">
      <c r="A3882" s="1">
        <v>3881</v>
      </c>
      <c r="B3882" s="2" t="s">
        <v>27406</v>
      </c>
      <c r="C3882" s="2" t="s">
        <v>1466</v>
      </c>
      <c r="D3882" s="2" t="s">
        <v>6600</v>
      </c>
      <c r="E3882" s="2" t="s">
        <v>27407</v>
      </c>
      <c r="F3882" s="2" t="s">
        <v>27408</v>
      </c>
      <c r="G3882" s="2" t="s">
        <v>82</v>
      </c>
      <c r="H3882" s="2">
        <v>8531192283</v>
      </c>
      <c r="I3882" s="2" t="s">
        <v>27409</v>
      </c>
      <c r="J3882" s="3" t="s">
        <v>27410</v>
      </c>
      <c r="K3882" s="4">
        <v>43927</v>
      </c>
      <c r="L3882" s="3" t="s">
        <v>16309</v>
      </c>
    </row>
    <row r="3883" spans="1:12" x14ac:dyDescent="0.2">
      <c r="A3883" s="1">
        <v>3882</v>
      </c>
      <c r="B3883" s="2" t="s">
        <v>27411</v>
      </c>
      <c r="C3883" s="2" t="s">
        <v>104</v>
      </c>
      <c r="D3883" s="2" t="s">
        <v>408</v>
      </c>
      <c r="E3883" s="2" t="s">
        <v>27412</v>
      </c>
      <c r="F3883" s="2" t="s">
        <v>27413</v>
      </c>
      <c r="G3883" s="2" t="s">
        <v>1429</v>
      </c>
      <c r="H3883" s="2" t="s">
        <v>27414</v>
      </c>
      <c r="I3883" s="2" t="s">
        <v>27415</v>
      </c>
      <c r="J3883" s="3" t="s">
        <v>27416</v>
      </c>
      <c r="K3883" s="4">
        <v>43862</v>
      </c>
      <c r="L3883" s="3" t="s">
        <v>27417</v>
      </c>
    </row>
    <row r="3884" spans="1:12" x14ac:dyDescent="0.2">
      <c r="A3884" s="1">
        <v>3883</v>
      </c>
      <c r="B3884" s="2" t="s">
        <v>27418</v>
      </c>
      <c r="C3884" s="2" t="s">
        <v>2416</v>
      </c>
      <c r="D3884" s="2" t="s">
        <v>4369</v>
      </c>
      <c r="E3884" s="2" t="s">
        <v>27419</v>
      </c>
      <c r="F3884" s="2" t="s">
        <v>27420</v>
      </c>
      <c r="G3884" s="2" t="s">
        <v>570</v>
      </c>
      <c r="H3884" s="2" t="s">
        <v>27421</v>
      </c>
      <c r="I3884" s="2" t="s">
        <v>27422</v>
      </c>
      <c r="J3884" s="3" t="s">
        <v>27423</v>
      </c>
      <c r="K3884" s="4">
        <v>44698</v>
      </c>
      <c r="L3884" s="3" t="s">
        <v>27424</v>
      </c>
    </row>
    <row r="3885" spans="1:12" x14ac:dyDescent="0.2">
      <c r="A3885" s="1">
        <v>3884</v>
      </c>
      <c r="B3885" s="2" t="s">
        <v>27425</v>
      </c>
      <c r="C3885" s="2" t="s">
        <v>10401</v>
      </c>
      <c r="D3885" s="2" t="s">
        <v>5972</v>
      </c>
      <c r="E3885" s="2" t="s">
        <v>27426</v>
      </c>
      <c r="F3885" s="2" t="s">
        <v>9845</v>
      </c>
      <c r="G3885" s="2" t="s">
        <v>1346</v>
      </c>
      <c r="H3885" s="2" t="s">
        <v>27427</v>
      </c>
      <c r="I3885" s="2" t="s">
        <v>27428</v>
      </c>
      <c r="J3885" s="3" t="s">
        <v>27429</v>
      </c>
      <c r="K3885" s="4">
        <v>44280</v>
      </c>
      <c r="L3885" s="3" t="s">
        <v>27430</v>
      </c>
    </row>
    <row r="3886" spans="1:12" x14ac:dyDescent="0.2">
      <c r="A3886" s="1">
        <v>3885</v>
      </c>
      <c r="B3886" s="2" t="s">
        <v>27431</v>
      </c>
      <c r="C3886" s="2" t="s">
        <v>3139</v>
      </c>
      <c r="D3886" s="2" t="s">
        <v>12122</v>
      </c>
      <c r="E3886" s="2" t="s">
        <v>27432</v>
      </c>
      <c r="F3886" s="2" t="s">
        <v>27433</v>
      </c>
      <c r="G3886" s="2" t="s">
        <v>1674</v>
      </c>
      <c r="H3886" s="2" t="s">
        <v>27434</v>
      </c>
      <c r="I3886" s="2" t="s">
        <v>27435</v>
      </c>
      <c r="J3886" s="3" t="s">
        <v>27436</v>
      </c>
      <c r="K3886" s="4">
        <v>44428</v>
      </c>
      <c r="L3886" s="3" t="s">
        <v>27437</v>
      </c>
    </row>
    <row r="3887" spans="1:12" x14ac:dyDescent="0.2">
      <c r="A3887" s="1">
        <v>3886</v>
      </c>
      <c r="B3887" s="2" t="s">
        <v>27438</v>
      </c>
      <c r="C3887" s="2" t="s">
        <v>4977</v>
      </c>
      <c r="D3887" s="2" t="s">
        <v>10069</v>
      </c>
      <c r="E3887" s="2" t="s">
        <v>27439</v>
      </c>
      <c r="F3887" s="2" t="s">
        <v>27440</v>
      </c>
      <c r="G3887" s="2" t="s">
        <v>257</v>
      </c>
      <c r="H3887" s="2" t="s">
        <v>27441</v>
      </c>
      <c r="I3887" s="2" t="s">
        <v>27442</v>
      </c>
      <c r="J3887" s="3" t="s">
        <v>27443</v>
      </c>
      <c r="K3887" s="4">
        <v>44434</v>
      </c>
      <c r="L3887" s="3" t="s">
        <v>27444</v>
      </c>
    </row>
    <row r="3888" spans="1:12" x14ac:dyDescent="0.2">
      <c r="A3888" s="1">
        <v>3887</v>
      </c>
      <c r="B3888" s="2" t="s">
        <v>27445</v>
      </c>
      <c r="C3888" s="2" t="s">
        <v>1093</v>
      </c>
      <c r="D3888" s="2" t="s">
        <v>10909</v>
      </c>
      <c r="E3888" s="2" t="s">
        <v>27446</v>
      </c>
      <c r="F3888" s="2" t="s">
        <v>27447</v>
      </c>
      <c r="G3888" s="2" t="s">
        <v>5163</v>
      </c>
      <c r="H3888" s="2">
        <v>6606000744</v>
      </c>
      <c r="I3888" s="2" t="s">
        <v>27448</v>
      </c>
      <c r="J3888" s="3" t="s">
        <v>27449</v>
      </c>
      <c r="K3888" s="4">
        <v>43851</v>
      </c>
      <c r="L3888" s="3" t="s">
        <v>27450</v>
      </c>
    </row>
    <row r="3889" spans="1:12" x14ac:dyDescent="0.2">
      <c r="A3889" s="1">
        <v>3888</v>
      </c>
      <c r="B3889" s="2" t="s">
        <v>27451</v>
      </c>
      <c r="C3889" s="2" t="s">
        <v>6497</v>
      </c>
      <c r="D3889" s="2" t="s">
        <v>4073</v>
      </c>
      <c r="E3889" s="2" t="s">
        <v>27452</v>
      </c>
      <c r="F3889" s="2" t="s">
        <v>27453</v>
      </c>
      <c r="G3889" s="2" t="s">
        <v>44</v>
      </c>
      <c r="H3889" s="2" t="s">
        <v>27454</v>
      </c>
      <c r="I3889" s="2" t="s">
        <v>27455</v>
      </c>
      <c r="J3889" s="3" t="s">
        <v>27456</v>
      </c>
      <c r="K3889" s="4">
        <v>44408</v>
      </c>
      <c r="L3889" s="3" t="s">
        <v>27457</v>
      </c>
    </row>
    <row r="3890" spans="1:12" x14ac:dyDescent="0.2">
      <c r="A3890" s="1">
        <v>3889</v>
      </c>
      <c r="B3890" s="2" t="s">
        <v>27458</v>
      </c>
      <c r="C3890" s="2" t="s">
        <v>5791</v>
      </c>
      <c r="D3890" s="2" t="s">
        <v>4862</v>
      </c>
      <c r="E3890" s="2" t="s">
        <v>27459</v>
      </c>
      <c r="F3890" s="2" t="s">
        <v>27460</v>
      </c>
      <c r="G3890" s="2" t="s">
        <v>4010</v>
      </c>
      <c r="H3890" s="2" t="s">
        <v>27461</v>
      </c>
      <c r="I3890" s="2" t="s">
        <v>27462</v>
      </c>
      <c r="J3890" s="3" t="s">
        <v>27463</v>
      </c>
      <c r="K3890" s="4">
        <v>44292</v>
      </c>
      <c r="L3890" s="3" t="s">
        <v>23479</v>
      </c>
    </row>
    <row r="3891" spans="1:12" x14ac:dyDescent="0.2">
      <c r="A3891" s="1">
        <v>3890</v>
      </c>
      <c r="B3891" s="2" t="s">
        <v>27464</v>
      </c>
      <c r="C3891" s="2" t="s">
        <v>12825</v>
      </c>
      <c r="D3891" s="2" t="s">
        <v>1496</v>
      </c>
      <c r="E3891" s="2" t="s">
        <v>27465</v>
      </c>
      <c r="F3891" s="2" t="s">
        <v>27466</v>
      </c>
      <c r="G3891" s="2" t="s">
        <v>4335</v>
      </c>
      <c r="H3891" s="2" t="s">
        <v>27467</v>
      </c>
      <c r="I3891" s="2" t="s">
        <v>27468</v>
      </c>
      <c r="J3891" s="3" t="s">
        <v>27469</v>
      </c>
      <c r="K3891" s="4">
        <v>44598</v>
      </c>
      <c r="L3891" s="3" t="s">
        <v>27470</v>
      </c>
    </row>
    <row r="3892" spans="1:12" x14ac:dyDescent="0.2">
      <c r="A3892" s="1">
        <v>3891</v>
      </c>
      <c r="B3892" s="2" t="s">
        <v>27471</v>
      </c>
      <c r="C3892" s="2" t="s">
        <v>683</v>
      </c>
      <c r="D3892" s="2" t="s">
        <v>11762</v>
      </c>
      <c r="E3892" s="2" t="s">
        <v>338</v>
      </c>
      <c r="F3892" s="2" t="s">
        <v>27472</v>
      </c>
      <c r="G3892" s="2" t="s">
        <v>1239</v>
      </c>
      <c r="H3892" s="2" t="s">
        <v>27473</v>
      </c>
      <c r="I3892" s="2" t="s">
        <v>27474</v>
      </c>
      <c r="J3892" s="3" t="s">
        <v>27475</v>
      </c>
      <c r="K3892" s="4">
        <v>44636</v>
      </c>
      <c r="L3892" s="3" t="s">
        <v>5698</v>
      </c>
    </row>
    <row r="3893" spans="1:12" x14ac:dyDescent="0.2">
      <c r="A3893" s="1">
        <v>3892</v>
      </c>
      <c r="B3893" s="2" t="s">
        <v>27476</v>
      </c>
      <c r="C3893" s="2" t="s">
        <v>5038</v>
      </c>
      <c r="D3893" s="2" t="s">
        <v>4264</v>
      </c>
      <c r="E3893" s="2" t="s">
        <v>6239</v>
      </c>
      <c r="F3893" s="2" t="s">
        <v>27477</v>
      </c>
      <c r="G3893" s="2" t="s">
        <v>723</v>
      </c>
      <c r="H3893" s="2">
        <v>4415836670</v>
      </c>
      <c r="I3893" s="2" t="s">
        <v>27478</v>
      </c>
      <c r="J3893" s="3" t="s">
        <v>27479</v>
      </c>
      <c r="K3893" s="4">
        <v>44043</v>
      </c>
      <c r="L3893" s="3" t="s">
        <v>27480</v>
      </c>
    </row>
    <row r="3894" spans="1:12" x14ac:dyDescent="0.2">
      <c r="A3894" s="1">
        <v>3893</v>
      </c>
      <c r="B3894" s="2" t="s">
        <v>27481</v>
      </c>
      <c r="C3894" s="2" t="s">
        <v>3442</v>
      </c>
      <c r="D3894" s="2" t="s">
        <v>1762</v>
      </c>
      <c r="E3894" s="2" t="s">
        <v>13931</v>
      </c>
      <c r="F3894" s="2" t="s">
        <v>20392</v>
      </c>
      <c r="G3894" s="2" t="s">
        <v>4808</v>
      </c>
      <c r="H3894" s="2" t="s">
        <v>27482</v>
      </c>
      <c r="I3894" s="2" t="s">
        <v>27483</v>
      </c>
      <c r="J3894" s="3" t="s">
        <v>27484</v>
      </c>
      <c r="K3894" s="4">
        <v>44576</v>
      </c>
      <c r="L3894" s="3" t="s">
        <v>27485</v>
      </c>
    </row>
    <row r="3895" spans="1:12" x14ac:dyDescent="0.2">
      <c r="A3895" s="1">
        <v>3894</v>
      </c>
      <c r="B3895" s="2" t="s">
        <v>27486</v>
      </c>
      <c r="C3895" s="2" t="s">
        <v>1360</v>
      </c>
      <c r="D3895" s="2" t="s">
        <v>434</v>
      </c>
      <c r="E3895" s="2" t="s">
        <v>27487</v>
      </c>
      <c r="F3895" s="2" t="s">
        <v>27488</v>
      </c>
      <c r="G3895" s="2" t="s">
        <v>9747</v>
      </c>
      <c r="H3895" s="2" t="s">
        <v>27489</v>
      </c>
      <c r="I3895" s="2" t="s">
        <v>27490</v>
      </c>
      <c r="J3895" s="3" t="s">
        <v>27491</v>
      </c>
      <c r="K3895" s="4">
        <v>43985</v>
      </c>
      <c r="L3895" s="3" t="s">
        <v>27492</v>
      </c>
    </row>
    <row r="3896" spans="1:12" x14ac:dyDescent="0.2">
      <c r="A3896" s="1">
        <v>3895</v>
      </c>
      <c r="B3896" s="2" t="s">
        <v>27493</v>
      </c>
      <c r="C3896" s="2" t="s">
        <v>6417</v>
      </c>
      <c r="D3896" s="2" t="s">
        <v>6039</v>
      </c>
      <c r="E3896" s="2" t="s">
        <v>27494</v>
      </c>
      <c r="F3896" s="2" t="s">
        <v>19512</v>
      </c>
      <c r="G3896" s="2" t="s">
        <v>2191</v>
      </c>
      <c r="H3896" s="2" t="s">
        <v>27495</v>
      </c>
      <c r="I3896" s="2" t="s">
        <v>27496</v>
      </c>
      <c r="J3896" s="3" t="s">
        <v>27497</v>
      </c>
      <c r="K3896" s="4">
        <v>44005</v>
      </c>
      <c r="L3896" s="3" t="s">
        <v>27498</v>
      </c>
    </row>
    <row r="3897" spans="1:12" x14ac:dyDescent="0.2">
      <c r="A3897" s="1">
        <v>3896</v>
      </c>
      <c r="B3897" s="2" t="s">
        <v>27499</v>
      </c>
      <c r="C3897" s="2" t="s">
        <v>658</v>
      </c>
      <c r="D3897" s="2" t="s">
        <v>2841</v>
      </c>
      <c r="E3897" s="2" t="s">
        <v>27500</v>
      </c>
      <c r="F3897" s="2" t="s">
        <v>12603</v>
      </c>
      <c r="G3897" s="2" t="s">
        <v>760</v>
      </c>
      <c r="H3897" s="2">
        <f>1-660-291-2166</f>
        <v>-3116</v>
      </c>
      <c r="I3897" s="2" t="s">
        <v>27501</v>
      </c>
      <c r="J3897" s="3" t="s">
        <v>27502</v>
      </c>
      <c r="K3897" s="4">
        <v>44272</v>
      </c>
      <c r="L3897" s="3" t="s">
        <v>27503</v>
      </c>
    </row>
    <row r="3898" spans="1:12" x14ac:dyDescent="0.2">
      <c r="A3898" s="1">
        <v>3897</v>
      </c>
      <c r="B3898" s="2" t="s">
        <v>27504</v>
      </c>
      <c r="C3898" s="2" t="s">
        <v>4946</v>
      </c>
      <c r="D3898" s="2" t="s">
        <v>1662</v>
      </c>
      <c r="E3898" s="2" t="s">
        <v>27505</v>
      </c>
      <c r="F3898" s="2" t="s">
        <v>27506</v>
      </c>
      <c r="G3898" s="2" t="s">
        <v>705</v>
      </c>
      <c r="H3898" s="2">
        <v>5403068979</v>
      </c>
      <c r="I3898" s="2" t="s">
        <v>27507</v>
      </c>
      <c r="J3898" s="3" t="s">
        <v>27508</v>
      </c>
      <c r="K3898" s="4">
        <v>44376</v>
      </c>
      <c r="L3898" s="3" t="s">
        <v>27509</v>
      </c>
    </row>
    <row r="3899" spans="1:12" x14ac:dyDescent="0.2">
      <c r="A3899" s="1">
        <v>3898</v>
      </c>
      <c r="B3899" s="2" t="s">
        <v>27510</v>
      </c>
      <c r="C3899" s="2" t="s">
        <v>683</v>
      </c>
      <c r="D3899" s="2" t="s">
        <v>416</v>
      </c>
      <c r="E3899" s="2" t="s">
        <v>27511</v>
      </c>
      <c r="F3899" s="2" t="s">
        <v>27512</v>
      </c>
      <c r="G3899" s="2" t="s">
        <v>3133</v>
      </c>
      <c r="H3899" s="2" t="s">
        <v>27513</v>
      </c>
      <c r="I3899" s="2" t="s">
        <v>27514</v>
      </c>
      <c r="J3899" s="3" t="s">
        <v>27515</v>
      </c>
      <c r="K3899" s="4">
        <v>44346</v>
      </c>
      <c r="L3899" s="3" t="s">
        <v>27516</v>
      </c>
    </row>
    <row r="3900" spans="1:12" x14ac:dyDescent="0.2">
      <c r="A3900" s="1">
        <v>3899</v>
      </c>
      <c r="B3900" s="2" t="s">
        <v>27517</v>
      </c>
      <c r="C3900" s="2" t="s">
        <v>4638</v>
      </c>
      <c r="D3900" s="2" t="s">
        <v>14364</v>
      </c>
      <c r="E3900" s="2" t="s">
        <v>27518</v>
      </c>
      <c r="F3900" s="2" t="s">
        <v>27519</v>
      </c>
      <c r="G3900" s="2" t="s">
        <v>3679</v>
      </c>
      <c r="H3900" s="2" t="s">
        <v>27520</v>
      </c>
      <c r="I3900" s="2" t="s">
        <v>27521</v>
      </c>
      <c r="J3900" s="3" t="s">
        <v>27522</v>
      </c>
      <c r="K3900" s="4">
        <v>44393</v>
      </c>
      <c r="L3900" s="3" t="s">
        <v>27523</v>
      </c>
    </row>
    <row r="3901" spans="1:12" x14ac:dyDescent="0.2">
      <c r="A3901" s="1">
        <v>3900</v>
      </c>
      <c r="B3901" s="2" t="s">
        <v>27524</v>
      </c>
      <c r="C3901" s="2" t="s">
        <v>16365</v>
      </c>
      <c r="D3901" s="2" t="s">
        <v>2934</v>
      </c>
      <c r="E3901" s="2" t="s">
        <v>27525</v>
      </c>
      <c r="F3901" s="2" t="s">
        <v>27526</v>
      </c>
      <c r="G3901" s="2" t="s">
        <v>98</v>
      </c>
      <c r="H3901" s="2" t="s">
        <v>27527</v>
      </c>
      <c r="I3901" s="2" t="s">
        <v>27528</v>
      </c>
      <c r="J3901" s="3" t="s">
        <v>27529</v>
      </c>
      <c r="K3901" s="4">
        <v>44329</v>
      </c>
      <c r="L3901" s="3" t="s">
        <v>14672</v>
      </c>
    </row>
    <row r="3902" spans="1:12" x14ac:dyDescent="0.2">
      <c r="A3902" s="1">
        <v>3901</v>
      </c>
      <c r="B3902" s="2" t="s">
        <v>27530</v>
      </c>
      <c r="C3902" s="2" t="s">
        <v>850</v>
      </c>
      <c r="D3902" s="2" t="s">
        <v>954</v>
      </c>
      <c r="E3902" s="2" t="s">
        <v>27531</v>
      </c>
      <c r="F3902" s="2" t="s">
        <v>27532</v>
      </c>
      <c r="G3902" s="2" t="s">
        <v>82</v>
      </c>
      <c r="H3902" s="2" t="s">
        <v>27533</v>
      </c>
      <c r="I3902" s="2" t="s">
        <v>27534</v>
      </c>
      <c r="J3902" s="3" t="s">
        <v>27535</v>
      </c>
      <c r="K3902" s="4">
        <v>44176</v>
      </c>
      <c r="L3902" s="3" t="s">
        <v>27536</v>
      </c>
    </row>
    <row r="3903" spans="1:12" x14ac:dyDescent="0.2">
      <c r="A3903" s="1">
        <v>3902</v>
      </c>
      <c r="B3903" s="2" t="s">
        <v>27537</v>
      </c>
      <c r="C3903" s="2" t="s">
        <v>4638</v>
      </c>
      <c r="D3903" s="2" t="s">
        <v>1486</v>
      </c>
      <c r="E3903" s="2" t="s">
        <v>27538</v>
      </c>
      <c r="F3903" s="2" t="s">
        <v>27539</v>
      </c>
      <c r="G3903" s="2" t="s">
        <v>901</v>
      </c>
      <c r="H3903" s="2">
        <v>3684927022</v>
      </c>
      <c r="I3903" s="2" t="s">
        <v>27540</v>
      </c>
      <c r="J3903" s="3" t="s">
        <v>27541</v>
      </c>
      <c r="K3903" s="4">
        <v>44240</v>
      </c>
      <c r="L3903" s="3" t="s">
        <v>27542</v>
      </c>
    </row>
    <row r="3904" spans="1:12" x14ac:dyDescent="0.2">
      <c r="A3904" s="1">
        <v>3903</v>
      </c>
      <c r="B3904" s="2" t="s">
        <v>27543</v>
      </c>
      <c r="C3904" s="2" t="s">
        <v>434</v>
      </c>
      <c r="D3904" s="2" t="s">
        <v>21303</v>
      </c>
      <c r="E3904" s="2" t="s">
        <v>27544</v>
      </c>
      <c r="F3904" s="2" t="s">
        <v>27545</v>
      </c>
      <c r="G3904" s="2" t="s">
        <v>1846</v>
      </c>
      <c r="H3904" s="2" t="s">
        <v>27546</v>
      </c>
      <c r="I3904" s="2" t="s">
        <v>27547</v>
      </c>
      <c r="J3904" s="3" t="s">
        <v>27548</v>
      </c>
      <c r="K3904" s="4">
        <v>44688</v>
      </c>
      <c r="L3904" s="3" t="s">
        <v>27549</v>
      </c>
    </row>
    <row r="3905" spans="1:12" x14ac:dyDescent="0.2">
      <c r="A3905" s="1">
        <v>3904</v>
      </c>
      <c r="B3905" s="2" t="s">
        <v>27550</v>
      </c>
      <c r="C3905" s="2" t="s">
        <v>12379</v>
      </c>
      <c r="D3905" s="2" t="s">
        <v>25937</v>
      </c>
      <c r="E3905" s="2" t="s">
        <v>27551</v>
      </c>
      <c r="F3905" s="2" t="s">
        <v>27552</v>
      </c>
      <c r="G3905" s="2" t="s">
        <v>467</v>
      </c>
      <c r="H3905" s="2" t="s">
        <v>27553</v>
      </c>
      <c r="I3905" s="2" t="s">
        <v>27554</v>
      </c>
      <c r="J3905" s="3" t="s">
        <v>27555</v>
      </c>
      <c r="K3905" s="4">
        <v>44494</v>
      </c>
      <c r="L3905" s="3" t="s">
        <v>27556</v>
      </c>
    </row>
    <row r="3906" spans="1:12" x14ac:dyDescent="0.2">
      <c r="A3906" s="1">
        <v>3905</v>
      </c>
      <c r="B3906" s="2" t="s">
        <v>27557</v>
      </c>
      <c r="C3906" s="2" t="s">
        <v>7699</v>
      </c>
      <c r="D3906" s="2" t="s">
        <v>2951</v>
      </c>
      <c r="E3906" s="2" t="s">
        <v>27558</v>
      </c>
      <c r="F3906" s="2" t="s">
        <v>27559</v>
      </c>
      <c r="G3906" s="2" t="s">
        <v>293</v>
      </c>
      <c r="H3906" s="2" t="s">
        <v>27560</v>
      </c>
      <c r="I3906" s="2" t="s">
        <v>27561</v>
      </c>
      <c r="J3906" s="3" t="s">
        <v>27562</v>
      </c>
      <c r="K3906" s="4">
        <v>44212</v>
      </c>
      <c r="L3906" s="3" t="s">
        <v>27563</v>
      </c>
    </row>
    <row r="3907" spans="1:12" x14ac:dyDescent="0.2">
      <c r="A3907" s="1">
        <v>3906</v>
      </c>
      <c r="B3907" s="2" t="s">
        <v>27564</v>
      </c>
      <c r="C3907" s="2" t="s">
        <v>1093</v>
      </c>
      <c r="D3907" s="2" t="s">
        <v>18031</v>
      </c>
      <c r="E3907" s="2" t="s">
        <v>27565</v>
      </c>
      <c r="F3907" s="2" t="s">
        <v>27566</v>
      </c>
      <c r="G3907" s="2" t="s">
        <v>1231</v>
      </c>
      <c r="H3907" s="2" t="s">
        <v>27567</v>
      </c>
      <c r="I3907" s="2" t="s">
        <v>27568</v>
      </c>
      <c r="J3907" s="3" t="s">
        <v>27569</v>
      </c>
      <c r="K3907" s="4">
        <v>44035</v>
      </c>
      <c r="L3907" s="3" t="s">
        <v>27570</v>
      </c>
    </row>
    <row r="3908" spans="1:12" x14ac:dyDescent="0.2">
      <c r="A3908" s="1">
        <v>3907</v>
      </c>
      <c r="B3908" s="2" t="s">
        <v>27571</v>
      </c>
      <c r="C3908" s="2" t="s">
        <v>3204</v>
      </c>
      <c r="D3908" s="2" t="s">
        <v>3105</v>
      </c>
      <c r="E3908" s="2" t="s">
        <v>27572</v>
      </c>
      <c r="F3908" s="2" t="s">
        <v>27573</v>
      </c>
      <c r="G3908" s="2" t="s">
        <v>6506</v>
      </c>
      <c r="H3908" s="2" t="s">
        <v>27574</v>
      </c>
      <c r="I3908" s="2" t="s">
        <v>27575</v>
      </c>
      <c r="J3908" s="3" t="s">
        <v>27576</v>
      </c>
      <c r="K3908" s="4">
        <v>44379</v>
      </c>
      <c r="L3908" s="3" t="s">
        <v>27577</v>
      </c>
    </row>
    <row r="3909" spans="1:12" x14ac:dyDescent="0.2">
      <c r="A3909" s="1">
        <v>3908</v>
      </c>
      <c r="B3909" s="2" t="s">
        <v>27578</v>
      </c>
      <c r="C3909" s="2" t="s">
        <v>1530</v>
      </c>
      <c r="D3909" s="2" t="s">
        <v>1378</v>
      </c>
      <c r="E3909" s="2" t="s">
        <v>27579</v>
      </c>
      <c r="F3909" s="2" t="s">
        <v>27580</v>
      </c>
      <c r="G3909" s="2" t="s">
        <v>2378</v>
      </c>
      <c r="H3909" s="2" t="s">
        <v>27581</v>
      </c>
      <c r="I3909" s="2" t="s">
        <v>27582</v>
      </c>
      <c r="J3909" s="3" t="s">
        <v>27583</v>
      </c>
      <c r="K3909" s="4">
        <v>44016</v>
      </c>
      <c r="L3909" s="3" t="s">
        <v>27584</v>
      </c>
    </row>
    <row r="3910" spans="1:12" x14ac:dyDescent="0.2">
      <c r="A3910" s="1">
        <v>3909</v>
      </c>
      <c r="B3910" s="2" t="s">
        <v>27585</v>
      </c>
      <c r="C3910" s="2" t="s">
        <v>16163</v>
      </c>
      <c r="D3910" s="2" t="s">
        <v>1085</v>
      </c>
      <c r="E3910" s="2" t="s">
        <v>27586</v>
      </c>
      <c r="F3910" s="2" t="s">
        <v>27587</v>
      </c>
      <c r="G3910" s="2" t="s">
        <v>162</v>
      </c>
      <c r="H3910" s="2" t="s">
        <v>27588</v>
      </c>
      <c r="I3910" s="2" t="s">
        <v>27589</v>
      </c>
      <c r="J3910" s="3" t="s">
        <v>27590</v>
      </c>
      <c r="K3910" s="4">
        <v>44325</v>
      </c>
      <c r="L3910" s="3" t="s">
        <v>27591</v>
      </c>
    </row>
    <row r="3911" spans="1:12" x14ac:dyDescent="0.2">
      <c r="A3911" s="1">
        <v>3910</v>
      </c>
      <c r="B3911" s="2" t="s">
        <v>27592</v>
      </c>
      <c r="C3911" s="2" t="s">
        <v>3052</v>
      </c>
      <c r="D3911" s="2" t="s">
        <v>21079</v>
      </c>
      <c r="E3911" s="2" t="s">
        <v>27593</v>
      </c>
      <c r="F3911" s="2" t="s">
        <v>27594</v>
      </c>
      <c r="G3911" s="2" t="s">
        <v>957</v>
      </c>
      <c r="H3911" s="2" t="s">
        <v>27595</v>
      </c>
      <c r="I3911" s="2">
        <v>596122823</v>
      </c>
      <c r="J3911" s="3" t="s">
        <v>27596</v>
      </c>
      <c r="K3911" s="4">
        <v>44378</v>
      </c>
      <c r="L3911" s="3" t="s">
        <v>27597</v>
      </c>
    </row>
    <row r="3912" spans="1:12" x14ac:dyDescent="0.2">
      <c r="A3912" s="1">
        <v>3911</v>
      </c>
      <c r="B3912" s="2" t="s">
        <v>27598</v>
      </c>
      <c r="C3912" s="2" t="s">
        <v>737</v>
      </c>
      <c r="D3912" s="2" t="s">
        <v>1333</v>
      </c>
      <c r="E3912" s="2" t="s">
        <v>27599</v>
      </c>
      <c r="F3912" s="2" t="s">
        <v>27600</v>
      </c>
      <c r="G3912" s="2" t="s">
        <v>4042</v>
      </c>
      <c r="H3912" s="2" t="s">
        <v>27601</v>
      </c>
      <c r="I3912" s="2" t="s">
        <v>27602</v>
      </c>
      <c r="J3912" s="3" t="s">
        <v>27603</v>
      </c>
      <c r="K3912" s="4">
        <v>44195</v>
      </c>
      <c r="L3912" s="3" t="s">
        <v>27604</v>
      </c>
    </row>
    <row r="3913" spans="1:12" x14ac:dyDescent="0.2">
      <c r="A3913" s="1">
        <v>3912</v>
      </c>
      <c r="B3913" s="2" t="s">
        <v>27605</v>
      </c>
      <c r="C3913" s="2" t="s">
        <v>5316</v>
      </c>
      <c r="D3913" s="2" t="s">
        <v>1572</v>
      </c>
      <c r="E3913" s="2" t="s">
        <v>27606</v>
      </c>
      <c r="F3913" s="2" t="s">
        <v>27607</v>
      </c>
      <c r="G3913" s="2" t="s">
        <v>2127</v>
      </c>
      <c r="H3913" s="2" t="s">
        <v>27608</v>
      </c>
      <c r="I3913" s="2" t="s">
        <v>27609</v>
      </c>
      <c r="J3913" s="3" t="s">
        <v>27610</v>
      </c>
      <c r="K3913" s="4">
        <v>44226</v>
      </c>
      <c r="L3913" s="3" t="s">
        <v>27611</v>
      </c>
    </row>
    <row r="3914" spans="1:12" x14ac:dyDescent="0.2">
      <c r="A3914" s="1">
        <v>3913</v>
      </c>
      <c r="B3914" s="2" t="s">
        <v>27612</v>
      </c>
      <c r="C3914" s="2" t="s">
        <v>2261</v>
      </c>
      <c r="D3914" s="2" t="s">
        <v>16405</v>
      </c>
      <c r="E3914" s="2" t="s">
        <v>27613</v>
      </c>
      <c r="F3914" s="2" t="s">
        <v>27614</v>
      </c>
      <c r="G3914" s="2" t="s">
        <v>723</v>
      </c>
      <c r="H3914" s="2" t="s">
        <v>27615</v>
      </c>
      <c r="I3914" s="2" t="s">
        <v>27616</v>
      </c>
      <c r="J3914" s="3" t="s">
        <v>27617</v>
      </c>
      <c r="K3914" s="4">
        <v>44120</v>
      </c>
      <c r="L3914" s="3" t="s">
        <v>27618</v>
      </c>
    </row>
    <row r="3915" spans="1:12" x14ac:dyDescent="0.2">
      <c r="A3915" s="1">
        <v>3914</v>
      </c>
      <c r="B3915" s="2" t="s">
        <v>27619</v>
      </c>
      <c r="C3915" s="2" t="s">
        <v>1852</v>
      </c>
      <c r="D3915" s="2" t="s">
        <v>365</v>
      </c>
      <c r="E3915" s="2" t="s">
        <v>27620</v>
      </c>
      <c r="F3915" s="2" t="s">
        <v>27621</v>
      </c>
      <c r="G3915" s="2" t="s">
        <v>4778</v>
      </c>
      <c r="H3915" s="2" t="s">
        <v>27622</v>
      </c>
      <c r="I3915" s="2" t="s">
        <v>27623</v>
      </c>
      <c r="J3915" s="3" t="s">
        <v>27624</v>
      </c>
      <c r="K3915" s="4">
        <v>44503</v>
      </c>
      <c r="L3915" s="3" t="s">
        <v>27625</v>
      </c>
    </row>
    <row r="3916" spans="1:12" x14ac:dyDescent="0.2">
      <c r="A3916" s="1">
        <v>3915</v>
      </c>
      <c r="B3916" s="2" t="s">
        <v>27626</v>
      </c>
      <c r="C3916" s="2" t="s">
        <v>2959</v>
      </c>
      <c r="D3916" s="2" t="s">
        <v>4591</v>
      </c>
      <c r="E3916" s="2" t="s">
        <v>27627</v>
      </c>
      <c r="F3916" s="2" t="s">
        <v>27628</v>
      </c>
      <c r="G3916" s="2" t="s">
        <v>330</v>
      </c>
      <c r="H3916" s="2" t="s">
        <v>27629</v>
      </c>
      <c r="I3916" s="2" t="s">
        <v>27630</v>
      </c>
      <c r="J3916" s="3" t="s">
        <v>27631</v>
      </c>
      <c r="K3916" s="4">
        <v>44648</v>
      </c>
      <c r="L3916" s="3" t="s">
        <v>27632</v>
      </c>
    </row>
    <row r="3917" spans="1:12" x14ac:dyDescent="0.2">
      <c r="A3917" s="1">
        <v>3916</v>
      </c>
      <c r="B3917" s="2" t="s">
        <v>27633</v>
      </c>
      <c r="C3917" s="2" t="s">
        <v>982</v>
      </c>
      <c r="D3917" s="2" t="s">
        <v>8168</v>
      </c>
      <c r="E3917" s="2" t="s">
        <v>27634</v>
      </c>
      <c r="F3917" s="2" t="s">
        <v>27635</v>
      </c>
      <c r="G3917" s="2" t="s">
        <v>696</v>
      </c>
      <c r="H3917" s="2">
        <f>1-549-17-1307</f>
        <v>-1872</v>
      </c>
      <c r="I3917" s="2" t="s">
        <v>27636</v>
      </c>
      <c r="J3917" s="3" t="s">
        <v>27637</v>
      </c>
      <c r="K3917" s="4">
        <v>44180</v>
      </c>
      <c r="L3917" s="3" t="s">
        <v>27638</v>
      </c>
    </row>
    <row r="3918" spans="1:12" x14ac:dyDescent="0.2">
      <c r="A3918" s="1">
        <v>3917</v>
      </c>
      <c r="B3918" s="2" t="s">
        <v>27639</v>
      </c>
      <c r="C3918" s="2" t="s">
        <v>1922</v>
      </c>
      <c r="D3918" s="2" t="s">
        <v>3752</v>
      </c>
      <c r="E3918" s="2" t="s">
        <v>27640</v>
      </c>
      <c r="F3918" s="2" t="s">
        <v>27641</v>
      </c>
      <c r="G3918" s="2" t="s">
        <v>2033</v>
      </c>
      <c r="H3918" s="2" t="s">
        <v>27642</v>
      </c>
      <c r="I3918" s="2" t="s">
        <v>27643</v>
      </c>
      <c r="J3918" s="3" t="s">
        <v>27644</v>
      </c>
      <c r="K3918" s="4">
        <v>44614</v>
      </c>
      <c r="L3918" s="3" t="s">
        <v>18338</v>
      </c>
    </row>
    <row r="3919" spans="1:12" x14ac:dyDescent="0.2">
      <c r="A3919" s="1">
        <v>3918</v>
      </c>
      <c r="B3919" s="2" t="s">
        <v>27645</v>
      </c>
      <c r="C3919" s="2" t="s">
        <v>3492</v>
      </c>
      <c r="D3919" s="2" t="s">
        <v>22993</v>
      </c>
      <c r="E3919" s="2" t="s">
        <v>27646</v>
      </c>
      <c r="F3919" s="2" t="s">
        <v>27647</v>
      </c>
      <c r="G3919" s="2" t="s">
        <v>1674</v>
      </c>
      <c r="H3919" s="2" t="s">
        <v>27648</v>
      </c>
      <c r="I3919" s="2">
        <v>2651828658</v>
      </c>
      <c r="J3919" s="3" t="s">
        <v>27649</v>
      </c>
      <c r="K3919" s="4">
        <v>44554</v>
      </c>
      <c r="L3919" s="3" t="s">
        <v>27650</v>
      </c>
    </row>
    <row r="3920" spans="1:12" x14ac:dyDescent="0.2">
      <c r="A3920" s="1">
        <v>3919</v>
      </c>
      <c r="B3920" s="2" t="s">
        <v>27651</v>
      </c>
      <c r="C3920" s="2" t="s">
        <v>6463</v>
      </c>
      <c r="D3920" s="2" t="s">
        <v>10851</v>
      </c>
      <c r="E3920" s="2" t="s">
        <v>27652</v>
      </c>
      <c r="F3920" s="2" t="s">
        <v>27653</v>
      </c>
      <c r="G3920" s="2" t="s">
        <v>4281</v>
      </c>
      <c r="H3920" s="2" t="s">
        <v>27654</v>
      </c>
      <c r="I3920" s="2" t="s">
        <v>27655</v>
      </c>
      <c r="J3920" s="3" t="s">
        <v>27656</v>
      </c>
      <c r="K3920" s="4">
        <v>44217</v>
      </c>
      <c r="L3920" s="3" t="s">
        <v>27657</v>
      </c>
    </row>
    <row r="3921" spans="1:12" x14ac:dyDescent="0.2">
      <c r="A3921" s="1">
        <v>3920</v>
      </c>
      <c r="B3921" s="2" t="s">
        <v>27658</v>
      </c>
      <c r="C3921" s="2" t="s">
        <v>4241</v>
      </c>
      <c r="D3921" s="2" t="s">
        <v>18666</v>
      </c>
      <c r="E3921" s="2" t="s">
        <v>27659</v>
      </c>
      <c r="F3921" s="2" t="s">
        <v>22528</v>
      </c>
      <c r="G3921" s="2" t="s">
        <v>3808</v>
      </c>
      <c r="H3921" s="2" t="s">
        <v>27660</v>
      </c>
      <c r="I3921" s="2" t="s">
        <v>27661</v>
      </c>
      <c r="J3921" s="3" t="s">
        <v>27662</v>
      </c>
      <c r="K3921" s="4">
        <v>43835</v>
      </c>
      <c r="L3921" s="3" t="s">
        <v>27663</v>
      </c>
    </row>
    <row r="3922" spans="1:12" x14ac:dyDescent="0.2">
      <c r="A3922" s="1">
        <v>3921</v>
      </c>
      <c r="B3922" s="2" t="s">
        <v>27664</v>
      </c>
      <c r="C3922" s="2" t="s">
        <v>2640</v>
      </c>
      <c r="D3922" s="2" t="s">
        <v>18420</v>
      </c>
      <c r="E3922" s="2" t="s">
        <v>27665</v>
      </c>
      <c r="F3922" s="2" t="s">
        <v>27666</v>
      </c>
      <c r="G3922" s="2" t="s">
        <v>162</v>
      </c>
      <c r="H3922" s="2">
        <v>9467784711</v>
      </c>
      <c r="I3922" s="2" t="s">
        <v>27667</v>
      </c>
      <c r="J3922" s="3" t="s">
        <v>27668</v>
      </c>
      <c r="K3922" s="4">
        <v>44070</v>
      </c>
      <c r="L3922" s="3" t="s">
        <v>27669</v>
      </c>
    </row>
    <row r="3923" spans="1:12" x14ac:dyDescent="0.2">
      <c r="A3923" s="1">
        <v>3922</v>
      </c>
      <c r="B3923" s="2" t="s">
        <v>27670</v>
      </c>
      <c r="C3923" s="2" t="s">
        <v>526</v>
      </c>
      <c r="D3923" s="2" t="s">
        <v>12082</v>
      </c>
      <c r="E3923" s="2" t="s">
        <v>27671</v>
      </c>
      <c r="F3923" s="2" t="s">
        <v>27672</v>
      </c>
      <c r="G3923" s="2" t="s">
        <v>419</v>
      </c>
      <c r="H3923" s="2" t="s">
        <v>27673</v>
      </c>
      <c r="I3923" s="2" t="s">
        <v>27674</v>
      </c>
      <c r="J3923" s="3" t="s">
        <v>27675</v>
      </c>
      <c r="K3923" s="4">
        <v>44004</v>
      </c>
      <c r="L3923" s="3" t="s">
        <v>27676</v>
      </c>
    </row>
    <row r="3924" spans="1:12" x14ac:dyDescent="0.2">
      <c r="A3924" s="1">
        <v>3923</v>
      </c>
      <c r="B3924" s="2" t="s">
        <v>27677</v>
      </c>
      <c r="C3924" s="2" t="s">
        <v>2086</v>
      </c>
      <c r="D3924" s="2" t="s">
        <v>20805</v>
      </c>
      <c r="E3924" s="2" t="s">
        <v>27678</v>
      </c>
      <c r="F3924" s="2" t="s">
        <v>27679</v>
      </c>
      <c r="G3924" s="2" t="s">
        <v>3015</v>
      </c>
      <c r="H3924" s="2" t="s">
        <v>27680</v>
      </c>
      <c r="I3924" s="2" t="s">
        <v>27681</v>
      </c>
      <c r="J3924" s="3" t="s">
        <v>27682</v>
      </c>
      <c r="K3924" s="4">
        <v>44169</v>
      </c>
      <c r="L3924" s="3" t="s">
        <v>27683</v>
      </c>
    </row>
    <row r="3925" spans="1:12" x14ac:dyDescent="0.2">
      <c r="A3925" s="1">
        <v>3924</v>
      </c>
      <c r="B3925" s="2" t="s">
        <v>27684</v>
      </c>
      <c r="C3925" s="2" t="s">
        <v>13944</v>
      </c>
      <c r="D3925" s="2" t="s">
        <v>85</v>
      </c>
      <c r="E3925" s="2" t="s">
        <v>27685</v>
      </c>
      <c r="F3925" s="2" t="s">
        <v>27686</v>
      </c>
      <c r="G3925" s="2" t="s">
        <v>2826</v>
      </c>
      <c r="H3925" s="2">
        <v>6732194864</v>
      </c>
      <c r="I3925" s="2" t="s">
        <v>27687</v>
      </c>
      <c r="J3925" s="3" t="s">
        <v>27688</v>
      </c>
      <c r="K3925" s="4">
        <v>43904</v>
      </c>
      <c r="L3925" s="3" t="s">
        <v>27689</v>
      </c>
    </row>
    <row r="3926" spans="1:12" x14ac:dyDescent="0.2">
      <c r="A3926" s="1">
        <v>3925</v>
      </c>
      <c r="B3926" s="2" t="s">
        <v>27690</v>
      </c>
      <c r="C3926" s="2" t="s">
        <v>10084</v>
      </c>
      <c r="D3926" s="2" t="s">
        <v>2148</v>
      </c>
      <c r="E3926" s="2" t="s">
        <v>27691</v>
      </c>
      <c r="F3926" s="2" t="s">
        <v>27692</v>
      </c>
      <c r="G3926" s="2" t="s">
        <v>4010</v>
      </c>
      <c r="H3926" s="2" t="s">
        <v>27693</v>
      </c>
      <c r="I3926" s="2" t="s">
        <v>27694</v>
      </c>
      <c r="J3926" s="3" t="s">
        <v>27695</v>
      </c>
      <c r="K3926" s="4">
        <v>44256</v>
      </c>
      <c r="L3926" s="3" t="s">
        <v>27696</v>
      </c>
    </row>
    <row r="3927" spans="1:12" x14ac:dyDescent="0.2">
      <c r="A3927" s="1">
        <v>3926</v>
      </c>
      <c r="B3927" s="2" t="s">
        <v>27697</v>
      </c>
      <c r="C3927" s="2" t="s">
        <v>3854</v>
      </c>
      <c r="D3927" s="2" t="s">
        <v>18420</v>
      </c>
      <c r="E3927" s="2" t="s">
        <v>27698</v>
      </c>
      <c r="F3927" s="2" t="s">
        <v>27699</v>
      </c>
      <c r="G3927" s="2" t="s">
        <v>27</v>
      </c>
      <c r="H3927" s="2" t="s">
        <v>27700</v>
      </c>
      <c r="I3927" s="2" t="s">
        <v>27701</v>
      </c>
      <c r="J3927" s="3" t="s">
        <v>27702</v>
      </c>
      <c r="K3927" s="4">
        <v>44619</v>
      </c>
      <c r="L3927" s="3" t="s">
        <v>27703</v>
      </c>
    </row>
    <row r="3928" spans="1:12" x14ac:dyDescent="0.2">
      <c r="A3928" s="1">
        <v>3927</v>
      </c>
      <c r="B3928" s="2" t="s">
        <v>27704</v>
      </c>
      <c r="C3928" s="2" t="s">
        <v>6355</v>
      </c>
      <c r="D3928" s="2" t="s">
        <v>498</v>
      </c>
      <c r="E3928" s="2" t="s">
        <v>27705</v>
      </c>
      <c r="F3928" s="2" t="s">
        <v>27706</v>
      </c>
      <c r="G3928" s="2" t="s">
        <v>4545</v>
      </c>
      <c r="H3928" s="2" t="s">
        <v>27707</v>
      </c>
      <c r="I3928" s="2" t="s">
        <v>27708</v>
      </c>
      <c r="J3928" s="3" t="s">
        <v>27709</v>
      </c>
      <c r="K3928" s="4">
        <v>44157</v>
      </c>
      <c r="L3928" s="3" t="s">
        <v>27710</v>
      </c>
    </row>
    <row r="3929" spans="1:12" x14ac:dyDescent="0.2">
      <c r="A3929" s="1">
        <v>3928</v>
      </c>
      <c r="B3929" s="2" t="s">
        <v>27711</v>
      </c>
      <c r="C3929" s="2" t="s">
        <v>1154</v>
      </c>
      <c r="D3929" s="2" t="s">
        <v>9025</v>
      </c>
      <c r="E3929" s="2" t="s">
        <v>27712</v>
      </c>
      <c r="F3929" s="2" t="s">
        <v>27713</v>
      </c>
      <c r="G3929" s="2" t="s">
        <v>3729</v>
      </c>
      <c r="H3929" s="2" t="s">
        <v>27714</v>
      </c>
      <c r="I3929" s="2" t="s">
        <v>27715</v>
      </c>
      <c r="J3929" s="3" t="s">
        <v>27716</v>
      </c>
      <c r="K3929" s="4">
        <v>44283</v>
      </c>
      <c r="L3929" s="3" t="s">
        <v>27717</v>
      </c>
    </row>
    <row r="3930" spans="1:12" x14ac:dyDescent="0.2">
      <c r="A3930" s="1">
        <v>3929</v>
      </c>
      <c r="B3930" s="2" t="s">
        <v>27718</v>
      </c>
      <c r="C3930" s="2" t="s">
        <v>3268</v>
      </c>
      <c r="D3930" s="2" t="s">
        <v>2245</v>
      </c>
      <c r="E3930" s="2" t="s">
        <v>27719</v>
      </c>
      <c r="F3930" s="2" t="s">
        <v>27720</v>
      </c>
      <c r="G3930" s="2" t="s">
        <v>1973</v>
      </c>
      <c r="H3930" s="2" t="s">
        <v>27721</v>
      </c>
      <c r="I3930" s="2" t="s">
        <v>27722</v>
      </c>
      <c r="J3930" s="3" t="s">
        <v>27723</v>
      </c>
      <c r="K3930" s="4">
        <v>44631</v>
      </c>
      <c r="L3930" s="3" t="s">
        <v>27724</v>
      </c>
    </row>
    <row r="3931" spans="1:12" x14ac:dyDescent="0.2">
      <c r="A3931" s="1">
        <v>3930</v>
      </c>
      <c r="B3931" s="2" t="s">
        <v>27725</v>
      </c>
      <c r="C3931" s="2" t="s">
        <v>6497</v>
      </c>
      <c r="D3931" s="2" t="s">
        <v>8080</v>
      </c>
      <c r="E3931" s="2" t="s">
        <v>27726</v>
      </c>
      <c r="F3931" s="2" t="s">
        <v>27727</v>
      </c>
      <c r="G3931" s="2" t="s">
        <v>7345</v>
      </c>
      <c r="H3931" s="2" t="s">
        <v>27728</v>
      </c>
      <c r="I3931" s="2" t="s">
        <v>27729</v>
      </c>
      <c r="J3931" s="3" t="s">
        <v>27730</v>
      </c>
      <c r="K3931" s="4">
        <v>44429</v>
      </c>
      <c r="L3931" s="3" t="s">
        <v>27731</v>
      </c>
    </row>
    <row r="3932" spans="1:12" x14ac:dyDescent="0.2">
      <c r="A3932" s="1">
        <v>3931</v>
      </c>
      <c r="B3932" s="2" t="s">
        <v>27732</v>
      </c>
      <c r="C3932" s="2" t="s">
        <v>6497</v>
      </c>
      <c r="D3932" s="2" t="s">
        <v>18420</v>
      </c>
      <c r="E3932" s="2" t="s">
        <v>27733</v>
      </c>
      <c r="F3932" s="2" t="s">
        <v>27734</v>
      </c>
      <c r="G3932" s="2" t="s">
        <v>1317</v>
      </c>
      <c r="H3932" s="2" t="s">
        <v>27735</v>
      </c>
      <c r="I3932" s="2" t="s">
        <v>27736</v>
      </c>
      <c r="J3932" s="3" t="s">
        <v>27737</v>
      </c>
      <c r="K3932" s="4">
        <v>44370</v>
      </c>
      <c r="L3932" s="3" t="s">
        <v>27738</v>
      </c>
    </row>
    <row r="3933" spans="1:12" x14ac:dyDescent="0.2">
      <c r="A3933" s="1">
        <v>3932</v>
      </c>
      <c r="B3933" s="2" t="s">
        <v>27739</v>
      </c>
      <c r="C3933" s="2" t="s">
        <v>6031</v>
      </c>
      <c r="D3933" s="2" t="s">
        <v>963</v>
      </c>
      <c r="E3933" s="2" t="s">
        <v>9263</v>
      </c>
      <c r="F3933" s="2" t="s">
        <v>27740</v>
      </c>
      <c r="G3933" s="2" t="s">
        <v>3015</v>
      </c>
      <c r="H3933" s="2" t="s">
        <v>27741</v>
      </c>
      <c r="I3933" s="2" t="s">
        <v>27742</v>
      </c>
      <c r="J3933" s="3" t="s">
        <v>27743</v>
      </c>
      <c r="K3933" s="4">
        <v>44063</v>
      </c>
      <c r="L3933" s="3" t="s">
        <v>27744</v>
      </c>
    </row>
    <row r="3934" spans="1:12" x14ac:dyDescent="0.2">
      <c r="A3934" s="1">
        <v>3933</v>
      </c>
      <c r="B3934" s="2" t="s">
        <v>27745</v>
      </c>
      <c r="C3934" s="2" t="s">
        <v>27746</v>
      </c>
      <c r="D3934" s="2" t="s">
        <v>1378</v>
      </c>
      <c r="E3934" s="2" t="s">
        <v>27747</v>
      </c>
      <c r="F3934" s="2" t="s">
        <v>27748</v>
      </c>
      <c r="G3934" s="2" t="s">
        <v>2033</v>
      </c>
      <c r="H3934" s="2" t="s">
        <v>27749</v>
      </c>
      <c r="I3934" s="2" t="s">
        <v>27750</v>
      </c>
      <c r="J3934" s="3" t="s">
        <v>27751</v>
      </c>
      <c r="K3934" s="4">
        <v>44060</v>
      </c>
      <c r="L3934" s="3" t="s">
        <v>27752</v>
      </c>
    </row>
    <row r="3935" spans="1:12" x14ac:dyDescent="0.2">
      <c r="A3935" s="1">
        <v>3934</v>
      </c>
      <c r="B3935" s="2" t="s">
        <v>27753</v>
      </c>
      <c r="C3935" s="2" t="s">
        <v>6813</v>
      </c>
      <c r="D3935" s="2" t="s">
        <v>6156</v>
      </c>
      <c r="E3935" s="2" t="s">
        <v>27754</v>
      </c>
      <c r="F3935" s="2" t="s">
        <v>27755</v>
      </c>
      <c r="G3935" s="2" t="s">
        <v>2515</v>
      </c>
      <c r="H3935" s="2" t="s">
        <v>27756</v>
      </c>
      <c r="I3935" s="2" t="s">
        <v>27757</v>
      </c>
      <c r="J3935" s="3" t="s">
        <v>27758</v>
      </c>
      <c r="K3935" s="4">
        <v>43863</v>
      </c>
      <c r="L3935" s="3" t="s">
        <v>27759</v>
      </c>
    </row>
    <row r="3936" spans="1:12" x14ac:dyDescent="0.2">
      <c r="A3936" s="1">
        <v>3935</v>
      </c>
      <c r="B3936" s="2" t="s">
        <v>27760</v>
      </c>
      <c r="C3936" s="2" t="s">
        <v>1798</v>
      </c>
      <c r="D3936" s="2" t="s">
        <v>20827</v>
      </c>
      <c r="E3936" s="2" t="s">
        <v>27761</v>
      </c>
      <c r="F3936" s="2" t="s">
        <v>27762</v>
      </c>
      <c r="G3936" s="2" t="s">
        <v>1925</v>
      </c>
      <c r="H3936" s="2" t="s">
        <v>27763</v>
      </c>
      <c r="I3936" s="2" t="s">
        <v>27764</v>
      </c>
      <c r="J3936" s="3" t="s">
        <v>27765</v>
      </c>
      <c r="K3936" s="4">
        <v>44285</v>
      </c>
      <c r="L3936" s="3" t="s">
        <v>27766</v>
      </c>
    </row>
    <row r="3937" spans="1:12" x14ac:dyDescent="0.2">
      <c r="A3937" s="1">
        <v>3936</v>
      </c>
      <c r="B3937" s="2" t="s">
        <v>27767</v>
      </c>
      <c r="C3937" s="2" t="s">
        <v>7026</v>
      </c>
      <c r="D3937" s="2" t="s">
        <v>4755</v>
      </c>
      <c r="E3937" s="2" t="s">
        <v>27768</v>
      </c>
      <c r="F3937" s="2" t="s">
        <v>27769</v>
      </c>
      <c r="G3937" s="2" t="s">
        <v>4507</v>
      </c>
      <c r="H3937" s="2" t="s">
        <v>27770</v>
      </c>
      <c r="I3937" s="2" t="s">
        <v>27771</v>
      </c>
      <c r="J3937" s="3" t="s">
        <v>27772</v>
      </c>
      <c r="K3937" s="4">
        <v>43917</v>
      </c>
      <c r="L3937" s="3" t="s">
        <v>27773</v>
      </c>
    </row>
    <row r="3938" spans="1:12" x14ac:dyDescent="0.2">
      <c r="A3938" s="1">
        <v>3937</v>
      </c>
      <c r="B3938" s="2" t="s">
        <v>27774</v>
      </c>
      <c r="C3938" s="2" t="s">
        <v>2899</v>
      </c>
      <c r="D3938" s="2" t="s">
        <v>3709</v>
      </c>
      <c r="E3938" s="2" t="s">
        <v>27775</v>
      </c>
      <c r="F3938" s="2" t="s">
        <v>27776</v>
      </c>
      <c r="G3938" s="2" t="s">
        <v>54</v>
      </c>
      <c r="H3938" s="2" t="s">
        <v>27777</v>
      </c>
      <c r="I3938" s="2">
        <v>7423911087</v>
      </c>
      <c r="J3938" s="3" t="s">
        <v>27778</v>
      </c>
      <c r="K3938" s="4">
        <v>44501</v>
      </c>
      <c r="L3938" s="3" t="s">
        <v>27779</v>
      </c>
    </row>
    <row r="3939" spans="1:12" x14ac:dyDescent="0.2">
      <c r="A3939" s="1">
        <v>3938</v>
      </c>
      <c r="B3939" s="2" t="s">
        <v>27780</v>
      </c>
      <c r="C3939" s="2" t="s">
        <v>1459</v>
      </c>
      <c r="D3939" s="2" t="s">
        <v>11237</v>
      </c>
      <c r="E3939" s="2" t="s">
        <v>27781</v>
      </c>
      <c r="F3939" s="2" t="s">
        <v>27782</v>
      </c>
      <c r="G3939" s="2" t="s">
        <v>1925</v>
      </c>
      <c r="H3939" s="2" t="s">
        <v>27783</v>
      </c>
      <c r="I3939" s="2" t="s">
        <v>27784</v>
      </c>
      <c r="J3939" s="3" t="s">
        <v>27785</v>
      </c>
      <c r="K3939" s="4">
        <v>44685</v>
      </c>
      <c r="L3939" s="3" t="s">
        <v>27786</v>
      </c>
    </row>
    <row r="3940" spans="1:12" x14ac:dyDescent="0.2">
      <c r="A3940" s="1">
        <v>3939</v>
      </c>
      <c r="B3940" s="2" t="s">
        <v>27787</v>
      </c>
      <c r="C3940" s="2" t="s">
        <v>7728</v>
      </c>
      <c r="D3940" s="2" t="s">
        <v>1228</v>
      </c>
      <c r="E3940" s="2" t="s">
        <v>27788</v>
      </c>
      <c r="F3940" s="2" t="s">
        <v>27789</v>
      </c>
      <c r="G3940" s="2" t="s">
        <v>864</v>
      </c>
      <c r="H3940" s="2" t="s">
        <v>27790</v>
      </c>
      <c r="I3940" s="2" t="s">
        <v>27791</v>
      </c>
      <c r="J3940" s="3" t="s">
        <v>27792</v>
      </c>
      <c r="K3940" s="4">
        <v>44263</v>
      </c>
      <c r="L3940" s="3" t="s">
        <v>27793</v>
      </c>
    </row>
    <row r="3941" spans="1:12" x14ac:dyDescent="0.2">
      <c r="A3941" s="1">
        <v>3940</v>
      </c>
      <c r="B3941" s="2" t="s">
        <v>27794</v>
      </c>
      <c r="C3941" s="2" t="s">
        <v>2048</v>
      </c>
      <c r="D3941" s="2" t="s">
        <v>1175</v>
      </c>
      <c r="E3941" s="2" t="s">
        <v>27795</v>
      </c>
      <c r="F3941" s="2" t="s">
        <v>27796</v>
      </c>
      <c r="G3941" s="2" t="s">
        <v>89</v>
      </c>
      <c r="H3941" s="2" t="s">
        <v>27797</v>
      </c>
      <c r="I3941" s="2" t="s">
        <v>27798</v>
      </c>
      <c r="J3941" s="3" t="s">
        <v>27799</v>
      </c>
      <c r="K3941" s="4">
        <v>44180</v>
      </c>
      <c r="L3941" s="3" t="s">
        <v>27800</v>
      </c>
    </row>
    <row r="3942" spans="1:12" x14ac:dyDescent="0.2">
      <c r="A3942" s="1">
        <v>3941</v>
      </c>
      <c r="B3942" s="2" t="s">
        <v>27801</v>
      </c>
      <c r="C3942" s="2" t="s">
        <v>1408</v>
      </c>
      <c r="D3942" s="2" t="s">
        <v>4106</v>
      </c>
      <c r="E3942" s="2" t="s">
        <v>27802</v>
      </c>
      <c r="F3942" s="2" t="s">
        <v>27803</v>
      </c>
      <c r="G3942" s="2" t="s">
        <v>976</v>
      </c>
      <c r="H3942" s="2">
        <f>1-142-649-2280</f>
        <v>-3070</v>
      </c>
      <c r="I3942" s="2" t="s">
        <v>27804</v>
      </c>
      <c r="J3942" s="3" t="s">
        <v>27805</v>
      </c>
      <c r="K3942" s="4">
        <v>44504</v>
      </c>
      <c r="L3942" s="3" t="s">
        <v>27806</v>
      </c>
    </row>
    <row r="3943" spans="1:12" x14ac:dyDescent="0.2">
      <c r="A3943" s="1">
        <v>3942</v>
      </c>
      <c r="B3943" s="2" t="s">
        <v>27807</v>
      </c>
      <c r="C3943" s="2" t="s">
        <v>1084</v>
      </c>
      <c r="D3943" s="2" t="s">
        <v>5367</v>
      </c>
      <c r="E3943" s="2" t="s">
        <v>27808</v>
      </c>
      <c r="F3943" s="2" t="s">
        <v>27809</v>
      </c>
      <c r="G3943" s="2" t="s">
        <v>2051</v>
      </c>
      <c r="H3943" s="2" t="s">
        <v>27810</v>
      </c>
      <c r="I3943" s="2" t="s">
        <v>27811</v>
      </c>
      <c r="J3943" s="3" t="s">
        <v>27812</v>
      </c>
      <c r="K3943" s="4">
        <v>44031</v>
      </c>
      <c r="L3943" s="3" t="s">
        <v>27813</v>
      </c>
    </row>
    <row r="3944" spans="1:12" x14ac:dyDescent="0.2">
      <c r="A3944" s="1">
        <v>3943</v>
      </c>
      <c r="B3944" s="2" t="s">
        <v>27814</v>
      </c>
      <c r="C3944" s="2" t="s">
        <v>4475</v>
      </c>
      <c r="D3944" s="2" t="s">
        <v>1109</v>
      </c>
      <c r="E3944" s="2" t="s">
        <v>27815</v>
      </c>
      <c r="F3944" s="2" t="s">
        <v>27816</v>
      </c>
      <c r="G3944" s="2" t="s">
        <v>7850</v>
      </c>
      <c r="H3944" s="2" t="s">
        <v>27817</v>
      </c>
      <c r="I3944" s="2" t="s">
        <v>27818</v>
      </c>
      <c r="J3944" s="3" t="s">
        <v>27819</v>
      </c>
      <c r="K3944" s="4">
        <v>44469</v>
      </c>
      <c r="L3944" s="3" t="s">
        <v>21164</v>
      </c>
    </row>
    <row r="3945" spans="1:12" x14ac:dyDescent="0.2">
      <c r="A3945" s="1">
        <v>3944</v>
      </c>
      <c r="B3945" s="2" t="s">
        <v>27820</v>
      </c>
      <c r="C3945" s="2" t="s">
        <v>6340</v>
      </c>
      <c r="D3945" s="2" t="s">
        <v>5639</v>
      </c>
      <c r="E3945" s="2" t="s">
        <v>27821</v>
      </c>
      <c r="F3945" s="2" t="s">
        <v>27822</v>
      </c>
      <c r="G3945" s="2" t="s">
        <v>330</v>
      </c>
      <c r="H3945" s="2" t="s">
        <v>27823</v>
      </c>
      <c r="I3945" s="2" t="s">
        <v>27824</v>
      </c>
      <c r="J3945" s="3" t="s">
        <v>27825</v>
      </c>
      <c r="K3945" s="4">
        <v>44456</v>
      </c>
      <c r="L3945" s="3" t="s">
        <v>27826</v>
      </c>
    </row>
    <row r="3946" spans="1:12" x14ac:dyDescent="0.2">
      <c r="A3946" s="1">
        <v>3945</v>
      </c>
      <c r="B3946" s="2" t="s">
        <v>27827</v>
      </c>
      <c r="C3946" s="2" t="s">
        <v>3854</v>
      </c>
      <c r="D3946" s="2" t="s">
        <v>14708</v>
      </c>
      <c r="E3946" s="2" t="s">
        <v>27828</v>
      </c>
      <c r="F3946" s="2" t="s">
        <v>27829</v>
      </c>
      <c r="G3946" s="2" t="s">
        <v>696</v>
      </c>
      <c r="H3946" s="2" t="s">
        <v>27830</v>
      </c>
      <c r="I3946" s="2" t="s">
        <v>27831</v>
      </c>
      <c r="J3946" s="3" t="s">
        <v>27832</v>
      </c>
      <c r="K3946" s="4">
        <v>44483</v>
      </c>
      <c r="L3946" s="3" t="s">
        <v>27833</v>
      </c>
    </row>
    <row r="3947" spans="1:12" x14ac:dyDescent="0.2">
      <c r="A3947" s="1">
        <v>3946</v>
      </c>
      <c r="B3947" s="2" t="s">
        <v>27834</v>
      </c>
      <c r="C3947" s="2" t="s">
        <v>5668</v>
      </c>
      <c r="D3947" s="2" t="s">
        <v>2951</v>
      </c>
      <c r="E3947" s="2" t="s">
        <v>27835</v>
      </c>
      <c r="F3947" s="2" t="s">
        <v>27836</v>
      </c>
      <c r="G3947" s="2" t="s">
        <v>1336</v>
      </c>
      <c r="H3947" s="2" t="s">
        <v>27837</v>
      </c>
      <c r="I3947" s="2" t="s">
        <v>27838</v>
      </c>
      <c r="J3947" s="3" t="s">
        <v>27839</v>
      </c>
      <c r="K3947" s="4">
        <v>44247</v>
      </c>
      <c r="L3947" s="3" t="s">
        <v>27840</v>
      </c>
    </row>
    <row r="3948" spans="1:12" x14ac:dyDescent="0.2">
      <c r="A3948" s="1">
        <v>3947</v>
      </c>
      <c r="B3948" s="2" t="s">
        <v>27841</v>
      </c>
      <c r="C3948" s="2" t="s">
        <v>5160</v>
      </c>
      <c r="D3948" s="2" t="s">
        <v>10052</v>
      </c>
      <c r="E3948" s="2" t="s">
        <v>27842</v>
      </c>
      <c r="F3948" s="2" t="s">
        <v>27843</v>
      </c>
      <c r="G3948" s="2" t="s">
        <v>2051</v>
      </c>
      <c r="H3948" s="2" t="s">
        <v>27844</v>
      </c>
      <c r="I3948" s="2" t="s">
        <v>27845</v>
      </c>
      <c r="J3948" s="3" t="s">
        <v>27846</v>
      </c>
      <c r="K3948" s="4">
        <v>43850</v>
      </c>
      <c r="L3948" s="3" t="s">
        <v>27847</v>
      </c>
    </row>
    <row r="3949" spans="1:12" x14ac:dyDescent="0.2">
      <c r="A3949" s="1">
        <v>3948</v>
      </c>
      <c r="B3949" s="2" t="s">
        <v>27848</v>
      </c>
      <c r="C3949" s="2" t="s">
        <v>11279</v>
      </c>
      <c r="D3949" s="2" t="s">
        <v>6646</v>
      </c>
      <c r="E3949" s="2" t="s">
        <v>27849</v>
      </c>
      <c r="F3949" s="2" t="s">
        <v>27850</v>
      </c>
      <c r="G3949" s="2" t="s">
        <v>11135</v>
      </c>
      <c r="H3949" s="2" t="s">
        <v>27851</v>
      </c>
      <c r="I3949" s="2" t="s">
        <v>27852</v>
      </c>
      <c r="J3949" s="3" t="s">
        <v>27853</v>
      </c>
      <c r="K3949" s="4">
        <v>44514</v>
      </c>
      <c r="L3949" s="3" t="s">
        <v>27854</v>
      </c>
    </row>
    <row r="3950" spans="1:12" x14ac:dyDescent="0.2">
      <c r="A3950" s="1">
        <v>3949</v>
      </c>
      <c r="B3950" s="2" t="s">
        <v>27855</v>
      </c>
      <c r="C3950" s="2" t="s">
        <v>1001</v>
      </c>
      <c r="D3950" s="2" t="s">
        <v>13050</v>
      </c>
      <c r="E3950" s="2" t="s">
        <v>27856</v>
      </c>
      <c r="F3950" s="2" t="s">
        <v>27857</v>
      </c>
      <c r="G3950" s="2" t="s">
        <v>98</v>
      </c>
      <c r="H3950" s="2" t="s">
        <v>27858</v>
      </c>
      <c r="I3950" s="2" t="s">
        <v>27859</v>
      </c>
      <c r="J3950" s="3" t="s">
        <v>27860</v>
      </c>
      <c r="K3950" s="4">
        <v>44037</v>
      </c>
      <c r="L3950" s="3" t="s">
        <v>27861</v>
      </c>
    </row>
    <row r="3951" spans="1:12" x14ac:dyDescent="0.2">
      <c r="A3951" s="1">
        <v>3950</v>
      </c>
      <c r="B3951" s="2" t="s">
        <v>27862</v>
      </c>
      <c r="C3951" s="2" t="s">
        <v>5290</v>
      </c>
      <c r="D3951" s="2" t="s">
        <v>150</v>
      </c>
      <c r="E3951" s="2" t="s">
        <v>27863</v>
      </c>
      <c r="F3951" s="2" t="s">
        <v>27864</v>
      </c>
      <c r="G3951" s="2" t="s">
        <v>2051</v>
      </c>
      <c r="H3951" s="2" t="s">
        <v>27865</v>
      </c>
      <c r="I3951" s="2" t="s">
        <v>27866</v>
      </c>
      <c r="J3951" s="3" t="s">
        <v>27867</v>
      </c>
      <c r="K3951" s="4">
        <v>44706</v>
      </c>
      <c r="L3951" s="3" t="s">
        <v>27868</v>
      </c>
    </row>
    <row r="3952" spans="1:12" x14ac:dyDescent="0.2">
      <c r="A3952" s="1">
        <v>3951</v>
      </c>
      <c r="B3952" s="2" t="s">
        <v>27869</v>
      </c>
      <c r="C3952" s="2" t="s">
        <v>289</v>
      </c>
      <c r="D3952" s="2" t="s">
        <v>308</v>
      </c>
      <c r="E3952" s="2" t="s">
        <v>27870</v>
      </c>
      <c r="F3952" s="2" t="s">
        <v>27871</v>
      </c>
      <c r="G3952" s="2" t="s">
        <v>750</v>
      </c>
      <c r="H3952" s="2" t="s">
        <v>27872</v>
      </c>
      <c r="I3952" s="2">
        <f>1-651-89-5018</f>
        <v>-5757</v>
      </c>
      <c r="J3952" s="3" t="s">
        <v>27873</v>
      </c>
      <c r="K3952" s="4">
        <v>44392</v>
      </c>
      <c r="L3952" s="3" t="s">
        <v>27874</v>
      </c>
    </row>
    <row r="3953" spans="1:12" x14ac:dyDescent="0.2">
      <c r="A3953" s="1">
        <v>3952</v>
      </c>
      <c r="B3953" s="2" t="s">
        <v>27875</v>
      </c>
      <c r="C3953" s="2" t="s">
        <v>3814</v>
      </c>
      <c r="D3953" s="2" t="s">
        <v>6646</v>
      </c>
      <c r="E3953" s="2" t="s">
        <v>27876</v>
      </c>
      <c r="F3953" s="2" t="s">
        <v>27877</v>
      </c>
      <c r="G3953" s="2" t="s">
        <v>4010</v>
      </c>
      <c r="H3953" s="2" t="s">
        <v>27878</v>
      </c>
      <c r="I3953" s="2" t="s">
        <v>27879</v>
      </c>
      <c r="J3953" s="3" t="s">
        <v>27880</v>
      </c>
      <c r="K3953" s="4">
        <v>44040</v>
      </c>
      <c r="L3953" s="3" t="s">
        <v>27881</v>
      </c>
    </row>
    <row r="3954" spans="1:12" x14ac:dyDescent="0.2">
      <c r="A3954" s="1">
        <v>3953</v>
      </c>
      <c r="B3954" s="2" t="s">
        <v>27882</v>
      </c>
      <c r="C3954" s="2" t="s">
        <v>775</v>
      </c>
      <c r="D3954" s="2" t="s">
        <v>4726</v>
      </c>
      <c r="E3954" s="2" t="s">
        <v>27883</v>
      </c>
      <c r="F3954" s="2" t="s">
        <v>27884</v>
      </c>
      <c r="G3954" s="2" t="s">
        <v>4698</v>
      </c>
      <c r="H3954" s="2" t="s">
        <v>27885</v>
      </c>
      <c r="I3954" s="2" t="s">
        <v>27886</v>
      </c>
      <c r="J3954" s="3" t="s">
        <v>27887</v>
      </c>
      <c r="K3954" s="4">
        <v>44084</v>
      </c>
      <c r="L3954" s="3" t="s">
        <v>27888</v>
      </c>
    </row>
    <row r="3955" spans="1:12" x14ac:dyDescent="0.2">
      <c r="A3955" s="1">
        <v>3954</v>
      </c>
      <c r="B3955" s="2" t="s">
        <v>27889</v>
      </c>
      <c r="C3955" s="2" t="s">
        <v>1046</v>
      </c>
      <c r="D3955" s="2" t="s">
        <v>870</v>
      </c>
      <c r="E3955" s="2" t="s">
        <v>27890</v>
      </c>
      <c r="F3955" s="2" t="s">
        <v>27891</v>
      </c>
      <c r="G3955" s="2" t="s">
        <v>320</v>
      </c>
      <c r="H3955" s="2" t="s">
        <v>27892</v>
      </c>
      <c r="I3955" s="2">
        <v>1443333923</v>
      </c>
      <c r="J3955" s="3" t="s">
        <v>27893</v>
      </c>
      <c r="K3955" s="4">
        <v>44617</v>
      </c>
      <c r="L3955" s="3" t="s">
        <v>27894</v>
      </c>
    </row>
    <row r="3956" spans="1:12" x14ac:dyDescent="0.2">
      <c r="A3956" s="1">
        <v>3955</v>
      </c>
      <c r="B3956" s="2" t="s">
        <v>27895</v>
      </c>
      <c r="C3956" s="2" t="s">
        <v>12190</v>
      </c>
      <c r="D3956" s="2" t="s">
        <v>19583</v>
      </c>
      <c r="E3956" s="2" t="s">
        <v>27896</v>
      </c>
      <c r="F3956" s="2" t="s">
        <v>27897</v>
      </c>
      <c r="G3956" s="2" t="s">
        <v>501</v>
      </c>
      <c r="H3956" s="2" t="s">
        <v>27898</v>
      </c>
      <c r="I3956" s="2" t="s">
        <v>27899</v>
      </c>
      <c r="J3956" s="3" t="s">
        <v>27900</v>
      </c>
      <c r="K3956" s="4">
        <v>44505</v>
      </c>
      <c r="L3956" s="3" t="s">
        <v>27901</v>
      </c>
    </row>
    <row r="3957" spans="1:12" x14ac:dyDescent="0.2">
      <c r="A3957" s="1">
        <v>3956</v>
      </c>
      <c r="B3957" s="2" t="s">
        <v>27902</v>
      </c>
      <c r="C3957" s="2" t="s">
        <v>1084</v>
      </c>
      <c r="D3957" s="2" t="s">
        <v>720</v>
      </c>
      <c r="E3957" s="2" t="s">
        <v>27903</v>
      </c>
      <c r="F3957" s="2" t="s">
        <v>27904</v>
      </c>
      <c r="G3957" s="2" t="s">
        <v>1637</v>
      </c>
      <c r="H3957" s="2" t="s">
        <v>27905</v>
      </c>
      <c r="I3957" s="2" t="s">
        <v>27906</v>
      </c>
      <c r="J3957" s="3" t="s">
        <v>27907</v>
      </c>
      <c r="K3957" s="4">
        <v>44528</v>
      </c>
      <c r="L3957" s="3" t="s">
        <v>27908</v>
      </c>
    </row>
    <row r="3958" spans="1:12" x14ac:dyDescent="0.2">
      <c r="A3958" s="1">
        <v>3957</v>
      </c>
      <c r="B3958" s="2" t="s">
        <v>27909</v>
      </c>
      <c r="C3958" s="2" t="s">
        <v>1466</v>
      </c>
      <c r="D3958" s="2" t="s">
        <v>280</v>
      </c>
      <c r="E3958" s="2" t="s">
        <v>27910</v>
      </c>
      <c r="F3958" s="2" t="s">
        <v>27911</v>
      </c>
      <c r="G3958" s="2" t="s">
        <v>7163</v>
      </c>
      <c r="H3958" s="2" t="s">
        <v>27912</v>
      </c>
      <c r="I3958" s="2" t="s">
        <v>27913</v>
      </c>
      <c r="J3958" s="3" t="s">
        <v>27914</v>
      </c>
      <c r="K3958" s="4">
        <v>43984</v>
      </c>
      <c r="L3958" s="3" t="s">
        <v>27915</v>
      </c>
    </row>
    <row r="3959" spans="1:12" x14ac:dyDescent="0.2">
      <c r="A3959" s="1">
        <v>3958</v>
      </c>
      <c r="B3959" s="2" t="s">
        <v>27916</v>
      </c>
      <c r="C3959" s="2" t="s">
        <v>12825</v>
      </c>
      <c r="D3959" s="2" t="s">
        <v>10060</v>
      </c>
      <c r="E3959" s="2" t="s">
        <v>27917</v>
      </c>
      <c r="F3959" s="2" t="s">
        <v>10715</v>
      </c>
      <c r="G3959" s="2" t="s">
        <v>796</v>
      </c>
      <c r="H3959" s="2" t="s">
        <v>27918</v>
      </c>
      <c r="I3959" s="2" t="s">
        <v>27919</v>
      </c>
      <c r="J3959" s="3" t="s">
        <v>27920</v>
      </c>
      <c r="K3959" s="4">
        <v>43984</v>
      </c>
      <c r="L3959" s="3" t="s">
        <v>27921</v>
      </c>
    </row>
    <row r="3960" spans="1:12" x14ac:dyDescent="0.2">
      <c r="A3960" s="1">
        <v>3959</v>
      </c>
      <c r="B3960" s="2" t="s">
        <v>27922</v>
      </c>
      <c r="C3960" s="2" t="s">
        <v>3090</v>
      </c>
      <c r="D3960" s="2" t="s">
        <v>1370</v>
      </c>
      <c r="E3960" s="2" t="s">
        <v>27923</v>
      </c>
      <c r="F3960" s="2" t="s">
        <v>27924</v>
      </c>
      <c r="G3960" s="2" t="s">
        <v>1389</v>
      </c>
      <c r="H3960" s="2" t="s">
        <v>27925</v>
      </c>
      <c r="I3960" s="2" t="s">
        <v>27926</v>
      </c>
      <c r="J3960" s="3" t="s">
        <v>27927</v>
      </c>
      <c r="K3960" s="4">
        <v>44597</v>
      </c>
      <c r="L3960" s="3" t="s">
        <v>27928</v>
      </c>
    </row>
    <row r="3961" spans="1:12" x14ac:dyDescent="0.2">
      <c r="A3961" s="1">
        <v>3960</v>
      </c>
      <c r="B3961" s="2" t="s">
        <v>27929</v>
      </c>
      <c r="C3961" s="2" t="s">
        <v>10336</v>
      </c>
      <c r="D3961" s="2" t="s">
        <v>3685</v>
      </c>
      <c r="E3961" s="2" t="s">
        <v>27930</v>
      </c>
      <c r="F3961" s="2" t="s">
        <v>27931</v>
      </c>
      <c r="G3961" s="2" t="s">
        <v>98</v>
      </c>
      <c r="H3961" s="2" t="s">
        <v>27932</v>
      </c>
      <c r="I3961" s="2" t="s">
        <v>27933</v>
      </c>
      <c r="J3961" s="3" t="s">
        <v>27934</v>
      </c>
      <c r="K3961" s="4">
        <v>44423</v>
      </c>
      <c r="L3961" s="3" t="s">
        <v>27935</v>
      </c>
    </row>
    <row r="3962" spans="1:12" x14ac:dyDescent="0.2">
      <c r="A3962" s="1">
        <v>3961</v>
      </c>
      <c r="B3962" s="2" t="s">
        <v>27936</v>
      </c>
      <c r="C3962" s="2" t="s">
        <v>3506</v>
      </c>
      <c r="D3962" s="2" t="s">
        <v>27937</v>
      </c>
      <c r="E3962" s="2" t="s">
        <v>27938</v>
      </c>
      <c r="F3962" s="2" t="s">
        <v>27939</v>
      </c>
      <c r="G3962" s="2" t="s">
        <v>3640</v>
      </c>
      <c r="H3962" s="2" t="s">
        <v>27940</v>
      </c>
      <c r="I3962" s="2" t="s">
        <v>27941</v>
      </c>
      <c r="J3962" s="3" t="s">
        <v>27942</v>
      </c>
      <c r="K3962" s="4">
        <v>43889</v>
      </c>
      <c r="L3962" s="3" t="s">
        <v>27943</v>
      </c>
    </row>
    <row r="3963" spans="1:12" x14ac:dyDescent="0.2">
      <c r="A3963" s="1">
        <v>3962</v>
      </c>
      <c r="B3963" s="2" t="s">
        <v>27944</v>
      </c>
      <c r="C3963" s="2" t="s">
        <v>6813</v>
      </c>
      <c r="D3963" s="2" t="s">
        <v>5715</v>
      </c>
      <c r="E3963" s="2" t="s">
        <v>27945</v>
      </c>
      <c r="F3963" s="2" t="s">
        <v>27946</v>
      </c>
      <c r="G3963" s="2" t="s">
        <v>64</v>
      </c>
      <c r="H3963" s="2" t="s">
        <v>27947</v>
      </c>
      <c r="I3963" s="2">
        <v>9361896132</v>
      </c>
      <c r="J3963" s="3" t="s">
        <v>27948</v>
      </c>
      <c r="K3963" s="4">
        <v>44546</v>
      </c>
      <c r="L3963" s="3" t="s">
        <v>27949</v>
      </c>
    </row>
    <row r="3964" spans="1:12" x14ac:dyDescent="0.2">
      <c r="A3964" s="1">
        <v>3963</v>
      </c>
      <c r="B3964" s="2" t="s">
        <v>27950</v>
      </c>
      <c r="C3964" s="2" t="s">
        <v>5183</v>
      </c>
      <c r="D3964" s="2" t="s">
        <v>10557</v>
      </c>
      <c r="E3964" s="2" t="s">
        <v>27951</v>
      </c>
      <c r="F3964" s="2" t="s">
        <v>27952</v>
      </c>
      <c r="G3964" s="2" t="s">
        <v>1429</v>
      </c>
      <c r="H3964" s="2" t="s">
        <v>27953</v>
      </c>
      <c r="I3964" s="2" t="s">
        <v>27954</v>
      </c>
      <c r="J3964" s="3" t="s">
        <v>27955</v>
      </c>
      <c r="K3964" s="4">
        <v>44500</v>
      </c>
      <c r="L3964" s="3" t="s">
        <v>27689</v>
      </c>
    </row>
    <row r="3965" spans="1:12" x14ac:dyDescent="0.2">
      <c r="A3965" s="1">
        <v>3964</v>
      </c>
      <c r="B3965" s="2" t="s">
        <v>27956</v>
      </c>
      <c r="C3965" s="2" t="s">
        <v>4359</v>
      </c>
      <c r="D3965" s="2" t="s">
        <v>19448</v>
      </c>
      <c r="E3965" s="2" t="s">
        <v>27957</v>
      </c>
      <c r="F3965" s="2" t="s">
        <v>27958</v>
      </c>
      <c r="G3965" s="2" t="s">
        <v>4149</v>
      </c>
      <c r="H3965" s="2" t="s">
        <v>27959</v>
      </c>
      <c r="I3965" s="2" t="s">
        <v>27960</v>
      </c>
      <c r="J3965" s="3" t="s">
        <v>27961</v>
      </c>
      <c r="K3965" s="4">
        <v>44179</v>
      </c>
      <c r="L3965" s="3" t="s">
        <v>27962</v>
      </c>
    </row>
    <row r="3966" spans="1:12" x14ac:dyDescent="0.2">
      <c r="A3966" s="1">
        <v>3965</v>
      </c>
      <c r="B3966" s="2" t="s">
        <v>27963</v>
      </c>
      <c r="C3966" s="2" t="s">
        <v>8058</v>
      </c>
      <c r="D3966" s="2" t="s">
        <v>79</v>
      </c>
      <c r="E3966" s="2" t="s">
        <v>27964</v>
      </c>
      <c r="F3966" s="2" t="s">
        <v>27965</v>
      </c>
      <c r="G3966" s="2" t="s">
        <v>2918</v>
      </c>
      <c r="H3966" s="2" t="s">
        <v>27966</v>
      </c>
      <c r="I3966" s="2" t="s">
        <v>27967</v>
      </c>
      <c r="J3966" s="3" t="s">
        <v>27968</v>
      </c>
      <c r="K3966" s="4">
        <v>44414</v>
      </c>
      <c r="L3966" s="3" t="s">
        <v>27969</v>
      </c>
    </row>
    <row r="3967" spans="1:12" x14ac:dyDescent="0.2">
      <c r="A3967" s="1">
        <v>3966</v>
      </c>
      <c r="B3967" s="2" t="s">
        <v>27970</v>
      </c>
      <c r="C3967" s="2" t="s">
        <v>1726</v>
      </c>
      <c r="D3967" s="2" t="s">
        <v>8021</v>
      </c>
      <c r="E3967" s="2" t="s">
        <v>27971</v>
      </c>
      <c r="F3967" s="2" t="s">
        <v>27972</v>
      </c>
      <c r="G3967" s="2" t="s">
        <v>2033</v>
      </c>
      <c r="H3967" s="2" t="s">
        <v>27973</v>
      </c>
      <c r="I3967" s="2" t="s">
        <v>27974</v>
      </c>
      <c r="J3967" s="3" t="s">
        <v>27975</v>
      </c>
      <c r="K3967" s="4">
        <v>44080</v>
      </c>
      <c r="L3967" s="3" t="s">
        <v>305</v>
      </c>
    </row>
    <row r="3968" spans="1:12" x14ac:dyDescent="0.2">
      <c r="A3968" s="1">
        <v>3967</v>
      </c>
      <c r="B3968" s="2" t="s">
        <v>27976</v>
      </c>
      <c r="C3968" s="2" t="s">
        <v>130</v>
      </c>
      <c r="D3968" s="2" t="s">
        <v>747</v>
      </c>
      <c r="E3968" s="2" t="s">
        <v>27977</v>
      </c>
      <c r="F3968" s="2" t="s">
        <v>27978</v>
      </c>
      <c r="G3968" s="2" t="s">
        <v>17</v>
      </c>
      <c r="H3968" s="2" t="s">
        <v>27979</v>
      </c>
      <c r="I3968" s="2" t="s">
        <v>27980</v>
      </c>
      <c r="J3968" s="3" t="s">
        <v>27981</v>
      </c>
      <c r="K3968" s="4">
        <v>44670</v>
      </c>
      <c r="L3968" s="3" t="s">
        <v>27982</v>
      </c>
    </row>
    <row r="3969" spans="1:12" x14ac:dyDescent="0.2">
      <c r="A3969" s="1">
        <v>3968</v>
      </c>
      <c r="B3969" s="2" t="s">
        <v>27983</v>
      </c>
      <c r="C3969" s="2" t="s">
        <v>416</v>
      </c>
      <c r="D3969" s="2" t="s">
        <v>20957</v>
      </c>
      <c r="E3969" s="2" t="s">
        <v>20608</v>
      </c>
      <c r="F3969" s="2" t="s">
        <v>3412</v>
      </c>
      <c r="G3969" s="2" t="s">
        <v>330</v>
      </c>
      <c r="H3969" s="2" t="s">
        <v>27984</v>
      </c>
      <c r="I3969" s="2" t="s">
        <v>27985</v>
      </c>
      <c r="J3969" s="3" t="s">
        <v>27986</v>
      </c>
      <c r="K3969" s="4">
        <v>44468</v>
      </c>
      <c r="L3969" s="3" t="s">
        <v>27987</v>
      </c>
    </row>
    <row r="3970" spans="1:12" x14ac:dyDescent="0.2">
      <c r="A3970" s="1">
        <v>3969</v>
      </c>
      <c r="B3970" s="2" t="s">
        <v>27988</v>
      </c>
      <c r="C3970" s="2" t="s">
        <v>3139</v>
      </c>
      <c r="D3970" s="2" t="s">
        <v>27989</v>
      </c>
      <c r="E3970" s="2" t="s">
        <v>27990</v>
      </c>
      <c r="F3970" s="2" t="s">
        <v>27991</v>
      </c>
      <c r="G3970" s="2" t="s">
        <v>283</v>
      </c>
      <c r="H3970" s="2" t="s">
        <v>27992</v>
      </c>
      <c r="I3970" s="2" t="s">
        <v>27993</v>
      </c>
      <c r="J3970" s="3" t="s">
        <v>27994</v>
      </c>
      <c r="K3970" s="4">
        <v>44428</v>
      </c>
      <c r="L3970" s="3" t="s">
        <v>27995</v>
      </c>
    </row>
    <row r="3971" spans="1:12" x14ac:dyDescent="0.2">
      <c r="A3971" s="1">
        <v>3970</v>
      </c>
      <c r="B3971" s="2" t="s">
        <v>27996</v>
      </c>
      <c r="C3971" s="2" t="s">
        <v>4629</v>
      </c>
      <c r="D3971" s="2" t="s">
        <v>317</v>
      </c>
      <c r="E3971" s="2" t="s">
        <v>27997</v>
      </c>
      <c r="F3971" s="2" t="s">
        <v>27998</v>
      </c>
      <c r="G3971" s="2" t="s">
        <v>976</v>
      </c>
      <c r="H3971" s="2" t="s">
        <v>27999</v>
      </c>
      <c r="I3971" s="2" t="s">
        <v>28000</v>
      </c>
      <c r="J3971" s="3" t="s">
        <v>28001</v>
      </c>
      <c r="K3971" s="4">
        <v>44131</v>
      </c>
      <c r="L3971" s="3" t="s">
        <v>28002</v>
      </c>
    </row>
    <row r="3972" spans="1:12" x14ac:dyDescent="0.2">
      <c r="A3972" s="1">
        <v>3971</v>
      </c>
      <c r="B3972" s="2" t="s">
        <v>28003</v>
      </c>
      <c r="C3972" s="2" t="s">
        <v>326</v>
      </c>
      <c r="D3972" s="2" t="s">
        <v>6262</v>
      </c>
      <c r="E3972" s="2" t="s">
        <v>28004</v>
      </c>
      <c r="F3972" s="2" t="s">
        <v>28005</v>
      </c>
      <c r="G3972" s="2" t="s">
        <v>447</v>
      </c>
      <c r="H3972" s="2" t="s">
        <v>28006</v>
      </c>
      <c r="I3972" s="2" t="s">
        <v>28007</v>
      </c>
      <c r="J3972" s="3" t="s">
        <v>28008</v>
      </c>
      <c r="K3972" s="4">
        <v>44248</v>
      </c>
      <c r="L3972" s="3" t="s">
        <v>28009</v>
      </c>
    </row>
    <row r="3973" spans="1:12" x14ac:dyDescent="0.2">
      <c r="A3973" s="1">
        <v>3972</v>
      </c>
      <c r="B3973" s="2" t="s">
        <v>28010</v>
      </c>
      <c r="C3973" s="2" t="s">
        <v>2941</v>
      </c>
      <c r="D3973" s="2" t="s">
        <v>16071</v>
      </c>
      <c r="E3973" s="2" t="s">
        <v>28011</v>
      </c>
      <c r="F3973" s="2" t="s">
        <v>6141</v>
      </c>
      <c r="G3973" s="2" t="s">
        <v>750</v>
      </c>
      <c r="H3973" s="2">
        <f>1-6-618-193</f>
        <v>-816</v>
      </c>
      <c r="I3973" s="2">
        <v>6360887544</v>
      </c>
      <c r="J3973" s="3" t="s">
        <v>28012</v>
      </c>
      <c r="K3973" s="4">
        <v>44281</v>
      </c>
      <c r="L3973" s="3" t="s">
        <v>28013</v>
      </c>
    </row>
    <row r="3974" spans="1:12" x14ac:dyDescent="0.2">
      <c r="A3974" s="1">
        <v>3973</v>
      </c>
      <c r="B3974" s="2" t="s">
        <v>28014</v>
      </c>
      <c r="C3974" s="2" t="s">
        <v>5038</v>
      </c>
      <c r="D3974" s="2" t="s">
        <v>1624</v>
      </c>
      <c r="E3974" s="2" t="s">
        <v>28015</v>
      </c>
      <c r="F3974" s="2" t="s">
        <v>28016</v>
      </c>
      <c r="G3974" s="2" t="s">
        <v>3116</v>
      </c>
      <c r="H3974" s="2" t="s">
        <v>28017</v>
      </c>
      <c r="I3974" s="2" t="s">
        <v>28018</v>
      </c>
      <c r="J3974" s="3" t="s">
        <v>28019</v>
      </c>
      <c r="K3974" s="4">
        <v>44228</v>
      </c>
      <c r="L3974" s="3" t="s">
        <v>28020</v>
      </c>
    </row>
    <row r="3975" spans="1:12" x14ac:dyDescent="0.2">
      <c r="A3975" s="1">
        <v>3974</v>
      </c>
      <c r="B3975" s="2" t="s">
        <v>28021</v>
      </c>
      <c r="C3975" s="2" t="s">
        <v>4072</v>
      </c>
      <c r="D3975" s="2" t="s">
        <v>11371</v>
      </c>
      <c r="E3975" s="2" t="s">
        <v>28022</v>
      </c>
      <c r="F3975" s="2" t="s">
        <v>28023</v>
      </c>
      <c r="G3975" s="2" t="s">
        <v>4267</v>
      </c>
      <c r="H3975" s="2" t="s">
        <v>28024</v>
      </c>
      <c r="I3975" s="2" t="s">
        <v>28025</v>
      </c>
      <c r="J3975" s="3" t="s">
        <v>28026</v>
      </c>
      <c r="K3975" s="4">
        <v>44303</v>
      </c>
      <c r="L3975" s="3" t="s">
        <v>28027</v>
      </c>
    </row>
    <row r="3976" spans="1:12" x14ac:dyDescent="0.2">
      <c r="A3976" s="1">
        <v>3975</v>
      </c>
      <c r="B3976" s="2" t="s">
        <v>28028</v>
      </c>
      <c r="C3976" s="2" t="s">
        <v>4072</v>
      </c>
      <c r="D3976" s="2" t="s">
        <v>2245</v>
      </c>
      <c r="E3976" s="2" t="s">
        <v>28029</v>
      </c>
      <c r="F3976" s="2" t="s">
        <v>28030</v>
      </c>
      <c r="G3976" s="2" t="s">
        <v>1591</v>
      </c>
      <c r="H3976" s="2" t="s">
        <v>28031</v>
      </c>
      <c r="I3976" s="2" t="s">
        <v>28032</v>
      </c>
      <c r="J3976" s="3" t="s">
        <v>28033</v>
      </c>
      <c r="K3976" s="4">
        <v>44706</v>
      </c>
      <c r="L3976" s="3" t="s">
        <v>28034</v>
      </c>
    </row>
    <row r="3977" spans="1:12" x14ac:dyDescent="0.2">
      <c r="A3977" s="1">
        <v>3976</v>
      </c>
      <c r="B3977" s="2" t="s">
        <v>28035</v>
      </c>
      <c r="C3977" s="2" t="s">
        <v>2188</v>
      </c>
      <c r="D3977" s="2" t="s">
        <v>2942</v>
      </c>
      <c r="E3977" s="2" t="s">
        <v>28036</v>
      </c>
      <c r="F3977" s="2" t="s">
        <v>28037</v>
      </c>
      <c r="G3977" s="2" t="s">
        <v>2061</v>
      </c>
      <c r="H3977" s="2" t="s">
        <v>28038</v>
      </c>
      <c r="I3977" s="2" t="s">
        <v>28039</v>
      </c>
      <c r="J3977" s="3" t="s">
        <v>28040</v>
      </c>
      <c r="K3977" s="4">
        <v>44133</v>
      </c>
      <c r="L3977" s="3" t="s">
        <v>26672</v>
      </c>
    </row>
    <row r="3978" spans="1:12" x14ac:dyDescent="0.2">
      <c r="A3978" s="1">
        <v>3977</v>
      </c>
      <c r="B3978" s="2" t="s">
        <v>28041</v>
      </c>
      <c r="C3978" s="2" t="s">
        <v>9033</v>
      </c>
      <c r="D3978" s="2" t="s">
        <v>5988</v>
      </c>
      <c r="E3978" s="2" t="s">
        <v>28042</v>
      </c>
      <c r="F3978" s="2" t="s">
        <v>28043</v>
      </c>
      <c r="G3978" s="2" t="s">
        <v>3568</v>
      </c>
      <c r="H3978" s="2" t="s">
        <v>28044</v>
      </c>
      <c r="I3978" s="2" t="s">
        <v>28045</v>
      </c>
      <c r="J3978" s="3" t="s">
        <v>28046</v>
      </c>
      <c r="K3978" s="4">
        <v>44410</v>
      </c>
      <c r="L3978" s="3" t="s">
        <v>28047</v>
      </c>
    </row>
    <row r="3979" spans="1:12" x14ac:dyDescent="0.2">
      <c r="A3979" s="1">
        <v>3978</v>
      </c>
      <c r="B3979" s="2" t="s">
        <v>28048</v>
      </c>
      <c r="C3979" s="2" t="s">
        <v>1571</v>
      </c>
      <c r="D3979" s="2" t="s">
        <v>167</v>
      </c>
      <c r="E3979" s="2" t="s">
        <v>28049</v>
      </c>
      <c r="F3979" s="2" t="s">
        <v>28050</v>
      </c>
      <c r="G3979" s="2" t="s">
        <v>5858</v>
      </c>
      <c r="H3979" s="2" t="s">
        <v>28051</v>
      </c>
      <c r="I3979" s="2">
        <f>1-992-239-586</f>
        <v>-1816</v>
      </c>
      <c r="J3979" s="3" t="s">
        <v>28052</v>
      </c>
      <c r="K3979" s="4">
        <v>44414</v>
      </c>
      <c r="L3979" s="3" t="s">
        <v>28053</v>
      </c>
    </row>
    <row r="3980" spans="1:12" x14ac:dyDescent="0.2">
      <c r="A3980" s="1">
        <v>3979</v>
      </c>
      <c r="B3980" s="2" t="s">
        <v>28054</v>
      </c>
      <c r="C3980" s="2" t="s">
        <v>2293</v>
      </c>
      <c r="D3980" s="2" t="s">
        <v>10408</v>
      </c>
      <c r="E3980" s="2" t="s">
        <v>28055</v>
      </c>
      <c r="F3980" s="2" t="s">
        <v>28056</v>
      </c>
      <c r="G3980" s="2" t="s">
        <v>741</v>
      </c>
      <c r="H3980" s="2" t="s">
        <v>28057</v>
      </c>
      <c r="I3980" s="2">
        <v>1403236697</v>
      </c>
      <c r="J3980" s="3" t="s">
        <v>28058</v>
      </c>
      <c r="K3980" s="4">
        <v>43831</v>
      </c>
      <c r="L3980" s="3" t="s">
        <v>28059</v>
      </c>
    </row>
    <row r="3981" spans="1:12" x14ac:dyDescent="0.2">
      <c r="A3981" s="1">
        <v>3980</v>
      </c>
      <c r="B3981" s="2" t="s">
        <v>28060</v>
      </c>
      <c r="C3981" s="2" t="s">
        <v>2865</v>
      </c>
      <c r="D3981" s="2" t="s">
        <v>3021</v>
      </c>
      <c r="E3981" s="2" t="s">
        <v>28061</v>
      </c>
      <c r="F3981" s="2" t="s">
        <v>19089</v>
      </c>
      <c r="G3981" s="2" t="s">
        <v>44</v>
      </c>
      <c r="H3981" s="2" t="s">
        <v>28062</v>
      </c>
      <c r="I3981" s="2">
        <f>1-514-91-5514</f>
        <v>-6118</v>
      </c>
      <c r="J3981" s="3" t="s">
        <v>28063</v>
      </c>
      <c r="K3981" s="4">
        <v>44192</v>
      </c>
      <c r="L3981" s="3" t="s">
        <v>28064</v>
      </c>
    </row>
    <row r="3982" spans="1:12" x14ac:dyDescent="0.2">
      <c r="A3982" s="1">
        <v>3981</v>
      </c>
      <c r="B3982" s="2" t="s">
        <v>28065</v>
      </c>
      <c r="C3982" s="2" t="s">
        <v>3902</v>
      </c>
      <c r="D3982" s="2" t="s">
        <v>5213</v>
      </c>
      <c r="E3982" s="2" t="s">
        <v>6940</v>
      </c>
      <c r="F3982" s="2" t="s">
        <v>28066</v>
      </c>
      <c r="G3982" s="2" t="s">
        <v>3623</v>
      </c>
      <c r="H3982" s="2" t="s">
        <v>28067</v>
      </c>
      <c r="I3982" s="2" t="s">
        <v>28068</v>
      </c>
      <c r="J3982" s="3" t="s">
        <v>28069</v>
      </c>
      <c r="K3982" s="4">
        <v>44086</v>
      </c>
      <c r="L3982" s="3" t="s">
        <v>28070</v>
      </c>
    </row>
    <row r="3983" spans="1:12" x14ac:dyDescent="0.2">
      <c r="A3983" s="1">
        <v>3982</v>
      </c>
      <c r="B3983" s="2" t="s">
        <v>28071</v>
      </c>
      <c r="C3983" s="2" t="s">
        <v>8943</v>
      </c>
      <c r="D3983" s="2" t="s">
        <v>9938</v>
      </c>
      <c r="E3983" s="2" t="s">
        <v>28072</v>
      </c>
      <c r="F3983" s="2" t="s">
        <v>10345</v>
      </c>
      <c r="G3983" s="2" t="s">
        <v>2378</v>
      </c>
      <c r="H3983" s="2">
        <v>9630265064</v>
      </c>
      <c r="I3983" s="2" t="s">
        <v>28073</v>
      </c>
      <c r="J3983" s="3" t="s">
        <v>28074</v>
      </c>
      <c r="K3983" s="4">
        <v>44683</v>
      </c>
      <c r="L3983" s="3" t="s">
        <v>28075</v>
      </c>
    </row>
    <row r="3984" spans="1:12" x14ac:dyDescent="0.2">
      <c r="A3984" s="1">
        <v>3983</v>
      </c>
      <c r="B3984" s="2" t="s">
        <v>28076</v>
      </c>
      <c r="C3984" s="2" t="s">
        <v>6785</v>
      </c>
      <c r="D3984" s="2" t="s">
        <v>3277</v>
      </c>
      <c r="E3984" s="2" t="s">
        <v>28077</v>
      </c>
      <c r="F3984" s="2" t="s">
        <v>28078</v>
      </c>
      <c r="G3984" s="2" t="s">
        <v>217</v>
      </c>
      <c r="H3984" s="2" t="s">
        <v>28079</v>
      </c>
      <c r="I3984" s="2" t="s">
        <v>28080</v>
      </c>
      <c r="J3984" s="3" t="s">
        <v>28081</v>
      </c>
      <c r="K3984" s="4">
        <v>44652</v>
      </c>
      <c r="L3984" s="3" t="s">
        <v>28082</v>
      </c>
    </row>
    <row r="3985" spans="1:12" x14ac:dyDescent="0.2">
      <c r="A3985" s="1">
        <v>3984</v>
      </c>
      <c r="B3985" s="2" t="s">
        <v>28083</v>
      </c>
      <c r="C3985" s="2" t="s">
        <v>3097</v>
      </c>
      <c r="D3985" s="2" t="s">
        <v>2270</v>
      </c>
      <c r="E3985" s="2" t="s">
        <v>28084</v>
      </c>
      <c r="F3985" s="2" t="s">
        <v>4856</v>
      </c>
      <c r="G3985" s="2" t="s">
        <v>652</v>
      </c>
      <c r="H3985" s="2" t="s">
        <v>28085</v>
      </c>
      <c r="I3985" s="2" t="s">
        <v>28086</v>
      </c>
      <c r="J3985" s="3" t="s">
        <v>28087</v>
      </c>
      <c r="K3985" s="4">
        <v>44369</v>
      </c>
      <c r="L3985" s="3" t="s">
        <v>28088</v>
      </c>
    </row>
    <row r="3986" spans="1:12" x14ac:dyDescent="0.2">
      <c r="A3986" s="1">
        <v>3985</v>
      </c>
      <c r="B3986" s="2" t="s">
        <v>28089</v>
      </c>
      <c r="C3986" s="2" t="s">
        <v>7743</v>
      </c>
      <c r="D3986" s="2" t="s">
        <v>2294</v>
      </c>
      <c r="E3986" s="2" t="s">
        <v>28090</v>
      </c>
      <c r="F3986" s="2" t="s">
        <v>28091</v>
      </c>
      <c r="G3986" s="2" t="s">
        <v>171</v>
      </c>
      <c r="H3986" s="2" t="s">
        <v>28092</v>
      </c>
      <c r="I3986" s="2">
        <f>1-413-612-3215</f>
        <v>-4239</v>
      </c>
      <c r="J3986" s="3" t="s">
        <v>28093</v>
      </c>
      <c r="K3986" s="4">
        <v>43920</v>
      </c>
      <c r="L3986" s="3" t="s">
        <v>28094</v>
      </c>
    </row>
    <row r="3987" spans="1:12" x14ac:dyDescent="0.2">
      <c r="A3987" s="1">
        <v>3986</v>
      </c>
      <c r="B3987" s="2" t="s">
        <v>28095</v>
      </c>
      <c r="C3987" s="2" t="s">
        <v>613</v>
      </c>
      <c r="D3987" s="2" t="s">
        <v>1644</v>
      </c>
      <c r="E3987" s="2" t="s">
        <v>28096</v>
      </c>
      <c r="F3987" s="2" t="s">
        <v>28097</v>
      </c>
      <c r="G3987" s="2" t="s">
        <v>643</v>
      </c>
      <c r="H3987" s="2" t="s">
        <v>28098</v>
      </c>
      <c r="I3987" s="2" t="s">
        <v>28099</v>
      </c>
      <c r="J3987" s="3" t="s">
        <v>28100</v>
      </c>
      <c r="K3987" s="4">
        <v>44008</v>
      </c>
      <c r="L3987" s="3" t="s">
        <v>28101</v>
      </c>
    </row>
    <row r="3988" spans="1:12" x14ac:dyDescent="0.2">
      <c r="A3988" s="1">
        <v>3987</v>
      </c>
      <c r="B3988" s="2" t="s">
        <v>28102</v>
      </c>
      <c r="C3988" s="2" t="s">
        <v>2640</v>
      </c>
      <c r="D3988" s="2" t="s">
        <v>9406</v>
      </c>
      <c r="E3988" s="2" t="s">
        <v>28103</v>
      </c>
      <c r="F3988" s="2" t="s">
        <v>28104</v>
      </c>
      <c r="G3988" s="2" t="s">
        <v>540</v>
      </c>
      <c r="H3988" s="2" t="s">
        <v>28105</v>
      </c>
      <c r="I3988" s="2" t="s">
        <v>28106</v>
      </c>
      <c r="J3988" s="3" t="s">
        <v>28107</v>
      </c>
      <c r="K3988" s="4">
        <v>44250</v>
      </c>
      <c r="L3988" s="3" t="s">
        <v>28108</v>
      </c>
    </row>
    <row r="3989" spans="1:12" x14ac:dyDescent="0.2">
      <c r="A3989" s="1">
        <v>3988</v>
      </c>
      <c r="B3989" s="2" t="s">
        <v>28109</v>
      </c>
      <c r="C3989" s="2" t="s">
        <v>2607</v>
      </c>
      <c r="D3989" s="2" t="s">
        <v>12698</v>
      </c>
      <c r="E3989" s="2" t="s">
        <v>28110</v>
      </c>
      <c r="F3989" s="2" t="s">
        <v>28111</v>
      </c>
      <c r="G3989" s="2" t="s">
        <v>3896</v>
      </c>
      <c r="H3989" s="2" t="s">
        <v>28112</v>
      </c>
      <c r="I3989" s="2" t="s">
        <v>28113</v>
      </c>
      <c r="J3989" s="3" t="s">
        <v>28114</v>
      </c>
      <c r="K3989" s="4">
        <v>44175</v>
      </c>
      <c r="L3989" s="3" t="s">
        <v>28115</v>
      </c>
    </row>
    <row r="3990" spans="1:12" x14ac:dyDescent="0.2">
      <c r="A3990" s="1">
        <v>3989</v>
      </c>
      <c r="B3990" s="2" t="s">
        <v>28116</v>
      </c>
      <c r="C3990" s="2" t="s">
        <v>10492</v>
      </c>
      <c r="D3990" s="2" t="s">
        <v>5503</v>
      </c>
      <c r="E3990" s="2" t="s">
        <v>21528</v>
      </c>
      <c r="F3990" s="2" t="s">
        <v>20486</v>
      </c>
      <c r="G3990" s="2" t="s">
        <v>1544</v>
      </c>
      <c r="H3990" s="2" t="s">
        <v>28117</v>
      </c>
      <c r="I3990" s="2" t="s">
        <v>28118</v>
      </c>
      <c r="J3990" s="3" t="s">
        <v>28119</v>
      </c>
      <c r="K3990" s="4">
        <v>44184</v>
      </c>
      <c r="L3990" s="3" t="s">
        <v>28120</v>
      </c>
    </row>
    <row r="3991" spans="1:12" x14ac:dyDescent="0.2">
      <c r="A3991" s="1">
        <v>3990</v>
      </c>
      <c r="B3991" s="2" t="s">
        <v>28121</v>
      </c>
      <c r="C3991" s="2" t="s">
        <v>365</v>
      </c>
      <c r="D3991" s="2" t="s">
        <v>8739</v>
      </c>
      <c r="E3991" s="2" t="s">
        <v>11716</v>
      </c>
      <c r="F3991" s="2" t="s">
        <v>28122</v>
      </c>
      <c r="G3991" s="2" t="s">
        <v>643</v>
      </c>
      <c r="H3991" s="2" t="s">
        <v>28123</v>
      </c>
      <c r="I3991" s="2" t="s">
        <v>28124</v>
      </c>
      <c r="J3991" s="3" t="s">
        <v>28125</v>
      </c>
      <c r="K3991" s="4">
        <v>44139</v>
      </c>
      <c r="L3991" s="3" t="s">
        <v>28126</v>
      </c>
    </row>
    <row r="3992" spans="1:12" x14ac:dyDescent="0.2">
      <c r="A3992" s="1">
        <v>3991</v>
      </c>
      <c r="B3992" s="2" t="s">
        <v>28127</v>
      </c>
      <c r="C3992" s="2" t="s">
        <v>5936</v>
      </c>
      <c r="D3992" s="2" t="s">
        <v>21685</v>
      </c>
      <c r="E3992" s="2" t="s">
        <v>14140</v>
      </c>
      <c r="F3992" s="2" t="s">
        <v>28128</v>
      </c>
      <c r="G3992" s="2" t="s">
        <v>1973</v>
      </c>
      <c r="H3992" s="2" t="s">
        <v>28129</v>
      </c>
      <c r="I3992" s="2" t="s">
        <v>28130</v>
      </c>
      <c r="J3992" s="3" t="s">
        <v>28131</v>
      </c>
      <c r="K3992" s="4">
        <v>43934</v>
      </c>
      <c r="L3992" s="3" t="s">
        <v>28132</v>
      </c>
    </row>
    <row r="3993" spans="1:12" x14ac:dyDescent="0.2">
      <c r="A3993" s="1">
        <v>3992</v>
      </c>
      <c r="B3993" s="2" t="s">
        <v>28133</v>
      </c>
      <c r="C3993" s="2" t="s">
        <v>14062</v>
      </c>
      <c r="D3993" s="2" t="s">
        <v>1055</v>
      </c>
      <c r="E3993" s="2" t="s">
        <v>28134</v>
      </c>
      <c r="F3993" s="2" t="s">
        <v>28135</v>
      </c>
      <c r="G3993" s="2" t="s">
        <v>1591</v>
      </c>
      <c r="H3993" s="2" t="s">
        <v>28136</v>
      </c>
      <c r="I3993" s="2" t="s">
        <v>28137</v>
      </c>
      <c r="J3993" s="3" t="s">
        <v>28138</v>
      </c>
      <c r="K3993" s="4">
        <v>44375</v>
      </c>
      <c r="L3993" s="3" t="s">
        <v>19624</v>
      </c>
    </row>
    <row r="3994" spans="1:12" x14ac:dyDescent="0.2">
      <c r="A3994" s="1">
        <v>3993</v>
      </c>
      <c r="B3994" s="2" t="s">
        <v>28139</v>
      </c>
      <c r="C3994" s="2" t="s">
        <v>2814</v>
      </c>
      <c r="D3994" s="2" t="s">
        <v>7989</v>
      </c>
      <c r="E3994" s="2" t="s">
        <v>28140</v>
      </c>
      <c r="F3994" s="2" t="s">
        <v>28141</v>
      </c>
      <c r="G3994" s="2" t="s">
        <v>779</v>
      </c>
      <c r="H3994" s="2" t="s">
        <v>28142</v>
      </c>
      <c r="I3994" s="2" t="s">
        <v>28143</v>
      </c>
      <c r="J3994" s="3" t="s">
        <v>28144</v>
      </c>
      <c r="K3994" s="4">
        <v>44525</v>
      </c>
      <c r="L3994" s="3" t="s">
        <v>28145</v>
      </c>
    </row>
    <row r="3995" spans="1:12" x14ac:dyDescent="0.2">
      <c r="A3995" s="1">
        <v>3994</v>
      </c>
      <c r="B3995" s="2" t="s">
        <v>28146</v>
      </c>
      <c r="C3995" s="2" t="s">
        <v>8909</v>
      </c>
      <c r="D3995" s="2" t="s">
        <v>5548</v>
      </c>
      <c r="E3995" s="2" t="s">
        <v>28147</v>
      </c>
      <c r="F3995" s="2" t="s">
        <v>28148</v>
      </c>
      <c r="G3995" s="2" t="s">
        <v>6142</v>
      </c>
      <c r="H3995" s="2" t="s">
        <v>28149</v>
      </c>
      <c r="I3995" s="2" t="s">
        <v>28150</v>
      </c>
      <c r="J3995" s="3" t="s">
        <v>28151</v>
      </c>
      <c r="K3995" s="4">
        <v>44691</v>
      </c>
      <c r="L3995" s="3" t="s">
        <v>28152</v>
      </c>
    </row>
    <row r="3996" spans="1:12" x14ac:dyDescent="0.2">
      <c r="A3996" s="1">
        <v>3995</v>
      </c>
      <c r="B3996" s="2" t="s">
        <v>28153</v>
      </c>
      <c r="C3996" s="2" t="s">
        <v>243</v>
      </c>
      <c r="D3996" s="2" t="s">
        <v>18986</v>
      </c>
      <c r="E3996" s="2" t="s">
        <v>28154</v>
      </c>
      <c r="F3996" s="2" t="s">
        <v>28155</v>
      </c>
      <c r="G3996" s="2" t="s">
        <v>4507</v>
      </c>
      <c r="H3996" s="2" t="s">
        <v>28156</v>
      </c>
      <c r="I3996" s="2" t="s">
        <v>28157</v>
      </c>
      <c r="J3996" s="3" t="s">
        <v>28158</v>
      </c>
      <c r="K3996" s="4">
        <v>44123</v>
      </c>
      <c r="L3996" s="3" t="s">
        <v>21731</v>
      </c>
    </row>
    <row r="3997" spans="1:12" x14ac:dyDescent="0.2">
      <c r="A3997" s="1">
        <v>3996</v>
      </c>
      <c r="B3997" s="2" t="s">
        <v>28159</v>
      </c>
      <c r="C3997" s="2" t="s">
        <v>710</v>
      </c>
      <c r="D3997" s="2" t="s">
        <v>27937</v>
      </c>
      <c r="E3997" s="2" t="s">
        <v>28160</v>
      </c>
      <c r="F3997" s="2" t="s">
        <v>28161</v>
      </c>
      <c r="G3997" s="2" t="s">
        <v>1140</v>
      </c>
      <c r="H3997" s="2">
        <f>1-420-542-2336</f>
        <v>-3297</v>
      </c>
      <c r="I3997" s="2" t="s">
        <v>28162</v>
      </c>
      <c r="J3997" s="3" t="s">
        <v>28163</v>
      </c>
      <c r="K3997" s="4">
        <v>43870</v>
      </c>
      <c r="L3997" s="3" t="s">
        <v>28164</v>
      </c>
    </row>
    <row r="3998" spans="1:12" x14ac:dyDescent="0.2">
      <c r="A3998" s="1">
        <v>3997</v>
      </c>
      <c r="B3998" s="2" t="s">
        <v>28165</v>
      </c>
      <c r="C3998" s="2" t="s">
        <v>1788</v>
      </c>
      <c r="D3998" s="2" t="s">
        <v>3973</v>
      </c>
      <c r="E3998" s="2" t="s">
        <v>28166</v>
      </c>
      <c r="F3998" s="2" t="s">
        <v>28167</v>
      </c>
      <c r="G3998" s="2" t="s">
        <v>1544</v>
      </c>
      <c r="H3998" s="2">
        <v>7274892386</v>
      </c>
      <c r="I3998" s="2">
        <v>4364191306</v>
      </c>
      <c r="J3998" s="3" t="s">
        <v>28168</v>
      </c>
      <c r="K3998" s="4">
        <v>44094</v>
      </c>
      <c r="L3998" s="3" t="s">
        <v>28169</v>
      </c>
    </row>
    <row r="3999" spans="1:12" x14ac:dyDescent="0.2">
      <c r="A3999" s="1">
        <v>3998</v>
      </c>
      <c r="B3999" s="2" t="s">
        <v>28170</v>
      </c>
      <c r="C3999" s="2" t="s">
        <v>158</v>
      </c>
      <c r="D3999" s="2" t="s">
        <v>206</v>
      </c>
      <c r="E3999" s="2" t="s">
        <v>28171</v>
      </c>
      <c r="F3999" s="2" t="s">
        <v>28172</v>
      </c>
      <c r="G3999" s="2" t="s">
        <v>892</v>
      </c>
      <c r="H3999" s="2" t="s">
        <v>28173</v>
      </c>
      <c r="I3999" s="2" t="s">
        <v>28174</v>
      </c>
      <c r="J3999" s="3" t="s">
        <v>28175</v>
      </c>
      <c r="K3999" s="4">
        <v>44411</v>
      </c>
      <c r="L3999" s="3" t="s">
        <v>28176</v>
      </c>
    </row>
    <row r="4000" spans="1:12" x14ac:dyDescent="0.2">
      <c r="A4000" s="1">
        <v>3999</v>
      </c>
      <c r="B4000" s="2" t="s">
        <v>28177</v>
      </c>
      <c r="C4000" s="2" t="s">
        <v>2416</v>
      </c>
      <c r="D4000" s="2" t="s">
        <v>1378</v>
      </c>
      <c r="E4000" s="2" t="s">
        <v>28178</v>
      </c>
      <c r="F4000" s="2" t="s">
        <v>28179</v>
      </c>
      <c r="G4000" s="2" t="s">
        <v>1637</v>
      </c>
      <c r="H4000" s="2">
        <v>2171474550</v>
      </c>
      <c r="I4000" s="2" t="s">
        <v>28180</v>
      </c>
      <c r="J4000" s="3" t="s">
        <v>28181</v>
      </c>
      <c r="K4000" s="4">
        <v>44476</v>
      </c>
      <c r="L4000" s="3" t="s">
        <v>15464</v>
      </c>
    </row>
    <row r="4001" spans="1:12" x14ac:dyDescent="0.2">
      <c r="A4001" s="1">
        <v>4000</v>
      </c>
      <c r="B4001" s="2" t="s">
        <v>28182</v>
      </c>
      <c r="C4001" s="2" t="s">
        <v>4048</v>
      </c>
      <c r="D4001" s="2" t="s">
        <v>9681</v>
      </c>
      <c r="E4001" s="2" t="s">
        <v>1819</v>
      </c>
      <c r="F4001" s="2" t="s">
        <v>28183</v>
      </c>
      <c r="G4001" s="2" t="s">
        <v>1389</v>
      </c>
      <c r="H4001" s="2" t="s">
        <v>28184</v>
      </c>
      <c r="I4001" s="2" t="s">
        <v>28185</v>
      </c>
      <c r="J4001" s="3" t="s">
        <v>28186</v>
      </c>
      <c r="K4001" s="4">
        <v>44564</v>
      </c>
      <c r="L4001" s="3" t="s">
        <v>28187</v>
      </c>
    </row>
    <row r="4002" spans="1:12" x14ac:dyDescent="0.2">
      <c r="A4002" s="1">
        <v>4001</v>
      </c>
      <c r="B4002" s="2" t="s">
        <v>28188</v>
      </c>
      <c r="C4002" s="2" t="s">
        <v>497</v>
      </c>
      <c r="D4002" s="2" t="s">
        <v>21303</v>
      </c>
      <c r="E4002" s="2" t="s">
        <v>28189</v>
      </c>
      <c r="F4002" s="2" t="s">
        <v>28190</v>
      </c>
      <c r="G4002" s="2" t="s">
        <v>419</v>
      </c>
      <c r="H4002" s="2" t="s">
        <v>28191</v>
      </c>
      <c r="I4002" s="2" t="s">
        <v>28192</v>
      </c>
      <c r="J4002" s="3" t="s">
        <v>28193</v>
      </c>
      <c r="K4002" s="4">
        <v>44076</v>
      </c>
      <c r="L4002" s="3" t="s">
        <v>28194</v>
      </c>
    </row>
    <row r="4003" spans="1:12" x14ac:dyDescent="0.2">
      <c r="A4003" s="1">
        <v>4002</v>
      </c>
      <c r="B4003" s="2" t="s">
        <v>28195</v>
      </c>
      <c r="C4003" s="2" t="s">
        <v>6599</v>
      </c>
      <c r="D4003" s="2" t="s">
        <v>1360</v>
      </c>
      <c r="E4003" s="2" t="s">
        <v>28196</v>
      </c>
      <c r="F4003" s="2" t="s">
        <v>28197</v>
      </c>
      <c r="G4003" s="2" t="s">
        <v>2327</v>
      </c>
      <c r="H4003" s="2">
        <v>2524330677</v>
      </c>
      <c r="I4003" s="2">
        <v>9270693328</v>
      </c>
      <c r="J4003" s="3" t="s">
        <v>28198</v>
      </c>
      <c r="K4003" s="4">
        <v>44289</v>
      </c>
      <c r="L4003" s="3" t="s">
        <v>28199</v>
      </c>
    </row>
    <row r="4004" spans="1:12" x14ac:dyDescent="0.2">
      <c r="A4004" s="1">
        <v>4003</v>
      </c>
      <c r="B4004" s="2" t="s">
        <v>28200</v>
      </c>
      <c r="C4004" s="2" t="s">
        <v>1136</v>
      </c>
      <c r="D4004" s="2" t="s">
        <v>5660</v>
      </c>
      <c r="E4004" s="2" t="s">
        <v>28201</v>
      </c>
      <c r="F4004" s="2" t="s">
        <v>10883</v>
      </c>
      <c r="G4004" s="2" t="s">
        <v>257</v>
      </c>
      <c r="H4004" s="2" t="s">
        <v>28202</v>
      </c>
      <c r="I4004" s="2" t="s">
        <v>28203</v>
      </c>
      <c r="J4004" s="3" t="s">
        <v>28204</v>
      </c>
      <c r="K4004" s="4">
        <v>44004</v>
      </c>
      <c r="L4004" s="3" t="s">
        <v>28205</v>
      </c>
    </row>
    <row r="4005" spans="1:12" x14ac:dyDescent="0.2">
      <c r="A4005" s="1">
        <v>4004</v>
      </c>
      <c r="B4005" s="2" t="s">
        <v>28206</v>
      </c>
      <c r="C4005" s="2" t="s">
        <v>2607</v>
      </c>
      <c r="D4005" s="2" t="s">
        <v>2435</v>
      </c>
      <c r="E4005" s="2" t="s">
        <v>348</v>
      </c>
      <c r="F4005" s="2" t="s">
        <v>28207</v>
      </c>
      <c r="G4005" s="2" t="s">
        <v>892</v>
      </c>
      <c r="H4005" s="2" t="s">
        <v>28208</v>
      </c>
      <c r="I4005" s="2" t="s">
        <v>28209</v>
      </c>
      <c r="J4005" s="3" t="s">
        <v>28210</v>
      </c>
      <c r="K4005" s="4">
        <v>44339</v>
      </c>
      <c r="L4005" s="3" t="s">
        <v>28211</v>
      </c>
    </row>
    <row r="4006" spans="1:12" x14ac:dyDescent="0.2">
      <c r="A4006" s="1">
        <v>4005</v>
      </c>
      <c r="B4006" s="2" t="s">
        <v>28212</v>
      </c>
      <c r="C4006" s="2" t="s">
        <v>4704</v>
      </c>
      <c r="D4006" s="2" t="s">
        <v>11111</v>
      </c>
      <c r="E4006" s="2" t="s">
        <v>28213</v>
      </c>
      <c r="F4006" s="2" t="s">
        <v>28214</v>
      </c>
      <c r="G4006" s="2" t="s">
        <v>4545</v>
      </c>
      <c r="H4006" s="2" t="s">
        <v>28215</v>
      </c>
      <c r="I4006" s="2" t="s">
        <v>28216</v>
      </c>
      <c r="J4006" s="3" t="s">
        <v>28217</v>
      </c>
      <c r="K4006" s="4">
        <v>44596</v>
      </c>
      <c r="L4006" s="3" t="s">
        <v>28218</v>
      </c>
    </row>
    <row r="4007" spans="1:12" x14ac:dyDescent="0.2">
      <c r="A4007" s="1">
        <v>4006</v>
      </c>
      <c r="B4007" s="2" t="s">
        <v>28219</v>
      </c>
      <c r="C4007" s="2" t="s">
        <v>8815</v>
      </c>
      <c r="D4007" s="2" t="s">
        <v>8808</v>
      </c>
      <c r="E4007" s="2" t="s">
        <v>28220</v>
      </c>
      <c r="F4007" s="2" t="s">
        <v>28221</v>
      </c>
      <c r="G4007" s="2" t="s">
        <v>5822</v>
      </c>
      <c r="H4007" s="2" t="s">
        <v>28222</v>
      </c>
      <c r="I4007" s="2" t="s">
        <v>28223</v>
      </c>
      <c r="J4007" s="3" t="s">
        <v>28224</v>
      </c>
      <c r="K4007" s="4">
        <v>44054</v>
      </c>
      <c r="L4007" s="3" t="s">
        <v>28225</v>
      </c>
    </row>
    <row r="4008" spans="1:12" x14ac:dyDescent="0.2">
      <c r="A4008" s="1">
        <v>4007</v>
      </c>
      <c r="B4008" s="2" t="s">
        <v>28226</v>
      </c>
      <c r="C4008" s="2" t="s">
        <v>3148</v>
      </c>
      <c r="D4008" s="2" t="s">
        <v>4217</v>
      </c>
      <c r="E4008" s="2" t="s">
        <v>28227</v>
      </c>
      <c r="F4008" s="2" t="s">
        <v>9137</v>
      </c>
      <c r="G4008" s="2" t="s">
        <v>760</v>
      </c>
      <c r="H4008" s="2" t="s">
        <v>28228</v>
      </c>
      <c r="I4008" s="2" t="s">
        <v>28229</v>
      </c>
      <c r="J4008" s="3" t="s">
        <v>28230</v>
      </c>
      <c r="K4008" s="4">
        <v>44139</v>
      </c>
      <c r="L4008" s="3" t="s">
        <v>28231</v>
      </c>
    </row>
    <row r="4009" spans="1:12" x14ac:dyDescent="0.2">
      <c r="A4009" s="1">
        <v>4008</v>
      </c>
      <c r="B4009" s="2" t="s">
        <v>28232</v>
      </c>
      <c r="C4009" s="2" t="s">
        <v>6246</v>
      </c>
      <c r="D4009" s="2" t="s">
        <v>5849</v>
      </c>
      <c r="E4009" s="2" t="s">
        <v>28233</v>
      </c>
      <c r="F4009" s="2" t="s">
        <v>28234</v>
      </c>
      <c r="G4009" s="2" t="s">
        <v>467</v>
      </c>
      <c r="H4009" s="2" t="s">
        <v>28235</v>
      </c>
      <c r="I4009" s="2" t="s">
        <v>28236</v>
      </c>
      <c r="J4009" s="3" t="s">
        <v>28237</v>
      </c>
      <c r="K4009" s="4">
        <v>44206</v>
      </c>
      <c r="L4009" s="3" t="s">
        <v>28238</v>
      </c>
    </row>
    <row r="4010" spans="1:12" x14ac:dyDescent="0.2">
      <c r="A4010" s="1">
        <v>4009</v>
      </c>
      <c r="B4010" s="2" t="s">
        <v>28239</v>
      </c>
      <c r="C4010" s="2" t="s">
        <v>7751</v>
      </c>
      <c r="D4010" s="2" t="s">
        <v>15710</v>
      </c>
      <c r="E4010" s="2" t="s">
        <v>28240</v>
      </c>
      <c r="F4010" s="2" t="s">
        <v>28241</v>
      </c>
      <c r="G4010" s="2" t="s">
        <v>589</v>
      </c>
      <c r="H4010" s="2" t="s">
        <v>28242</v>
      </c>
      <c r="I4010" s="2" t="s">
        <v>28243</v>
      </c>
      <c r="J4010" s="3" t="s">
        <v>28244</v>
      </c>
      <c r="K4010" s="4">
        <v>43914</v>
      </c>
      <c r="L4010" s="3" t="s">
        <v>28245</v>
      </c>
    </row>
    <row r="4011" spans="1:12" x14ac:dyDescent="0.2">
      <c r="A4011" s="1">
        <v>4010</v>
      </c>
      <c r="B4011" s="2" t="s">
        <v>28246</v>
      </c>
      <c r="C4011" s="2" t="s">
        <v>7137</v>
      </c>
      <c r="D4011" s="2" t="s">
        <v>11539</v>
      </c>
      <c r="E4011" s="2" t="s">
        <v>28247</v>
      </c>
      <c r="F4011" s="2" t="s">
        <v>28248</v>
      </c>
      <c r="G4011" s="2" t="s">
        <v>2378</v>
      </c>
      <c r="H4011" s="2" t="s">
        <v>28249</v>
      </c>
      <c r="I4011" s="2" t="s">
        <v>28250</v>
      </c>
      <c r="J4011" s="3" t="s">
        <v>28251</v>
      </c>
      <c r="K4011" s="4">
        <v>43949</v>
      </c>
      <c r="L4011" s="3" t="s">
        <v>28252</v>
      </c>
    </row>
    <row r="4012" spans="1:12" x14ac:dyDescent="0.2">
      <c r="A4012" s="1">
        <v>4011</v>
      </c>
      <c r="B4012" s="2" t="s">
        <v>28253</v>
      </c>
      <c r="C4012" s="2" t="s">
        <v>2188</v>
      </c>
      <c r="D4012" s="2" t="s">
        <v>51</v>
      </c>
      <c r="E4012" s="2" t="s">
        <v>28254</v>
      </c>
      <c r="F4012" s="2" t="s">
        <v>28255</v>
      </c>
      <c r="G4012" s="2" t="s">
        <v>369</v>
      </c>
      <c r="H4012" s="2" t="s">
        <v>28256</v>
      </c>
      <c r="I4012" s="2" t="s">
        <v>28257</v>
      </c>
      <c r="J4012" s="3" t="s">
        <v>28258</v>
      </c>
      <c r="K4012" s="4">
        <v>44546</v>
      </c>
      <c r="L4012" s="3" t="s">
        <v>28259</v>
      </c>
    </row>
    <row r="4013" spans="1:12" x14ac:dyDescent="0.2">
      <c r="A4013" s="1">
        <v>4012</v>
      </c>
      <c r="B4013" s="2" t="s">
        <v>28260</v>
      </c>
      <c r="C4013" s="2" t="s">
        <v>1879</v>
      </c>
      <c r="D4013" s="2" t="s">
        <v>917</v>
      </c>
      <c r="E4013" s="2" t="s">
        <v>28261</v>
      </c>
      <c r="F4013" s="2" t="s">
        <v>28262</v>
      </c>
      <c r="G4013" s="2" t="s">
        <v>17591</v>
      </c>
      <c r="H4013" s="2" t="s">
        <v>28263</v>
      </c>
      <c r="I4013" s="2" t="s">
        <v>28264</v>
      </c>
      <c r="J4013" s="3" t="s">
        <v>28265</v>
      </c>
      <c r="K4013" s="4">
        <v>44681</v>
      </c>
      <c r="L4013" s="3" t="s">
        <v>28266</v>
      </c>
    </row>
    <row r="4014" spans="1:12" x14ac:dyDescent="0.2">
      <c r="A4014" s="1">
        <v>4013</v>
      </c>
      <c r="B4014" s="2" t="s">
        <v>28267</v>
      </c>
      <c r="C4014" s="2" t="s">
        <v>4406</v>
      </c>
      <c r="D4014" s="2" t="s">
        <v>4217</v>
      </c>
      <c r="E4014" s="2" t="s">
        <v>28268</v>
      </c>
      <c r="F4014" s="2" t="s">
        <v>28269</v>
      </c>
      <c r="G4014" s="2" t="s">
        <v>4545</v>
      </c>
      <c r="H4014" s="2" t="s">
        <v>28270</v>
      </c>
      <c r="I4014" s="2" t="s">
        <v>28271</v>
      </c>
      <c r="J4014" s="3" t="s">
        <v>28272</v>
      </c>
      <c r="K4014" s="4">
        <v>44282</v>
      </c>
      <c r="L4014" s="3" t="s">
        <v>28273</v>
      </c>
    </row>
    <row r="4015" spans="1:12" x14ac:dyDescent="0.2">
      <c r="A4015" s="1">
        <v>4014</v>
      </c>
      <c r="B4015" s="2" t="s">
        <v>28274</v>
      </c>
      <c r="C4015" s="2" t="s">
        <v>4467</v>
      </c>
      <c r="D4015" s="2" t="s">
        <v>13293</v>
      </c>
      <c r="E4015" s="2" t="s">
        <v>28275</v>
      </c>
      <c r="F4015" s="2" t="s">
        <v>28276</v>
      </c>
      <c r="G4015" s="2" t="s">
        <v>589</v>
      </c>
      <c r="H4015" s="2" t="s">
        <v>28277</v>
      </c>
      <c r="I4015" s="2" t="s">
        <v>28278</v>
      </c>
      <c r="J4015" s="3" t="s">
        <v>28279</v>
      </c>
      <c r="K4015" s="4">
        <v>44405</v>
      </c>
      <c r="L4015" s="3" t="s">
        <v>28280</v>
      </c>
    </row>
    <row r="4016" spans="1:12" x14ac:dyDescent="0.2">
      <c r="A4016" s="1">
        <v>4015</v>
      </c>
      <c r="B4016" s="2" t="s">
        <v>28281</v>
      </c>
      <c r="C4016" s="2" t="s">
        <v>3920</v>
      </c>
      <c r="D4016" s="2" t="s">
        <v>547</v>
      </c>
      <c r="E4016" s="2" t="s">
        <v>28282</v>
      </c>
      <c r="F4016" s="2" t="s">
        <v>28283</v>
      </c>
      <c r="G4016" s="2" t="s">
        <v>72</v>
      </c>
      <c r="H4016" s="2" t="s">
        <v>28284</v>
      </c>
      <c r="I4016" s="2" t="s">
        <v>28285</v>
      </c>
      <c r="J4016" s="3" t="s">
        <v>28286</v>
      </c>
      <c r="K4016" s="4">
        <v>44330</v>
      </c>
      <c r="L4016" s="3" t="s">
        <v>28287</v>
      </c>
    </row>
    <row r="4017" spans="1:12" x14ac:dyDescent="0.2">
      <c r="A4017" s="1">
        <v>4016</v>
      </c>
      <c r="B4017" s="2" t="s">
        <v>28288</v>
      </c>
      <c r="C4017" s="2" t="s">
        <v>3972</v>
      </c>
      <c r="D4017" s="2" t="s">
        <v>95</v>
      </c>
      <c r="E4017" s="2" t="s">
        <v>28289</v>
      </c>
      <c r="F4017" s="2" t="s">
        <v>28290</v>
      </c>
      <c r="G4017" s="2" t="s">
        <v>17</v>
      </c>
      <c r="H4017" s="2" t="s">
        <v>28291</v>
      </c>
      <c r="I4017" s="2" t="s">
        <v>28292</v>
      </c>
      <c r="J4017" s="3" t="s">
        <v>28293</v>
      </c>
      <c r="K4017" s="4">
        <v>44661</v>
      </c>
      <c r="L4017" s="3" t="s">
        <v>28294</v>
      </c>
    </row>
    <row r="4018" spans="1:12" x14ac:dyDescent="0.2">
      <c r="A4018" s="1">
        <v>4017</v>
      </c>
      <c r="B4018" s="2" t="s">
        <v>28295</v>
      </c>
      <c r="C4018" s="2" t="s">
        <v>2178</v>
      </c>
      <c r="D4018" s="2" t="s">
        <v>12498</v>
      </c>
      <c r="E4018" s="2" t="s">
        <v>28296</v>
      </c>
      <c r="F4018" s="2" t="s">
        <v>28297</v>
      </c>
      <c r="G4018" s="2" t="s">
        <v>530</v>
      </c>
      <c r="H4018" s="2" t="s">
        <v>28298</v>
      </c>
      <c r="I4018" s="2" t="s">
        <v>28299</v>
      </c>
      <c r="J4018" s="3" t="s">
        <v>28300</v>
      </c>
      <c r="K4018" s="4">
        <v>44674</v>
      </c>
      <c r="L4018" s="3" t="s">
        <v>28301</v>
      </c>
    </row>
    <row r="4019" spans="1:12" x14ac:dyDescent="0.2">
      <c r="A4019" s="1">
        <v>4018</v>
      </c>
      <c r="B4019" s="2" t="s">
        <v>28302</v>
      </c>
      <c r="C4019" s="2" t="s">
        <v>40</v>
      </c>
      <c r="D4019" s="2" t="s">
        <v>28303</v>
      </c>
      <c r="E4019" s="2" t="s">
        <v>28304</v>
      </c>
      <c r="F4019" s="2" t="s">
        <v>28305</v>
      </c>
      <c r="G4019" s="2" t="s">
        <v>143</v>
      </c>
      <c r="H4019" s="2" t="s">
        <v>28306</v>
      </c>
      <c r="I4019" s="2" t="s">
        <v>28307</v>
      </c>
      <c r="J4019" s="3" t="s">
        <v>28308</v>
      </c>
      <c r="K4019" s="4">
        <v>44347</v>
      </c>
      <c r="L4019" s="3" t="s">
        <v>28309</v>
      </c>
    </row>
    <row r="4020" spans="1:12" x14ac:dyDescent="0.2">
      <c r="A4020" s="1">
        <v>4019</v>
      </c>
      <c r="B4020" s="2" t="s">
        <v>28310</v>
      </c>
      <c r="C4020" s="2" t="s">
        <v>3606</v>
      </c>
      <c r="D4020" s="2" t="s">
        <v>2294</v>
      </c>
      <c r="E4020" s="2" t="s">
        <v>28311</v>
      </c>
      <c r="F4020" s="2" t="s">
        <v>28312</v>
      </c>
      <c r="G4020" s="2" t="s">
        <v>396</v>
      </c>
      <c r="H4020" s="2" t="s">
        <v>28313</v>
      </c>
      <c r="I4020" s="2" t="s">
        <v>28314</v>
      </c>
      <c r="J4020" s="3" t="s">
        <v>28315</v>
      </c>
      <c r="K4020" s="4">
        <v>44459</v>
      </c>
      <c r="L4020" s="3" t="s">
        <v>28316</v>
      </c>
    </row>
    <row r="4021" spans="1:12" x14ac:dyDescent="0.2">
      <c r="A4021" s="1">
        <v>4020</v>
      </c>
      <c r="B4021" s="2" t="s">
        <v>28317</v>
      </c>
      <c r="C4021" s="2" t="s">
        <v>556</v>
      </c>
      <c r="D4021" s="2" t="s">
        <v>5593</v>
      </c>
      <c r="E4021" s="2" t="s">
        <v>28318</v>
      </c>
      <c r="F4021" s="2" t="s">
        <v>28319</v>
      </c>
      <c r="G4021" s="2" t="s">
        <v>976</v>
      </c>
      <c r="H4021" s="2" t="s">
        <v>28320</v>
      </c>
      <c r="I4021" s="2" t="s">
        <v>28321</v>
      </c>
      <c r="J4021" s="3" t="s">
        <v>28322</v>
      </c>
      <c r="K4021" s="4">
        <v>44185</v>
      </c>
      <c r="L4021" s="3" t="s">
        <v>28323</v>
      </c>
    </row>
    <row r="4022" spans="1:12" x14ac:dyDescent="0.2">
      <c r="A4022" s="1">
        <v>4021</v>
      </c>
      <c r="B4022" s="2" t="s">
        <v>28324</v>
      </c>
      <c r="C4022" s="2" t="s">
        <v>622</v>
      </c>
      <c r="D4022" s="2" t="s">
        <v>17967</v>
      </c>
      <c r="E4022" s="2" t="s">
        <v>28325</v>
      </c>
      <c r="F4022" s="2" t="s">
        <v>28326</v>
      </c>
      <c r="G4022" s="2" t="s">
        <v>447</v>
      </c>
      <c r="H4022" s="2" t="s">
        <v>28327</v>
      </c>
      <c r="I4022" s="2" t="s">
        <v>28328</v>
      </c>
      <c r="J4022" s="3" t="s">
        <v>28329</v>
      </c>
      <c r="K4022" s="4">
        <v>44563</v>
      </c>
      <c r="L4022" s="3" t="s">
        <v>28330</v>
      </c>
    </row>
    <row r="4023" spans="1:12" x14ac:dyDescent="0.2">
      <c r="A4023" s="1">
        <v>4022</v>
      </c>
      <c r="B4023" s="2" t="s">
        <v>28331</v>
      </c>
      <c r="C4023" s="2" t="s">
        <v>4233</v>
      </c>
      <c r="D4023" s="2" t="s">
        <v>10809</v>
      </c>
      <c r="E4023" s="2" t="s">
        <v>28332</v>
      </c>
      <c r="F4023" s="2" t="s">
        <v>28333</v>
      </c>
      <c r="G4023" s="2" t="s">
        <v>1730</v>
      </c>
      <c r="H4023" s="2" t="s">
        <v>28334</v>
      </c>
      <c r="I4023" s="2">
        <f>1-112-749-6434</f>
        <v>-7294</v>
      </c>
      <c r="J4023" s="3" t="s">
        <v>28335</v>
      </c>
      <c r="K4023" s="4">
        <v>43866</v>
      </c>
      <c r="L4023" s="3" t="s">
        <v>28336</v>
      </c>
    </row>
    <row r="4024" spans="1:12" x14ac:dyDescent="0.2">
      <c r="A4024" s="1">
        <v>4023</v>
      </c>
      <c r="B4024" s="2" t="s">
        <v>28337</v>
      </c>
      <c r="C4024" s="2" t="s">
        <v>2213</v>
      </c>
      <c r="D4024" s="2" t="s">
        <v>2148</v>
      </c>
      <c r="E4024" s="2" t="s">
        <v>28338</v>
      </c>
      <c r="F4024" s="2" t="s">
        <v>28339</v>
      </c>
      <c r="G4024" s="2" t="s">
        <v>589</v>
      </c>
      <c r="H4024" s="2" t="s">
        <v>28340</v>
      </c>
      <c r="I4024" s="2" t="s">
        <v>28341</v>
      </c>
      <c r="J4024" s="3" t="s">
        <v>28342</v>
      </c>
      <c r="K4024" s="4">
        <v>44619</v>
      </c>
      <c r="L4024" s="3" t="s">
        <v>28343</v>
      </c>
    </row>
    <row r="4025" spans="1:12" x14ac:dyDescent="0.2">
      <c r="A4025" s="1">
        <v>4024</v>
      </c>
      <c r="B4025" s="2" t="s">
        <v>28344</v>
      </c>
      <c r="C4025" s="2" t="s">
        <v>14603</v>
      </c>
      <c r="D4025" s="2" t="s">
        <v>8587</v>
      </c>
      <c r="E4025" s="2" t="s">
        <v>28345</v>
      </c>
      <c r="F4025" s="2" t="s">
        <v>28346</v>
      </c>
      <c r="G4025" s="2" t="s">
        <v>1005</v>
      </c>
      <c r="H4025" s="2" t="s">
        <v>28347</v>
      </c>
      <c r="I4025" s="2" t="s">
        <v>28348</v>
      </c>
      <c r="J4025" s="3" t="s">
        <v>28349</v>
      </c>
      <c r="K4025" s="4">
        <v>44602</v>
      </c>
      <c r="L4025" s="3" t="s">
        <v>28350</v>
      </c>
    </row>
    <row r="4026" spans="1:12" x14ac:dyDescent="0.2">
      <c r="A4026" s="1">
        <v>4025</v>
      </c>
      <c r="B4026" s="2" t="s">
        <v>28351</v>
      </c>
      <c r="C4026" s="2" t="s">
        <v>4467</v>
      </c>
      <c r="D4026" s="2" t="s">
        <v>4264</v>
      </c>
      <c r="E4026" s="2" t="s">
        <v>28352</v>
      </c>
      <c r="F4026" s="2" t="s">
        <v>28353</v>
      </c>
      <c r="G4026" s="2" t="s">
        <v>7639</v>
      </c>
      <c r="H4026" s="2" t="s">
        <v>28354</v>
      </c>
      <c r="I4026" s="2" t="s">
        <v>28355</v>
      </c>
      <c r="J4026" s="3" t="s">
        <v>28356</v>
      </c>
      <c r="K4026" s="4">
        <v>44371</v>
      </c>
      <c r="L4026" s="3" t="s">
        <v>28357</v>
      </c>
    </row>
    <row r="4027" spans="1:12" x14ac:dyDescent="0.2">
      <c r="A4027" s="1">
        <v>4026</v>
      </c>
      <c r="B4027" s="2" t="s">
        <v>28358</v>
      </c>
      <c r="C4027" s="2" t="s">
        <v>2094</v>
      </c>
      <c r="D4027" s="2" t="s">
        <v>3197</v>
      </c>
      <c r="E4027" s="2" t="s">
        <v>28359</v>
      </c>
      <c r="F4027" s="2" t="s">
        <v>28360</v>
      </c>
      <c r="G4027" s="2" t="s">
        <v>227</v>
      </c>
      <c r="H4027" s="2" t="s">
        <v>28361</v>
      </c>
      <c r="I4027" s="2" t="s">
        <v>28362</v>
      </c>
      <c r="J4027" s="3" t="s">
        <v>28363</v>
      </c>
      <c r="K4027" s="4">
        <v>44592</v>
      </c>
      <c r="L4027" s="3" t="s">
        <v>28364</v>
      </c>
    </row>
    <row r="4028" spans="1:12" x14ac:dyDescent="0.2">
      <c r="A4028" s="1">
        <v>4027</v>
      </c>
      <c r="B4028" s="2" t="s">
        <v>28365</v>
      </c>
      <c r="C4028" s="2" t="s">
        <v>2924</v>
      </c>
      <c r="D4028" s="2" t="s">
        <v>27185</v>
      </c>
      <c r="E4028" s="2" t="s">
        <v>28366</v>
      </c>
      <c r="F4028" s="2" t="s">
        <v>28367</v>
      </c>
      <c r="G4028" s="2" t="s">
        <v>599</v>
      </c>
      <c r="H4028" s="2" t="s">
        <v>28368</v>
      </c>
      <c r="I4028" s="2" t="s">
        <v>28369</v>
      </c>
      <c r="J4028" s="3" t="s">
        <v>28370</v>
      </c>
      <c r="K4028" s="4">
        <v>44682</v>
      </c>
      <c r="L4028" s="3" t="s">
        <v>28371</v>
      </c>
    </row>
    <row r="4029" spans="1:12" x14ac:dyDescent="0.2">
      <c r="A4029" s="1">
        <v>4028</v>
      </c>
      <c r="B4029" s="2" t="s">
        <v>28372</v>
      </c>
      <c r="C4029" s="2" t="s">
        <v>4145</v>
      </c>
      <c r="D4029" s="2" t="s">
        <v>298</v>
      </c>
      <c r="E4029" s="2" t="s">
        <v>28373</v>
      </c>
      <c r="F4029" s="2" t="s">
        <v>28374</v>
      </c>
      <c r="G4029" s="2" t="s">
        <v>3784</v>
      </c>
      <c r="H4029" s="2">
        <f>1-733-805-3414</f>
        <v>-4951</v>
      </c>
      <c r="I4029" s="2" t="s">
        <v>28375</v>
      </c>
      <c r="J4029" s="3" t="s">
        <v>28376</v>
      </c>
      <c r="K4029" s="4">
        <v>43910</v>
      </c>
      <c r="L4029" s="3" t="s">
        <v>8203</v>
      </c>
    </row>
    <row r="4030" spans="1:12" x14ac:dyDescent="0.2">
      <c r="A4030" s="1">
        <v>4029</v>
      </c>
      <c r="B4030" s="2" t="s">
        <v>28377</v>
      </c>
      <c r="C4030" s="2" t="s">
        <v>6836</v>
      </c>
      <c r="D4030" s="2" t="s">
        <v>1954</v>
      </c>
      <c r="E4030" s="2" t="s">
        <v>28378</v>
      </c>
      <c r="F4030" s="2" t="s">
        <v>28379</v>
      </c>
      <c r="G4030" s="2" t="s">
        <v>4507</v>
      </c>
      <c r="H4030" s="2" t="s">
        <v>28380</v>
      </c>
      <c r="I4030" s="2" t="s">
        <v>28381</v>
      </c>
      <c r="J4030" s="3" t="s">
        <v>28382</v>
      </c>
      <c r="K4030" s="4">
        <v>44122</v>
      </c>
      <c r="L4030" s="3" t="s">
        <v>28383</v>
      </c>
    </row>
    <row r="4031" spans="1:12" x14ac:dyDescent="0.2">
      <c r="A4031" s="1">
        <v>4030</v>
      </c>
      <c r="B4031" s="2" t="s">
        <v>28384</v>
      </c>
      <c r="C4031" s="2" t="s">
        <v>8152</v>
      </c>
      <c r="D4031" s="2" t="s">
        <v>10615</v>
      </c>
      <c r="E4031" s="2" t="s">
        <v>28385</v>
      </c>
      <c r="F4031" s="2" t="s">
        <v>28386</v>
      </c>
      <c r="G4031" s="2" t="s">
        <v>6506</v>
      </c>
      <c r="H4031" s="2" t="s">
        <v>28387</v>
      </c>
      <c r="I4031" s="2" t="s">
        <v>28388</v>
      </c>
      <c r="J4031" s="3" t="s">
        <v>28389</v>
      </c>
      <c r="K4031" s="4">
        <v>44246</v>
      </c>
      <c r="L4031" s="3" t="s">
        <v>28390</v>
      </c>
    </row>
    <row r="4032" spans="1:12" x14ac:dyDescent="0.2">
      <c r="A4032" s="1">
        <v>4031</v>
      </c>
      <c r="B4032" s="2" t="s">
        <v>28391</v>
      </c>
      <c r="C4032" s="2" t="s">
        <v>3410</v>
      </c>
      <c r="D4032" s="2" t="s">
        <v>907</v>
      </c>
      <c r="E4032" s="2" t="s">
        <v>23616</v>
      </c>
      <c r="F4032" s="2" t="s">
        <v>28392</v>
      </c>
      <c r="G4032" s="2" t="s">
        <v>2728</v>
      </c>
      <c r="H4032" s="2" t="s">
        <v>28393</v>
      </c>
      <c r="I4032" s="2" t="s">
        <v>28394</v>
      </c>
      <c r="J4032" s="3" t="s">
        <v>28395</v>
      </c>
      <c r="K4032" s="4">
        <v>44602</v>
      </c>
      <c r="L4032" s="3" t="s">
        <v>28396</v>
      </c>
    </row>
    <row r="4033" spans="1:12" x14ac:dyDescent="0.2">
      <c r="A4033" s="1">
        <v>4032</v>
      </c>
      <c r="B4033" s="2" t="s">
        <v>28397</v>
      </c>
      <c r="C4033" s="2" t="s">
        <v>10492</v>
      </c>
      <c r="D4033" s="2" t="s">
        <v>4422</v>
      </c>
      <c r="E4033" s="2" t="s">
        <v>28398</v>
      </c>
      <c r="F4033" s="2" t="s">
        <v>28399</v>
      </c>
      <c r="G4033" s="2" t="s">
        <v>330</v>
      </c>
      <c r="H4033" s="2" t="s">
        <v>28400</v>
      </c>
      <c r="I4033" s="2" t="s">
        <v>28401</v>
      </c>
      <c r="J4033" s="3" t="s">
        <v>28402</v>
      </c>
      <c r="K4033" s="4">
        <v>43976</v>
      </c>
      <c r="L4033" s="3" t="s">
        <v>28403</v>
      </c>
    </row>
    <row r="4034" spans="1:12" x14ac:dyDescent="0.2">
      <c r="A4034" s="1">
        <v>4033</v>
      </c>
      <c r="B4034" s="2" t="s">
        <v>28404</v>
      </c>
      <c r="C4034" s="2" t="s">
        <v>17336</v>
      </c>
      <c r="D4034" s="2" t="s">
        <v>4614</v>
      </c>
      <c r="E4034" s="2" t="s">
        <v>28405</v>
      </c>
      <c r="F4034" s="2" t="s">
        <v>28406</v>
      </c>
      <c r="G4034" s="2" t="s">
        <v>3534</v>
      </c>
      <c r="H4034" s="2">
        <v>3686615279</v>
      </c>
      <c r="I4034" s="2" t="s">
        <v>28407</v>
      </c>
      <c r="J4034" s="3" t="s">
        <v>28408</v>
      </c>
      <c r="K4034" s="4">
        <v>44133</v>
      </c>
      <c r="L4034" s="3" t="s">
        <v>28409</v>
      </c>
    </row>
    <row r="4035" spans="1:12" x14ac:dyDescent="0.2">
      <c r="A4035" s="1">
        <v>4034</v>
      </c>
      <c r="B4035" s="2" t="s">
        <v>28410</v>
      </c>
      <c r="C4035" s="2" t="s">
        <v>5299</v>
      </c>
      <c r="D4035" s="2" t="s">
        <v>122</v>
      </c>
      <c r="E4035" s="2" t="s">
        <v>28411</v>
      </c>
      <c r="F4035" s="2" t="s">
        <v>28412</v>
      </c>
      <c r="G4035" s="2" t="s">
        <v>1811</v>
      </c>
      <c r="H4035" s="2" t="s">
        <v>28413</v>
      </c>
      <c r="I4035" s="2" t="s">
        <v>28414</v>
      </c>
      <c r="J4035" s="3" t="s">
        <v>28415</v>
      </c>
      <c r="K4035" s="4">
        <v>43863</v>
      </c>
      <c r="L4035" s="3" t="s">
        <v>28416</v>
      </c>
    </row>
    <row r="4036" spans="1:12" x14ac:dyDescent="0.2">
      <c r="A4036" s="1">
        <v>4035</v>
      </c>
      <c r="B4036" s="2" t="s">
        <v>28417</v>
      </c>
      <c r="C4036" s="2" t="s">
        <v>5900</v>
      </c>
      <c r="D4036" s="2" t="s">
        <v>13355</v>
      </c>
      <c r="E4036" s="2" t="s">
        <v>28418</v>
      </c>
      <c r="F4036" s="2" t="s">
        <v>28419</v>
      </c>
      <c r="G4036" s="2" t="s">
        <v>7850</v>
      </c>
      <c r="H4036" s="2" t="s">
        <v>28420</v>
      </c>
      <c r="I4036" s="2" t="s">
        <v>28421</v>
      </c>
      <c r="J4036" s="3" t="s">
        <v>28422</v>
      </c>
      <c r="K4036" s="4">
        <v>44341</v>
      </c>
      <c r="L4036" s="3" t="s">
        <v>16515</v>
      </c>
    </row>
    <row r="4037" spans="1:12" x14ac:dyDescent="0.2">
      <c r="A4037" s="1">
        <v>4036</v>
      </c>
      <c r="B4037" s="2" t="s">
        <v>28423</v>
      </c>
      <c r="C4037" s="2" t="s">
        <v>2538</v>
      </c>
      <c r="D4037" s="2" t="s">
        <v>2058</v>
      </c>
      <c r="E4037" s="2" t="s">
        <v>28424</v>
      </c>
      <c r="F4037" s="2" t="s">
        <v>28425</v>
      </c>
      <c r="G4037" s="2" t="s">
        <v>7036</v>
      </c>
      <c r="H4037" s="2" t="s">
        <v>28426</v>
      </c>
      <c r="I4037" s="2" t="s">
        <v>28427</v>
      </c>
      <c r="J4037" s="3" t="s">
        <v>28428</v>
      </c>
      <c r="K4037" s="4">
        <v>44551</v>
      </c>
      <c r="L4037" s="3" t="s">
        <v>28429</v>
      </c>
    </row>
    <row r="4038" spans="1:12" x14ac:dyDescent="0.2">
      <c r="A4038" s="1">
        <v>4037</v>
      </c>
      <c r="B4038" s="2" t="s">
        <v>28430</v>
      </c>
      <c r="C4038" s="2" t="s">
        <v>1852</v>
      </c>
      <c r="D4038" s="2" t="s">
        <v>9113</v>
      </c>
      <c r="E4038" s="2" t="s">
        <v>28431</v>
      </c>
      <c r="F4038" s="2" t="s">
        <v>28432</v>
      </c>
      <c r="G4038" s="2" t="s">
        <v>3808</v>
      </c>
      <c r="H4038" s="2" t="s">
        <v>28433</v>
      </c>
      <c r="I4038" s="2" t="s">
        <v>28434</v>
      </c>
      <c r="J4038" s="3" t="s">
        <v>28435</v>
      </c>
      <c r="K4038" s="4">
        <v>44685</v>
      </c>
      <c r="L4038" s="3" t="s">
        <v>21006</v>
      </c>
    </row>
    <row r="4039" spans="1:12" x14ac:dyDescent="0.2">
      <c r="A4039" s="1">
        <v>4038</v>
      </c>
      <c r="B4039" s="2" t="s">
        <v>28436</v>
      </c>
      <c r="C4039" s="2" t="s">
        <v>2890</v>
      </c>
      <c r="D4039" s="2" t="s">
        <v>3197</v>
      </c>
      <c r="E4039" s="2" t="s">
        <v>28437</v>
      </c>
      <c r="F4039" s="2" t="s">
        <v>14572</v>
      </c>
      <c r="G4039" s="2" t="s">
        <v>976</v>
      </c>
      <c r="H4039" s="2" t="s">
        <v>28438</v>
      </c>
      <c r="I4039" s="2" t="s">
        <v>28439</v>
      </c>
      <c r="J4039" s="3" t="s">
        <v>28440</v>
      </c>
      <c r="K4039" s="4">
        <v>44268</v>
      </c>
      <c r="L4039" s="3" t="s">
        <v>28441</v>
      </c>
    </row>
    <row r="4040" spans="1:12" x14ac:dyDescent="0.2">
      <c r="A4040" s="1">
        <v>4039</v>
      </c>
      <c r="B4040" s="2" t="s">
        <v>28442</v>
      </c>
      <c r="C4040" s="2" t="s">
        <v>2399</v>
      </c>
      <c r="D4040" s="2" t="s">
        <v>14708</v>
      </c>
      <c r="E4040" s="2" t="s">
        <v>28443</v>
      </c>
      <c r="F4040" s="2" t="s">
        <v>28444</v>
      </c>
      <c r="G4040" s="2" t="s">
        <v>530</v>
      </c>
      <c r="H4040" s="2" t="s">
        <v>28445</v>
      </c>
      <c r="I4040" s="2" t="s">
        <v>28446</v>
      </c>
      <c r="J4040" s="3" t="s">
        <v>28447</v>
      </c>
      <c r="K4040" s="4">
        <v>43986</v>
      </c>
      <c r="L4040" s="3" t="s">
        <v>28448</v>
      </c>
    </row>
    <row r="4041" spans="1:12" x14ac:dyDescent="0.2">
      <c r="A4041" s="1">
        <v>4040</v>
      </c>
      <c r="B4041" s="2" t="s">
        <v>28449</v>
      </c>
      <c r="C4041" s="2" t="s">
        <v>1459</v>
      </c>
      <c r="D4041" s="2" t="s">
        <v>4630</v>
      </c>
      <c r="E4041" s="2" t="s">
        <v>28450</v>
      </c>
      <c r="F4041" s="2" t="s">
        <v>28451</v>
      </c>
      <c r="G4041" s="2" t="s">
        <v>27</v>
      </c>
      <c r="H4041" s="2" t="s">
        <v>28452</v>
      </c>
      <c r="I4041" s="2">
        <v>3381283810</v>
      </c>
      <c r="J4041" s="3" t="s">
        <v>28453</v>
      </c>
      <c r="K4041" s="4">
        <v>44403</v>
      </c>
      <c r="L4041" s="3" t="s">
        <v>28454</v>
      </c>
    </row>
    <row r="4042" spans="1:12" x14ac:dyDescent="0.2">
      <c r="A4042" s="1">
        <v>4041</v>
      </c>
      <c r="B4042" s="2" t="s">
        <v>28455</v>
      </c>
      <c r="C4042" s="2" t="s">
        <v>6178</v>
      </c>
      <c r="D4042" s="2" t="s">
        <v>5685</v>
      </c>
      <c r="E4042" s="2" t="s">
        <v>28456</v>
      </c>
      <c r="F4042" s="2" t="s">
        <v>28457</v>
      </c>
      <c r="G4042" s="2" t="s">
        <v>3623</v>
      </c>
      <c r="H4042" s="2" t="s">
        <v>28458</v>
      </c>
      <c r="I4042" s="2" t="s">
        <v>28459</v>
      </c>
      <c r="J4042" s="3" t="s">
        <v>28460</v>
      </c>
      <c r="K4042" s="4">
        <v>44229</v>
      </c>
      <c r="L4042" s="3" t="s">
        <v>28461</v>
      </c>
    </row>
    <row r="4043" spans="1:12" x14ac:dyDescent="0.2">
      <c r="A4043" s="1">
        <v>4042</v>
      </c>
      <c r="B4043" s="2" t="s">
        <v>28462</v>
      </c>
      <c r="C4043" s="2" t="s">
        <v>434</v>
      </c>
      <c r="D4043" s="2" t="s">
        <v>3531</v>
      </c>
      <c r="E4043" s="2" t="s">
        <v>28463</v>
      </c>
      <c r="F4043" s="2" t="s">
        <v>28464</v>
      </c>
      <c r="G4043" s="2" t="s">
        <v>369</v>
      </c>
      <c r="H4043" s="2">
        <v>1810967972</v>
      </c>
      <c r="I4043" s="2" t="s">
        <v>28465</v>
      </c>
      <c r="J4043" s="3" t="s">
        <v>28466</v>
      </c>
      <c r="K4043" s="4">
        <v>44395</v>
      </c>
      <c r="L4043" s="3" t="s">
        <v>28467</v>
      </c>
    </row>
    <row r="4044" spans="1:12" x14ac:dyDescent="0.2">
      <c r="A4044" s="1">
        <v>4043</v>
      </c>
      <c r="B4044" s="2" t="s">
        <v>28468</v>
      </c>
      <c r="C4044" s="2" t="s">
        <v>463</v>
      </c>
      <c r="D4044" s="2" t="s">
        <v>1727</v>
      </c>
      <c r="E4044" s="2" t="s">
        <v>28469</v>
      </c>
      <c r="F4044" s="2" t="s">
        <v>28470</v>
      </c>
      <c r="G4044" s="2" t="s">
        <v>134</v>
      </c>
      <c r="H4044" s="2" t="s">
        <v>28471</v>
      </c>
      <c r="I4044" s="2" t="s">
        <v>28472</v>
      </c>
      <c r="J4044" s="3" t="s">
        <v>28473</v>
      </c>
      <c r="K4044" s="4">
        <v>44043</v>
      </c>
      <c r="L4044" s="3" t="s">
        <v>28474</v>
      </c>
    </row>
    <row r="4045" spans="1:12" x14ac:dyDescent="0.2">
      <c r="A4045" s="1">
        <v>4044</v>
      </c>
      <c r="B4045" s="2" t="s">
        <v>28475</v>
      </c>
      <c r="C4045" s="2" t="s">
        <v>7661</v>
      </c>
      <c r="D4045" s="2" t="s">
        <v>614</v>
      </c>
      <c r="E4045" s="2" t="s">
        <v>28476</v>
      </c>
      <c r="F4045" s="2" t="s">
        <v>13343</v>
      </c>
      <c r="G4045" s="2" t="s">
        <v>447</v>
      </c>
      <c r="H4045" s="2" t="s">
        <v>28477</v>
      </c>
      <c r="I4045" s="2" t="s">
        <v>28478</v>
      </c>
      <c r="J4045" s="3" t="s">
        <v>28479</v>
      </c>
      <c r="K4045" s="4">
        <v>44637</v>
      </c>
      <c r="L4045" s="3" t="s">
        <v>28480</v>
      </c>
    </row>
    <row r="4046" spans="1:12" x14ac:dyDescent="0.2">
      <c r="A4046" s="1">
        <v>4045</v>
      </c>
      <c r="B4046" s="5" t="s">
        <v>28481</v>
      </c>
      <c r="C4046" s="2" t="s">
        <v>10438</v>
      </c>
      <c r="D4046" s="2" t="s">
        <v>28482</v>
      </c>
      <c r="E4046" s="2" t="s">
        <v>24190</v>
      </c>
      <c r="F4046" s="2" t="s">
        <v>28483</v>
      </c>
      <c r="G4046" s="2" t="s">
        <v>4353</v>
      </c>
      <c r="H4046" s="2">
        <v>2707492352</v>
      </c>
      <c r="I4046" s="2" t="s">
        <v>28484</v>
      </c>
      <c r="J4046" s="3" t="s">
        <v>28485</v>
      </c>
      <c r="K4046" s="4">
        <v>43903</v>
      </c>
      <c r="L4046" s="3" t="s">
        <v>28486</v>
      </c>
    </row>
    <row r="4047" spans="1:12" x14ac:dyDescent="0.2">
      <c r="A4047" s="1">
        <v>4046</v>
      </c>
      <c r="B4047" s="2" t="s">
        <v>28487</v>
      </c>
      <c r="C4047" s="2" t="s">
        <v>186</v>
      </c>
      <c r="D4047" s="2" t="s">
        <v>8739</v>
      </c>
      <c r="E4047" s="2" t="s">
        <v>28488</v>
      </c>
      <c r="F4047" s="2" t="s">
        <v>28489</v>
      </c>
      <c r="G4047" s="2" t="s">
        <v>369</v>
      </c>
      <c r="H4047" s="2" t="s">
        <v>28490</v>
      </c>
      <c r="I4047" s="2" t="s">
        <v>28491</v>
      </c>
      <c r="J4047" s="3" t="s">
        <v>28492</v>
      </c>
      <c r="K4047" s="4">
        <v>44420</v>
      </c>
      <c r="L4047" s="3" t="s">
        <v>21903</v>
      </c>
    </row>
    <row r="4048" spans="1:12" x14ac:dyDescent="0.2">
      <c r="A4048" s="1">
        <v>4047</v>
      </c>
      <c r="B4048" s="2" t="s">
        <v>28493</v>
      </c>
      <c r="C4048" s="2" t="s">
        <v>1571</v>
      </c>
      <c r="D4048" s="2" t="s">
        <v>2435</v>
      </c>
      <c r="E4048" s="2" t="s">
        <v>28494</v>
      </c>
      <c r="F4048" s="2" t="s">
        <v>28495</v>
      </c>
      <c r="G4048" s="2" t="s">
        <v>4808</v>
      </c>
      <c r="H4048" s="2" t="s">
        <v>28496</v>
      </c>
      <c r="I4048" s="2" t="s">
        <v>28497</v>
      </c>
      <c r="J4048" s="3" t="s">
        <v>28498</v>
      </c>
      <c r="K4048" s="4">
        <v>44558</v>
      </c>
      <c r="L4048" s="3" t="s">
        <v>28499</v>
      </c>
    </row>
    <row r="4049" spans="1:12" x14ac:dyDescent="0.2">
      <c r="A4049" s="1">
        <v>4048</v>
      </c>
      <c r="B4049" s="2" t="s">
        <v>28500</v>
      </c>
      <c r="C4049" s="2" t="s">
        <v>1218</v>
      </c>
      <c r="D4049" s="2" t="s">
        <v>3821</v>
      </c>
      <c r="E4049" s="2" t="s">
        <v>28501</v>
      </c>
      <c r="F4049" s="2" t="s">
        <v>28502</v>
      </c>
      <c r="G4049" s="2" t="s">
        <v>2051</v>
      </c>
      <c r="H4049" s="2" t="s">
        <v>28503</v>
      </c>
      <c r="I4049" s="2" t="s">
        <v>28504</v>
      </c>
      <c r="J4049" s="3" t="s">
        <v>28505</v>
      </c>
      <c r="K4049" s="4">
        <v>43964</v>
      </c>
      <c r="L4049" s="3" t="s">
        <v>28506</v>
      </c>
    </row>
    <row r="4050" spans="1:12" x14ac:dyDescent="0.2">
      <c r="A4050" s="1">
        <v>4049</v>
      </c>
      <c r="B4050" s="2" t="s">
        <v>28507</v>
      </c>
      <c r="C4050" s="2" t="s">
        <v>1127</v>
      </c>
      <c r="D4050" s="2" t="s">
        <v>1521</v>
      </c>
      <c r="E4050" s="2" t="s">
        <v>28508</v>
      </c>
      <c r="F4050" s="2" t="s">
        <v>10345</v>
      </c>
      <c r="G4050" s="2" t="s">
        <v>760</v>
      </c>
      <c r="H4050" s="2" t="s">
        <v>28509</v>
      </c>
      <c r="I4050" s="2" t="s">
        <v>28510</v>
      </c>
      <c r="J4050" s="3" t="s">
        <v>28511</v>
      </c>
      <c r="K4050" s="4">
        <v>44302</v>
      </c>
      <c r="L4050" s="3" t="s">
        <v>28512</v>
      </c>
    </row>
    <row r="4051" spans="1:12" x14ac:dyDescent="0.2">
      <c r="A4051" s="1">
        <v>4050</v>
      </c>
      <c r="B4051" s="2" t="s">
        <v>28513</v>
      </c>
      <c r="C4051" s="2" t="s">
        <v>1408</v>
      </c>
      <c r="D4051" s="2" t="s">
        <v>2616</v>
      </c>
      <c r="E4051" s="2" t="s">
        <v>28514</v>
      </c>
      <c r="F4051" s="2" t="s">
        <v>28515</v>
      </c>
      <c r="G4051" s="2" t="s">
        <v>589</v>
      </c>
      <c r="H4051" s="2" t="s">
        <v>28516</v>
      </c>
      <c r="I4051" s="2" t="s">
        <v>28517</v>
      </c>
      <c r="J4051" s="3" t="s">
        <v>28518</v>
      </c>
      <c r="K4051" s="4">
        <v>44536</v>
      </c>
      <c r="L4051" s="3" t="s">
        <v>28519</v>
      </c>
    </row>
    <row r="4052" spans="1:12" x14ac:dyDescent="0.2">
      <c r="A4052" s="1">
        <v>4051</v>
      </c>
      <c r="B4052" s="2" t="s">
        <v>28520</v>
      </c>
      <c r="C4052" s="2" t="s">
        <v>6785</v>
      </c>
      <c r="D4052" s="2" t="s">
        <v>1228</v>
      </c>
      <c r="E4052" s="2" t="s">
        <v>28521</v>
      </c>
      <c r="F4052" s="2" t="s">
        <v>28522</v>
      </c>
      <c r="G4052" s="2" t="s">
        <v>2859</v>
      </c>
      <c r="H4052" s="2" t="s">
        <v>28523</v>
      </c>
      <c r="I4052" s="2" t="s">
        <v>28524</v>
      </c>
      <c r="J4052" s="3" t="s">
        <v>28525</v>
      </c>
      <c r="K4052" s="4">
        <v>44555</v>
      </c>
      <c r="L4052" s="3" t="s">
        <v>28526</v>
      </c>
    </row>
    <row r="4053" spans="1:12" x14ac:dyDescent="0.2">
      <c r="A4053" s="1">
        <v>4052</v>
      </c>
      <c r="B4053" s="2" t="s">
        <v>28527</v>
      </c>
      <c r="C4053" s="2" t="s">
        <v>5707</v>
      </c>
      <c r="D4053" s="2" t="s">
        <v>15278</v>
      </c>
      <c r="E4053" s="2" t="s">
        <v>28528</v>
      </c>
      <c r="F4053" s="2" t="s">
        <v>28529</v>
      </c>
      <c r="G4053" s="2" t="s">
        <v>3784</v>
      </c>
      <c r="H4053" s="2" t="s">
        <v>28530</v>
      </c>
      <c r="I4053" s="2" t="s">
        <v>28531</v>
      </c>
      <c r="J4053" s="3" t="s">
        <v>28532</v>
      </c>
      <c r="K4053" s="4">
        <v>44197</v>
      </c>
      <c r="L4053" s="3" t="s">
        <v>28533</v>
      </c>
    </row>
    <row r="4054" spans="1:12" x14ac:dyDescent="0.2">
      <c r="A4054" s="1">
        <v>4053</v>
      </c>
      <c r="B4054" s="2" t="s">
        <v>28534</v>
      </c>
      <c r="C4054" s="2" t="s">
        <v>5038</v>
      </c>
      <c r="D4054" s="2" t="s">
        <v>2171</v>
      </c>
      <c r="E4054" s="2" t="s">
        <v>28535</v>
      </c>
      <c r="F4054" s="2" t="s">
        <v>28536</v>
      </c>
      <c r="G4054" s="2" t="s">
        <v>976</v>
      </c>
      <c r="H4054" s="2" t="s">
        <v>28537</v>
      </c>
      <c r="I4054" s="2" t="s">
        <v>28538</v>
      </c>
      <c r="J4054" s="3" t="s">
        <v>28539</v>
      </c>
      <c r="K4054" s="4">
        <v>44698</v>
      </c>
      <c r="L4054" s="3" t="s">
        <v>28540</v>
      </c>
    </row>
    <row r="4055" spans="1:12" x14ac:dyDescent="0.2">
      <c r="A4055" s="1">
        <v>4054</v>
      </c>
      <c r="B4055" s="2" t="s">
        <v>28541</v>
      </c>
      <c r="C4055" s="2" t="s">
        <v>1879</v>
      </c>
      <c r="D4055" s="2" t="s">
        <v>2068</v>
      </c>
      <c r="E4055" s="2" t="s">
        <v>28542</v>
      </c>
      <c r="F4055" s="2" t="s">
        <v>28543</v>
      </c>
      <c r="G4055" s="2" t="s">
        <v>2297</v>
      </c>
      <c r="H4055" s="2" t="s">
        <v>28544</v>
      </c>
      <c r="I4055" s="2" t="s">
        <v>28545</v>
      </c>
      <c r="J4055" s="3" t="s">
        <v>28546</v>
      </c>
      <c r="K4055" s="4">
        <v>43955</v>
      </c>
      <c r="L4055" s="3" t="s">
        <v>28547</v>
      </c>
    </row>
    <row r="4056" spans="1:12" x14ac:dyDescent="0.2">
      <c r="A4056" s="1">
        <v>4055</v>
      </c>
      <c r="B4056" s="2" t="s">
        <v>28548</v>
      </c>
      <c r="C4056" s="2" t="s">
        <v>4680</v>
      </c>
      <c r="D4056" s="2" t="s">
        <v>4360</v>
      </c>
      <c r="E4056" s="2" t="s">
        <v>12949</v>
      </c>
      <c r="F4056" s="2" t="s">
        <v>28549</v>
      </c>
      <c r="G4056" s="2" t="s">
        <v>98</v>
      </c>
      <c r="H4056" s="2" t="s">
        <v>28550</v>
      </c>
      <c r="I4056" s="2" t="s">
        <v>28551</v>
      </c>
      <c r="J4056" s="3" t="s">
        <v>28552</v>
      </c>
      <c r="K4056" s="4">
        <v>44280</v>
      </c>
      <c r="L4056" s="3" t="s">
        <v>28553</v>
      </c>
    </row>
    <row r="4057" spans="1:12" x14ac:dyDescent="0.2">
      <c r="A4057" s="1">
        <v>4056</v>
      </c>
      <c r="B4057" s="2" t="s">
        <v>28554</v>
      </c>
      <c r="C4057" s="2" t="s">
        <v>3097</v>
      </c>
      <c r="D4057" s="2" t="s">
        <v>5677</v>
      </c>
      <c r="E4057" s="2" t="s">
        <v>28555</v>
      </c>
      <c r="F4057" s="2" t="s">
        <v>28556</v>
      </c>
      <c r="G4057" s="2" t="s">
        <v>2317</v>
      </c>
      <c r="H4057" s="2" t="s">
        <v>28557</v>
      </c>
      <c r="I4057" s="2" t="s">
        <v>28558</v>
      </c>
      <c r="J4057" s="3" t="s">
        <v>28559</v>
      </c>
      <c r="K4057" s="4">
        <v>44543</v>
      </c>
      <c r="L4057" s="3" t="s">
        <v>28560</v>
      </c>
    </row>
    <row r="4058" spans="1:12" x14ac:dyDescent="0.2">
      <c r="A4058" s="1">
        <v>4057</v>
      </c>
      <c r="B4058" s="2" t="s">
        <v>28561</v>
      </c>
      <c r="C4058" s="2" t="s">
        <v>8020</v>
      </c>
      <c r="D4058" s="2" t="s">
        <v>10060</v>
      </c>
      <c r="E4058" s="2" t="s">
        <v>28562</v>
      </c>
      <c r="F4058" s="2" t="s">
        <v>28563</v>
      </c>
      <c r="G4058" s="2" t="s">
        <v>3832</v>
      </c>
      <c r="H4058" s="2" t="s">
        <v>28564</v>
      </c>
      <c r="I4058" s="2">
        <v>9480033402</v>
      </c>
      <c r="J4058" s="3" t="s">
        <v>28565</v>
      </c>
      <c r="K4058" s="4">
        <v>44522</v>
      </c>
      <c r="L4058" s="3" t="s">
        <v>16771</v>
      </c>
    </row>
    <row r="4059" spans="1:12" x14ac:dyDescent="0.2">
      <c r="A4059" s="1">
        <v>4058</v>
      </c>
      <c r="B4059" s="2" t="s">
        <v>28566</v>
      </c>
      <c r="C4059" s="2" t="s">
        <v>3113</v>
      </c>
      <c r="D4059" s="2" t="s">
        <v>5308</v>
      </c>
      <c r="E4059" s="2" t="s">
        <v>28567</v>
      </c>
      <c r="F4059" s="2" t="s">
        <v>28568</v>
      </c>
      <c r="G4059" s="2" t="s">
        <v>2089</v>
      </c>
      <c r="H4059" s="2" t="s">
        <v>28569</v>
      </c>
      <c r="I4059" s="2" t="s">
        <v>28570</v>
      </c>
      <c r="J4059" s="3" t="s">
        <v>28571</v>
      </c>
      <c r="K4059" s="4">
        <v>44569</v>
      </c>
      <c r="L4059" s="3" t="s">
        <v>28572</v>
      </c>
    </row>
    <row r="4060" spans="1:12" x14ac:dyDescent="0.2">
      <c r="A4060" s="1">
        <v>4059</v>
      </c>
      <c r="B4060" s="2" t="s">
        <v>28573</v>
      </c>
      <c r="C4060" s="2" t="s">
        <v>6124</v>
      </c>
      <c r="D4060" s="2" t="s">
        <v>365</v>
      </c>
      <c r="E4060" s="2" t="s">
        <v>10699</v>
      </c>
      <c r="F4060" s="2" t="s">
        <v>28574</v>
      </c>
      <c r="G4060" s="2" t="s">
        <v>1317</v>
      </c>
      <c r="H4060" s="2" t="s">
        <v>28575</v>
      </c>
      <c r="I4060" s="2" t="s">
        <v>28576</v>
      </c>
      <c r="J4060" s="3" t="s">
        <v>28577</v>
      </c>
      <c r="K4060" s="4">
        <v>44087</v>
      </c>
      <c r="L4060" s="3" t="s">
        <v>28578</v>
      </c>
    </row>
    <row r="4061" spans="1:12" x14ac:dyDescent="0.2">
      <c r="A4061" s="1">
        <v>4060</v>
      </c>
      <c r="B4061" s="2" t="s">
        <v>28579</v>
      </c>
      <c r="C4061" s="2" t="s">
        <v>2743</v>
      </c>
      <c r="D4061" s="2" t="s">
        <v>15478</v>
      </c>
      <c r="E4061" s="2" t="s">
        <v>28580</v>
      </c>
      <c r="F4061" s="2" t="s">
        <v>28581</v>
      </c>
      <c r="G4061" s="2" t="s">
        <v>1023</v>
      </c>
      <c r="H4061" s="2" t="s">
        <v>28582</v>
      </c>
      <c r="I4061" s="2">
        <v>4044746427</v>
      </c>
      <c r="J4061" s="3" t="s">
        <v>28583</v>
      </c>
      <c r="K4061" s="4">
        <v>44262</v>
      </c>
      <c r="L4061" s="3" t="s">
        <v>28584</v>
      </c>
    </row>
    <row r="4062" spans="1:12" x14ac:dyDescent="0.2">
      <c r="A4062" s="1">
        <v>4061</v>
      </c>
      <c r="B4062" s="2" t="s">
        <v>28585</v>
      </c>
      <c r="C4062" s="2" t="s">
        <v>1681</v>
      </c>
      <c r="D4062" s="2" t="s">
        <v>10408</v>
      </c>
      <c r="E4062" s="2" t="s">
        <v>28586</v>
      </c>
      <c r="F4062" s="2" t="s">
        <v>28587</v>
      </c>
      <c r="G4062" s="2" t="s">
        <v>750</v>
      </c>
      <c r="H4062" s="2">
        <v>7827934075</v>
      </c>
      <c r="I4062" s="2" t="s">
        <v>28588</v>
      </c>
      <c r="J4062" s="3" t="s">
        <v>28589</v>
      </c>
      <c r="K4062" s="4">
        <v>44268</v>
      </c>
      <c r="L4062" s="3" t="s">
        <v>28590</v>
      </c>
    </row>
    <row r="4063" spans="1:12" x14ac:dyDescent="0.2">
      <c r="A4063" s="1">
        <v>4062</v>
      </c>
      <c r="B4063" s="2" t="s">
        <v>28591</v>
      </c>
      <c r="C4063" s="2" t="s">
        <v>7488</v>
      </c>
      <c r="D4063" s="2" t="s">
        <v>1155</v>
      </c>
      <c r="E4063" s="2" t="s">
        <v>28592</v>
      </c>
      <c r="F4063" s="2" t="s">
        <v>28593</v>
      </c>
      <c r="G4063" s="2" t="s">
        <v>476</v>
      </c>
      <c r="H4063" s="2">
        <f>1-733-192-1507</f>
        <v>-2431</v>
      </c>
      <c r="I4063" s="2" t="s">
        <v>28594</v>
      </c>
      <c r="J4063" s="3" t="s">
        <v>28595</v>
      </c>
      <c r="K4063" s="4">
        <v>44535</v>
      </c>
      <c r="L4063" s="3" t="s">
        <v>28596</v>
      </c>
    </row>
    <row r="4064" spans="1:12" x14ac:dyDescent="0.2">
      <c r="A4064" s="1">
        <v>4063</v>
      </c>
      <c r="B4064" s="2" t="s">
        <v>28597</v>
      </c>
      <c r="C4064" s="2" t="s">
        <v>23</v>
      </c>
      <c r="D4064" s="2" t="s">
        <v>2350</v>
      </c>
      <c r="E4064" s="2" t="s">
        <v>28598</v>
      </c>
      <c r="F4064" s="2" t="s">
        <v>28599</v>
      </c>
      <c r="G4064" s="2" t="s">
        <v>200</v>
      </c>
      <c r="H4064" s="2" t="s">
        <v>28600</v>
      </c>
      <c r="I4064" s="2" t="s">
        <v>28601</v>
      </c>
      <c r="J4064" s="3" t="s">
        <v>28602</v>
      </c>
      <c r="K4064" s="4">
        <v>43973</v>
      </c>
      <c r="L4064" s="3" t="s">
        <v>28603</v>
      </c>
    </row>
    <row r="4065" spans="1:12" x14ac:dyDescent="0.2">
      <c r="A4065" s="1">
        <v>4064</v>
      </c>
      <c r="B4065" s="2" t="s">
        <v>28604</v>
      </c>
      <c r="C4065" s="2" t="s">
        <v>1361</v>
      </c>
      <c r="D4065" s="2" t="s">
        <v>1671</v>
      </c>
      <c r="E4065" s="2" t="s">
        <v>28605</v>
      </c>
      <c r="F4065" s="2" t="s">
        <v>28606</v>
      </c>
      <c r="G4065" s="2" t="s">
        <v>7170</v>
      </c>
      <c r="H4065" s="2" t="s">
        <v>28607</v>
      </c>
      <c r="I4065" s="2" t="s">
        <v>28608</v>
      </c>
      <c r="J4065" s="3" t="s">
        <v>28609</v>
      </c>
      <c r="K4065" s="4">
        <v>44132</v>
      </c>
      <c r="L4065" s="3" t="s">
        <v>28610</v>
      </c>
    </row>
    <row r="4066" spans="1:12" x14ac:dyDescent="0.2">
      <c r="A4066" s="1">
        <v>4065</v>
      </c>
      <c r="B4066" s="2" t="s">
        <v>28611</v>
      </c>
      <c r="C4066" s="2" t="s">
        <v>2425</v>
      </c>
      <c r="D4066" s="2" t="s">
        <v>1246</v>
      </c>
      <c r="E4066" s="2" t="s">
        <v>28612</v>
      </c>
      <c r="F4066" s="2" t="s">
        <v>28613</v>
      </c>
      <c r="G4066" s="2" t="s">
        <v>976</v>
      </c>
      <c r="H4066" s="2" t="s">
        <v>28614</v>
      </c>
      <c r="I4066" s="2" t="s">
        <v>28615</v>
      </c>
      <c r="J4066" s="3" t="s">
        <v>28616</v>
      </c>
      <c r="K4066" s="4">
        <v>44021</v>
      </c>
      <c r="L4066" s="3" t="s">
        <v>28617</v>
      </c>
    </row>
    <row r="4067" spans="1:12" x14ac:dyDescent="0.2">
      <c r="A4067" s="1">
        <v>4066</v>
      </c>
      <c r="B4067" s="2" t="s">
        <v>28618</v>
      </c>
      <c r="C4067" s="2" t="s">
        <v>3442</v>
      </c>
      <c r="D4067" s="2" t="s">
        <v>9025</v>
      </c>
      <c r="E4067" s="2" t="s">
        <v>28619</v>
      </c>
      <c r="F4067" s="2" t="s">
        <v>28620</v>
      </c>
      <c r="G4067" s="2" t="s">
        <v>1702</v>
      </c>
      <c r="H4067" s="2" t="s">
        <v>28621</v>
      </c>
      <c r="I4067" s="2">
        <f>1-915-876-1124</f>
        <v>-2914</v>
      </c>
      <c r="J4067" s="3" t="s">
        <v>28622</v>
      </c>
      <c r="K4067" s="4">
        <v>44549</v>
      </c>
      <c r="L4067" s="3" t="s">
        <v>28623</v>
      </c>
    </row>
    <row r="4068" spans="1:12" x14ac:dyDescent="0.2">
      <c r="A4068" s="1">
        <v>4067</v>
      </c>
      <c r="B4068" s="2" t="s">
        <v>28624</v>
      </c>
      <c r="C4068" s="2" t="s">
        <v>2094</v>
      </c>
      <c r="D4068" s="2" t="s">
        <v>596</v>
      </c>
      <c r="E4068" s="2" t="s">
        <v>28625</v>
      </c>
      <c r="F4068" s="2" t="s">
        <v>28626</v>
      </c>
      <c r="G4068" s="2" t="s">
        <v>3055</v>
      </c>
      <c r="H4068" s="2" t="s">
        <v>28627</v>
      </c>
      <c r="I4068" s="2" t="s">
        <v>28628</v>
      </c>
      <c r="J4068" s="3" t="s">
        <v>28629</v>
      </c>
      <c r="K4068" s="4">
        <v>44622</v>
      </c>
      <c r="L4068" s="3" t="s">
        <v>28630</v>
      </c>
    </row>
    <row r="4069" spans="1:12" x14ac:dyDescent="0.2">
      <c r="A4069" s="1">
        <v>4068</v>
      </c>
      <c r="B4069" s="2" t="s">
        <v>28631</v>
      </c>
      <c r="C4069" s="2" t="s">
        <v>6355</v>
      </c>
      <c r="D4069" s="2" t="s">
        <v>4056</v>
      </c>
      <c r="E4069" s="2" t="s">
        <v>28632</v>
      </c>
      <c r="F4069" s="2" t="s">
        <v>28633</v>
      </c>
      <c r="G4069" s="2" t="s">
        <v>1282</v>
      </c>
      <c r="H4069" s="2" t="s">
        <v>28634</v>
      </c>
      <c r="I4069" s="2" t="s">
        <v>28635</v>
      </c>
      <c r="J4069" s="3" t="s">
        <v>28636</v>
      </c>
      <c r="K4069" s="4">
        <v>44380</v>
      </c>
      <c r="L4069" s="3" t="s">
        <v>28637</v>
      </c>
    </row>
    <row r="4070" spans="1:12" x14ac:dyDescent="0.2">
      <c r="A4070" s="1">
        <v>4069</v>
      </c>
      <c r="B4070" s="2" t="s">
        <v>28638</v>
      </c>
      <c r="C4070" s="2" t="s">
        <v>2365</v>
      </c>
      <c r="D4070" s="2" t="s">
        <v>1165</v>
      </c>
      <c r="E4070" s="2" t="s">
        <v>28639</v>
      </c>
      <c r="F4070" s="2" t="s">
        <v>3107</v>
      </c>
      <c r="G4070" s="2" t="s">
        <v>1050</v>
      </c>
      <c r="H4070" s="2" t="s">
        <v>28640</v>
      </c>
      <c r="I4070" s="2" t="s">
        <v>28641</v>
      </c>
      <c r="J4070" s="3" t="s">
        <v>28642</v>
      </c>
      <c r="K4070" s="4">
        <v>44571</v>
      </c>
      <c r="L4070" s="3" t="s">
        <v>17383</v>
      </c>
    </row>
    <row r="4071" spans="1:12" x14ac:dyDescent="0.2">
      <c r="A4071" s="1">
        <v>4070</v>
      </c>
      <c r="B4071" s="2" t="s">
        <v>28643</v>
      </c>
      <c r="C4071" s="2" t="s">
        <v>2924</v>
      </c>
      <c r="D4071" s="2" t="s">
        <v>10431</v>
      </c>
      <c r="E4071" s="2" t="s">
        <v>28644</v>
      </c>
      <c r="F4071" s="2" t="s">
        <v>28645</v>
      </c>
      <c r="G4071" s="2" t="s">
        <v>696</v>
      </c>
      <c r="H4071" s="2" t="s">
        <v>28646</v>
      </c>
      <c r="I4071" s="2" t="s">
        <v>28647</v>
      </c>
      <c r="J4071" s="3" t="s">
        <v>28648</v>
      </c>
      <c r="K4071" s="4">
        <v>44430</v>
      </c>
      <c r="L4071" s="3" t="s">
        <v>28649</v>
      </c>
    </row>
    <row r="4072" spans="1:12" x14ac:dyDescent="0.2">
      <c r="A4072" s="1">
        <v>4071</v>
      </c>
      <c r="B4072" s="2" t="s">
        <v>28650</v>
      </c>
      <c r="C4072" s="2" t="s">
        <v>2692</v>
      </c>
      <c r="D4072" s="2" t="s">
        <v>1671</v>
      </c>
      <c r="E4072" s="2" t="s">
        <v>28651</v>
      </c>
      <c r="F4072" s="2" t="s">
        <v>28652</v>
      </c>
      <c r="G4072" s="2" t="s">
        <v>419</v>
      </c>
      <c r="H4072" s="2">
        <f>1-242-328-312</f>
        <v>-881</v>
      </c>
      <c r="I4072" s="2">
        <v>2133406336</v>
      </c>
      <c r="J4072" s="3" t="s">
        <v>28653</v>
      </c>
      <c r="K4072" s="4">
        <v>44642</v>
      </c>
      <c r="L4072" s="3" t="s">
        <v>28034</v>
      </c>
    </row>
    <row r="4073" spans="1:12" x14ac:dyDescent="0.2">
      <c r="A4073" s="1">
        <v>4072</v>
      </c>
      <c r="B4073" s="2" t="s">
        <v>28654</v>
      </c>
      <c r="C4073" s="2" t="s">
        <v>6599</v>
      </c>
      <c r="D4073" s="2" t="s">
        <v>508</v>
      </c>
      <c r="E4073" s="2" t="s">
        <v>28655</v>
      </c>
      <c r="F4073" s="2" t="s">
        <v>28656</v>
      </c>
      <c r="G4073" s="2" t="s">
        <v>816</v>
      </c>
      <c r="H4073" s="2">
        <f>1-908-298-7378</f>
        <v>-8583</v>
      </c>
      <c r="I4073" s="2" t="s">
        <v>28657</v>
      </c>
      <c r="J4073" s="3" t="s">
        <v>28658</v>
      </c>
      <c r="K4073" s="4">
        <v>44324</v>
      </c>
      <c r="L4073" s="3" t="s">
        <v>28659</v>
      </c>
    </row>
    <row r="4074" spans="1:12" x14ac:dyDescent="0.2">
      <c r="A4074" s="1">
        <v>4073</v>
      </c>
      <c r="B4074" s="2" t="s">
        <v>28660</v>
      </c>
      <c r="C4074" s="2" t="s">
        <v>121</v>
      </c>
      <c r="D4074" s="2" t="s">
        <v>6932</v>
      </c>
      <c r="E4074" s="2" t="s">
        <v>28661</v>
      </c>
      <c r="F4074" s="2" t="s">
        <v>28662</v>
      </c>
      <c r="G4074" s="2" t="s">
        <v>966</v>
      </c>
      <c r="H4074" s="2" t="s">
        <v>28663</v>
      </c>
      <c r="I4074" s="2" t="s">
        <v>28664</v>
      </c>
      <c r="J4074" s="3" t="s">
        <v>28665</v>
      </c>
      <c r="K4074" s="4">
        <v>44188</v>
      </c>
      <c r="L4074" s="3" t="s">
        <v>2552</v>
      </c>
    </row>
    <row r="4075" spans="1:12" x14ac:dyDescent="0.2">
      <c r="A4075" s="1">
        <v>4074</v>
      </c>
      <c r="B4075" s="2" t="s">
        <v>28666</v>
      </c>
      <c r="C4075" s="2" t="s">
        <v>556</v>
      </c>
      <c r="D4075" s="2" t="s">
        <v>6380</v>
      </c>
      <c r="E4075" s="2" t="s">
        <v>28667</v>
      </c>
      <c r="F4075" s="2" t="s">
        <v>28668</v>
      </c>
      <c r="G4075" s="2" t="s">
        <v>957</v>
      </c>
      <c r="H4075" s="2" t="s">
        <v>28669</v>
      </c>
      <c r="I4075" s="2" t="s">
        <v>28670</v>
      </c>
      <c r="J4075" s="3" t="s">
        <v>28671</v>
      </c>
      <c r="K4075" s="4">
        <v>44511</v>
      </c>
      <c r="L4075" s="3" t="s">
        <v>28672</v>
      </c>
    </row>
    <row r="4076" spans="1:12" x14ac:dyDescent="0.2">
      <c r="A4076" s="1">
        <v>4075</v>
      </c>
      <c r="B4076" s="2" t="s">
        <v>28673</v>
      </c>
      <c r="C4076" s="2" t="s">
        <v>4467</v>
      </c>
      <c r="D4076" s="2" t="s">
        <v>8289</v>
      </c>
      <c r="E4076" s="2" t="s">
        <v>28674</v>
      </c>
      <c r="F4076" s="2" t="s">
        <v>28675</v>
      </c>
      <c r="G4076" s="2" t="s">
        <v>340</v>
      </c>
      <c r="H4076" s="2">
        <v>9985596901</v>
      </c>
      <c r="I4076" s="2" t="s">
        <v>28676</v>
      </c>
      <c r="J4076" s="3" t="s">
        <v>28677</v>
      </c>
      <c r="K4076" s="4">
        <v>44489</v>
      </c>
      <c r="L4076" s="3" t="s">
        <v>28678</v>
      </c>
    </row>
    <row r="4077" spans="1:12" x14ac:dyDescent="0.2">
      <c r="A4077" s="1">
        <v>4076</v>
      </c>
      <c r="B4077" s="2" t="s">
        <v>28679</v>
      </c>
      <c r="C4077" s="2" t="s">
        <v>1614</v>
      </c>
      <c r="D4077" s="2" t="s">
        <v>4576</v>
      </c>
      <c r="E4077" s="2" t="s">
        <v>28680</v>
      </c>
      <c r="F4077" s="2" t="s">
        <v>28681</v>
      </c>
      <c r="G4077" s="2" t="s">
        <v>1032</v>
      </c>
      <c r="H4077" s="2" t="s">
        <v>28682</v>
      </c>
      <c r="I4077" s="2" t="s">
        <v>28683</v>
      </c>
      <c r="J4077" s="3" t="s">
        <v>28684</v>
      </c>
      <c r="K4077" s="4">
        <v>44106</v>
      </c>
      <c r="L4077" s="3" t="s">
        <v>28685</v>
      </c>
    </row>
    <row r="4078" spans="1:12" x14ac:dyDescent="0.2">
      <c r="A4078" s="1">
        <v>4077</v>
      </c>
      <c r="B4078" s="2" t="s">
        <v>28686</v>
      </c>
      <c r="C4078" s="2" t="s">
        <v>2941</v>
      </c>
      <c r="D4078" s="2" t="s">
        <v>3467</v>
      </c>
      <c r="E4078" s="2" t="s">
        <v>28687</v>
      </c>
      <c r="F4078" s="2" t="s">
        <v>28688</v>
      </c>
      <c r="G4078" s="2" t="s">
        <v>369</v>
      </c>
      <c r="H4078" s="2" t="s">
        <v>28689</v>
      </c>
      <c r="I4078" s="2">
        <v>5991206538</v>
      </c>
      <c r="J4078" s="3" t="s">
        <v>28690</v>
      </c>
      <c r="K4078" s="4">
        <v>44560</v>
      </c>
      <c r="L4078" s="3" t="s">
        <v>22788</v>
      </c>
    </row>
    <row r="4079" spans="1:12" x14ac:dyDescent="0.2">
      <c r="A4079" s="1">
        <v>4078</v>
      </c>
      <c r="B4079" s="2" t="s">
        <v>28691</v>
      </c>
      <c r="C4079" s="2" t="s">
        <v>1735</v>
      </c>
      <c r="D4079" s="2" t="s">
        <v>6215</v>
      </c>
      <c r="E4079" s="2" t="s">
        <v>28692</v>
      </c>
      <c r="F4079" s="2" t="s">
        <v>28693</v>
      </c>
      <c r="G4079" s="2" t="s">
        <v>27</v>
      </c>
      <c r="H4079" s="2">
        <f>1-579-347-457</f>
        <v>-1382</v>
      </c>
      <c r="I4079" s="2" t="s">
        <v>28694</v>
      </c>
      <c r="J4079" s="3" t="s">
        <v>28695</v>
      </c>
      <c r="K4079" s="4">
        <v>44456</v>
      </c>
      <c r="L4079" s="3" t="s">
        <v>28696</v>
      </c>
    </row>
    <row r="4080" spans="1:12" x14ac:dyDescent="0.2">
      <c r="A4080" s="1">
        <v>4079</v>
      </c>
      <c r="B4080" s="2" t="s">
        <v>28697</v>
      </c>
      <c r="C4080" s="2" t="s">
        <v>1930</v>
      </c>
      <c r="D4080" s="2" t="s">
        <v>3692</v>
      </c>
      <c r="E4080" s="2" t="s">
        <v>28698</v>
      </c>
      <c r="F4080" s="2" t="s">
        <v>28699</v>
      </c>
      <c r="G4080" s="2" t="s">
        <v>2728</v>
      </c>
      <c r="H4080" s="2" t="s">
        <v>28700</v>
      </c>
      <c r="I4080" s="2" t="s">
        <v>28701</v>
      </c>
      <c r="J4080" s="3" t="s">
        <v>28702</v>
      </c>
      <c r="K4080" s="4">
        <v>44434</v>
      </c>
      <c r="L4080" s="3" t="s">
        <v>28703</v>
      </c>
    </row>
    <row r="4081" spans="1:12" x14ac:dyDescent="0.2">
      <c r="A4081" s="1">
        <v>4080</v>
      </c>
      <c r="B4081" s="2" t="s">
        <v>28704</v>
      </c>
      <c r="C4081" s="2" t="s">
        <v>1807</v>
      </c>
      <c r="D4081" s="2" t="s">
        <v>12082</v>
      </c>
      <c r="E4081" s="2" t="s">
        <v>28705</v>
      </c>
      <c r="F4081" s="2" t="s">
        <v>28706</v>
      </c>
      <c r="G4081" s="2" t="s">
        <v>5041</v>
      </c>
      <c r="H4081" s="2">
        <f>1-855-938-4225</f>
        <v>-6017</v>
      </c>
      <c r="I4081" s="2" t="s">
        <v>28707</v>
      </c>
      <c r="J4081" s="3" t="s">
        <v>28708</v>
      </c>
      <c r="K4081" s="4">
        <v>43993</v>
      </c>
      <c r="L4081" s="3" t="s">
        <v>28709</v>
      </c>
    </row>
    <row r="4082" spans="1:12" x14ac:dyDescent="0.2">
      <c r="A4082" s="1">
        <v>4081</v>
      </c>
      <c r="B4082" s="2" t="s">
        <v>28710</v>
      </c>
      <c r="C4082" s="2" t="s">
        <v>3204</v>
      </c>
      <c r="D4082" s="2" t="s">
        <v>6947</v>
      </c>
      <c r="E4082" s="2" t="s">
        <v>28711</v>
      </c>
      <c r="F4082" s="2" t="s">
        <v>28712</v>
      </c>
      <c r="G4082" s="2" t="s">
        <v>6506</v>
      </c>
      <c r="H4082" s="2" t="s">
        <v>28713</v>
      </c>
      <c r="I4082" s="2" t="s">
        <v>28714</v>
      </c>
      <c r="J4082" s="3" t="s">
        <v>28715</v>
      </c>
      <c r="K4082" s="4">
        <v>44490</v>
      </c>
      <c r="L4082" s="3" t="s">
        <v>28716</v>
      </c>
    </row>
    <row r="4083" spans="1:12" x14ac:dyDescent="0.2">
      <c r="A4083" s="1">
        <v>4082</v>
      </c>
      <c r="B4083" s="2" t="s">
        <v>28717</v>
      </c>
      <c r="C4083" s="2" t="s">
        <v>5964</v>
      </c>
      <c r="D4083" s="2" t="s">
        <v>3443</v>
      </c>
      <c r="E4083" s="2" t="s">
        <v>28718</v>
      </c>
      <c r="F4083" s="2" t="s">
        <v>28719</v>
      </c>
      <c r="G4083" s="2" t="s">
        <v>1730</v>
      </c>
      <c r="H4083" s="2" t="s">
        <v>28720</v>
      </c>
      <c r="I4083" s="2" t="s">
        <v>28721</v>
      </c>
      <c r="J4083" s="3" t="s">
        <v>28722</v>
      </c>
      <c r="K4083" s="4">
        <v>44059</v>
      </c>
      <c r="L4083" s="3" t="s">
        <v>28723</v>
      </c>
    </row>
    <row r="4084" spans="1:12" x14ac:dyDescent="0.2">
      <c r="A4084" s="1">
        <v>4083</v>
      </c>
      <c r="B4084" s="2" t="s">
        <v>28724</v>
      </c>
      <c r="C4084" s="2" t="s">
        <v>6178</v>
      </c>
      <c r="D4084" s="2" t="s">
        <v>1228</v>
      </c>
      <c r="E4084" s="2" t="s">
        <v>28725</v>
      </c>
      <c r="F4084" s="2" t="s">
        <v>28726</v>
      </c>
      <c r="G4084" s="2" t="s">
        <v>378</v>
      </c>
      <c r="H4084" s="2" t="s">
        <v>28727</v>
      </c>
      <c r="I4084" s="2">
        <v>3640943402</v>
      </c>
      <c r="J4084" s="3" t="s">
        <v>28728</v>
      </c>
      <c r="K4084" s="4">
        <v>44452</v>
      </c>
      <c r="L4084" s="3" t="s">
        <v>28729</v>
      </c>
    </row>
    <row r="4085" spans="1:12" x14ac:dyDescent="0.2">
      <c r="A4085" s="1">
        <v>4084</v>
      </c>
      <c r="B4085" s="2" t="s">
        <v>28730</v>
      </c>
      <c r="C4085" s="2" t="s">
        <v>7601</v>
      </c>
      <c r="D4085" s="2" t="s">
        <v>14444</v>
      </c>
      <c r="E4085" s="2" t="s">
        <v>28731</v>
      </c>
      <c r="F4085" s="2" t="s">
        <v>28732</v>
      </c>
      <c r="G4085" s="2" t="s">
        <v>3478</v>
      </c>
      <c r="H4085" s="2" t="s">
        <v>28733</v>
      </c>
      <c r="I4085" s="2" t="s">
        <v>28734</v>
      </c>
      <c r="J4085" s="3" t="s">
        <v>28735</v>
      </c>
      <c r="K4085" s="4">
        <v>44387</v>
      </c>
      <c r="L4085" s="3" t="s">
        <v>28736</v>
      </c>
    </row>
    <row r="4086" spans="1:12" x14ac:dyDescent="0.2">
      <c r="A4086" s="1">
        <v>4085</v>
      </c>
      <c r="B4086" s="2" t="s">
        <v>28737</v>
      </c>
      <c r="C4086" s="2" t="s">
        <v>186</v>
      </c>
      <c r="D4086" s="2" t="s">
        <v>668</v>
      </c>
      <c r="E4086" s="2" t="s">
        <v>28738</v>
      </c>
      <c r="F4086" s="2" t="s">
        <v>28739</v>
      </c>
      <c r="G4086" s="2" t="s">
        <v>143</v>
      </c>
      <c r="H4086" s="2">
        <v>8923157113</v>
      </c>
      <c r="I4086" s="2" t="s">
        <v>28740</v>
      </c>
      <c r="J4086" s="3" t="s">
        <v>28741</v>
      </c>
      <c r="K4086" s="4">
        <v>44025</v>
      </c>
      <c r="L4086" s="3" t="s">
        <v>28742</v>
      </c>
    </row>
    <row r="4087" spans="1:12" x14ac:dyDescent="0.2">
      <c r="A4087" s="1">
        <v>4086</v>
      </c>
      <c r="B4087" s="2" t="s">
        <v>28743</v>
      </c>
      <c r="C4087" s="2" t="s">
        <v>1109</v>
      </c>
      <c r="D4087" s="2" t="s">
        <v>4192</v>
      </c>
      <c r="E4087" s="2" t="s">
        <v>16311</v>
      </c>
      <c r="F4087" s="2" t="s">
        <v>28744</v>
      </c>
      <c r="G4087" s="2" t="s">
        <v>467</v>
      </c>
      <c r="H4087" s="2">
        <v>8913234157</v>
      </c>
      <c r="I4087" s="2" t="s">
        <v>28745</v>
      </c>
      <c r="J4087" s="3" t="s">
        <v>28746</v>
      </c>
      <c r="K4087" s="4">
        <v>43984</v>
      </c>
      <c r="L4087" s="3" t="s">
        <v>28747</v>
      </c>
    </row>
    <row r="4088" spans="1:12" x14ac:dyDescent="0.2">
      <c r="A4088" s="1">
        <v>4087</v>
      </c>
      <c r="B4088" s="2" t="s">
        <v>28748</v>
      </c>
      <c r="C4088" s="2" t="s">
        <v>6785</v>
      </c>
      <c r="D4088" s="2" t="s">
        <v>7401</v>
      </c>
      <c r="E4088" s="2" t="s">
        <v>28749</v>
      </c>
      <c r="F4088" s="2" t="s">
        <v>28750</v>
      </c>
      <c r="G4088" s="2" t="s">
        <v>3524</v>
      </c>
      <c r="H4088" s="2">
        <v>5824653466</v>
      </c>
      <c r="I4088" s="2" t="s">
        <v>28751</v>
      </c>
      <c r="J4088" s="3" t="s">
        <v>28752</v>
      </c>
      <c r="K4088" s="4">
        <v>44141</v>
      </c>
      <c r="L4088" s="3" t="s">
        <v>28753</v>
      </c>
    </row>
    <row r="4089" spans="1:12" x14ac:dyDescent="0.2">
      <c r="A4089" s="1">
        <v>4088</v>
      </c>
      <c r="B4089" s="2" t="s">
        <v>28754</v>
      </c>
      <c r="C4089" s="2" t="s">
        <v>11265</v>
      </c>
      <c r="D4089" s="2" t="s">
        <v>9041</v>
      </c>
      <c r="E4089" s="2" t="s">
        <v>28755</v>
      </c>
      <c r="F4089" s="2" t="s">
        <v>28756</v>
      </c>
      <c r="G4089" s="2" t="s">
        <v>2945</v>
      </c>
      <c r="H4089" s="2" t="s">
        <v>28757</v>
      </c>
      <c r="I4089" s="2" t="s">
        <v>28758</v>
      </c>
      <c r="J4089" s="3" t="s">
        <v>28759</v>
      </c>
      <c r="K4089" s="4">
        <v>43861</v>
      </c>
      <c r="L4089" s="3" t="s">
        <v>28760</v>
      </c>
    </row>
    <row r="4090" spans="1:12" x14ac:dyDescent="0.2">
      <c r="A4090" s="1">
        <v>4089</v>
      </c>
      <c r="B4090" s="2" t="s">
        <v>28761</v>
      </c>
      <c r="C4090" s="2" t="s">
        <v>2416</v>
      </c>
      <c r="D4090" s="2" t="s">
        <v>1853</v>
      </c>
      <c r="E4090" s="2" t="s">
        <v>28762</v>
      </c>
      <c r="F4090" s="2" t="s">
        <v>17518</v>
      </c>
      <c r="G4090" s="2" t="s">
        <v>1882</v>
      </c>
      <c r="H4090" s="2" t="s">
        <v>28763</v>
      </c>
      <c r="I4090" s="2" t="s">
        <v>28764</v>
      </c>
      <c r="J4090" s="3" t="s">
        <v>28765</v>
      </c>
      <c r="K4090" s="4">
        <v>44643</v>
      </c>
      <c r="L4090" s="3" t="s">
        <v>28766</v>
      </c>
    </row>
    <row r="4091" spans="1:12" x14ac:dyDescent="0.2">
      <c r="A4091" s="1">
        <v>4090</v>
      </c>
      <c r="B4091" s="2" t="s">
        <v>28767</v>
      </c>
      <c r="C4091" s="2" t="s">
        <v>5922</v>
      </c>
      <c r="D4091" s="2" t="s">
        <v>10060</v>
      </c>
      <c r="E4091" s="2" t="s">
        <v>28768</v>
      </c>
      <c r="F4091" s="2" t="s">
        <v>28769</v>
      </c>
      <c r="G4091" s="2" t="s">
        <v>1013</v>
      </c>
      <c r="H4091" s="2" t="s">
        <v>28770</v>
      </c>
      <c r="I4091" s="2" t="s">
        <v>28771</v>
      </c>
      <c r="J4091" s="3" t="s">
        <v>28772</v>
      </c>
      <c r="K4091" s="4">
        <v>44213</v>
      </c>
      <c r="L4091" s="3" t="s">
        <v>3932</v>
      </c>
    </row>
    <row r="4092" spans="1:12" x14ac:dyDescent="0.2">
      <c r="A4092" s="1">
        <v>4091</v>
      </c>
      <c r="B4092" s="2" t="s">
        <v>28773</v>
      </c>
      <c r="C4092" s="2" t="s">
        <v>481</v>
      </c>
      <c r="D4092" s="2" t="s">
        <v>28774</v>
      </c>
      <c r="E4092" s="2" t="s">
        <v>28775</v>
      </c>
      <c r="F4092" s="2" t="s">
        <v>28776</v>
      </c>
      <c r="G4092" s="2" t="s">
        <v>3133</v>
      </c>
      <c r="H4092" s="2" t="s">
        <v>28777</v>
      </c>
      <c r="I4092" s="2" t="s">
        <v>28778</v>
      </c>
      <c r="J4092" s="3" t="s">
        <v>28779</v>
      </c>
      <c r="K4092" s="4">
        <v>44483</v>
      </c>
      <c r="L4092" s="3" t="s">
        <v>28780</v>
      </c>
    </row>
    <row r="4093" spans="1:12" x14ac:dyDescent="0.2">
      <c r="A4093" s="1">
        <v>4092</v>
      </c>
      <c r="B4093" s="2" t="s">
        <v>28781</v>
      </c>
      <c r="C4093" s="2" t="s">
        <v>2590</v>
      </c>
      <c r="D4093" s="2" t="s">
        <v>7855</v>
      </c>
      <c r="E4093" s="2" t="s">
        <v>28782</v>
      </c>
      <c r="F4093" s="2" t="s">
        <v>28783</v>
      </c>
      <c r="G4093" s="2" t="s">
        <v>2403</v>
      </c>
      <c r="H4093" s="2" t="s">
        <v>28784</v>
      </c>
      <c r="I4093" s="2" t="s">
        <v>28785</v>
      </c>
      <c r="J4093" s="3" t="s">
        <v>28786</v>
      </c>
      <c r="K4093" s="4">
        <v>44033</v>
      </c>
      <c r="L4093" s="3" t="s">
        <v>28787</v>
      </c>
    </row>
    <row r="4094" spans="1:12" x14ac:dyDescent="0.2">
      <c r="A4094" s="1">
        <v>4093</v>
      </c>
      <c r="B4094" s="2" t="s">
        <v>28788</v>
      </c>
      <c r="C4094" s="2" t="s">
        <v>3147</v>
      </c>
      <c r="D4094" s="2" t="s">
        <v>1426</v>
      </c>
      <c r="E4094" s="2" t="s">
        <v>28789</v>
      </c>
      <c r="F4094" s="2" t="s">
        <v>28790</v>
      </c>
      <c r="G4094" s="2" t="s">
        <v>2680</v>
      </c>
      <c r="H4094" s="2" t="s">
        <v>28791</v>
      </c>
      <c r="I4094" s="2" t="s">
        <v>28792</v>
      </c>
      <c r="J4094" s="3" t="s">
        <v>28793</v>
      </c>
      <c r="K4094" s="4">
        <v>44685</v>
      </c>
      <c r="L4094" s="3" t="s">
        <v>28794</v>
      </c>
    </row>
    <row r="4095" spans="1:12" x14ac:dyDescent="0.2">
      <c r="A4095" s="1">
        <v>4094</v>
      </c>
      <c r="B4095" s="2" t="s">
        <v>28795</v>
      </c>
      <c r="C4095" s="2" t="s">
        <v>3029</v>
      </c>
      <c r="D4095" s="2" t="s">
        <v>5554</v>
      </c>
      <c r="E4095" s="2" t="s">
        <v>28796</v>
      </c>
      <c r="F4095" s="2" t="s">
        <v>28797</v>
      </c>
      <c r="G4095" s="2" t="s">
        <v>2255</v>
      </c>
      <c r="H4095" s="2" t="s">
        <v>28798</v>
      </c>
      <c r="I4095" s="2" t="s">
        <v>28799</v>
      </c>
      <c r="J4095" s="3" t="s">
        <v>28800</v>
      </c>
      <c r="K4095" s="4">
        <v>43893</v>
      </c>
      <c r="L4095" s="3" t="s">
        <v>28801</v>
      </c>
    </row>
    <row r="4096" spans="1:12" x14ac:dyDescent="0.2">
      <c r="A4096" s="1">
        <v>4095</v>
      </c>
      <c r="B4096" s="2" t="s">
        <v>28802</v>
      </c>
      <c r="C4096" s="2" t="s">
        <v>1245</v>
      </c>
      <c r="D4096" s="2" t="s">
        <v>14576</v>
      </c>
      <c r="E4096" s="2" t="s">
        <v>28803</v>
      </c>
      <c r="F4096" s="2" t="s">
        <v>28804</v>
      </c>
      <c r="G4096" s="2" t="s">
        <v>171</v>
      </c>
      <c r="H4096" s="2" t="s">
        <v>28805</v>
      </c>
      <c r="I4096" s="2" t="s">
        <v>28806</v>
      </c>
      <c r="J4096" s="3" t="s">
        <v>28807</v>
      </c>
      <c r="K4096" s="4">
        <v>44136</v>
      </c>
      <c r="L4096" s="3" t="s">
        <v>18418</v>
      </c>
    </row>
    <row r="4097" spans="1:12" x14ac:dyDescent="0.2">
      <c r="A4097" s="1">
        <v>4096</v>
      </c>
      <c r="B4097" s="2" t="s">
        <v>28808</v>
      </c>
      <c r="C4097" s="2" t="s">
        <v>3165</v>
      </c>
      <c r="D4097" s="2" t="s">
        <v>3726</v>
      </c>
      <c r="E4097" s="2" t="s">
        <v>28809</v>
      </c>
      <c r="F4097" s="2" t="s">
        <v>28810</v>
      </c>
      <c r="G4097" s="2" t="s">
        <v>1178</v>
      </c>
      <c r="H4097" s="2" t="s">
        <v>28811</v>
      </c>
      <c r="I4097" s="2" t="s">
        <v>28812</v>
      </c>
      <c r="J4097" s="3" t="s">
        <v>28813</v>
      </c>
      <c r="K4097" s="4">
        <v>44540</v>
      </c>
      <c r="L4097" s="3" t="s">
        <v>28814</v>
      </c>
    </row>
    <row r="4098" spans="1:12" x14ac:dyDescent="0.2">
      <c r="A4098" s="1">
        <v>4097</v>
      </c>
      <c r="B4098" s="2" t="s">
        <v>28815</v>
      </c>
      <c r="C4098" s="2" t="s">
        <v>14241</v>
      </c>
      <c r="D4098" s="2" t="s">
        <v>1094</v>
      </c>
      <c r="E4098" s="2" t="s">
        <v>28816</v>
      </c>
      <c r="F4098" s="2" t="s">
        <v>28817</v>
      </c>
      <c r="G4098" s="2" t="s">
        <v>948</v>
      </c>
      <c r="H4098" s="2" t="s">
        <v>28818</v>
      </c>
      <c r="I4098" s="2" t="s">
        <v>28819</v>
      </c>
      <c r="J4098" s="3" t="s">
        <v>28820</v>
      </c>
      <c r="K4098" s="4">
        <v>44695</v>
      </c>
      <c r="L4098" s="3" t="s">
        <v>28821</v>
      </c>
    </row>
    <row r="4099" spans="1:12" x14ac:dyDescent="0.2">
      <c r="A4099" s="1">
        <v>4098</v>
      </c>
      <c r="B4099" s="2" t="s">
        <v>28822</v>
      </c>
      <c r="C4099" s="2" t="s">
        <v>25814</v>
      </c>
      <c r="D4099" s="2" t="s">
        <v>9135</v>
      </c>
      <c r="E4099" s="2" t="s">
        <v>28823</v>
      </c>
      <c r="F4099" s="2" t="s">
        <v>28824</v>
      </c>
      <c r="G4099" s="2" t="s">
        <v>1389</v>
      </c>
      <c r="H4099" s="2">
        <v>6664845546</v>
      </c>
      <c r="I4099" s="2" t="s">
        <v>28825</v>
      </c>
      <c r="J4099" s="3" t="s">
        <v>28826</v>
      </c>
      <c r="K4099" s="4">
        <v>44171</v>
      </c>
      <c r="L4099" s="3" t="s">
        <v>28827</v>
      </c>
    </row>
    <row r="4100" spans="1:12" x14ac:dyDescent="0.2">
      <c r="A4100" s="1">
        <v>4099</v>
      </c>
      <c r="B4100" s="2" t="s">
        <v>28828</v>
      </c>
      <c r="C4100" s="2" t="s">
        <v>7318</v>
      </c>
      <c r="D4100" s="2" t="s">
        <v>22234</v>
      </c>
      <c r="E4100" s="2" t="s">
        <v>28829</v>
      </c>
      <c r="F4100" s="2" t="s">
        <v>28830</v>
      </c>
      <c r="G4100" s="2" t="s">
        <v>437</v>
      </c>
      <c r="H4100" s="2" t="s">
        <v>28831</v>
      </c>
      <c r="I4100" s="2" t="s">
        <v>28832</v>
      </c>
      <c r="J4100" s="3" t="s">
        <v>28833</v>
      </c>
      <c r="K4100" s="4">
        <v>44679</v>
      </c>
      <c r="L4100" s="3" t="s">
        <v>28834</v>
      </c>
    </row>
    <row r="4101" spans="1:12" x14ac:dyDescent="0.2">
      <c r="A4101" s="1">
        <v>4100</v>
      </c>
      <c r="B4101" s="2" t="s">
        <v>28835</v>
      </c>
      <c r="C4101" s="2" t="s">
        <v>2459</v>
      </c>
      <c r="D4101" s="2" t="s">
        <v>4814</v>
      </c>
      <c r="E4101" s="2" t="s">
        <v>28836</v>
      </c>
      <c r="F4101" s="2" t="s">
        <v>28837</v>
      </c>
      <c r="G4101" s="2" t="s">
        <v>1534</v>
      </c>
      <c r="H4101" s="2">
        <v>6811925239</v>
      </c>
      <c r="I4101" s="2" t="s">
        <v>28838</v>
      </c>
      <c r="J4101" s="3" t="s">
        <v>28839</v>
      </c>
      <c r="K4101" s="4">
        <v>43998</v>
      </c>
      <c r="L4101" s="3" t="s">
        <v>28840</v>
      </c>
    </row>
    <row r="4102" spans="1:12" x14ac:dyDescent="0.2">
      <c r="A4102" s="1">
        <v>4101</v>
      </c>
      <c r="B4102" s="2" t="s">
        <v>28841</v>
      </c>
      <c r="C4102" s="2" t="s">
        <v>784</v>
      </c>
      <c r="D4102" s="2" t="s">
        <v>5868</v>
      </c>
      <c r="E4102" s="2" t="s">
        <v>28842</v>
      </c>
      <c r="F4102" s="2" t="s">
        <v>28843</v>
      </c>
      <c r="G4102" s="2" t="s">
        <v>1506</v>
      </c>
      <c r="H4102" s="2">
        <f>1-584-333-5625</f>
        <v>-6541</v>
      </c>
      <c r="I4102" s="2" t="s">
        <v>28844</v>
      </c>
      <c r="J4102" s="3" t="s">
        <v>28845</v>
      </c>
      <c r="K4102" s="4">
        <v>44209</v>
      </c>
      <c r="L4102" s="3" t="s">
        <v>28846</v>
      </c>
    </row>
    <row r="4103" spans="1:12" x14ac:dyDescent="0.2">
      <c r="A4103" s="1">
        <v>4102</v>
      </c>
      <c r="B4103" s="2" t="s">
        <v>28847</v>
      </c>
      <c r="C4103" s="2" t="s">
        <v>5274</v>
      </c>
      <c r="D4103" s="2" t="s">
        <v>2304</v>
      </c>
      <c r="E4103" s="2" t="s">
        <v>28848</v>
      </c>
      <c r="F4103" s="2" t="s">
        <v>28849</v>
      </c>
      <c r="G4103" s="2" t="s">
        <v>1050</v>
      </c>
      <c r="H4103" s="2" t="s">
        <v>28850</v>
      </c>
      <c r="I4103" s="2" t="s">
        <v>28851</v>
      </c>
      <c r="J4103" s="3" t="s">
        <v>28852</v>
      </c>
      <c r="K4103" s="4">
        <v>44498</v>
      </c>
      <c r="L4103" s="3" t="s">
        <v>28853</v>
      </c>
    </row>
    <row r="4104" spans="1:12" x14ac:dyDescent="0.2">
      <c r="A4104" s="1">
        <v>4103</v>
      </c>
      <c r="B4104" s="2" t="s">
        <v>28854</v>
      </c>
      <c r="C4104" s="2" t="s">
        <v>1735</v>
      </c>
      <c r="D4104" s="2" t="s">
        <v>13835</v>
      </c>
      <c r="E4104" s="2" t="s">
        <v>28855</v>
      </c>
      <c r="F4104" s="2" t="s">
        <v>28856</v>
      </c>
      <c r="G4104" s="2" t="s">
        <v>1213</v>
      </c>
      <c r="H4104" s="2" t="s">
        <v>28857</v>
      </c>
      <c r="I4104" s="2" t="s">
        <v>28858</v>
      </c>
      <c r="J4104" s="3" t="s">
        <v>28859</v>
      </c>
      <c r="K4104" s="4">
        <v>44565</v>
      </c>
      <c r="L4104" s="3" t="s">
        <v>28860</v>
      </c>
    </row>
    <row r="4105" spans="1:12" x14ac:dyDescent="0.2">
      <c r="A4105" s="1">
        <v>4104</v>
      </c>
      <c r="B4105" s="2" t="s">
        <v>28861</v>
      </c>
      <c r="C4105" s="2" t="s">
        <v>6080</v>
      </c>
      <c r="D4105" s="2" t="s">
        <v>6325</v>
      </c>
      <c r="E4105" s="2" t="s">
        <v>28862</v>
      </c>
      <c r="F4105" s="2" t="s">
        <v>28863</v>
      </c>
      <c r="G4105" s="2" t="s">
        <v>2963</v>
      </c>
      <c r="H4105" s="2" t="s">
        <v>28864</v>
      </c>
      <c r="I4105" s="2">
        <v>7412350841</v>
      </c>
      <c r="J4105" s="3" t="s">
        <v>28865</v>
      </c>
      <c r="K4105" s="4">
        <v>44600</v>
      </c>
      <c r="L4105" s="3" t="s">
        <v>6917</v>
      </c>
    </row>
    <row r="4106" spans="1:12" x14ac:dyDescent="0.2">
      <c r="A4106" s="1">
        <v>4105</v>
      </c>
      <c r="B4106" s="2" t="s">
        <v>28866</v>
      </c>
      <c r="C4106" s="2" t="s">
        <v>7601</v>
      </c>
      <c r="D4106" s="2" t="s">
        <v>7121</v>
      </c>
      <c r="E4106" s="2" t="s">
        <v>28867</v>
      </c>
      <c r="F4106" s="2" t="s">
        <v>28868</v>
      </c>
      <c r="G4106" s="2" t="s">
        <v>2981</v>
      </c>
      <c r="H4106" s="2" t="s">
        <v>28869</v>
      </c>
      <c r="I4106" s="2" t="s">
        <v>28870</v>
      </c>
      <c r="J4106" s="3" t="s">
        <v>28871</v>
      </c>
      <c r="K4106" s="4">
        <v>44688</v>
      </c>
      <c r="L4106" s="3" t="s">
        <v>28872</v>
      </c>
    </row>
    <row r="4107" spans="1:12" x14ac:dyDescent="0.2">
      <c r="A4107" s="1">
        <v>4106</v>
      </c>
      <c r="B4107" s="2" t="s">
        <v>28873</v>
      </c>
      <c r="C4107" s="2" t="s">
        <v>10794</v>
      </c>
      <c r="D4107" s="2" t="s">
        <v>11850</v>
      </c>
      <c r="E4107" s="2" t="s">
        <v>28874</v>
      </c>
      <c r="F4107" s="2" t="s">
        <v>28875</v>
      </c>
      <c r="G4107" s="2" t="s">
        <v>2487</v>
      </c>
      <c r="H4107" s="2" t="s">
        <v>28876</v>
      </c>
      <c r="I4107" s="2" t="s">
        <v>28877</v>
      </c>
      <c r="J4107" s="3" t="s">
        <v>28878</v>
      </c>
      <c r="K4107" s="4">
        <v>44098</v>
      </c>
      <c r="L4107" s="3" t="s">
        <v>28879</v>
      </c>
    </row>
    <row r="4108" spans="1:12" x14ac:dyDescent="0.2">
      <c r="A4108" s="1">
        <v>4107</v>
      </c>
      <c r="B4108" s="2" t="s">
        <v>28880</v>
      </c>
      <c r="C4108" s="2" t="s">
        <v>177</v>
      </c>
      <c r="D4108" s="2" t="s">
        <v>5988</v>
      </c>
      <c r="E4108" s="2" t="s">
        <v>28881</v>
      </c>
      <c r="F4108" s="2" t="s">
        <v>28882</v>
      </c>
      <c r="G4108" s="2" t="s">
        <v>1702</v>
      </c>
      <c r="H4108" s="2" t="s">
        <v>28883</v>
      </c>
      <c r="I4108" s="2">
        <f>1-939-517-285</f>
        <v>-1740</v>
      </c>
      <c r="J4108" s="3" t="s">
        <v>28884</v>
      </c>
      <c r="K4108" s="4">
        <v>44706</v>
      </c>
      <c r="L4108" s="3" t="s">
        <v>28885</v>
      </c>
    </row>
    <row r="4109" spans="1:12" x14ac:dyDescent="0.2">
      <c r="A4109" s="1">
        <v>4108</v>
      </c>
      <c r="B4109" s="2" t="s">
        <v>28886</v>
      </c>
      <c r="C4109" s="2" t="s">
        <v>7488</v>
      </c>
      <c r="D4109" s="2" t="s">
        <v>366</v>
      </c>
      <c r="E4109" s="2" t="s">
        <v>28887</v>
      </c>
      <c r="F4109" s="2" t="s">
        <v>28888</v>
      </c>
      <c r="G4109" s="2" t="s">
        <v>340</v>
      </c>
      <c r="H4109" s="2" t="s">
        <v>28889</v>
      </c>
      <c r="I4109" s="2" t="s">
        <v>28890</v>
      </c>
      <c r="J4109" s="3" t="s">
        <v>28891</v>
      </c>
      <c r="K4109" s="4">
        <v>44557</v>
      </c>
      <c r="L4109" s="3" t="s">
        <v>10210</v>
      </c>
    </row>
    <row r="4110" spans="1:12" x14ac:dyDescent="0.2">
      <c r="A4110" s="1">
        <v>4109</v>
      </c>
      <c r="B4110" s="2" t="s">
        <v>28892</v>
      </c>
      <c r="C4110" s="2" t="s">
        <v>4870</v>
      </c>
      <c r="D4110" s="2" t="s">
        <v>105</v>
      </c>
      <c r="E4110" s="2" t="s">
        <v>28893</v>
      </c>
      <c r="F4110" s="2" t="s">
        <v>28894</v>
      </c>
      <c r="G4110" s="2" t="s">
        <v>350</v>
      </c>
      <c r="H4110" s="2" t="s">
        <v>28895</v>
      </c>
      <c r="I4110" s="2" t="s">
        <v>28896</v>
      </c>
      <c r="J4110" s="3" t="s">
        <v>28897</v>
      </c>
      <c r="K4110" s="4">
        <v>44013</v>
      </c>
      <c r="L4110" s="3" t="s">
        <v>28898</v>
      </c>
    </row>
    <row r="4111" spans="1:12" x14ac:dyDescent="0.2">
      <c r="A4111" s="1">
        <v>4110</v>
      </c>
      <c r="B4111" s="2" t="s">
        <v>28899</v>
      </c>
      <c r="C4111" s="2" t="s">
        <v>5115</v>
      </c>
      <c r="D4111" s="2" t="s">
        <v>632</v>
      </c>
      <c r="E4111" s="2" t="s">
        <v>28900</v>
      </c>
      <c r="F4111" s="2" t="s">
        <v>28901</v>
      </c>
      <c r="G4111" s="2" t="s">
        <v>134</v>
      </c>
      <c r="H4111" s="2" t="s">
        <v>28902</v>
      </c>
      <c r="I4111" s="2" t="s">
        <v>28903</v>
      </c>
      <c r="J4111" s="3" t="s">
        <v>28904</v>
      </c>
      <c r="K4111" s="4">
        <v>44002</v>
      </c>
      <c r="L4111" s="3" t="s">
        <v>28905</v>
      </c>
    </row>
    <row r="4112" spans="1:12" x14ac:dyDescent="0.2">
      <c r="A4112" s="1">
        <v>4111</v>
      </c>
      <c r="B4112" s="2" t="s">
        <v>28906</v>
      </c>
      <c r="C4112" s="2" t="s">
        <v>5038</v>
      </c>
      <c r="D4112" s="2" t="s">
        <v>4763</v>
      </c>
      <c r="E4112" s="2" t="s">
        <v>28907</v>
      </c>
      <c r="F4112" s="2" t="s">
        <v>13206</v>
      </c>
      <c r="G4112" s="2" t="s">
        <v>283</v>
      </c>
      <c r="H4112" s="2" t="s">
        <v>28908</v>
      </c>
      <c r="I4112" s="2" t="s">
        <v>28909</v>
      </c>
      <c r="J4112" s="3" t="s">
        <v>28910</v>
      </c>
      <c r="K4112" s="4">
        <v>44011</v>
      </c>
      <c r="L4112" s="3" t="s">
        <v>28911</v>
      </c>
    </row>
    <row r="4113" spans="1:12" x14ac:dyDescent="0.2">
      <c r="A4113" s="1">
        <v>4112</v>
      </c>
      <c r="B4113" s="2" t="s">
        <v>28912</v>
      </c>
      <c r="C4113" s="2" t="s">
        <v>22450</v>
      </c>
      <c r="D4113" s="2" t="s">
        <v>22391</v>
      </c>
      <c r="E4113" s="2" t="s">
        <v>28913</v>
      </c>
      <c r="F4113" s="2" t="s">
        <v>28914</v>
      </c>
      <c r="G4113" s="2" t="s">
        <v>540</v>
      </c>
      <c r="H4113" s="2" t="s">
        <v>28915</v>
      </c>
      <c r="I4113" s="2" t="s">
        <v>28916</v>
      </c>
      <c r="J4113" s="3" t="s">
        <v>28917</v>
      </c>
      <c r="K4113" s="4">
        <v>44171</v>
      </c>
      <c r="L4113" s="3" t="s">
        <v>16029</v>
      </c>
    </row>
    <row r="4114" spans="1:12" x14ac:dyDescent="0.2">
      <c r="A4114" s="1">
        <v>4113</v>
      </c>
      <c r="B4114" s="2" t="s">
        <v>28918</v>
      </c>
      <c r="C4114" s="2" t="s">
        <v>2374</v>
      </c>
      <c r="D4114" s="2" t="s">
        <v>1718</v>
      </c>
      <c r="E4114" s="2" t="s">
        <v>28919</v>
      </c>
      <c r="F4114" s="2" t="s">
        <v>28920</v>
      </c>
      <c r="G4114" s="2" t="s">
        <v>2051</v>
      </c>
      <c r="H4114" s="2" t="s">
        <v>28921</v>
      </c>
      <c r="I4114" s="2" t="s">
        <v>28922</v>
      </c>
      <c r="J4114" s="3" t="s">
        <v>28923</v>
      </c>
      <c r="K4114" s="4">
        <v>43843</v>
      </c>
      <c r="L4114" s="3" t="s">
        <v>28924</v>
      </c>
    </row>
    <row r="4115" spans="1:12" x14ac:dyDescent="0.2">
      <c r="A4115" s="1">
        <v>4114</v>
      </c>
      <c r="B4115" s="2" t="s">
        <v>28925</v>
      </c>
      <c r="C4115" s="2" t="s">
        <v>4748</v>
      </c>
      <c r="D4115" s="2" t="s">
        <v>11917</v>
      </c>
      <c r="E4115" s="2" t="s">
        <v>28926</v>
      </c>
      <c r="F4115" s="2" t="s">
        <v>28927</v>
      </c>
      <c r="G4115" s="2" t="s">
        <v>44</v>
      </c>
      <c r="H4115" s="2" t="s">
        <v>28928</v>
      </c>
      <c r="I4115" s="2" t="s">
        <v>28929</v>
      </c>
      <c r="J4115" s="3" t="s">
        <v>28930</v>
      </c>
      <c r="K4115" s="4">
        <v>44237</v>
      </c>
      <c r="L4115" s="3" t="s">
        <v>28931</v>
      </c>
    </row>
    <row r="4116" spans="1:12" x14ac:dyDescent="0.2">
      <c r="A4116" s="1">
        <v>4115</v>
      </c>
      <c r="B4116" s="2" t="s">
        <v>28932</v>
      </c>
      <c r="C4116" s="2" t="s">
        <v>5707</v>
      </c>
      <c r="D4116" s="2" t="s">
        <v>11887</v>
      </c>
      <c r="E4116" s="2" t="s">
        <v>28933</v>
      </c>
      <c r="F4116" s="2" t="s">
        <v>22928</v>
      </c>
      <c r="G4116" s="2" t="s">
        <v>3896</v>
      </c>
      <c r="H4116" s="2" t="s">
        <v>28934</v>
      </c>
      <c r="I4116" s="2" t="s">
        <v>28935</v>
      </c>
      <c r="J4116" s="3" t="s">
        <v>28936</v>
      </c>
      <c r="K4116" s="4">
        <v>44074</v>
      </c>
      <c r="L4116" s="3" t="s">
        <v>28937</v>
      </c>
    </row>
    <row r="4117" spans="1:12" x14ac:dyDescent="0.2">
      <c r="A4117" s="1">
        <v>4116</v>
      </c>
      <c r="B4117" s="5" t="s">
        <v>28938</v>
      </c>
      <c r="C4117" s="2" t="s">
        <v>3442</v>
      </c>
      <c r="D4117" s="2" t="s">
        <v>3752</v>
      </c>
      <c r="E4117" s="2" t="s">
        <v>28939</v>
      </c>
      <c r="F4117" s="2" t="s">
        <v>28940</v>
      </c>
      <c r="G4117" s="2" t="s">
        <v>2884</v>
      </c>
      <c r="H4117" s="2">
        <v>8035819501</v>
      </c>
      <c r="I4117" s="2" t="s">
        <v>28941</v>
      </c>
      <c r="J4117" s="3" t="s">
        <v>28942</v>
      </c>
      <c r="K4117" s="4">
        <v>44263</v>
      </c>
      <c r="L4117" s="3" t="s">
        <v>28943</v>
      </c>
    </row>
    <row r="4118" spans="1:12" x14ac:dyDescent="0.2">
      <c r="A4118" s="1">
        <v>4117</v>
      </c>
      <c r="B4118" s="2" t="s">
        <v>28944</v>
      </c>
      <c r="C4118" s="2" t="s">
        <v>9089</v>
      </c>
      <c r="D4118" s="2" t="s">
        <v>18639</v>
      </c>
      <c r="E4118" s="2" t="s">
        <v>28945</v>
      </c>
      <c r="F4118" s="2" t="s">
        <v>28946</v>
      </c>
      <c r="G4118" s="2" t="s">
        <v>4345</v>
      </c>
      <c r="H4118" s="2">
        <v>3192725540</v>
      </c>
      <c r="I4118" s="2" t="s">
        <v>28947</v>
      </c>
      <c r="J4118" s="3" t="s">
        <v>28948</v>
      </c>
      <c r="K4118" s="4">
        <v>44411</v>
      </c>
      <c r="L4118" s="3" t="s">
        <v>28949</v>
      </c>
    </row>
    <row r="4119" spans="1:12" x14ac:dyDescent="0.2">
      <c r="A4119" s="1">
        <v>4118</v>
      </c>
      <c r="B4119" s="2" t="s">
        <v>28950</v>
      </c>
      <c r="C4119" s="2" t="s">
        <v>1136</v>
      </c>
      <c r="D4119" s="2" t="s">
        <v>8355</v>
      </c>
      <c r="E4119" s="2" t="s">
        <v>28951</v>
      </c>
      <c r="F4119" s="2" t="s">
        <v>25411</v>
      </c>
      <c r="G4119" s="2" t="s">
        <v>89</v>
      </c>
      <c r="H4119" s="2">
        <v>7648968079</v>
      </c>
      <c r="I4119" s="2" t="s">
        <v>28952</v>
      </c>
      <c r="J4119" s="3" t="s">
        <v>28953</v>
      </c>
      <c r="K4119" s="4">
        <v>43967</v>
      </c>
      <c r="L4119" s="3" t="s">
        <v>28954</v>
      </c>
    </row>
    <row r="4120" spans="1:12" x14ac:dyDescent="0.2">
      <c r="A4120" s="1">
        <v>4119</v>
      </c>
      <c r="B4120" s="2" t="s">
        <v>28955</v>
      </c>
      <c r="C4120" s="2" t="s">
        <v>6440</v>
      </c>
      <c r="D4120" s="2" t="s">
        <v>12190</v>
      </c>
      <c r="E4120" s="2" t="s">
        <v>28956</v>
      </c>
      <c r="F4120" s="2" t="s">
        <v>28957</v>
      </c>
      <c r="G4120" s="2" t="s">
        <v>1041</v>
      </c>
      <c r="H4120" s="2" t="s">
        <v>28958</v>
      </c>
      <c r="I4120" s="2" t="s">
        <v>28959</v>
      </c>
      <c r="J4120" s="3" t="s">
        <v>28960</v>
      </c>
      <c r="K4120" s="4">
        <v>43895</v>
      </c>
      <c r="L4120" s="3" t="s">
        <v>28961</v>
      </c>
    </row>
    <row r="4121" spans="1:12" x14ac:dyDescent="0.2">
      <c r="A4121" s="1">
        <v>4120</v>
      </c>
      <c r="B4121" s="2" t="s">
        <v>28962</v>
      </c>
      <c r="C4121" s="2" t="s">
        <v>11630</v>
      </c>
      <c r="D4121" s="2" t="s">
        <v>6103</v>
      </c>
      <c r="E4121" s="2" t="s">
        <v>28963</v>
      </c>
      <c r="F4121" s="2" t="s">
        <v>28964</v>
      </c>
      <c r="G4121" s="2" t="s">
        <v>2061</v>
      </c>
      <c r="H4121" s="2" t="s">
        <v>28965</v>
      </c>
      <c r="I4121" s="2" t="s">
        <v>28966</v>
      </c>
      <c r="J4121" s="3" t="s">
        <v>28967</v>
      </c>
      <c r="K4121" s="4">
        <v>44638</v>
      </c>
      <c r="L4121" s="3" t="s">
        <v>28968</v>
      </c>
    </row>
    <row r="4122" spans="1:12" x14ac:dyDescent="0.2">
      <c r="A4122" s="1">
        <v>4121</v>
      </c>
      <c r="B4122" s="2" t="s">
        <v>28969</v>
      </c>
      <c r="C4122" s="2" t="s">
        <v>10492</v>
      </c>
      <c r="D4122" s="2" t="s">
        <v>41</v>
      </c>
      <c r="E4122" s="2" t="s">
        <v>28970</v>
      </c>
      <c r="F4122" s="2" t="s">
        <v>28971</v>
      </c>
      <c r="G4122" s="2" t="s">
        <v>2487</v>
      </c>
      <c r="H4122" s="2" t="s">
        <v>28972</v>
      </c>
      <c r="I4122" s="2" t="s">
        <v>28973</v>
      </c>
      <c r="J4122" s="3" t="s">
        <v>28974</v>
      </c>
      <c r="K4122" s="4">
        <v>44637</v>
      </c>
      <c r="L4122" s="3" t="s">
        <v>28975</v>
      </c>
    </row>
    <row r="4123" spans="1:12" x14ac:dyDescent="0.2">
      <c r="A4123" s="1">
        <v>4122</v>
      </c>
      <c r="B4123" s="2" t="s">
        <v>28976</v>
      </c>
      <c r="C4123" s="2" t="s">
        <v>25814</v>
      </c>
      <c r="D4123" s="2" t="s">
        <v>416</v>
      </c>
      <c r="E4123" s="2" t="s">
        <v>28977</v>
      </c>
      <c r="F4123" s="2" t="s">
        <v>28978</v>
      </c>
      <c r="G4123" s="2" t="s">
        <v>1591</v>
      </c>
      <c r="H4123" s="2" t="s">
        <v>28979</v>
      </c>
      <c r="I4123" s="2" t="s">
        <v>28980</v>
      </c>
      <c r="J4123" s="3" t="s">
        <v>28981</v>
      </c>
      <c r="K4123" s="4">
        <v>43949</v>
      </c>
      <c r="L4123" s="3" t="s">
        <v>28982</v>
      </c>
    </row>
    <row r="4124" spans="1:12" x14ac:dyDescent="0.2">
      <c r="A4124" s="1">
        <v>4123</v>
      </c>
      <c r="B4124" s="2" t="s">
        <v>28983</v>
      </c>
      <c r="C4124" s="2" t="s">
        <v>3442</v>
      </c>
      <c r="D4124" s="2" t="s">
        <v>3157</v>
      </c>
      <c r="E4124" s="2" t="s">
        <v>28984</v>
      </c>
      <c r="F4124" s="2" t="s">
        <v>28985</v>
      </c>
      <c r="G4124" s="2" t="s">
        <v>1702</v>
      </c>
      <c r="H4124" s="2" t="s">
        <v>28986</v>
      </c>
      <c r="I4124" s="2" t="s">
        <v>28987</v>
      </c>
      <c r="J4124" s="3" t="s">
        <v>28988</v>
      </c>
      <c r="K4124" s="4">
        <v>44379</v>
      </c>
      <c r="L4124" s="3" t="s">
        <v>28989</v>
      </c>
    </row>
    <row r="4125" spans="1:12" x14ac:dyDescent="0.2">
      <c r="A4125" s="1">
        <v>4124</v>
      </c>
      <c r="B4125" s="5" t="s">
        <v>28990</v>
      </c>
      <c r="C4125" s="2" t="s">
        <v>7676</v>
      </c>
      <c r="D4125" s="2" t="s">
        <v>454</v>
      </c>
      <c r="E4125" s="2" t="s">
        <v>28991</v>
      </c>
      <c r="F4125" s="2" t="s">
        <v>28992</v>
      </c>
      <c r="G4125" s="2" t="s">
        <v>2033</v>
      </c>
      <c r="H4125" s="2" t="s">
        <v>28993</v>
      </c>
      <c r="I4125" s="2" t="s">
        <v>28994</v>
      </c>
      <c r="J4125" s="3" t="s">
        <v>28995</v>
      </c>
      <c r="K4125" s="4">
        <v>44039</v>
      </c>
      <c r="L4125" s="3" t="s">
        <v>28996</v>
      </c>
    </row>
    <row r="4126" spans="1:12" x14ac:dyDescent="0.2">
      <c r="A4126" s="1">
        <v>4125</v>
      </c>
      <c r="B4126" s="2" t="s">
        <v>28997</v>
      </c>
      <c r="C4126" s="2" t="s">
        <v>11998</v>
      </c>
      <c r="D4126" s="2" t="s">
        <v>926</v>
      </c>
      <c r="E4126" s="2" t="s">
        <v>6179</v>
      </c>
      <c r="F4126" s="2" t="s">
        <v>28998</v>
      </c>
      <c r="G4126" s="2" t="s">
        <v>1326</v>
      </c>
      <c r="H4126" s="2" t="s">
        <v>28999</v>
      </c>
      <c r="I4126" s="2" t="s">
        <v>29000</v>
      </c>
      <c r="J4126" s="3" t="s">
        <v>29001</v>
      </c>
      <c r="K4126" s="4">
        <v>44659</v>
      </c>
      <c r="L4126" s="3" t="s">
        <v>17008</v>
      </c>
    </row>
    <row r="4127" spans="1:12" x14ac:dyDescent="0.2">
      <c r="A4127" s="1">
        <v>4126</v>
      </c>
      <c r="B4127" s="2" t="s">
        <v>29002</v>
      </c>
      <c r="C4127" s="2" t="s">
        <v>9033</v>
      </c>
      <c r="D4127" s="2" t="s">
        <v>3443</v>
      </c>
      <c r="E4127" s="2" t="s">
        <v>29003</v>
      </c>
      <c r="F4127" s="2" t="s">
        <v>29004</v>
      </c>
      <c r="G4127" s="2" t="s">
        <v>2680</v>
      </c>
      <c r="H4127" s="2" t="s">
        <v>29005</v>
      </c>
      <c r="I4127" s="2" t="s">
        <v>29006</v>
      </c>
      <c r="J4127" s="3" t="s">
        <v>29007</v>
      </c>
      <c r="K4127" s="4">
        <v>43985</v>
      </c>
      <c r="L4127" s="3" t="s">
        <v>29008</v>
      </c>
    </row>
    <row r="4128" spans="1:12" x14ac:dyDescent="0.2">
      <c r="A4128" s="1">
        <v>4127</v>
      </c>
      <c r="B4128" s="2" t="s">
        <v>29009</v>
      </c>
      <c r="C4128" s="2" t="s">
        <v>2632</v>
      </c>
      <c r="D4128" s="2" t="s">
        <v>3363</v>
      </c>
      <c r="E4128" s="2" t="s">
        <v>29010</v>
      </c>
      <c r="F4128" s="2" t="s">
        <v>29011</v>
      </c>
      <c r="G4128" s="2" t="s">
        <v>796</v>
      </c>
      <c r="H4128" s="2" t="s">
        <v>29012</v>
      </c>
      <c r="I4128" s="2" t="s">
        <v>29013</v>
      </c>
      <c r="J4128" s="3" t="s">
        <v>29014</v>
      </c>
      <c r="K4128" s="4">
        <v>44464</v>
      </c>
      <c r="L4128" s="3" t="s">
        <v>29015</v>
      </c>
    </row>
    <row r="4129" spans="1:12" x14ac:dyDescent="0.2">
      <c r="A4129" s="1">
        <v>4128</v>
      </c>
      <c r="B4129" s="2" t="s">
        <v>29016</v>
      </c>
      <c r="C4129" s="2" t="s">
        <v>2640</v>
      </c>
      <c r="D4129" s="2" t="s">
        <v>676</v>
      </c>
      <c r="E4129" s="2" t="s">
        <v>29017</v>
      </c>
      <c r="F4129" s="2" t="s">
        <v>29018</v>
      </c>
      <c r="G4129" s="2" t="s">
        <v>134</v>
      </c>
      <c r="H4129" s="2" t="s">
        <v>29019</v>
      </c>
      <c r="I4129" s="2" t="s">
        <v>29020</v>
      </c>
      <c r="J4129" s="3" t="s">
        <v>29021</v>
      </c>
      <c r="K4129" s="4">
        <v>44375</v>
      </c>
      <c r="L4129" s="3" t="s">
        <v>29022</v>
      </c>
    </row>
    <row r="4130" spans="1:12" x14ac:dyDescent="0.2">
      <c r="A4130" s="1">
        <v>4129</v>
      </c>
      <c r="B4130" s="2" t="s">
        <v>29023</v>
      </c>
      <c r="C4130" s="2" t="s">
        <v>15795</v>
      </c>
      <c r="D4130" s="2" t="s">
        <v>41</v>
      </c>
      <c r="E4130" s="2" t="s">
        <v>21625</v>
      </c>
      <c r="F4130" s="2" t="s">
        <v>29024</v>
      </c>
      <c r="G4130" s="2" t="s">
        <v>520</v>
      </c>
      <c r="H4130" s="2" t="s">
        <v>29025</v>
      </c>
      <c r="I4130" s="2" t="s">
        <v>29026</v>
      </c>
      <c r="J4130" s="3" t="s">
        <v>29027</v>
      </c>
      <c r="K4130" s="4">
        <v>44316</v>
      </c>
      <c r="L4130" s="3" t="s">
        <v>29028</v>
      </c>
    </row>
    <row r="4131" spans="1:12" x14ac:dyDescent="0.2">
      <c r="A4131" s="1">
        <v>4130</v>
      </c>
      <c r="B4131" s="2" t="s">
        <v>29029</v>
      </c>
      <c r="C4131" s="2" t="s">
        <v>289</v>
      </c>
      <c r="D4131" s="2" t="s">
        <v>7622</v>
      </c>
      <c r="E4131" s="2" t="s">
        <v>29030</v>
      </c>
      <c r="F4131" s="2" t="s">
        <v>29031</v>
      </c>
      <c r="G4131" s="2" t="s">
        <v>705</v>
      </c>
      <c r="H4131" s="2" t="s">
        <v>29032</v>
      </c>
      <c r="I4131" s="2">
        <v>4763452300</v>
      </c>
      <c r="J4131" s="3" t="s">
        <v>29033</v>
      </c>
      <c r="K4131" s="4">
        <v>44668</v>
      </c>
      <c r="L4131" s="3" t="s">
        <v>29034</v>
      </c>
    </row>
    <row r="4132" spans="1:12" x14ac:dyDescent="0.2">
      <c r="A4132" s="1">
        <v>4131</v>
      </c>
      <c r="B4132" s="2" t="s">
        <v>29035</v>
      </c>
      <c r="C4132" s="2" t="s">
        <v>16163</v>
      </c>
      <c r="D4132" s="2" t="s">
        <v>2872</v>
      </c>
      <c r="E4132" s="2" t="s">
        <v>29036</v>
      </c>
      <c r="F4132" s="2" t="s">
        <v>29037</v>
      </c>
      <c r="G4132" s="2" t="s">
        <v>986</v>
      </c>
      <c r="H4132" s="2" t="s">
        <v>29038</v>
      </c>
      <c r="I4132" s="2" t="s">
        <v>29039</v>
      </c>
      <c r="J4132" s="3" t="s">
        <v>29040</v>
      </c>
      <c r="K4132" s="4">
        <v>44611</v>
      </c>
      <c r="L4132" s="3" t="s">
        <v>29041</v>
      </c>
    </row>
    <row r="4133" spans="1:12" x14ac:dyDescent="0.2">
      <c r="A4133" s="1">
        <v>4132</v>
      </c>
      <c r="B4133" s="2" t="s">
        <v>29042</v>
      </c>
      <c r="C4133" s="2" t="s">
        <v>10794</v>
      </c>
      <c r="D4133" s="2" t="s">
        <v>9661</v>
      </c>
      <c r="E4133" s="2" t="s">
        <v>6734</v>
      </c>
      <c r="F4133" s="2" t="s">
        <v>29043</v>
      </c>
      <c r="G4133" s="2" t="s">
        <v>652</v>
      </c>
      <c r="H4133" s="2" t="s">
        <v>29044</v>
      </c>
      <c r="I4133" s="2" t="s">
        <v>29045</v>
      </c>
      <c r="J4133" s="3" t="s">
        <v>29046</v>
      </c>
      <c r="K4133" s="4">
        <v>44473</v>
      </c>
      <c r="L4133" s="3" t="s">
        <v>15218</v>
      </c>
    </row>
    <row r="4134" spans="1:12" x14ac:dyDescent="0.2">
      <c r="A4134" s="1">
        <v>4133</v>
      </c>
      <c r="B4134" s="2" t="s">
        <v>29047</v>
      </c>
      <c r="C4134" s="2" t="s">
        <v>14241</v>
      </c>
      <c r="D4134" s="2" t="s">
        <v>7145</v>
      </c>
      <c r="E4134" s="2" t="s">
        <v>29048</v>
      </c>
      <c r="F4134" s="2" t="s">
        <v>29049</v>
      </c>
      <c r="G4134" s="2" t="s">
        <v>36</v>
      </c>
      <c r="H4134" s="2" t="s">
        <v>29050</v>
      </c>
      <c r="I4134" s="2" t="s">
        <v>29051</v>
      </c>
      <c r="J4134" s="3" t="s">
        <v>29052</v>
      </c>
      <c r="K4134" s="4">
        <v>43904</v>
      </c>
      <c r="L4134" s="3" t="s">
        <v>16090</v>
      </c>
    </row>
    <row r="4135" spans="1:12" x14ac:dyDescent="0.2">
      <c r="A4135" s="1">
        <v>4134</v>
      </c>
      <c r="B4135" s="2" t="s">
        <v>29053</v>
      </c>
      <c r="C4135" s="2" t="s">
        <v>14062</v>
      </c>
      <c r="D4135" s="2" t="s">
        <v>7960</v>
      </c>
      <c r="E4135" s="2" t="s">
        <v>29054</v>
      </c>
      <c r="F4135" s="2" t="s">
        <v>29055</v>
      </c>
      <c r="G4135" s="2" t="s">
        <v>3151</v>
      </c>
      <c r="H4135" s="2" t="s">
        <v>29056</v>
      </c>
      <c r="I4135" s="2" t="s">
        <v>29057</v>
      </c>
      <c r="J4135" s="3" t="s">
        <v>29058</v>
      </c>
      <c r="K4135" s="4">
        <v>44672</v>
      </c>
      <c r="L4135" s="3" t="s">
        <v>29059</v>
      </c>
    </row>
    <row r="4136" spans="1:12" x14ac:dyDescent="0.2">
      <c r="A4136" s="1">
        <v>4135</v>
      </c>
      <c r="B4136" s="2" t="s">
        <v>29060</v>
      </c>
      <c r="C4136" s="2" t="s">
        <v>1360</v>
      </c>
      <c r="D4136" s="2" t="s">
        <v>1520</v>
      </c>
      <c r="E4136" s="2" t="s">
        <v>29061</v>
      </c>
      <c r="F4136" s="2" t="s">
        <v>29062</v>
      </c>
      <c r="G4136" s="2" t="s">
        <v>3905</v>
      </c>
      <c r="H4136" s="2" t="s">
        <v>29063</v>
      </c>
      <c r="I4136" s="2" t="s">
        <v>29064</v>
      </c>
      <c r="J4136" s="3" t="s">
        <v>29065</v>
      </c>
      <c r="K4136" s="4">
        <v>44496</v>
      </c>
      <c r="L4136" s="3" t="s">
        <v>29066</v>
      </c>
    </row>
    <row r="4137" spans="1:12" x14ac:dyDescent="0.2">
      <c r="A4137" s="1">
        <v>4136</v>
      </c>
      <c r="B4137" s="2" t="s">
        <v>29067</v>
      </c>
      <c r="C4137" s="2" t="s">
        <v>6785</v>
      </c>
      <c r="D4137" s="2" t="s">
        <v>7622</v>
      </c>
      <c r="E4137" s="2" t="s">
        <v>29068</v>
      </c>
      <c r="F4137" s="2" t="s">
        <v>29069</v>
      </c>
      <c r="G4137" s="2" t="s">
        <v>4116</v>
      </c>
      <c r="H4137" s="2" t="s">
        <v>29070</v>
      </c>
      <c r="I4137" s="2" t="s">
        <v>29071</v>
      </c>
      <c r="J4137" s="3" t="s">
        <v>29072</v>
      </c>
      <c r="K4137" s="4">
        <v>44564</v>
      </c>
      <c r="L4137" s="3" t="s">
        <v>29073</v>
      </c>
    </row>
    <row r="4138" spans="1:12" x14ac:dyDescent="0.2">
      <c r="A4138" s="1">
        <v>4137</v>
      </c>
      <c r="B4138" s="2" t="s">
        <v>29074</v>
      </c>
      <c r="C4138" s="2" t="s">
        <v>6813</v>
      </c>
      <c r="D4138" s="2" t="s">
        <v>747</v>
      </c>
      <c r="E4138" s="2" t="s">
        <v>29075</v>
      </c>
      <c r="F4138" s="2" t="s">
        <v>29076</v>
      </c>
      <c r="G4138" s="2" t="s">
        <v>4778</v>
      </c>
      <c r="H4138" s="2" t="s">
        <v>29077</v>
      </c>
      <c r="I4138" s="2" t="s">
        <v>29078</v>
      </c>
      <c r="J4138" s="3" t="s">
        <v>29079</v>
      </c>
      <c r="K4138" s="4">
        <v>44086</v>
      </c>
      <c r="L4138" s="3" t="s">
        <v>29080</v>
      </c>
    </row>
    <row r="4139" spans="1:12" x14ac:dyDescent="0.2">
      <c r="A4139" s="1">
        <v>4138</v>
      </c>
      <c r="B4139" s="2" t="s">
        <v>29081</v>
      </c>
      <c r="C4139" s="2" t="s">
        <v>860</v>
      </c>
      <c r="D4139" s="2" t="s">
        <v>4081</v>
      </c>
      <c r="E4139" s="2" t="s">
        <v>29082</v>
      </c>
      <c r="F4139" s="2" t="s">
        <v>29083</v>
      </c>
      <c r="G4139" s="2" t="s">
        <v>511</v>
      </c>
      <c r="H4139" s="2" t="s">
        <v>29084</v>
      </c>
      <c r="I4139" s="2" t="s">
        <v>29085</v>
      </c>
      <c r="J4139" s="3" t="s">
        <v>29086</v>
      </c>
      <c r="K4139" s="4">
        <v>44528</v>
      </c>
      <c r="L4139" s="3" t="s">
        <v>29087</v>
      </c>
    </row>
    <row r="4140" spans="1:12" x14ac:dyDescent="0.2">
      <c r="A4140" s="1">
        <v>4139</v>
      </c>
      <c r="B4140" s="2" t="s">
        <v>29088</v>
      </c>
      <c r="C4140" s="2" t="s">
        <v>5183</v>
      </c>
      <c r="D4140" s="2" t="s">
        <v>11371</v>
      </c>
      <c r="E4140" s="2" t="s">
        <v>29089</v>
      </c>
      <c r="F4140" s="2" t="s">
        <v>24584</v>
      </c>
      <c r="G4140" s="2" t="s">
        <v>320</v>
      </c>
      <c r="H4140" s="2" t="s">
        <v>29090</v>
      </c>
      <c r="I4140" s="2">
        <v>2389821639</v>
      </c>
      <c r="J4140" s="3" t="s">
        <v>29091</v>
      </c>
      <c r="K4140" s="4">
        <v>43953</v>
      </c>
      <c r="L4140" s="3" t="s">
        <v>29092</v>
      </c>
    </row>
    <row r="4141" spans="1:12" x14ac:dyDescent="0.2">
      <c r="A4141" s="1">
        <v>4140</v>
      </c>
      <c r="B4141" s="2" t="s">
        <v>29093</v>
      </c>
      <c r="C4141" s="2" t="s">
        <v>2832</v>
      </c>
      <c r="D4141" s="2" t="s">
        <v>5424</v>
      </c>
      <c r="E4141" s="2" t="s">
        <v>29094</v>
      </c>
      <c r="F4141" s="2" t="s">
        <v>29095</v>
      </c>
      <c r="G4141" s="2" t="s">
        <v>1222</v>
      </c>
      <c r="H4141" s="2" t="s">
        <v>29096</v>
      </c>
      <c r="I4141" s="2" t="s">
        <v>29097</v>
      </c>
      <c r="J4141" s="3" t="s">
        <v>29098</v>
      </c>
      <c r="K4141" s="4">
        <v>44105</v>
      </c>
      <c r="L4141" s="3" t="s">
        <v>29099</v>
      </c>
    </row>
    <row r="4142" spans="1:12" x14ac:dyDescent="0.2">
      <c r="A4142" s="1">
        <v>4141</v>
      </c>
      <c r="B4142" s="2" t="s">
        <v>29100</v>
      </c>
      <c r="C4142" s="2" t="s">
        <v>4932</v>
      </c>
      <c r="D4142" s="2" t="s">
        <v>18639</v>
      </c>
      <c r="E4142" s="2" t="s">
        <v>29101</v>
      </c>
      <c r="F4142" s="2" t="s">
        <v>29102</v>
      </c>
      <c r="G4142" s="2" t="s">
        <v>7850</v>
      </c>
      <c r="H4142" s="2" t="s">
        <v>29103</v>
      </c>
      <c r="I4142" s="2" t="s">
        <v>29104</v>
      </c>
      <c r="J4142" s="3" t="s">
        <v>29105</v>
      </c>
      <c r="K4142" s="4">
        <v>44357</v>
      </c>
      <c r="L4142" s="3" t="s">
        <v>29106</v>
      </c>
    </row>
    <row r="4143" spans="1:12" x14ac:dyDescent="0.2">
      <c r="A4143" s="1">
        <v>4142</v>
      </c>
      <c r="B4143" s="2" t="s">
        <v>29107</v>
      </c>
      <c r="C4143" s="2" t="s">
        <v>4748</v>
      </c>
      <c r="D4143" s="2" t="s">
        <v>5569</v>
      </c>
      <c r="E4143" s="2" t="s">
        <v>29108</v>
      </c>
      <c r="F4143" s="2" t="s">
        <v>29109</v>
      </c>
      <c r="G4143" s="2" t="s">
        <v>4149</v>
      </c>
      <c r="H4143" s="2" t="s">
        <v>29110</v>
      </c>
      <c r="I4143" s="2" t="s">
        <v>29111</v>
      </c>
      <c r="J4143" s="3" t="s">
        <v>29112</v>
      </c>
      <c r="K4143" s="4">
        <v>44029</v>
      </c>
      <c r="L4143" s="3" t="s">
        <v>29113</v>
      </c>
    </row>
    <row r="4144" spans="1:12" x14ac:dyDescent="0.2">
      <c r="A4144" s="1">
        <v>4143</v>
      </c>
      <c r="B4144" s="2" t="s">
        <v>29114</v>
      </c>
      <c r="C4144" s="2" t="s">
        <v>7474</v>
      </c>
      <c r="D4144" s="2" t="s">
        <v>3342</v>
      </c>
      <c r="E4144" s="2" t="s">
        <v>29115</v>
      </c>
      <c r="F4144" s="2" t="s">
        <v>6571</v>
      </c>
      <c r="G4144" s="2" t="s">
        <v>3015</v>
      </c>
      <c r="H4144" s="2" t="s">
        <v>29116</v>
      </c>
      <c r="I4144" s="2" t="s">
        <v>29117</v>
      </c>
      <c r="J4144" s="3" t="s">
        <v>29118</v>
      </c>
      <c r="K4144" s="4">
        <v>44020</v>
      </c>
      <c r="L4144" s="3" t="s">
        <v>17077</v>
      </c>
    </row>
    <row r="4145" spans="1:12" x14ac:dyDescent="0.2">
      <c r="A4145" s="1">
        <v>4144</v>
      </c>
      <c r="B4145" s="2" t="s">
        <v>29119</v>
      </c>
      <c r="C4145" s="2" t="s">
        <v>13944</v>
      </c>
      <c r="D4145" s="2" t="s">
        <v>308</v>
      </c>
      <c r="E4145" s="2" t="s">
        <v>29120</v>
      </c>
      <c r="F4145" s="2" t="s">
        <v>29121</v>
      </c>
      <c r="G4145" s="2" t="s">
        <v>2317</v>
      </c>
      <c r="H4145" s="2" t="s">
        <v>29122</v>
      </c>
      <c r="I4145" s="2" t="s">
        <v>29123</v>
      </c>
      <c r="J4145" s="3" t="s">
        <v>29124</v>
      </c>
      <c r="K4145" s="4">
        <v>43969</v>
      </c>
      <c r="L4145" s="3" t="s">
        <v>1493</v>
      </c>
    </row>
    <row r="4146" spans="1:12" x14ac:dyDescent="0.2">
      <c r="A4146" s="1">
        <v>4145</v>
      </c>
      <c r="B4146" s="2" t="s">
        <v>29125</v>
      </c>
      <c r="C4146" s="2" t="s">
        <v>11616</v>
      </c>
      <c r="D4146" s="2" t="s">
        <v>9477</v>
      </c>
      <c r="E4146" s="2" t="s">
        <v>1932</v>
      </c>
      <c r="F4146" s="2" t="s">
        <v>29126</v>
      </c>
      <c r="G4146" s="2" t="s">
        <v>7036</v>
      </c>
      <c r="H4146" s="2" t="s">
        <v>29127</v>
      </c>
      <c r="I4146" s="2" t="s">
        <v>29128</v>
      </c>
      <c r="J4146" s="3" t="s">
        <v>29129</v>
      </c>
      <c r="K4146" s="4">
        <v>44555</v>
      </c>
      <c r="L4146" s="3" t="s">
        <v>4254</v>
      </c>
    </row>
    <row r="4147" spans="1:12" x14ac:dyDescent="0.2">
      <c r="A4147" s="1">
        <v>4146</v>
      </c>
      <c r="B4147" s="2" t="s">
        <v>29130</v>
      </c>
      <c r="C4147" s="2" t="s">
        <v>5834</v>
      </c>
      <c r="D4147" s="2" t="s">
        <v>12818</v>
      </c>
      <c r="E4147" s="2" t="s">
        <v>29131</v>
      </c>
      <c r="F4147" s="2" t="s">
        <v>29132</v>
      </c>
      <c r="G4147" s="2" t="s">
        <v>476</v>
      </c>
      <c r="H4147" s="2" t="s">
        <v>29133</v>
      </c>
      <c r="I4147" s="2" t="s">
        <v>29134</v>
      </c>
      <c r="J4147" s="3" t="s">
        <v>29135</v>
      </c>
      <c r="K4147" s="4">
        <v>44396</v>
      </c>
      <c r="L4147" s="3" t="s">
        <v>29136</v>
      </c>
    </row>
    <row r="4148" spans="1:12" x14ac:dyDescent="0.2">
      <c r="A4148" s="1">
        <v>4147</v>
      </c>
      <c r="B4148" s="2" t="s">
        <v>29137</v>
      </c>
      <c r="C4148" s="2" t="s">
        <v>2538</v>
      </c>
      <c r="D4148" s="2" t="s">
        <v>2633</v>
      </c>
      <c r="E4148" s="2" t="s">
        <v>29138</v>
      </c>
      <c r="F4148" s="2" t="s">
        <v>29139</v>
      </c>
      <c r="G4148" s="2" t="s">
        <v>1882</v>
      </c>
      <c r="H4148" s="2">
        <v>9351306465</v>
      </c>
      <c r="I4148" s="2" t="s">
        <v>29140</v>
      </c>
      <c r="J4148" s="3" t="s">
        <v>29141</v>
      </c>
      <c r="K4148" s="4">
        <v>44559</v>
      </c>
      <c r="L4148" s="3" t="s">
        <v>6130</v>
      </c>
    </row>
    <row r="4149" spans="1:12" x14ac:dyDescent="0.2">
      <c r="A4149" s="1">
        <v>4148</v>
      </c>
      <c r="B4149" s="2" t="s">
        <v>29142</v>
      </c>
      <c r="C4149" s="2" t="s">
        <v>2341</v>
      </c>
      <c r="D4149" s="2" t="s">
        <v>7351</v>
      </c>
      <c r="E4149" s="2" t="s">
        <v>29143</v>
      </c>
      <c r="F4149" s="2" t="s">
        <v>29144</v>
      </c>
      <c r="G4149" s="2" t="s">
        <v>901</v>
      </c>
      <c r="H4149" s="2">
        <v>4861561140</v>
      </c>
      <c r="I4149" s="2" t="s">
        <v>29145</v>
      </c>
      <c r="J4149" s="3" t="s">
        <v>29146</v>
      </c>
      <c r="K4149" s="4">
        <v>44523</v>
      </c>
      <c r="L4149" s="3" t="s">
        <v>29147</v>
      </c>
    </row>
    <row r="4150" spans="1:12" x14ac:dyDescent="0.2">
      <c r="A4150" s="1">
        <v>4149</v>
      </c>
      <c r="B4150" s="2" t="s">
        <v>29148</v>
      </c>
      <c r="C4150" s="2" t="s">
        <v>15257</v>
      </c>
      <c r="D4150" s="2" t="s">
        <v>4184</v>
      </c>
      <c r="E4150" s="2" t="s">
        <v>29149</v>
      </c>
      <c r="F4150" s="2" t="s">
        <v>29150</v>
      </c>
      <c r="G4150" s="2" t="s">
        <v>237</v>
      </c>
      <c r="H4150" s="2" t="s">
        <v>29151</v>
      </c>
      <c r="I4150" s="2" t="s">
        <v>29152</v>
      </c>
      <c r="J4150" s="3" t="s">
        <v>29153</v>
      </c>
      <c r="K4150" s="4">
        <v>44259</v>
      </c>
      <c r="L4150" s="3" t="s">
        <v>13902</v>
      </c>
    </row>
    <row r="4151" spans="1:12" x14ac:dyDescent="0.2">
      <c r="A4151" s="1">
        <v>4150</v>
      </c>
      <c r="B4151" s="2" t="s">
        <v>29154</v>
      </c>
      <c r="C4151" s="2" t="s">
        <v>1442</v>
      </c>
      <c r="D4151" s="2" t="s">
        <v>7519</v>
      </c>
      <c r="E4151" s="2" t="s">
        <v>29155</v>
      </c>
      <c r="F4151" s="2" t="s">
        <v>5535</v>
      </c>
      <c r="G4151" s="2" t="s">
        <v>3848</v>
      </c>
      <c r="H4151" s="2" t="s">
        <v>29156</v>
      </c>
      <c r="I4151" s="2" t="s">
        <v>29157</v>
      </c>
      <c r="J4151" s="3" t="s">
        <v>29158</v>
      </c>
      <c r="K4151" s="4">
        <v>44533</v>
      </c>
      <c r="L4151" s="3" t="s">
        <v>29159</v>
      </c>
    </row>
    <row r="4152" spans="1:12" x14ac:dyDescent="0.2">
      <c r="A4152" s="1">
        <v>4151</v>
      </c>
      <c r="B4152" s="2" t="s">
        <v>29160</v>
      </c>
      <c r="C4152" s="2" t="s">
        <v>4105</v>
      </c>
      <c r="D4152" s="2" t="s">
        <v>19379</v>
      </c>
      <c r="E4152" s="2" t="s">
        <v>29161</v>
      </c>
      <c r="F4152" s="2" t="s">
        <v>6285</v>
      </c>
      <c r="G4152" s="2" t="s">
        <v>2859</v>
      </c>
      <c r="H4152" s="2" t="s">
        <v>29162</v>
      </c>
      <c r="I4152" s="2" t="s">
        <v>29163</v>
      </c>
      <c r="J4152" s="3" t="s">
        <v>29164</v>
      </c>
      <c r="K4152" s="4">
        <v>44340</v>
      </c>
      <c r="L4152" s="3" t="s">
        <v>29165</v>
      </c>
    </row>
    <row r="4153" spans="1:12" x14ac:dyDescent="0.2">
      <c r="A4153" s="1">
        <v>4152</v>
      </c>
      <c r="B4153" s="2" t="s">
        <v>29166</v>
      </c>
      <c r="C4153" s="2" t="s">
        <v>6440</v>
      </c>
      <c r="D4153" s="2" t="s">
        <v>10931</v>
      </c>
      <c r="E4153" s="2" t="s">
        <v>29167</v>
      </c>
      <c r="F4153" s="2" t="s">
        <v>29168</v>
      </c>
      <c r="G4153" s="2" t="s">
        <v>1068</v>
      </c>
      <c r="H4153" s="2" t="s">
        <v>29169</v>
      </c>
      <c r="I4153" s="2" t="s">
        <v>29170</v>
      </c>
      <c r="J4153" s="3" t="s">
        <v>29171</v>
      </c>
      <c r="K4153" s="4">
        <v>44670</v>
      </c>
      <c r="L4153" s="3" t="s">
        <v>29172</v>
      </c>
    </row>
    <row r="4154" spans="1:12" x14ac:dyDescent="0.2">
      <c r="A4154" s="1">
        <v>4153</v>
      </c>
      <c r="B4154" s="2" t="s">
        <v>29173</v>
      </c>
      <c r="C4154" s="2" t="s">
        <v>15716</v>
      </c>
      <c r="D4154" s="2" t="s">
        <v>8099</v>
      </c>
      <c r="E4154" s="2" t="s">
        <v>29174</v>
      </c>
      <c r="F4154" s="2" t="s">
        <v>29175</v>
      </c>
      <c r="G4154" s="2" t="s">
        <v>1730</v>
      </c>
      <c r="H4154" s="2" t="s">
        <v>29176</v>
      </c>
      <c r="I4154" s="2" t="s">
        <v>29177</v>
      </c>
      <c r="J4154" s="3" t="s">
        <v>29178</v>
      </c>
      <c r="K4154" s="4">
        <v>44304</v>
      </c>
      <c r="L4154" s="3" t="s">
        <v>19503</v>
      </c>
    </row>
    <row r="4155" spans="1:12" x14ac:dyDescent="0.2">
      <c r="A4155" s="1">
        <v>4154</v>
      </c>
      <c r="B4155" s="2" t="s">
        <v>29179</v>
      </c>
      <c r="C4155" s="2" t="s">
        <v>10084</v>
      </c>
      <c r="D4155" s="2" t="s">
        <v>3629</v>
      </c>
      <c r="E4155" s="2" t="s">
        <v>29180</v>
      </c>
      <c r="F4155" s="2" t="s">
        <v>4903</v>
      </c>
      <c r="G4155" s="2" t="s">
        <v>3729</v>
      </c>
      <c r="H4155" s="2" t="s">
        <v>29181</v>
      </c>
      <c r="I4155" s="2" t="s">
        <v>29182</v>
      </c>
      <c r="J4155" s="3" t="s">
        <v>29183</v>
      </c>
      <c r="K4155" s="4">
        <v>43934</v>
      </c>
      <c r="L4155" s="3" t="s">
        <v>29184</v>
      </c>
    </row>
    <row r="4156" spans="1:12" x14ac:dyDescent="0.2">
      <c r="A4156" s="1">
        <v>4155</v>
      </c>
      <c r="B4156" s="2" t="s">
        <v>29185</v>
      </c>
      <c r="C4156" s="2" t="s">
        <v>7137</v>
      </c>
      <c r="D4156" s="2" t="s">
        <v>7281</v>
      </c>
      <c r="E4156" s="2" t="s">
        <v>29186</v>
      </c>
      <c r="F4156" s="2" t="s">
        <v>29187</v>
      </c>
      <c r="G4156" s="2" t="s">
        <v>910</v>
      </c>
      <c r="H4156" s="2" t="s">
        <v>29188</v>
      </c>
      <c r="I4156" s="2" t="s">
        <v>29189</v>
      </c>
      <c r="J4156" s="3" t="s">
        <v>29190</v>
      </c>
      <c r="K4156" s="4">
        <v>44182</v>
      </c>
      <c r="L4156" s="3" t="s">
        <v>29191</v>
      </c>
    </row>
    <row r="4157" spans="1:12" x14ac:dyDescent="0.2">
      <c r="A4157" s="1">
        <v>4156</v>
      </c>
      <c r="B4157" s="2" t="s">
        <v>29192</v>
      </c>
      <c r="C4157" s="2" t="s">
        <v>13218</v>
      </c>
      <c r="D4157" s="2" t="s">
        <v>11385</v>
      </c>
      <c r="E4157" s="2" t="s">
        <v>29193</v>
      </c>
      <c r="F4157" s="2" t="s">
        <v>29194</v>
      </c>
      <c r="G4157" s="2" t="s">
        <v>1239</v>
      </c>
      <c r="H4157" s="2" t="s">
        <v>29195</v>
      </c>
      <c r="I4157" s="2" t="s">
        <v>29196</v>
      </c>
      <c r="J4157" s="3" t="s">
        <v>29197</v>
      </c>
      <c r="K4157" s="4">
        <v>44268</v>
      </c>
      <c r="L4157" s="3" t="s">
        <v>29198</v>
      </c>
    </row>
    <row r="4158" spans="1:12" x14ac:dyDescent="0.2">
      <c r="A4158" s="1">
        <v>4157</v>
      </c>
      <c r="B4158" s="2" t="s">
        <v>29199</v>
      </c>
      <c r="C4158" s="2" t="s">
        <v>3410</v>
      </c>
      <c r="D4158" s="2" t="s">
        <v>11762</v>
      </c>
      <c r="E4158" s="2" t="s">
        <v>29200</v>
      </c>
      <c r="F4158" s="2" t="s">
        <v>29201</v>
      </c>
      <c r="G4158" s="2" t="s">
        <v>350</v>
      </c>
      <c r="H4158" s="2" t="s">
        <v>29202</v>
      </c>
      <c r="I4158" s="2">
        <f>1-972-642-1247</f>
        <v>-2860</v>
      </c>
      <c r="J4158" s="3" t="s">
        <v>29203</v>
      </c>
      <c r="K4158" s="4">
        <v>43885</v>
      </c>
      <c r="L4158" s="3" t="s">
        <v>29204</v>
      </c>
    </row>
    <row r="4159" spans="1:12" x14ac:dyDescent="0.2">
      <c r="A4159" s="1">
        <v>4158</v>
      </c>
      <c r="B4159" s="2" t="s">
        <v>29205</v>
      </c>
      <c r="C4159" s="2" t="s">
        <v>992</v>
      </c>
      <c r="D4159" s="2" t="s">
        <v>2245</v>
      </c>
      <c r="E4159" s="2" t="s">
        <v>29206</v>
      </c>
      <c r="F4159" s="2" t="s">
        <v>29207</v>
      </c>
      <c r="G4159" s="2" t="s">
        <v>2191</v>
      </c>
      <c r="H4159" s="2" t="s">
        <v>29208</v>
      </c>
      <c r="I4159" s="2">
        <v>7245631107</v>
      </c>
      <c r="J4159" s="3" t="s">
        <v>29209</v>
      </c>
      <c r="K4159" s="4">
        <v>44686</v>
      </c>
      <c r="L4159" s="3" t="s">
        <v>29210</v>
      </c>
    </row>
    <row r="4160" spans="1:12" x14ac:dyDescent="0.2">
      <c r="A4160" s="1">
        <v>4159</v>
      </c>
      <c r="B4160" s="2" t="s">
        <v>29211</v>
      </c>
      <c r="C4160" s="2" t="s">
        <v>1978</v>
      </c>
      <c r="D4160" s="2" t="s">
        <v>336</v>
      </c>
      <c r="E4160" s="2" t="s">
        <v>29212</v>
      </c>
      <c r="F4160" s="2" t="s">
        <v>29213</v>
      </c>
      <c r="G4160" s="2" t="s">
        <v>938</v>
      </c>
      <c r="H4160" s="2" t="s">
        <v>29214</v>
      </c>
      <c r="I4160" s="2" t="s">
        <v>29215</v>
      </c>
      <c r="J4160" s="3" t="s">
        <v>29216</v>
      </c>
      <c r="K4160" s="4">
        <v>44381</v>
      </c>
      <c r="L4160" s="3" t="s">
        <v>26766</v>
      </c>
    </row>
    <row r="4161" spans="1:12" x14ac:dyDescent="0.2">
      <c r="A4161" s="1">
        <v>4160</v>
      </c>
      <c r="B4161" s="2" t="s">
        <v>29217</v>
      </c>
      <c r="C4161" s="2" t="s">
        <v>4895</v>
      </c>
      <c r="D4161" s="2" t="s">
        <v>29218</v>
      </c>
      <c r="E4161" s="2" t="s">
        <v>29219</v>
      </c>
      <c r="F4161" s="2" t="s">
        <v>29220</v>
      </c>
      <c r="G4161" s="2" t="s">
        <v>570</v>
      </c>
      <c r="H4161" s="2" t="s">
        <v>29221</v>
      </c>
      <c r="I4161" s="2" t="s">
        <v>29222</v>
      </c>
      <c r="J4161" s="3" t="s">
        <v>29223</v>
      </c>
      <c r="K4161" s="4">
        <v>44430</v>
      </c>
      <c r="L4161" s="3" t="s">
        <v>29224</v>
      </c>
    </row>
    <row r="4162" spans="1:12" x14ac:dyDescent="0.2">
      <c r="A4162" s="1">
        <v>4161</v>
      </c>
      <c r="B4162" s="2" t="s">
        <v>29225</v>
      </c>
      <c r="C4162" s="2" t="s">
        <v>1261</v>
      </c>
      <c r="D4162" s="2" t="s">
        <v>10982</v>
      </c>
      <c r="E4162" s="2" t="s">
        <v>29226</v>
      </c>
      <c r="F4162" s="2" t="s">
        <v>29227</v>
      </c>
      <c r="G4162" s="2" t="s">
        <v>2255</v>
      </c>
      <c r="H4162" s="2" t="s">
        <v>29228</v>
      </c>
      <c r="I4162" s="2" t="s">
        <v>29229</v>
      </c>
      <c r="J4162" s="3" t="s">
        <v>29230</v>
      </c>
      <c r="K4162" s="4">
        <v>43913</v>
      </c>
      <c r="L4162" s="3" t="s">
        <v>29231</v>
      </c>
    </row>
    <row r="4163" spans="1:12" x14ac:dyDescent="0.2">
      <c r="A4163" s="1">
        <v>4162</v>
      </c>
      <c r="B4163" s="2" t="s">
        <v>29232</v>
      </c>
      <c r="C4163" s="2" t="s">
        <v>710</v>
      </c>
      <c r="D4163" s="2" t="s">
        <v>5054</v>
      </c>
      <c r="E4163" s="2" t="s">
        <v>29233</v>
      </c>
      <c r="F4163" s="2" t="s">
        <v>29234</v>
      </c>
      <c r="G4163" s="2" t="s">
        <v>2981</v>
      </c>
      <c r="H4163" s="2" t="s">
        <v>29235</v>
      </c>
      <c r="I4163" s="2" t="s">
        <v>29236</v>
      </c>
      <c r="J4163" s="3" t="s">
        <v>29237</v>
      </c>
      <c r="K4163" s="4">
        <v>44082</v>
      </c>
      <c r="L4163" s="3" t="s">
        <v>29238</v>
      </c>
    </row>
    <row r="4164" spans="1:12" x14ac:dyDescent="0.2">
      <c r="A4164" s="1">
        <v>4163</v>
      </c>
      <c r="B4164" s="2" t="s">
        <v>29239</v>
      </c>
      <c r="C4164" s="2" t="s">
        <v>12379</v>
      </c>
      <c r="D4164" s="2" t="s">
        <v>6275</v>
      </c>
      <c r="E4164" s="2" t="s">
        <v>29240</v>
      </c>
      <c r="F4164" s="2" t="s">
        <v>29241</v>
      </c>
      <c r="G4164" s="2" t="s">
        <v>7163</v>
      </c>
      <c r="H4164" s="2" t="s">
        <v>29242</v>
      </c>
      <c r="I4164" s="2" t="s">
        <v>29243</v>
      </c>
      <c r="J4164" s="3" t="s">
        <v>29244</v>
      </c>
      <c r="K4164" s="4">
        <v>43984</v>
      </c>
      <c r="L4164" s="3" t="s">
        <v>29245</v>
      </c>
    </row>
    <row r="4165" spans="1:12" x14ac:dyDescent="0.2">
      <c r="A4165" s="1">
        <v>4164</v>
      </c>
      <c r="B4165" s="2" t="s">
        <v>29246</v>
      </c>
      <c r="C4165" s="2" t="s">
        <v>2416</v>
      </c>
      <c r="D4165" s="2" t="s">
        <v>9681</v>
      </c>
      <c r="E4165" s="2" t="s">
        <v>29247</v>
      </c>
      <c r="F4165" s="2" t="s">
        <v>29248</v>
      </c>
      <c r="G4165" s="2" t="s">
        <v>117</v>
      </c>
      <c r="H4165" s="2" t="s">
        <v>29249</v>
      </c>
      <c r="I4165" s="2" t="s">
        <v>29250</v>
      </c>
      <c r="J4165" s="3" t="s">
        <v>29251</v>
      </c>
      <c r="K4165" s="4">
        <v>44572</v>
      </c>
      <c r="L4165" s="3" t="s">
        <v>29252</v>
      </c>
    </row>
    <row r="4166" spans="1:12" x14ac:dyDescent="0.2">
      <c r="A4166" s="1">
        <v>4165</v>
      </c>
      <c r="B4166" s="2" t="s">
        <v>29253</v>
      </c>
      <c r="C4166" s="2" t="s">
        <v>5423</v>
      </c>
      <c r="D4166" s="2" t="s">
        <v>2616</v>
      </c>
      <c r="E4166" s="2" t="s">
        <v>26768</v>
      </c>
      <c r="F4166" s="2" t="s">
        <v>29254</v>
      </c>
      <c r="G4166" s="2" t="s">
        <v>153</v>
      </c>
      <c r="H4166" s="2" t="s">
        <v>29255</v>
      </c>
      <c r="I4166" s="2" t="s">
        <v>29256</v>
      </c>
      <c r="J4166" s="3" t="s">
        <v>29257</v>
      </c>
      <c r="K4166" s="4">
        <v>44537</v>
      </c>
      <c r="L4166" s="3" t="s">
        <v>29258</v>
      </c>
    </row>
    <row r="4167" spans="1:12" x14ac:dyDescent="0.2">
      <c r="A4167" s="1">
        <v>4166</v>
      </c>
      <c r="B4167" s="2" t="s">
        <v>29259</v>
      </c>
      <c r="C4167" s="2" t="s">
        <v>6455</v>
      </c>
      <c r="D4167" s="2" t="s">
        <v>6139</v>
      </c>
      <c r="E4167" s="2" t="s">
        <v>29260</v>
      </c>
      <c r="F4167" s="2" t="s">
        <v>29261</v>
      </c>
      <c r="G4167" s="2" t="s">
        <v>89</v>
      </c>
      <c r="H4167" s="2" t="s">
        <v>29262</v>
      </c>
      <c r="I4167" s="2" t="s">
        <v>29263</v>
      </c>
      <c r="J4167" s="3" t="s">
        <v>29264</v>
      </c>
      <c r="K4167" s="4">
        <v>43832</v>
      </c>
      <c r="L4167" s="3" t="s">
        <v>29265</v>
      </c>
    </row>
    <row r="4168" spans="1:12" x14ac:dyDescent="0.2">
      <c r="A4168" s="1">
        <v>4167</v>
      </c>
      <c r="B4168" s="2" t="s">
        <v>29266</v>
      </c>
      <c r="C4168" s="2" t="s">
        <v>3165</v>
      </c>
      <c r="D4168" s="2" t="s">
        <v>3893</v>
      </c>
      <c r="E4168" s="2" t="s">
        <v>29267</v>
      </c>
      <c r="F4168" s="2" t="s">
        <v>29268</v>
      </c>
      <c r="G4168" s="2" t="s">
        <v>910</v>
      </c>
      <c r="H4168" s="2">
        <v>3566371811</v>
      </c>
      <c r="I4168" s="2" t="s">
        <v>29269</v>
      </c>
      <c r="J4168" s="3" t="s">
        <v>29270</v>
      </c>
      <c r="K4168" s="4">
        <v>44410</v>
      </c>
      <c r="L4168" s="3" t="s">
        <v>29271</v>
      </c>
    </row>
    <row r="4169" spans="1:12" x14ac:dyDescent="0.2">
      <c r="A4169" s="1">
        <v>4168</v>
      </c>
      <c r="B4169" s="2" t="s">
        <v>29272</v>
      </c>
      <c r="C4169" s="2" t="s">
        <v>3113</v>
      </c>
      <c r="D4169" s="2" t="s">
        <v>668</v>
      </c>
      <c r="E4169" s="2" t="s">
        <v>29273</v>
      </c>
      <c r="F4169" s="2" t="s">
        <v>29274</v>
      </c>
      <c r="G4169" s="2" t="s">
        <v>3729</v>
      </c>
      <c r="H4169" s="2" t="s">
        <v>29275</v>
      </c>
      <c r="I4169" s="2" t="s">
        <v>29276</v>
      </c>
      <c r="J4169" s="3" t="s">
        <v>29277</v>
      </c>
      <c r="K4169" s="4">
        <v>44209</v>
      </c>
      <c r="L4169" s="3" t="s">
        <v>15376</v>
      </c>
    </row>
    <row r="4170" spans="1:12" x14ac:dyDescent="0.2">
      <c r="A4170" s="1">
        <v>4169</v>
      </c>
      <c r="B4170" s="2" t="s">
        <v>29278</v>
      </c>
      <c r="C4170" s="2" t="s">
        <v>481</v>
      </c>
      <c r="D4170" s="2" t="s">
        <v>14337</v>
      </c>
      <c r="E4170" s="2" t="s">
        <v>29279</v>
      </c>
      <c r="F4170" s="2" t="s">
        <v>29280</v>
      </c>
      <c r="G4170" s="2" t="s">
        <v>3784</v>
      </c>
      <c r="H4170" s="2" t="s">
        <v>29281</v>
      </c>
      <c r="I4170" s="2" t="s">
        <v>29282</v>
      </c>
      <c r="J4170" s="3" t="s">
        <v>29283</v>
      </c>
      <c r="K4170" s="4">
        <v>44538</v>
      </c>
      <c r="L4170" s="3" t="s">
        <v>29284</v>
      </c>
    </row>
    <row r="4171" spans="1:12" x14ac:dyDescent="0.2">
      <c r="A4171" s="1">
        <v>4170</v>
      </c>
      <c r="B4171" s="2" t="s">
        <v>29285</v>
      </c>
      <c r="C4171" s="2" t="s">
        <v>4055</v>
      </c>
      <c r="D4171" s="2" t="s">
        <v>3912</v>
      </c>
      <c r="E4171" s="2" t="s">
        <v>29286</v>
      </c>
      <c r="F4171" s="2" t="s">
        <v>29287</v>
      </c>
      <c r="G4171" s="2" t="s">
        <v>237</v>
      </c>
      <c r="H4171" s="2">
        <v>6444669532</v>
      </c>
      <c r="I4171" s="2" t="s">
        <v>29288</v>
      </c>
      <c r="J4171" s="3" t="s">
        <v>29289</v>
      </c>
      <c r="K4171" s="4">
        <v>44352</v>
      </c>
      <c r="L4171" s="3" t="s">
        <v>29290</v>
      </c>
    </row>
    <row r="4172" spans="1:12" x14ac:dyDescent="0.2">
      <c r="A4172" s="1">
        <v>4171</v>
      </c>
      <c r="B4172" s="2" t="s">
        <v>29291</v>
      </c>
      <c r="C4172" s="2" t="s">
        <v>6214</v>
      </c>
      <c r="D4172" s="2" t="s">
        <v>11879</v>
      </c>
      <c r="E4172" s="2" t="s">
        <v>29292</v>
      </c>
      <c r="F4172" s="2" t="s">
        <v>29293</v>
      </c>
      <c r="G4172" s="2" t="s">
        <v>2255</v>
      </c>
      <c r="H4172" s="2" t="s">
        <v>29294</v>
      </c>
      <c r="I4172" s="2" t="s">
        <v>29295</v>
      </c>
      <c r="J4172" s="3" t="s">
        <v>29296</v>
      </c>
      <c r="K4172" s="4">
        <v>44510</v>
      </c>
      <c r="L4172" s="3" t="s">
        <v>29297</v>
      </c>
    </row>
    <row r="4173" spans="1:12" x14ac:dyDescent="0.2">
      <c r="A4173" s="1">
        <v>4172</v>
      </c>
      <c r="B4173" s="2" t="s">
        <v>29298</v>
      </c>
      <c r="C4173" s="2" t="s">
        <v>1361</v>
      </c>
      <c r="D4173" s="2" t="s">
        <v>784</v>
      </c>
      <c r="E4173" s="2" t="s">
        <v>29299</v>
      </c>
      <c r="F4173" s="2" t="s">
        <v>29300</v>
      </c>
      <c r="G4173" s="2" t="s">
        <v>1104</v>
      </c>
      <c r="H4173" s="2">
        <v>3110166134</v>
      </c>
      <c r="I4173" s="2" t="s">
        <v>29301</v>
      </c>
      <c r="J4173" s="3" t="s">
        <v>29302</v>
      </c>
      <c r="K4173" s="4">
        <v>44311</v>
      </c>
      <c r="L4173" s="3" t="s">
        <v>29303</v>
      </c>
    </row>
    <row r="4174" spans="1:12" x14ac:dyDescent="0.2">
      <c r="A4174" s="1">
        <v>4173</v>
      </c>
      <c r="B4174" s="2" t="s">
        <v>29304</v>
      </c>
      <c r="C4174" s="2" t="s">
        <v>667</v>
      </c>
      <c r="D4174" s="2" t="s">
        <v>6577</v>
      </c>
      <c r="E4174" s="2" t="s">
        <v>29305</v>
      </c>
      <c r="F4174" s="2" t="s">
        <v>29306</v>
      </c>
      <c r="G4174" s="2" t="s">
        <v>437</v>
      </c>
      <c r="H4174" s="2" t="s">
        <v>29307</v>
      </c>
      <c r="I4174" s="2" t="s">
        <v>29308</v>
      </c>
      <c r="J4174" s="3" t="s">
        <v>29309</v>
      </c>
      <c r="K4174" s="4">
        <v>44349</v>
      </c>
      <c r="L4174" s="3" t="s">
        <v>29310</v>
      </c>
    </row>
    <row r="4175" spans="1:12" x14ac:dyDescent="0.2">
      <c r="A4175" s="1">
        <v>4174</v>
      </c>
      <c r="B4175" s="2" t="s">
        <v>29311</v>
      </c>
      <c r="C4175" s="2" t="s">
        <v>3220</v>
      </c>
      <c r="D4175" s="2" t="s">
        <v>12818</v>
      </c>
      <c r="E4175" s="2" t="s">
        <v>29312</v>
      </c>
      <c r="F4175" s="2" t="s">
        <v>29313</v>
      </c>
      <c r="G4175" s="2" t="s">
        <v>217</v>
      </c>
      <c r="H4175" s="2" t="s">
        <v>29314</v>
      </c>
      <c r="I4175" s="2" t="s">
        <v>29315</v>
      </c>
      <c r="J4175" s="3" t="s">
        <v>29316</v>
      </c>
      <c r="K4175" s="4">
        <v>44318</v>
      </c>
      <c r="L4175" s="3" t="s">
        <v>29317</v>
      </c>
    </row>
    <row r="4176" spans="1:12" x14ac:dyDescent="0.2">
      <c r="A4176" s="1">
        <v>4175</v>
      </c>
      <c r="B4176" s="2" t="s">
        <v>29318</v>
      </c>
      <c r="C4176" s="2" t="s">
        <v>4467</v>
      </c>
      <c r="D4176" s="2" t="s">
        <v>1979</v>
      </c>
      <c r="E4176" s="2" t="s">
        <v>29319</v>
      </c>
      <c r="F4176" s="2" t="s">
        <v>29320</v>
      </c>
      <c r="G4176" s="2" t="s">
        <v>520</v>
      </c>
      <c r="H4176" s="2" t="s">
        <v>29321</v>
      </c>
      <c r="I4176" s="2" t="s">
        <v>29322</v>
      </c>
      <c r="J4176" s="3" t="s">
        <v>29323</v>
      </c>
      <c r="K4176" s="4">
        <v>44648</v>
      </c>
      <c r="L4176" s="3" t="s">
        <v>29324</v>
      </c>
    </row>
    <row r="4177" spans="1:12" x14ac:dyDescent="0.2">
      <c r="A4177" s="1">
        <v>4176</v>
      </c>
      <c r="B4177" s="2" t="s">
        <v>29325</v>
      </c>
      <c r="C4177" s="2" t="s">
        <v>10140</v>
      </c>
      <c r="D4177" s="2" t="s">
        <v>9938</v>
      </c>
      <c r="E4177" s="2" t="s">
        <v>29326</v>
      </c>
      <c r="F4177" s="2" t="s">
        <v>29327</v>
      </c>
      <c r="G4177" s="2" t="s">
        <v>3623</v>
      </c>
      <c r="H4177" s="2" t="s">
        <v>29328</v>
      </c>
      <c r="I4177" s="2" t="s">
        <v>29329</v>
      </c>
      <c r="J4177" s="3" t="s">
        <v>29330</v>
      </c>
      <c r="K4177" s="4">
        <v>44209</v>
      </c>
      <c r="L4177" s="3" t="s">
        <v>29331</v>
      </c>
    </row>
    <row r="4178" spans="1:12" x14ac:dyDescent="0.2">
      <c r="A4178" s="1">
        <v>4177</v>
      </c>
      <c r="B4178" s="2" t="s">
        <v>29332</v>
      </c>
      <c r="C4178" s="2" t="s">
        <v>710</v>
      </c>
      <c r="D4178" s="2" t="s">
        <v>11011</v>
      </c>
      <c r="E4178" s="2" t="s">
        <v>29333</v>
      </c>
      <c r="F4178" s="2" t="s">
        <v>29334</v>
      </c>
      <c r="G4178" s="2" t="s">
        <v>3848</v>
      </c>
      <c r="H4178" s="2" t="s">
        <v>29335</v>
      </c>
      <c r="I4178" s="2" t="s">
        <v>29336</v>
      </c>
      <c r="J4178" s="3" t="s">
        <v>29337</v>
      </c>
      <c r="K4178" s="4">
        <v>44246</v>
      </c>
      <c r="L4178" s="3" t="s">
        <v>29338</v>
      </c>
    </row>
    <row r="4179" spans="1:12" x14ac:dyDescent="0.2">
      <c r="A4179" s="1">
        <v>4178</v>
      </c>
      <c r="B4179" s="2" t="s">
        <v>29339</v>
      </c>
      <c r="C4179" s="2" t="s">
        <v>2890</v>
      </c>
      <c r="D4179" s="2" t="s">
        <v>3492</v>
      </c>
      <c r="E4179" s="2" t="s">
        <v>29340</v>
      </c>
      <c r="F4179" s="2" t="s">
        <v>29341</v>
      </c>
      <c r="G4179" s="2" t="s">
        <v>2048</v>
      </c>
      <c r="H4179" s="2" t="s">
        <v>29342</v>
      </c>
      <c r="I4179" s="2" t="s">
        <v>29343</v>
      </c>
      <c r="J4179" s="3" t="s">
        <v>29344</v>
      </c>
      <c r="K4179" s="4">
        <v>44692</v>
      </c>
      <c r="L4179" s="3" t="s">
        <v>29345</v>
      </c>
    </row>
    <row r="4180" spans="1:12" x14ac:dyDescent="0.2">
      <c r="A4180" s="1">
        <v>4179</v>
      </c>
      <c r="B4180" s="2" t="s">
        <v>29346</v>
      </c>
      <c r="C4180" s="2" t="s">
        <v>5357</v>
      </c>
      <c r="D4180" s="2" t="s">
        <v>1512</v>
      </c>
      <c r="E4180" s="2" t="s">
        <v>29347</v>
      </c>
      <c r="F4180" s="2" t="s">
        <v>29348</v>
      </c>
      <c r="G4180" s="2" t="s">
        <v>340</v>
      </c>
      <c r="H4180" s="2" t="s">
        <v>29349</v>
      </c>
      <c r="I4180" s="2" t="s">
        <v>29350</v>
      </c>
      <c r="J4180" s="3" t="s">
        <v>29351</v>
      </c>
      <c r="K4180" s="4">
        <v>44604</v>
      </c>
      <c r="L4180" s="3" t="s">
        <v>29352</v>
      </c>
    </row>
    <row r="4181" spans="1:12" x14ac:dyDescent="0.2">
      <c r="A4181" s="1">
        <v>4180</v>
      </c>
      <c r="B4181" s="2" t="s">
        <v>29353</v>
      </c>
      <c r="C4181" s="2" t="s">
        <v>4293</v>
      </c>
      <c r="D4181" s="2" t="s">
        <v>2725</v>
      </c>
      <c r="E4181" s="2" t="s">
        <v>29354</v>
      </c>
      <c r="F4181" s="2" t="s">
        <v>29355</v>
      </c>
      <c r="G4181" s="2" t="s">
        <v>4281</v>
      </c>
      <c r="H4181" s="2" t="s">
        <v>29356</v>
      </c>
      <c r="I4181" s="2" t="s">
        <v>29357</v>
      </c>
      <c r="J4181" s="3" t="s">
        <v>29358</v>
      </c>
      <c r="K4181" s="4">
        <v>44093</v>
      </c>
      <c r="L4181" s="3" t="s">
        <v>29359</v>
      </c>
    </row>
    <row r="4182" spans="1:12" x14ac:dyDescent="0.2">
      <c r="A4182" s="1">
        <v>4181</v>
      </c>
      <c r="B4182" s="2" t="s">
        <v>29360</v>
      </c>
      <c r="C4182" s="2" t="s">
        <v>2872</v>
      </c>
      <c r="D4182" s="2" t="s">
        <v>11287</v>
      </c>
      <c r="E4182" s="2" t="s">
        <v>29361</v>
      </c>
      <c r="F4182" s="2" t="s">
        <v>29362</v>
      </c>
      <c r="G4182" s="2" t="s">
        <v>1292</v>
      </c>
      <c r="H4182" s="2" t="s">
        <v>29363</v>
      </c>
      <c r="I4182" s="2" t="s">
        <v>29364</v>
      </c>
      <c r="J4182" s="3" t="s">
        <v>29365</v>
      </c>
      <c r="K4182" s="4">
        <v>44367</v>
      </c>
      <c r="L4182" s="3" t="s">
        <v>29366</v>
      </c>
    </row>
    <row r="4183" spans="1:12" x14ac:dyDescent="0.2">
      <c r="A4183" s="1">
        <v>4182</v>
      </c>
      <c r="B4183" s="2" t="s">
        <v>29367</v>
      </c>
      <c r="C4183" s="2" t="s">
        <v>4679</v>
      </c>
      <c r="D4183" s="2" t="s">
        <v>15717</v>
      </c>
      <c r="E4183" s="2" t="s">
        <v>29368</v>
      </c>
      <c r="F4183" s="2" t="s">
        <v>29369</v>
      </c>
      <c r="G4183" s="2" t="s">
        <v>311</v>
      </c>
      <c r="H4183" s="2" t="s">
        <v>29370</v>
      </c>
      <c r="I4183" s="2" t="s">
        <v>29371</v>
      </c>
      <c r="J4183" s="3" t="s">
        <v>29372</v>
      </c>
      <c r="K4183" s="4">
        <v>44098</v>
      </c>
      <c r="L4183" s="3" t="s">
        <v>29373</v>
      </c>
    </row>
    <row r="4184" spans="1:12" x14ac:dyDescent="0.2">
      <c r="A4184" s="1">
        <v>4183</v>
      </c>
      <c r="B4184" s="2" t="s">
        <v>29374</v>
      </c>
      <c r="C4184" s="2" t="s">
        <v>1145</v>
      </c>
      <c r="D4184" s="2" t="s">
        <v>19448</v>
      </c>
      <c r="E4184" s="2" t="s">
        <v>29375</v>
      </c>
      <c r="F4184" s="2" t="s">
        <v>29376</v>
      </c>
      <c r="G4184" s="2" t="s">
        <v>36</v>
      </c>
      <c r="H4184" s="2" t="s">
        <v>29377</v>
      </c>
      <c r="I4184" s="2" t="s">
        <v>29378</v>
      </c>
      <c r="J4184" s="3" t="s">
        <v>29379</v>
      </c>
      <c r="K4184" s="4">
        <v>44534</v>
      </c>
      <c r="L4184" s="3" t="s">
        <v>29380</v>
      </c>
    </row>
    <row r="4185" spans="1:12" x14ac:dyDescent="0.2">
      <c r="A4185" s="1">
        <v>4184</v>
      </c>
      <c r="B4185" s="2" t="s">
        <v>29381</v>
      </c>
      <c r="C4185" s="2" t="s">
        <v>1417</v>
      </c>
      <c r="D4185" s="2" t="s">
        <v>586</v>
      </c>
      <c r="E4185" s="2" t="s">
        <v>29382</v>
      </c>
      <c r="F4185" s="2" t="s">
        <v>29383</v>
      </c>
      <c r="G4185" s="2" t="s">
        <v>7036</v>
      </c>
      <c r="H4185" s="2" t="s">
        <v>29384</v>
      </c>
      <c r="I4185" s="2" t="s">
        <v>29385</v>
      </c>
      <c r="J4185" s="3" t="s">
        <v>29386</v>
      </c>
      <c r="K4185" s="4">
        <v>43969</v>
      </c>
      <c r="L4185" s="3" t="s">
        <v>29387</v>
      </c>
    </row>
    <row r="4186" spans="1:12" x14ac:dyDescent="0.2">
      <c r="A4186" s="1">
        <v>4185</v>
      </c>
      <c r="B4186" s="2" t="s">
        <v>29388</v>
      </c>
      <c r="C4186" s="2" t="s">
        <v>6246</v>
      </c>
      <c r="D4186" s="2" t="s">
        <v>11146</v>
      </c>
      <c r="E4186" s="2" t="s">
        <v>29389</v>
      </c>
      <c r="F4186" s="2" t="s">
        <v>29390</v>
      </c>
      <c r="G4186" s="2" t="s">
        <v>1712</v>
      </c>
      <c r="H4186" s="2" t="s">
        <v>29391</v>
      </c>
      <c r="I4186" s="2" t="s">
        <v>29392</v>
      </c>
      <c r="J4186" s="3" t="s">
        <v>29393</v>
      </c>
      <c r="K4186" s="4">
        <v>44573</v>
      </c>
      <c r="L4186" s="3" t="s">
        <v>29394</v>
      </c>
    </row>
    <row r="4187" spans="1:12" x14ac:dyDescent="0.2">
      <c r="A4187" s="1">
        <v>4186</v>
      </c>
      <c r="B4187" s="2" t="s">
        <v>29395</v>
      </c>
      <c r="C4187" s="2" t="s">
        <v>9901</v>
      </c>
      <c r="D4187" s="2" t="s">
        <v>5407</v>
      </c>
      <c r="E4187" s="2" t="s">
        <v>29396</v>
      </c>
      <c r="F4187" s="2" t="s">
        <v>29397</v>
      </c>
      <c r="G4187" s="2" t="s">
        <v>2487</v>
      </c>
      <c r="H4187" s="2" t="s">
        <v>29398</v>
      </c>
      <c r="I4187" s="2" t="s">
        <v>29399</v>
      </c>
      <c r="J4187" s="3" t="s">
        <v>29400</v>
      </c>
      <c r="K4187" s="4">
        <v>44088</v>
      </c>
      <c r="L4187" s="3" t="s">
        <v>29401</v>
      </c>
    </row>
    <row r="4188" spans="1:12" x14ac:dyDescent="0.2">
      <c r="A4188" s="1">
        <v>4187</v>
      </c>
      <c r="B4188" s="2" t="s">
        <v>29402</v>
      </c>
      <c r="C4188" s="2" t="s">
        <v>94</v>
      </c>
      <c r="D4188" s="2" t="s">
        <v>317</v>
      </c>
      <c r="E4188" s="2" t="s">
        <v>29403</v>
      </c>
      <c r="F4188" s="2" t="s">
        <v>29404</v>
      </c>
      <c r="G4188" s="2" t="s">
        <v>330</v>
      </c>
      <c r="H4188" s="2" t="s">
        <v>29405</v>
      </c>
      <c r="I4188" s="2" t="s">
        <v>29406</v>
      </c>
      <c r="J4188" s="3" t="s">
        <v>29407</v>
      </c>
      <c r="K4188" s="4">
        <v>43958</v>
      </c>
      <c r="L4188" s="3" t="s">
        <v>29408</v>
      </c>
    </row>
    <row r="4189" spans="1:12" x14ac:dyDescent="0.2">
      <c r="A4189" s="1">
        <v>4188</v>
      </c>
      <c r="B4189" s="2" t="s">
        <v>29409</v>
      </c>
      <c r="C4189" s="2" t="s">
        <v>2021</v>
      </c>
      <c r="D4189" s="2" t="s">
        <v>7662</v>
      </c>
      <c r="E4189" s="2" t="s">
        <v>29410</v>
      </c>
      <c r="F4189" s="2" t="s">
        <v>14584</v>
      </c>
      <c r="G4189" s="2" t="s">
        <v>3396</v>
      </c>
      <c r="H4189" s="2" t="s">
        <v>29411</v>
      </c>
      <c r="I4189" s="2" t="s">
        <v>29412</v>
      </c>
      <c r="J4189" s="3" t="s">
        <v>29413</v>
      </c>
      <c r="K4189" s="4">
        <v>44570</v>
      </c>
      <c r="L4189" s="3" t="s">
        <v>29414</v>
      </c>
    </row>
    <row r="4190" spans="1:12" x14ac:dyDescent="0.2">
      <c r="A4190" s="1">
        <v>4189</v>
      </c>
      <c r="B4190" s="2" t="s">
        <v>29415</v>
      </c>
      <c r="C4190" s="2" t="s">
        <v>10204</v>
      </c>
      <c r="D4190" s="2" t="s">
        <v>9301</v>
      </c>
      <c r="E4190" s="2" t="s">
        <v>29416</v>
      </c>
      <c r="F4190" s="2" t="s">
        <v>4416</v>
      </c>
      <c r="G4190" s="2" t="s">
        <v>11135</v>
      </c>
      <c r="H4190" s="2" t="s">
        <v>29417</v>
      </c>
      <c r="I4190" s="2" t="s">
        <v>29418</v>
      </c>
      <c r="J4190" s="3" t="s">
        <v>29419</v>
      </c>
      <c r="K4190" s="4">
        <v>44226</v>
      </c>
      <c r="L4190" s="3" t="s">
        <v>26630</v>
      </c>
    </row>
    <row r="4191" spans="1:12" x14ac:dyDescent="0.2">
      <c r="A4191" s="1">
        <v>4190</v>
      </c>
      <c r="B4191" s="2" t="s">
        <v>29420</v>
      </c>
      <c r="C4191" s="2" t="s">
        <v>8607</v>
      </c>
      <c r="D4191" s="2" t="s">
        <v>10015</v>
      </c>
      <c r="E4191" s="2" t="s">
        <v>29421</v>
      </c>
      <c r="F4191" s="2" t="s">
        <v>17053</v>
      </c>
      <c r="G4191" s="2" t="s">
        <v>1837</v>
      </c>
      <c r="H4191" s="2" t="s">
        <v>29422</v>
      </c>
      <c r="I4191" s="2">
        <v>8313149838</v>
      </c>
      <c r="J4191" s="3" t="s">
        <v>29423</v>
      </c>
      <c r="K4191" s="4">
        <v>44476</v>
      </c>
      <c r="L4191" s="3" t="s">
        <v>29424</v>
      </c>
    </row>
    <row r="4192" spans="1:12" x14ac:dyDescent="0.2">
      <c r="A4192" s="1">
        <v>4191</v>
      </c>
      <c r="B4192" s="2" t="s">
        <v>29425</v>
      </c>
      <c r="C4192" s="2" t="s">
        <v>5382</v>
      </c>
      <c r="D4192" s="2" t="s">
        <v>4174</v>
      </c>
      <c r="E4192" s="2" t="s">
        <v>29426</v>
      </c>
      <c r="F4192" s="2" t="s">
        <v>29427</v>
      </c>
      <c r="G4192" s="2" t="s">
        <v>340</v>
      </c>
      <c r="H4192" s="2" t="s">
        <v>29428</v>
      </c>
      <c r="I4192" s="2" t="s">
        <v>29429</v>
      </c>
      <c r="J4192" s="3" t="s">
        <v>29430</v>
      </c>
      <c r="K4192" s="4">
        <v>43837</v>
      </c>
      <c r="L4192" s="3" t="s">
        <v>28280</v>
      </c>
    </row>
    <row r="4193" spans="1:12" x14ac:dyDescent="0.2">
      <c r="A4193" s="1">
        <v>4192</v>
      </c>
      <c r="B4193" s="2" t="s">
        <v>29431</v>
      </c>
      <c r="C4193" s="2" t="s">
        <v>1360</v>
      </c>
      <c r="D4193" s="2" t="s">
        <v>2699</v>
      </c>
      <c r="E4193" s="2" t="s">
        <v>29432</v>
      </c>
      <c r="F4193" s="2" t="s">
        <v>29433</v>
      </c>
      <c r="G4193" s="2" t="s">
        <v>17591</v>
      </c>
      <c r="H4193" s="2" t="s">
        <v>29434</v>
      </c>
      <c r="I4193" s="2" t="s">
        <v>29435</v>
      </c>
      <c r="J4193" s="3" t="s">
        <v>29436</v>
      </c>
      <c r="K4193" s="4">
        <v>44575</v>
      </c>
      <c r="L4193" s="3" t="s">
        <v>29437</v>
      </c>
    </row>
    <row r="4194" spans="1:12" x14ac:dyDescent="0.2">
      <c r="A4194" s="1">
        <v>4193</v>
      </c>
      <c r="B4194" s="2" t="s">
        <v>29438</v>
      </c>
      <c r="C4194" s="2" t="s">
        <v>860</v>
      </c>
      <c r="D4194" s="2" t="s">
        <v>7759</v>
      </c>
      <c r="E4194" s="2" t="s">
        <v>29439</v>
      </c>
      <c r="F4194" s="2" t="s">
        <v>23889</v>
      </c>
      <c r="G4194" s="2" t="s">
        <v>705</v>
      </c>
      <c r="H4194" s="2" t="s">
        <v>29440</v>
      </c>
      <c r="I4194" s="2">
        <f>1-549-971-4046</f>
        <v>-5565</v>
      </c>
      <c r="J4194" s="3" t="s">
        <v>29441</v>
      </c>
      <c r="K4194" s="4">
        <v>44083</v>
      </c>
      <c r="L4194" s="3" t="s">
        <v>29442</v>
      </c>
    </row>
    <row r="4195" spans="1:12" x14ac:dyDescent="0.2">
      <c r="A4195" s="1">
        <v>4194</v>
      </c>
      <c r="B4195" s="2" t="s">
        <v>29443</v>
      </c>
      <c r="C4195" s="2" t="s">
        <v>11265</v>
      </c>
      <c r="D4195" s="2" t="s">
        <v>9681</v>
      </c>
      <c r="E4195" s="2" t="s">
        <v>29444</v>
      </c>
      <c r="F4195" s="2" t="s">
        <v>29445</v>
      </c>
      <c r="G4195" s="2" t="s">
        <v>200</v>
      </c>
      <c r="H4195" s="2" t="s">
        <v>29446</v>
      </c>
      <c r="I4195" s="2" t="s">
        <v>29447</v>
      </c>
      <c r="J4195" s="3" t="s">
        <v>29448</v>
      </c>
      <c r="K4195" s="4">
        <v>44275</v>
      </c>
      <c r="L4195" s="3" t="s">
        <v>29449</v>
      </c>
    </row>
    <row r="4196" spans="1:12" x14ac:dyDescent="0.2">
      <c r="A4196" s="1">
        <v>4195</v>
      </c>
      <c r="B4196" s="2" t="s">
        <v>29450</v>
      </c>
      <c r="C4196" s="2" t="s">
        <v>7062</v>
      </c>
      <c r="D4196" s="2" t="s">
        <v>8176</v>
      </c>
      <c r="E4196" s="2" t="s">
        <v>29451</v>
      </c>
      <c r="F4196" s="2" t="s">
        <v>29452</v>
      </c>
      <c r="G4196" s="2" t="s">
        <v>1222</v>
      </c>
      <c r="H4196" s="2" t="s">
        <v>29453</v>
      </c>
      <c r="I4196" s="2" t="s">
        <v>29454</v>
      </c>
      <c r="J4196" s="3" t="s">
        <v>29455</v>
      </c>
      <c r="K4196" s="4">
        <v>44706</v>
      </c>
      <c r="L4196" s="3" t="s">
        <v>29456</v>
      </c>
    </row>
    <row r="4197" spans="1:12" x14ac:dyDescent="0.2">
      <c r="A4197" s="1">
        <v>4196</v>
      </c>
      <c r="B4197" s="2" t="s">
        <v>29457</v>
      </c>
      <c r="C4197" s="2" t="s">
        <v>9442</v>
      </c>
      <c r="D4197" s="2" t="s">
        <v>4369</v>
      </c>
      <c r="E4197" s="2" t="s">
        <v>29458</v>
      </c>
      <c r="F4197" s="2" t="s">
        <v>29459</v>
      </c>
      <c r="G4197" s="2" t="s">
        <v>2378</v>
      </c>
      <c r="H4197" s="2" t="s">
        <v>29460</v>
      </c>
      <c r="I4197" s="2" t="s">
        <v>29461</v>
      </c>
      <c r="J4197" s="3" t="s">
        <v>29462</v>
      </c>
      <c r="K4197" s="4">
        <v>44303</v>
      </c>
      <c r="L4197" s="3" t="s">
        <v>4473</v>
      </c>
    </row>
    <row r="4198" spans="1:12" x14ac:dyDescent="0.2">
      <c r="A4198" s="1">
        <v>4197</v>
      </c>
      <c r="B4198" s="2" t="s">
        <v>29463</v>
      </c>
      <c r="C4198" s="2" t="s">
        <v>263</v>
      </c>
      <c r="D4198" s="2" t="s">
        <v>3197</v>
      </c>
      <c r="E4198" s="2" t="s">
        <v>29464</v>
      </c>
      <c r="F4198" s="2" t="s">
        <v>29465</v>
      </c>
      <c r="G4198" s="2" t="s">
        <v>2859</v>
      </c>
      <c r="H4198" s="2" t="s">
        <v>29466</v>
      </c>
      <c r="I4198" s="2">
        <v>5007867157</v>
      </c>
      <c r="J4198" s="3" t="s">
        <v>29467</v>
      </c>
      <c r="K4198" s="4">
        <v>44068</v>
      </c>
      <c r="L4198" s="3" t="s">
        <v>29468</v>
      </c>
    </row>
    <row r="4199" spans="1:12" x14ac:dyDescent="0.2">
      <c r="A4199" s="1">
        <v>4198</v>
      </c>
      <c r="B4199" s="2" t="s">
        <v>29469</v>
      </c>
      <c r="C4199" s="2" t="s">
        <v>3637</v>
      </c>
      <c r="D4199" s="2" t="s">
        <v>4413</v>
      </c>
      <c r="E4199" s="2" t="s">
        <v>29470</v>
      </c>
      <c r="F4199" s="2" t="s">
        <v>29471</v>
      </c>
      <c r="G4199" s="2" t="s">
        <v>779</v>
      </c>
      <c r="H4199" s="2" t="s">
        <v>29472</v>
      </c>
      <c r="I4199" s="2" t="s">
        <v>29473</v>
      </c>
      <c r="J4199" s="3" t="s">
        <v>29474</v>
      </c>
      <c r="K4199" s="4">
        <v>44058</v>
      </c>
      <c r="L4199" s="3" t="s">
        <v>29475</v>
      </c>
    </row>
    <row r="4200" spans="1:12" x14ac:dyDescent="0.2">
      <c r="A4200" s="1">
        <v>4199</v>
      </c>
      <c r="B4200" s="2" t="s">
        <v>29476</v>
      </c>
      <c r="C4200" s="2" t="s">
        <v>3308</v>
      </c>
      <c r="D4200" s="2" t="s">
        <v>3277</v>
      </c>
      <c r="E4200" s="2" t="s">
        <v>29477</v>
      </c>
      <c r="F4200" s="2" t="s">
        <v>29478</v>
      </c>
      <c r="G4200" s="2" t="s">
        <v>3396</v>
      </c>
      <c r="H4200" s="2" t="s">
        <v>29479</v>
      </c>
      <c r="I4200" s="2" t="s">
        <v>29480</v>
      </c>
      <c r="J4200" s="3" t="s">
        <v>29481</v>
      </c>
      <c r="K4200" s="4">
        <v>44480</v>
      </c>
      <c r="L4200" s="3" t="s">
        <v>29482</v>
      </c>
    </row>
    <row r="4201" spans="1:12" x14ac:dyDescent="0.2">
      <c r="A4201" s="1">
        <v>4200</v>
      </c>
      <c r="B4201" s="2" t="s">
        <v>29483</v>
      </c>
      <c r="C4201" s="2" t="s">
        <v>4679</v>
      </c>
      <c r="D4201" s="2" t="s">
        <v>6562</v>
      </c>
      <c r="E4201" s="2" t="s">
        <v>29484</v>
      </c>
      <c r="F4201" s="2" t="s">
        <v>29485</v>
      </c>
      <c r="G4201" s="2" t="s">
        <v>2216</v>
      </c>
      <c r="H4201" s="2" t="s">
        <v>29486</v>
      </c>
      <c r="I4201" s="2" t="s">
        <v>29487</v>
      </c>
      <c r="J4201" s="3" t="s">
        <v>29488</v>
      </c>
      <c r="K4201" s="4">
        <v>44482</v>
      </c>
      <c r="L4201" s="3" t="s">
        <v>24588</v>
      </c>
    </row>
    <row r="4202" spans="1:12" x14ac:dyDescent="0.2">
      <c r="A4202" s="1">
        <v>4201</v>
      </c>
      <c r="B4202" s="2" t="s">
        <v>29489</v>
      </c>
      <c r="C4202" s="2" t="s">
        <v>756</v>
      </c>
      <c r="D4202" s="2" t="s">
        <v>6426</v>
      </c>
      <c r="E4202" s="2" t="s">
        <v>29490</v>
      </c>
      <c r="F4202" s="2" t="s">
        <v>29491</v>
      </c>
      <c r="G4202" s="2" t="s">
        <v>1591</v>
      </c>
      <c r="H4202" s="2" t="s">
        <v>29492</v>
      </c>
      <c r="I4202" s="2" t="s">
        <v>29493</v>
      </c>
      <c r="J4202" s="3" t="s">
        <v>29494</v>
      </c>
      <c r="K4202" s="4">
        <v>44153</v>
      </c>
      <c r="L4202" s="3" t="s">
        <v>18890</v>
      </c>
    </row>
    <row r="4203" spans="1:12" x14ac:dyDescent="0.2">
      <c r="A4203" s="1">
        <v>4202</v>
      </c>
      <c r="B4203" s="2" t="s">
        <v>29495</v>
      </c>
      <c r="C4203" s="2" t="s">
        <v>3557</v>
      </c>
      <c r="D4203" s="2" t="s">
        <v>464</v>
      </c>
      <c r="E4203" s="2" t="s">
        <v>29496</v>
      </c>
      <c r="F4203" s="2" t="s">
        <v>29497</v>
      </c>
      <c r="G4203" s="2" t="s">
        <v>72</v>
      </c>
      <c r="H4203" s="2" t="s">
        <v>29498</v>
      </c>
      <c r="I4203" s="2" t="s">
        <v>29499</v>
      </c>
      <c r="J4203" s="3" t="s">
        <v>29500</v>
      </c>
      <c r="K4203" s="4">
        <v>44041</v>
      </c>
      <c r="L4203" s="3" t="s">
        <v>29501</v>
      </c>
    </row>
    <row r="4204" spans="1:12" x14ac:dyDescent="0.2">
      <c r="A4204" s="1">
        <v>4203</v>
      </c>
      <c r="B4204" s="2" t="s">
        <v>29502</v>
      </c>
      <c r="C4204" s="2" t="s">
        <v>3317</v>
      </c>
      <c r="D4204" s="2" t="s">
        <v>5708</v>
      </c>
      <c r="E4204" s="2" t="s">
        <v>29503</v>
      </c>
      <c r="F4204" s="2" t="s">
        <v>29504</v>
      </c>
      <c r="G4204" s="2" t="s">
        <v>901</v>
      </c>
      <c r="H4204" s="2">
        <v>2950694934</v>
      </c>
      <c r="I4204" s="2" t="s">
        <v>29505</v>
      </c>
      <c r="J4204" s="3" t="s">
        <v>29506</v>
      </c>
      <c r="K4204" s="4">
        <v>44089</v>
      </c>
      <c r="L4204" s="3" t="s">
        <v>9644</v>
      </c>
    </row>
    <row r="4205" spans="1:12" x14ac:dyDescent="0.2">
      <c r="A4205" s="1">
        <v>4204</v>
      </c>
      <c r="B4205" s="2" t="s">
        <v>29507</v>
      </c>
      <c r="C4205" s="2" t="s">
        <v>4406</v>
      </c>
      <c r="D4205" s="2" t="s">
        <v>6786</v>
      </c>
      <c r="E4205" s="2" t="s">
        <v>29508</v>
      </c>
      <c r="F4205" s="2" t="s">
        <v>29509</v>
      </c>
      <c r="G4205" s="2" t="s">
        <v>2653</v>
      </c>
      <c r="H4205" s="2" t="s">
        <v>29510</v>
      </c>
      <c r="I4205" s="2" t="s">
        <v>29511</v>
      </c>
      <c r="J4205" s="3" t="s">
        <v>29512</v>
      </c>
      <c r="K4205" s="4">
        <v>44607</v>
      </c>
      <c r="L4205" s="3" t="s">
        <v>29513</v>
      </c>
    </row>
    <row r="4206" spans="1:12" x14ac:dyDescent="0.2">
      <c r="A4206" s="1">
        <v>4205</v>
      </c>
      <c r="B4206" s="2" t="s">
        <v>29514</v>
      </c>
      <c r="C4206" s="2" t="s">
        <v>12926</v>
      </c>
      <c r="D4206" s="2" t="s">
        <v>2907</v>
      </c>
      <c r="E4206" s="2" t="s">
        <v>29515</v>
      </c>
      <c r="F4206" s="2" t="s">
        <v>29516</v>
      </c>
      <c r="G4206" s="2" t="s">
        <v>530</v>
      </c>
      <c r="H4206" s="2">
        <v>1840180566</v>
      </c>
      <c r="I4206" s="2" t="s">
        <v>29517</v>
      </c>
      <c r="J4206" s="3" t="s">
        <v>29518</v>
      </c>
      <c r="K4206" s="4">
        <v>43840</v>
      </c>
      <c r="L4206" s="3" t="s">
        <v>29519</v>
      </c>
    </row>
    <row r="4207" spans="1:12" x14ac:dyDescent="0.2">
      <c r="A4207" s="1">
        <v>4206</v>
      </c>
      <c r="B4207" s="2" t="s">
        <v>29520</v>
      </c>
      <c r="C4207" s="2" t="s">
        <v>2942</v>
      </c>
      <c r="D4207" s="2" t="s">
        <v>1486</v>
      </c>
      <c r="E4207" s="2" t="s">
        <v>29521</v>
      </c>
      <c r="F4207" s="2" t="s">
        <v>27573</v>
      </c>
      <c r="G4207" s="2" t="s">
        <v>3848</v>
      </c>
      <c r="H4207" s="2" t="s">
        <v>29522</v>
      </c>
      <c r="I4207" s="2" t="s">
        <v>29523</v>
      </c>
      <c r="J4207" s="3" t="s">
        <v>29524</v>
      </c>
      <c r="K4207" s="4">
        <v>44611</v>
      </c>
      <c r="L4207" s="3" t="s">
        <v>29525</v>
      </c>
    </row>
    <row r="4208" spans="1:12" x14ac:dyDescent="0.2">
      <c r="A4208" s="1">
        <v>4207</v>
      </c>
      <c r="B4208" s="2" t="s">
        <v>29526</v>
      </c>
      <c r="C4208" s="2" t="s">
        <v>3606</v>
      </c>
      <c r="D4208" s="2" t="s">
        <v>2951</v>
      </c>
      <c r="E4208" s="2" t="s">
        <v>29527</v>
      </c>
      <c r="F4208" s="2" t="s">
        <v>29528</v>
      </c>
      <c r="G4208" s="2" t="s">
        <v>1489</v>
      </c>
      <c r="H4208" s="2" t="s">
        <v>29529</v>
      </c>
      <c r="I4208" s="2" t="s">
        <v>29530</v>
      </c>
      <c r="J4208" s="3" t="s">
        <v>29531</v>
      </c>
      <c r="K4208" s="4">
        <v>44619</v>
      </c>
      <c r="L4208" s="3" t="s">
        <v>29532</v>
      </c>
    </row>
    <row r="4209" spans="1:12" x14ac:dyDescent="0.2">
      <c r="A4209" s="1">
        <v>4208</v>
      </c>
      <c r="B4209" s="2" t="s">
        <v>29533</v>
      </c>
      <c r="C4209" s="2" t="s">
        <v>3805</v>
      </c>
      <c r="D4209" s="2" t="s">
        <v>11217</v>
      </c>
      <c r="E4209" s="2" t="s">
        <v>29534</v>
      </c>
      <c r="F4209" s="2" t="s">
        <v>29535</v>
      </c>
      <c r="G4209" s="2" t="s">
        <v>4778</v>
      </c>
      <c r="H4209" s="2" t="s">
        <v>29536</v>
      </c>
      <c r="I4209" s="2" t="s">
        <v>29537</v>
      </c>
      <c r="J4209" s="3" t="s">
        <v>29538</v>
      </c>
      <c r="K4209" s="4">
        <v>44184</v>
      </c>
      <c r="L4209" s="3" t="s">
        <v>20818</v>
      </c>
    </row>
    <row r="4210" spans="1:12" x14ac:dyDescent="0.2">
      <c r="A4210" s="1">
        <v>4209</v>
      </c>
      <c r="B4210" s="2" t="s">
        <v>29539</v>
      </c>
      <c r="C4210" s="2" t="s">
        <v>263</v>
      </c>
      <c r="D4210" s="2" t="s">
        <v>10492</v>
      </c>
      <c r="E4210" s="2" t="s">
        <v>29540</v>
      </c>
      <c r="F4210" s="2" t="s">
        <v>29541</v>
      </c>
      <c r="G4210" s="2" t="s">
        <v>2182</v>
      </c>
      <c r="H4210" s="2" t="s">
        <v>29542</v>
      </c>
      <c r="I4210" s="2" t="s">
        <v>29543</v>
      </c>
      <c r="J4210" s="3" t="s">
        <v>29544</v>
      </c>
      <c r="K4210" s="4">
        <v>44532</v>
      </c>
      <c r="L4210" s="3" t="s">
        <v>29545</v>
      </c>
    </row>
    <row r="4211" spans="1:12" x14ac:dyDescent="0.2">
      <c r="A4211" s="1">
        <v>4210</v>
      </c>
      <c r="B4211" s="2" t="s">
        <v>29546</v>
      </c>
      <c r="C4211" s="2" t="s">
        <v>595</v>
      </c>
      <c r="D4211" s="2" t="s">
        <v>5877</v>
      </c>
      <c r="E4211" s="2" t="s">
        <v>29547</v>
      </c>
      <c r="F4211" s="2" t="s">
        <v>29548</v>
      </c>
      <c r="G4211" s="2" t="s">
        <v>1665</v>
      </c>
      <c r="H4211" s="2" t="s">
        <v>29549</v>
      </c>
      <c r="I4211" s="2" t="s">
        <v>29550</v>
      </c>
      <c r="J4211" s="3" t="s">
        <v>29551</v>
      </c>
      <c r="K4211" s="4">
        <v>44560</v>
      </c>
      <c r="L4211" s="3" t="s">
        <v>29552</v>
      </c>
    </row>
    <row r="4212" spans="1:12" x14ac:dyDescent="0.2">
      <c r="A4212" s="1">
        <v>4211</v>
      </c>
      <c r="B4212" s="2" t="s">
        <v>29553</v>
      </c>
      <c r="C4212" s="2" t="s">
        <v>2029</v>
      </c>
      <c r="D4212" s="2" t="s">
        <v>2205</v>
      </c>
      <c r="E4212" s="2" t="s">
        <v>29554</v>
      </c>
      <c r="F4212" s="2" t="s">
        <v>29555</v>
      </c>
      <c r="G4212" s="2" t="s">
        <v>723</v>
      </c>
      <c r="H4212" s="2">
        <f>1-286-826-6093</f>
        <v>-7204</v>
      </c>
      <c r="I4212" s="2" t="s">
        <v>29556</v>
      </c>
      <c r="J4212" s="3" t="s">
        <v>29557</v>
      </c>
      <c r="K4212" s="4">
        <v>44340</v>
      </c>
      <c r="L4212" s="3" t="s">
        <v>29558</v>
      </c>
    </row>
    <row r="4213" spans="1:12" x14ac:dyDescent="0.2">
      <c r="A4213" s="1">
        <v>4212</v>
      </c>
      <c r="B4213" s="2" t="s">
        <v>29559</v>
      </c>
      <c r="C4213" s="2" t="s">
        <v>1520</v>
      </c>
      <c r="D4213" s="2" t="s">
        <v>693</v>
      </c>
      <c r="E4213" s="2" t="s">
        <v>29560</v>
      </c>
      <c r="F4213" s="2" t="s">
        <v>29561</v>
      </c>
      <c r="G4213" s="2" t="s">
        <v>283</v>
      </c>
      <c r="H4213" s="2" t="s">
        <v>29562</v>
      </c>
      <c r="I4213" s="2">
        <f>1-724-350-109</f>
        <v>-1182</v>
      </c>
      <c r="J4213" s="3" t="s">
        <v>29563</v>
      </c>
      <c r="K4213" s="4">
        <v>44202</v>
      </c>
      <c r="L4213" s="3" t="s">
        <v>5136</v>
      </c>
    </row>
    <row r="4214" spans="1:12" x14ac:dyDescent="0.2">
      <c r="A4214" s="1">
        <v>4213</v>
      </c>
      <c r="B4214" s="2" t="s">
        <v>29564</v>
      </c>
      <c r="C4214" s="2" t="s">
        <v>167</v>
      </c>
      <c r="D4214" s="2" t="s">
        <v>623</v>
      </c>
      <c r="E4214" s="2" t="s">
        <v>29565</v>
      </c>
      <c r="F4214" s="2" t="s">
        <v>29566</v>
      </c>
      <c r="G4214" s="2" t="s">
        <v>643</v>
      </c>
      <c r="H4214" s="2">
        <v>555058411</v>
      </c>
      <c r="I4214" s="2" t="s">
        <v>29567</v>
      </c>
      <c r="J4214" s="3" t="s">
        <v>29568</v>
      </c>
      <c r="K4214" s="4">
        <v>44131</v>
      </c>
      <c r="L4214" s="3" t="s">
        <v>29569</v>
      </c>
    </row>
    <row r="4215" spans="1:12" x14ac:dyDescent="0.2">
      <c r="A4215" s="1">
        <v>4214</v>
      </c>
      <c r="B4215" s="2" t="s">
        <v>29570</v>
      </c>
      <c r="C4215" s="2" t="s">
        <v>3020</v>
      </c>
      <c r="D4215" s="2" t="s">
        <v>9744</v>
      </c>
      <c r="E4215" s="2" t="s">
        <v>29571</v>
      </c>
      <c r="F4215" s="2" t="s">
        <v>29572</v>
      </c>
      <c r="G4215" s="2" t="s">
        <v>4116</v>
      </c>
      <c r="H4215" s="2" t="s">
        <v>29573</v>
      </c>
      <c r="I4215" s="2" t="s">
        <v>29574</v>
      </c>
      <c r="J4215" s="3" t="s">
        <v>29575</v>
      </c>
      <c r="K4215" s="4">
        <v>44585</v>
      </c>
      <c r="L4215" s="3" t="s">
        <v>29576</v>
      </c>
    </row>
    <row r="4216" spans="1:12" x14ac:dyDescent="0.2">
      <c r="A4216" s="1">
        <v>4215</v>
      </c>
      <c r="B4216" s="2" t="s">
        <v>29577</v>
      </c>
      <c r="C4216" s="2" t="s">
        <v>2783</v>
      </c>
      <c r="D4216" s="2" t="s">
        <v>298</v>
      </c>
      <c r="E4216" s="2" t="s">
        <v>29578</v>
      </c>
      <c r="F4216" s="2" t="s">
        <v>29579</v>
      </c>
      <c r="G4216" s="2" t="s">
        <v>9747</v>
      </c>
      <c r="H4216" s="2" t="s">
        <v>29580</v>
      </c>
      <c r="I4216" s="2" t="s">
        <v>29581</v>
      </c>
      <c r="J4216" s="3" t="s">
        <v>29582</v>
      </c>
      <c r="K4216" s="4">
        <v>44430</v>
      </c>
      <c r="L4216" s="3" t="s">
        <v>29583</v>
      </c>
    </row>
    <row r="4217" spans="1:12" x14ac:dyDescent="0.2">
      <c r="A4217" s="1">
        <v>4216</v>
      </c>
      <c r="B4217" s="2" t="s">
        <v>29584</v>
      </c>
      <c r="C4217" s="2" t="s">
        <v>4293</v>
      </c>
      <c r="D4217" s="2" t="s">
        <v>7497</v>
      </c>
      <c r="E4217" s="2" t="s">
        <v>29585</v>
      </c>
      <c r="F4217" s="2" t="s">
        <v>29586</v>
      </c>
      <c r="G4217" s="2" t="s">
        <v>1811</v>
      </c>
      <c r="H4217" s="2" t="s">
        <v>29587</v>
      </c>
      <c r="I4217" s="2" t="s">
        <v>29588</v>
      </c>
      <c r="J4217" s="3" t="s">
        <v>29589</v>
      </c>
      <c r="K4217" s="4">
        <v>43985</v>
      </c>
      <c r="L4217" s="3" t="s">
        <v>29590</v>
      </c>
    </row>
    <row r="4218" spans="1:12" x14ac:dyDescent="0.2">
      <c r="A4218" s="1">
        <v>4217</v>
      </c>
      <c r="B4218" s="2" t="s">
        <v>29591</v>
      </c>
      <c r="C4218" s="2" t="s">
        <v>2667</v>
      </c>
      <c r="D4218" s="2" t="s">
        <v>5624</v>
      </c>
      <c r="E4218" s="2" t="s">
        <v>29592</v>
      </c>
      <c r="F4218" s="2" t="s">
        <v>29593</v>
      </c>
      <c r="G4218" s="2" t="s">
        <v>3848</v>
      </c>
      <c r="H4218" s="2" t="s">
        <v>29594</v>
      </c>
      <c r="I4218" s="2" t="s">
        <v>29595</v>
      </c>
      <c r="J4218" s="3" t="s">
        <v>29596</v>
      </c>
      <c r="K4218" s="4">
        <v>43858</v>
      </c>
      <c r="L4218" s="3" t="s">
        <v>29597</v>
      </c>
    </row>
    <row r="4219" spans="1:12" x14ac:dyDescent="0.2">
      <c r="A4219" s="1">
        <v>4218</v>
      </c>
      <c r="B4219" s="2" t="s">
        <v>29598</v>
      </c>
      <c r="C4219" s="2" t="s">
        <v>4763</v>
      </c>
      <c r="D4219" s="2" t="s">
        <v>214</v>
      </c>
      <c r="E4219" s="2" t="s">
        <v>29599</v>
      </c>
      <c r="F4219" s="2" t="s">
        <v>29600</v>
      </c>
      <c r="G4219" s="2" t="s">
        <v>920</v>
      </c>
      <c r="H4219" s="2">
        <v>4830563981</v>
      </c>
      <c r="I4219" s="2" t="s">
        <v>29601</v>
      </c>
      <c r="J4219" s="3" t="s">
        <v>29602</v>
      </c>
      <c r="K4219" s="4">
        <v>44487</v>
      </c>
      <c r="L4219" s="3" t="s">
        <v>29603</v>
      </c>
    </row>
    <row r="4220" spans="1:12" x14ac:dyDescent="0.2">
      <c r="A4220" s="1">
        <v>4219</v>
      </c>
      <c r="B4220" s="2" t="s">
        <v>29604</v>
      </c>
      <c r="C4220" s="2" t="s">
        <v>1698</v>
      </c>
      <c r="D4220" s="2" t="s">
        <v>196</v>
      </c>
      <c r="E4220" s="2" t="s">
        <v>29605</v>
      </c>
      <c r="F4220" s="2" t="s">
        <v>29606</v>
      </c>
      <c r="G4220" s="2" t="s">
        <v>3302</v>
      </c>
      <c r="H4220" s="2">
        <f>1-29-939-4567</f>
        <v>-5534</v>
      </c>
      <c r="I4220" s="2" t="s">
        <v>29607</v>
      </c>
      <c r="J4220" s="3" t="s">
        <v>29608</v>
      </c>
      <c r="K4220" s="4">
        <v>44144</v>
      </c>
      <c r="L4220" s="3" t="s">
        <v>29609</v>
      </c>
    </row>
    <row r="4221" spans="1:12" x14ac:dyDescent="0.2">
      <c r="A4221" s="1">
        <v>4220</v>
      </c>
      <c r="B4221" s="2" t="s">
        <v>29610</v>
      </c>
      <c r="C4221" s="2" t="s">
        <v>8578</v>
      </c>
      <c r="D4221" s="2" t="s">
        <v>3558</v>
      </c>
      <c r="E4221" s="2" t="s">
        <v>29611</v>
      </c>
      <c r="F4221" s="2" t="s">
        <v>29612</v>
      </c>
      <c r="G4221" s="2" t="s">
        <v>2015</v>
      </c>
      <c r="H4221" s="2" t="s">
        <v>29613</v>
      </c>
      <c r="I4221" s="2" t="s">
        <v>29614</v>
      </c>
      <c r="J4221" s="3" t="s">
        <v>29615</v>
      </c>
      <c r="K4221" s="4">
        <v>43998</v>
      </c>
      <c r="L4221" s="3" t="s">
        <v>29616</v>
      </c>
    </row>
    <row r="4222" spans="1:12" x14ac:dyDescent="0.2">
      <c r="A4222" s="1">
        <v>4221</v>
      </c>
      <c r="B4222" s="2" t="s">
        <v>29617</v>
      </c>
      <c r="C4222" s="2" t="s">
        <v>1643</v>
      </c>
      <c r="D4222" s="2" t="s">
        <v>5988</v>
      </c>
      <c r="E4222" s="2" t="s">
        <v>29618</v>
      </c>
      <c r="F4222" s="2" t="s">
        <v>29619</v>
      </c>
      <c r="G4222" s="2" t="s">
        <v>2182</v>
      </c>
      <c r="H4222" s="2" t="s">
        <v>29620</v>
      </c>
      <c r="I4222" s="2" t="s">
        <v>29621</v>
      </c>
      <c r="J4222" s="3" t="s">
        <v>29622</v>
      </c>
      <c r="K4222" s="4">
        <v>44329</v>
      </c>
      <c r="L4222" s="3" t="s">
        <v>29623</v>
      </c>
    </row>
    <row r="4223" spans="1:12" x14ac:dyDescent="0.2">
      <c r="A4223" s="1">
        <v>4222</v>
      </c>
      <c r="B4223" s="2" t="s">
        <v>29624</v>
      </c>
      <c r="C4223" s="2" t="s">
        <v>1369</v>
      </c>
      <c r="D4223" s="2" t="s">
        <v>4695</v>
      </c>
      <c r="E4223" s="2" t="s">
        <v>29625</v>
      </c>
      <c r="F4223" s="2" t="s">
        <v>29626</v>
      </c>
      <c r="G4223" s="2" t="s">
        <v>1292</v>
      </c>
      <c r="H4223" s="2" t="s">
        <v>29627</v>
      </c>
      <c r="I4223" s="2" t="s">
        <v>29628</v>
      </c>
      <c r="J4223" s="3" t="s">
        <v>29629</v>
      </c>
      <c r="K4223" s="4">
        <v>43956</v>
      </c>
      <c r="L4223" s="3" t="s">
        <v>7433</v>
      </c>
    </row>
    <row r="4224" spans="1:12" x14ac:dyDescent="0.2">
      <c r="A4224" s="1">
        <v>4223</v>
      </c>
      <c r="B4224" s="2" t="s">
        <v>29630</v>
      </c>
      <c r="C4224" s="2" t="s">
        <v>11505</v>
      </c>
      <c r="D4224" s="2" t="s">
        <v>889</v>
      </c>
      <c r="E4224" s="2" t="s">
        <v>29631</v>
      </c>
      <c r="F4224" s="2" t="s">
        <v>29632</v>
      </c>
      <c r="G4224" s="2" t="s">
        <v>1801</v>
      </c>
      <c r="H4224" s="2" t="s">
        <v>29633</v>
      </c>
      <c r="I4224" s="2" t="s">
        <v>29634</v>
      </c>
      <c r="J4224" s="3" t="s">
        <v>29635</v>
      </c>
      <c r="K4224" s="4">
        <v>43977</v>
      </c>
      <c r="L4224" s="3" t="s">
        <v>29636</v>
      </c>
    </row>
    <row r="4225" spans="1:12" x14ac:dyDescent="0.2">
      <c r="A4225" s="1">
        <v>4224</v>
      </c>
      <c r="B4225" s="2" t="s">
        <v>29637</v>
      </c>
      <c r="C4225" s="2" t="s">
        <v>3182</v>
      </c>
      <c r="D4225" s="2" t="s">
        <v>8779</v>
      </c>
      <c r="E4225" s="2" t="s">
        <v>29638</v>
      </c>
      <c r="F4225" s="2" t="s">
        <v>29639</v>
      </c>
      <c r="G4225" s="2" t="s">
        <v>511</v>
      </c>
      <c r="H4225" s="2" t="s">
        <v>29640</v>
      </c>
      <c r="I4225" s="2" t="s">
        <v>29641</v>
      </c>
      <c r="J4225" s="3" t="s">
        <v>29642</v>
      </c>
      <c r="K4225" s="4">
        <v>43956</v>
      </c>
      <c r="L4225" s="3" t="s">
        <v>29643</v>
      </c>
    </row>
    <row r="4226" spans="1:12" x14ac:dyDescent="0.2">
      <c r="A4226" s="1">
        <v>4225</v>
      </c>
      <c r="B4226" s="2" t="s">
        <v>29644</v>
      </c>
      <c r="C4226" s="2" t="s">
        <v>4846</v>
      </c>
      <c r="D4226" s="2" t="s">
        <v>842</v>
      </c>
      <c r="E4226" s="2" t="s">
        <v>29645</v>
      </c>
      <c r="F4226" s="2" t="s">
        <v>29646</v>
      </c>
      <c r="G4226" s="2" t="s">
        <v>1050</v>
      </c>
      <c r="H4226" s="2" t="s">
        <v>29647</v>
      </c>
      <c r="I4226" s="2" t="s">
        <v>29648</v>
      </c>
      <c r="J4226" s="3" t="s">
        <v>29649</v>
      </c>
      <c r="K4226" s="4">
        <v>44016</v>
      </c>
      <c r="L4226" s="3" t="s">
        <v>29650</v>
      </c>
    </row>
    <row r="4227" spans="1:12" x14ac:dyDescent="0.2">
      <c r="A4227" s="1">
        <v>4226</v>
      </c>
      <c r="B4227" s="2" t="s">
        <v>29651</v>
      </c>
      <c r="C4227" s="2" t="s">
        <v>4846</v>
      </c>
      <c r="D4227" s="2" t="s">
        <v>12997</v>
      </c>
      <c r="E4227" s="2" t="s">
        <v>29652</v>
      </c>
      <c r="F4227" s="2" t="s">
        <v>29653</v>
      </c>
      <c r="G4227" s="2" t="s">
        <v>6142</v>
      </c>
      <c r="H4227" s="2" t="s">
        <v>29654</v>
      </c>
      <c r="I4227" s="2" t="s">
        <v>29655</v>
      </c>
      <c r="J4227" s="3" t="s">
        <v>29656</v>
      </c>
      <c r="K4227" s="4">
        <v>44484</v>
      </c>
      <c r="L4227" s="3" t="s">
        <v>29657</v>
      </c>
    </row>
    <row r="4228" spans="1:12" x14ac:dyDescent="0.2">
      <c r="A4228" s="1">
        <v>4227</v>
      </c>
      <c r="B4228" s="2" t="s">
        <v>29658</v>
      </c>
      <c r="C4228" s="2" t="s">
        <v>2293</v>
      </c>
      <c r="D4228" s="2" t="s">
        <v>1931</v>
      </c>
      <c r="E4228" s="2" t="s">
        <v>29659</v>
      </c>
      <c r="F4228" s="2" t="s">
        <v>29660</v>
      </c>
      <c r="G4228" s="2" t="s">
        <v>1317</v>
      </c>
      <c r="H4228" s="2" t="s">
        <v>29661</v>
      </c>
      <c r="I4228" s="2" t="s">
        <v>29662</v>
      </c>
      <c r="J4228" s="3" t="s">
        <v>29663</v>
      </c>
      <c r="K4228" s="4">
        <v>43889</v>
      </c>
      <c r="L4228" s="3" t="s">
        <v>29664</v>
      </c>
    </row>
    <row r="4229" spans="1:12" x14ac:dyDescent="0.2">
      <c r="A4229" s="1">
        <v>4228</v>
      </c>
      <c r="B4229" s="2" t="s">
        <v>29665</v>
      </c>
      <c r="C4229" s="2" t="s">
        <v>326</v>
      </c>
      <c r="D4229" s="2" t="s">
        <v>8153</v>
      </c>
      <c r="E4229" s="2" t="s">
        <v>29666</v>
      </c>
      <c r="F4229" s="2" t="s">
        <v>29667</v>
      </c>
      <c r="G4229" s="2" t="s">
        <v>200</v>
      </c>
      <c r="H4229" s="2" t="s">
        <v>29668</v>
      </c>
      <c r="I4229" s="2" t="s">
        <v>29669</v>
      </c>
      <c r="J4229" s="3" t="s">
        <v>29670</v>
      </c>
      <c r="K4229" s="4">
        <v>44118</v>
      </c>
      <c r="L4229" s="3" t="s">
        <v>29671</v>
      </c>
    </row>
    <row r="4230" spans="1:12" x14ac:dyDescent="0.2">
      <c r="A4230" s="1">
        <v>4229</v>
      </c>
      <c r="B4230" s="2" t="s">
        <v>29672</v>
      </c>
      <c r="C4230" s="2" t="s">
        <v>4985</v>
      </c>
      <c r="D4230" s="2" t="s">
        <v>577</v>
      </c>
      <c r="E4230" s="2" t="s">
        <v>29673</v>
      </c>
      <c r="F4230" s="2" t="s">
        <v>29674</v>
      </c>
      <c r="G4230" s="2" t="s">
        <v>1674</v>
      </c>
      <c r="H4230" s="2" t="s">
        <v>29675</v>
      </c>
      <c r="I4230" s="2" t="s">
        <v>29676</v>
      </c>
      <c r="J4230" s="3" t="s">
        <v>29677</v>
      </c>
      <c r="K4230" s="4">
        <v>43929</v>
      </c>
      <c r="L4230" s="3" t="s">
        <v>29678</v>
      </c>
    </row>
    <row r="4231" spans="1:12" x14ac:dyDescent="0.2">
      <c r="A4231" s="1">
        <v>4230</v>
      </c>
      <c r="B4231" s="2" t="s">
        <v>29679</v>
      </c>
      <c r="C4231" s="2" t="s">
        <v>4838</v>
      </c>
      <c r="D4231" s="2" t="s">
        <v>1417</v>
      </c>
      <c r="E4231" s="2" t="s">
        <v>29680</v>
      </c>
      <c r="F4231" s="2" t="s">
        <v>29681</v>
      </c>
      <c r="G4231" s="2" t="s">
        <v>419</v>
      </c>
      <c r="H4231" s="2" t="s">
        <v>29682</v>
      </c>
      <c r="I4231" s="2" t="s">
        <v>29683</v>
      </c>
      <c r="J4231" s="3" t="s">
        <v>29684</v>
      </c>
      <c r="K4231" s="4">
        <v>44390</v>
      </c>
      <c r="L4231" s="3" t="s">
        <v>29685</v>
      </c>
    </row>
    <row r="4232" spans="1:12" x14ac:dyDescent="0.2">
      <c r="A4232" s="1">
        <v>4231</v>
      </c>
      <c r="B4232" s="2" t="s">
        <v>29686</v>
      </c>
      <c r="C4232" s="2" t="s">
        <v>3068</v>
      </c>
      <c r="D4232" s="2" t="s">
        <v>2915</v>
      </c>
      <c r="E4232" s="2" t="s">
        <v>29687</v>
      </c>
      <c r="F4232" s="2" t="s">
        <v>29688</v>
      </c>
      <c r="G4232" s="2" t="s">
        <v>4345</v>
      </c>
      <c r="H4232" s="2" t="s">
        <v>29689</v>
      </c>
      <c r="I4232" s="2" t="s">
        <v>29690</v>
      </c>
      <c r="J4232" s="3" t="s">
        <v>29691</v>
      </c>
      <c r="K4232" s="4">
        <v>44054</v>
      </c>
      <c r="L4232" s="3" t="s">
        <v>28330</v>
      </c>
    </row>
    <row r="4233" spans="1:12" x14ac:dyDescent="0.2">
      <c r="A4233" s="1">
        <v>4232</v>
      </c>
      <c r="B4233" s="2" t="s">
        <v>29692</v>
      </c>
      <c r="C4233" s="2" t="s">
        <v>6206</v>
      </c>
      <c r="D4233" s="2" t="s">
        <v>935</v>
      </c>
      <c r="E4233" s="2" t="s">
        <v>29693</v>
      </c>
      <c r="F4233" s="2" t="s">
        <v>29694</v>
      </c>
      <c r="G4233" s="2" t="s">
        <v>511</v>
      </c>
      <c r="H4233" s="2" t="s">
        <v>29695</v>
      </c>
      <c r="I4233" s="2" t="s">
        <v>29696</v>
      </c>
      <c r="J4233" s="3" t="s">
        <v>29697</v>
      </c>
      <c r="K4233" s="4">
        <v>44506</v>
      </c>
      <c r="L4233" s="3" t="s">
        <v>18637</v>
      </c>
    </row>
    <row r="4234" spans="1:12" x14ac:dyDescent="0.2">
      <c r="A4234" s="1">
        <v>4233</v>
      </c>
      <c r="B4234" s="2" t="s">
        <v>29698</v>
      </c>
      <c r="C4234" s="2" t="s">
        <v>692</v>
      </c>
      <c r="D4234" s="2" t="s">
        <v>5685</v>
      </c>
      <c r="E4234" s="2" t="s">
        <v>29699</v>
      </c>
      <c r="F4234" s="2" t="s">
        <v>29700</v>
      </c>
      <c r="G4234" s="2" t="s">
        <v>5010</v>
      </c>
      <c r="H4234" s="2">
        <v>7982052004</v>
      </c>
      <c r="I4234" s="2" t="s">
        <v>29701</v>
      </c>
      <c r="J4234" s="3" t="s">
        <v>29702</v>
      </c>
      <c r="K4234" s="4">
        <v>44370</v>
      </c>
      <c r="L4234" s="3" t="s">
        <v>29703</v>
      </c>
    </row>
    <row r="4235" spans="1:12" x14ac:dyDescent="0.2">
      <c r="A4235" s="1">
        <v>4234</v>
      </c>
      <c r="B4235" s="2" t="s">
        <v>29704</v>
      </c>
      <c r="C4235" s="2" t="s">
        <v>3221</v>
      </c>
      <c r="D4235" s="2" t="s">
        <v>2856</v>
      </c>
      <c r="E4235" s="2" t="s">
        <v>21726</v>
      </c>
      <c r="F4235" s="2" t="s">
        <v>29705</v>
      </c>
      <c r="G4235" s="2" t="s">
        <v>17</v>
      </c>
      <c r="H4235" s="2" t="s">
        <v>29706</v>
      </c>
      <c r="I4235" s="2" t="s">
        <v>29707</v>
      </c>
      <c r="J4235" s="3" t="s">
        <v>29708</v>
      </c>
      <c r="K4235" s="4">
        <v>44295</v>
      </c>
      <c r="L4235" s="3" t="s">
        <v>29709</v>
      </c>
    </row>
    <row r="4236" spans="1:12" x14ac:dyDescent="0.2">
      <c r="A4236" s="1">
        <v>4235</v>
      </c>
      <c r="B4236" s="2" t="s">
        <v>29710</v>
      </c>
      <c r="C4236" s="2" t="s">
        <v>6206</v>
      </c>
      <c r="D4236" s="2" t="s">
        <v>244</v>
      </c>
      <c r="E4236" s="2" t="s">
        <v>29711</v>
      </c>
      <c r="F4236" s="2" t="s">
        <v>8247</v>
      </c>
      <c r="G4236" s="2" t="s">
        <v>1837</v>
      </c>
      <c r="H4236" s="2">
        <f>1-737-160-2476</f>
        <v>-3372</v>
      </c>
      <c r="I4236" s="2" t="s">
        <v>29712</v>
      </c>
      <c r="J4236" s="3" t="s">
        <v>29713</v>
      </c>
      <c r="K4236" s="4">
        <v>44063</v>
      </c>
      <c r="L4236" s="3" t="s">
        <v>29714</v>
      </c>
    </row>
    <row r="4237" spans="1:12" x14ac:dyDescent="0.2">
      <c r="A4237" s="1">
        <v>4236</v>
      </c>
      <c r="B4237" s="2" t="s">
        <v>29715</v>
      </c>
      <c r="C4237" s="2" t="s">
        <v>11505</v>
      </c>
      <c r="D4237" s="2" t="s">
        <v>8144</v>
      </c>
      <c r="E4237" s="2" t="s">
        <v>29716</v>
      </c>
      <c r="F4237" s="2" t="s">
        <v>29717</v>
      </c>
      <c r="G4237" s="2" t="s">
        <v>5041</v>
      </c>
      <c r="H4237" s="2" t="s">
        <v>29718</v>
      </c>
      <c r="I4237" s="2" t="s">
        <v>29719</v>
      </c>
      <c r="J4237" s="3" t="s">
        <v>29720</v>
      </c>
      <c r="K4237" s="4">
        <v>43963</v>
      </c>
      <c r="L4237" s="3" t="s">
        <v>29721</v>
      </c>
    </row>
    <row r="4238" spans="1:12" x14ac:dyDescent="0.2">
      <c r="A4238" s="1">
        <v>4237</v>
      </c>
      <c r="B4238" s="2" t="s">
        <v>29722</v>
      </c>
      <c r="C4238" s="2" t="s">
        <v>4638</v>
      </c>
      <c r="D4238" s="2" t="s">
        <v>2115</v>
      </c>
      <c r="E4238" s="2" t="s">
        <v>29723</v>
      </c>
      <c r="F4238" s="2" t="s">
        <v>29724</v>
      </c>
      <c r="G4238" s="2" t="s">
        <v>2945</v>
      </c>
      <c r="H4238" s="2" t="s">
        <v>29725</v>
      </c>
      <c r="I4238" s="2" t="s">
        <v>29726</v>
      </c>
      <c r="J4238" s="3" t="s">
        <v>29727</v>
      </c>
      <c r="K4238" s="4">
        <v>44001</v>
      </c>
      <c r="L4238" s="3" t="s">
        <v>24852</v>
      </c>
    </row>
    <row r="4239" spans="1:12" x14ac:dyDescent="0.2">
      <c r="A4239" s="1">
        <v>4238</v>
      </c>
      <c r="B4239" s="2" t="s">
        <v>29728</v>
      </c>
      <c r="C4239" s="2" t="s">
        <v>326</v>
      </c>
      <c r="D4239" s="2" t="s">
        <v>4264</v>
      </c>
      <c r="E4239" s="2" t="s">
        <v>29729</v>
      </c>
      <c r="F4239" s="2" t="s">
        <v>15326</v>
      </c>
      <c r="G4239" s="2" t="s">
        <v>1158</v>
      </c>
      <c r="H4239" s="2" t="s">
        <v>29730</v>
      </c>
      <c r="I4239" s="2">
        <f>1-224-236-4280</f>
        <v>-4739</v>
      </c>
      <c r="J4239" s="3" t="s">
        <v>29731</v>
      </c>
      <c r="K4239" s="4">
        <v>44439</v>
      </c>
      <c r="L4239" s="3" t="s">
        <v>29732</v>
      </c>
    </row>
    <row r="4240" spans="1:12" x14ac:dyDescent="0.2">
      <c r="A4240" s="1">
        <v>4239</v>
      </c>
      <c r="B4240" s="2" t="s">
        <v>29733</v>
      </c>
      <c r="C4240" s="2" t="s">
        <v>2607</v>
      </c>
      <c r="D4240" s="2" t="s">
        <v>8433</v>
      </c>
      <c r="E4240" s="2" t="s">
        <v>29734</v>
      </c>
      <c r="F4240" s="2" t="s">
        <v>29735</v>
      </c>
      <c r="G4240" s="2" t="s">
        <v>4698</v>
      </c>
      <c r="H4240" s="2" t="s">
        <v>29736</v>
      </c>
      <c r="I4240" s="2">
        <v>9383830090</v>
      </c>
      <c r="J4240" s="3" t="s">
        <v>29737</v>
      </c>
      <c r="K4240" s="4">
        <v>44526</v>
      </c>
      <c r="L4240" s="3" t="s">
        <v>20678</v>
      </c>
    </row>
    <row r="4241" spans="1:12" x14ac:dyDescent="0.2">
      <c r="A4241" s="1">
        <v>4240</v>
      </c>
      <c r="B4241" s="2" t="s">
        <v>29738</v>
      </c>
      <c r="C4241" s="2" t="s">
        <v>130</v>
      </c>
      <c r="D4241" s="2" t="s">
        <v>12036</v>
      </c>
      <c r="E4241" s="2" t="s">
        <v>29739</v>
      </c>
      <c r="F4241" s="2" t="s">
        <v>29740</v>
      </c>
      <c r="G4241" s="2" t="s">
        <v>652</v>
      </c>
      <c r="H4241" s="2">
        <f>1-790-954-6165</f>
        <v>-7908</v>
      </c>
      <c r="I4241" s="2" t="s">
        <v>29741</v>
      </c>
      <c r="J4241" s="3" t="s">
        <v>29742</v>
      </c>
      <c r="K4241" s="4">
        <v>44299</v>
      </c>
      <c r="L4241" s="3" t="s">
        <v>29743</v>
      </c>
    </row>
    <row r="4242" spans="1:12" x14ac:dyDescent="0.2">
      <c r="A4242" s="1">
        <v>4241</v>
      </c>
      <c r="B4242" s="2" t="s">
        <v>29744</v>
      </c>
      <c r="C4242" s="2" t="s">
        <v>6355</v>
      </c>
      <c r="D4242" s="2" t="s">
        <v>8253</v>
      </c>
      <c r="E4242" s="2" t="s">
        <v>29745</v>
      </c>
      <c r="F4242" s="2" t="s">
        <v>29746</v>
      </c>
      <c r="G4242" s="2" t="s">
        <v>72</v>
      </c>
      <c r="H4242" s="2" t="s">
        <v>29747</v>
      </c>
      <c r="I4242" s="2" t="s">
        <v>29748</v>
      </c>
      <c r="J4242" s="3" t="s">
        <v>29749</v>
      </c>
      <c r="K4242" s="4">
        <v>44109</v>
      </c>
      <c r="L4242" s="3" t="s">
        <v>15133</v>
      </c>
    </row>
    <row r="4243" spans="1:12" x14ac:dyDescent="0.2">
      <c r="A4243" s="1">
        <v>4242</v>
      </c>
      <c r="B4243" s="2" t="s">
        <v>29750</v>
      </c>
      <c r="C4243" s="2" t="s">
        <v>365</v>
      </c>
      <c r="D4243" s="2" t="s">
        <v>29751</v>
      </c>
      <c r="E4243" s="2" t="s">
        <v>29752</v>
      </c>
      <c r="F4243" s="2" t="s">
        <v>29753</v>
      </c>
      <c r="G4243" s="2" t="s">
        <v>2859</v>
      </c>
      <c r="H4243" s="2" t="s">
        <v>29754</v>
      </c>
      <c r="I4243" s="2" t="s">
        <v>29755</v>
      </c>
      <c r="J4243" s="3" t="s">
        <v>29756</v>
      </c>
      <c r="K4243" s="4">
        <v>44328</v>
      </c>
      <c r="L4243" s="3" t="s">
        <v>29757</v>
      </c>
    </row>
    <row r="4244" spans="1:12" x14ac:dyDescent="0.2">
      <c r="A4244" s="1">
        <v>4243</v>
      </c>
      <c r="B4244" s="2" t="s">
        <v>29758</v>
      </c>
      <c r="C4244" s="2" t="s">
        <v>585</v>
      </c>
      <c r="D4244" s="2" t="s">
        <v>1762</v>
      </c>
      <c r="E4244" s="2" t="s">
        <v>6224</v>
      </c>
      <c r="F4244" s="2" t="s">
        <v>29759</v>
      </c>
      <c r="G4244" s="2" t="s">
        <v>1534</v>
      </c>
      <c r="H4244" s="2" t="s">
        <v>29760</v>
      </c>
      <c r="I4244" s="2" t="s">
        <v>29761</v>
      </c>
      <c r="J4244" s="3" t="s">
        <v>29762</v>
      </c>
      <c r="K4244" s="4">
        <v>44328</v>
      </c>
      <c r="L4244" s="3" t="s">
        <v>29763</v>
      </c>
    </row>
    <row r="4245" spans="1:12" x14ac:dyDescent="0.2">
      <c r="A4245" s="1">
        <v>4244</v>
      </c>
      <c r="B4245" s="2" t="s">
        <v>29764</v>
      </c>
      <c r="C4245" s="2" t="s">
        <v>4359</v>
      </c>
      <c r="D4245" s="2" t="s">
        <v>444</v>
      </c>
      <c r="E4245" s="2" t="s">
        <v>29765</v>
      </c>
      <c r="F4245" s="2" t="s">
        <v>29766</v>
      </c>
      <c r="G4245" s="2" t="s">
        <v>1765</v>
      </c>
      <c r="H4245" s="2" t="s">
        <v>29767</v>
      </c>
      <c r="I4245" s="2" t="s">
        <v>29768</v>
      </c>
      <c r="J4245" s="3" t="s">
        <v>29769</v>
      </c>
      <c r="K4245" s="4">
        <v>43905</v>
      </c>
      <c r="L4245" s="3" t="s">
        <v>29770</v>
      </c>
    </row>
    <row r="4246" spans="1:12" x14ac:dyDescent="0.2">
      <c r="A4246" s="1">
        <v>4245</v>
      </c>
      <c r="B4246" s="2" t="s">
        <v>29771</v>
      </c>
      <c r="C4246" s="2" t="s">
        <v>6463</v>
      </c>
      <c r="D4246" s="2" t="s">
        <v>3752</v>
      </c>
      <c r="E4246" s="2" t="s">
        <v>29772</v>
      </c>
      <c r="F4246" s="2" t="s">
        <v>29773</v>
      </c>
      <c r="G4246" s="2" t="s">
        <v>4149</v>
      </c>
      <c r="H4246" s="2">
        <v>812708863</v>
      </c>
      <c r="I4246" s="2" t="s">
        <v>29774</v>
      </c>
      <c r="J4246" s="3" t="s">
        <v>29775</v>
      </c>
      <c r="K4246" s="4">
        <v>43855</v>
      </c>
      <c r="L4246" s="3" t="s">
        <v>29776</v>
      </c>
    </row>
    <row r="4247" spans="1:12" x14ac:dyDescent="0.2">
      <c r="A4247" s="1">
        <v>4246</v>
      </c>
      <c r="B4247" s="2" t="s">
        <v>29777</v>
      </c>
      <c r="C4247" s="2" t="s">
        <v>374</v>
      </c>
      <c r="D4247" s="2" t="s">
        <v>4568</v>
      </c>
      <c r="E4247" s="2" t="s">
        <v>29778</v>
      </c>
      <c r="F4247" s="2" t="s">
        <v>29779</v>
      </c>
      <c r="G4247" s="2" t="s">
        <v>1837</v>
      </c>
      <c r="H4247" s="2" t="s">
        <v>29780</v>
      </c>
      <c r="I4247" s="2" t="s">
        <v>29781</v>
      </c>
      <c r="J4247" s="3" t="s">
        <v>29782</v>
      </c>
      <c r="K4247" s="4">
        <v>44430</v>
      </c>
      <c r="L4247" s="3" t="s">
        <v>29783</v>
      </c>
    </row>
    <row r="4248" spans="1:12" x14ac:dyDescent="0.2">
      <c r="A4248" s="1">
        <v>4247</v>
      </c>
      <c r="B4248" s="2" t="s">
        <v>29784</v>
      </c>
      <c r="C4248" s="2" t="s">
        <v>4055</v>
      </c>
      <c r="D4248" s="2" t="s">
        <v>18581</v>
      </c>
      <c r="E4248" s="2" t="s">
        <v>29785</v>
      </c>
      <c r="F4248" s="2" t="s">
        <v>29786</v>
      </c>
      <c r="G4248" s="2" t="s">
        <v>3896</v>
      </c>
      <c r="H4248" s="2" t="s">
        <v>29787</v>
      </c>
      <c r="I4248" s="2" t="s">
        <v>29788</v>
      </c>
      <c r="J4248" s="3" t="s">
        <v>29789</v>
      </c>
      <c r="K4248" s="4">
        <v>44490</v>
      </c>
      <c r="L4248" s="3" t="s">
        <v>29790</v>
      </c>
    </row>
    <row r="4249" spans="1:12" x14ac:dyDescent="0.2">
      <c r="A4249" s="1">
        <v>4248</v>
      </c>
      <c r="B4249" s="2" t="s">
        <v>29791</v>
      </c>
      <c r="C4249" s="2" t="s">
        <v>907</v>
      </c>
      <c r="D4249" s="2" t="s">
        <v>6426</v>
      </c>
      <c r="E4249" s="2" t="s">
        <v>29792</v>
      </c>
      <c r="F4249" s="2" t="s">
        <v>29793</v>
      </c>
      <c r="G4249" s="2" t="s">
        <v>599</v>
      </c>
      <c r="H4249" s="2" t="s">
        <v>29794</v>
      </c>
      <c r="I4249" s="2" t="s">
        <v>29795</v>
      </c>
      <c r="J4249" s="3" t="s">
        <v>29796</v>
      </c>
      <c r="K4249" s="4">
        <v>43981</v>
      </c>
      <c r="L4249" s="3" t="s">
        <v>29797</v>
      </c>
    </row>
    <row r="4250" spans="1:12" x14ac:dyDescent="0.2">
      <c r="A4250" s="1">
        <v>4249</v>
      </c>
      <c r="B4250" s="2" t="s">
        <v>29798</v>
      </c>
      <c r="C4250" s="2" t="s">
        <v>4241</v>
      </c>
      <c r="D4250" s="2" t="s">
        <v>1753</v>
      </c>
      <c r="E4250" s="2" t="s">
        <v>27733</v>
      </c>
      <c r="F4250" s="2" t="s">
        <v>29799</v>
      </c>
      <c r="G4250" s="2" t="s">
        <v>714</v>
      </c>
      <c r="H4250" s="2" t="s">
        <v>29800</v>
      </c>
      <c r="I4250" s="2" t="s">
        <v>29801</v>
      </c>
      <c r="J4250" s="3" t="s">
        <v>29802</v>
      </c>
      <c r="K4250" s="4">
        <v>44355</v>
      </c>
      <c r="L4250" s="3" t="s">
        <v>29803</v>
      </c>
    </row>
    <row r="4251" spans="1:12" x14ac:dyDescent="0.2">
      <c r="A4251" s="1">
        <v>4250</v>
      </c>
      <c r="B4251" s="2" t="s">
        <v>29804</v>
      </c>
      <c r="C4251" s="2" t="s">
        <v>2880</v>
      </c>
      <c r="D4251" s="2" t="s">
        <v>13386</v>
      </c>
      <c r="E4251" s="2" t="s">
        <v>29805</v>
      </c>
      <c r="F4251" s="2" t="s">
        <v>12848</v>
      </c>
      <c r="G4251" s="2" t="s">
        <v>2297</v>
      </c>
      <c r="H4251" s="2">
        <f>1-125-998-6657</f>
        <v>-7779</v>
      </c>
      <c r="I4251" s="2">
        <f>1-963-238-5563</f>
        <v>-6763</v>
      </c>
      <c r="J4251" s="3" t="s">
        <v>29806</v>
      </c>
      <c r="K4251" s="4">
        <v>44396</v>
      </c>
      <c r="L4251" s="3" t="s">
        <v>29807</v>
      </c>
    </row>
    <row r="4252" spans="1:12" x14ac:dyDescent="0.2">
      <c r="A4252" s="1">
        <v>4251</v>
      </c>
      <c r="B4252" s="2" t="s">
        <v>29808</v>
      </c>
      <c r="C4252" s="2" t="s">
        <v>1029</v>
      </c>
      <c r="D4252" s="2" t="s">
        <v>1271</v>
      </c>
      <c r="E4252" s="2" t="s">
        <v>29809</v>
      </c>
      <c r="F4252" s="2" t="s">
        <v>29810</v>
      </c>
      <c r="G4252" s="2" t="s">
        <v>3561</v>
      </c>
      <c r="H4252" s="2" t="s">
        <v>29811</v>
      </c>
      <c r="I4252" s="2" t="s">
        <v>29812</v>
      </c>
      <c r="J4252" s="3" t="s">
        <v>29813</v>
      </c>
      <c r="K4252" s="4">
        <v>43911</v>
      </c>
      <c r="L4252" s="3" t="s">
        <v>29814</v>
      </c>
    </row>
    <row r="4253" spans="1:12" x14ac:dyDescent="0.2">
      <c r="A4253" s="1">
        <v>4252</v>
      </c>
      <c r="B4253" s="2" t="s">
        <v>29815</v>
      </c>
      <c r="C4253" s="2" t="s">
        <v>5290</v>
      </c>
      <c r="D4253" s="2" t="s">
        <v>2934</v>
      </c>
      <c r="E4253" s="2" t="s">
        <v>9809</v>
      </c>
      <c r="F4253" s="2" t="s">
        <v>29816</v>
      </c>
      <c r="G4253" s="2" t="s">
        <v>1882</v>
      </c>
      <c r="H4253" s="2" t="s">
        <v>29817</v>
      </c>
      <c r="I4253" s="2" t="s">
        <v>29818</v>
      </c>
      <c r="J4253" s="3" t="s">
        <v>29819</v>
      </c>
      <c r="K4253" s="4">
        <v>44331</v>
      </c>
      <c r="L4253" s="3" t="s">
        <v>29820</v>
      </c>
    </row>
    <row r="4254" spans="1:12" x14ac:dyDescent="0.2">
      <c r="A4254" s="1">
        <v>4253</v>
      </c>
      <c r="B4254" s="2" t="s">
        <v>29821</v>
      </c>
      <c r="C4254" s="2" t="s">
        <v>7026</v>
      </c>
      <c r="D4254" s="2" t="s">
        <v>1314</v>
      </c>
      <c r="E4254" s="2" t="s">
        <v>29822</v>
      </c>
      <c r="F4254" s="2" t="s">
        <v>29823</v>
      </c>
      <c r="G4254" s="2" t="s">
        <v>3271</v>
      </c>
      <c r="H4254" s="2" t="s">
        <v>29824</v>
      </c>
      <c r="I4254" s="2" t="s">
        <v>29825</v>
      </c>
      <c r="J4254" s="3" t="s">
        <v>29826</v>
      </c>
      <c r="K4254" s="4">
        <v>44011</v>
      </c>
      <c r="L4254" s="3" t="s">
        <v>29827</v>
      </c>
    </row>
    <row r="4255" spans="1:12" x14ac:dyDescent="0.2">
      <c r="A4255" s="1">
        <v>4254</v>
      </c>
      <c r="B4255" s="2" t="s">
        <v>29828</v>
      </c>
      <c r="C4255" s="2" t="s">
        <v>18225</v>
      </c>
      <c r="D4255" s="2" t="s">
        <v>8059</v>
      </c>
      <c r="E4255" s="2" t="s">
        <v>29829</v>
      </c>
      <c r="F4255" s="2" t="s">
        <v>1230</v>
      </c>
      <c r="G4255" s="2" t="s">
        <v>54</v>
      </c>
      <c r="H4255" s="2" t="s">
        <v>29830</v>
      </c>
      <c r="I4255" s="2" t="s">
        <v>29831</v>
      </c>
      <c r="J4255" s="3" t="s">
        <v>29832</v>
      </c>
      <c r="K4255" s="4">
        <v>44342</v>
      </c>
      <c r="L4255" s="3" t="s">
        <v>14733</v>
      </c>
    </row>
    <row r="4256" spans="1:12" x14ac:dyDescent="0.2">
      <c r="A4256" s="1">
        <v>4255</v>
      </c>
      <c r="B4256" s="2" t="s">
        <v>29833</v>
      </c>
      <c r="C4256" s="2" t="s">
        <v>5406</v>
      </c>
      <c r="D4256" s="2" t="s">
        <v>2124</v>
      </c>
      <c r="E4256" s="2" t="s">
        <v>29834</v>
      </c>
      <c r="F4256" s="2" t="s">
        <v>29835</v>
      </c>
      <c r="G4256" s="2" t="s">
        <v>3524</v>
      </c>
      <c r="H4256" s="2" t="s">
        <v>29836</v>
      </c>
      <c r="I4256" s="2" t="s">
        <v>29837</v>
      </c>
      <c r="J4256" s="3" t="s">
        <v>29838</v>
      </c>
      <c r="K4256" s="4">
        <v>44067</v>
      </c>
      <c r="L4256" s="3" t="s">
        <v>29839</v>
      </c>
    </row>
    <row r="4257" spans="1:12" x14ac:dyDescent="0.2">
      <c r="A4257" s="1">
        <v>4256</v>
      </c>
      <c r="B4257" s="2" t="s">
        <v>29840</v>
      </c>
      <c r="C4257" s="2" t="s">
        <v>1118</v>
      </c>
      <c r="D4257" s="2" t="s">
        <v>4705</v>
      </c>
      <c r="E4257" s="2" t="s">
        <v>29841</v>
      </c>
      <c r="F4257" s="2" t="s">
        <v>29842</v>
      </c>
      <c r="G4257" s="2" t="s">
        <v>3404</v>
      </c>
      <c r="H4257" s="2" t="s">
        <v>29843</v>
      </c>
      <c r="I4257" s="2" t="s">
        <v>29844</v>
      </c>
      <c r="J4257" s="3" t="s">
        <v>29845</v>
      </c>
      <c r="K4257" s="4">
        <v>44391</v>
      </c>
      <c r="L4257" s="3" t="s">
        <v>29846</v>
      </c>
    </row>
    <row r="4258" spans="1:12" x14ac:dyDescent="0.2">
      <c r="A4258" s="1">
        <v>4257</v>
      </c>
      <c r="B4258" s="2" t="s">
        <v>29847</v>
      </c>
      <c r="C4258" s="2" t="s">
        <v>416</v>
      </c>
      <c r="D4258" s="2" t="s">
        <v>4413</v>
      </c>
      <c r="E4258" s="2" t="s">
        <v>29848</v>
      </c>
      <c r="F4258" s="2" t="s">
        <v>29849</v>
      </c>
      <c r="G4258" s="2" t="s">
        <v>1389</v>
      </c>
      <c r="H4258" s="2" t="s">
        <v>29850</v>
      </c>
      <c r="I4258" s="2" t="s">
        <v>29851</v>
      </c>
      <c r="J4258" s="3" t="s">
        <v>29852</v>
      </c>
      <c r="K4258" s="4">
        <v>44391</v>
      </c>
      <c r="L4258" s="3" t="s">
        <v>29853</v>
      </c>
    </row>
    <row r="4259" spans="1:12" x14ac:dyDescent="0.2">
      <c r="A4259" s="1">
        <v>4258</v>
      </c>
      <c r="B4259" s="2" t="s">
        <v>29854</v>
      </c>
      <c r="C4259" s="2" t="s">
        <v>4846</v>
      </c>
      <c r="D4259" s="2" t="s">
        <v>861</v>
      </c>
      <c r="E4259" s="2" t="s">
        <v>29855</v>
      </c>
      <c r="F4259" s="2" t="s">
        <v>29856</v>
      </c>
      <c r="G4259" s="2" t="s">
        <v>1068</v>
      </c>
      <c r="H4259" s="2">
        <v>3252201649</v>
      </c>
      <c r="I4259" s="2" t="s">
        <v>29857</v>
      </c>
      <c r="J4259" s="3" t="s">
        <v>29858</v>
      </c>
      <c r="K4259" s="4">
        <v>44155</v>
      </c>
      <c r="L4259" s="3" t="s">
        <v>29859</v>
      </c>
    </row>
    <row r="4260" spans="1:12" x14ac:dyDescent="0.2">
      <c r="A4260" s="1">
        <v>4259</v>
      </c>
      <c r="B4260" s="2" t="s">
        <v>29860</v>
      </c>
      <c r="C4260" s="2" t="s">
        <v>2399</v>
      </c>
      <c r="D4260" s="2" t="s">
        <v>3934</v>
      </c>
      <c r="E4260" s="2" t="s">
        <v>29861</v>
      </c>
      <c r="F4260" s="2" t="s">
        <v>29862</v>
      </c>
      <c r="G4260" s="2" t="s">
        <v>1712</v>
      </c>
      <c r="H4260" s="2" t="s">
        <v>29863</v>
      </c>
      <c r="I4260" s="2" t="s">
        <v>29864</v>
      </c>
      <c r="J4260" s="3" t="s">
        <v>29865</v>
      </c>
      <c r="K4260" s="4">
        <v>44612</v>
      </c>
      <c r="L4260" s="3" t="s">
        <v>29866</v>
      </c>
    </row>
    <row r="4261" spans="1:12" x14ac:dyDescent="0.2">
      <c r="A4261" s="1">
        <v>4260</v>
      </c>
      <c r="B4261" s="2" t="s">
        <v>29867</v>
      </c>
      <c r="C4261" s="2" t="s">
        <v>2715</v>
      </c>
      <c r="D4261" s="2" t="s">
        <v>889</v>
      </c>
      <c r="E4261" s="2" t="s">
        <v>29868</v>
      </c>
      <c r="F4261" s="2" t="s">
        <v>29869</v>
      </c>
      <c r="G4261" s="2" t="s">
        <v>723</v>
      </c>
      <c r="H4261" s="2" t="s">
        <v>29870</v>
      </c>
      <c r="I4261" s="2" t="s">
        <v>29871</v>
      </c>
      <c r="J4261" s="3" t="s">
        <v>29872</v>
      </c>
      <c r="K4261" s="4">
        <v>44452</v>
      </c>
      <c r="L4261" s="3" t="s">
        <v>29873</v>
      </c>
    </row>
    <row r="4262" spans="1:12" x14ac:dyDescent="0.2">
      <c r="A4262" s="1">
        <v>4261</v>
      </c>
      <c r="B4262" s="2" t="s">
        <v>29874</v>
      </c>
      <c r="C4262" s="2" t="s">
        <v>307</v>
      </c>
      <c r="D4262" s="2" t="s">
        <v>7351</v>
      </c>
      <c r="E4262" s="2" t="s">
        <v>29875</v>
      </c>
      <c r="F4262" s="2" t="s">
        <v>29876</v>
      </c>
      <c r="G4262" s="2" t="s">
        <v>652</v>
      </c>
      <c r="H4262" s="2" t="s">
        <v>29877</v>
      </c>
      <c r="I4262" s="2">
        <f>1-782-588-3096</f>
        <v>-4465</v>
      </c>
      <c r="J4262" s="3" t="s">
        <v>29878</v>
      </c>
      <c r="K4262" s="4">
        <v>44460</v>
      </c>
      <c r="L4262" s="3" t="s">
        <v>22323</v>
      </c>
    </row>
    <row r="4263" spans="1:12" x14ac:dyDescent="0.2">
      <c r="A4263" s="1">
        <v>4262</v>
      </c>
      <c r="B4263" s="2" t="s">
        <v>29879</v>
      </c>
      <c r="C4263" s="2" t="s">
        <v>6063</v>
      </c>
      <c r="D4263" s="2" t="s">
        <v>15885</v>
      </c>
      <c r="E4263" s="2" t="s">
        <v>29880</v>
      </c>
      <c r="F4263" s="2" t="s">
        <v>29881</v>
      </c>
      <c r="G4263" s="2" t="s">
        <v>723</v>
      </c>
      <c r="H4263" s="2" t="s">
        <v>29882</v>
      </c>
      <c r="I4263" s="2">
        <v>9140786850</v>
      </c>
      <c r="J4263" s="3" t="s">
        <v>29883</v>
      </c>
      <c r="K4263" s="4">
        <v>43850</v>
      </c>
      <c r="L4263" s="3" t="s">
        <v>29884</v>
      </c>
    </row>
    <row r="4264" spans="1:12" x14ac:dyDescent="0.2">
      <c r="A4264" s="1">
        <v>4263</v>
      </c>
      <c r="B4264" s="2" t="s">
        <v>29885</v>
      </c>
      <c r="C4264" s="2" t="s">
        <v>5715</v>
      </c>
      <c r="D4264" s="2" t="s">
        <v>3190</v>
      </c>
      <c r="E4264" s="2" t="s">
        <v>29886</v>
      </c>
      <c r="F4264" s="2" t="s">
        <v>29887</v>
      </c>
      <c r="G4264" s="2" t="s">
        <v>227</v>
      </c>
      <c r="H4264" s="2">
        <v>7566662510</v>
      </c>
      <c r="I4264" s="2">
        <v>5103729025</v>
      </c>
      <c r="J4264" s="3" t="s">
        <v>29888</v>
      </c>
      <c r="K4264" s="4">
        <v>44454</v>
      </c>
      <c r="L4264" s="3" t="s">
        <v>29889</v>
      </c>
    </row>
    <row r="4265" spans="1:12" x14ac:dyDescent="0.2">
      <c r="A4265" s="1">
        <v>4264</v>
      </c>
      <c r="B4265" s="2" t="s">
        <v>29890</v>
      </c>
      <c r="C4265" s="2" t="s">
        <v>4208</v>
      </c>
      <c r="D4265" s="2" t="s">
        <v>2768</v>
      </c>
      <c r="E4265" s="2" t="s">
        <v>29891</v>
      </c>
      <c r="F4265" s="2" t="s">
        <v>29892</v>
      </c>
      <c r="G4265" s="2" t="s">
        <v>6294</v>
      </c>
      <c r="H4265" s="2" t="s">
        <v>29893</v>
      </c>
      <c r="I4265" s="2" t="s">
        <v>29894</v>
      </c>
      <c r="J4265" s="3" t="s">
        <v>29895</v>
      </c>
      <c r="K4265" s="4">
        <v>44056</v>
      </c>
      <c r="L4265" s="3" t="s">
        <v>29896</v>
      </c>
    </row>
    <row r="4266" spans="1:12" x14ac:dyDescent="0.2">
      <c r="A4266" s="1">
        <v>4265</v>
      </c>
      <c r="B4266" s="2" t="s">
        <v>29897</v>
      </c>
      <c r="C4266" s="2" t="s">
        <v>2734</v>
      </c>
      <c r="D4266" s="2" t="s">
        <v>5153</v>
      </c>
      <c r="E4266" s="2" t="s">
        <v>29898</v>
      </c>
      <c r="F4266" s="2" t="s">
        <v>29899</v>
      </c>
      <c r="G4266" s="2" t="s">
        <v>437</v>
      </c>
      <c r="H4266" s="2">
        <f>1-756-507-8050</f>
        <v>-9312</v>
      </c>
      <c r="I4266" s="2" t="s">
        <v>29900</v>
      </c>
      <c r="J4266" s="3" t="s">
        <v>29901</v>
      </c>
      <c r="K4266" s="4">
        <v>43924</v>
      </c>
      <c r="L4266" s="3" t="s">
        <v>29902</v>
      </c>
    </row>
    <row r="4267" spans="1:12" x14ac:dyDescent="0.2">
      <c r="A4267" s="1">
        <v>4266</v>
      </c>
      <c r="B4267" s="2" t="s">
        <v>29903</v>
      </c>
      <c r="C4267" s="2" t="s">
        <v>2450</v>
      </c>
      <c r="D4267" s="2" t="s">
        <v>1699</v>
      </c>
      <c r="E4267" s="2" t="s">
        <v>29904</v>
      </c>
      <c r="F4267" s="2" t="s">
        <v>29905</v>
      </c>
      <c r="G4267" s="2" t="s">
        <v>1973</v>
      </c>
      <c r="H4267" s="2">
        <f>1-845-197-6353</f>
        <v>-7394</v>
      </c>
      <c r="I4267" s="2" t="s">
        <v>29906</v>
      </c>
      <c r="J4267" s="3" t="s">
        <v>29907</v>
      </c>
      <c r="K4267" s="4">
        <v>43979</v>
      </c>
      <c r="L4267" s="3" t="s">
        <v>29908</v>
      </c>
    </row>
    <row r="4268" spans="1:12" x14ac:dyDescent="0.2">
      <c r="A4268" s="1">
        <v>4267</v>
      </c>
      <c r="B4268" s="2" t="s">
        <v>29909</v>
      </c>
      <c r="C4268" s="2" t="s">
        <v>6355</v>
      </c>
      <c r="D4268" s="2" t="s">
        <v>8253</v>
      </c>
      <c r="E4268" s="2" t="s">
        <v>29910</v>
      </c>
      <c r="F4268" s="2" t="s">
        <v>29911</v>
      </c>
      <c r="G4268" s="2" t="s">
        <v>3848</v>
      </c>
      <c r="H4268" s="2" t="s">
        <v>29912</v>
      </c>
      <c r="I4268" s="2" t="s">
        <v>29913</v>
      </c>
      <c r="J4268" s="3" t="s">
        <v>29914</v>
      </c>
      <c r="K4268" s="4">
        <v>43976</v>
      </c>
      <c r="L4268" s="3" t="s">
        <v>29915</v>
      </c>
    </row>
    <row r="4269" spans="1:12" x14ac:dyDescent="0.2">
      <c r="A4269" s="1">
        <v>4268</v>
      </c>
      <c r="B4269" s="2" t="s">
        <v>29916</v>
      </c>
      <c r="C4269" s="2" t="s">
        <v>7443</v>
      </c>
      <c r="D4269" s="2" t="s">
        <v>6156</v>
      </c>
      <c r="E4269" s="2" t="s">
        <v>29917</v>
      </c>
      <c r="F4269" s="2" t="s">
        <v>29918</v>
      </c>
      <c r="G4269" s="2" t="s">
        <v>1050</v>
      </c>
      <c r="H4269" s="2" t="s">
        <v>29919</v>
      </c>
      <c r="I4269" s="2" t="s">
        <v>29920</v>
      </c>
      <c r="J4269" s="3" t="s">
        <v>29921</v>
      </c>
      <c r="K4269" s="4">
        <v>44626</v>
      </c>
      <c r="L4269" s="3" t="s">
        <v>29922</v>
      </c>
    </row>
    <row r="4270" spans="1:12" x14ac:dyDescent="0.2">
      <c r="A4270" s="1">
        <v>4269</v>
      </c>
      <c r="B4270" s="2" t="s">
        <v>29923</v>
      </c>
      <c r="C4270" s="2" t="s">
        <v>2743</v>
      </c>
      <c r="D4270" s="2" t="s">
        <v>1118</v>
      </c>
      <c r="E4270" s="2" t="s">
        <v>29924</v>
      </c>
      <c r="F4270" s="2" t="s">
        <v>29925</v>
      </c>
      <c r="G4270" s="2" t="s">
        <v>3302</v>
      </c>
      <c r="H4270" s="2" t="s">
        <v>29926</v>
      </c>
      <c r="I4270" s="2">
        <v>5987445257</v>
      </c>
      <c r="J4270" s="3" t="s">
        <v>29927</v>
      </c>
      <c r="K4270" s="4">
        <v>44197</v>
      </c>
      <c r="L4270" s="3" t="s">
        <v>29928</v>
      </c>
    </row>
    <row r="4271" spans="1:12" x14ac:dyDescent="0.2">
      <c r="A4271" s="1">
        <v>4270</v>
      </c>
      <c r="B4271" s="2" t="s">
        <v>29929</v>
      </c>
      <c r="C4271" s="2" t="s">
        <v>8670</v>
      </c>
      <c r="D4271" s="2" t="s">
        <v>3744</v>
      </c>
      <c r="E4271" s="2" t="s">
        <v>29930</v>
      </c>
      <c r="F4271" s="2" t="s">
        <v>29931</v>
      </c>
      <c r="G4271" s="2" t="s">
        <v>1148</v>
      </c>
      <c r="H4271" s="2" t="s">
        <v>29932</v>
      </c>
      <c r="I4271" s="2">
        <v>6139094329</v>
      </c>
      <c r="J4271" s="3" t="s">
        <v>29933</v>
      </c>
      <c r="K4271" s="4">
        <v>43934</v>
      </c>
      <c r="L4271" s="3" t="s">
        <v>3382</v>
      </c>
    </row>
    <row r="4272" spans="1:12" x14ac:dyDescent="0.2">
      <c r="A4272" s="1">
        <v>4271</v>
      </c>
      <c r="B4272" s="2" t="s">
        <v>29934</v>
      </c>
      <c r="C4272" s="2" t="s">
        <v>8670</v>
      </c>
      <c r="D4272" s="2" t="s">
        <v>2324</v>
      </c>
      <c r="E4272" s="2" t="s">
        <v>29935</v>
      </c>
      <c r="F4272" s="2" t="s">
        <v>29936</v>
      </c>
      <c r="G4272" s="2" t="s">
        <v>705</v>
      </c>
      <c r="H4272" s="2" t="s">
        <v>29937</v>
      </c>
      <c r="I4272" s="2" t="s">
        <v>29938</v>
      </c>
      <c r="J4272" s="3" t="s">
        <v>29939</v>
      </c>
      <c r="K4272" s="4">
        <v>44200</v>
      </c>
      <c r="L4272" s="3" t="s">
        <v>16304</v>
      </c>
    </row>
    <row r="4273" spans="1:12" x14ac:dyDescent="0.2">
      <c r="A4273" s="1">
        <v>4272</v>
      </c>
      <c r="B4273" s="2" t="s">
        <v>29940</v>
      </c>
      <c r="C4273" s="2" t="s">
        <v>7645</v>
      </c>
      <c r="D4273" s="2" t="s">
        <v>7896</v>
      </c>
      <c r="E4273" s="2" t="s">
        <v>29941</v>
      </c>
      <c r="F4273" s="2" t="s">
        <v>29942</v>
      </c>
      <c r="G4273" s="2" t="s">
        <v>369</v>
      </c>
      <c r="H4273" s="2" t="s">
        <v>29943</v>
      </c>
      <c r="I4273" s="2" t="s">
        <v>29944</v>
      </c>
      <c r="J4273" s="3" t="s">
        <v>29945</v>
      </c>
      <c r="K4273" s="4">
        <v>44379</v>
      </c>
      <c r="L4273" s="3" t="s">
        <v>29946</v>
      </c>
    </row>
    <row r="4274" spans="1:12" x14ac:dyDescent="0.2">
      <c r="A4274" s="1">
        <v>4273</v>
      </c>
      <c r="B4274" s="2" t="s">
        <v>29947</v>
      </c>
      <c r="C4274" s="2" t="s">
        <v>1019</v>
      </c>
      <c r="D4274" s="2" t="s">
        <v>2171</v>
      </c>
      <c r="E4274" s="2" t="s">
        <v>29948</v>
      </c>
      <c r="F4274" s="2" t="s">
        <v>12401</v>
      </c>
      <c r="G4274" s="2" t="s">
        <v>2515</v>
      </c>
      <c r="H4274" s="2" t="s">
        <v>29949</v>
      </c>
      <c r="I4274" s="2" t="s">
        <v>29950</v>
      </c>
      <c r="J4274" s="3" t="s">
        <v>29951</v>
      </c>
      <c r="K4274" s="4">
        <v>44215</v>
      </c>
      <c r="L4274" s="3" t="s">
        <v>3074</v>
      </c>
    </row>
    <row r="4275" spans="1:12" x14ac:dyDescent="0.2">
      <c r="A4275" s="1">
        <v>4274</v>
      </c>
      <c r="B4275" s="2" t="s">
        <v>29952</v>
      </c>
      <c r="C4275" s="2" t="s">
        <v>10859</v>
      </c>
      <c r="D4275" s="2" t="s">
        <v>2494</v>
      </c>
      <c r="E4275" s="2" t="s">
        <v>29953</v>
      </c>
      <c r="F4275" s="2" t="s">
        <v>7863</v>
      </c>
      <c r="G4275" s="2" t="s">
        <v>2487</v>
      </c>
      <c r="H4275" s="2" t="s">
        <v>29954</v>
      </c>
      <c r="I4275" s="2" t="s">
        <v>29955</v>
      </c>
      <c r="J4275" s="3" t="s">
        <v>29956</v>
      </c>
      <c r="K4275" s="4">
        <v>43957</v>
      </c>
      <c r="L4275" s="3" t="s">
        <v>29957</v>
      </c>
    </row>
    <row r="4276" spans="1:12" x14ac:dyDescent="0.2">
      <c r="A4276" s="1">
        <v>4275</v>
      </c>
      <c r="B4276" s="2" t="s">
        <v>29958</v>
      </c>
      <c r="C4276" s="2" t="s">
        <v>9270</v>
      </c>
      <c r="D4276" s="2" t="s">
        <v>3531</v>
      </c>
      <c r="E4276" s="2" t="s">
        <v>29959</v>
      </c>
      <c r="F4276" s="2" t="s">
        <v>14597</v>
      </c>
      <c r="G4276" s="2" t="s">
        <v>4353</v>
      </c>
      <c r="H4276" s="2" t="s">
        <v>29960</v>
      </c>
      <c r="I4276" s="2">
        <v>6591009337</v>
      </c>
      <c r="J4276" s="3" t="s">
        <v>29961</v>
      </c>
      <c r="K4276" s="4">
        <v>44091</v>
      </c>
      <c r="L4276" s="3" t="s">
        <v>29962</v>
      </c>
    </row>
    <row r="4277" spans="1:12" x14ac:dyDescent="0.2">
      <c r="A4277" s="1">
        <v>4276</v>
      </c>
      <c r="B4277" s="2" t="s">
        <v>29963</v>
      </c>
      <c r="C4277" s="2" t="s">
        <v>7645</v>
      </c>
      <c r="D4277" s="2" t="s">
        <v>4513</v>
      </c>
      <c r="E4277" s="2" t="s">
        <v>29964</v>
      </c>
      <c r="F4277" s="2" t="s">
        <v>29965</v>
      </c>
      <c r="G4277" s="2" t="s">
        <v>3623</v>
      </c>
      <c r="H4277" s="2" t="s">
        <v>29966</v>
      </c>
      <c r="I4277" s="2" t="s">
        <v>29967</v>
      </c>
      <c r="J4277" s="3" t="s">
        <v>29968</v>
      </c>
      <c r="K4277" s="4">
        <v>44301</v>
      </c>
      <c r="L4277" s="3" t="s">
        <v>29969</v>
      </c>
    </row>
    <row r="4278" spans="1:12" x14ac:dyDescent="0.2">
      <c r="A4278" s="1">
        <v>4277</v>
      </c>
      <c r="B4278" s="2" t="s">
        <v>29970</v>
      </c>
      <c r="C4278" s="2" t="s">
        <v>4458</v>
      </c>
      <c r="D4278" s="2" t="s">
        <v>2841</v>
      </c>
      <c r="E4278" s="2" t="s">
        <v>29971</v>
      </c>
      <c r="F4278" s="2" t="s">
        <v>29972</v>
      </c>
      <c r="G4278" s="2" t="s">
        <v>3679</v>
      </c>
      <c r="H4278" s="2" t="s">
        <v>29973</v>
      </c>
      <c r="I4278" s="2" t="s">
        <v>29974</v>
      </c>
      <c r="J4278" s="3" t="s">
        <v>29975</v>
      </c>
      <c r="K4278" s="4">
        <v>44216</v>
      </c>
      <c r="L4278" s="3" t="s">
        <v>29976</v>
      </c>
    </row>
    <row r="4279" spans="1:12" x14ac:dyDescent="0.2">
      <c r="A4279" s="1">
        <v>4278</v>
      </c>
      <c r="B4279" s="2" t="s">
        <v>29977</v>
      </c>
      <c r="C4279" s="2" t="s">
        <v>5084</v>
      </c>
      <c r="D4279" s="2" t="s">
        <v>5243</v>
      </c>
      <c r="E4279" s="2" t="s">
        <v>29978</v>
      </c>
      <c r="F4279" s="2" t="s">
        <v>29979</v>
      </c>
      <c r="G4279" s="2" t="s">
        <v>1158</v>
      </c>
      <c r="H4279" s="2" t="s">
        <v>29980</v>
      </c>
      <c r="I4279" s="2" t="s">
        <v>29981</v>
      </c>
      <c r="J4279" s="3" t="s">
        <v>29982</v>
      </c>
      <c r="K4279" s="4">
        <v>44543</v>
      </c>
      <c r="L4279" s="3" t="s">
        <v>29983</v>
      </c>
    </row>
    <row r="4280" spans="1:12" x14ac:dyDescent="0.2">
      <c r="A4280" s="1">
        <v>4279</v>
      </c>
      <c r="B4280" s="2" t="s">
        <v>29984</v>
      </c>
      <c r="C4280" s="2" t="s">
        <v>3401</v>
      </c>
      <c r="D4280" s="2" t="s">
        <v>10851</v>
      </c>
      <c r="E4280" s="2" t="s">
        <v>29985</v>
      </c>
      <c r="F4280" s="2" t="s">
        <v>29986</v>
      </c>
      <c r="G4280" s="2" t="s">
        <v>3623</v>
      </c>
      <c r="H4280" s="2">
        <f>1-305-352-6984</f>
        <v>-7640</v>
      </c>
      <c r="I4280" s="2">
        <f>1-790-4-7586</f>
        <v>-8379</v>
      </c>
      <c r="J4280" s="3" t="s">
        <v>29987</v>
      </c>
      <c r="K4280" s="4">
        <v>44301</v>
      </c>
      <c r="L4280" s="3" t="s">
        <v>29988</v>
      </c>
    </row>
    <row r="4281" spans="1:12" x14ac:dyDescent="0.2">
      <c r="A4281" s="1">
        <v>4280</v>
      </c>
      <c r="B4281" s="2" t="s">
        <v>29989</v>
      </c>
      <c r="C4281" s="2" t="s">
        <v>233</v>
      </c>
      <c r="D4281" s="2" t="s">
        <v>5892</v>
      </c>
      <c r="E4281" s="2" t="s">
        <v>29990</v>
      </c>
      <c r="F4281" s="2" t="s">
        <v>29991</v>
      </c>
      <c r="G4281" s="2" t="s">
        <v>7850</v>
      </c>
      <c r="H4281" s="2" t="s">
        <v>29992</v>
      </c>
      <c r="I4281" s="2" t="s">
        <v>29993</v>
      </c>
      <c r="J4281" s="3" t="s">
        <v>29994</v>
      </c>
      <c r="K4281" s="4">
        <v>44259</v>
      </c>
      <c r="L4281" s="3" t="s">
        <v>29995</v>
      </c>
    </row>
    <row r="4282" spans="1:12" x14ac:dyDescent="0.2">
      <c r="A4282" s="1">
        <v>4281</v>
      </c>
      <c r="B4282" s="2" t="s">
        <v>29996</v>
      </c>
      <c r="C4282" s="2" t="s">
        <v>1192</v>
      </c>
      <c r="D4282" s="2" t="s">
        <v>2324</v>
      </c>
      <c r="E4282" s="2" t="s">
        <v>29997</v>
      </c>
      <c r="F4282" s="2" t="s">
        <v>29998</v>
      </c>
      <c r="G4282" s="2" t="s">
        <v>6200</v>
      </c>
      <c r="H4282" s="2" t="s">
        <v>29999</v>
      </c>
      <c r="I4282" s="2" t="s">
        <v>30000</v>
      </c>
      <c r="J4282" s="3" t="s">
        <v>30001</v>
      </c>
      <c r="K4282" s="4">
        <v>44519</v>
      </c>
      <c r="L4282" s="3" t="s">
        <v>15923</v>
      </c>
    </row>
    <row r="4283" spans="1:12" x14ac:dyDescent="0.2">
      <c r="A4283" s="1">
        <v>4282</v>
      </c>
      <c r="B4283" s="2" t="s">
        <v>30002</v>
      </c>
      <c r="C4283" s="2" t="s">
        <v>6080</v>
      </c>
      <c r="D4283" s="2" t="s">
        <v>614</v>
      </c>
      <c r="E4283" s="2" t="s">
        <v>30003</v>
      </c>
      <c r="F4283" s="2" t="s">
        <v>30004</v>
      </c>
      <c r="G4283" s="2" t="s">
        <v>340</v>
      </c>
      <c r="H4283" s="2" t="s">
        <v>30005</v>
      </c>
      <c r="I4283" s="2" t="s">
        <v>30006</v>
      </c>
      <c r="J4283" s="3" t="s">
        <v>30007</v>
      </c>
      <c r="K4283" s="4">
        <v>44681</v>
      </c>
      <c r="L4283" s="3" t="s">
        <v>14522</v>
      </c>
    </row>
    <row r="4284" spans="1:12" x14ac:dyDescent="0.2">
      <c r="A4284" s="1">
        <v>4283</v>
      </c>
      <c r="B4284" s="2" t="s">
        <v>30008</v>
      </c>
      <c r="C4284" s="2" t="s">
        <v>10698</v>
      </c>
      <c r="D4284" s="2" t="s">
        <v>14576</v>
      </c>
      <c r="E4284" s="2" t="s">
        <v>30009</v>
      </c>
      <c r="F4284" s="2" t="s">
        <v>22487</v>
      </c>
      <c r="G4284" s="2" t="s">
        <v>17591</v>
      </c>
      <c r="H4284" s="2" t="s">
        <v>30010</v>
      </c>
      <c r="I4284" s="2" t="s">
        <v>30011</v>
      </c>
      <c r="J4284" s="3" t="s">
        <v>30012</v>
      </c>
      <c r="K4284" s="4">
        <v>44652</v>
      </c>
      <c r="L4284" s="3" t="s">
        <v>30013</v>
      </c>
    </row>
    <row r="4285" spans="1:12" x14ac:dyDescent="0.2">
      <c r="A4285" s="1">
        <v>4284</v>
      </c>
      <c r="B4285" s="2" t="s">
        <v>30014</v>
      </c>
      <c r="C4285" s="2" t="s">
        <v>1752</v>
      </c>
      <c r="D4285" s="2" t="s">
        <v>10431</v>
      </c>
      <c r="E4285" s="2" t="s">
        <v>30015</v>
      </c>
      <c r="F4285" s="2" t="s">
        <v>30016</v>
      </c>
      <c r="G4285" s="2" t="s">
        <v>1506</v>
      </c>
      <c r="H4285" s="2" t="s">
        <v>30017</v>
      </c>
      <c r="I4285" s="2" t="s">
        <v>30018</v>
      </c>
      <c r="J4285" s="3" t="s">
        <v>30019</v>
      </c>
      <c r="K4285" s="4">
        <v>44168</v>
      </c>
      <c r="L4285" s="3" t="s">
        <v>30020</v>
      </c>
    </row>
    <row r="4286" spans="1:12" x14ac:dyDescent="0.2">
      <c r="A4286" s="1">
        <v>4285</v>
      </c>
      <c r="B4286" s="2" t="s">
        <v>30021</v>
      </c>
      <c r="C4286" s="2" t="s">
        <v>289</v>
      </c>
      <c r="D4286" s="2" t="s">
        <v>12698</v>
      </c>
      <c r="E4286" s="2" t="s">
        <v>3566</v>
      </c>
      <c r="F4286" s="2" t="s">
        <v>30022</v>
      </c>
      <c r="G4286" s="2" t="s">
        <v>530</v>
      </c>
      <c r="H4286" s="2" t="s">
        <v>30023</v>
      </c>
      <c r="I4286" s="2">
        <v>1204543866</v>
      </c>
      <c r="J4286" s="3" t="s">
        <v>30024</v>
      </c>
      <c r="K4286" s="4">
        <v>44395</v>
      </c>
      <c r="L4286" s="3" t="s">
        <v>30025</v>
      </c>
    </row>
    <row r="4287" spans="1:12" x14ac:dyDescent="0.2">
      <c r="A4287" s="1">
        <v>4286</v>
      </c>
      <c r="B4287" s="2" t="s">
        <v>30026</v>
      </c>
      <c r="C4287" s="2" t="s">
        <v>6095</v>
      </c>
      <c r="D4287" s="2" t="s">
        <v>16116</v>
      </c>
      <c r="E4287" s="2" t="s">
        <v>30027</v>
      </c>
      <c r="F4287" s="2" t="s">
        <v>30028</v>
      </c>
      <c r="G4287" s="2" t="s">
        <v>1702</v>
      </c>
      <c r="H4287" s="2">
        <v>6528480194</v>
      </c>
      <c r="I4287" s="2" t="s">
        <v>30029</v>
      </c>
      <c r="J4287" s="3" t="s">
        <v>30030</v>
      </c>
      <c r="K4287" s="4">
        <v>43963</v>
      </c>
      <c r="L4287" s="3" t="s">
        <v>30031</v>
      </c>
    </row>
    <row r="4288" spans="1:12" x14ac:dyDescent="0.2">
      <c r="A4288" s="1">
        <v>4287</v>
      </c>
      <c r="B4288" s="2" t="s">
        <v>30032</v>
      </c>
      <c r="C4288" s="2" t="s">
        <v>7144</v>
      </c>
      <c r="D4288" s="2" t="s">
        <v>1210</v>
      </c>
      <c r="E4288" s="2" t="s">
        <v>30033</v>
      </c>
      <c r="F4288" s="2" t="s">
        <v>16911</v>
      </c>
      <c r="G4288" s="2" t="s">
        <v>7639</v>
      </c>
      <c r="H4288" s="2" t="s">
        <v>30034</v>
      </c>
      <c r="I4288" s="2" t="s">
        <v>30035</v>
      </c>
      <c r="J4288" s="3" t="s">
        <v>30036</v>
      </c>
      <c r="K4288" s="4">
        <v>44073</v>
      </c>
      <c r="L4288" s="3" t="s">
        <v>30037</v>
      </c>
    </row>
    <row r="4289" spans="1:12" x14ac:dyDescent="0.2">
      <c r="A4289" s="1">
        <v>4288</v>
      </c>
      <c r="B4289" s="2" t="s">
        <v>30038</v>
      </c>
      <c r="C4289" s="2" t="s">
        <v>5608</v>
      </c>
      <c r="D4289" s="2" t="s">
        <v>19379</v>
      </c>
      <c r="E4289" s="2" t="s">
        <v>30039</v>
      </c>
      <c r="F4289" s="2" t="s">
        <v>30040</v>
      </c>
      <c r="G4289" s="2" t="s">
        <v>1336</v>
      </c>
      <c r="H4289" s="2" t="s">
        <v>30041</v>
      </c>
      <c r="I4289" s="2" t="s">
        <v>30042</v>
      </c>
      <c r="J4289" s="3" t="s">
        <v>30043</v>
      </c>
      <c r="K4289" s="4">
        <v>44034</v>
      </c>
      <c r="L4289" s="3" t="s">
        <v>30044</v>
      </c>
    </row>
    <row r="4290" spans="1:12" x14ac:dyDescent="0.2">
      <c r="A4290" s="1">
        <v>4289</v>
      </c>
      <c r="B4290" s="2" t="s">
        <v>30045</v>
      </c>
      <c r="C4290" s="2" t="s">
        <v>11916</v>
      </c>
      <c r="D4290" s="2" t="s">
        <v>3789</v>
      </c>
      <c r="E4290" s="2" t="s">
        <v>30046</v>
      </c>
      <c r="F4290" s="2" t="s">
        <v>30047</v>
      </c>
      <c r="G4290" s="2" t="s">
        <v>36</v>
      </c>
      <c r="H4290" s="2" t="s">
        <v>30048</v>
      </c>
      <c r="I4290" s="2">
        <f>1-491-380-387</f>
        <v>-1257</v>
      </c>
      <c r="J4290" s="3" t="s">
        <v>30049</v>
      </c>
      <c r="K4290" s="4">
        <v>43992</v>
      </c>
      <c r="L4290" s="3" t="s">
        <v>30050</v>
      </c>
    </row>
    <row r="4291" spans="1:12" x14ac:dyDescent="0.2">
      <c r="A4291" s="1">
        <v>4290</v>
      </c>
      <c r="B4291" s="2" t="s">
        <v>30051</v>
      </c>
      <c r="C4291" s="2" t="s">
        <v>1633</v>
      </c>
      <c r="D4291" s="2" t="s">
        <v>14155</v>
      </c>
      <c r="E4291" s="2" t="s">
        <v>30052</v>
      </c>
      <c r="F4291" s="2" t="s">
        <v>30053</v>
      </c>
      <c r="G4291" s="2" t="s">
        <v>2307</v>
      </c>
      <c r="H4291" s="2" t="s">
        <v>30054</v>
      </c>
      <c r="I4291" s="2" t="s">
        <v>30055</v>
      </c>
      <c r="J4291" s="3" t="s">
        <v>30056</v>
      </c>
      <c r="K4291" s="4">
        <v>44208</v>
      </c>
      <c r="L4291" s="3" t="s">
        <v>30057</v>
      </c>
    </row>
    <row r="4292" spans="1:12" x14ac:dyDescent="0.2">
      <c r="A4292" s="1">
        <v>4291</v>
      </c>
      <c r="B4292" s="2" t="s">
        <v>30058</v>
      </c>
      <c r="C4292" s="2" t="s">
        <v>8375</v>
      </c>
      <c r="D4292" s="2" t="s">
        <v>18666</v>
      </c>
      <c r="E4292" s="2" t="s">
        <v>30059</v>
      </c>
      <c r="F4292" s="2" t="s">
        <v>30060</v>
      </c>
      <c r="G4292" s="2" t="s">
        <v>17591</v>
      </c>
      <c r="H4292" s="2" t="s">
        <v>30061</v>
      </c>
      <c r="I4292" s="2" t="s">
        <v>30062</v>
      </c>
      <c r="J4292" s="3" t="s">
        <v>30063</v>
      </c>
      <c r="K4292" s="4">
        <v>44533</v>
      </c>
      <c r="L4292" s="3" t="s">
        <v>30064</v>
      </c>
    </row>
    <row r="4293" spans="1:12" x14ac:dyDescent="0.2">
      <c r="A4293" s="1">
        <v>4292</v>
      </c>
      <c r="B4293" s="2" t="s">
        <v>30065</v>
      </c>
      <c r="C4293" s="2" t="s">
        <v>7026</v>
      </c>
      <c r="D4293" s="2" t="s">
        <v>4064</v>
      </c>
      <c r="E4293" s="2" t="s">
        <v>30066</v>
      </c>
      <c r="F4293" s="2" t="s">
        <v>30067</v>
      </c>
      <c r="G4293" s="2" t="s">
        <v>2015</v>
      </c>
      <c r="H4293" s="2" t="s">
        <v>30068</v>
      </c>
      <c r="I4293" s="2" t="s">
        <v>30069</v>
      </c>
      <c r="J4293" s="3" t="s">
        <v>30070</v>
      </c>
      <c r="K4293" s="4">
        <v>44019</v>
      </c>
      <c r="L4293" s="3" t="s">
        <v>30071</v>
      </c>
    </row>
    <row r="4294" spans="1:12" x14ac:dyDescent="0.2">
      <c r="A4294" s="1">
        <v>4293</v>
      </c>
      <c r="B4294" s="2" t="s">
        <v>30072</v>
      </c>
      <c r="C4294" s="2" t="s">
        <v>2640</v>
      </c>
      <c r="D4294" s="2" t="s">
        <v>1549</v>
      </c>
      <c r="E4294" s="2" t="s">
        <v>30073</v>
      </c>
      <c r="F4294" s="2" t="s">
        <v>22347</v>
      </c>
      <c r="G4294" s="2" t="s">
        <v>6294</v>
      </c>
      <c r="H4294" s="2" t="s">
        <v>30074</v>
      </c>
      <c r="I4294" s="2" t="s">
        <v>30075</v>
      </c>
      <c r="J4294" s="3" t="s">
        <v>30076</v>
      </c>
      <c r="K4294" s="4">
        <v>44402</v>
      </c>
      <c r="L4294" s="3" t="s">
        <v>30077</v>
      </c>
    </row>
    <row r="4295" spans="1:12" x14ac:dyDescent="0.2">
      <c r="A4295" s="1">
        <v>4294</v>
      </c>
      <c r="B4295" s="2" t="s">
        <v>30078</v>
      </c>
      <c r="C4295" s="2" t="s">
        <v>8909</v>
      </c>
      <c r="D4295" s="2" t="s">
        <v>2699</v>
      </c>
      <c r="E4295" s="2" t="s">
        <v>30079</v>
      </c>
      <c r="F4295" s="2" t="s">
        <v>30080</v>
      </c>
      <c r="G4295" s="2" t="s">
        <v>3271</v>
      </c>
      <c r="H4295" s="2" t="s">
        <v>30081</v>
      </c>
      <c r="I4295" s="2" t="s">
        <v>30082</v>
      </c>
      <c r="J4295" s="3" t="s">
        <v>30083</v>
      </c>
      <c r="K4295" s="4">
        <v>44526</v>
      </c>
      <c r="L4295" s="3" t="s">
        <v>30084</v>
      </c>
    </row>
    <row r="4296" spans="1:12" x14ac:dyDescent="0.2">
      <c r="A4296" s="1">
        <v>4295</v>
      </c>
      <c r="B4296" s="2" t="s">
        <v>30085</v>
      </c>
      <c r="C4296" s="2" t="s">
        <v>546</v>
      </c>
      <c r="D4296" s="2" t="s">
        <v>2205</v>
      </c>
      <c r="E4296" s="2" t="s">
        <v>8732</v>
      </c>
      <c r="F4296" s="2" t="s">
        <v>30086</v>
      </c>
      <c r="G4296" s="2" t="s">
        <v>217</v>
      </c>
      <c r="H4296" s="2" t="s">
        <v>30087</v>
      </c>
      <c r="I4296" s="2" t="s">
        <v>30088</v>
      </c>
      <c r="J4296" s="3" t="s">
        <v>30089</v>
      </c>
      <c r="K4296" s="4">
        <v>43863</v>
      </c>
      <c r="L4296" s="3" t="s">
        <v>3595</v>
      </c>
    </row>
    <row r="4297" spans="1:12" x14ac:dyDescent="0.2">
      <c r="A4297" s="1">
        <v>4296</v>
      </c>
      <c r="B4297" s="2" t="s">
        <v>30090</v>
      </c>
      <c r="C4297" s="2" t="s">
        <v>3165</v>
      </c>
      <c r="D4297" s="2" t="s">
        <v>4655</v>
      </c>
      <c r="E4297" s="2" t="s">
        <v>30091</v>
      </c>
      <c r="F4297" s="2" t="s">
        <v>30092</v>
      </c>
      <c r="G4297" s="2" t="s">
        <v>2191</v>
      </c>
      <c r="H4297" s="2" t="s">
        <v>30093</v>
      </c>
      <c r="I4297" s="2" t="s">
        <v>30094</v>
      </c>
      <c r="J4297" s="3" t="s">
        <v>30095</v>
      </c>
      <c r="K4297" s="4">
        <v>44003</v>
      </c>
      <c r="L4297" s="3" t="s">
        <v>30096</v>
      </c>
    </row>
    <row r="4298" spans="1:12" x14ac:dyDescent="0.2">
      <c r="A4298" s="1">
        <v>4297</v>
      </c>
      <c r="B4298" s="2" t="s">
        <v>30097</v>
      </c>
      <c r="C4298" s="2" t="s">
        <v>982</v>
      </c>
      <c r="D4298" s="2" t="s">
        <v>27989</v>
      </c>
      <c r="E4298" s="2" t="s">
        <v>30098</v>
      </c>
      <c r="F4298" s="2" t="s">
        <v>30099</v>
      </c>
      <c r="G4298" s="2" t="s">
        <v>247</v>
      </c>
      <c r="H4298" s="2" t="s">
        <v>30100</v>
      </c>
      <c r="I4298" s="2" t="s">
        <v>30101</v>
      </c>
      <c r="J4298" s="3" t="s">
        <v>30102</v>
      </c>
      <c r="K4298" s="4">
        <v>44022</v>
      </c>
      <c r="L4298" s="3" t="s">
        <v>30103</v>
      </c>
    </row>
    <row r="4299" spans="1:12" x14ac:dyDescent="0.2">
      <c r="A4299" s="1">
        <v>4298</v>
      </c>
      <c r="B4299" s="2" t="s">
        <v>30104</v>
      </c>
      <c r="C4299" s="2" t="s">
        <v>982</v>
      </c>
      <c r="D4299" s="2" t="s">
        <v>15710</v>
      </c>
      <c r="E4299" s="2" t="s">
        <v>30105</v>
      </c>
      <c r="F4299" s="2" t="s">
        <v>30106</v>
      </c>
      <c r="G4299" s="2" t="s">
        <v>4149</v>
      </c>
      <c r="H4299" s="2" t="s">
        <v>30107</v>
      </c>
      <c r="I4299" s="2" t="s">
        <v>30108</v>
      </c>
      <c r="J4299" s="3" t="s">
        <v>30109</v>
      </c>
      <c r="K4299" s="4">
        <v>44692</v>
      </c>
      <c r="L4299" s="3" t="s">
        <v>30110</v>
      </c>
    </row>
    <row r="4300" spans="1:12" x14ac:dyDescent="0.2">
      <c r="A4300" s="1">
        <v>4299</v>
      </c>
      <c r="B4300" s="2" t="s">
        <v>30111</v>
      </c>
      <c r="C4300" s="2" t="s">
        <v>213</v>
      </c>
      <c r="D4300" s="2" t="s">
        <v>18666</v>
      </c>
      <c r="E4300" s="2" t="s">
        <v>30112</v>
      </c>
      <c r="F4300" s="2" t="s">
        <v>30113</v>
      </c>
      <c r="G4300" s="2" t="s">
        <v>1239</v>
      </c>
      <c r="H4300" s="2" t="s">
        <v>30114</v>
      </c>
      <c r="I4300" s="2" t="s">
        <v>30115</v>
      </c>
      <c r="J4300" s="3" t="s">
        <v>30116</v>
      </c>
      <c r="K4300" s="4">
        <v>44649</v>
      </c>
      <c r="L4300" s="3" t="s">
        <v>29331</v>
      </c>
    </row>
    <row r="4301" spans="1:12" x14ac:dyDescent="0.2">
      <c r="A4301" s="1">
        <v>4300</v>
      </c>
      <c r="B4301" s="2" t="s">
        <v>30117</v>
      </c>
      <c r="C4301" s="2" t="s">
        <v>6246</v>
      </c>
      <c r="D4301" s="2" t="s">
        <v>1434</v>
      </c>
      <c r="E4301" s="2" t="s">
        <v>30118</v>
      </c>
      <c r="F4301" s="2" t="s">
        <v>10260</v>
      </c>
      <c r="G4301" s="2" t="s">
        <v>1534</v>
      </c>
      <c r="H4301" s="2" t="s">
        <v>30119</v>
      </c>
      <c r="I4301" s="2" t="s">
        <v>30120</v>
      </c>
      <c r="J4301" s="3" t="s">
        <v>30121</v>
      </c>
      <c r="K4301" s="4">
        <v>44275</v>
      </c>
      <c r="L4301" s="3" t="s">
        <v>30122</v>
      </c>
    </row>
    <row r="4302" spans="1:12" x14ac:dyDescent="0.2">
      <c r="A4302" s="1">
        <v>4301</v>
      </c>
      <c r="B4302" s="2" t="s">
        <v>30123</v>
      </c>
      <c r="C4302" s="2" t="s">
        <v>1019</v>
      </c>
      <c r="D4302" s="2" t="s">
        <v>10492</v>
      </c>
      <c r="E4302" s="2" t="s">
        <v>30124</v>
      </c>
      <c r="F4302" s="2" t="s">
        <v>30125</v>
      </c>
      <c r="G4302" s="2" t="s">
        <v>1231</v>
      </c>
      <c r="H4302" s="2" t="s">
        <v>30126</v>
      </c>
      <c r="I4302" s="2">
        <v>9061380375</v>
      </c>
      <c r="J4302" s="3" t="s">
        <v>30127</v>
      </c>
      <c r="K4302" s="4">
        <v>43925</v>
      </c>
      <c r="L4302" s="3" t="s">
        <v>30128</v>
      </c>
    </row>
    <row r="4303" spans="1:12" x14ac:dyDescent="0.2">
      <c r="A4303" s="1">
        <v>4302</v>
      </c>
      <c r="B4303" s="2" t="s">
        <v>30129</v>
      </c>
      <c r="C4303" s="2" t="s">
        <v>6206</v>
      </c>
      <c r="D4303" s="2" t="s">
        <v>3821</v>
      </c>
      <c r="E4303" s="2" t="s">
        <v>30130</v>
      </c>
      <c r="F4303" s="2" t="s">
        <v>30131</v>
      </c>
      <c r="G4303" s="2" t="s">
        <v>976</v>
      </c>
      <c r="H4303" s="2" t="s">
        <v>30132</v>
      </c>
      <c r="I4303" s="2" t="s">
        <v>30133</v>
      </c>
      <c r="J4303" s="3" t="s">
        <v>30134</v>
      </c>
      <c r="K4303" s="4">
        <v>44433</v>
      </c>
      <c r="L4303" s="3" t="s">
        <v>30135</v>
      </c>
    </row>
    <row r="4304" spans="1:12" x14ac:dyDescent="0.2">
      <c r="A4304" s="1">
        <v>4303</v>
      </c>
      <c r="B4304" s="2" t="s">
        <v>30136</v>
      </c>
      <c r="C4304" s="2" t="s">
        <v>12641</v>
      </c>
      <c r="D4304" s="2" t="s">
        <v>9744</v>
      </c>
      <c r="E4304" s="2" t="s">
        <v>30137</v>
      </c>
      <c r="F4304" s="2" t="s">
        <v>30138</v>
      </c>
      <c r="G4304" s="2" t="s">
        <v>540</v>
      </c>
      <c r="H4304" s="2" t="s">
        <v>30139</v>
      </c>
      <c r="I4304" s="2" t="s">
        <v>30140</v>
      </c>
      <c r="J4304" s="3" t="s">
        <v>30141</v>
      </c>
      <c r="K4304" s="4">
        <v>44060</v>
      </c>
      <c r="L4304" s="3" t="s">
        <v>30142</v>
      </c>
    </row>
    <row r="4305" spans="1:12" x14ac:dyDescent="0.2">
      <c r="A4305" s="1">
        <v>4304</v>
      </c>
      <c r="B4305" s="2" t="s">
        <v>30143</v>
      </c>
      <c r="C4305" s="2" t="s">
        <v>453</v>
      </c>
      <c r="D4305" s="2" t="s">
        <v>4217</v>
      </c>
      <c r="E4305" s="2" t="s">
        <v>30144</v>
      </c>
      <c r="F4305" s="2" t="s">
        <v>30145</v>
      </c>
      <c r="G4305" s="2" t="s">
        <v>3832</v>
      </c>
      <c r="H4305" s="2">
        <v>162155948</v>
      </c>
      <c r="I4305" s="2" t="s">
        <v>30146</v>
      </c>
      <c r="J4305" s="3" t="s">
        <v>30147</v>
      </c>
      <c r="K4305" s="4">
        <v>44032</v>
      </c>
      <c r="L4305" s="3" t="s">
        <v>30148</v>
      </c>
    </row>
    <row r="4306" spans="1:12" x14ac:dyDescent="0.2">
      <c r="A4306" s="1">
        <v>4305</v>
      </c>
      <c r="B4306" s="2" t="s">
        <v>30149</v>
      </c>
      <c r="C4306" s="2" t="s">
        <v>5707</v>
      </c>
      <c r="D4306" s="2" t="s">
        <v>6063</v>
      </c>
      <c r="E4306" s="2" t="s">
        <v>30150</v>
      </c>
      <c r="F4306" s="2" t="s">
        <v>30151</v>
      </c>
      <c r="G4306" s="2" t="s">
        <v>54</v>
      </c>
      <c r="H4306" s="2" t="s">
        <v>30152</v>
      </c>
      <c r="I4306" s="2" t="s">
        <v>30153</v>
      </c>
      <c r="J4306" s="3" t="s">
        <v>30154</v>
      </c>
      <c r="K4306" s="4">
        <v>44209</v>
      </c>
      <c r="L4306" s="3" t="s">
        <v>30155</v>
      </c>
    </row>
    <row r="4307" spans="1:12" x14ac:dyDescent="0.2">
      <c r="A4307" s="1">
        <v>4306</v>
      </c>
      <c r="B4307" s="2" t="s">
        <v>30156</v>
      </c>
      <c r="C4307" s="2" t="s">
        <v>7062</v>
      </c>
      <c r="D4307" s="2" t="s">
        <v>6484</v>
      </c>
      <c r="E4307" s="2" t="s">
        <v>30157</v>
      </c>
      <c r="F4307" s="2" t="s">
        <v>30158</v>
      </c>
      <c r="G4307" s="2" t="s">
        <v>2048</v>
      </c>
      <c r="H4307" s="2" t="s">
        <v>30159</v>
      </c>
      <c r="I4307" s="2" t="s">
        <v>30160</v>
      </c>
      <c r="J4307" s="3" t="s">
        <v>30161</v>
      </c>
      <c r="K4307" s="4">
        <v>43918</v>
      </c>
      <c r="L4307" s="3" t="s">
        <v>30162</v>
      </c>
    </row>
    <row r="4308" spans="1:12" x14ac:dyDescent="0.2">
      <c r="A4308" s="1">
        <v>4307</v>
      </c>
      <c r="B4308" s="2" t="s">
        <v>30163</v>
      </c>
      <c r="C4308" s="2" t="s">
        <v>1352</v>
      </c>
      <c r="D4308" s="2" t="s">
        <v>2294</v>
      </c>
      <c r="E4308" s="2" t="s">
        <v>30164</v>
      </c>
      <c r="F4308" s="2" t="s">
        <v>2316</v>
      </c>
      <c r="G4308" s="2" t="s">
        <v>4698</v>
      </c>
      <c r="H4308" s="2" t="s">
        <v>30165</v>
      </c>
      <c r="I4308" s="2" t="s">
        <v>30166</v>
      </c>
      <c r="J4308" s="3" t="s">
        <v>30167</v>
      </c>
      <c r="K4308" s="4">
        <v>43977</v>
      </c>
      <c r="L4308" s="3" t="s">
        <v>30168</v>
      </c>
    </row>
    <row r="4309" spans="1:12" x14ac:dyDescent="0.2">
      <c r="A4309" s="1">
        <v>4308</v>
      </c>
      <c r="B4309" s="2" t="s">
        <v>30169</v>
      </c>
      <c r="C4309" s="2" t="s">
        <v>7018</v>
      </c>
      <c r="D4309" s="2" t="s">
        <v>1426</v>
      </c>
      <c r="E4309" s="2" t="s">
        <v>30170</v>
      </c>
      <c r="F4309" s="2" t="s">
        <v>30171</v>
      </c>
      <c r="G4309" s="2" t="s">
        <v>2317</v>
      </c>
      <c r="H4309" s="2" t="s">
        <v>30172</v>
      </c>
      <c r="I4309" s="2" t="s">
        <v>30173</v>
      </c>
      <c r="J4309" s="3" t="s">
        <v>30174</v>
      </c>
      <c r="K4309" s="4">
        <v>43947</v>
      </c>
      <c r="L4309" s="3" t="s">
        <v>30175</v>
      </c>
    </row>
    <row r="4310" spans="1:12" x14ac:dyDescent="0.2">
      <c r="A4310" s="1">
        <v>4309</v>
      </c>
      <c r="B4310" s="2" t="s">
        <v>30176</v>
      </c>
      <c r="C4310" s="2" t="s">
        <v>11850</v>
      </c>
      <c r="D4310" s="2" t="s">
        <v>8136</v>
      </c>
      <c r="E4310" s="2" t="s">
        <v>30177</v>
      </c>
      <c r="F4310" s="2" t="s">
        <v>30178</v>
      </c>
      <c r="G4310" s="2" t="s">
        <v>599</v>
      </c>
      <c r="H4310" s="2" t="s">
        <v>30179</v>
      </c>
      <c r="I4310" s="2" t="s">
        <v>30180</v>
      </c>
      <c r="J4310" s="3" t="s">
        <v>30181</v>
      </c>
      <c r="K4310" s="4">
        <v>44485</v>
      </c>
      <c r="L4310" s="3" t="s">
        <v>30182</v>
      </c>
    </row>
    <row r="4311" spans="1:12" x14ac:dyDescent="0.2">
      <c r="A4311" s="1">
        <v>4310</v>
      </c>
      <c r="B4311" s="2" t="s">
        <v>30183</v>
      </c>
      <c r="C4311" s="2" t="s">
        <v>658</v>
      </c>
      <c r="D4311" s="2" t="s">
        <v>7960</v>
      </c>
      <c r="E4311" s="2" t="s">
        <v>30184</v>
      </c>
      <c r="F4311" s="2" t="s">
        <v>30185</v>
      </c>
      <c r="G4311" s="2" t="s">
        <v>134</v>
      </c>
      <c r="H4311" s="2" t="s">
        <v>30186</v>
      </c>
      <c r="I4311" s="2" t="s">
        <v>30187</v>
      </c>
      <c r="J4311" s="3" t="s">
        <v>30188</v>
      </c>
      <c r="K4311" s="4">
        <v>44266</v>
      </c>
      <c r="L4311" s="3" t="s">
        <v>30189</v>
      </c>
    </row>
    <row r="4312" spans="1:12" x14ac:dyDescent="0.2">
      <c r="A4312" s="1">
        <v>4311</v>
      </c>
      <c r="B4312" s="2" t="s">
        <v>30190</v>
      </c>
      <c r="C4312" s="2" t="s">
        <v>1905</v>
      </c>
      <c r="D4312" s="2" t="s">
        <v>5593</v>
      </c>
      <c r="E4312" s="2" t="s">
        <v>30191</v>
      </c>
      <c r="F4312" s="2" t="s">
        <v>30192</v>
      </c>
      <c r="G4312" s="2" t="s">
        <v>1050</v>
      </c>
      <c r="H4312" s="2" t="s">
        <v>30193</v>
      </c>
      <c r="I4312" s="2" t="s">
        <v>30194</v>
      </c>
      <c r="J4312" s="3" t="s">
        <v>30195</v>
      </c>
      <c r="K4312" s="4">
        <v>44358</v>
      </c>
      <c r="L4312" s="3" t="s">
        <v>30196</v>
      </c>
    </row>
    <row r="4313" spans="1:12" x14ac:dyDescent="0.2">
      <c r="A4313" s="1">
        <v>4312</v>
      </c>
      <c r="B4313" s="2" t="s">
        <v>30197</v>
      </c>
      <c r="C4313" s="2" t="s">
        <v>356</v>
      </c>
      <c r="D4313" s="2" t="s">
        <v>1451</v>
      </c>
      <c r="E4313" s="2" t="s">
        <v>30198</v>
      </c>
      <c r="F4313" s="2" t="s">
        <v>30199</v>
      </c>
      <c r="G4313" s="2" t="s">
        <v>1437</v>
      </c>
      <c r="H4313" s="2" t="s">
        <v>30200</v>
      </c>
      <c r="I4313" s="2" t="s">
        <v>30201</v>
      </c>
      <c r="J4313" s="3" t="s">
        <v>30202</v>
      </c>
      <c r="K4313" s="4">
        <v>44014</v>
      </c>
      <c r="L4313" s="3" t="s">
        <v>30203</v>
      </c>
    </row>
    <row r="4314" spans="1:12" x14ac:dyDescent="0.2">
      <c r="A4314" s="1">
        <v>4313</v>
      </c>
      <c r="B4314" s="2" t="s">
        <v>30204</v>
      </c>
      <c r="C4314" s="2" t="s">
        <v>5316</v>
      </c>
      <c r="D4314" s="2" t="s">
        <v>1979</v>
      </c>
      <c r="E4314" s="2" t="s">
        <v>30205</v>
      </c>
      <c r="F4314" s="2" t="s">
        <v>30206</v>
      </c>
      <c r="G4314" s="2" t="s">
        <v>1058</v>
      </c>
      <c r="H4314" s="2" t="s">
        <v>30207</v>
      </c>
      <c r="I4314" s="2" t="s">
        <v>30208</v>
      </c>
      <c r="J4314" s="3" t="s">
        <v>30209</v>
      </c>
      <c r="K4314" s="4">
        <v>44024</v>
      </c>
      <c r="L4314" s="3" t="s">
        <v>30210</v>
      </c>
    </row>
    <row r="4315" spans="1:12" x14ac:dyDescent="0.2">
      <c r="A4315" s="1">
        <v>4314</v>
      </c>
      <c r="B4315" s="2" t="s">
        <v>30211</v>
      </c>
      <c r="C4315" s="2" t="s">
        <v>5767</v>
      </c>
      <c r="D4315" s="2" t="s">
        <v>336</v>
      </c>
      <c r="E4315" s="2" t="s">
        <v>30212</v>
      </c>
      <c r="F4315" s="2" t="s">
        <v>30213</v>
      </c>
      <c r="G4315" s="2" t="s">
        <v>7170</v>
      </c>
      <c r="H4315" s="2" t="s">
        <v>30214</v>
      </c>
      <c r="I4315" s="2" t="s">
        <v>30215</v>
      </c>
      <c r="J4315" s="3" t="s">
        <v>30216</v>
      </c>
      <c r="K4315" s="4">
        <v>43869</v>
      </c>
      <c r="L4315" s="3" t="s">
        <v>30217</v>
      </c>
    </row>
    <row r="4316" spans="1:12" x14ac:dyDescent="0.2">
      <c r="A4316" s="1">
        <v>4315</v>
      </c>
      <c r="B4316" s="2" t="s">
        <v>30218</v>
      </c>
      <c r="C4316" s="2" t="s">
        <v>6518</v>
      </c>
      <c r="D4316" s="2" t="s">
        <v>1690</v>
      </c>
      <c r="E4316" s="2" t="s">
        <v>30219</v>
      </c>
      <c r="F4316" s="2" t="s">
        <v>30220</v>
      </c>
      <c r="G4316" s="2" t="s">
        <v>1864</v>
      </c>
      <c r="H4316" s="2" t="s">
        <v>30221</v>
      </c>
      <c r="I4316" s="2" t="s">
        <v>30222</v>
      </c>
      <c r="J4316" s="3" t="s">
        <v>30223</v>
      </c>
      <c r="K4316" s="4">
        <v>44213</v>
      </c>
      <c r="L4316" s="3" t="s">
        <v>30224</v>
      </c>
    </row>
    <row r="4317" spans="1:12" x14ac:dyDescent="0.2">
      <c r="A4317" s="1">
        <v>4316</v>
      </c>
      <c r="B4317" s="2" t="s">
        <v>30225</v>
      </c>
      <c r="C4317" s="2" t="s">
        <v>1154</v>
      </c>
      <c r="D4317" s="2" t="s">
        <v>8994</v>
      </c>
      <c r="E4317" s="2" t="s">
        <v>30226</v>
      </c>
      <c r="F4317" s="2" t="s">
        <v>30227</v>
      </c>
      <c r="G4317" s="2" t="s">
        <v>320</v>
      </c>
      <c r="H4317" s="2" t="s">
        <v>30228</v>
      </c>
      <c r="I4317" s="2" t="s">
        <v>30229</v>
      </c>
      <c r="J4317" s="3" t="s">
        <v>30230</v>
      </c>
      <c r="K4317" s="4">
        <v>43982</v>
      </c>
      <c r="L4317" s="3" t="s">
        <v>30231</v>
      </c>
    </row>
    <row r="4318" spans="1:12" x14ac:dyDescent="0.2">
      <c r="A4318" s="1">
        <v>4317</v>
      </c>
      <c r="B4318" s="2" t="s">
        <v>30232</v>
      </c>
      <c r="C4318" s="2" t="s">
        <v>10577</v>
      </c>
      <c r="D4318" s="2" t="s">
        <v>22451</v>
      </c>
      <c r="E4318" s="2" t="s">
        <v>30233</v>
      </c>
      <c r="F4318" s="2" t="s">
        <v>30234</v>
      </c>
      <c r="G4318" s="2" t="s">
        <v>714</v>
      </c>
      <c r="H4318" s="2" t="s">
        <v>30235</v>
      </c>
      <c r="I4318" s="2" t="s">
        <v>30236</v>
      </c>
      <c r="J4318" s="3" t="s">
        <v>30237</v>
      </c>
      <c r="K4318" s="4">
        <v>44561</v>
      </c>
      <c r="L4318" s="3" t="s">
        <v>30238</v>
      </c>
    </row>
    <row r="4319" spans="1:12" x14ac:dyDescent="0.2">
      <c r="A4319" s="1">
        <v>4318</v>
      </c>
      <c r="B4319" s="2" t="s">
        <v>30239</v>
      </c>
      <c r="C4319" s="2" t="s">
        <v>14302</v>
      </c>
      <c r="D4319" s="2" t="s">
        <v>3130</v>
      </c>
      <c r="E4319" s="2" t="s">
        <v>30240</v>
      </c>
      <c r="F4319" s="2" t="s">
        <v>30241</v>
      </c>
      <c r="G4319" s="2" t="s">
        <v>6294</v>
      </c>
      <c r="H4319" s="2" t="s">
        <v>30242</v>
      </c>
      <c r="I4319" s="2">
        <v>5697954807</v>
      </c>
      <c r="J4319" s="3" t="s">
        <v>30243</v>
      </c>
      <c r="K4319" s="4">
        <v>44453</v>
      </c>
      <c r="L4319" s="3" t="s">
        <v>11440</v>
      </c>
    </row>
    <row r="4320" spans="1:12" x14ac:dyDescent="0.2">
      <c r="A4320" s="1">
        <v>4319</v>
      </c>
      <c r="B4320" s="2" t="s">
        <v>30244</v>
      </c>
      <c r="C4320" s="2" t="s">
        <v>3877</v>
      </c>
      <c r="D4320" s="2" t="s">
        <v>25510</v>
      </c>
      <c r="E4320" s="2" t="s">
        <v>30245</v>
      </c>
      <c r="F4320" s="2" t="s">
        <v>30246</v>
      </c>
      <c r="G4320" s="2" t="s">
        <v>2317</v>
      </c>
      <c r="H4320" s="2" t="s">
        <v>30247</v>
      </c>
      <c r="I4320" s="2" t="s">
        <v>30248</v>
      </c>
      <c r="J4320" s="3" t="s">
        <v>30249</v>
      </c>
      <c r="K4320" s="4">
        <v>44665</v>
      </c>
      <c r="L4320" s="3" t="s">
        <v>30250</v>
      </c>
    </row>
    <row r="4321" spans="1:12" x14ac:dyDescent="0.2">
      <c r="A4321" s="1">
        <v>4320</v>
      </c>
      <c r="B4321" s="2" t="s">
        <v>30251</v>
      </c>
      <c r="C4321" s="2" t="s">
        <v>8549</v>
      </c>
      <c r="D4321" s="2" t="s">
        <v>10160</v>
      </c>
      <c r="E4321" s="2" t="s">
        <v>30252</v>
      </c>
      <c r="F4321" s="2" t="s">
        <v>30253</v>
      </c>
      <c r="G4321" s="2" t="s">
        <v>2728</v>
      </c>
      <c r="H4321" s="2" t="s">
        <v>30254</v>
      </c>
      <c r="I4321" s="2" t="s">
        <v>30255</v>
      </c>
      <c r="J4321" s="3" t="s">
        <v>30256</v>
      </c>
      <c r="K4321" s="4">
        <v>43907</v>
      </c>
      <c r="L4321" s="3" t="s">
        <v>30257</v>
      </c>
    </row>
    <row r="4322" spans="1:12" x14ac:dyDescent="0.2">
      <c r="A4322" s="1">
        <v>4321</v>
      </c>
      <c r="B4322" s="2" t="s">
        <v>30258</v>
      </c>
      <c r="C4322" s="2" t="s">
        <v>7259</v>
      </c>
      <c r="D4322" s="2" t="s">
        <v>13647</v>
      </c>
      <c r="E4322" s="2" t="s">
        <v>30259</v>
      </c>
      <c r="F4322" s="2" t="s">
        <v>12999</v>
      </c>
      <c r="G4322" s="2" t="s">
        <v>5822</v>
      </c>
      <c r="H4322" s="2" t="s">
        <v>30260</v>
      </c>
      <c r="I4322" s="2" t="s">
        <v>30261</v>
      </c>
      <c r="J4322" s="3" t="s">
        <v>30262</v>
      </c>
      <c r="K4322" s="4">
        <v>44653</v>
      </c>
      <c r="L4322" s="3" t="s">
        <v>30263</v>
      </c>
    </row>
    <row r="4323" spans="1:12" x14ac:dyDescent="0.2">
      <c r="A4323" s="1">
        <v>4322</v>
      </c>
      <c r="B4323" s="2" t="s">
        <v>30264</v>
      </c>
      <c r="C4323" s="2" t="s">
        <v>1643</v>
      </c>
      <c r="D4323" s="2" t="s">
        <v>234</v>
      </c>
      <c r="E4323" s="2" t="s">
        <v>30265</v>
      </c>
      <c r="F4323" s="2" t="s">
        <v>30266</v>
      </c>
      <c r="G4323" s="2" t="s">
        <v>1544</v>
      </c>
      <c r="H4323" s="2" t="s">
        <v>30267</v>
      </c>
      <c r="I4323" s="2" t="s">
        <v>30268</v>
      </c>
      <c r="J4323" s="3" t="s">
        <v>30269</v>
      </c>
      <c r="K4323" s="4">
        <v>43835</v>
      </c>
      <c r="L4323" s="3" t="s">
        <v>30270</v>
      </c>
    </row>
    <row r="4324" spans="1:12" x14ac:dyDescent="0.2">
      <c r="A4324" s="1">
        <v>4323</v>
      </c>
      <c r="B4324" s="2" t="s">
        <v>30271</v>
      </c>
      <c r="C4324" s="2" t="s">
        <v>3384</v>
      </c>
      <c r="D4324" s="2" t="s">
        <v>945</v>
      </c>
      <c r="E4324" s="2" t="s">
        <v>5885</v>
      </c>
      <c r="F4324" s="2" t="s">
        <v>30272</v>
      </c>
      <c r="G4324" s="2" t="s">
        <v>996</v>
      </c>
      <c r="H4324" s="2">
        <v>2547043138</v>
      </c>
      <c r="I4324" s="2" t="s">
        <v>30273</v>
      </c>
      <c r="J4324" s="3" t="s">
        <v>30274</v>
      </c>
      <c r="K4324" s="4">
        <v>44409</v>
      </c>
      <c r="L4324" s="3" t="s">
        <v>30275</v>
      </c>
    </row>
    <row r="4325" spans="1:12" x14ac:dyDescent="0.2">
      <c r="A4325" s="1">
        <v>4324</v>
      </c>
      <c r="B4325" s="2" t="s">
        <v>30276</v>
      </c>
      <c r="C4325" s="2" t="s">
        <v>253</v>
      </c>
      <c r="D4325" s="2" t="s">
        <v>11887</v>
      </c>
      <c r="E4325" s="2" t="s">
        <v>30277</v>
      </c>
      <c r="F4325" s="2" t="s">
        <v>30278</v>
      </c>
      <c r="G4325" s="2" t="s">
        <v>2297</v>
      </c>
      <c r="H4325" s="2" t="s">
        <v>30279</v>
      </c>
      <c r="I4325" s="2" t="s">
        <v>30280</v>
      </c>
      <c r="J4325" s="3" t="s">
        <v>30281</v>
      </c>
      <c r="K4325" s="4">
        <v>44570</v>
      </c>
      <c r="L4325" s="3" t="s">
        <v>30282</v>
      </c>
    </row>
    <row r="4326" spans="1:12" x14ac:dyDescent="0.2">
      <c r="A4326" s="1">
        <v>4325</v>
      </c>
      <c r="B4326" s="2" t="s">
        <v>30283</v>
      </c>
      <c r="C4326" s="2" t="s">
        <v>1409</v>
      </c>
      <c r="D4326" s="2" t="s">
        <v>3183</v>
      </c>
      <c r="E4326" s="2" t="s">
        <v>30284</v>
      </c>
      <c r="F4326" s="2" t="s">
        <v>30285</v>
      </c>
      <c r="G4326" s="2" t="s">
        <v>1801</v>
      </c>
      <c r="H4326" s="2" t="s">
        <v>30286</v>
      </c>
      <c r="I4326" s="2" t="s">
        <v>30287</v>
      </c>
      <c r="J4326" s="3" t="s">
        <v>30288</v>
      </c>
      <c r="K4326" s="4">
        <v>44296</v>
      </c>
      <c r="L4326" s="3" t="s">
        <v>30289</v>
      </c>
    </row>
    <row r="4327" spans="1:12" x14ac:dyDescent="0.2">
      <c r="A4327" s="1">
        <v>4326</v>
      </c>
      <c r="B4327" s="2" t="s">
        <v>30290</v>
      </c>
      <c r="C4327" s="2" t="s">
        <v>13896</v>
      </c>
      <c r="D4327" s="2" t="s">
        <v>5660</v>
      </c>
      <c r="E4327" s="2" t="s">
        <v>30291</v>
      </c>
      <c r="F4327" s="2" t="s">
        <v>30292</v>
      </c>
      <c r="G4327" s="2" t="s">
        <v>550</v>
      </c>
      <c r="H4327" s="2" t="s">
        <v>30293</v>
      </c>
      <c r="I4327" s="2" t="s">
        <v>30294</v>
      </c>
      <c r="J4327" s="3" t="s">
        <v>30295</v>
      </c>
      <c r="K4327" s="4">
        <v>44201</v>
      </c>
      <c r="L4327" s="3" t="s">
        <v>30296</v>
      </c>
    </row>
    <row r="4328" spans="1:12" x14ac:dyDescent="0.2">
      <c r="A4328" s="1">
        <v>4327</v>
      </c>
      <c r="B4328" s="2" t="s">
        <v>30297</v>
      </c>
      <c r="C4328" s="2" t="s">
        <v>3401</v>
      </c>
      <c r="D4328" s="2" t="s">
        <v>5669</v>
      </c>
      <c r="E4328" s="2" t="s">
        <v>30298</v>
      </c>
      <c r="F4328" s="2" t="s">
        <v>30299</v>
      </c>
      <c r="G4328" s="2" t="s">
        <v>796</v>
      </c>
      <c r="H4328" s="2" t="s">
        <v>30300</v>
      </c>
      <c r="I4328" s="2" t="s">
        <v>30301</v>
      </c>
      <c r="J4328" s="3" t="s">
        <v>30302</v>
      </c>
      <c r="K4328" s="4">
        <v>44191</v>
      </c>
      <c r="L4328" s="3" t="s">
        <v>30303</v>
      </c>
    </row>
    <row r="4329" spans="1:12" x14ac:dyDescent="0.2">
      <c r="A4329" s="1">
        <v>4328</v>
      </c>
      <c r="B4329" s="2" t="s">
        <v>30304</v>
      </c>
      <c r="C4329" s="2" t="s">
        <v>5446</v>
      </c>
      <c r="D4329" s="2" t="s">
        <v>3845</v>
      </c>
      <c r="E4329" s="2" t="s">
        <v>30305</v>
      </c>
      <c r="F4329" s="2" t="s">
        <v>30306</v>
      </c>
      <c r="G4329" s="2" t="s">
        <v>996</v>
      </c>
      <c r="H4329" s="2" t="s">
        <v>30307</v>
      </c>
      <c r="I4329" s="2" t="s">
        <v>30308</v>
      </c>
      <c r="J4329" s="3" t="s">
        <v>30309</v>
      </c>
      <c r="K4329" s="4">
        <v>43873</v>
      </c>
      <c r="L4329" s="3" t="s">
        <v>30310</v>
      </c>
    </row>
    <row r="4330" spans="1:12" x14ac:dyDescent="0.2">
      <c r="A4330" s="1">
        <v>4329</v>
      </c>
      <c r="B4330" s="2" t="s">
        <v>30311</v>
      </c>
      <c r="C4330" s="2" t="s">
        <v>4015</v>
      </c>
      <c r="D4330" s="2" t="s">
        <v>289</v>
      </c>
      <c r="E4330" s="2" t="s">
        <v>30312</v>
      </c>
      <c r="F4330" s="2" t="s">
        <v>30313</v>
      </c>
      <c r="G4330" s="2" t="s">
        <v>2567</v>
      </c>
      <c r="H4330" s="2" t="s">
        <v>30314</v>
      </c>
      <c r="I4330" s="2" t="s">
        <v>30315</v>
      </c>
      <c r="J4330" s="3" t="s">
        <v>30316</v>
      </c>
      <c r="K4330" s="4">
        <v>44174</v>
      </c>
      <c r="L4330" s="3" t="s">
        <v>30317</v>
      </c>
    </row>
    <row r="4331" spans="1:12" x14ac:dyDescent="0.2">
      <c r="A4331" s="1">
        <v>4330</v>
      </c>
      <c r="B4331" s="2" t="s">
        <v>30318</v>
      </c>
      <c r="C4331" s="2" t="s">
        <v>12918</v>
      </c>
      <c r="D4331" s="2" t="s">
        <v>13386</v>
      </c>
      <c r="E4331" s="2" t="s">
        <v>30319</v>
      </c>
      <c r="F4331" s="2" t="s">
        <v>30320</v>
      </c>
      <c r="G4331" s="2" t="s">
        <v>9747</v>
      </c>
      <c r="H4331" s="2" t="s">
        <v>30321</v>
      </c>
      <c r="I4331" s="2" t="s">
        <v>30322</v>
      </c>
      <c r="J4331" s="3" t="s">
        <v>30323</v>
      </c>
      <c r="K4331" s="4">
        <v>44454</v>
      </c>
      <c r="L4331" s="3" t="s">
        <v>30324</v>
      </c>
    </row>
    <row r="4332" spans="1:12" x14ac:dyDescent="0.2">
      <c r="A4332" s="1">
        <v>4331</v>
      </c>
      <c r="B4332" s="2" t="s">
        <v>30325</v>
      </c>
      <c r="C4332" s="2" t="s">
        <v>6996</v>
      </c>
      <c r="D4332" s="2" t="s">
        <v>9555</v>
      </c>
      <c r="E4332" s="2" t="s">
        <v>30326</v>
      </c>
      <c r="F4332" s="2" t="s">
        <v>30327</v>
      </c>
      <c r="G4332" s="2" t="s">
        <v>957</v>
      </c>
      <c r="H4332" s="2" t="s">
        <v>30328</v>
      </c>
      <c r="I4332" s="2">
        <v>999380850</v>
      </c>
      <c r="J4332" s="3" t="s">
        <v>30329</v>
      </c>
      <c r="K4332" s="4">
        <v>43855</v>
      </c>
      <c r="L4332" s="3" t="s">
        <v>30330</v>
      </c>
    </row>
    <row r="4333" spans="1:12" x14ac:dyDescent="0.2">
      <c r="A4333" s="1">
        <v>4332</v>
      </c>
      <c r="B4333" s="2" t="s">
        <v>30331</v>
      </c>
      <c r="C4333" s="2" t="s">
        <v>17629</v>
      </c>
      <c r="D4333" s="2" t="s">
        <v>5988</v>
      </c>
      <c r="E4333" s="2" t="s">
        <v>30332</v>
      </c>
      <c r="F4333" s="2" t="s">
        <v>30333</v>
      </c>
      <c r="G4333" s="2" t="s">
        <v>4353</v>
      </c>
      <c r="H4333" s="2" t="s">
        <v>30334</v>
      </c>
      <c r="I4333" s="2" t="s">
        <v>30335</v>
      </c>
      <c r="J4333" s="3" t="s">
        <v>30336</v>
      </c>
      <c r="K4333" s="4">
        <v>44710</v>
      </c>
      <c r="L4333" s="3" t="s">
        <v>30337</v>
      </c>
    </row>
    <row r="4334" spans="1:12" x14ac:dyDescent="0.2">
      <c r="A4334" s="1">
        <v>4333</v>
      </c>
      <c r="B4334" s="2" t="s">
        <v>30338</v>
      </c>
      <c r="C4334" s="2" t="s">
        <v>8909</v>
      </c>
      <c r="D4334" s="2" t="s">
        <v>27392</v>
      </c>
      <c r="E4334" s="2" t="s">
        <v>30339</v>
      </c>
      <c r="F4334" s="2" t="s">
        <v>30340</v>
      </c>
      <c r="G4334" s="2" t="s">
        <v>1973</v>
      </c>
      <c r="H4334" s="2" t="s">
        <v>30341</v>
      </c>
      <c r="I4334" s="2" t="s">
        <v>30342</v>
      </c>
      <c r="J4334" s="3" t="s">
        <v>30343</v>
      </c>
      <c r="K4334" s="4">
        <v>44461</v>
      </c>
      <c r="L4334" s="3" t="s">
        <v>30344</v>
      </c>
    </row>
    <row r="4335" spans="1:12" x14ac:dyDescent="0.2">
      <c r="A4335" s="1">
        <v>4334</v>
      </c>
      <c r="B4335" s="2" t="s">
        <v>30345</v>
      </c>
      <c r="C4335" s="2" t="s">
        <v>5084</v>
      </c>
      <c r="D4335" s="2" t="s">
        <v>7365</v>
      </c>
      <c r="E4335" s="2" t="s">
        <v>30346</v>
      </c>
      <c r="F4335" s="2" t="s">
        <v>30347</v>
      </c>
      <c r="G4335" s="2" t="s">
        <v>2080</v>
      </c>
      <c r="H4335" s="2" t="s">
        <v>30348</v>
      </c>
      <c r="I4335" s="2" t="s">
        <v>30349</v>
      </c>
      <c r="J4335" s="3" t="s">
        <v>30350</v>
      </c>
      <c r="K4335" s="4">
        <v>44695</v>
      </c>
      <c r="L4335" s="3" t="s">
        <v>30351</v>
      </c>
    </row>
    <row r="4336" spans="1:12" x14ac:dyDescent="0.2">
      <c r="A4336" s="1">
        <v>4335</v>
      </c>
      <c r="B4336" s="2" t="s">
        <v>30352</v>
      </c>
      <c r="C4336" s="2" t="s">
        <v>1922</v>
      </c>
      <c r="D4336" s="2" t="s">
        <v>30353</v>
      </c>
      <c r="E4336" s="2" t="s">
        <v>15550</v>
      </c>
      <c r="F4336" s="2" t="s">
        <v>30354</v>
      </c>
      <c r="G4336" s="2" t="s">
        <v>369</v>
      </c>
      <c r="H4336" s="2" t="s">
        <v>30355</v>
      </c>
      <c r="I4336" s="2">
        <v>3843960784</v>
      </c>
      <c r="J4336" s="3" t="s">
        <v>30356</v>
      </c>
      <c r="K4336" s="4">
        <v>44560</v>
      </c>
      <c r="L4336" s="3" t="s">
        <v>1805</v>
      </c>
    </row>
    <row r="4337" spans="1:12" x14ac:dyDescent="0.2">
      <c r="A4337" s="1">
        <v>4336</v>
      </c>
      <c r="B4337" s="2" t="s">
        <v>30357</v>
      </c>
      <c r="C4337" s="2" t="s">
        <v>1978</v>
      </c>
      <c r="D4337" s="2" t="s">
        <v>13786</v>
      </c>
      <c r="E4337" s="2" t="s">
        <v>30358</v>
      </c>
      <c r="F4337" s="2" t="s">
        <v>30359</v>
      </c>
      <c r="G4337" s="2" t="s">
        <v>1730</v>
      </c>
      <c r="H4337" s="2" t="s">
        <v>30360</v>
      </c>
      <c r="I4337" s="2" t="s">
        <v>30361</v>
      </c>
      <c r="J4337" s="3" t="s">
        <v>30362</v>
      </c>
      <c r="K4337" s="4">
        <v>44430</v>
      </c>
      <c r="L4337" s="3" t="s">
        <v>30363</v>
      </c>
    </row>
    <row r="4338" spans="1:12" x14ac:dyDescent="0.2">
      <c r="A4338" s="1">
        <v>4337</v>
      </c>
      <c r="B4338" s="2" t="s">
        <v>30364</v>
      </c>
      <c r="C4338" s="2" t="s">
        <v>2261</v>
      </c>
      <c r="D4338" s="2" t="s">
        <v>1699</v>
      </c>
      <c r="E4338" s="2" t="s">
        <v>30365</v>
      </c>
      <c r="F4338" s="2" t="s">
        <v>22643</v>
      </c>
      <c r="G4338" s="2" t="s">
        <v>11135</v>
      </c>
      <c r="H4338" s="2" t="s">
        <v>30366</v>
      </c>
      <c r="I4338" s="2" t="s">
        <v>30367</v>
      </c>
      <c r="J4338" s="3" t="s">
        <v>30368</v>
      </c>
      <c r="K4338" s="4">
        <v>44546</v>
      </c>
      <c r="L4338" s="3" t="s">
        <v>30369</v>
      </c>
    </row>
    <row r="4339" spans="1:12" x14ac:dyDescent="0.2">
      <c r="A4339" s="1">
        <v>4338</v>
      </c>
      <c r="B4339" s="2" t="s">
        <v>30370</v>
      </c>
      <c r="C4339" s="2" t="s">
        <v>6238</v>
      </c>
      <c r="D4339" s="2" t="s">
        <v>3829</v>
      </c>
      <c r="E4339" s="2" t="s">
        <v>30371</v>
      </c>
      <c r="F4339" s="2" t="s">
        <v>30372</v>
      </c>
      <c r="G4339" s="2" t="s">
        <v>1336</v>
      </c>
      <c r="H4339" s="2" t="s">
        <v>30373</v>
      </c>
      <c r="I4339" s="2" t="s">
        <v>30374</v>
      </c>
      <c r="J4339" s="3" t="s">
        <v>30375</v>
      </c>
      <c r="K4339" s="4">
        <v>44659</v>
      </c>
      <c r="L4339" s="3" t="s">
        <v>30376</v>
      </c>
    </row>
    <row r="4340" spans="1:12" x14ac:dyDescent="0.2">
      <c r="A4340" s="1">
        <v>4339</v>
      </c>
      <c r="B4340" s="2" t="s">
        <v>30377</v>
      </c>
      <c r="C4340" s="2" t="s">
        <v>104</v>
      </c>
      <c r="D4340" s="2" t="s">
        <v>7214</v>
      </c>
      <c r="E4340" s="2" t="s">
        <v>30378</v>
      </c>
      <c r="F4340" s="2" t="s">
        <v>30379</v>
      </c>
      <c r="G4340" s="2" t="s">
        <v>2051</v>
      </c>
      <c r="H4340" s="2" t="s">
        <v>30380</v>
      </c>
      <c r="I4340" s="2" t="s">
        <v>30381</v>
      </c>
      <c r="J4340" s="3" t="s">
        <v>30382</v>
      </c>
      <c r="K4340" s="4">
        <v>44411</v>
      </c>
      <c r="L4340" s="3" t="s">
        <v>30383</v>
      </c>
    </row>
    <row r="4341" spans="1:12" x14ac:dyDescent="0.2">
      <c r="A4341" s="1">
        <v>4340</v>
      </c>
      <c r="B4341" s="2" t="s">
        <v>30384</v>
      </c>
      <c r="C4341" s="2" t="s">
        <v>2941</v>
      </c>
      <c r="D4341" s="2" t="s">
        <v>18031</v>
      </c>
      <c r="E4341" s="2" t="s">
        <v>30385</v>
      </c>
      <c r="F4341" s="2" t="s">
        <v>30386</v>
      </c>
      <c r="G4341" s="2" t="s">
        <v>17</v>
      </c>
      <c r="H4341" s="2" t="s">
        <v>30387</v>
      </c>
      <c r="I4341" s="2" t="s">
        <v>30388</v>
      </c>
      <c r="J4341" s="3" t="s">
        <v>30389</v>
      </c>
      <c r="K4341" s="4">
        <v>44274</v>
      </c>
      <c r="L4341" s="3" t="s">
        <v>30390</v>
      </c>
    </row>
    <row r="4342" spans="1:12" x14ac:dyDescent="0.2">
      <c r="A4342" s="1">
        <v>4341</v>
      </c>
      <c r="B4342" s="2" t="s">
        <v>30391</v>
      </c>
      <c r="C4342" s="2" t="s">
        <v>27746</v>
      </c>
      <c r="D4342" s="2" t="s">
        <v>69</v>
      </c>
      <c r="E4342" s="2" t="s">
        <v>30392</v>
      </c>
      <c r="F4342" s="2" t="s">
        <v>21124</v>
      </c>
      <c r="G4342" s="2" t="s">
        <v>1489</v>
      </c>
      <c r="H4342" s="2" t="s">
        <v>30393</v>
      </c>
      <c r="I4342" s="2" t="s">
        <v>30394</v>
      </c>
      <c r="J4342" s="3" t="s">
        <v>30395</v>
      </c>
      <c r="K4342" s="4">
        <v>44133</v>
      </c>
      <c r="L4342" s="3" t="s">
        <v>30396</v>
      </c>
    </row>
    <row r="4343" spans="1:12" x14ac:dyDescent="0.2">
      <c r="A4343" s="1">
        <v>4342</v>
      </c>
      <c r="B4343" s="2" t="s">
        <v>30397</v>
      </c>
      <c r="C4343" s="2" t="s">
        <v>11202</v>
      </c>
      <c r="D4343" s="2" t="s">
        <v>6997</v>
      </c>
      <c r="E4343" s="2" t="s">
        <v>30398</v>
      </c>
      <c r="F4343" s="2" t="s">
        <v>9599</v>
      </c>
      <c r="G4343" s="2" t="s">
        <v>369</v>
      </c>
      <c r="H4343" s="2" t="s">
        <v>30399</v>
      </c>
      <c r="I4343" s="2" t="s">
        <v>30400</v>
      </c>
      <c r="J4343" s="3" t="s">
        <v>30401</v>
      </c>
      <c r="K4343" s="4">
        <v>44012</v>
      </c>
      <c r="L4343" s="3" t="s">
        <v>30402</v>
      </c>
    </row>
    <row r="4344" spans="1:12" x14ac:dyDescent="0.2">
      <c r="A4344" s="1">
        <v>4343</v>
      </c>
      <c r="B4344" s="2" t="s">
        <v>30403</v>
      </c>
      <c r="C4344" s="2" t="s">
        <v>1962</v>
      </c>
      <c r="D4344" s="2" t="s">
        <v>3385</v>
      </c>
      <c r="E4344" s="2" t="s">
        <v>30404</v>
      </c>
      <c r="F4344" s="2" t="s">
        <v>30405</v>
      </c>
      <c r="G4344" s="2" t="s">
        <v>369</v>
      </c>
      <c r="H4344" s="2" t="s">
        <v>30406</v>
      </c>
      <c r="I4344" s="2" t="s">
        <v>30407</v>
      </c>
      <c r="J4344" s="3" t="s">
        <v>30408</v>
      </c>
      <c r="K4344" s="4">
        <v>44007</v>
      </c>
      <c r="L4344" s="3" t="s">
        <v>30409</v>
      </c>
    </row>
    <row r="4345" spans="1:12" x14ac:dyDescent="0.2">
      <c r="A4345" s="1">
        <v>4344</v>
      </c>
      <c r="B4345" s="2" t="s">
        <v>30410</v>
      </c>
      <c r="C4345" s="2" t="s">
        <v>4145</v>
      </c>
      <c r="D4345" s="2" t="s">
        <v>11442</v>
      </c>
      <c r="E4345" s="2" t="s">
        <v>30411</v>
      </c>
      <c r="F4345" s="2" t="s">
        <v>30412</v>
      </c>
      <c r="G4345" s="2" t="s">
        <v>3679</v>
      </c>
      <c r="H4345" s="2" t="s">
        <v>30413</v>
      </c>
      <c r="I4345" s="2" t="s">
        <v>30414</v>
      </c>
      <c r="J4345" s="3" t="s">
        <v>30415</v>
      </c>
      <c r="K4345" s="4">
        <v>44246</v>
      </c>
      <c r="L4345" s="3" t="s">
        <v>30416</v>
      </c>
    </row>
    <row r="4346" spans="1:12" x14ac:dyDescent="0.2">
      <c r="A4346" s="1">
        <v>4345</v>
      </c>
      <c r="B4346" s="2" t="s">
        <v>30417</v>
      </c>
      <c r="C4346" s="2" t="s">
        <v>270</v>
      </c>
      <c r="D4346" s="2" t="s">
        <v>7819</v>
      </c>
      <c r="E4346" s="2" t="s">
        <v>18039</v>
      </c>
      <c r="F4346" s="2" t="s">
        <v>30418</v>
      </c>
      <c r="G4346" s="2" t="s">
        <v>643</v>
      </c>
      <c r="H4346" s="2" t="s">
        <v>30419</v>
      </c>
      <c r="I4346" s="2" t="s">
        <v>30420</v>
      </c>
      <c r="J4346" s="3" t="s">
        <v>30421</v>
      </c>
      <c r="K4346" s="4">
        <v>43887</v>
      </c>
      <c r="L4346" s="3" t="s">
        <v>30422</v>
      </c>
    </row>
    <row r="4347" spans="1:12" x14ac:dyDescent="0.2">
      <c r="A4347" s="1">
        <v>4346</v>
      </c>
      <c r="B4347" s="2" t="s">
        <v>30423</v>
      </c>
      <c r="C4347" s="2" t="s">
        <v>2667</v>
      </c>
      <c r="D4347" s="2" t="s">
        <v>1305</v>
      </c>
      <c r="E4347" s="2" t="s">
        <v>30424</v>
      </c>
      <c r="F4347" s="2" t="s">
        <v>30425</v>
      </c>
      <c r="G4347" s="2" t="s">
        <v>2317</v>
      </c>
      <c r="H4347" s="2">
        <v>75980914</v>
      </c>
      <c r="I4347" s="2" t="s">
        <v>30426</v>
      </c>
      <c r="J4347" s="3" t="s">
        <v>30427</v>
      </c>
      <c r="K4347" s="4">
        <v>44686</v>
      </c>
      <c r="L4347" s="3" t="s">
        <v>30428</v>
      </c>
    </row>
    <row r="4348" spans="1:12" x14ac:dyDescent="0.2">
      <c r="A4348" s="1">
        <v>4347</v>
      </c>
      <c r="B4348" s="2" t="s">
        <v>30429</v>
      </c>
      <c r="C4348" s="2" t="s">
        <v>6497</v>
      </c>
      <c r="D4348" s="2" t="s">
        <v>224</v>
      </c>
      <c r="E4348" s="2" t="s">
        <v>30430</v>
      </c>
      <c r="F4348" s="2" t="s">
        <v>30431</v>
      </c>
      <c r="G4348" s="2" t="s">
        <v>1437</v>
      </c>
      <c r="H4348" s="2" t="s">
        <v>30432</v>
      </c>
      <c r="I4348" s="2" t="s">
        <v>30433</v>
      </c>
      <c r="J4348" s="3" t="s">
        <v>30434</v>
      </c>
      <c r="K4348" s="4">
        <v>44444</v>
      </c>
      <c r="L4348" s="3" t="s">
        <v>30435</v>
      </c>
    </row>
    <row r="4349" spans="1:12" x14ac:dyDescent="0.2">
      <c r="A4349" s="1">
        <v>4348</v>
      </c>
      <c r="B4349" s="2" t="s">
        <v>30436</v>
      </c>
      <c r="C4349" s="2" t="s">
        <v>3004</v>
      </c>
      <c r="D4349" s="2" t="s">
        <v>2270</v>
      </c>
      <c r="E4349" s="2" t="s">
        <v>30437</v>
      </c>
      <c r="F4349" s="2" t="s">
        <v>16871</v>
      </c>
      <c r="G4349" s="2" t="s">
        <v>1702</v>
      </c>
      <c r="H4349" s="2" t="s">
        <v>30438</v>
      </c>
      <c r="I4349" s="2" t="s">
        <v>30439</v>
      </c>
      <c r="J4349" s="3" t="s">
        <v>30440</v>
      </c>
      <c r="K4349" s="4">
        <v>43833</v>
      </c>
      <c r="L4349" s="3" t="s">
        <v>30441</v>
      </c>
    </row>
    <row r="4350" spans="1:12" x14ac:dyDescent="0.2">
      <c r="A4350" s="1">
        <v>4349</v>
      </c>
      <c r="B4350" s="2" t="s">
        <v>30442</v>
      </c>
      <c r="C4350" s="2" t="s">
        <v>5577</v>
      </c>
      <c r="D4350" s="2" t="s">
        <v>5308</v>
      </c>
      <c r="E4350" s="2" t="s">
        <v>30443</v>
      </c>
      <c r="F4350" s="2" t="s">
        <v>30444</v>
      </c>
      <c r="G4350" s="2" t="s">
        <v>4345</v>
      </c>
      <c r="H4350" s="2" t="s">
        <v>30445</v>
      </c>
      <c r="I4350" s="2" t="s">
        <v>30446</v>
      </c>
      <c r="J4350" s="3" t="s">
        <v>30447</v>
      </c>
      <c r="K4350" s="4">
        <v>44136</v>
      </c>
      <c r="L4350" s="3" t="s">
        <v>20999</v>
      </c>
    </row>
    <row r="4351" spans="1:12" x14ac:dyDescent="0.2">
      <c r="A4351" s="1">
        <v>4350</v>
      </c>
      <c r="B4351" s="2" t="s">
        <v>30448</v>
      </c>
      <c r="C4351" s="2" t="s">
        <v>784</v>
      </c>
      <c r="D4351" s="2" t="s">
        <v>11217</v>
      </c>
      <c r="E4351" s="2" t="s">
        <v>30449</v>
      </c>
      <c r="F4351" s="2" t="s">
        <v>30450</v>
      </c>
      <c r="G4351" s="2" t="s">
        <v>4149</v>
      </c>
      <c r="H4351" s="2" t="s">
        <v>30451</v>
      </c>
      <c r="I4351" s="2" t="s">
        <v>30452</v>
      </c>
      <c r="J4351" s="3" t="s">
        <v>30453</v>
      </c>
      <c r="K4351" s="4">
        <v>44299</v>
      </c>
      <c r="L4351" s="3" t="s">
        <v>30454</v>
      </c>
    </row>
    <row r="4352" spans="1:12" x14ac:dyDescent="0.2">
      <c r="A4352" s="1">
        <v>4351</v>
      </c>
      <c r="B4352" s="2" t="s">
        <v>30455</v>
      </c>
      <c r="C4352" s="2" t="s">
        <v>9399</v>
      </c>
      <c r="D4352" s="2" t="s">
        <v>1109</v>
      </c>
      <c r="E4352" s="2" t="s">
        <v>30456</v>
      </c>
      <c r="F4352" s="2" t="s">
        <v>30457</v>
      </c>
      <c r="G4352" s="2" t="s">
        <v>6506</v>
      </c>
      <c r="H4352" s="2" t="s">
        <v>30458</v>
      </c>
      <c r="I4352" s="2" t="s">
        <v>30459</v>
      </c>
      <c r="J4352" s="3" t="s">
        <v>30460</v>
      </c>
      <c r="K4352" s="4">
        <v>44355</v>
      </c>
      <c r="L4352" s="3" t="s">
        <v>30461</v>
      </c>
    </row>
    <row r="4353" spans="1:12" x14ac:dyDescent="0.2">
      <c r="A4353" s="1">
        <v>4352</v>
      </c>
      <c r="B4353" s="2" t="s">
        <v>30462</v>
      </c>
      <c r="C4353" s="2" t="s">
        <v>4263</v>
      </c>
      <c r="D4353" s="2" t="s">
        <v>3157</v>
      </c>
      <c r="E4353" s="2" t="s">
        <v>30463</v>
      </c>
      <c r="F4353" s="2" t="s">
        <v>30464</v>
      </c>
      <c r="G4353" s="2" t="s">
        <v>428</v>
      </c>
      <c r="H4353" s="2" t="s">
        <v>30465</v>
      </c>
      <c r="I4353" s="2" t="s">
        <v>30466</v>
      </c>
      <c r="J4353" s="3" t="s">
        <v>30467</v>
      </c>
      <c r="K4353" s="4">
        <v>44391</v>
      </c>
      <c r="L4353" s="3" t="s">
        <v>6446</v>
      </c>
    </row>
    <row r="4354" spans="1:12" x14ac:dyDescent="0.2">
      <c r="A4354" s="1">
        <v>4353</v>
      </c>
      <c r="B4354" s="2" t="s">
        <v>30468</v>
      </c>
      <c r="C4354" s="2" t="s">
        <v>4122</v>
      </c>
      <c r="D4354" s="2" t="s">
        <v>13050</v>
      </c>
      <c r="E4354" s="2" t="s">
        <v>30469</v>
      </c>
      <c r="F4354" s="2" t="s">
        <v>30470</v>
      </c>
      <c r="G4354" s="2" t="s">
        <v>340</v>
      </c>
      <c r="H4354" s="2" t="s">
        <v>30471</v>
      </c>
      <c r="I4354" s="2" t="s">
        <v>30472</v>
      </c>
      <c r="J4354" s="3" t="s">
        <v>30473</v>
      </c>
      <c r="K4354" s="4">
        <v>43833</v>
      </c>
      <c r="L4354" s="3" t="s">
        <v>30474</v>
      </c>
    </row>
    <row r="4355" spans="1:12" x14ac:dyDescent="0.2">
      <c r="A4355" s="1">
        <v>4354</v>
      </c>
      <c r="B4355" s="2" t="s">
        <v>30475</v>
      </c>
      <c r="C4355" s="2" t="s">
        <v>5334</v>
      </c>
      <c r="D4355" s="2" t="s">
        <v>5624</v>
      </c>
      <c r="E4355" s="2" t="s">
        <v>30476</v>
      </c>
      <c r="F4355" s="2" t="s">
        <v>30477</v>
      </c>
      <c r="G4355" s="2" t="s">
        <v>530</v>
      </c>
      <c r="H4355" s="2" t="s">
        <v>30478</v>
      </c>
      <c r="I4355" s="2">
        <v>8221010296</v>
      </c>
      <c r="J4355" s="3" t="s">
        <v>30479</v>
      </c>
      <c r="K4355" s="4">
        <v>43982</v>
      </c>
      <c r="L4355" s="3" t="s">
        <v>30480</v>
      </c>
    </row>
    <row r="4356" spans="1:12" x14ac:dyDescent="0.2">
      <c r="A4356" s="1">
        <v>4355</v>
      </c>
      <c r="B4356" s="2" t="s">
        <v>30481</v>
      </c>
      <c r="C4356" s="2" t="s">
        <v>11916</v>
      </c>
      <c r="D4356" s="2" t="s">
        <v>6577</v>
      </c>
      <c r="E4356" s="2" t="s">
        <v>30482</v>
      </c>
      <c r="F4356" s="2" t="s">
        <v>30278</v>
      </c>
      <c r="G4356" s="2" t="s">
        <v>3640</v>
      </c>
      <c r="H4356" s="2" t="s">
        <v>30483</v>
      </c>
      <c r="I4356" s="2" t="s">
        <v>30484</v>
      </c>
      <c r="J4356" s="3" t="s">
        <v>30485</v>
      </c>
      <c r="K4356" s="4">
        <v>44491</v>
      </c>
      <c r="L4356" s="3" t="s">
        <v>30486</v>
      </c>
    </row>
    <row r="4357" spans="1:12" x14ac:dyDescent="0.2">
      <c r="A4357" s="1">
        <v>4356</v>
      </c>
      <c r="B4357" s="2" t="s">
        <v>30487</v>
      </c>
      <c r="C4357" s="2" t="s">
        <v>917</v>
      </c>
      <c r="D4357" s="2" t="s">
        <v>10615</v>
      </c>
      <c r="E4357" s="2" t="s">
        <v>30488</v>
      </c>
      <c r="F4357" s="2" t="s">
        <v>6525</v>
      </c>
      <c r="G4357" s="2" t="s">
        <v>560</v>
      </c>
      <c r="H4357" s="2" t="s">
        <v>30489</v>
      </c>
      <c r="I4357" s="2" t="s">
        <v>30490</v>
      </c>
      <c r="J4357" s="3" t="s">
        <v>30491</v>
      </c>
      <c r="K4357" s="4">
        <v>44602</v>
      </c>
      <c r="L4357" s="3" t="s">
        <v>30492</v>
      </c>
    </row>
    <row r="4358" spans="1:12" x14ac:dyDescent="0.2">
      <c r="A4358" s="1">
        <v>4357</v>
      </c>
      <c r="B4358" s="2" t="s">
        <v>30493</v>
      </c>
      <c r="C4358" s="2" t="s">
        <v>2123</v>
      </c>
      <c r="D4358" s="2" t="s">
        <v>1184</v>
      </c>
      <c r="E4358" s="2" t="s">
        <v>30494</v>
      </c>
      <c r="F4358" s="2" t="s">
        <v>30495</v>
      </c>
      <c r="G4358" s="2" t="s">
        <v>3271</v>
      </c>
      <c r="H4358" s="2" t="s">
        <v>30496</v>
      </c>
      <c r="I4358" s="2" t="s">
        <v>30497</v>
      </c>
      <c r="J4358" s="3" t="s">
        <v>30498</v>
      </c>
      <c r="K4358" s="4">
        <v>44244</v>
      </c>
      <c r="L4358" s="3" t="s">
        <v>11440</v>
      </c>
    </row>
    <row r="4359" spans="1:12" x14ac:dyDescent="0.2">
      <c r="A4359" s="1">
        <v>4358</v>
      </c>
      <c r="B4359" s="2" t="s">
        <v>30499</v>
      </c>
      <c r="C4359" s="2" t="s">
        <v>4342</v>
      </c>
      <c r="D4359" s="2" t="s">
        <v>1486</v>
      </c>
      <c r="E4359" s="2" t="s">
        <v>30500</v>
      </c>
      <c r="F4359" s="2" t="s">
        <v>30501</v>
      </c>
      <c r="G4359" s="2" t="s">
        <v>5822</v>
      </c>
      <c r="H4359" s="2" t="s">
        <v>30502</v>
      </c>
      <c r="I4359" s="2" t="s">
        <v>30503</v>
      </c>
      <c r="J4359" s="3" t="s">
        <v>30504</v>
      </c>
      <c r="K4359" s="4">
        <v>44630</v>
      </c>
      <c r="L4359" s="3" t="s">
        <v>30505</v>
      </c>
    </row>
    <row r="4360" spans="1:12" x14ac:dyDescent="0.2">
      <c r="A4360" s="1">
        <v>4359</v>
      </c>
      <c r="B4360" s="2" t="s">
        <v>30506</v>
      </c>
      <c r="C4360" s="2" t="s">
        <v>7062</v>
      </c>
      <c r="D4360" s="2" t="s">
        <v>3459</v>
      </c>
      <c r="E4360" s="2" t="s">
        <v>30507</v>
      </c>
      <c r="F4360" s="2" t="s">
        <v>30508</v>
      </c>
      <c r="G4360" s="2" t="s">
        <v>89</v>
      </c>
      <c r="H4360" s="2" t="s">
        <v>30509</v>
      </c>
      <c r="I4360" s="2" t="s">
        <v>30510</v>
      </c>
      <c r="J4360" s="3" t="s">
        <v>30511</v>
      </c>
      <c r="K4360" s="4">
        <v>44627</v>
      </c>
      <c r="L4360" s="3" t="s">
        <v>30512</v>
      </c>
    </row>
    <row r="4361" spans="1:12" x14ac:dyDescent="0.2">
      <c r="A4361" s="1">
        <v>4360</v>
      </c>
      <c r="B4361" s="2" t="s">
        <v>30513</v>
      </c>
      <c r="C4361" s="2" t="s">
        <v>11040</v>
      </c>
      <c r="D4361" s="2" t="s">
        <v>1128</v>
      </c>
      <c r="E4361" s="2" t="s">
        <v>30514</v>
      </c>
      <c r="F4361" s="2" t="s">
        <v>30515</v>
      </c>
      <c r="G4361" s="2" t="s">
        <v>2127</v>
      </c>
      <c r="H4361" s="2" t="s">
        <v>30516</v>
      </c>
      <c r="I4361" s="2" t="s">
        <v>30517</v>
      </c>
      <c r="J4361" s="3" t="s">
        <v>30518</v>
      </c>
      <c r="K4361" s="4">
        <v>44370</v>
      </c>
      <c r="L4361" s="3" t="s">
        <v>1985</v>
      </c>
    </row>
    <row r="4362" spans="1:12" x14ac:dyDescent="0.2">
      <c r="A4362" s="1">
        <v>4361</v>
      </c>
      <c r="B4362" s="2" t="s">
        <v>30519</v>
      </c>
      <c r="C4362" s="2" t="s">
        <v>453</v>
      </c>
      <c r="D4362" s="2" t="s">
        <v>4360</v>
      </c>
      <c r="E4362" s="2" t="s">
        <v>30520</v>
      </c>
      <c r="F4362" s="2" t="s">
        <v>12432</v>
      </c>
      <c r="G4362" s="2" t="s">
        <v>7850</v>
      </c>
      <c r="H4362" s="2" t="s">
        <v>30521</v>
      </c>
      <c r="I4362" s="2" t="s">
        <v>30522</v>
      </c>
      <c r="J4362" s="3" t="s">
        <v>30523</v>
      </c>
      <c r="K4362" s="4">
        <v>44141</v>
      </c>
      <c r="L4362" s="3" t="s">
        <v>24574</v>
      </c>
    </row>
    <row r="4363" spans="1:12" x14ac:dyDescent="0.2">
      <c r="A4363" s="1">
        <v>4362</v>
      </c>
      <c r="B4363" s="2" t="s">
        <v>30524</v>
      </c>
      <c r="C4363" s="2" t="s">
        <v>546</v>
      </c>
      <c r="D4363" s="2" t="s">
        <v>6325</v>
      </c>
      <c r="E4363" s="2" t="s">
        <v>30525</v>
      </c>
      <c r="F4363" s="2" t="s">
        <v>30526</v>
      </c>
      <c r="G4363" s="2" t="s">
        <v>2826</v>
      </c>
      <c r="H4363" s="2" t="s">
        <v>30527</v>
      </c>
      <c r="I4363" s="2" t="s">
        <v>30528</v>
      </c>
      <c r="J4363" s="3" t="s">
        <v>30529</v>
      </c>
      <c r="K4363" s="4">
        <v>44021</v>
      </c>
      <c r="L4363" s="3" t="s">
        <v>30530</v>
      </c>
    </row>
    <row r="4364" spans="1:12" x14ac:dyDescent="0.2">
      <c r="A4364" s="1">
        <v>4363</v>
      </c>
      <c r="B4364" s="2" t="s">
        <v>30531</v>
      </c>
      <c r="C4364" s="2" t="s">
        <v>5783</v>
      </c>
      <c r="D4364" s="2" t="s">
        <v>7989</v>
      </c>
      <c r="E4364" s="2" t="s">
        <v>30532</v>
      </c>
      <c r="F4364" s="2" t="s">
        <v>5851</v>
      </c>
      <c r="G4364" s="2" t="s">
        <v>447</v>
      </c>
      <c r="H4364" s="2" t="s">
        <v>30533</v>
      </c>
      <c r="I4364" s="2" t="s">
        <v>30534</v>
      </c>
      <c r="J4364" s="3" t="s">
        <v>30535</v>
      </c>
      <c r="K4364" s="4">
        <v>43891</v>
      </c>
      <c r="L4364" s="3" t="s">
        <v>2065</v>
      </c>
    </row>
    <row r="4365" spans="1:12" x14ac:dyDescent="0.2">
      <c r="A4365" s="1">
        <v>4364</v>
      </c>
      <c r="B4365" s="2" t="s">
        <v>30536</v>
      </c>
      <c r="C4365" s="2" t="s">
        <v>14763</v>
      </c>
      <c r="D4365" s="2" t="s">
        <v>2969</v>
      </c>
      <c r="E4365" s="2" t="s">
        <v>30537</v>
      </c>
      <c r="F4365" s="2" t="s">
        <v>30538</v>
      </c>
      <c r="G4365" s="2" t="s">
        <v>1637</v>
      </c>
      <c r="H4365" s="2" t="s">
        <v>30539</v>
      </c>
      <c r="I4365" s="2" t="s">
        <v>30540</v>
      </c>
      <c r="J4365" s="3" t="s">
        <v>30541</v>
      </c>
      <c r="K4365" s="4">
        <v>44581</v>
      </c>
      <c r="L4365" s="3" t="s">
        <v>23811</v>
      </c>
    </row>
    <row r="4366" spans="1:12" x14ac:dyDescent="0.2">
      <c r="A4366" s="1">
        <v>4365</v>
      </c>
      <c r="B4366" s="2" t="s">
        <v>30542</v>
      </c>
      <c r="C4366" s="2" t="s">
        <v>3885</v>
      </c>
      <c r="D4366" s="2" t="s">
        <v>3385</v>
      </c>
      <c r="E4366" s="2" t="s">
        <v>30543</v>
      </c>
      <c r="F4366" s="2" t="s">
        <v>30544</v>
      </c>
      <c r="G4366" s="2" t="s">
        <v>4698</v>
      </c>
      <c r="H4366" s="2" t="s">
        <v>30545</v>
      </c>
      <c r="I4366" s="2" t="s">
        <v>30546</v>
      </c>
      <c r="J4366" s="3" t="s">
        <v>30547</v>
      </c>
      <c r="K4366" s="4">
        <v>44545</v>
      </c>
      <c r="L4366" s="3" t="s">
        <v>30548</v>
      </c>
    </row>
    <row r="4367" spans="1:12" x14ac:dyDescent="0.2">
      <c r="A4367" s="1">
        <v>4366</v>
      </c>
      <c r="B4367" s="2" t="s">
        <v>30549</v>
      </c>
      <c r="C4367" s="2" t="s">
        <v>25814</v>
      </c>
      <c r="D4367" s="2" t="s">
        <v>4559</v>
      </c>
      <c r="E4367" s="2" t="s">
        <v>30550</v>
      </c>
      <c r="F4367" s="2" t="s">
        <v>23153</v>
      </c>
      <c r="G4367" s="2" t="s">
        <v>330</v>
      </c>
      <c r="H4367" s="2" t="s">
        <v>30551</v>
      </c>
      <c r="I4367" s="2" t="s">
        <v>30552</v>
      </c>
      <c r="J4367" s="3" t="s">
        <v>30553</v>
      </c>
      <c r="K4367" s="4">
        <v>44584</v>
      </c>
      <c r="L4367" s="3" t="s">
        <v>30554</v>
      </c>
    </row>
    <row r="4368" spans="1:12" x14ac:dyDescent="0.2">
      <c r="A4368" s="1">
        <v>4367</v>
      </c>
      <c r="B4368" s="2" t="s">
        <v>30555</v>
      </c>
      <c r="C4368" s="2" t="s">
        <v>5791</v>
      </c>
      <c r="D4368" s="2" t="s">
        <v>2039</v>
      </c>
      <c r="E4368" s="2" t="s">
        <v>30556</v>
      </c>
      <c r="F4368" s="2" t="s">
        <v>30557</v>
      </c>
      <c r="G4368" s="2" t="s">
        <v>1674</v>
      </c>
      <c r="H4368" s="2" t="s">
        <v>30558</v>
      </c>
      <c r="I4368" s="2" t="s">
        <v>30559</v>
      </c>
      <c r="J4368" s="3" t="s">
        <v>30560</v>
      </c>
      <c r="K4368" s="4">
        <v>44525</v>
      </c>
      <c r="L4368" s="3" t="s">
        <v>30561</v>
      </c>
    </row>
    <row r="4369" spans="1:12" x14ac:dyDescent="0.2">
      <c r="A4369" s="1">
        <v>4368</v>
      </c>
      <c r="B4369" s="2" t="s">
        <v>30562</v>
      </c>
      <c r="C4369" s="2" t="s">
        <v>463</v>
      </c>
      <c r="D4369" s="2" t="s">
        <v>842</v>
      </c>
      <c r="E4369" s="2" t="s">
        <v>30563</v>
      </c>
      <c r="F4369" s="2" t="s">
        <v>30564</v>
      </c>
      <c r="G4369" s="2" t="s">
        <v>447</v>
      </c>
      <c r="H4369" s="2" t="s">
        <v>30565</v>
      </c>
      <c r="I4369" s="2" t="s">
        <v>30566</v>
      </c>
      <c r="J4369" s="3" t="s">
        <v>30567</v>
      </c>
      <c r="K4369" s="4">
        <v>44048</v>
      </c>
      <c r="L4369" s="3" t="s">
        <v>30568</v>
      </c>
    </row>
    <row r="4370" spans="1:12" x14ac:dyDescent="0.2">
      <c r="A4370" s="1">
        <v>4369</v>
      </c>
      <c r="B4370" s="2" t="s">
        <v>30569</v>
      </c>
      <c r="C4370" s="2" t="s">
        <v>1084</v>
      </c>
      <c r="D4370" s="2" t="s">
        <v>4854</v>
      </c>
      <c r="E4370" s="2" t="s">
        <v>14464</v>
      </c>
      <c r="F4370" s="2" t="s">
        <v>30570</v>
      </c>
      <c r="G4370" s="2" t="s">
        <v>54</v>
      </c>
      <c r="H4370" s="2" t="s">
        <v>30571</v>
      </c>
      <c r="I4370" s="2" t="s">
        <v>30572</v>
      </c>
      <c r="J4370" s="3" t="s">
        <v>30573</v>
      </c>
      <c r="K4370" s="4">
        <v>44343</v>
      </c>
      <c r="L4370" s="3" t="s">
        <v>30574</v>
      </c>
    </row>
    <row r="4371" spans="1:12" x14ac:dyDescent="0.2">
      <c r="A4371" s="1">
        <v>4370</v>
      </c>
      <c r="B4371" s="2" t="s">
        <v>30575</v>
      </c>
      <c r="C4371" s="2" t="s">
        <v>861</v>
      </c>
      <c r="D4371" s="2" t="s">
        <v>668</v>
      </c>
      <c r="E4371" s="2" t="s">
        <v>30576</v>
      </c>
      <c r="F4371" s="2" t="s">
        <v>30577</v>
      </c>
      <c r="G4371" s="2" t="s">
        <v>550</v>
      </c>
      <c r="H4371" s="2" t="s">
        <v>30578</v>
      </c>
      <c r="I4371" s="2" t="s">
        <v>30579</v>
      </c>
      <c r="J4371" s="3" t="s">
        <v>30580</v>
      </c>
      <c r="K4371" s="4">
        <v>44420</v>
      </c>
      <c r="L4371" s="3" t="s">
        <v>30581</v>
      </c>
    </row>
    <row r="4372" spans="1:12" x14ac:dyDescent="0.2">
      <c r="A4372" s="1">
        <v>4371</v>
      </c>
      <c r="B4372" s="2" t="s">
        <v>30582</v>
      </c>
      <c r="C4372" s="2" t="s">
        <v>3902</v>
      </c>
      <c r="D4372" s="2" t="s">
        <v>4164</v>
      </c>
      <c r="E4372" s="2" t="s">
        <v>30583</v>
      </c>
      <c r="F4372" s="2" t="s">
        <v>30584</v>
      </c>
      <c r="G4372" s="2" t="s">
        <v>2127</v>
      </c>
      <c r="H4372" s="2" t="s">
        <v>30585</v>
      </c>
      <c r="I4372" s="2" t="s">
        <v>30586</v>
      </c>
      <c r="J4372" s="3" t="s">
        <v>30587</v>
      </c>
      <c r="K4372" s="4">
        <v>44280</v>
      </c>
      <c r="L4372" s="3" t="s">
        <v>30588</v>
      </c>
    </row>
    <row r="4373" spans="1:12" x14ac:dyDescent="0.2">
      <c r="A4373" s="1">
        <v>4372</v>
      </c>
      <c r="B4373" s="2" t="s">
        <v>30589</v>
      </c>
      <c r="C4373" s="2" t="s">
        <v>463</v>
      </c>
      <c r="D4373" s="2" t="s">
        <v>1572</v>
      </c>
      <c r="E4373" s="2" t="s">
        <v>30590</v>
      </c>
      <c r="F4373" s="2" t="s">
        <v>9345</v>
      </c>
      <c r="G4373" s="2" t="s">
        <v>2080</v>
      </c>
      <c r="H4373" s="2" t="s">
        <v>30591</v>
      </c>
      <c r="I4373" s="2" t="s">
        <v>30592</v>
      </c>
      <c r="J4373" s="3" t="s">
        <v>30593</v>
      </c>
      <c r="K4373" s="4">
        <v>44608</v>
      </c>
      <c r="L4373" s="3" t="s">
        <v>30594</v>
      </c>
    </row>
    <row r="4374" spans="1:12" x14ac:dyDescent="0.2">
      <c r="A4374" s="1">
        <v>4373</v>
      </c>
      <c r="B4374" s="2" t="s">
        <v>30595</v>
      </c>
      <c r="C4374" s="2" t="s">
        <v>2977</v>
      </c>
      <c r="D4374" s="2" t="s">
        <v>337</v>
      </c>
      <c r="E4374" s="2" t="s">
        <v>30596</v>
      </c>
      <c r="F4374" s="2" t="s">
        <v>30597</v>
      </c>
      <c r="G4374" s="2" t="s">
        <v>3404</v>
      </c>
      <c r="H4374" s="2" t="s">
        <v>30598</v>
      </c>
      <c r="I4374" s="2" t="s">
        <v>30599</v>
      </c>
      <c r="J4374" s="3" t="s">
        <v>30600</v>
      </c>
      <c r="K4374" s="4">
        <v>44315</v>
      </c>
      <c r="L4374" s="3" t="s">
        <v>30601</v>
      </c>
    </row>
    <row r="4375" spans="1:12" x14ac:dyDescent="0.2">
      <c r="A4375" s="1">
        <v>4374</v>
      </c>
      <c r="B4375" s="2" t="s">
        <v>30602</v>
      </c>
      <c r="C4375" s="2" t="s">
        <v>2632</v>
      </c>
      <c r="D4375" s="2" t="s">
        <v>1360</v>
      </c>
      <c r="E4375" s="2" t="s">
        <v>30603</v>
      </c>
      <c r="F4375" s="2" t="s">
        <v>30604</v>
      </c>
      <c r="G4375" s="2" t="s">
        <v>2653</v>
      </c>
      <c r="H4375" s="2" t="s">
        <v>30605</v>
      </c>
      <c r="I4375" s="2" t="s">
        <v>30606</v>
      </c>
      <c r="J4375" s="3" t="s">
        <v>30607</v>
      </c>
      <c r="K4375" s="4">
        <v>43974</v>
      </c>
      <c r="L4375" s="3" t="s">
        <v>30608</v>
      </c>
    </row>
    <row r="4376" spans="1:12" x14ac:dyDescent="0.2">
      <c r="A4376" s="1">
        <v>4375</v>
      </c>
      <c r="B4376" s="2" t="s">
        <v>30609</v>
      </c>
      <c r="C4376" s="2" t="s">
        <v>10577</v>
      </c>
      <c r="D4376" s="2" t="s">
        <v>2324</v>
      </c>
      <c r="E4376" s="2" t="s">
        <v>30610</v>
      </c>
      <c r="F4376" s="2" t="s">
        <v>2901</v>
      </c>
      <c r="G4376" s="2" t="s">
        <v>153</v>
      </c>
      <c r="H4376" s="2" t="s">
        <v>30611</v>
      </c>
      <c r="I4376" s="2" t="s">
        <v>30612</v>
      </c>
      <c r="J4376" s="3" t="s">
        <v>30613</v>
      </c>
      <c r="K4376" s="4">
        <v>43935</v>
      </c>
      <c r="L4376" s="3" t="s">
        <v>26678</v>
      </c>
    </row>
    <row r="4377" spans="1:12" x14ac:dyDescent="0.2">
      <c r="A4377" s="1">
        <v>4376</v>
      </c>
      <c r="B4377" s="2" t="s">
        <v>30614</v>
      </c>
      <c r="C4377" s="2" t="s">
        <v>1218</v>
      </c>
      <c r="D4377" s="2" t="s">
        <v>13666</v>
      </c>
      <c r="E4377" s="2" t="s">
        <v>30615</v>
      </c>
      <c r="F4377" s="2" t="s">
        <v>30616</v>
      </c>
      <c r="G4377" s="2" t="s">
        <v>892</v>
      </c>
      <c r="H4377" s="2">
        <v>6122510006</v>
      </c>
      <c r="I4377" s="2">
        <v>9957100074</v>
      </c>
      <c r="J4377" s="3" t="s">
        <v>30617</v>
      </c>
      <c r="K4377" s="4">
        <v>43999</v>
      </c>
      <c r="L4377" s="3" t="s">
        <v>30618</v>
      </c>
    </row>
    <row r="4378" spans="1:12" x14ac:dyDescent="0.2">
      <c r="A4378" s="1">
        <v>4377</v>
      </c>
      <c r="B4378" s="2" t="s">
        <v>30619</v>
      </c>
      <c r="C4378" s="2" t="s">
        <v>3113</v>
      </c>
      <c r="D4378" s="2" t="s">
        <v>2476</v>
      </c>
      <c r="E4378" s="2" t="s">
        <v>30620</v>
      </c>
      <c r="F4378" s="2" t="s">
        <v>30621</v>
      </c>
      <c r="G4378" s="2" t="s">
        <v>1882</v>
      </c>
      <c r="H4378" s="2" t="s">
        <v>30622</v>
      </c>
      <c r="I4378" s="2">
        <v>4189002252</v>
      </c>
      <c r="J4378" s="3" t="s">
        <v>30623</v>
      </c>
      <c r="K4378" s="4">
        <v>44210</v>
      </c>
      <c r="L4378" s="3" t="s">
        <v>30624</v>
      </c>
    </row>
    <row r="4379" spans="1:12" x14ac:dyDescent="0.2">
      <c r="A4379" s="1">
        <v>4378</v>
      </c>
      <c r="B4379" s="2" t="s">
        <v>30625</v>
      </c>
      <c r="C4379" s="2" t="s">
        <v>6852</v>
      </c>
      <c r="D4379" s="2" t="s">
        <v>317</v>
      </c>
      <c r="E4379" s="2" t="s">
        <v>30626</v>
      </c>
      <c r="F4379" s="2" t="s">
        <v>30627</v>
      </c>
      <c r="G4379" s="2" t="s">
        <v>153</v>
      </c>
      <c r="H4379" s="2" t="s">
        <v>30628</v>
      </c>
      <c r="I4379" s="2" t="s">
        <v>30629</v>
      </c>
      <c r="J4379" s="3" t="s">
        <v>30630</v>
      </c>
      <c r="K4379" s="4">
        <v>44573</v>
      </c>
      <c r="L4379" s="3" t="s">
        <v>30631</v>
      </c>
    </row>
    <row r="4380" spans="1:12" x14ac:dyDescent="0.2">
      <c r="A4380" s="1">
        <v>4379</v>
      </c>
      <c r="B4380" s="2" t="s">
        <v>30632</v>
      </c>
      <c r="C4380" s="2" t="s">
        <v>2323</v>
      </c>
      <c r="D4380" s="2" t="s">
        <v>4138</v>
      </c>
      <c r="E4380" s="2" t="s">
        <v>30633</v>
      </c>
      <c r="F4380" s="2" t="s">
        <v>30634</v>
      </c>
      <c r="G4380" s="2" t="s">
        <v>1005</v>
      </c>
      <c r="H4380" s="2" t="s">
        <v>30635</v>
      </c>
      <c r="I4380" s="2">
        <v>7360891566</v>
      </c>
      <c r="J4380" s="3" t="s">
        <v>30636</v>
      </c>
      <c r="K4380" s="4">
        <v>44065</v>
      </c>
      <c r="L4380" s="3" t="s">
        <v>22117</v>
      </c>
    </row>
    <row r="4381" spans="1:12" x14ac:dyDescent="0.2">
      <c r="A4381" s="1">
        <v>4380</v>
      </c>
      <c r="B4381" s="2" t="s">
        <v>30637</v>
      </c>
      <c r="C4381" s="2" t="s">
        <v>916</v>
      </c>
      <c r="D4381" s="2" t="s">
        <v>2237</v>
      </c>
      <c r="E4381" s="2" t="s">
        <v>30638</v>
      </c>
      <c r="F4381" s="2" t="s">
        <v>30639</v>
      </c>
      <c r="G4381" s="2" t="s">
        <v>7639</v>
      </c>
      <c r="H4381" s="2" t="s">
        <v>30640</v>
      </c>
      <c r="I4381" s="2" t="s">
        <v>30641</v>
      </c>
      <c r="J4381" s="3" t="s">
        <v>30642</v>
      </c>
      <c r="K4381" s="4">
        <v>44176</v>
      </c>
      <c r="L4381" s="3" t="s">
        <v>30643</v>
      </c>
    </row>
    <row r="4382" spans="1:12" x14ac:dyDescent="0.2">
      <c r="A4382" s="1">
        <v>4381</v>
      </c>
      <c r="B4382" s="2" t="s">
        <v>30644</v>
      </c>
      <c r="C4382" s="2" t="s">
        <v>2123</v>
      </c>
      <c r="D4382" s="2" t="s">
        <v>25510</v>
      </c>
      <c r="E4382" s="2" t="s">
        <v>30645</v>
      </c>
      <c r="F4382" s="2" t="s">
        <v>30646</v>
      </c>
      <c r="G4382" s="2" t="s">
        <v>3808</v>
      </c>
      <c r="H4382" s="2">
        <v>8622878407</v>
      </c>
      <c r="I4382" s="2" t="s">
        <v>30647</v>
      </c>
      <c r="J4382" s="3" t="s">
        <v>30648</v>
      </c>
      <c r="K4382" s="4">
        <v>44315</v>
      </c>
      <c r="L4382" s="3" t="s">
        <v>30649</v>
      </c>
    </row>
    <row r="4383" spans="1:12" x14ac:dyDescent="0.2">
      <c r="A4383" s="1">
        <v>4382</v>
      </c>
      <c r="B4383" s="2" t="s">
        <v>30650</v>
      </c>
      <c r="C4383" s="2" t="s">
        <v>1377</v>
      </c>
      <c r="D4383" s="2" t="s">
        <v>6865</v>
      </c>
      <c r="E4383" s="2" t="s">
        <v>30651</v>
      </c>
      <c r="F4383" s="2" t="s">
        <v>30652</v>
      </c>
      <c r="G4383" s="2" t="s">
        <v>806</v>
      </c>
      <c r="H4383" s="2" t="s">
        <v>30653</v>
      </c>
      <c r="I4383" s="2" t="s">
        <v>30654</v>
      </c>
      <c r="J4383" s="3" t="s">
        <v>30655</v>
      </c>
      <c r="K4383" s="4">
        <v>43861</v>
      </c>
      <c r="L4383" s="3" t="s">
        <v>30656</v>
      </c>
    </row>
    <row r="4384" spans="1:12" x14ac:dyDescent="0.2">
      <c r="A4384" s="1">
        <v>4383</v>
      </c>
      <c r="B4384" s="2" t="s">
        <v>30657</v>
      </c>
      <c r="C4384" s="2" t="s">
        <v>15577</v>
      </c>
      <c r="D4384" s="2" t="s">
        <v>10809</v>
      </c>
      <c r="E4384" s="2" t="s">
        <v>30658</v>
      </c>
      <c r="F4384" s="2" t="s">
        <v>30659</v>
      </c>
      <c r="G4384" s="2" t="s">
        <v>1801</v>
      </c>
      <c r="H4384" s="2" t="s">
        <v>30660</v>
      </c>
      <c r="I4384" s="2" t="s">
        <v>30661</v>
      </c>
      <c r="J4384" s="3" t="s">
        <v>30662</v>
      </c>
      <c r="K4384" s="4">
        <v>44618</v>
      </c>
      <c r="L4384" s="3" t="s">
        <v>30663</v>
      </c>
    </row>
    <row r="4385" spans="1:12" x14ac:dyDescent="0.2">
      <c r="A4385" s="1">
        <v>4384</v>
      </c>
      <c r="B4385" s="2" t="s">
        <v>30664</v>
      </c>
      <c r="C4385" s="2" t="s">
        <v>2590</v>
      </c>
      <c r="D4385" s="2" t="s">
        <v>4663</v>
      </c>
      <c r="E4385" s="2" t="s">
        <v>30665</v>
      </c>
      <c r="F4385" s="2" t="s">
        <v>30666</v>
      </c>
      <c r="G4385" s="2" t="s">
        <v>1292</v>
      </c>
      <c r="H4385" s="2" t="s">
        <v>30667</v>
      </c>
      <c r="I4385" s="2" t="s">
        <v>30668</v>
      </c>
      <c r="J4385" s="3" t="s">
        <v>30669</v>
      </c>
      <c r="K4385" s="4">
        <v>44578</v>
      </c>
      <c r="L4385" s="3" t="s">
        <v>30670</v>
      </c>
    </row>
    <row r="4386" spans="1:12" x14ac:dyDescent="0.2">
      <c r="A4386" s="1">
        <v>4385</v>
      </c>
      <c r="B4386" s="2" t="s">
        <v>30671</v>
      </c>
      <c r="C4386" s="2" t="s">
        <v>5876</v>
      </c>
      <c r="D4386" s="2" t="s">
        <v>729</v>
      </c>
      <c r="E4386" s="2" t="s">
        <v>30672</v>
      </c>
      <c r="F4386" s="2" t="s">
        <v>30673</v>
      </c>
      <c r="G4386" s="2" t="s">
        <v>181</v>
      </c>
      <c r="H4386" s="2" t="s">
        <v>30674</v>
      </c>
      <c r="I4386" s="2" t="s">
        <v>30675</v>
      </c>
      <c r="J4386" s="3" t="s">
        <v>30676</v>
      </c>
      <c r="K4386" s="4">
        <v>44288</v>
      </c>
      <c r="L4386" s="3" t="s">
        <v>30677</v>
      </c>
    </row>
    <row r="4387" spans="1:12" x14ac:dyDescent="0.2">
      <c r="A4387" s="1">
        <v>4386</v>
      </c>
      <c r="B4387" s="2" t="s">
        <v>30678</v>
      </c>
      <c r="C4387" s="2" t="s">
        <v>1798</v>
      </c>
      <c r="D4387" s="2" t="s">
        <v>4854</v>
      </c>
      <c r="E4387" s="2" t="s">
        <v>30679</v>
      </c>
      <c r="F4387" s="2" t="s">
        <v>30680</v>
      </c>
      <c r="G4387" s="2" t="s">
        <v>6042</v>
      </c>
      <c r="H4387" s="2" t="s">
        <v>30681</v>
      </c>
      <c r="I4387" s="2" t="s">
        <v>30682</v>
      </c>
      <c r="J4387" s="3" t="s">
        <v>30683</v>
      </c>
      <c r="K4387" s="4">
        <v>44648</v>
      </c>
      <c r="L4387" s="3" t="s">
        <v>30684</v>
      </c>
    </row>
    <row r="4388" spans="1:12" x14ac:dyDescent="0.2">
      <c r="A4388" s="1">
        <v>4387</v>
      </c>
      <c r="B4388" s="2" t="s">
        <v>30685</v>
      </c>
      <c r="C4388" s="2" t="s">
        <v>424</v>
      </c>
      <c r="D4388" s="2" t="s">
        <v>5972</v>
      </c>
      <c r="E4388" s="2" t="s">
        <v>30686</v>
      </c>
      <c r="F4388" s="2" t="s">
        <v>30687</v>
      </c>
      <c r="G4388" s="2" t="s">
        <v>901</v>
      </c>
      <c r="H4388" s="2" t="s">
        <v>30688</v>
      </c>
      <c r="I4388" s="2" t="s">
        <v>30689</v>
      </c>
      <c r="J4388" s="3" t="s">
        <v>30690</v>
      </c>
      <c r="K4388" s="4">
        <v>43835</v>
      </c>
      <c r="L4388" s="3" t="s">
        <v>30691</v>
      </c>
    </row>
    <row r="4389" spans="1:12" x14ac:dyDescent="0.2">
      <c r="A4389" s="1">
        <v>4388</v>
      </c>
      <c r="B4389" s="2" t="s">
        <v>30692</v>
      </c>
      <c r="C4389" s="2" t="s">
        <v>5406</v>
      </c>
      <c r="D4389" s="2" t="s">
        <v>6409</v>
      </c>
      <c r="E4389" s="2" t="s">
        <v>30693</v>
      </c>
      <c r="F4389" s="2" t="s">
        <v>30694</v>
      </c>
      <c r="G4389" s="2" t="s">
        <v>2307</v>
      </c>
      <c r="H4389" s="2" t="s">
        <v>30695</v>
      </c>
      <c r="I4389" s="2" t="s">
        <v>30696</v>
      </c>
      <c r="J4389" s="3" t="s">
        <v>30697</v>
      </c>
      <c r="K4389" s="4">
        <v>44472</v>
      </c>
      <c r="L4389" s="3" t="s">
        <v>11885</v>
      </c>
    </row>
    <row r="4390" spans="1:12" x14ac:dyDescent="0.2">
      <c r="A4390" s="1">
        <v>4389</v>
      </c>
      <c r="B4390" s="2" t="s">
        <v>30698</v>
      </c>
      <c r="C4390" s="2" t="s">
        <v>3212</v>
      </c>
      <c r="D4390" s="2" t="s">
        <v>17092</v>
      </c>
      <c r="E4390" s="2" t="s">
        <v>30699</v>
      </c>
      <c r="F4390" s="2" t="s">
        <v>30700</v>
      </c>
      <c r="G4390" s="2" t="s">
        <v>2297</v>
      </c>
      <c r="H4390" s="2" t="s">
        <v>30701</v>
      </c>
      <c r="I4390" s="2" t="s">
        <v>30702</v>
      </c>
      <c r="J4390" s="3" t="s">
        <v>30703</v>
      </c>
      <c r="K4390" s="4">
        <v>44184</v>
      </c>
      <c r="L4390" s="3" t="s">
        <v>30704</v>
      </c>
    </row>
    <row r="4391" spans="1:12" x14ac:dyDescent="0.2">
      <c r="A4391" s="1">
        <v>4390</v>
      </c>
      <c r="B4391" s="2" t="s">
        <v>30705</v>
      </c>
      <c r="C4391" s="2" t="s">
        <v>5668</v>
      </c>
      <c r="D4391" s="2" t="s">
        <v>8834</v>
      </c>
      <c r="E4391" s="2" t="s">
        <v>27544</v>
      </c>
      <c r="F4391" s="2" t="s">
        <v>30706</v>
      </c>
      <c r="G4391" s="2" t="s">
        <v>948</v>
      </c>
      <c r="H4391" s="2" t="s">
        <v>30707</v>
      </c>
      <c r="I4391" s="2" t="s">
        <v>30708</v>
      </c>
      <c r="J4391" s="3" t="s">
        <v>30709</v>
      </c>
      <c r="K4391" s="4">
        <v>43906</v>
      </c>
      <c r="L4391" s="3" t="s">
        <v>30710</v>
      </c>
    </row>
    <row r="4392" spans="1:12" x14ac:dyDescent="0.2">
      <c r="A4392" s="1">
        <v>4391</v>
      </c>
      <c r="B4392" s="2" t="s">
        <v>30711</v>
      </c>
      <c r="C4392" s="2" t="s">
        <v>14302</v>
      </c>
      <c r="D4392" s="2" t="s">
        <v>3021</v>
      </c>
      <c r="E4392" s="2" t="s">
        <v>30712</v>
      </c>
      <c r="F4392" s="2" t="s">
        <v>28483</v>
      </c>
      <c r="G4392" s="2" t="s">
        <v>3404</v>
      </c>
      <c r="H4392" s="2" t="s">
        <v>30713</v>
      </c>
      <c r="I4392" s="2" t="s">
        <v>30714</v>
      </c>
      <c r="J4392" s="3" t="s">
        <v>30715</v>
      </c>
      <c r="K4392" s="4">
        <v>44300</v>
      </c>
      <c r="L4392" s="3" t="s">
        <v>30716</v>
      </c>
    </row>
    <row r="4393" spans="1:12" x14ac:dyDescent="0.2">
      <c r="A4393" s="1">
        <v>4392</v>
      </c>
      <c r="B4393" s="2" t="s">
        <v>30717</v>
      </c>
      <c r="C4393" s="2" t="s">
        <v>4846</v>
      </c>
      <c r="D4393" s="2" t="s">
        <v>3541</v>
      </c>
      <c r="E4393" s="2" t="s">
        <v>30718</v>
      </c>
      <c r="F4393" s="2" t="s">
        <v>30719</v>
      </c>
      <c r="G4393" s="2" t="s">
        <v>1213</v>
      </c>
      <c r="H4393" s="2" t="s">
        <v>30720</v>
      </c>
      <c r="I4393" s="2" t="s">
        <v>30721</v>
      </c>
      <c r="J4393" s="3" t="s">
        <v>30722</v>
      </c>
      <c r="K4393" s="4">
        <v>44497</v>
      </c>
      <c r="L4393" s="3" t="s">
        <v>14679</v>
      </c>
    </row>
    <row r="4394" spans="1:12" x14ac:dyDescent="0.2">
      <c r="A4394" s="1">
        <v>4393</v>
      </c>
      <c r="B4394" s="2" t="s">
        <v>30723</v>
      </c>
      <c r="C4394" s="2" t="s">
        <v>473</v>
      </c>
      <c r="D4394" s="2" t="s">
        <v>19329</v>
      </c>
      <c r="E4394" s="2" t="s">
        <v>30724</v>
      </c>
      <c r="F4394" s="2" t="s">
        <v>30725</v>
      </c>
      <c r="G4394" s="2" t="s">
        <v>2728</v>
      </c>
      <c r="H4394" s="2" t="s">
        <v>30726</v>
      </c>
      <c r="I4394" s="2" t="s">
        <v>30727</v>
      </c>
      <c r="J4394" s="3" t="s">
        <v>30728</v>
      </c>
      <c r="K4394" s="4">
        <v>44208</v>
      </c>
      <c r="L4394" s="3" t="s">
        <v>30729</v>
      </c>
    </row>
    <row r="4395" spans="1:12" x14ac:dyDescent="0.2">
      <c r="A4395" s="1">
        <v>4394</v>
      </c>
      <c r="B4395" s="2" t="s">
        <v>30730</v>
      </c>
      <c r="C4395" s="2" t="s">
        <v>13587</v>
      </c>
      <c r="D4395" s="2" t="s">
        <v>3549</v>
      </c>
      <c r="E4395" s="2" t="s">
        <v>30731</v>
      </c>
      <c r="F4395" s="2" t="s">
        <v>30732</v>
      </c>
      <c r="G4395" s="2" t="s">
        <v>5163</v>
      </c>
      <c r="H4395" s="2" t="s">
        <v>30733</v>
      </c>
      <c r="I4395" s="2" t="s">
        <v>30734</v>
      </c>
      <c r="J4395" s="3" t="s">
        <v>30735</v>
      </c>
      <c r="K4395" s="4">
        <v>44212</v>
      </c>
      <c r="L4395" s="3" t="s">
        <v>30736</v>
      </c>
    </row>
    <row r="4396" spans="1:12" x14ac:dyDescent="0.2">
      <c r="A4396" s="1">
        <v>4395</v>
      </c>
      <c r="B4396" s="2" t="s">
        <v>30737</v>
      </c>
      <c r="C4396" s="2" t="s">
        <v>1377</v>
      </c>
      <c r="D4396" s="2" t="s">
        <v>9228</v>
      </c>
      <c r="E4396" s="2" t="s">
        <v>30738</v>
      </c>
      <c r="F4396" s="2" t="s">
        <v>30739</v>
      </c>
      <c r="G4396" s="2" t="s">
        <v>3133</v>
      </c>
      <c r="H4396" s="2" t="s">
        <v>30740</v>
      </c>
      <c r="I4396" s="2">
        <v>9521219091</v>
      </c>
      <c r="J4396" s="3" t="s">
        <v>30741</v>
      </c>
      <c r="K4396" s="4">
        <v>44508</v>
      </c>
      <c r="L4396" s="3" t="s">
        <v>30742</v>
      </c>
    </row>
    <row r="4397" spans="1:12" x14ac:dyDescent="0.2">
      <c r="A4397" s="1">
        <v>4396</v>
      </c>
      <c r="B4397" s="2" t="s">
        <v>30743</v>
      </c>
      <c r="C4397" s="2" t="s">
        <v>3661</v>
      </c>
      <c r="D4397" s="2" t="s">
        <v>729</v>
      </c>
      <c r="E4397" s="2" t="s">
        <v>30744</v>
      </c>
      <c r="F4397" s="2" t="s">
        <v>30745</v>
      </c>
      <c r="G4397" s="2" t="s">
        <v>3055</v>
      </c>
      <c r="H4397" s="2" t="s">
        <v>30746</v>
      </c>
      <c r="I4397" s="2" t="s">
        <v>30747</v>
      </c>
      <c r="J4397" s="3" t="s">
        <v>30748</v>
      </c>
      <c r="K4397" s="4">
        <v>44166</v>
      </c>
      <c r="L4397" s="3" t="s">
        <v>30749</v>
      </c>
    </row>
    <row r="4398" spans="1:12" x14ac:dyDescent="0.2">
      <c r="A4398" s="1">
        <v>4397</v>
      </c>
      <c r="B4398" s="2" t="s">
        <v>30750</v>
      </c>
      <c r="C4398" s="2" t="s">
        <v>982</v>
      </c>
      <c r="D4398" s="2" t="s">
        <v>935</v>
      </c>
      <c r="E4398" s="2" t="s">
        <v>30751</v>
      </c>
      <c r="F4398" s="2" t="s">
        <v>30752</v>
      </c>
      <c r="G4398" s="2" t="s">
        <v>350</v>
      </c>
      <c r="H4398" s="2" t="s">
        <v>30753</v>
      </c>
      <c r="I4398" s="2" t="s">
        <v>30754</v>
      </c>
      <c r="J4398" s="3" t="s">
        <v>30755</v>
      </c>
      <c r="K4398" s="4">
        <v>44432</v>
      </c>
      <c r="L4398" s="3" t="s">
        <v>30756</v>
      </c>
    </row>
    <row r="4399" spans="1:12" x14ac:dyDescent="0.2">
      <c r="A4399" s="1">
        <v>4398</v>
      </c>
      <c r="B4399" s="2" t="s">
        <v>30757</v>
      </c>
      <c r="C4399" s="2" t="s">
        <v>2029</v>
      </c>
      <c r="D4399" s="2" t="s">
        <v>30758</v>
      </c>
      <c r="E4399" s="2" t="s">
        <v>30759</v>
      </c>
      <c r="F4399" s="2" t="s">
        <v>30760</v>
      </c>
      <c r="G4399" s="2" t="s">
        <v>7170</v>
      </c>
      <c r="H4399" s="2" t="s">
        <v>30761</v>
      </c>
      <c r="I4399" s="2" t="s">
        <v>30762</v>
      </c>
      <c r="J4399" s="3" t="s">
        <v>30763</v>
      </c>
      <c r="K4399" s="4">
        <v>44099</v>
      </c>
      <c r="L4399" s="3" t="s">
        <v>30764</v>
      </c>
    </row>
    <row r="4400" spans="1:12" x14ac:dyDescent="0.2">
      <c r="A4400" s="1">
        <v>4399</v>
      </c>
      <c r="B4400" s="2" t="s">
        <v>30765</v>
      </c>
      <c r="C4400" s="2" t="s">
        <v>1681</v>
      </c>
      <c r="D4400" s="2" t="s">
        <v>15710</v>
      </c>
      <c r="E4400" s="2" t="s">
        <v>30766</v>
      </c>
      <c r="F4400" s="2" t="s">
        <v>30767</v>
      </c>
      <c r="G4400" s="2" t="s">
        <v>4149</v>
      </c>
      <c r="H4400" s="2" t="s">
        <v>30768</v>
      </c>
      <c r="I4400" s="2" t="s">
        <v>30769</v>
      </c>
      <c r="J4400" s="3" t="s">
        <v>30770</v>
      </c>
      <c r="K4400" s="4">
        <v>44404</v>
      </c>
      <c r="L4400" s="3" t="s">
        <v>30771</v>
      </c>
    </row>
    <row r="4401" spans="1:12" x14ac:dyDescent="0.2">
      <c r="A4401" s="1">
        <v>4400</v>
      </c>
      <c r="B4401" s="2" t="s">
        <v>30772</v>
      </c>
      <c r="C4401" s="2" t="s">
        <v>3426</v>
      </c>
      <c r="D4401" s="2" t="s">
        <v>5391</v>
      </c>
      <c r="E4401" s="2" t="s">
        <v>30773</v>
      </c>
      <c r="F4401" s="2" t="s">
        <v>30774</v>
      </c>
      <c r="G4401" s="2" t="s">
        <v>7850</v>
      </c>
      <c r="H4401" s="2" t="s">
        <v>30775</v>
      </c>
      <c r="I4401" s="2" t="s">
        <v>30776</v>
      </c>
      <c r="J4401" s="3" t="s">
        <v>30777</v>
      </c>
      <c r="K4401" s="4">
        <v>44640</v>
      </c>
      <c r="L4401" s="3" t="s">
        <v>30778</v>
      </c>
    </row>
    <row r="4402" spans="1:12" x14ac:dyDescent="0.2">
      <c r="A4402" s="1">
        <v>4401</v>
      </c>
      <c r="B4402" s="2" t="s">
        <v>30779</v>
      </c>
      <c r="C4402" s="2" t="s">
        <v>6246</v>
      </c>
      <c r="D4402" s="2" t="s">
        <v>104</v>
      </c>
      <c r="E4402" s="2" t="s">
        <v>30780</v>
      </c>
      <c r="F4402" s="2" t="s">
        <v>9599</v>
      </c>
      <c r="G4402" s="2" t="s">
        <v>3534</v>
      </c>
      <c r="H4402" s="2" t="s">
        <v>30781</v>
      </c>
      <c r="I4402" s="2">
        <v>2964779336</v>
      </c>
      <c r="J4402" s="3" t="s">
        <v>30782</v>
      </c>
      <c r="K4402" s="4">
        <v>44469</v>
      </c>
      <c r="L4402" s="3" t="s">
        <v>30783</v>
      </c>
    </row>
    <row r="4403" spans="1:12" x14ac:dyDescent="0.2">
      <c r="A4403" s="1">
        <v>4402</v>
      </c>
      <c r="B4403" s="2" t="s">
        <v>30784</v>
      </c>
      <c r="C4403" s="2" t="s">
        <v>1093</v>
      </c>
      <c r="D4403" s="2" t="s">
        <v>224</v>
      </c>
      <c r="E4403" s="2" t="s">
        <v>17528</v>
      </c>
      <c r="F4403" s="2" t="s">
        <v>30785</v>
      </c>
      <c r="G4403" s="2" t="s">
        <v>11135</v>
      </c>
      <c r="H4403" s="2" t="s">
        <v>30786</v>
      </c>
      <c r="I4403" s="2" t="s">
        <v>30787</v>
      </c>
      <c r="J4403" s="3" t="s">
        <v>30788</v>
      </c>
      <c r="K4403" s="4">
        <v>44202</v>
      </c>
      <c r="L4403" s="3" t="s">
        <v>24350</v>
      </c>
    </row>
    <row r="4404" spans="1:12" x14ac:dyDescent="0.2">
      <c r="A4404" s="1">
        <v>4403</v>
      </c>
      <c r="B4404" s="2" t="s">
        <v>30789</v>
      </c>
      <c r="C4404" s="2" t="s">
        <v>719</v>
      </c>
      <c r="D4404" s="2" t="s">
        <v>3902</v>
      </c>
      <c r="E4404" s="2" t="s">
        <v>30790</v>
      </c>
      <c r="F4404" s="2" t="s">
        <v>30791</v>
      </c>
      <c r="G4404" s="2" t="s">
        <v>3591</v>
      </c>
      <c r="H4404" s="2" t="s">
        <v>30792</v>
      </c>
      <c r="I4404" s="2" t="s">
        <v>30793</v>
      </c>
      <c r="J4404" s="3" t="s">
        <v>30794</v>
      </c>
      <c r="K4404" s="4">
        <v>44461</v>
      </c>
      <c r="L4404" s="3" t="s">
        <v>30795</v>
      </c>
    </row>
    <row r="4405" spans="1:12" x14ac:dyDescent="0.2">
      <c r="A4405" s="1">
        <v>4404</v>
      </c>
      <c r="B4405" s="2" t="s">
        <v>30796</v>
      </c>
      <c r="C4405" s="2" t="s">
        <v>1771</v>
      </c>
      <c r="D4405" s="2" t="s">
        <v>1897</v>
      </c>
      <c r="E4405" s="2" t="s">
        <v>30797</v>
      </c>
      <c r="F4405" s="2" t="s">
        <v>30798</v>
      </c>
      <c r="G4405" s="2" t="s">
        <v>901</v>
      </c>
      <c r="H4405" s="2" t="s">
        <v>30799</v>
      </c>
      <c r="I4405" s="2" t="s">
        <v>30800</v>
      </c>
      <c r="J4405" s="3" t="s">
        <v>30801</v>
      </c>
      <c r="K4405" s="4">
        <v>43863</v>
      </c>
      <c r="L4405" s="3" t="s">
        <v>30802</v>
      </c>
    </row>
    <row r="4406" spans="1:12" x14ac:dyDescent="0.2">
      <c r="A4406" s="1">
        <v>4405</v>
      </c>
      <c r="B4406" s="2" t="s">
        <v>30803</v>
      </c>
      <c r="C4406" s="2" t="s">
        <v>104</v>
      </c>
      <c r="D4406" s="2" t="s">
        <v>20957</v>
      </c>
      <c r="E4406" s="2" t="s">
        <v>30804</v>
      </c>
      <c r="F4406" s="2" t="s">
        <v>1845</v>
      </c>
      <c r="G4406" s="2" t="s">
        <v>4353</v>
      </c>
      <c r="H4406" s="2" t="s">
        <v>30805</v>
      </c>
      <c r="I4406" s="2" t="s">
        <v>30806</v>
      </c>
      <c r="J4406" s="3" t="s">
        <v>30807</v>
      </c>
      <c r="K4406" s="4">
        <v>44386</v>
      </c>
      <c r="L4406" s="3" t="s">
        <v>30808</v>
      </c>
    </row>
    <row r="4407" spans="1:12" x14ac:dyDescent="0.2">
      <c r="A4407" s="1">
        <v>4406</v>
      </c>
      <c r="B4407" s="2" t="s">
        <v>30809</v>
      </c>
      <c r="C4407" s="2" t="s">
        <v>4846</v>
      </c>
      <c r="D4407" s="2" t="s">
        <v>3709</v>
      </c>
      <c r="E4407" s="2" t="s">
        <v>30810</v>
      </c>
      <c r="F4407" s="2" t="s">
        <v>30811</v>
      </c>
      <c r="G4407" s="2" t="s">
        <v>3848</v>
      </c>
      <c r="H4407" s="2" t="s">
        <v>30812</v>
      </c>
      <c r="I4407" s="2" t="s">
        <v>30813</v>
      </c>
      <c r="J4407" s="3" t="s">
        <v>30814</v>
      </c>
      <c r="K4407" s="4">
        <v>44683</v>
      </c>
      <c r="L4407" s="3" t="s">
        <v>30815</v>
      </c>
    </row>
    <row r="4408" spans="1:12" x14ac:dyDescent="0.2">
      <c r="A4408" s="1">
        <v>4407</v>
      </c>
      <c r="B4408" s="2" t="s">
        <v>30816</v>
      </c>
      <c r="C4408" s="2" t="s">
        <v>4895</v>
      </c>
      <c r="D4408" s="2" t="s">
        <v>18420</v>
      </c>
      <c r="E4408" s="2" t="s">
        <v>17857</v>
      </c>
      <c r="F4408" s="2" t="s">
        <v>30817</v>
      </c>
      <c r="G4408" s="2" t="s">
        <v>3478</v>
      </c>
      <c r="H4408" s="2" t="s">
        <v>30818</v>
      </c>
      <c r="I4408" s="2" t="s">
        <v>30819</v>
      </c>
      <c r="J4408" s="3" t="s">
        <v>30820</v>
      </c>
      <c r="K4408" s="4">
        <v>44201</v>
      </c>
      <c r="L4408" s="3" t="s">
        <v>30821</v>
      </c>
    </row>
    <row r="4409" spans="1:12" x14ac:dyDescent="0.2">
      <c r="A4409" s="1">
        <v>4408</v>
      </c>
      <c r="B4409" s="2" t="s">
        <v>30822</v>
      </c>
      <c r="C4409" s="2" t="s">
        <v>6080</v>
      </c>
      <c r="D4409" s="2" t="s">
        <v>20957</v>
      </c>
      <c r="E4409" s="2" t="s">
        <v>30823</v>
      </c>
      <c r="F4409" s="2" t="s">
        <v>30824</v>
      </c>
      <c r="G4409" s="2" t="s">
        <v>705</v>
      </c>
      <c r="H4409" s="2" t="s">
        <v>30825</v>
      </c>
      <c r="I4409" s="2" t="s">
        <v>30826</v>
      </c>
      <c r="J4409" s="3" t="s">
        <v>30827</v>
      </c>
      <c r="K4409" s="4">
        <v>43853</v>
      </c>
      <c r="L4409" s="3" t="s">
        <v>8324</v>
      </c>
    </row>
    <row r="4410" spans="1:12" x14ac:dyDescent="0.2">
      <c r="A4410" s="1">
        <v>4409</v>
      </c>
      <c r="B4410" s="2" t="s">
        <v>30828</v>
      </c>
      <c r="C4410" s="2" t="s">
        <v>2236</v>
      </c>
      <c r="D4410" s="2" t="s">
        <v>2205</v>
      </c>
      <c r="E4410" s="2" t="s">
        <v>30829</v>
      </c>
      <c r="F4410" s="2" t="s">
        <v>3614</v>
      </c>
      <c r="G4410" s="2" t="s">
        <v>3116</v>
      </c>
      <c r="H4410" s="2">
        <v>861483008</v>
      </c>
      <c r="I4410" s="2" t="s">
        <v>30830</v>
      </c>
      <c r="J4410" s="3" t="s">
        <v>30831</v>
      </c>
      <c r="K4410" s="4">
        <v>43867</v>
      </c>
      <c r="L4410" s="3" t="s">
        <v>30832</v>
      </c>
    </row>
    <row r="4411" spans="1:12" x14ac:dyDescent="0.2">
      <c r="A4411" s="1">
        <v>4410</v>
      </c>
      <c r="B4411" s="2" t="s">
        <v>30833</v>
      </c>
      <c r="C4411" s="2" t="s">
        <v>1735</v>
      </c>
      <c r="D4411" s="2" t="s">
        <v>150</v>
      </c>
      <c r="E4411" s="2" t="s">
        <v>30834</v>
      </c>
      <c r="F4411" s="2" t="s">
        <v>30835</v>
      </c>
      <c r="G4411" s="2" t="s">
        <v>1702</v>
      </c>
      <c r="H4411" s="2" t="s">
        <v>30836</v>
      </c>
      <c r="I4411" s="2" t="s">
        <v>30837</v>
      </c>
      <c r="J4411" s="3" t="s">
        <v>30838</v>
      </c>
      <c r="K4411" s="4">
        <v>44429</v>
      </c>
      <c r="L4411" s="3" t="s">
        <v>30839</v>
      </c>
    </row>
    <row r="4412" spans="1:12" x14ac:dyDescent="0.2">
      <c r="A4412" s="1">
        <v>4411</v>
      </c>
      <c r="B4412" s="2" t="s">
        <v>30840</v>
      </c>
      <c r="C4412" s="2" t="s">
        <v>710</v>
      </c>
      <c r="D4412" s="2" t="s">
        <v>22451</v>
      </c>
      <c r="E4412" s="2" t="s">
        <v>30841</v>
      </c>
      <c r="F4412" s="2" t="s">
        <v>30842</v>
      </c>
      <c r="G4412" s="2" t="s">
        <v>72</v>
      </c>
      <c r="H4412" s="2" t="s">
        <v>30843</v>
      </c>
      <c r="I4412" s="2">
        <f>1-941-662-3601</f>
        <v>-5203</v>
      </c>
      <c r="J4412" s="3" t="s">
        <v>30844</v>
      </c>
      <c r="K4412" s="4">
        <v>43962</v>
      </c>
      <c r="L4412" s="3" t="s">
        <v>30845</v>
      </c>
    </row>
    <row r="4413" spans="1:12" x14ac:dyDescent="0.2">
      <c r="A4413" s="1">
        <v>4412</v>
      </c>
      <c r="B4413" s="5" t="s">
        <v>30846</v>
      </c>
      <c r="C4413" s="2" t="s">
        <v>631</v>
      </c>
      <c r="D4413" s="2" t="s">
        <v>693</v>
      </c>
      <c r="E4413" s="2" t="s">
        <v>24088</v>
      </c>
      <c r="F4413" s="2" t="s">
        <v>30847</v>
      </c>
      <c r="G4413" s="2" t="s">
        <v>3478</v>
      </c>
      <c r="H4413" s="2" t="s">
        <v>30848</v>
      </c>
      <c r="I4413" s="2" t="s">
        <v>30849</v>
      </c>
      <c r="J4413" s="3" t="s">
        <v>30850</v>
      </c>
      <c r="K4413" s="4">
        <v>44410</v>
      </c>
      <c r="L4413" s="3" t="s">
        <v>30851</v>
      </c>
    </row>
    <row r="4414" spans="1:12" x14ac:dyDescent="0.2">
      <c r="A4414" s="1">
        <v>4413</v>
      </c>
      <c r="B4414" s="2" t="s">
        <v>30852</v>
      </c>
      <c r="C4414" s="2" t="s">
        <v>4015</v>
      </c>
      <c r="D4414" s="2" t="s">
        <v>1549</v>
      </c>
      <c r="E4414" s="2" t="s">
        <v>30853</v>
      </c>
      <c r="F4414" s="2" t="s">
        <v>30854</v>
      </c>
      <c r="G4414" s="2" t="s">
        <v>1222</v>
      </c>
      <c r="H4414" s="2" t="s">
        <v>30855</v>
      </c>
      <c r="I4414" s="2" t="s">
        <v>30856</v>
      </c>
      <c r="J4414" s="3" t="s">
        <v>30857</v>
      </c>
      <c r="K4414" s="4">
        <v>44193</v>
      </c>
      <c r="L4414" s="3" t="s">
        <v>24003</v>
      </c>
    </row>
    <row r="4415" spans="1:12" x14ac:dyDescent="0.2">
      <c r="A4415" s="1">
        <v>4414</v>
      </c>
      <c r="B4415" s="2" t="s">
        <v>30858</v>
      </c>
      <c r="C4415" s="2" t="s">
        <v>11505</v>
      </c>
      <c r="D4415" s="2" t="s">
        <v>16545</v>
      </c>
      <c r="E4415" s="2" t="s">
        <v>30859</v>
      </c>
      <c r="F4415" s="2" t="s">
        <v>29334</v>
      </c>
      <c r="G4415" s="2" t="s">
        <v>1991</v>
      </c>
      <c r="H4415" s="2">
        <f>1-632-371-3631</f>
        <v>-4633</v>
      </c>
      <c r="I4415" s="2" t="s">
        <v>30860</v>
      </c>
      <c r="J4415" s="3" t="s">
        <v>30861</v>
      </c>
      <c r="K4415" s="4">
        <v>44468</v>
      </c>
      <c r="L4415" s="3" t="s">
        <v>30862</v>
      </c>
    </row>
    <row r="4416" spans="1:12" x14ac:dyDescent="0.2">
      <c r="A4416" s="1">
        <v>4415</v>
      </c>
      <c r="B4416" s="2" t="s">
        <v>30863</v>
      </c>
      <c r="C4416" s="2" t="s">
        <v>10366</v>
      </c>
      <c r="D4416" s="2" t="s">
        <v>11217</v>
      </c>
      <c r="E4416" s="2" t="s">
        <v>30864</v>
      </c>
      <c r="F4416" s="2" t="s">
        <v>24163</v>
      </c>
      <c r="G4416" s="2" t="s">
        <v>2918</v>
      </c>
      <c r="H4416" s="2">
        <f>1-66-758-6879</f>
        <v>-7702</v>
      </c>
      <c r="I4416" s="2" t="s">
        <v>30865</v>
      </c>
      <c r="J4416" s="3" t="s">
        <v>30866</v>
      </c>
      <c r="K4416" s="4">
        <v>44014</v>
      </c>
      <c r="L4416" s="3" t="s">
        <v>30867</v>
      </c>
    </row>
    <row r="4417" spans="1:12" x14ac:dyDescent="0.2">
      <c r="A4417" s="1">
        <v>4416</v>
      </c>
      <c r="B4417" s="2" t="s">
        <v>30868</v>
      </c>
      <c r="C4417" s="2" t="s">
        <v>667</v>
      </c>
      <c r="D4417" s="2" t="s">
        <v>5325</v>
      </c>
      <c r="E4417" s="2" t="s">
        <v>30869</v>
      </c>
      <c r="F4417" s="2" t="s">
        <v>30870</v>
      </c>
      <c r="G4417" s="2" t="s">
        <v>5163</v>
      </c>
      <c r="H4417" s="2" t="s">
        <v>30871</v>
      </c>
      <c r="I4417" s="2" t="s">
        <v>30872</v>
      </c>
      <c r="J4417" s="3" t="s">
        <v>30873</v>
      </c>
      <c r="K4417" s="4">
        <v>44070</v>
      </c>
      <c r="L4417" s="3" t="s">
        <v>30874</v>
      </c>
    </row>
    <row r="4418" spans="1:12" x14ac:dyDescent="0.2">
      <c r="A4418" s="1">
        <v>4417</v>
      </c>
      <c r="B4418" s="2" t="s">
        <v>30875</v>
      </c>
      <c r="C4418" s="2" t="s">
        <v>2624</v>
      </c>
      <c r="D4418" s="2" t="s">
        <v>676</v>
      </c>
      <c r="E4418" s="2" t="s">
        <v>5752</v>
      </c>
      <c r="F4418" s="2" t="s">
        <v>30876</v>
      </c>
      <c r="G4418" s="2" t="s">
        <v>3591</v>
      </c>
      <c r="H4418" s="2" t="s">
        <v>30877</v>
      </c>
      <c r="I4418" s="2" t="s">
        <v>30878</v>
      </c>
      <c r="J4418" s="3" t="s">
        <v>30879</v>
      </c>
      <c r="K4418" s="4">
        <v>44588</v>
      </c>
      <c r="L4418" s="3" t="s">
        <v>16778</v>
      </c>
    </row>
    <row r="4419" spans="1:12" x14ac:dyDescent="0.2">
      <c r="A4419" s="1">
        <v>4418</v>
      </c>
      <c r="B4419" s="2" t="s">
        <v>30880</v>
      </c>
      <c r="C4419" s="2" t="s">
        <v>10084</v>
      </c>
      <c r="D4419" s="2" t="s">
        <v>1889</v>
      </c>
      <c r="E4419" s="2" t="s">
        <v>30881</v>
      </c>
      <c r="F4419" s="2" t="s">
        <v>30882</v>
      </c>
      <c r="G4419" s="2" t="s">
        <v>2981</v>
      </c>
      <c r="H4419" s="2" t="s">
        <v>30883</v>
      </c>
      <c r="I4419" s="2" t="s">
        <v>30884</v>
      </c>
      <c r="J4419" s="3" t="s">
        <v>30885</v>
      </c>
      <c r="K4419" s="4">
        <v>44259</v>
      </c>
      <c r="L4419" s="3" t="s">
        <v>21365</v>
      </c>
    </row>
    <row r="4420" spans="1:12" x14ac:dyDescent="0.2">
      <c r="A4420" s="1">
        <v>4419</v>
      </c>
      <c r="B4420" s="2" t="s">
        <v>30886</v>
      </c>
      <c r="C4420" s="2" t="s">
        <v>4278</v>
      </c>
      <c r="D4420" s="2" t="s">
        <v>3973</v>
      </c>
      <c r="E4420" s="2" t="s">
        <v>30887</v>
      </c>
      <c r="F4420" s="2" t="s">
        <v>30888</v>
      </c>
      <c r="G4420" s="2" t="s">
        <v>2826</v>
      </c>
      <c r="H4420" s="2" t="s">
        <v>30889</v>
      </c>
      <c r="I4420" s="2" t="s">
        <v>30890</v>
      </c>
      <c r="J4420" s="3" t="s">
        <v>30891</v>
      </c>
      <c r="K4420" s="4">
        <v>43875</v>
      </c>
      <c r="L4420" s="3" t="s">
        <v>30892</v>
      </c>
    </row>
    <row r="4421" spans="1:12" x14ac:dyDescent="0.2">
      <c r="A4421" s="1">
        <v>4420</v>
      </c>
      <c r="B4421" s="2" t="s">
        <v>30893</v>
      </c>
      <c r="C4421" s="2" t="s">
        <v>113</v>
      </c>
      <c r="D4421" s="2" t="s">
        <v>159</v>
      </c>
      <c r="E4421" s="2" t="s">
        <v>30894</v>
      </c>
      <c r="F4421" s="2" t="s">
        <v>30895</v>
      </c>
      <c r="G4421" s="2" t="s">
        <v>3478</v>
      </c>
      <c r="H4421" s="2" t="s">
        <v>30896</v>
      </c>
      <c r="I4421" s="2" t="s">
        <v>30897</v>
      </c>
      <c r="J4421" s="3" t="s">
        <v>30898</v>
      </c>
      <c r="K4421" s="4">
        <v>43923</v>
      </c>
      <c r="L4421" s="3" t="s">
        <v>30899</v>
      </c>
    </row>
    <row r="4422" spans="1:12" x14ac:dyDescent="0.2">
      <c r="A4422" s="1">
        <v>4421</v>
      </c>
      <c r="B4422" s="2" t="s">
        <v>30900</v>
      </c>
      <c r="C4422" s="2" t="s">
        <v>7917</v>
      </c>
      <c r="D4422" s="2" t="s">
        <v>61</v>
      </c>
      <c r="E4422" s="2" t="s">
        <v>30901</v>
      </c>
      <c r="F4422" s="2" t="s">
        <v>30902</v>
      </c>
      <c r="G4422" s="2" t="s">
        <v>1864</v>
      </c>
      <c r="H4422" s="2">
        <v>3523072456</v>
      </c>
      <c r="I4422" s="2" t="s">
        <v>30903</v>
      </c>
      <c r="J4422" s="3" t="s">
        <v>30904</v>
      </c>
      <c r="K4422" s="4">
        <v>44125</v>
      </c>
      <c r="L4422" s="3" t="s">
        <v>30905</v>
      </c>
    </row>
    <row r="4423" spans="1:12" x14ac:dyDescent="0.2">
      <c r="A4423" s="1">
        <v>4422</v>
      </c>
      <c r="B4423" s="2" t="s">
        <v>30906</v>
      </c>
      <c r="C4423" s="2" t="s">
        <v>1313</v>
      </c>
      <c r="D4423" s="2" t="s">
        <v>17800</v>
      </c>
      <c r="E4423" s="2" t="s">
        <v>30907</v>
      </c>
      <c r="F4423" s="2" t="s">
        <v>30908</v>
      </c>
      <c r="G4423" s="2" t="s">
        <v>2918</v>
      </c>
      <c r="H4423" s="2" t="s">
        <v>30909</v>
      </c>
      <c r="I4423" s="2" t="s">
        <v>30910</v>
      </c>
      <c r="J4423" s="3" t="s">
        <v>30911</v>
      </c>
      <c r="K4423" s="4">
        <v>44393</v>
      </c>
      <c r="L4423" s="3" t="s">
        <v>30912</v>
      </c>
    </row>
    <row r="4424" spans="1:12" x14ac:dyDescent="0.2">
      <c r="A4424" s="1">
        <v>4423</v>
      </c>
      <c r="B4424" s="2" t="s">
        <v>30913</v>
      </c>
      <c r="C4424" s="2" t="s">
        <v>15257</v>
      </c>
      <c r="D4424" s="2" t="s">
        <v>5398</v>
      </c>
      <c r="E4424" s="2" t="s">
        <v>30914</v>
      </c>
      <c r="F4424" s="2" t="s">
        <v>30915</v>
      </c>
      <c r="G4424" s="2" t="s">
        <v>340</v>
      </c>
      <c r="H4424" s="2" t="s">
        <v>30916</v>
      </c>
      <c r="I4424" s="2" t="s">
        <v>30917</v>
      </c>
      <c r="J4424" s="3" t="s">
        <v>30918</v>
      </c>
      <c r="K4424" s="4">
        <v>44013</v>
      </c>
      <c r="L4424" s="3" t="s">
        <v>30919</v>
      </c>
    </row>
    <row r="4425" spans="1:12" x14ac:dyDescent="0.2">
      <c r="A4425" s="1">
        <v>4424</v>
      </c>
      <c r="B4425" s="2" t="s">
        <v>30920</v>
      </c>
      <c r="C4425" s="2" t="s">
        <v>4932</v>
      </c>
      <c r="D4425" s="2" t="s">
        <v>12997</v>
      </c>
      <c r="E4425" s="2" t="s">
        <v>30921</v>
      </c>
      <c r="F4425" s="2" t="s">
        <v>30922</v>
      </c>
      <c r="G4425" s="2" t="s">
        <v>1765</v>
      </c>
      <c r="H4425" s="2" t="s">
        <v>30923</v>
      </c>
      <c r="I4425" s="2" t="s">
        <v>30924</v>
      </c>
      <c r="J4425" s="3" t="s">
        <v>30925</v>
      </c>
      <c r="K4425" s="4">
        <v>44658</v>
      </c>
      <c r="L4425" s="3" t="s">
        <v>30926</v>
      </c>
    </row>
    <row r="4426" spans="1:12" x14ac:dyDescent="0.2">
      <c r="A4426" s="1">
        <v>4425</v>
      </c>
      <c r="B4426" s="2" t="s">
        <v>30927</v>
      </c>
      <c r="C4426" s="2" t="s">
        <v>7303</v>
      </c>
      <c r="D4426" s="2" t="s">
        <v>24</v>
      </c>
      <c r="E4426" s="2" t="s">
        <v>30928</v>
      </c>
      <c r="F4426" s="2" t="s">
        <v>30929</v>
      </c>
      <c r="G4426" s="2" t="s">
        <v>1552</v>
      </c>
      <c r="H4426" s="2" t="s">
        <v>30930</v>
      </c>
      <c r="I4426" s="2" t="s">
        <v>30931</v>
      </c>
      <c r="J4426" s="3" t="s">
        <v>30932</v>
      </c>
      <c r="K4426" s="4">
        <v>44379</v>
      </c>
      <c r="L4426" s="3" t="s">
        <v>30933</v>
      </c>
    </row>
    <row r="4427" spans="1:12" x14ac:dyDescent="0.2">
      <c r="A4427" s="1">
        <v>4426</v>
      </c>
      <c r="B4427" s="2" t="s">
        <v>30934</v>
      </c>
      <c r="C4427" s="2" t="s">
        <v>5084</v>
      </c>
      <c r="D4427" s="2" t="s">
        <v>3760</v>
      </c>
      <c r="E4427" s="2" t="s">
        <v>30935</v>
      </c>
      <c r="F4427" s="2" t="s">
        <v>30936</v>
      </c>
      <c r="G4427" s="2" t="s">
        <v>1158</v>
      </c>
      <c r="H4427" s="2" t="s">
        <v>30937</v>
      </c>
      <c r="I4427" s="2" t="s">
        <v>30938</v>
      </c>
      <c r="J4427" s="3" t="s">
        <v>30939</v>
      </c>
      <c r="K4427" s="4">
        <v>44331</v>
      </c>
      <c r="L4427" s="3" t="s">
        <v>30940</v>
      </c>
    </row>
    <row r="4428" spans="1:12" x14ac:dyDescent="0.2">
      <c r="A4428" s="1">
        <v>4427</v>
      </c>
      <c r="B4428" s="2" t="s">
        <v>30941</v>
      </c>
      <c r="C4428" s="2" t="s">
        <v>2783</v>
      </c>
      <c r="D4428" s="2" t="s">
        <v>9470</v>
      </c>
      <c r="E4428" s="2" t="s">
        <v>30942</v>
      </c>
      <c r="F4428" s="2" t="s">
        <v>30943</v>
      </c>
      <c r="G4428" s="2" t="s">
        <v>2033</v>
      </c>
      <c r="H4428" s="2" t="s">
        <v>30944</v>
      </c>
      <c r="I4428" s="2" t="s">
        <v>30945</v>
      </c>
      <c r="J4428" s="3" t="s">
        <v>30946</v>
      </c>
      <c r="K4428" s="4">
        <v>43975</v>
      </c>
      <c r="L4428" s="3" t="s">
        <v>30947</v>
      </c>
    </row>
    <row r="4429" spans="1:12" x14ac:dyDescent="0.2">
      <c r="A4429" s="1">
        <v>4428</v>
      </c>
      <c r="B4429" s="2" t="s">
        <v>30948</v>
      </c>
      <c r="C4429" s="2" t="s">
        <v>4489</v>
      </c>
      <c r="D4429" s="2" t="s">
        <v>2616</v>
      </c>
      <c r="E4429" s="2" t="s">
        <v>30949</v>
      </c>
      <c r="F4429" s="2" t="s">
        <v>30950</v>
      </c>
      <c r="G4429" s="2" t="s">
        <v>4149</v>
      </c>
      <c r="H4429" s="2" t="s">
        <v>30951</v>
      </c>
      <c r="I4429" s="2" t="s">
        <v>30952</v>
      </c>
      <c r="J4429" s="3" t="s">
        <v>30953</v>
      </c>
      <c r="K4429" s="4">
        <v>44249</v>
      </c>
      <c r="L4429" s="3" t="s">
        <v>30954</v>
      </c>
    </row>
    <row r="4430" spans="1:12" x14ac:dyDescent="0.2">
      <c r="A4430" s="1">
        <v>4429</v>
      </c>
      <c r="B4430" s="2" t="s">
        <v>30955</v>
      </c>
      <c r="C4430" s="2" t="s">
        <v>2269</v>
      </c>
      <c r="D4430" s="2" t="s">
        <v>30353</v>
      </c>
      <c r="E4430" s="2" t="s">
        <v>30956</v>
      </c>
      <c r="F4430" s="2" t="s">
        <v>29404</v>
      </c>
      <c r="G4430" s="2" t="s">
        <v>1489</v>
      </c>
      <c r="H4430" s="2" t="s">
        <v>30957</v>
      </c>
      <c r="I4430" s="2" t="s">
        <v>30958</v>
      </c>
      <c r="J4430" s="3" t="s">
        <v>30959</v>
      </c>
      <c r="K4430" s="4">
        <v>44313</v>
      </c>
      <c r="L4430" s="3" t="s">
        <v>30960</v>
      </c>
    </row>
    <row r="4431" spans="1:12" x14ac:dyDescent="0.2">
      <c r="A4431" s="1">
        <v>4430</v>
      </c>
      <c r="B4431" s="2" t="s">
        <v>30961</v>
      </c>
      <c r="C4431" s="2" t="s">
        <v>10366</v>
      </c>
      <c r="D4431" s="2" t="s">
        <v>2314</v>
      </c>
      <c r="E4431" s="2" t="s">
        <v>30962</v>
      </c>
      <c r="F4431" s="2" t="s">
        <v>30963</v>
      </c>
      <c r="G4431" s="2" t="s">
        <v>4267</v>
      </c>
      <c r="H4431" s="2" t="s">
        <v>30964</v>
      </c>
      <c r="I4431" s="2" t="s">
        <v>30965</v>
      </c>
      <c r="J4431" s="3" t="s">
        <v>30966</v>
      </c>
      <c r="K4431" s="4">
        <v>43908</v>
      </c>
      <c r="L4431" s="3" t="s">
        <v>30967</v>
      </c>
    </row>
    <row r="4432" spans="1:12" x14ac:dyDescent="0.2">
      <c r="A4432" s="1">
        <v>4431</v>
      </c>
      <c r="B4432" s="2" t="s">
        <v>30968</v>
      </c>
      <c r="C4432" s="2" t="s">
        <v>11309</v>
      </c>
      <c r="D4432" s="2" t="s">
        <v>12718</v>
      </c>
      <c r="E4432" s="2" t="s">
        <v>30969</v>
      </c>
      <c r="F4432" s="2" t="s">
        <v>30970</v>
      </c>
      <c r="G4432" s="2" t="s">
        <v>2680</v>
      </c>
      <c r="H4432" s="2" t="s">
        <v>30971</v>
      </c>
      <c r="I4432" s="2" t="s">
        <v>30972</v>
      </c>
      <c r="J4432" s="3" t="s">
        <v>30973</v>
      </c>
      <c r="K4432" s="4">
        <v>44500</v>
      </c>
      <c r="L4432" s="3" t="s">
        <v>30974</v>
      </c>
    </row>
    <row r="4433" spans="1:12" x14ac:dyDescent="0.2">
      <c r="A4433" s="1">
        <v>4432</v>
      </c>
      <c r="B4433" s="2" t="s">
        <v>30975</v>
      </c>
      <c r="C4433" s="2" t="s">
        <v>2358</v>
      </c>
      <c r="D4433" s="2" t="s">
        <v>10314</v>
      </c>
      <c r="E4433" s="2" t="s">
        <v>30976</v>
      </c>
      <c r="F4433" s="2" t="s">
        <v>30977</v>
      </c>
      <c r="G4433" s="2" t="s">
        <v>7345</v>
      </c>
      <c r="H4433" s="2">
        <v>9170749340</v>
      </c>
      <c r="I4433" s="2" t="s">
        <v>30978</v>
      </c>
      <c r="J4433" s="3" t="s">
        <v>30979</v>
      </c>
      <c r="K4433" s="4">
        <v>44164</v>
      </c>
      <c r="L4433" s="3" t="s">
        <v>30980</v>
      </c>
    </row>
    <row r="4434" spans="1:12" x14ac:dyDescent="0.2">
      <c r="A4434" s="1">
        <v>4433</v>
      </c>
      <c r="B4434" s="2" t="s">
        <v>30981</v>
      </c>
      <c r="C4434" s="2" t="s">
        <v>3442</v>
      </c>
      <c r="D4434" s="2" t="s">
        <v>244</v>
      </c>
      <c r="E4434" s="2" t="s">
        <v>30982</v>
      </c>
      <c r="F4434" s="2" t="s">
        <v>30983</v>
      </c>
      <c r="G4434" s="2" t="s">
        <v>44</v>
      </c>
      <c r="H4434" s="2">
        <v>7986205656</v>
      </c>
      <c r="I4434" s="2" t="s">
        <v>30984</v>
      </c>
      <c r="J4434" s="3" t="s">
        <v>30985</v>
      </c>
      <c r="K4434" s="4">
        <v>44574</v>
      </c>
      <c r="L4434" s="3" t="s">
        <v>8626</v>
      </c>
    </row>
    <row r="4435" spans="1:12" x14ac:dyDescent="0.2">
      <c r="A4435" s="1">
        <v>4434</v>
      </c>
      <c r="B4435" s="2" t="s">
        <v>30986</v>
      </c>
      <c r="C4435" s="2" t="s">
        <v>2743</v>
      </c>
      <c r="D4435" s="2" t="s">
        <v>4174</v>
      </c>
      <c r="E4435" s="2" t="s">
        <v>30987</v>
      </c>
      <c r="F4435" s="2" t="s">
        <v>30988</v>
      </c>
      <c r="G4435" s="2" t="s">
        <v>760</v>
      </c>
      <c r="H4435" s="2" t="s">
        <v>30989</v>
      </c>
      <c r="I4435" s="2" t="s">
        <v>30990</v>
      </c>
      <c r="J4435" s="3" t="s">
        <v>30991</v>
      </c>
      <c r="K4435" s="4">
        <v>44039</v>
      </c>
      <c r="L4435" s="3" t="s">
        <v>30992</v>
      </c>
    </row>
    <row r="4436" spans="1:12" x14ac:dyDescent="0.2">
      <c r="A4436" s="1">
        <v>4435</v>
      </c>
      <c r="B4436" s="2" t="s">
        <v>30993</v>
      </c>
      <c r="C4436" s="2" t="s">
        <v>5251</v>
      </c>
      <c r="D4436" s="2" t="s">
        <v>15299</v>
      </c>
      <c r="E4436" s="2" t="s">
        <v>30994</v>
      </c>
      <c r="F4436" s="2" t="s">
        <v>30995</v>
      </c>
      <c r="G4436" s="2" t="s">
        <v>340</v>
      </c>
      <c r="H4436" s="2" t="s">
        <v>30996</v>
      </c>
      <c r="I4436" s="2" t="s">
        <v>30997</v>
      </c>
      <c r="J4436" s="3" t="s">
        <v>30998</v>
      </c>
      <c r="K4436" s="4">
        <v>43880</v>
      </c>
      <c r="L4436" s="3" t="s">
        <v>30999</v>
      </c>
    </row>
    <row r="4437" spans="1:12" x14ac:dyDescent="0.2">
      <c r="A4437" s="1">
        <v>4436</v>
      </c>
      <c r="B4437" s="2" t="s">
        <v>31000</v>
      </c>
      <c r="C4437" s="2" t="s">
        <v>1978</v>
      </c>
      <c r="D4437" s="2" t="s">
        <v>2171</v>
      </c>
      <c r="E4437" s="2" t="s">
        <v>31001</v>
      </c>
      <c r="F4437" s="2" t="s">
        <v>31002</v>
      </c>
      <c r="G4437" s="2" t="s">
        <v>570</v>
      </c>
      <c r="H4437" s="2" t="s">
        <v>31003</v>
      </c>
      <c r="I4437" s="2" t="s">
        <v>31004</v>
      </c>
      <c r="J4437" s="3" t="s">
        <v>31005</v>
      </c>
      <c r="K4437" s="4">
        <v>44442</v>
      </c>
      <c r="L4437" s="3" t="s">
        <v>31006</v>
      </c>
    </row>
    <row r="4438" spans="1:12" x14ac:dyDescent="0.2">
      <c r="A4438" s="1">
        <v>4437</v>
      </c>
      <c r="B4438" s="2" t="s">
        <v>31007</v>
      </c>
      <c r="C4438" s="2" t="s">
        <v>1038</v>
      </c>
      <c r="D4438" s="2" t="s">
        <v>9322</v>
      </c>
      <c r="E4438" s="2" t="s">
        <v>31008</v>
      </c>
      <c r="F4438" s="2" t="s">
        <v>31009</v>
      </c>
      <c r="G4438" s="2" t="s">
        <v>1140</v>
      </c>
      <c r="H4438" s="2">
        <f>1-371-857-128</f>
        <v>-1355</v>
      </c>
      <c r="I4438" s="2" t="s">
        <v>31010</v>
      </c>
      <c r="J4438" s="3" t="s">
        <v>31011</v>
      </c>
      <c r="K4438" s="4">
        <v>44005</v>
      </c>
      <c r="L4438" s="3" t="s">
        <v>31012</v>
      </c>
    </row>
    <row r="4439" spans="1:12" x14ac:dyDescent="0.2">
      <c r="A4439" s="1">
        <v>4438</v>
      </c>
      <c r="B4439" s="2" t="s">
        <v>31013</v>
      </c>
      <c r="C4439" s="2" t="s">
        <v>4122</v>
      </c>
      <c r="D4439" s="2" t="s">
        <v>15278</v>
      </c>
      <c r="E4439" s="2" t="s">
        <v>31014</v>
      </c>
      <c r="F4439" s="2" t="s">
        <v>31015</v>
      </c>
      <c r="G4439" s="2" t="s">
        <v>901</v>
      </c>
      <c r="H4439" s="2">
        <v>1697545879</v>
      </c>
      <c r="I4439" s="2" t="s">
        <v>31016</v>
      </c>
      <c r="J4439" s="3" t="s">
        <v>31017</v>
      </c>
      <c r="K4439" s="4">
        <v>44479</v>
      </c>
      <c r="L4439" s="3" t="s">
        <v>31018</v>
      </c>
    </row>
    <row r="4440" spans="1:12" x14ac:dyDescent="0.2">
      <c r="A4440" s="1">
        <v>4439</v>
      </c>
      <c r="B4440" s="2" t="s">
        <v>31019</v>
      </c>
      <c r="C4440" s="2" t="s">
        <v>5242</v>
      </c>
      <c r="D4440" s="2" t="s">
        <v>21244</v>
      </c>
      <c r="E4440" s="2" t="s">
        <v>31020</v>
      </c>
      <c r="F4440" s="2" t="s">
        <v>31021</v>
      </c>
      <c r="G4440" s="2" t="s">
        <v>2033</v>
      </c>
      <c r="H4440" s="2" t="s">
        <v>31022</v>
      </c>
      <c r="I4440" s="2" t="s">
        <v>31023</v>
      </c>
      <c r="J4440" s="3" t="s">
        <v>31024</v>
      </c>
      <c r="K4440" s="4">
        <v>44629</v>
      </c>
      <c r="L4440" s="3" t="s">
        <v>31025</v>
      </c>
    </row>
    <row r="4441" spans="1:12" x14ac:dyDescent="0.2">
      <c r="A4441" s="1">
        <v>4440</v>
      </c>
      <c r="B4441" s="2" t="s">
        <v>31026</v>
      </c>
      <c r="C4441" s="2" t="s">
        <v>934</v>
      </c>
      <c r="D4441" s="2" t="s">
        <v>2442</v>
      </c>
      <c r="E4441" s="2" t="s">
        <v>31027</v>
      </c>
      <c r="F4441" s="2" t="s">
        <v>31028</v>
      </c>
      <c r="G4441" s="2" t="s">
        <v>1506</v>
      </c>
      <c r="H4441" s="2" t="s">
        <v>31029</v>
      </c>
      <c r="I4441" s="2" t="s">
        <v>31030</v>
      </c>
      <c r="J4441" s="3" t="s">
        <v>31031</v>
      </c>
      <c r="K4441" s="4">
        <v>43886</v>
      </c>
      <c r="L4441" s="3" t="s">
        <v>31032</v>
      </c>
    </row>
    <row r="4442" spans="1:12" x14ac:dyDescent="0.2">
      <c r="A4442" s="1">
        <v>4441</v>
      </c>
      <c r="B4442" s="2" t="s">
        <v>31033</v>
      </c>
      <c r="C4442" s="2" t="s">
        <v>822</v>
      </c>
      <c r="D4442" s="2" t="s">
        <v>10044</v>
      </c>
      <c r="E4442" s="2" t="s">
        <v>31034</v>
      </c>
      <c r="F4442" s="2" t="s">
        <v>31035</v>
      </c>
      <c r="G4442" s="2" t="s">
        <v>948</v>
      </c>
      <c r="H4442" s="2" t="s">
        <v>31036</v>
      </c>
      <c r="I4442" s="2">
        <v>914876216</v>
      </c>
      <c r="J4442" s="3" t="s">
        <v>31037</v>
      </c>
      <c r="K4442" s="4">
        <v>44549</v>
      </c>
      <c r="L4442" s="3" t="s">
        <v>18897</v>
      </c>
    </row>
    <row r="4443" spans="1:12" x14ac:dyDescent="0.2">
      <c r="A4443" s="1">
        <v>4442</v>
      </c>
      <c r="B4443" s="2" t="s">
        <v>31038</v>
      </c>
      <c r="C4443" s="2" t="s">
        <v>5084</v>
      </c>
      <c r="D4443" s="2" t="s">
        <v>547</v>
      </c>
      <c r="E4443" s="2" t="s">
        <v>31039</v>
      </c>
      <c r="F4443" s="2" t="s">
        <v>31040</v>
      </c>
      <c r="G4443" s="2" t="s">
        <v>82</v>
      </c>
      <c r="H4443" s="2" t="s">
        <v>31041</v>
      </c>
      <c r="I4443" s="2" t="s">
        <v>31042</v>
      </c>
      <c r="J4443" s="3" t="s">
        <v>31043</v>
      </c>
      <c r="K4443" s="4">
        <v>44286</v>
      </c>
      <c r="L4443" s="3" t="s">
        <v>16141</v>
      </c>
    </row>
    <row r="4444" spans="1:12" x14ac:dyDescent="0.2">
      <c r="A4444" s="1">
        <v>4443</v>
      </c>
      <c r="B4444" s="2" t="s">
        <v>31044</v>
      </c>
      <c r="C4444" s="2" t="s">
        <v>60</v>
      </c>
      <c r="D4444" s="2" t="s">
        <v>6947</v>
      </c>
      <c r="E4444" s="2" t="s">
        <v>31045</v>
      </c>
      <c r="F4444" s="2" t="s">
        <v>31046</v>
      </c>
      <c r="G4444" s="2" t="s">
        <v>5041</v>
      </c>
      <c r="H4444" s="2" t="s">
        <v>31047</v>
      </c>
      <c r="I4444" s="2" t="s">
        <v>31048</v>
      </c>
      <c r="J4444" s="3" t="s">
        <v>31049</v>
      </c>
      <c r="K4444" s="4">
        <v>44522</v>
      </c>
      <c r="L4444" s="3" t="s">
        <v>31050</v>
      </c>
    </row>
    <row r="4445" spans="1:12" x14ac:dyDescent="0.2">
      <c r="A4445" s="1">
        <v>4444</v>
      </c>
      <c r="B4445" s="2" t="s">
        <v>31051</v>
      </c>
      <c r="C4445" s="2" t="s">
        <v>7699</v>
      </c>
      <c r="D4445" s="2" t="s">
        <v>5357</v>
      </c>
      <c r="E4445" s="2" t="s">
        <v>31052</v>
      </c>
      <c r="F4445" s="2" t="s">
        <v>31053</v>
      </c>
      <c r="G4445" s="2" t="s">
        <v>457</v>
      </c>
      <c r="H4445" s="2" t="s">
        <v>31054</v>
      </c>
      <c r="I4445" s="2">
        <f>1-153-511-6777</f>
        <v>-7440</v>
      </c>
      <c r="J4445" s="3" t="s">
        <v>31055</v>
      </c>
      <c r="K4445" s="4">
        <v>43959</v>
      </c>
      <c r="L4445" s="3" t="s">
        <v>31056</v>
      </c>
    </row>
    <row r="4446" spans="1:12" x14ac:dyDescent="0.2">
      <c r="A4446" s="1">
        <v>4445</v>
      </c>
      <c r="B4446" s="2" t="s">
        <v>31057</v>
      </c>
      <c r="C4446" s="2" t="s">
        <v>4638</v>
      </c>
      <c r="D4446" s="2" t="s">
        <v>10388</v>
      </c>
      <c r="E4446" s="2" t="s">
        <v>31058</v>
      </c>
      <c r="F4446" s="2" t="s">
        <v>31059</v>
      </c>
      <c r="G4446" s="2" t="s">
        <v>2981</v>
      </c>
      <c r="H4446" s="2" t="s">
        <v>31060</v>
      </c>
      <c r="I4446" s="2" t="s">
        <v>31061</v>
      </c>
      <c r="J4446" s="3" t="s">
        <v>31062</v>
      </c>
      <c r="K4446" s="4">
        <v>44632</v>
      </c>
      <c r="L4446" s="3" t="s">
        <v>31063</v>
      </c>
    </row>
    <row r="4447" spans="1:12" x14ac:dyDescent="0.2">
      <c r="A4447" s="1">
        <v>4446</v>
      </c>
      <c r="B4447" s="2" t="s">
        <v>31064</v>
      </c>
      <c r="C4447" s="2" t="s">
        <v>2841</v>
      </c>
      <c r="D4447" s="2" t="s">
        <v>4606</v>
      </c>
      <c r="E4447" s="2" t="s">
        <v>31065</v>
      </c>
      <c r="F4447" s="2" t="s">
        <v>31066</v>
      </c>
      <c r="G4447" s="2" t="s">
        <v>1023</v>
      </c>
      <c r="H4447" s="2">
        <f>1-285-624-4916</f>
        <v>-5824</v>
      </c>
      <c r="I4447" s="2" t="s">
        <v>31067</v>
      </c>
      <c r="J4447" s="3" t="s">
        <v>31068</v>
      </c>
      <c r="K4447" s="4">
        <v>44527</v>
      </c>
      <c r="L4447" s="3" t="s">
        <v>31069</v>
      </c>
    </row>
    <row r="4448" spans="1:12" x14ac:dyDescent="0.2">
      <c r="A4448" s="1">
        <v>4447</v>
      </c>
      <c r="B4448" s="2" t="s">
        <v>31070</v>
      </c>
      <c r="C4448" s="2" t="s">
        <v>4946</v>
      </c>
      <c r="D4448" s="2" t="s">
        <v>4680</v>
      </c>
      <c r="E4448" s="2" t="s">
        <v>22465</v>
      </c>
      <c r="F4448" s="2" t="s">
        <v>31071</v>
      </c>
      <c r="G4448" s="2" t="s">
        <v>4116</v>
      </c>
      <c r="H4448" s="2" t="s">
        <v>31072</v>
      </c>
      <c r="I4448" s="2" t="s">
        <v>31073</v>
      </c>
      <c r="J4448" s="3" t="s">
        <v>31074</v>
      </c>
      <c r="K4448" s="4">
        <v>44687</v>
      </c>
      <c r="L4448" s="3" t="s">
        <v>31075</v>
      </c>
    </row>
    <row r="4449" spans="1:12" x14ac:dyDescent="0.2">
      <c r="A4449" s="1">
        <v>4448</v>
      </c>
      <c r="B4449" s="2" t="s">
        <v>31076</v>
      </c>
      <c r="C4449" s="2" t="s">
        <v>2261</v>
      </c>
      <c r="D4449" s="2" t="s">
        <v>1496</v>
      </c>
      <c r="E4449" s="2" t="s">
        <v>31077</v>
      </c>
      <c r="F4449" s="2" t="s">
        <v>31078</v>
      </c>
      <c r="G4449" s="2" t="s">
        <v>1765</v>
      </c>
      <c r="H4449" s="2">
        <v>8352859646</v>
      </c>
      <c r="I4449" s="2" t="s">
        <v>31079</v>
      </c>
      <c r="J4449" s="3" t="s">
        <v>31080</v>
      </c>
      <c r="K4449" s="4">
        <v>44186</v>
      </c>
      <c r="L4449" s="3" t="s">
        <v>31081</v>
      </c>
    </row>
    <row r="4450" spans="1:12" x14ac:dyDescent="0.2">
      <c r="A4450" s="1">
        <v>4449</v>
      </c>
      <c r="B4450" s="2" t="s">
        <v>31082</v>
      </c>
      <c r="C4450" s="2" t="s">
        <v>13198</v>
      </c>
      <c r="D4450" s="2" t="s">
        <v>1378</v>
      </c>
      <c r="E4450" s="2" t="s">
        <v>31083</v>
      </c>
      <c r="F4450" s="2" t="s">
        <v>31084</v>
      </c>
      <c r="G4450" s="2" t="s">
        <v>806</v>
      </c>
      <c r="H4450" s="2" t="s">
        <v>31085</v>
      </c>
      <c r="I4450" s="2" t="s">
        <v>31086</v>
      </c>
      <c r="J4450" s="3" t="s">
        <v>31087</v>
      </c>
      <c r="K4450" s="4">
        <v>43941</v>
      </c>
      <c r="L4450" s="3" t="s">
        <v>31088</v>
      </c>
    </row>
    <row r="4451" spans="1:12" x14ac:dyDescent="0.2">
      <c r="A4451" s="1">
        <v>4450</v>
      </c>
      <c r="B4451" s="2" t="s">
        <v>31089</v>
      </c>
      <c r="C4451" s="2" t="s">
        <v>104</v>
      </c>
      <c r="D4451" s="2" t="s">
        <v>336</v>
      </c>
      <c r="E4451" s="2" t="s">
        <v>31090</v>
      </c>
      <c r="F4451" s="2" t="s">
        <v>31091</v>
      </c>
      <c r="G4451" s="2" t="s">
        <v>1032</v>
      </c>
      <c r="H4451" s="2" t="s">
        <v>31092</v>
      </c>
      <c r="I4451" s="2" t="s">
        <v>31093</v>
      </c>
      <c r="J4451" s="3" t="s">
        <v>31094</v>
      </c>
      <c r="K4451" s="4">
        <v>44249</v>
      </c>
      <c r="L4451" s="3" t="s">
        <v>31095</v>
      </c>
    </row>
    <row r="4452" spans="1:12" x14ac:dyDescent="0.2">
      <c r="A4452" s="1">
        <v>4451</v>
      </c>
      <c r="B4452" s="2" t="s">
        <v>31096</v>
      </c>
      <c r="C4452" s="2" t="s">
        <v>1288</v>
      </c>
      <c r="D4452" s="2" t="s">
        <v>10431</v>
      </c>
      <c r="E4452" s="2" t="s">
        <v>31097</v>
      </c>
      <c r="F4452" s="2" t="s">
        <v>31098</v>
      </c>
      <c r="G4452" s="2" t="s">
        <v>181</v>
      </c>
      <c r="H4452" s="2" t="s">
        <v>31099</v>
      </c>
      <c r="I4452" s="2" t="s">
        <v>31100</v>
      </c>
      <c r="J4452" s="3" t="s">
        <v>31101</v>
      </c>
      <c r="K4452" s="4">
        <v>44580</v>
      </c>
      <c r="L4452" s="3" t="s">
        <v>31102</v>
      </c>
    </row>
    <row r="4453" spans="1:12" x14ac:dyDescent="0.2">
      <c r="A4453" s="1">
        <v>4452</v>
      </c>
      <c r="B4453" s="2" t="s">
        <v>31103</v>
      </c>
      <c r="C4453" s="2" t="s">
        <v>16827</v>
      </c>
      <c r="D4453" s="2" t="s">
        <v>2760</v>
      </c>
      <c r="E4453" s="2" t="s">
        <v>31104</v>
      </c>
      <c r="F4453" s="2" t="s">
        <v>31105</v>
      </c>
      <c r="G4453" s="2" t="s">
        <v>1552</v>
      </c>
      <c r="H4453" s="2">
        <f>1-857-942-2853</f>
        <v>-4651</v>
      </c>
      <c r="I4453" s="2" t="s">
        <v>31106</v>
      </c>
      <c r="J4453" s="3" t="s">
        <v>31107</v>
      </c>
      <c r="K4453" s="4">
        <v>44597</v>
      </c>
      <c r="L4453" s="3" t="s">
        <v>31108</v>
      </c>
    </row>
    <row r="4454" spans="1:12" x14ac:dyDescent="0.2">
      <c r="A4454" s="1">
        <v>4453</v>
      </c>
      <c r="B4454" s="2" t="s">
        <v>31109</v>
      </c>
      <c r="C4454" s="2" t="s">
        <v>2450</v>
      </c>
      <c r="D4454" s="2" t="s">
        <v>11146</v>
      </c>
      <c r="E4454" s="2" t="s">
        <v>31110</v>
      </c>
      <c r="F4454" s="2" t="s">
        <v>31111</v>
      </c>
      <c r="G4454" s="2" t="s">
        <v>3396</v>
      </c>
      <c r="H4454" s="2" t="s">
        <v>31112</v>
      </c>
      <c r="I4454" s="2">
        <v>664740652</v>
      </c>
      <c r="J4454" s="3" t="s">
        <v>31113</v>
      </c>
      <c r="K4454" s="4">
        <v>43864</v>
      </c>
      <c r="L4454" s="3" t="s">
        <v>31114</v>
      </c>
    </row>
    <row r="4455" spans="1:12" x14ac:dyDescent="0.2">
      <c r="A4455" s="1">
        <v>4454</v>
      </c>
      <c r="B4455" s="2" t="s">
        <v>31115</v>
      </c>
      <c r="C4455" s="2" t="s">
        <v>2941</v>
      </c>
      <c r="D4455" s="2" t="s">
        <v>12006</v>
      </c>
      <c r="E4455" s="2" t="s">
        <v>31116</v>
      </c>
      <c r="F4455" s="2" t="s">
        <v>31117</v>
      </c>
      <c r="G4455" s="2" t="s">
        <v>3905</v>
      </c>
      <c r="H4455" s="2" t="s">
        <v>31118</v>
      </c>
      <c r="I4455" s="2" t="s">
        <v>31119</v>
      </c>
      <c r="J4455" s="3" t="s">
        <v>31120</v>
      </c>
      <c r="K4455" s="4">
        <v>44424</v>
      </c>
      <c r="L4455" s="3" t="s">
        <v>31121</v>
      </c>
    </row>
    <row r="4456" spans="1:12" x14ac:dyDescent="0.2">
      <c r="A4456" s="1">
        <v>4455</v>
      </c>
      <c r="B4456" s="2" t="s">
        <v>31122</v>
      </c>
      <c r="C4456" s="2" t="s">
        <v>1879</v>
      </c>
      <c r="D4456" s="2" t="s">
        <v>22004</v>
      </c>
      <c r="E4456" s="2" t="s">
        <v>31123</v>
      </c>
      <c r="F4456" s="2" t="s">
        <v>31124</v>
      </c>
      <c r="G4456" s="2" t="s">
        <v>369</v>
      </c>
      <c r="H4456" s="2" t="s">
        <v>31125</v>
      </c>
      <c r="I4456" s="2" t="s">
        <v>31126</v>
      </c>
      <c r="J4456" s="3" t="s">
        <v>31127</v>
      </c>
      <c r="K4456" s="4">
        <v>44072</v>
      </c>
      <c r="L4456" s="3" t="s">
        <v>31128</v>
      </c>
    </row>
    <row r="4457" spans="1:12" x14ac:dyDescent="0.2">
      <c r="A4457" s="1">
        <v>4456</v>
      </c>
      <c r="B4457" s="2" t="s">
        <v>31129</v>
      </c>
      <c r="C4457" s="2" t="s">
        <v>3751</v>
      </c>
      <c r="D4457" s="2" t="s">
        <v>1165</v>
      </c>
      <c r="E4457" s="2" t="s">
        <v>9331</v>
      </c>
      <c r="F4457" s="2" t="s">
        <v>31130</v>
      </c>
      <c r="G4457" s="2" t="s">
        <v>1041</v>
      </c>
      <c r="H4457" s="2" t="s">
        <v>31131</v>
      </c>
      <c r="I4457" s="2" t="s">
        <v>31132</v>
      </c>
      <c r="J4457" s="3" t="s">
        <v>31133</v>
      </c>
      <c r="K4457" s="4">
        <v>44401</v>
      </c>
      <c r="L4457" s="3" t="s">
        <v>31134</v>
      </c>
    </row>
    <row r="4458" spans="1:12" x14ac:dyDescent="0.2">
      <c r="A4458" s="1">
        <v>4457</v>
      </c>
      <c r="B4458" s="2" t="s">
        <v>31135</v>
      </c>
      <c r="C4458" s="2" t="s">
        <v>1377</v>
      </c>
      <c r="D4458" s="2" t="s">
        <v>3646</v>
      </c>
      <c r="E4458" s="2" t="s">
        <v>31136</v>
      </c>
      <c r="F4458" s="2" t="s">
        <v>31137</v>
      </c>
      <c r="G4458" s="2" t="s">
        <v>247</v>
      </c>
      <c r="H4458" s="2" t="s">
        <v>31138</v>
      </c>
      <c r="I4458" s="2" t="s">
        <v>31139</v>
      </c>
      <c r="J4458" s="3" t="s">
        <v>31140</v>
      </c>
      <c r="K4458" s="4">
        <v>44027</v>
      </c>
      <c r="L4458" s="3" t="s">
        <v>31141</v>
      </c>
    </row>
    <row r="4459" spans="1:12" x14ac:dyDescent="0.2">
      <c r="A4459" s="1">
        <v>4458</v>
      </c>
      <c r="B4459" s="2" t="s">
        <v>31142</v>
      </c>
      <c r="C4459" s="2" t="s">
        <v>6080</v>
      </c>
      <c r="D4459" s="2" t="s">
        <v>12818</v>
      </c>
      <c r="E4459" s="2" t="s">
        <v>31143</v>
      </c>
      <c r="F4459" s="2" t="s">
        <v>31144</v>
      </c>
      <c r="G4459" s="2" t="s">
        <v>2403</v>
      </c>
      <c r="H4459" s="2" t="s">
        <v>31145</v>
      </c>
      <c r="I4459" s="2" t="s">
        <v>31146</v>
      </c>
      <c r="J4459" s="3" t="s">
        <v>31147</v>
      </c>
      <c r="K4459" s="4">
        <v>44088</v>
      </c>
      <c r="L4459" s="3" t="s">
        <v>31148</v>
      </c>
    </row>
    <row r="4460" spans="1:12" x14ac:dyDescent="0.2">
      <c r="A4460" s="1">
        <v>4459</v>
      </c>
      <c r="B4460" s="2" t="s">
        <v>31149</v>
      </c>
      <c r="C4460" s="2" t="s">
        <v>3735</v>
      </c>
      <c r="D4460" s="2" t="s">
        <v>2699</v>
      </c>
      <c r="E4460" s="2" t="s">
        <v>31150</v>
      </c>
      <c r="F4460" s="2" t="s">
        <v>31151</v>
      </c>
      <c r="G4460" s="2" t="s">
        <v>1552</v>
      </c>
      <c r="H4460" s="2" t="s">
        <v>31152</v>
      </c>
      <c r="I4460" s="2" t="s">
        <v>31153</v>
      </c>
      <c r="J4460" s="3" t="s">
        <v>31154</v>
      </c>
      <c r="K4460" s="4">
        <v>44668</v>
      </c>
      <c r="L4460" s="3" t="s">
        <v>31155</v>
      </c>
    </row>
    <row r="4461" spans="1:12" x14ac:dyDescent="0.2">
      <c r="A4461" s="1">
        <v>4460</v>
      </c>
      <c r="B4461" s="2" t="s">
        <v>31156</v>
      </c>
      <c r="C4461" s="2" t="s">
        <v>453</v>
      </c>
      <c r="D4461" s="2" t="s">
        <v>15710</v>
      </c>
      <c r="E4461" s="2" t="s">
        <v>31157</v>
      </c>
      <c r="F4461" s="2" t="s">
        <v>31158</v>
      </c>
      <c r="G4461" s="2" t="s">
        <v>2182</v>
      </c>
      <c r="H4461" s="2" t="s">
        <v>31159</v>
      </c>
      <c r="I4461" s="2">
        <v>2526554719</v>
      </c>
      <c r="J4461" s="3" t="s">
        <v>31160</v>
      </c>
      <c r="K4461" s="4">
        <v>44706</v>
      </c>
      <c r="L4461" s="3" t="s">
        <v>31161</v>
      </c>
    </row>
    <row r="4462" spans="1:12" x14ac:dyDescent="0.2">
      <c r="A4462" s="1">
        <v>4461</v>
      </c>
      <c r="B4462" s="2" t="s">
        <v>31162</v>
      </c>
      <c r="C4462" s="2" t="s">
        <v>104</v>
      </c>
      <c r="D4462" s="2" t="s">
        <v>6356</v>
      </c>
      <c r="E4462" s="2" t="s">
        <v>31163</v>
      </c>
      <c r="F4462" s="2" t="s">
        <v>31164</v>
      </c>
      <c r="G4462" s="2" t="s">
        <v>2317</v>
      </c>
      <c r="H4462" s="2">
        <f>1-660-406-2694</f>
        <v>-3759</v>
      </c>
      <c r="I4462" s="2" t="s">
        <v>31165</v>
      </c>
      <c r="J4462" s="3" t="s">
        <v>31166</v>
      </c>
      <c r="K4462" s="4">
        <v>44503</v>
      </c>
      <c r="L4462" s="3" t="s">
        <v>31167</v>
      </c>
    </row>
    <row r="4463" spans="1:12" x14ac:dyDescent="0.2">
      <c r="A4463" s="1">
        <v>4462</v>
      </c>
      <c r="B4463" s="2" t="s">
        <v>31168</v>
      </c>
      <c r="C4463" s="2" t="s">
        <v>7645</v>
      </c>
      <c r="D4463" s="2" t="s">
        <v>18581</v>
      </c>
      <c r="E4463" s="2" t="s">
        <v>31169</v>
      </c>
      <c r="F4463" s="2" t="s">
        <v>31170</v>
      </c>
      <c r="G4463" s="2" t="s">
        <v>3271</v>
      </c>
      <c r="H4463" s="2" t="s">
        <v>31171</v>
      </c>
      <c r="I4463" s="2">
        <v>9105549784</v>
      </c>
      <c r="J4463" s="3" t="s">
        <v>31172</v>
      </c>
      <c r="K4463" s="4">
        <v>44607</v>
      </c>
      <c r="L4463" s="3" t="s">
        <v>31173</v>
      </c>
    </row>
    <row r="4464" spans="1:12" x14ac:dyDescent="0.2">
      <c r="A4464" s="1">
        <v>4463</v>
      </c>
      <c r="B4464" s="2" t="s">
        <v>31174</v>
      </c>
      <c r="C4464" s="2" t="s">
        <v>149</v>
      </c>
      <c r="D4464" s="2" t="s">
        <v>6055</v>
      </c>
      <c r="E4464" s="2" t="s">
        <v>31175</v>
      </c>
      <c r="F4464" s="2" t="s">
        <v>8665</v>
      </c>
      <c r="G4464" s="2" t="s">
        <v>2048</v>
      </c>
      <c r="H4464" s="2" t="s">
        <v>31176</v>
      </c>
      <c r="I4464" s="2" t="s">
        <v>31177</v>
      </c>
      <c r="J4464" s="3" t="s">
        <v>31178</v>
      </c>
      <c r="K4464" s="4">
        <v>44551</v>
      </c>
      <c r="L4464" s="3" t="s">
        <v>31179</v>
      </c>
    </row>
    <row r="4465" spans="1:12" x14ac:dyDescent="0.2">
      <c r="A4465" s="1">
        <v>4464</v>
      </c>
      <c r="B4465" s="2" t="s">
        <v>31180</v>
      </c>
      <c r="C4465" s="2" t="s">
        <v>6395</v>
      </c>
      <c r="D4465" s="2" t="s">
        <v>8979</v>
      </c>
      <c r="E4465" s="2" t="s">
        <v>31181</v>
      </c>
      <c r="F4465" s="2" t="s">
        <v>31182</v>
      </c>
      <c r="G4465" s="2" t="s">
        <v>4778</v>
      </c>
      <c r="H4465" s="2" t="s">
        <v>31183</v>
      </c>
      <c r="I4465" s="2" t="s">
        <v>31184</v>
      </c>
      <c r="J4465" s="3" t="s">
        <v>31185</v>
      </c>
      <c r="K4465" s="4">
        <v>44303</v>
      </c>
      <c r="L4465" s="3" t="s">
        <v>31186</v>
      </c>
    </row>
    <row r="4466" spans="1:12" x14ac:dyDescent="0.2">
      <c r="A4466" s="1">
        <v>4465</v>
      </c>
      <c r="B4466" s="2" t="s">
        <v>31187</v>
      </c>
      <c r="C4466" s="2" t="s">
        <v>860</v>
      </c>
      <c r="D4466" s="2" t="s">
        <v>13647</v>
      </c>
      <c r="E4466" s="2" t="s">
        <v>31188</v>
      </c>
      <c r="F4466" s="2" t="s">
        <v>31189</v>
      </c>
      <c r="G4466" s="2" t="s">
        <v>2945</v>
      </c>
      <c r="H4466" s="2" t="s">
        <v>31190</v>
      </c>
      <c r="I4466" s="2" t="s">
        <v>31191</v>
      </c>
      <c r="J4466" s="3" t="s">
        <v>31192</v>
      </c>
      <c r="K4466" s="4">
        <v>43978</v>
      </c>
      <c r="L4466" s="3" t="s">
        <v>31193</v>
      </c>
    </row>
    <row r="4467" spans="1:12" x14ac:dyDescent="0.2">
      <c r="A4467" s="1">
        <v>4466</v>
      </c>
      <c r="B4467" s="2" t="s">
        <v>31194</v>
      </c>
      <c r="C4467" s="2" t="s">
        <v>4278</v>
      </c>
      <c r="D4467" s="2" t="s">
        <v>30758</v>
      </c>
      <c r="E4467" s="2" t="s">
        <v>31195</v>
      </c>
      <c r="F4467" s="2" t="s">
        <v>31196</v>
      </c>
      <c r="G4467" s="2" t="s">
        <v>2033</v>
      </c>
      <c r="H4467" s="2" t="s">
        <v>31197</v>
      </c>
      <c r="I4467" s="2" t="s">
        <v>31198</v>
      </c>
      <c r="J4467" s="3" t="s">
        <v>31199</v>
      </c>
      <c r="K4467" s="4">
        <v>44057</v>
      </c>
      <c r="L4467" s="3" t="s">
        <v>31200</v>
      </c>
    </row>
    <row r="4468" spans="1:12" x14ac:dyDescent="0.2">
      <c r="A4468" s="1">
        <v>4467</v>
      </c>
      <c r="B4468" s="2" t="s">
        <v>31201</v>
      </c>
      <c r="C4468" s="2" t="s">
        <v>1597</v>
      </c>
      <c r="D4468" s="2" t="s">
        <v>5669</v>
      </c>
      <c r="E4468" s="2" t="s">
        <v>31202</v>
      </c>
      <c r="F4468" s="2" t="s">
        <v>31203</v>
      </c>
      <c r="G4468" s="2" t="s">
        <v>723</v>
      </c>
      <c r="H4468" s="2" t="s">
        <v>31204</v>
      </c>
      <c r="I4468" s="2" t="s">
        <v>31205</v>
      </c>
      <c r="J4468" s="3" t="s">
        <v>31206</v>
      </c>
      <c r="K4468" s="4">
        <v>44455</v>
      </c>
      <c r="L4468" s="3" t="s">
        <v>31207</v>
      </c>
    </row>
    <row r="4469" spans="1:12" x14ac:dyDescent="0.2">
      <c r="A4469" s="1">
        <v>4468</v>
      </c>
      <c r="B4469" s="2" t="s">
        <v>31208</v>
      </c>
      <c r="C4469" s="2" t="s">
        <v>289</v>
      </c>
      <c r="D4469" s="2" t="s">
        <v>454</v>
      </c>
      <c r="E4469" s="2" t="s">
        <v>31209</v>
      </c>
      <c r="F4469" s="2" t="s">
        <v>31210</v>
      </c>
      <c r="G4469" s="2" t="s">
        <v>1317</v>
      </c>
      <c r="H4469" s="2" t="s">
        <v>31211</v>
      </c>
      <c r="I4469" s="2">
        <v>1952542105</v>
      </c>
      <c r="J4469" s="3" t="s">
        <v>31212</v>
      </c>
      <c r="K4469" s="4">
        <v>43983</v>
      </c>
      <c r="L4469" s="3" t="s">
        <v>31213</v>
      </c>
    </row>
    <row r="4470" spans="1:12" x14ac:dyDescent="0.2">
      <c r="A4470" s="1">
        <v>4469</v>
      </c>
      <c r="B4470" s="2" t="s">
        <v>31214</v>
      </c>
      <c r="C4470" s="2" t="s">
        <v>13218</v>
      </c>
      <c r="D4470" s="2" t="s">
        <v>5892</v>
      </c>
      <c r="E4470" s="2" t="s">
        <v>31215</v>
      </c>
      <c r="F4470" s="2" t="s">
        <v>16347</v>
      </c>
      <c r="G4470" s="2" t="s">
        <v>200</v>
      </c>
      <c r="H4470" s="2" t="s">
        <v>31216</v>
      </c>
      <c r="I4470" s="2" t="s">
        <v>31217</v>
      </c>
      <c r="J4470" s="3" t="s">
        <v>31218</v>
      </c>
      <c r="K4470" s="4">
        <v>44201</v>
      </c>
      <c r="L4470" s="3" t="s">
        <v>31219</v>
      </c>
    </row>
    <row r="4471" spans="1:12" x14ac:dyDescent="0.2">
      <c r="A4471" s="1">
        <v>4470</v>
      </c>
      <c r="B4471" s="2" t="s">
        <v>31220</v>
      </c>
      <c r="C4471" s="2" t="s">
        <v>8889</v>
      </c>
      <c r="D4471" s="2" t="s">
        <v>17616</v>
      </c>
      <c r="E4471" s="2" t="s">
        <v>31221</v>
      </c>
      <c r="F4471" s="2" t="s">
        <v>27029</v>
      </c>
      <c r="G4471" s="2" t="s">
        <v>901</v>
      </c>
      <c r="H4471" s="2" t="s">
        <v>31222</v>
      </c>
      <c r="I4471" s="2" t="s">
        <v>31223</v>
      </c>
      <c r="J4471" s="3" t="s">
        <v>31224</v>
      </c>
      <c r="K4471" s="4">
        <v>44558</v>
      </c>
      <c r="L4471" s="3" t="s">
        <v>28047</v>
      </c>
    </row>
    <row r="4472" spans="1:12" x14ac:dyDescent="0.2">
      <c r="A4472" s="1">
        <v>4471</v>
      </c>
      <c r="B4472" s="2" t="s">
        <v>31225</v>
      </c>
      <c r="C4472" s="2" t="s">
        <v>1644</v>
      </c>
      <c r="D4472" s="2" t="s">
        <v>5357</v>
      </c>
      <c r="E4472" s="2" t="s">
        <v>31226</v>
      </c>
      <c r="F4472" s="2" t="s">
        <v>31227</v>
      </c>
      <c r="G4472" s="2" t="s">
        <v>652</v>
      </c>
      <c r="H4472" s="2" t="s">
        <v>31228</v>
      </c>
      <c r="I4472" s="2" t="s">
        <v>31229</v>
      </c>
      <c r="J4472" s="3" t="s">
        <v>31230</v>
      </c>
      <c r="K4472" s="4">
        <v>44276</v>
      </c>
      <c r="L4472" s="3" t="s">
        <v>31231</v>
      </c>
    </row>
    <row r="4473" spans="1:12" x14ac:dyDescent="0.2">
      <c r="A4473" s="1">
        <v>4472</v>
      </c>
      <c r="B4473" s="2" t="s">
        <v>31232</v>
      </c>
      <c r="C4473" s="2" t="s">
        <v>5415</v>
      </c>
      <c r="D4473" s="2" t="s">
        <v>9002</v>
      </c>
      <c r="E4473" s="2" t="s">
        <v>31233</v>
      </c>
      <c r="F4473" s="2" t="s">
        <v>31234</v>
      </c>
      <c r="G4473" s="2" t="s">
        <v>723</v>
      </c>
      <c r="H4473" s="2" t="s">
        <v>31235</v>
      </c>
      <c r="I4473" s="2" t="s">
        <v>31236</v>
      </c>
      <c r="J4473" s="3" t="s">
        <v>31237</v>
      </c>
      <c r="K4473" s="4">
        <v>44001</v>
      </c>
      <c r="L4473" s="3" t="s">
        <v>27847</v>
      </c>
    </row>
    <row r="4474" spans="1:12" x14ac:dyDescent="0.2">
      <c r="A4474" s="1">
        <v>4473</v>
      </c>
      <c r="B4474" s="2" t="s">
        <v>31238</v>
      </c>
      <c r="C4474" s="2" t="s">
        <v>4015</v>
      </c>
      <c r="D4474" s="2" t="s">
        <v>5100</v>
      </c>
      <c r="E4474" s="2" t="s">
        <v>31239</v>
      </c>
      <c r="F4474" s="2" t="s">
        <v>31240</v>
      </c>
      <c r="G4474" s="2" t="s">
        <v>1437</v>
      </c>
      <c r="H4474" s="2" t="s">
        <v>31241</v>
      </c>
      <c r="I4474" s="2" t="s">
        <v>31242</v>
      </c>
      <c r="J4474" s="3" t="s">
        <v>31243</v>
      </c>
      <c r="K4474" s="4">
        <v>44208</v>
      </c>
      <c r="L4474" s="3" t="s">
        <v>18461</v>
      </c>
    </row>
    <row r="4475" spans="1:12" x14ac:dyDescent="0.2">
      <c r="A4475" s="1">
        <v>4474</v>
      </c>
      <c r="B4475" s="2" t="s">
        <v>31244</v>
      </c>
      <c r="C4475" s="2" t="s">
        <v>10068</v>
      </c>
      <c r="D4475" s="2" t="s">
        <v>18666</v>
      </c>
      <c r="E4475" s="2" t="s">
        <v>31245</v>
      </c>
      <c r="F4475" s="2" t="s">
        <v>31246</v>
      </c>
      <c r="G4475" s="2" t="s">
        <v>3116</v>
      </c>
      <c r="H4475" s="2">
        <v>2797603677</v>
      </c>
      <c r="I4475" s="2" t="s">
        <v>31247</v>
      </c>
      <c r="J4475" s="3" t="s">
        <v>31248</v>
      </c>
      <c r="K4475" s="4">
        <v>44384</v>
      </c>
      <c r="L4475" s="3" t="s">
        <v>31249</v>
      </c>
    </row>
    <row r="4476" spans="1:12" x14ac:dyDescent="0.2">
      <c r="A4476" s="1">
        <v>4475</v>
      </c>
      <c r="B4476" s="2" t="s">
        <v>31250</v>
      </c>
      <c r="C4476" s="2" t="s">
        <v>6283</v>
      </c>
      <c r="D4476" s="2" t="s">
        <v>6072</v>
      </c>
      <c r="E4476" s="2" t="s">
        <v>31251</v>
      </c>
      <c r="F4476" s="2" t="s">
        <v>31252</v>
      </c>
      <c r="G4476" s="2" t="s">
        <v>2182</v>
      </c>
      <c r="H4476" s="2" t="s">
        <v>31253</v>
      </c>
      <c r="I4476" s="2" t="s">
        <v>31254</v>
      </c>
      <c r="J4476" s="3" t="s">
        <v>31255</v>
      </c>
      <c r="K4476" s="4">
        <v>43960</v>
      </c>
      <c r="L4476" s="3" t="s">
        <v>31256</v>
      </c>
    </row>
    <row r="4477" spans="1:12" x14ac:dyDescent="0.2">
      <c r="A4477" s="1">
        <v>4476</v>
      </c>
      <c r="B4477" s="2" t="s">
        <v>31257</v>
      </c>
      <c r="C4477" s="2" t="s">
        <v>1661</v>
      </c>
      <c r="D4477" s="2" t="s">
        <v>1109</v>
      </c>
      <c r="E4477" s="2" t="s">
        <v>31258</v>
      </c>
      <c r="F4477" s="2" t="s">
        <v>31259</v>
      </c>
      <c r="G4477" s="2" t="s">
        <v>2089</v>
      </c>
      <c r="H4477" s="2" t="s">
        <v>31260</v>
      </c>
      <c r="I4477" s="2" t="s">
        <v>31261</v>
      </c>
      <c r="J4477" s="3" t="s">
        <v>31262</v>
      </c>
      <c r="K4477" s="4">
        <v>43899</v>
      </c>
      <c r="L4477" s="3" t="s">
        <v>31263</v>
      </c>
    </row>
    <row r="4478" spans="1:12" x14ac:dyDescent="0.2">
      <c r="A4478" s="1">
        <v>4477</v>
      </c>
      <c r="B4478" s="2" t="s">
        <v>31264</v>
      </c>
      <c r="C4478" s="2" t="s">
        <v>1744</v>
      </c>
      <c r="D4478" s="2" t="s">
        <v>271</v>
      </c>
      <c r="E4478" s="2" t="s">
        <v>31265</v>
      </c>
      <c r="F4478" s="2" t="s">
        <v>31266</v>
      </c>
      <c r="G4478" s="2" t="s">
        <v>1148</v>
      </c>
      <c r="H4478" s="2" t="s">
        <v>31267</v>
      </c>
      <c r="I4478" s="2" t="s">
        <v>31268</v>
      </c>
      <c r="J4478" s="3" t="s">
        <v>31269</v>
      </c>
      <c r="K4478" s="4">
        <v>44568</v>
      </c>
      <c r="L4478" s="3" t="s">
        <v>31270</v>
      </c>
    </row>
    <row r="4479" spans="1:12" x14ac:dyDescent="0.2">
      <c r="A4479" s="1">
        <v>4478</v>
      </c>
      <c r="B4479" s="2" t="s">
        <v>31271</v>
      </c>
      <c r="C4479" s="2" t="s">
        <v>5115</v>
      </c>
      <c r="D4479" s="2" t="s">
        <v>3789</v>
      </c>
      <c r="E4479" s="2" t="s">
        <v>31272</v>
      </c>
      <c r="F4479" s="2" t="s">
        <v>31273</v>
      </c>
      <c r="G4479" s="2" t="s">
        <v>4545</v>
      </c>
      <c r="H4479" s="2" t="s">
        <v>31274</v>
      </c>
      <c r="I4479" s="2" t="s">
        <v>31275</v>
      </c>
      <c r="J4479" s="3" t="s">
        <v>31276</v>
      </c>
      <c r="K4479" s="4">
        <v>44504</v>
      </c>
      <c r="L4479" s="3" t="s">
        <v>31277</v>
      </c>
    </row>
    <row r="4480" spans="1:12" x14ac:dyDescent="0.2">
      <c r="A4480" s="1">
        <v>4479</v>
      </c>
      <c r="B4480" s="2" t="s">
        <v>31278</v>
      </c>
      <c r="C4480" s="2" t="s">
        <v>841</v>
      </c>
      <c r="D4480" s="2" t="s">
        <v>2925</v>
      </c>
      <c r="E4480" s="2" t="s">
        <v>31279</v>
      </c>
      <c r="F4480" s="2" t="s">
        <v>31280</v>
      </c>
      <c r="G4480" s="2" t="s">
        <v>1618</v>
      </c>
      <c r="H4480" s="2" t="s">
        <v>31281</v>
      </c>
      <c r="I4480" s="2" t="s">
        <v>31282</v>
      </c>
      <c r="J4480" s="3" t="s">
        <v>31283</v>
      </c>
      <c r="K4480" s="4">
        <v>44249</v>
      </c>
      <c r="L4480" s="3" t="s">
        <v>31284</v>
      </c>
    </row>
    <row r="4481" spans="1:12" x14ac:dyDescent="0.2">
      <c r="A4481" s="1">
        <v>4480</v>
      </c>
      <c r="B4481" s="2" t="s">
        <v>31285</v>
      </c>
      <c r="C4481" s="2" t="s">
        <v>383</v>
      </c>
      <c r="D4481" s="2" t="s">
        <v>2171</v>
      </c>
      <c r="E4481" s="2" t="s">
        <v>31286</v>
      </c>
      <c r="F4481" s="2" t="s">
        <v>31287</v>
      </c>
      <c r="G4481" s="2" t="s">
        <v>779</v>
      </c>
      <c r="H4481" s="2">
        <v>9961663453</v>
      </c>
      <c r="I4481" s="2" t="s">
        <v>31288</v>
      </c>
      <c r="J4481" s="3" t="s">
        <v>31289</v>
      </c>
      <c r="K4481" s="4">
        <v>44205</v>
      </c>
      <c r="L4481" s="3" t="s">
        <v>31290</v>
      </c>
    </row>
    <row r="4482" spans="1:12" x14ac:dyDescent="0.2">
      <c r="A4482" s="1">
        <v>4481</v>
      </c>
      <c r="B4482" s="2" t="s">
        <v>31291</v>
      </c>
      <c r="C4482" s="2" t="s">
        <v>14763</v>
      </c>
      <c r="D4482" s="2" t="s">
        <v>26680</v>
      </c>
      <c r="E4482" s="2" t="s">
        <v>31292</v>
      </c>
      <c r="F4482" s="2" t="s">
        <v>31293</v>
      </c>
      <c r="G4482" s="2" t="s">
        <v>257</v>
      </c>
      <c r="H4482" s="2" t="s">
        <v>31294</v>
      </c>
      <c r="I4482" s="2" t="s">
        <v>31295</v>
      </c>
      <c r="J4482" s="3" t="s">
        <v>31296</v>
      </c>
      <c r="K4482" s="4">
        <v>44558</v>
      </c>
      <c r="L4482" s="3" t="s">
        <v>31297</v>
      </c>
    </row>
    <row r="4483" spans="1:12" x14ac:dyDescent="0.2">
      <c r="A4483" s="1">
        <v>4482</v>
      </c>
      <c r="B4483" s="2" t="s">
        <v>31298</v>
      </c>
      <c r="C4483" s="2" t="s">
        <v>3597</v>
      </c>
      <c r="D4483" s="2" t="s">
        <v>5325</v>
      </c>
      <c r="E4483" s="2" t="s">
        <v>31299</v>
      </c>
      <c r="F4483" s="2" t="s">
        <v>31300</v>
      </c>
      <c r="G4483" s="2" t="s">
        <v>5858</v>
      </c>
      <c r="H4483" s="2" t="s">
        <v>31301</v>
      </c>
      <c r="I4483" s="2">
        <v>3983976026</v>
      </c>
      <c r="J4483" s="3" t="s">
        <v>31302</v>
      </c>
      <c r="K4483" s="4">
        <v>44085</v>
      </c>
      <c r="L4483" s="3" t="s">
        <v>31303</v>
      </c>
    </row>
    <row r="4484" spans="1:12" x14ac:dyDescent="0.2">
      <c r="A4484" s="1">
        <v>4483</v>
      </c>
      <c r="B4484" s="2" t="s">
        <v>31304</v>
      </c>
      <c r="C4484" s="2" t="s">
        <v>104</v>
      </c>
      <c r="D4484" s="2" t="s">
        <v>8383</v>
      </c>
      <c r="E4484" s="2" t="s">
        <v>31305</v>
      </c>
      <c r="F4484" s="2" t="s">
        <v>31306</v>
      </c>
      <c r="G4484" s="2" t="s">
        <v>2080</v>
      </c>
      <c r="H4484" s="2" t="s">
        <v>31307</v>
      </c>
      <c r="I4484" s="2" t="s">
        <v>31308</v>
      </c>
      <c r="J4484" s="3" t="s">
        <v>31309</v>
      </c>
      <c r="K4484" s="4">
        <v>44443</v>
      </c>
      <c r="L4484" s="3" t="s">
        <v>31310</v>
      </c>
    </row>
    <row r="4485" spans="1:12" x14ac:dyDescent="0.2">
      <c r="A4485" s="1">
        <v>4484</v>
      </c>
      <c r="B4485" s="2" t="s">
        <v>31311</v>
      </c>
      <c r="C4485" s="2" t="s">
        <v>13218</v>
      </c>
      <c r="D4485" s="2" t="s">
        <v>4591</v>
      </c>
      <c r="E4485" s="2" t="s">
        <v>31312</v>
      </c>
      <c r="F4485" s="2" t="s">
        <v>31313</v>
      </c>
      <c r="G4485" s="2" t="s">
        <v>7170</v>
      </c>
      <c r="H4485" s="2" t="s">
        <v>31314</v>
      </c>
      <c r="I4485" s="2" t="s">
        <v>31315</v>
      </c>
      <c r="J4485" s="3" t="s">
        <v>31316</v>
      </c>
      <c r="K4485" s="4">
        <v>44068</v>
      </c>
      <c r="L4485" s="3" t="s">
        <v>31317</v>
      </c>
    </row>
    <row r="4486" spans="1:12" x14ac:dyDescent="0.2">
      <c r="A4486" s="1">
        <v>4485</v>
      </c>
      <c r="B4486" s="2" t="s">
        <v>31318</v>
      </c>
      <c r="C4486" s="2" t="s">
        <v>658</v>
      </c>
      <c r="D4486" s="2" t="s">
        <v>3061</v>
      </c>
      <c r="E4486" s="2" t="s">
        <v>31319</v>
      </c>
      <c r="F4486" s="2" t="s">
        <v>31320</v>
      </c>
      <c r="G4486" s="2" t="s">
        <v>1429</v>
      </c>
      <c r="H4486" s="2" t="s">
        <v>31321</v>
      </c>
      <c r="I4486" s="2">
        <v>7194278382</v>
      </c>
      <c r="J4486" s="3" t="s">
        <v>31322</v>
      </c>
      <c r="K4486" s="4">
        <v>44452</v>
      </c>
      <c r="L4486" s="3" t="s">
        <v>25880</v>
      </c>
    </row>
    <row r="4487" spans="1:12" x14ac:dyDescent="0.2">
      <c r="A4487" s="1">
        <v>4486</v>
      </c>
      <c r="B4487" s="2" t="s">
        <v>31323</v>
      </c>
      <c r="C4487" s="2" t="s">
        <v>5446</v>
      </c>
      <c r="D4487" s="2" t="s">
        <v>24</v>
      </c>
      <c r="E4487" s="2" t="s">
        <v>31324</v>
      </c>
      <c r="F4487" s="2" t="s">
        <v>31325</v>
      </c>
      <c r="G4487" s="2" t="s">
        <v>3623</v>
      </c>
      <c r="H4487" s="2" t="s">
        <v>31326</v>
      </c>
      <c r="I4487" s="2" t="s">
        <v>31327</v>
      </c>
      <c r="J4487" s="3" t="s">
        <v>31328</v>
      </c>
      <c r="K4487" s="4">
        <v>43857</v>
      </c>
      <c r="L4487" s="3" t="s">
        <v>31329</v>
      </c>
    </row>
    <row r="4488" spans="1:12" x14ac:dyDescent="0.2">
      <c r="A4488" s="1">
        <v>4487</v>
      </c>
      <c r="B4488" s="2" t="s">
        <v>31330</v>
      </c>
      <c r="C4488" s="2" t="s">
        <v>2832</v>
      </c>
      <c r="D4488" s="2" t="s">
        <v>1047</v>
      </c>
      <c r="E4488" s="2" t="s">
        <v>12328</v>
      </c>
      <c r="F4488" s="2" t="s">
        <v>31331</v>
      </c>
      <c r="G4488" s="2" t="s">
        <v>3568</v>
      </c>
      <c r="H4488" s="2" t="s">
        <v>31332</v>
      </c>
      <c r="I4488" s="2">
        <v>7313934638</v>
      </c>
      <c r="J4488" s="3" t="s">
        <v>31333</v>
      </c>
      <c r="K4488" s="4">
        <v>43950</v>
      </c>
      <c r="L4488" s="3" t="s">
        <v>7098</v>
      </c>
    </row>
    <row r="4489" spans="1:12" x14ac:dyDescent="0.2">
      <c r="A4489" s="1">
        <v>4488</v>
      </c>
      <c r="B4489" s="2" t="s">
        <v>31334</v>
      </c>
      <c r="C4489" s="2" t="s">
        <v>3147</v>
      </c>
      <c r="D4489" s="2" t="s">
        <v>785</v>
      </c>
      <c r="E4489" s="2" t="s">
        <v>31335</v>
      </c>
      <c r="F4489" s="2" t="s">
        <v>31336</v>
      </c>
      <c r="G4489" s="2" t="s">
        <v>2378</v>
      </c>
      <c r="H4489" s="2" t="s">
        <v>31337</v>
      </c>
      <c r="I4489" s="2" t="s">
        <v>31338</v>
      </c>
      <c r="J4489" s="3" t="s">
        <v>31339</v>
      </c>
      <c r="K4489" s="4">
        <v>44018</v>
      </c>
      <c r="L4489" s="3" t="s">
        <v>21968</v>
      </c>
    </row>
    <row r="4490" spans="1:12" x14ac:dyDescent="0.2">
      <c r="A4490" s="1">
        <v>4489</v>
      </c>
      <c r="B4490" s="2" t="s">
        <v>31340</v>
      </c>
      <c r="C4490" s="2" t="s">
        <v>3410</v>
      </c>
      <c r="D4490" s="2" t="s">
        <v>3902</v>
      </c>
      <c r="E4490" s="2" t="s">
        <v>31341</v>
      </c>
      <c r="F4490" s="2" t="s">
        <v>31342</v>
      </c>
      <c r="G4490" s="2" t="s">
        <v>82</v>
      </c>
      <c r="H4490" s="2" t="s">
        <v>31343</v>
      </c>
      <c r="I4490" s="2" t="s">
        <v>31344</v>
      </c>
      <c r="J4490" s="3" t="s">
        <v>31345</v>
      </c>
      <c r="K4490" s="4">
        <v>44152</v>
      </c>
      <c r="L4490" s="3" t="s">
        <v>31346</v>
      </c>
    </row>
    <row r="4491" spans="1:12" x14ac:dyDescent="0.2">
      <c r="A4491" s="1">
        <v>4490</v>
      </c>
      <c r="B4491" s="2" t="s">
        <v>31347</v>
      </c>
      <c r="C4491" s="2" t="s">
        <v>7167</v>
      </c>
      <c r="D4491" s="2" t="s">
        <v>13029</v>
      </c>
      <c r="E4491" s="2" t="s">
        <v>31348</v>
      </c>
      <c r="F4491" s="2" t="s">
        <v>31349</v>
      </c>
      <c r="G4491" s="2" t="s">
        <v>54</v>
      </c>
      <c r="H4491" s="2" t="s">
        <v>31350</v>
      </c>
      <c r="I4491" s="2" t="s">
        <v>31351</v>
      </c>
      <c r="J4491" s="3" t="s">
        <v>31352</v>
      </c>
      <c r="K4491" s="4">
        <v>44413</v>
      </c>
      <c r="L4491" s="3" t="s">
        <v>31353</v>
      </c>
    </row>
    <row r="4492" spans="1:12" x14ac:dyDescent="0.2">
      <c r="A4492" s="1">
        <v>4491</v>
      </c>
      <c r="B4492" s="2" t="s">
        <v>31354</v>
      </c>
      <c r="C4492" s="2" t="s">
        <v>934</v>
      </c>
      <c r="D4492" s="2" t="s">
        <v>917</v>
      </c>
      <c r="E4492" s="2" t="s">
        <v>31355</v>
      </c>
      <c r="F4492" s="2" t="s">
        <v>31356</v>
      </c>
      <c r="G4492" s="2" t="s">
        <v>3133</v>
      </c>
      <c r="H4492" s="2" t="s">
        <v>31357</v>
      </c>
      <c r="I4492" s="2" t="s">
        <v>31358</v>
      </c>
      <c r="J4492" s="3" t="s">
        <v>31359</v>
      </c>
      <c r="K4492" s="4">
        <v>44148</v>
      </c>
      <c r="L4492" s="3" t="s">
        <v>31360</v>
      </c>
    </row>
    <row r="4493" spans="1:12" x14ac:dyDescent="0.2">
      <c r="A4493" s="1">
        <v>4492</v>
      </c>
      <c r="B4493" s="2" t="s">
        <v>31361</v>
      </c>
      <c r="C4493" s="2" t="s">
        <v>916</v>
      </c>
      <c r="D4493" s="2" t="s">
        <v>2222</v>
      </c>
      <c r="E4493" s="2" t="s">
        <v>31362</v>
      </c>
      <c r="F4493" s="2" t="s">
        <v>31363</v>
      </c>
      <c r="G4493" s="2" t="s">
        <v>3832</v>
      </c>
      <c r="H4493" s="2">
        <v>8066999004</v>
      </c>
      <c r="I4493" s="2" t="s">
        <v>31364</v>
      </c>
      <c r="J4493" s="3" t="s">
        <v>31365</v>
      </c>
      <c r="K4493" s="4">
        <v>43863</v>
      </c>
      <c r="L4493" s="3" t="s">
        <v>31366</v>
      </c>
    </row>
    <row r="4494" spans="1:12" x14ac:dyDescent="0.2">
      <c r="A4494" s="1">
        <v>4493</v>
      </c>
      <c r="B4494" s="2" t="s">
        <v>31367</v>
      </c>
      <c r="C4494" s="2" t="s">
        <v>7062</v>
      </c>
      <c r="D4494" s="2" t="s">
        <v>8535</v>
      </c>
      <c r="E4494" s="2" t="s">
        <v>31368</v>
      </c>
      <c r="F4494" s="2" t="s">
        <v>31369</v>
      </c>
      <c r="G4494" s="2" t="s">
        <v>1738</v>
      </c>
      <c r="H4494" s="2">
        <v>7000347398</v>
      </c>
      <c r="I4494" s="2" t="s">
        <v>31370</v>
      </c>
      <c r="J4494" s="3" t="s">
        <v>31371</v>
      </c>
      <c r="K4494" s="4">
        <v>44254</v>
      </c>
      <c r="L4494" s="3" t="s">
        <v>31372</v>
      </c>
    </row>
    <row r="4495" spans="1:12" x14ac:dyDescent="0.2">
      <c r="A4495" s="1">
        <v>4494</v>
      </c>
      <c r="B4495" s="2" t="s">
        <v>31373</v>
      </c>
      <c r="C4495" s="2" t="s">
        <v>4763</v>
      </c>
      <c r="D4495" s="2" t="s">
        <v>7365</v>
      </c>
      <c r="E4495" s="2" t="s">
        <v>31374</v>
      </c>
      <c r="F4495" s="2" t="s">
        <v>31375</v>
      </c>
      <c r="G4495" s="2" t="s">
        <v>741</v>
      </c>
      <c r="H4495" s="2">
        <f>1-136-234-5210</f>
        <v>-5579</v>
      </c>
      <c r="I4495" s="2" t="s">
        <v>31376</v>
      </c>
      <c r="J4495" s="3" t="s">
        <v>31377</v>
      </c>
      <c r="K4495" s="4">
        <v>43907</v>
      </c>
      <c r="L4495" s="3" t="s">
        <v>31378</v>
      </c>
    </row>
    <row r="4496" spans="1:12" x14ac:dyDescent="0.2">
      <c r="A4496" s="1">
        <v>4495</v>
      </c>
      <c r="B4496" s="2" t="s">
        <v>31379</v>
      </c>
      <c r="C4496" s="2" t="s">
        <v>2484</v>
      </c>
      <c r="D4496" s="2" t="s">
        <v>6865</v>
      </c>
      <c r="E4496" s="2" t="s">
        <v>31380</v>
      </c>
      <c r="F4496" s="2" t="s">
        <v>31381</v>
      </c>
      <c r="G4496" s="2" t="s">
        <v>1078</v>
      </c>
      <c r="H4496" s="2" t="s">
        <v>31382</v>
      </c>
      <c r="I4496" s="2">
        <v>1873433604</v>
      </c>
      <c r="J4496" s="3" t="s">
        <v>31383</v>
      </c>
      <c r="K4496" s="4">
        <v>44262</v>
      </c>
      <c r="L4496" s="3" t="s">
        <v>31384</v>
      </c>
    </row>
    <row r="4497" spans="1:12" x14ac:dyDescent="0.2">
      <c r="A4497" s="1">
        <v>4496</v>
      </c>
      <c r="B4497" s="2" t="s">
        <v>31385</v>
      </c>
      <c r="C4497" s="2" t="s">
        <v>14147</v>
      </c>
      <c r="D4497" s="2" t="s">
        <v>10521</v>
      </c>
      <c r="E4497" s="2" t="s">
        <v>31386</v>
      </c>
      <c r="F4497" s="2" t="s">
        <v>31387</v>
      </c>
      <c r="G4497" s="2" t="s">
        <v>854</v>
      </c>
      <c r="H4497" s="2" t="s">
        <v>31388</v>
      </c>
      <c r="I4497" s="2">
        <f>1-122-225-7387</f>
        <v>-7733</v>
      </c>
      <c r="J4497" s="3" t="s">
        <v>31389</v>
      </c>
      <c r="K4497" s="4">
        <v>44391</v>
      </c>
      <c r="L4497" s="3" t="s">
        <v>31390</v>
      </c>
    </row>
    <row r="4498" spans="1:12" x14ac:dyDescent="0.2">
      <c r="A4498" s="1">
        <v>4497</v>
      </c>
      <c r="B4498" s="2" t="s">
        <v>31391</v>
      </c>
      <c r="C4498" s="2" t="s">
        <v>516</v>
      </c>
      <c r="D4498" s="2" t="s">
        <v>5100</v>
      </c>
      <c r="E4498" s="2" t="s">
        <v>31392</v>
      </c>
      <c r="F4498" s="2" t="s">
        <v>31393</v>
      </c>
      <c r="G4498" s="2" t="s">
        <v>274</v>
      </c>
      <c r="H4498" s="2" t="s">
        <v>31394</v>
      </c>
      <c r="I4498" s="2" t="s">
        <v>31395</v>
      </c>
      <c r="J4498" s="3" t="s">
        <v>31396</v>
      </c>
      <c r="K4498" s="4">
        <v>44202</v>
      </c>
      <c r="L4498" s="3" t="s">
        <v>31397</v>
      </c>
    </row>
    <row r="4499" spans="1:12" x14ac:dyDescent="0.2">
      <c r="A4499" s="1">
        <v>4498</v>
      </c>
      <c r="B4499" s="2" t="s">
        <v>31398</v>
      </c>
      <c r="C4499" s="2" t="s">
        <v>11330</v>
      </c>
      <c r="D4499" s="2" t="s">
        <v>11294</v>
      </c>
      <c r="E4499" s="2" t="s">
        <v>31399</v>
      </c>
      <c r="F4499" s="2" t="s">
        <v>31400</v>
      </c>
      <c r="G4499" s="2" t="s">
        <v>54</v>
      </c>
      <c r="H4499" s="2" t="s">
        <v>31401</v>
      </c>
      <c r="I4499" s="2" t="s">
        <v>31402</v>
      </c>
      <c r="J4499" s="3" t="s">
        <v>31403</v>
      </c>
      <c r="K4499" s="4">
        <v>44558</v>
      </c>
      <c r="L4499" s="3" t="s">
        <v>31404</v>
      </c>
    </row>
    <row r="4500" spans="1:12" x14ac:dyDescent="0.2">
      <c r="A4500" s="1">
        <v>4499</v>
      </c>
      <c r="B4500" s="2" t="s">
        <v>31405</v>
      </c>
      <c r="C4500" s="2" t="s">
        <v>12825</v>
      </c>
      <c r="D4500" s="2" t="s">
        <v>2512</v>
      </c>
      <c r="E4500" s="2" t="s">
        <v>31406</v>
      </c>
      <c r="F4500" s="2" t="s">
        <v>31407</v>
      </c>
      <c r="G4500" s="2" t="s">
        <v>4492</v>
      </c>
      <c r="H4500" s="2">
        <v>5751250542</v>
      </c>
      <c r="I4500" s="2" t="s">
        <v>31408</v>
      </c>
      <c r="J4500" s="3" t="s">
        <v>31409</v>
      </c>
      <c r="K4500" s="4">
        <v>43988</v>
      </c>
      <c r="L4500" s="3" t="s">
        <v>31410</v>
      </c>
    </row>
    <row r="4501" spans="1:12" x14ac:dyDescent="0.2">
      <c r="A4501" s="1">
        <v>4500</v>
      </c>
      <c r="B4501" s="2" t="s">
        <v>31411</v>
      </c>
      <c r="C4501" s="2" t="s">
        <v>2899</v>
      </c>
      <c r="D4501" s="2" t="s">
        <v>15299</v>
      </c>
      <c r="E4501" s="2" t="s">
        <v>31412</v>
      </c>
      <c r="F4501" s="2" t="s">
        <v>31413</v>
      </c>
      <c r="G4501" s="2" t="s">
        <v>2015</v>
      </c>
      <c r="H4501" s="2" t="s">
        <v>31414</v>
      </c>
      <c r="I4501" s="2" t="s">
        <v>31415</v>
      </c>
      <c r="J4501" s="3" t="s">
        <v>31416</v>
      </c>
      <c r="K4501" s="4">
        <v>44040</v>
      </c>
      <c r="L4501" s="3" t="s">
        <v>31417</v>
      </c>
    </row>
    <row r="4502" spans="1:12" x14ac:dyDescent="0.2">
      <c r="A4502" s="1">
        <v>4501</v>
      </c>
      <c r="B4502" s="2" t="s">
        <v>31418</v>
      </c>
      <c r="C4502" s="2" t="s">
        <v>7318</v>
      </c>
      <c r="D4502" s="2" t="s">
        <v>16163</v>
      </c>
      <c r="E4502" s="2" t="s">
        <v>31419</v>
      </c>
      <c r="F4502" s="2" t="s">
        <v>31420</v>
      </c>
      <c r="G4502" s="2" t="s">
        <v>1811</v>
      </c>
      <c r="H4502" s="2">
        <v>9984768790</v>
      </c>
      <c r="I4502" s="2" t="s">
        <v>31421</v>
      </c>
      <c r="J4502" s="3" t="s">
        <v>31422</v>
      </c>
      <c r="K4502" s="4">
        <v>44111</v>
      </c>
      <c r="L4502" s="3" t="s">
        <v>31423</v>
      </c>
    </row>
    <row r="4503" spans="1:12" x14ac:dyDescent="0.2">
      <c r="A4503" s="1">
        <v>4502</v>
      </c>
      <c r="B4503" s="5" t="s">
        <v>31424</v>
      </c>
      <c r="C4503" s="2" t="s">
        <v>8397</v>
      </c>
      <c r="D4503" s="2" t="s">
        <v>10809</v>
      </c>
      <c r="E4503" s="2" t="s">
        <v>31425</v>
      </c>
      <c r="F4503" s="2" t="s">
        <v>31426</v>
      </c>
      <c r="G4503" s="2" t="s">
        <v>2981</v>
      </c>
      <c r="H4503" s="2" t="s">
        <v>31427</v>
      </c>
      <c r="I4503" s="2">
        <f>1-690-576-2217</f>
        <v>-3482</v>
      </c>
      <c r="J4503" s="3" t="s">
        <v>31428</v>
      </c>
      <c r="K4503" s="4">
        <v>43997</v>
      </c>
      <c r="L4503" s="3" t="s">
        <v>31429</v>
      </c>
    </row>
    <row r="4504" spans="1:12" x14ac:dyDescent="0.2">
      <c r="A4504" s="1">
        <v>4503</v>
      </c>
      <c r="B4504" s="2" t="s">
        <v>31430</v>
      </c>
      <c r="C4504" s="2" t="s">
        <v>12471</v>
      </c>
      <c r="D4504" s="2" t="s">
        <v>8404</v>
      </c>
      <c r="E4504" s="2" t="s">
        <v>31431</v>
      </c>
      <c r="F4504" s="2" t="s">
        <v>10169</v>
      </c>
      <c r="G4504" s="2" t="s">
        <v>5010</v>
      </c>
      <c r="H4504" s="2" t="s">
        <v>31432</v>
      </c>
      <c r="I4504" s="2" t="s">
        <v>31433</v>
      </c>
      <c r="J4504" s="3" t="s">
        <v>31434</v>
      </c>
      <c r="K4504" s="4">
        <v>44611</v>
      </c>
      <c r="L4504" s="3" t="s">
        <v>31435</v>
      </c>
    </row>
    <row r="4505" spans="1:12" x14ac:dyDescent="0.2">
      <c r="A4505" s="1">
        <v>4504</v>
      </c>
      <c r="B4505" s="2" t="s">
        <v>31436</v>
      </c>
      <c r="C4505" s="2" t="s">
        <v>4342</v>
      </c>
      <c r="D4505" s="2" t="s">
        <v>11217</v>
      </c>
      <c r="E4505" s="2" t="s">
        <v>31437</v>
      </c>
      <c r="F4505" s="2" t="s">
        <v>31438</v>
      </c>
      <c r="G4505" s="2" t="s">
        <v>143</v>
      </c>
      <c r="H4505" s="2" t="s">
        <v>31439</v>
      </c>
      <c r="I4505" s="2" t="s">
        <v>31440</v>
      </c>
      <c r="J4505" s="3" t="s">
        <v>31441</v>
      </c>
      <c r="K4505" s="4">
        <v>44039</v>
      </c>
      <c r="L4505" s="3" t="s">
        <v>31442</v>
      </c>
    </row>
    <row r="4506" spans="1:12" x14ac:dyDescent="0.2">
      <c r="A4506" s="1">
        <v>4505</v>
      </c>
      <c r="B4506" s="2" t="s">
        <v>31443</v>
      </c>
      <c r="C4506" s="2" t="s">
        <v>4458</v>
      </c>
      <c r="D4506" s="2" t="s">
        <v>28303</v>
      </c>
      <c r="E4506" s="2" t="s">
        <v>13247</v>
      </c>
      <c r="F4506" s="2" t="s">
        <v>31444</v>
      </c>
      <c r="G4506" s="2" t="s">
        <v>2048</v>
      </c>
      <c r="H4506" s="2" t="s">
        <v>31445</v>
      </c>
      <c r="I4506" s="2">
        <v>7803375412</v>
      </c>
      <c r="J4506" s="3" t="s">
        <v>31446</v>
      </c>
      <c r="K4506" s="4">
        <v>44690</v>
      </c>
      <c r="L4506" s="3" t="s">
        <v>31447</v>
      </c>
    </row>
    <row r="4507" spans="1:12" x14ac:dyDescent="0.2">
      <c r="A4507" s="1">
        <v>4506</v>
      </c>
      <c r="B4507" s="2" t="s">
        <v>31448</v>
      </c>
      <c r="C4507" s="2" t="s">
        <v>2624</v>
      </c>
      <c r="D4507" s="2" t="s">
        <v>9034</v>
      </c>
      <c r="E4507" s="2" t="s">
        <v>31449</v>
      </c>
      <c r="F4507" s="2" t="s">
        <v>31450</v>
      </c>
      <c r="G4507" s="2" t="s">
        <v>986</v>
      </c>
      <c r="H4507" s="2">
        <v>7783438775</v>
      </c>
      <c r="I4507" s="2">
        <f>1-680-378-9407</f>
        <v>-10464</v>
      </c>
      <c r="J4507" s="3" t="s">
        <v>31451</v>
      </c>
      <c r="K4507" s="4">
        <v>44283</v>
      </c>
      <c r="L4507" s="3" t="s">
        <v>31452</v>
      </c>
    </row>
    <row r="4508" spans="1:12" x14ac:dyDescent="0.2">
      <c r="A4508" s="1">
        <v>4507</v>
      </c>
      <c r="B4508" s="2" t="s">
        <v>31453</v>
      </c>
      <c r="C4508" s="2" t="s">
        <v>3805</v>
      </c>
      <c r="D4508" s="2" t="s">
        <v>2139</v>
      </c>
      <c r="E4508" s="2" t="s">
        <v>31454</v>
      </c>
      <c r="F4508" s="2" t="s">
        <v>31455</v>
      </c>
      <c r="G4508" s="2" t="s">
        <v>3404</v>
      </c>
      <c r="H4508" s="2" t="s">
        <v>31456</v>
      </c>
      <c r="I4508" s="2" t="s">
        <v>31457</v>
      </c>
      <c r="J4508" s="3" t="s">
        <v>31458</v>
      </c>
      <c r="K4508" s="4">
        <v>44684</v>
      </c>
      <c r="L4508" s="3" t="s">
        <v>31459</v>
      </c>
    </row>
    <row r="4509" spans="1:12" x14ac:dyDescent="0.2">
      <c r="A4509" s="1">
        <v>4508</v>
      </c>
      <c r="B4509" s="2" t="s">
        <v>31460</v>
      </c>
      <c r="C4509" s="2" t="s">
        <v>3725</v>
      </c>
      <c r="D4509" s="2" t="s">
        <v>2205</v>
      </c>
      <c r="E4509" s="2" t="s">
        <v>31461</v>
      </c>
      <c r="F4509" s="2" t="s">
        <v>31462</v>
      </c>
      <c r="G4509" s="2" t="s">
        <v>986</v>
      </c>
      <c r="H4509" s="2" t="s">
        <v>31463</v>
      </c>
      <c r="I4509" s="2" t="s">
        <v>31464</v>
      </c>
      <c r="J4509" s="3" t="s">
        <v>31465</v>
      </c>
      <c r="K4509" s="4">
        <v>43854</v>
      </c>
      <c r="L4509" s="3" t="s">
        <v>31466</v>
      </c>
    </row>
    <row r="4510" spans="1:12" x14ac:dyDescent="0.2">
      <c r="A4510" s="1">
        <v>4509</v>
      </c>
      <c r="B4510" s="2" t="s">
        <v>31467</v>
      </c>
      <c r="C4510" s="2" t="s">
        <v>2399</v>
      </c>
      <c r="D4510" s="2" t="s">
        <v>11762</v>
      </c>
      <c r="E4510" s="2" t="s">
        <v>31468</v>
      </c>
      <c r="F4510" s="2" t="s">
        <v>14202</v>
      </c>
      <c r="G4510" s="2" t="s">
        <v>4698</v>
      </c>
      <c r="H4510" s="2" t="s">
        <v>31469</v>
      </c>
      <c r="I4510" s="2" t="s">
        <v>31470</v>
      </c>
      <c r="J4510" s="3" t="s">
        <v>31471</v>
      </c>
      <c r="K4510" s="4">
        <v>44557</v>
      </c>
      <c r="L4510" s="3" t="s">
        <v>31472</v>
      </c>
    </row>
    <row r="4511" spans="1:12" x14ac:dyDescent="0.2">
      <c r="A4511" s="1">
        <v>4510</v>
      </c>
      <c r="B4511" s="2" t="s">
        <v>31473</v>
      </c>
      <c r="C4511" s="2" t="s">
        <v>10152</v>
      </c>
      <c r="D4511" s="2" t="s">
        <v>14310</v>
      </c>
      <c r="E4511" s="2" t="s">
        <v>31474</v>
      </c>
      <c r="F4511" s="2" t="s">
        <v>31475</v>
      </c>
      <c r="G4511" s="2" t="s">
        <v>457</v>
      </c>
      <c r="H4511" s="2" t="s">
        <v>31476</v>
      </c>
      <c r="I4511" s="2" t="s">
        <v>31477</v>
      </c>
      <c r="J4511" s="3" t="s">
        <v>31478</v>
      </c>
      <c r="K4511" s="4">
        <v>44062</v>
      </c>
      <c r="L4511" s="3" t="s">
        <v>14053</v>
      </c>
    </row>
    <row r="4512" spans="1:12" x14ac:dyDescent="0.2">
      <c r="A4512" s="1">
        <v>4511</v>
      </c>
      <c r="B4512" s="2" t="s">
        <v>31479</v>
      </c>
      <c r="C4512" s="2" t="s">
        <v>3492</v>
      </c>
      <c r="D4512" s="2" t="s">
        <v>28774</v>
      </c>
      <c r="E4512" s="2" t="s">
        <v>31480</v>
      </c>
      <c r="F4512" s="2" t="s">
        <v>31481</v>
      </c>
      <c r="G4512" s="2" t="s">
        <v>1326</v>
      </c>
      <c r="H4512" s="2" t="s">
        <v>31482</v>
      </c>
      <c r="I4512" s="2" t="s">
        <v>31483</v>
      </c>
      <c r="J4512" s="3" t="s">
        <v>31484</v>
      </c>
      <c r="K4512" s="4">
        <v>44626</v>
      </c>
      <c r="L4512" s="3" t="s">
        <v>31485</v>
      </c>
    </row>
    <row r="4513" spans="1:12" x14ac:dyDescent="0.2">
      <c r="A4513" s="1">
        <v>4512</v>
      </c>
      <c r="B4513" s="2" t="s">
        <v>31486</v>
      </c>
      <c r="C4513" s="2" t="s">
        <v>1442</v>
      </c>
      <c r="D4513" s="2" t="s">
        <v>5737</v>
      </c>
      <c r="E4513" s="2" t="s">
        <v>31487</v>
      </c>
      <c r="F4513" s="2" t="s">
        <v>31488</v>
      </c>
      <c r="G4513" s="2" t="s">
        <v>589</v>
      </c>
      <c r="H4513" s="2" t="s">
        <v>31489</v>
      </c>
      <c r="I4513" s="2" t="s">
        <v>31490</v>
      </c>
      <c r="J4513" s="3" t="s">
        <v>31491</v>
      </c>
      <c r="K4513" s="4">
        <v>44162</v>
      </c>
      <c r="L4513" s="3" t="s">
        <v>15443</v>
      </c>
    </row>
    <row r="4514" spans="1:12" x14ac:dyDescent="0.2">
      <c r="A4514" s="1">
        <v>4513</v>
      </c>
      <c r="B4514" s="2" t="s">
        <v>31492</v>
      </c>
      <c r="C4514" s="2" t="s">
        <v>8549</v>
      </c>
      <c r="D4514" s="2" t="s">
        <v>10867</v>
      </c>
      <c r="E4514" s="2" t="s">
        <v>31493</v>
      </c>
      <c r="F4514" s="2" t="s">
        <v>31494</v>
      </c>
      <c r="G4514" s="2" t="s">
        <v>3679</v>
      </c>
      <c r="H4514" s="2" t="s">
        <v>31495</v>
      </c>
      <c r="I4514" s="2" t="s">
        <v>31496</v>
      </c>
      <c r="J4514" s="3" t="s">
        <v>31497</v>
      </c>
      <c r="K4514" s="4">
        <v>44695</v>
      </c>
      <c r="L4514" s="3" t="s">
        <v>31498</v>
      </c>
    </row>
    <row r="4515" spans="1:12" x14ac:dyDescent="0.2">
      <c r="A4515" s="1">
        <v>4514</v>
      </c>
      <c r="B4515" s="2" t="s">
        <v>31499</v>
      </c>
      <c r="C4515" s="2" t="s">
        <v>4055</v>
      </c>
      <c r="D4515" s="2" t="s">
        <v>473</v>
      </c>
      <c r="E4515" s="2" t="s">
        <v>31500</v>
      </c>
      <c r="F4515" s="2" t="s">
        <v>31501</v>
      </c>
      <c r="G4515" s="2" t="s">
        <v>9747</v>
      </c>
      <c r="H4515" s="2" t="s">
        <v>31502</v>
      </c>
      <c r="I4515" s="2" t="s">
        <v>31503</v>
      </c>
      <c r="J4515" s="3" t="s">
        <v>31504</v>
      </c>
      <c r="K4515" s="4">
        <v>44376</v>
      </c>
      <c r="L4515" s="3" t="s">
        <v>31505</v>
      </c>
    </row>
    <row r="4516" spans="1:12" x14ac:dyDescent="0.2">
      <c r="A4516" s="1">
        <v>4515</v>
      </c>
      <c r="B4516" s="2" t="s">
        <v>31506</v>
      </c>
      <c r="C4516" s="2" t="s">
        <v>11279</v>
      </c>
      <c r="D4516" s="2" t="s">
        <v>8404</v>
      </c>
      <c r="E4516" s="2" t="s">
        <v>31507</v>
      </c>
      <c r="F4516" s="2" t="s">
        <v>31508</v>
      </c>
      <c r="G4516" s="2" t="s">
        <v>4698</v>
      </c>
      <c r="H4516" s="2" t="s">
        <v>31509</v>
      </c>
      <c r="I4516" s="2">
        <v>1884812616</v>
      </c>
      <c r="J4516" s="3" t="s">
        <v>31510</v>
      </c>
      <c r="K4516" s="4">
        <v>44512</v>
      </c>
      <c r="L4516" s="3" t="s">
        <v>31511</v>
      </c>
    </row>
    <row r="4517" spans="1:12" x14ac:dyDescent="0.2">
      <c r="A4517" s="1">
        <v>4516</v>
      </c>
      <c r="B4517" s="2" t="s">
        <v>31512</v>
      </c>
      <c r="C4517" s="2" t="s">
        <v>253</v>
      </c>
      <c r="D4517" s="2" t="s">
        <v>3183</v>
      </c>
      <c r="E4517" s="2" t="s">
        <v>31513</v>
      </c>
      <c r="F4517" s="2" t="s">
        <v>16421</v>
      </c>
      <c r="G4517" s="2" t="s">
        <v>1674</v>
      </c>
      <c r="H4517" s="2" t="s">
        <v>31514</v>
      </c>
      <c r="I4517" s="2" t="s">
        <v>31515</v>
      </c>
      <c r="J4517" s="3" t="s">
        <v>31516</v>
      </c>
      <c r="K4517" s="4">
        <v>44448</v>
      </c>
      <c r="L4517" s="3" t="s">
        <v>31517</v>
      </c>
    </row>
    <row r="4518" spans="1:12" x14ac:dyDescent="0.2">
      <c r="A4518" s="1">
        <v>4517</v>
      </c>
      <c r="B4518" s="2" t="s">
        <v>31518</v>
      </c>
      <c r="C4518" s="2" t="s">
        <v>5715</v>
      </c>
      <c r="D4518" s="2" t="s">
        <v>30353</v>
      </c>
      <c r="E4518" s="2" t="s">
        <v>31519</v>
      </c>
      <c r="F4518" s="2" t="s">
        <v>24868</v>
      </c>
      <c r="G4518" s="2" t="s">
        <v>1437</v>
      </c>
      <c r="H4518" s="2" t="s">
        <v>31520</v>
      </c>
      <c r="I4518" s="2" t="s">
        <v>31521</v>
      </c>
      <c r="J4518" s="3" t="s">
        <v>31522</v>
      </c>
      <c r="K4518" s="4">
        <v>44635</v>
      </c>
      <c r="L4518" s="3" t="s">
        <v>31523</v>
      </c>
    </row>
    <row r="4519" spans="1:12" x14ac:dyDescent="0.2">
      <c r="A4519" s="1">
        <v>4518</v>
      </c>
      <c r="B4519" s="2" t="s">
        <v>31524</v>
      </c>
      <c r="C4519" s="2" t="s">
        <v>3475</v>
      </c>
      <c r="D4519" s="2" t="s">
        <v>526</v>
      </c>
      <c r="E4519" s="2" t="s">
        <v>31525</v>
      </c>
      <c r="F4519" s="2" t="s">
        <v>4825</v>
      </c>
      <c r="G4519" s="2" t="s">
        <v>3015</v>
      </c>
      <c r="H4519" s="2" t="s">
        <v>31526</v>
      </c>
      <c r="I4519" s="2">
        <v>4818932234</v>
      </c>
      <c r="J4519" s="3" t="s">
        <v>31527</v>
      </c>
      <c r="K4519" s="4">
        <v>44383</v>
      </c>
      <c r="L4519" s="3" t="s">
        <v>31528</v>
      </c>
    </row>
    <row r="4520" spans="1:12" x14ac:dyDescent="0.2">
      <c r="A4520" s="1">
        <v>4519</v>
      </c>
      <c r="B4520" s="2" t="s">
        <v>31529</v>
      </c>
      <c r="C4520" s="2" t="s">
        <v>1046</v>
      </c>
      <c r="D4520" s="2" t="s">
        <v>105</v>
      </c>
      <c r="E4520" s="2" t="s">
        <v>31530</v>
      </c>
      <c r="F4520" s="2" t="s">
        <v>31531</v>
      </c>
      <c r="G4520" s="2" t="s">
        <v>5041</v>
      </c>
      <c r="H4520" s="2" t="s">
        <v>31532</v>
      </c>
      <c r="I4520" s="2" t="s">
        <v>31533</v>
      </c>
      <c r="J4520" s="3" t="s">
        <v>31534</v>
      </c>
      <c r="K4520" s="4">
        <v>44216</v>
      </c>
      <c r="L4520" s="3" t="s">
        <v>31535</v>
      </c>
    </row>
    <row r="4521" spans="1:12" x14ac:dyDescent="0.2">
      <c r="A4521" s="1">
        <v>4520</v>
      </c>
      <c r="B4521" s="2" t="s">
        <v>31536</v>
      </c>
      <c r="C4521" s="2" t="s">
        <v>6555</v>
      </c>
      <c r="D4521" s="2" t="s">
        <v>14337</v>
      </c>
      <c r="E4521" s="2" t="s">
        <v>31537</v>
      </c>
      <c r="F4521" s="2" t="s">
        <v>31538</v>
      </c>
      <c r="G4521" s="2" t="s">
        <v>2061</v>
      </c>
      <c r="H4521" s="2" t="s">
        <v>31539</v>
      </c>
      <c r="I4521" s="2">
        <v>8689125348</v>
      </c>
      <c r="J4521" s="3" t="s">
        <v>31540</v>
      </c>
      <c r="K4521" s="4">
        <v>44240</v>
      </c>
      <c r="L4521" s="3" t="s">
        <v>31541</v>
      </c>
    </row>
    <row r="4522" spans="1:12" x14ac:dyDescent="0.2">
      <c r="A4522" s="1">
        <v>4521</v>
      </c>
      <c r="B4522" s="2" t="s">
        <v>31542</v>
      </c>
      <c r="C4522" s="2" t="s">
        <v>3020</v>
      </c>
      <c r="D4522" s="2" t="s">
        <v>1718</v>
      </c>
      <c r="E4522" s="2" t="s">
        <v>31543</v>
      </c>
      <c r="F4522" s="2" t="s">
        <v>31544</v>
      </c>
      <c r="G4522" s="2" t="s">
        <v>1326</v>
      </c>
      <c r="H4522" s="2" t="s">
        <v>31545</v>
      </c>
      <c r="I4522" s="2" t="s">
        <v>31546</v>
      </c>
      <c r="J4522" s="3" t="s">
        <v>31547</v>
      </c>
      <c r="K4522" s="4">
        <v>44571</v>
      </c>
      <c r="L4522" s="3" t="s">
        <v>31548</v>
      </c>
    </row>
    <row r="4523" spans="1:12" x14ac:dyDescent="0.2">
      <c r="A4523" s="1">
        <v>4522</v>
      </c>
      <c r="B4523" s="2" t="s">
        <v>31549</v>
      </c>
      <c r="C4523" s="2" t="s">
        <v>5518</v>
      </c>
      <c r="D4523" s="2" t="s">
        <v>41</v>
      </c>
      <c r="E4523" s="2" t="s">
        <v>31550</v>
      </c>
      <c r="F4523" s="2" t="s">
        <v>31551</v>
      </c>
      <c r="G4523" s="2" t="s">
        <v>1158</v>
      </c>
      <c r="H4523" s="2" t="s">
        <v>31552</v>
      </c>
      <c r="I4523" s="2" t="s">
        <v>31553</v>
      </c>
      <c r="J4523" s="3" t="s">
        <v>31554</v>
      </c>
      <c r="K4523" s="4">
        <v>44627</v>
      </c>
      <c r="L4523" s="3" t="s">
        <v>31555</v>
      </c>
    </row>
    <row r="4524" spans="1:12" x14ac:dyDescent="0.2">
      <c r="A4524" s="1">
        <v>4523</v>
      </c>
      <c r="B4524" s="2" t="s">
        <v>31556</v>
      </c>
      <c r="C4524" s="2" t="s">
        <v>14302</v>
      </c>
      <c r="D4524" s="2" t="s">
        <v>6373</v>
      </c>
      <c r="E4524" s="2" t="s">
        <v>22908</v>
      </c>
      <c r="F4524" s="2" t="s">
        <v>31557</v>
      </c>
      <c r="G4524" s="2" t="s">
        <v>1437</v>
      </c>
      <c r="H4524" s="2" t="s">
        <v>31558</v>
      </c>
      <c r="I4524" s="2" t="s">
        <v>31559</v>
      </c>
      <c r="J4524" s="3" t="s">
        <v>31560</v>
      </c>
      <c r="K4524" s="4">
        <v>44327</v>
      </c>
      <c r="L4524" s="3" t="s">
        <v>31561</v>
      </c>
    </row>
    <row r="4525" spans="1:12" x14ac:dyDescent="0.2">
      <c r="A4525" s="1">
        <v>4524</v>
      </c>
      <c r="B4525" s="2" t="s">
        <v>31562</v>
      </c>
      <c r="C4525" s="2" t="s">
        <v>3838</v>
      </c>
      <c r="D4525" s="2" t="s">
        <v>4192</v>
      </c>
      <c r="E4525" s="2" t="s">
        <v>31563</v>
      </c>
      <c r="F4525" s="2" t="s">
        <v>31564</v>
      </c>
      <c r="G4525" s="2" t="s">
        <v>378</v>
      </c>
      <c r="H4525" s="2" t="s">
        <v>31565</v>
      </c>
      <c r="I4525" s="2" t="s">
        <v>31566</v>
      </c>
      <c r="J4525" s="3" t="s">
        <v>31567</v>
      </c>
      <c r="K4525" s="4">
        <v>44002</v>
      </c>
      <c r="L4525" s="3" t="s">
        <v>31568</v>
      </c>
    </row>
    <row r="4526" spans="1:12" x14ac:dyDescent="0.2">
      <c r="A4526" s="1">
        <v>4525</v>
      </c>
      <c r="B4526" s="2" t="s">
        <v>31569</v>
      </c>
      <c r="C4526" s="2" t="s">
        <v>3994</v>
      </c>
      <c r="D4526" s="2" t="s">
        <v>8587</v>
      </c>
      <c r="E4526" s="2" t="s">
        <v>31570</v>
      </c>
      <c r="F4526" s="2" t="s">
        <v>31571</v>
      </c>
      <c r="G4526" s="2" t="s">
        <v>4167</v>
      </c>
      <c r="H4526" s="2" t="s">
        <v>31572</v>
      </c>
      <c r="I4526" s="2" t="s">
        <v>31573</v>
      </c>
      <c r="J4526" s="3" t="s">
        <v>31574</v>
      </c>
      <c r="K4526" s="4">
        <v>44522</v>
      </c>
      <c r="L4526" s="3" t="s">
        <v>31575</v>
      </c>
    </row>
    <row r="4527" spans="1:12" x14ac:dyDescent="0.2">
      <c r="A4527" s="1">
        <v>4526</v>
      </c>
      <c r="B4527" s="2" t="s">
        <v>31576</v>
      </c>
      <c r="C4527" s="2" t="s">
        <v>992</v>
      </c>
      <c r="D4527" s="2" t="s">
        <v>2171</v>
      </c>
      <c r="E4527" s="2" t="s">
        <v>31577</v>
      </c>
      <c r="F4527" s="2" t="s">
        <v>7115</v>
      </c>
      <c r="G4527" s="2" t="s">
        <v>3623</v>
      </c>
      <c r="H4527" s="2">
        <f>1-256-965-9231</f>
        <v>-10451</v>
      </c>
      <c r="I4527" s="2" t="s">
        <v>31578</v>
      </c>
      <c r="J4527" s="3" t="s">
        <v>31579</v>
      </c>
      <c r="K4527" s="4">
        <v>44561</v>
      </c>
      <c r="L4527" s="3" t="s">
        <v>16579</v>
      </c>
    </row>
    <row r="4528" spans="1:12" x14ac:dyDescent="0.2">
      <c r="A4528" s="1">
        <v>4527</v>
      </c>
      <c r="B4528" s="2" t="s">
        <v>31580</v>
      </c>
      <c r="C4528" s="2" t="s">
        <v>3751</v>
      </c>
      <c r="D4528" s="2" t="s">
        <v>289</v>
      </c>
      <c r="E4528" s="2" t="s">
        <v>31581</v>
      </c>
      <c r="F4528" s="2" t="s">
        <v>31582</v>
      </c>
      <c r="G4528" s="2" t="s">
        <v>589</v>
      </c>
      <c r="H4528" s="2" t="s">
        <v>31583</v>
      </c>
      <c r="I4528" s="2" t="s">
        <v>31584</v>
      </c>
      <c r="J4528" s="3" t="s">
        <v>31585</v>
      </c>
      <c r="K4528" s="4">
        <v>43855</v>
      </c>
      <c r="L4528" s="3" t="s">
        <v>14509</v>
      </c>
    </row>
    <row r="4529" spans="1:12" x14ac:dyDescent="0.2">
      <c r="A4529" s="1">
        <v>4528</v>
      </c>
      <c r="B4529" s="2" t="s">
        <v>31586</v>
      </c>
      <c r="C4529" s="2" t="s">
        <v>6584</v>
      </c>
      <c r="D4529" s="2" t="s">
        <v>29751</v>
      </c>
      <c r="E4529" s="2" t="s">
        <v>31587</v>
      </c>
      <c r="F4529" s="2" t="s">
        <v>31588</v>
      </c>
      <c r="G4529" s="2" t="s">
        <v>181</v>
      </c>
      <c r="H4529" s="2" t="s">
        <v>31589</v>
      </c>
      <c r="I4529" s="2" t="s">
        <v>31590</v>
      </c>
      <c r="J4529" s="3" t="s">
        <v>31591</v>
      </c>
      <c r="K4529" s="4">
        <v>44532</v>
      </c>
      <c r="L4529" s="3" t="s">
        <v>31592</v>
      </c>
    </row>
    <row r="4530" spans="1:12" x14ac:dyDescent="0.2">
      <c r="A4530" s="1">
        <v>4529</v>
      </c>
      <c r="B4530" s="2" t="s">
        <v>31593</v>
      </c>
      <c r="C4530" s="2" t="s">
        <v>14850</v>
      </c>
      <c r="D4530" s="2" t="s">
        <v>2969</v>
      </c>
      <c r="E4530" s="2" t="s">
        <v>14169</v>
      </c>
      <c r="F4530" s="2" t="s">
        <v>31594</v>
      </c>
      <c r="G4530" s="2" t="s">
        <v>770</v>
      </c>
      <c r="H4530" s="2" t="s">
        <v>31595</v>
      </c>
      <c r="I4530" s="2" t="s">
        <v>31596</v>
      </c>
      <c r="J4530" s="3" t="s">
        <v>31597</v>
      </c>
      <c r="K4530" s="4">
        <v>44692</v>
      </c>
      <c r="L4530" s="3" t="s">
        <v>31598</v>
      </c>
    </row>
    <row r="4531" spans="1:12" x14ac:dyDescent="0.2">
      <c r="A4531" s="1">
        <v>4530</v>
      </c>
      <c r="B4531" s="2" t="s">
        <v>31599</v>
      </c>
      <c r="C4531" s="2" t="s">
        <v>4341</v>
      </c>
      <c r="D4531" s="2" t="s">
        <v>85</v>
      </c>
      <c r="E4531" s="2" t="s">
        <v>31600</v>
      </c>
      <c r="F4531" s="2" t="s">
        <v>31601</v>
      </c>
      <c r="G4531" s="2" t="s">
        <v>1336</v>
      </c>
      <c r="H4531" s="2" t="s">
        <v>31602</v>
      </c>
      <c r="I4531" s="2" t="s">
        <v>31603</v>
      </c>
      <c r="J4531" s="3" t="s">
        <v>31604</v>
      </c>
      <c r="K4531" s="4">
        <v>44677</v>
      </c>
      <c r="L4531" s="3" t="s">
        <v>31605</v>
      </c>
    </row>
    <row r="4532" spans="1:12" x14ac:dyDescent="0.2">
      <c r="A4532" s="1">
        <v>4531</v>
      </c>
      <c r="B4532" s="2" t="s">
        <v>31606</v>
      </c>
      <c r="C4532" s="2" t="s">
        <v>5076</v>
      </c>
      <c r="D4532" s="2" t="s">
        <v>6562</v>
      </c>
      <c r="E4532" s="2" t="s">
        <v>31607</v>
      </c>
      <c r="F4532" s="2" t="s">
        <v>31608</v>
      </c>
      <c r="G4532" s="2" t="s">
        <v>2317</v>
      </c>
      <c r="H4532" s="2" t="s">
        <v>31609</v>
      </c>
      <c r="I4532" s="2">
        <f>1-130-510-2910</f>
        <v>-3549</v>
      </c>
      <c r="J4532" s="3" t="s">
        <v>31610</v>
      </c>
      <c r="K4532" s="4">
        <v>44192</v>
      </c>
      <c r="L4532" s="3" t="s">
        <v>31611</v>
      </c>
    </row>
    <row r="4533" spans="1:12" x14ac:dyDescent="0.2">
      <c r="A4533" s="1">
        <v>4532</v>
      </c>
      <c r="B4533" s="2" t="s">
        <v>31612</v>
      </c>
      <c r="C4533" s="2" t="s">
        <v>2484</v>
      </c>
      <c r="D4533" s="2" t="s">
        <v>1055</v>
      </c>
      <c r="E4533" s="2" t="s">
        <v>31613</v>
      </c>
      <c r="F4533" s="2" t="s">
        <v>31614</v>
      </c>
      <c r="G4533" s="2" t="s">
        <v>806</v>
      </c>
      <c r="H4533" s="2" t="s">
        <v>31615</v>
      </c>
      <c r="I4533" s="2" t="s">
        <v>31616</v>
      </c>
      <c r="J4533" s="3" t="s">
        <v>31617</v>
      </c>
      <c r="K4533" s="4">
        <v>44356</v>
      </c>
      <c r="L4533" s="3" t="s">
        <v>15650</v>
      </c>
    </row>
    <row r="4534" spans="1:12" x14ac:dyDescent="0.2">
      <c r="A4534" s="1">
        <v>4533</v>
      </c>
      <c r="B4534" s="2" t="s">
        <v>31618</v>
      </c>
      <c r="C4534" s="2" t="s">
        <v>4406</v>
      </c>
      <c r="D4534" s="2" t="s">
        <v>4647</v>
      </c>
      <c r="E4534" s="2" t="s">
        <v>31619</v>
      </c>
      <c r="F4534" s="2" t="s">
        <v>31620</v>
      </c>
      <c r="G4534" s="2" t="s">
        <v>1429</v>
      </c>
      <c r="H4534" s="2" t="s">
        <v>31621</v>
      </c>
      <c r="I4534" s="2">
        <v>6208912575</v>
      </c>
      <c r="J4534" s="3" t="s">
        <v>31622</v>
      </c>
      <c r="K4534" s="4">
        <v>44512</v>
      </c>
      <c r="L4534" s="3" t="s">
        <v>31623</v>
      </c>
    </row>
    <row r="4535" spans="1:12" x14ac:dyDescent="0.2">
      <c r="A4535" s="1">
        <v>4534</v>
      </c>
      <c r="B4535" s="2" t="s">
        <v>31624</v>
      </c>
      <c r="C4535" s="2" t="s">
        <v>934</v>
      </c>
      <c r="D4535" s="2" t="s">
        <v>489</v>
      </c>
      <c r="E4535" s="2" t="s">
        <v>31625</v>
      </c>
      <c r="F4535" s="2" t="s">
        <v>31626</v>
      </c>
      <c r="G4535" s="2" t="s">
        <v>1674</v>
      </c>
      <c r="H4535" s="2" t="s">
        <v>31627</v>
      </c>
      <c r="I4535" s="2" t="s">
        <v>31628</v>
      </c>
      <c r="J4535" s="3" t="s">
        <v>31629</v>
      </c>
      <c r="K4535" s="4">
        <v>44621</v>
      </c>
      <c r="L4535" s="3" t="s">
        <v>31630</v>
      </c>
    </row>
    <row r="4536" spans="1:12" x14ac:dyDescent="0.2">
      <c r="A4536" s="1">
        <v>4535</v>
      </c>
      <c r="B4536" s="2" t="s">
        <v>31631</v>
      </c>
      <c r="C4536" s="2" t="s">
        <v>6497</v>
      </c>
      <c r="D4536" s="2" t="s">
        <v>5877</v>
      </c>
      <c r="E4536" s="2" t="s">
        <v>31632</v>
      </c>
      <c r="F4536" s="2" t="s">
        <v>31633</v>
      </c>
      <c r="G4536" s="2" t="s">
        <v>1336</v>
      </c>
      <c r="H4536" s="2" t="s">
        <v>31634</v>
      </c>
      <c r="I4536" s="2" t="s">
        <v>31635</v>
      </c>
      <c r="J4536" s="3" t="s">
        <v>31636</v>
      </c>
      <c r="K4536" s="4">
        <v>44483</v>
      </c>
      <c r="L4536" s="3" t="s">
        <v>31637</v>
      </c>
    </row>
    <row r="4537" spans="1:12" x14ac:dyDescent="0.2">
      <c r="A4537" s="1">
        <v>4536</v>
      </c>
      <c r="B4537" s="2" t="s">
        <v>31638</v>
      </c>
      <c r="C4537" s="2" t="s">
        <v>2493</v>
      </c>
      <c r="D4537" s="2" t="s">
        <v>8587</v>
      </c>
      <c r="E4537" s="2" t="s">
        <v>31639</v>
      </c>
      <c r="F4537" s="2" t="s">
        <v>31640</v>
      </c>
      <c r="G4537" s="2" t="s">
        <v>64</v>
      </c>
      <c r="H4537" s="2" t="s">
        <v>31641</v>
      </c>
      <c r="I4537" s="2" t="s">
        <v>31642</v>
      </c>
      <c r="J4537" s="3" t="s">
        <v>31643</v>
      </c>
      <c r="K4537" s="4">
        <v>43846</v>
      </c>
      <c r="L4537" s="3" t="s">
        <v>31644</v>
      </c>
    </row>
    <row r="4538" spans="1:12" x14ac:dyDescent="0.2">
      <c r="A4538" s="1">
        <v>4537</v>
      </c>
      <c r="B4538" s="2" t="s">
        <v>31645</v>
      </c>
      <c r="C4538" s="2" t="s">
        <v>7601</v>
      </c>
      <c r="D4538" s="2" t="s">
        <v>2286</v>
      </c>
      <c r="E4538" s="2" t="s">
        <v>31646</v>
      </c>
      <c r="F4538" s="2" t="s">
        <v>31647</v>
      </c>
      <c r="G4538" s="2" t="s">
        <v>1292</v>
      </c>
      <c r="H4538" s="2" t="s">
        <v>31648</v>
      </c>
      <c r="I4538" s="2" t="s">
        <v>31649</v>
      </c>
      <c r="J4538" s="3" t="s">
        <v>31650</v>
      </c>
      <c r="K4538" s="4">
        <v>44088</v>
      </c>
      <c r="L4538" s="3" t="s">
        <v>31651</v>
      </c>
    </row>
    <row r="4539" spans="1:12" x14ac:dyDescent="0.2">
      <c r="A4539" s="1">
        <v>4538</v>
      </c>
      <c r="B4539" s="2" t="s">
        <v>31652</v>
      </c>
      <c r="C4539" s="2" t="s">
        <v>13</v>
      </c>
      <c r="D4539" s="2" t="s">
        <v>11146</v>
      </c>
      <c r="E4539" s="2" t="s">
        <v>31653</v>
      </c>
      <c r="F4539" s="2" t="s">
        <v>31654</v>
      </c>
      <c r="G4539" s="2" t="s">
        <v>1627</v>
      </c>
      <c r="H4539" s="2">
        <v>1231876411</v>
      </c>
      <c r="I4539" s="2" t="s">
        <v>31655</v>
      </c>
      <c r="J4539" s="3" t="s">
        <v>31656</v>
      </c>
      <c r="K4539" s="4">
        <v>44678</v>
      </c>
      <c r="L4539" s="3" t="s">
        <v>31657</v>
      </c>
    </row>
    <row r="4540" spans="1:12" x14ac:dyDescent="0.2">
      <c r="A4540" s="1">
        <v>4539</v>
      </c>
      <c r="B4540" s="2" t="s">
        <v>31658</v>
      </c>
      <c r="C4540" s="2" t="s">
        <v>6852</v>
      </c>
      <c r="D4540" s="2" t="s">
        <v>1386</v>
      </c>
      <c r="E4540" s="2" t="s">
        <v>31659</v>
      </c>
      <c r="F4540" s="2" t="s">
        <v>31660</v>
      </c>
      <c r="G4540" s="2" t="s">
        <v>920</v>
      </c>
      <c r="H4540" s="2" t="s">
        <v>31661</v>
      </c>
      <c r="I4540" s="2" t="s">
        <v>31662</v>
      </c>
      <c r="J4540" s="3" t="s">
        <v>31663</v>
      </c>
      <c r="K4540" s="4">
        <v>44636</v>
      </c>
      <c r="L4540" s="3" t="s">
        <v>31664</v>
      </c>
    </row>
    <row r="4541" spans="1:12" x14ac:dyDescent="0.2">
      <c r="A4541" s="1">
        <v>4540</v>
      </c>
      <c r="B4541" s="2" t="s">
        <v>31665</v>
      </c>
      <c r="C4541" s="2" t="s">
        <v>6124</v>
      </c>
      <c r="D4541" s="2" t="s">
        <v>18479</v>
      </c>
      <c r="E4541" s="2" t="s">
        <v>31666</v>
      </c>
      <c r="F4541" s="2" t="s">
        <v>31667</v>
      </c>
      <c r="G4541" s="2" t="s">
        <v>5328</v>
      </c>
      <c r="H4541" s="2" t="s">
        <v>31668</v>
      </c>
      <c r="I4541" s="2" t="s">
        <v>31669</v>
      </c>
      <c r="J4541" s="3" t="s">
        <v>31670</v>
      </c>
      <c r="K4541" s="4">
        <v>44097</v>
      </c>
      <c r="L4541" s="3" t="s">
        <v>31671</v>
      </c>
    </row>
    <row r="4542" spans="1:12" x14ac:dyDescent="0.2">
      <c r="A4542" s="1">
        <v>4541</v>
      </c>
      <c r="B4542" s="2" t="s">
        <v>31672</v>
      </c>
      <c r="C4542" s="2" t="s">
        <v>667</v>
      </c>
      <c r="D4542" s="2" t="s">
        <v>2350</v>
      </c>
      <c r="E4542" s="2" t="s">
        <v>31673</v>
      </c>
      <c r="F4542" s="2" t="s">
        <v>31674</v>
      </c>
      <c r="G4542" s="2" t="s">
        <v>3623</v>
      </c>
      <c r="H4542" s="2" t="s">
        <v>31675</v>
      </c>
      <c r="I4542" s="2" t="s">
        <v>31676</v>
      </c>
      <c r="J4542" s="3" t="s">
        <v>31677</v>
      </c>
      <c r="K4542" s="4">
        <v>43893</v>
      </c>
      <c r="L4542" s="3" t="s">
        <v>31678</v>
      </c>
    </row>
    <row r="4543" spans="1:12" x14ac:dyDescent="0.2">
      <c r="A4543" s="1">
        <v>4542</v>
      </c>
      <c r="B4543" s="2" t="s">
        <v>31679</v>
      </c>
      <c r="C4543" s="2" t="s">
        <v>213</v>
      </c>
      <c r="D4543" s="2" t="s">
        <v>8289</v>
      </c>
      <c r="E4543" s="2" t="s">
        <v>31680</v>
      </c>
      <c r="F4543" s="2" t="s">
        <v>31681</v>
      </c>
      <c r="G4543" s="2" t="s">
        <v>1336</v>
      </c>
      <c r="H4543" s="2" t="s">
        <v>31682</v>
      </c>
      <c r="I4543" s="2" t="s">
        <v>31683</v>
      </c>
      <c r="J4543" s="3" t="s">
        <v>31684</v>
      </c>
      <c r="K4543" s="4">
        <v>43962</v>
      </c>
      <c r="L4543" s="3" t="s">
        <v>31685</v>
      </c>
    </row>
    <row r="4544" spans="1:12" x14ac:dyDescent="0.2">
      <c r="A4544" s="1">
        <v>4543</v>
      </c>
      <c r="B4544" s="2" t="s">
        <v>31686</v>
      </c>
      <c r="C4544" s="2" t="s">
        <v>1136</v>
      </c>
      <c r="D4544" s="2" t="s">
        <v>9938</v>
      </c>
      <c r="E4544" s="2" t="s">
        <v>31687</v>
      </c>
      <c r="F4544" s="2" t="s">
        <v>12827</v>
      </c>
      <c r="G4544" s="2" t="s">
        <v>1837</v>
      </c>
      <c r="H4544" s="2" t="s">
        <v>31688</v>
      </c>
      <c r="I4544" s="2" t="s">
        <v>31689</v>
      </c>
      <c r="J4544" s="3" t="s">
        <v>31690</v>
      </c>
      <c r="K4544" s="4">
        <v>44092</v>
      </c>
      <c r="L4544" s="3" t="s">
        <v>31691</v>
      </c>
    </row>
    <row r="4545" spans="1:12" x14ac:dyDescent="0.2">
      <c r="A4545" s="1">
        <v>4544</v>
      </c>
      <c r="B4545" s="2" t="s">
        <v>31692</v>
      </c>
      <c r="C4545" s="2" t="s">
        <v>1579</v>
      </c>
      <c r="D4545" s="2" t="s">
        <v>2286</v>
      </c>
      <c r="E4545" s="2" t="s">
        <v>31693</v>
      </c>
      <c r="F4545" s="2" t="s">
        <v>31694</v>
      </c>
      <c r="G4545" s="2" t="s">
        <v>320</v>
      </c>
      <c r="H4545" s="2" t="s">
        <v>31695</v>
      </c>
      <c r="I4545" s="2" t="s">
        <v>31696</v>
      </c>
      <c r="J4545" s="3" t="s">
        <v>31697</v>
      </c>
      <c r="K4545" s="4">
        <v>43952</v>
      </c>
      <c r="L4545" s="3" t="s">
        <v>31698</v>
      </c>
    </row>
    <row r="4546" spans="1:12" x14ac:dyDescent="0.2">
      <c r="A4546" s="1">
        <v>4545</v>
      </c>
      <c r="B4546" s="2" t="s">
        <v>31699</v>
      </c>
      <c r="C4546" s="2" t="s">
        <v>12690</v>
      </c>
      <c r="D4546" s="2" t="s">
        <v>1808</v>
      </c>
      <c r="E4546" s="2" t="s">
        <v>31700</v>
      </c>
      <c r="F4546" s="2" t="s">
        <v>31701</v>
      </c>
      <c r="G4546" s="2" t="s">
        <v>1925</v>
      </c>
      <c r="H4546" s="2" t="s">
        <v>31702</v>
      </c>
      <c r="I4546" s="2" t="s">
        <v>31703</v>
      </c>
      <c r="J4546" s="3" t="s">
        <v>31704</v>
      </c>
      <c r="K4546" s="4">
        <v>44384</v>
      </c>
      <c r="L4546" s="3" t="s">
        <v>31705</v>
      </c>
    </row>
    <row r="4547" spans="1:12" x14ac:dyDescent="0.2">
      <c r="A4547" s="1">
        <v>4546</v>
      </c>
      <c r="B4547" s="2" t="s">
        <v>31706</v>
      </c>
      <c r="C4547" s="2" t="s">
        <v>4072</v>
      </c>
      <c r="D4547" s="2" t="s">
        <v>10570</v>
      </c>
      <c r="E4547" s="2" t="s">
        <v>31707</v>
      </c>
      <c r="F4547" s="2" t="s">
        <v>31708</v>
      </c>
      <c r="G4547" s="2" t="s">
        <v>741</v>
      </c>
      <c r="H4547" s="2" t="s">
        <v>31709</v>
      </c>
      <c r="I4547" s="2" t="s">
        <v>31710</v>
      </c>
      <c r="J4547" s="3" t="s">
        <v>31711</v>
      </c>
      <c r="K4547" s="4">
        <v>43950</v>
      </c>
      <c r="L4547" s="3" t="s">
        <v>31712</v>
      </c>
    </row>
    <row r="4548" spans="1:12" x14ac:dyDescent="0.2">
      <c r="A4548" s="1">
        <v>4547</v>
      </c>
      <c r="B4548" s="2" t="s">
        <v>31713</v>
      </c>
      <c r="C4548" s="2" t="s">
        <v>2872</v>
      </c>
      <c r="D4548" s="2" t="s">
        <v>2148</v>
      </c>
      <c r="E4548" s="2" t="s">
        <v>31714</v>
      </c>
      <c r="F4548" s="2" t="s">
        <v>31715</v>
      </c>
      <c r="G4548" s="2" t="s">
        <v>986</v>
      </c>
      <c r="H4548" s="2" t="s">
        <v>31716</v>
      </c>
      <c r="I4548" s="2" t="s">
        <v>31717</v>
      </c>
      <c r="J4548" s="3" t="s">
        <v>31718</v>
      </c>
      <c r="K4548" s="4">
        <v>44291</v>
      </c>
      <c r="L4548" s="3" t="s">
        <v>31719</v>
      </c>
    </row>
    <row r="4549" spans="1:12" x14ac:dyDescent="0.2">
      <c r="A4549" s="1">
        <v>4548</v>
      </c>
      <c r="B4549" s="2" t="s">
        <v>31720</v>
      </c>
      <c r="C4549" s="2" t="s">
        <v>50</v>
      </c>
      <c r="D4549" s="2" t="s">
        <v>1588</v>
      </c>
      <c r="E4549" s="2" t="s">
        <v>31721</v>
      </c>
      <c r="F4549" s="2" t="s">
        <v>31722</v>
      </c>
      <c r="G4549" s="2" t="s">
        <v>2728</v>
      </c>
      <c r="H4549" s="2" t="s">
        <v>31723</v>
      </c>
      <c r="I4549" s="2" t="s">
        <v>31724</v>
      </c>
      <c r="J4549" s="3" t="s">
        <v>31725</v>
      </c>
      <c r="K4549" s="4">
        <v>44215</v>
      </c>
      <c r="L4549" s="3" t="s">
        <v>4960</v>
      </c>
    </row>
    <row r="4550" spans="1:12" x14ac:dyDescent="0.2">
      <c r="A4550" s="1">
        <v>4549</v>
      </c>
      <c r="B4550" s="2" t="s">
        <v>31726</v>
      </c>
      <c r="C4550" s="2" t="s">
        <v>18159</v>
      </c>
      <c r="D4550" s="2" t="s">
        <v>15744</v>
      </c>
      <c r="E4550" s="2" t="s">
        <v>31727</v>
      </c>
      <c r="F4550" s="2" t="s">
        <v>31728</v>
      </c>
      <c r="G4550" s="2" t="s">
        <v>4281</v>
      </c>
      <c r="H4550" s="2" t="s">
        <v>31729</v>
      </c>
      <c r="I4550" s="2" t="s">
        <v>31730</v>
      </c>
      <c r="J4550" s="3" t="s">
        <v>31731</v>
      </c>
      <c r="K4550" s="4">
        <v>44339</v>
      </c>
      <c r="L4550" s="3" t="s">
        <v>3587</v>
      </c>
    </row>
    <row r="4551" spans="1:12" x14ac:dyDescent="0.2">
      <c r="A4551" s="1">
        <v>4550</v>
      </c>
      <c r="B4551" s="2" t="s">
        <v>31732</v>
      </c>
      <c r="C4551" s="2" t="s">
        <v>481</v>
      </c>
      <c r="D4551" s="2" t="s">
        <v>5503</v>
      </c>
      <c r="E4551" s="2" t="s">
        <v>31733</v>
      </c>
      <c r="F4551" s="2" t="s">
        <v>31734</v>
      </c>
      <c r="G4551" s="2" t="s">
        <v>467</v>
      </c>
      <c r="H4551" s="2" t="s">
        <v>31735</v>
      </c>
      <c r="I4551" s="2" t="s">
        <v>31736</v>
      </c>
      <c r="J4551" s="3" t="s">
        <v>31737</v>
      </c>
      <c r="K4551" s="4">
        <v>44263</v>
      </c>
      <c r="L4551" s="3" t="s">
        <v>31738</v>
      </c>
    </row>
    <row r="4552" spans="1:12" x14ac:dyDescent="0.2">
      <c r="A4552" s="1">
        <v>4551</v>
      </c>
      <c r="B4552" s="2" t="s">
        <v>31739</v>
      </c>
      <c r="C4552" s="2" t="s">
        <v>3492</v>
      </c>
      <c r="D4552" s="2" t="s">
        <v>20384</v>
      </c>
      <c r="E4552" s="2" t="s">
        <v>31740</v>
      </c>
      <c r="F4552" s="2" t="s">
        <v>31741</v>
      </c>
      <c r="G4552" s="2" t="s">
        <v>2297</v>
      </c>
      <c r="H4552" s="2" t="s">
        <v>31742</v>
      </c>
      <c r="I4552" s="2" t="s">
        <v>31743</v>
      </c>
      <c r="J4552" s="3" t="s">
        <v>31744</v>
      </c>
      <c r="K4552" s="4">
        <v>44194</v>
      </c>
      <c r="L4552" s="3" t="s">
        <v>31745</v>
      </c>
    </row>
    <row r="4553" spans="1:12" x14ac:dyDescent="0.2">
      <c r="A4553" s="1">
        <v>4552</v>
      </c>
      <c r="B4553" s="2" t="s">
        <v>31746</v>
      </c>
      <c r="C4553" s="2" t="s">
        <v>526</v>
      </c>
      <c r="D4553" s="2" t="s">
        <v>5685</v>
      </c>
      <c r="E4553" s="2" t="s">
        <v>31747</v>
      </c>
      <c r="F4553" s="2" t="s">
        <v>31748</v>
      </c>
      <c r="G4553" s="2" t="s">
        <v>1882</v>
      </c>
      <c r="H4553" s="2" t="s">
        <v>31749</v>
      </c>
      <c r="I4553" s="2" t="s">
        <v>31750</v>
      </c>
      <c r="J4553" s="3" t="s">
        <v>31751</v>
      </c>
      <c r="K4553" s="4">
        <v>44095</v>
      </c>
      <c r="L4553" s="3" t="s">
        <v>31752</v>
      </c>
    </row>
    <row r="4554" spans="1:12" x14ac:dyDescent="0.2">
      <c r="A4554" s="1">
        <v>4553</v>
      </c>
      <c r="B4554" s="2" t="s">
        <v>31753</v>
      </c>
      <c r="C4554" s="2" t="s">
        <v>8115</v>
      </c>
      <c r="D4554" s="2" t="s">
        <v>178</v>
      </c>
      <c r="E4554" s="2" t="s">
        <v>31754</v>
      </c>
      <c r="F4554" s="2" t="s">
        <v>31755</v>
      </c>
      <c r="G4554" s="2" t="s">
        <v>200</v>
      </c>
      <c r="H4554" s="2" t="s">
        <v>31756</v>
      </c>
      <c r="I4554" s="2">
        <f>1-860-837-5000</f>
        <v>-6696</v>
      </c>
      <c r="J4554" s="3" t="s">
        <v>31757</v>
      </c>
      <c r="K4554" s="4">
        <v>44653</v>
      </c>
      <c r="L4554" s="3" t="s">
        <v>31758</v>
      </c>
    </row>
    <row r="4555" spans="1:12" x14ac:dyDescent="0.2">
      <c r="A4555" s="1">
        <v>4554</v>
      </c>
      <c r="B4555" s="2" t="s">
        <v>31759</v>
      </c>
      <c r="C4555" s="2" t="s">
        <v>7975</v>
      </c>
      <c r="D4555" s="2" t="s">
        <v>10954</v>
      </c>
      <c r="E4555" s="2" t="s">
        <v>31760</v>
      </c>
      <c r="F4555" s="2" t="s">
        <v>31761</v>
      </c>
      <c r="G4555" s="2" t="s">
        <v>27</v>
      </c>
      <c r="H4555" s="2" t="s">
        <v>31762</v>
      </c>
      <c r="I4555" s="2" t="s">
        <v>31763</v>
      </c>
      <c r="J4555" s="3" t="s">
        <v>31764</v>
      </c>
      <c r="K4555" s="4">
        <v>44462</v>
      </c>
      <c r="L4555" s="3" t="s">
        <v>31765</v>
      </c>
    </row>
    <row r="4556" spans="1:12" x14ac:dyDescent="0.2">
      <c r="A4556" s="1">
        <v>4555</v>
      </c>
      <c r="B4556" s="2" t="s">
        <v>31766</v>
      </c>
      <c r="C4556" s="2" t="s">
        <v>4638</v>
      </c>
      <c r="D4556" s="2" t="s">
        <v>3893</v>
      </c>
      <c r="E4556" s="2" t="s">
        <v>4599</v>
      </c>
      <c r="F4556" s="2" t="s">
        <v>31767</v>
      </c>
      <c r="G4556" s="2" t="s">
        <v>1882</v>
      </c>
      <c r="H4556" s="2" t="s">
        <v>31768</v>
      </c>
      <c r="I4556" s="2" t="s">
        <v>31769</v>
      </c>
      <c r="J4556" s="3" t="s">
        <v>31770</v>
      </c>
      <c r="K4556" s="4">
        <v>43947</v>
      </c>
      <c r="L4556" s="3" t="s">
        <v>31771</v>
      </c>
    </row>
    <row r="4557" spans="1:12" x14ac:dyDescent="0.2">
      <c r="A4557" s="1">
        <v>4556</v>
      </c>
      <c r="B4557" s="2" t="s">
        <v>31772</v>
      </c>
      <c r="C4557" s="2" t="s">
        <v>130</v>
      </c>
      <c r="D4557" s="2" t="s">
        <v>26688</v>
      </c>
      <c r="E4557" s="2" t="s">
        <v>31773</v>
      </c>
      <c r="F4557" s="2" t="s">
        <v>31774</v>
      </c>
      <c r="G4557" s="2" t="s">
        <v>36</v>
      </c>
      <c r="H4557" s="2" t="s">
        <v>31775</v>
      </c>
      <c r="I4557" s="2" t="s">
        <v>31776</v>
      </c>
      <c r="J4557" s="3" t="s">
        <v>31777</v>
      </c>
      <c r="K4557" s="4">
        <v>43950</v>
      </c>
      <c r="L4557" s="3" t="s">
        <v>31778</v>
      </c>
    </row>
    <row r="4558" spans="1:12" x14ac:dyDescent="0.2">
      <c r="A4558" s="1">
        <v>4557</v>
      </c>
      <c r="B4558" s="2" t="s">
        <v>31779</v>
      </c>
      <c r="C4558" s="2" t="s">
        <v>10152</v>
      </c>
      <c r="D4558" s="2" t="s">
        <v>4264</v>
      </c>
      <c r="E4558" s="2" t="s">
        <v>31780</v>
      </c>
      <c r="F4558" s="2" t="s">
        <v>27228</v>
      </c>
      <c r="G4558" s="2" t="s">
        <v>5163</v>
      </c>
      <c r="H4558" s="2" t="s">
        <v>31781</v>
      </c>
      <c r="I4558" s="2" t="s">
        <v>31782</v>
      </c>
      <c r="J4558" s="3" t="s">
        <v>31783</v>
      </c>
      <c r="K4558" s="4">
        <v>44306</v>
      </c>
      <c r="L4558" s="3" t="s">
        <v>14388</v>
      </c>
    </row>
    <row r="4559" spans="1:12" x14ac:dyDescent="0.2">
      <c r="A4559" s="1">
        <v>4558</v>
      </c>
      <c r="B4559" s="2" t="s">
        <v>31784</v>
      </c>
      <c r="C4559" s="2" t="s">
        <v>346</v>
      </c>
      <c r="D4559" s="2" t="s">
        <v>6325</v>
      </c>
      <c r="E4559" s="2" t="s">
        <v>31785</v>
      </c>
      <c r="F4559" s="2" t="s">
        <v>31786</v>
      </c>
      <c r="G4559" s="2" t="s">
        <v>2080</v>
      </c>
      <c r="H4559" s="2" t="s">
        <v>31787</v>
      </c>
      <c r="I4559" s="2" t="s">
        <v>31788</v>
      </c>
      <c r="J4559" s="3" t="s">
        <v>31789</v>
      </c>
      <c r="K4559" s="4">
        <v>44378</v>
      </c>
      <c r="L4559" s="3" t="s">
        <v>31790</v>
      </c>
    </row>
    <row r="4560" spans="1:12" x14ac:dyDescent="0.2">
      <c r="A4560" s="1">
        <v>4559</v>
      </c>
      <c r="B4560" s="2" t="s">
        <v>31791</v>
      </c>
      <c r="C4560" s="2" t="s">
        <v>2624</v>
      </c>
      <c r="D4560" s="2" t="s">
        <v>7243</v>
      </c>
      <c r="E4560" s="2" t="s">
        <v>31792</v>
      </c>
      <c r="F4560" s="2" t="s">
        <v>31793</v>
      </c>
      <c r="G4560" s="2" t="s">
        <v>237</v>
      </c>
      <c r="H4560" s="2">
        <v>6533560714</v>
      </c>
      <c r="I4560" s="2">
        <f>1-966-5-6576</f>
        <v>-7546</v>
      </c>
      <c r="J4560" s="3" t="s">
        <v>31794</v>
      </c>
      <c r="K4560" s="4">
        <v>44120</v>
      </c>
      <c r="L4560" s="3" t="s">
        <v>31795</v>
      </c>
    </row>
    <row r="4561" spans="1:12" x14ac:dyDescent="0.2">
      <c r="A4561" s="1">
        <v>4560</v>
      </c>
      <c r="B4561" s="2" t="s">
        <v>31796</v>
      </c>
      <c r="C4561" s="2" t="s">
        <v>31797</v>
      </c>
      <c r="D4561" s="2" t="s">
        <v>280</v>
      </c>
      <c r="E4561" s="2" t="s">
        <v>31798</v>
      </c>
      <c r="F4561" s="2" t="s">
        <v>14518</v>
      </c>
      <c r="G4561" s="2" t="s">
        <v>4345</v>
      </c>
      <c r="H4561" s="2">
        <v>3546979897</v>
      </c>
      <c r="I4561" s="2" t="s">
        <v>31799</v>
      </c>
      <c r="J4561" s="3" t="s">
        <v>31800</v>
      </c>
      <c r="K4561" s="4">
        <v>43838</v>
      </c>
      <c r="L4561" s="3" t="s">
        <v>31801</v>
      </c>
    </row>
    <row r="4562" spans="1:12" x14ac:dyDescent="0.2">
      <c r="A4562" s="1">
        <v>4561</v>
      </c>
      <c r="B4562" s="2" t="s">
        <v>31802</v>
      </c>
      <c r="C4562" s="2" t="s">
        <v>5936</v>
      </c>
      <c r="D4562" s="2" t="s">
        <v>1889</v>
      </c>
      <c r="E4562" s="2" t="s">
        <v>31803</v>
      </c>
      <c r="F4562" s="2" t="s">
        <v>31804</v>
      </c>
      <c r="G4562" s="2" t="s">
        <v>1738</v>
      </c>
      <c r="H4562" s="2" t="s">
        <v>31805</v>
      </c>
      <c r="I4562" s="2" t="s">
        <v>31806</v>
      </c>
      <c r="J4562" s="3" t="s">
        <v>31807</v>
      </c>
      <c r="K4562" s="4">
        <v>44026</v>
      </c>
      <c r="L4562" s="3" t="s">
        <v>31808</v>
      </c>
    </row>
    <row r="4563" spans="1:12" x14ac:dyDescent="0.2">
      <c r="A4563" s="1">
        <v>4562</v>
      </c>
      <c r="B4563" s="2" t="s">
        <v>31809</v>
      </c>
      <c r="C4563" s="2" t="s">
        <v>10204</v>
      </c>
      <c r="D4563" s="2" t="s">
        <v>2699</v>
      </c>
      <c r="E4563" s="2" t="s">
        <v>7812</v>
      </c>
      <c r="F4563" s="2" t="s">
        <v>31810</v>
      </c>
      <c r="G4563" s="2" t="s">
        <v>2515</v>
      </c>
      <c r="H4563" s="2" t="s">
        <v>31811</v>
      </c>
      <c r="I4563" s="2" t="s">
        <v>31812</v>
      </c>
      <c r="J4563" s="3" t="s">
        <v>31813</v>
      </c>
      <c r="K4563" s="4">
        <v>44632</v>
      </c>
      <c r="L4563" s="3" t="s">
        <v>31814</v>
      </c>
    </row>
    <row r="4564" spans="1:12" x14ac:dyDescent="0.2">
      <c r="A4564" s="1">
        <v>4563</v>
      </c>
      <c r="B4564" s="2" t="s">
        <v>31815</v>
      </c>
      <c r="C4564" s="2" t="s">
        <v>556</v>
      </c>
      <c r="D4564" s="2" t="s">
        <v>9555</v>
      </c>
      <c r="E4564" s="2" t="s">
        <v>31816</v>
      </c>
      <c r="F4564" s="2" t="s">
        <v>31817</v>
      </c>
      <c r="G4564" s="2" t="s">
        <v>7639</v>
      </c>
      <c r="H4564" s="2" t="s">
        <v>31818</v>
      </c>
      <c r="I4564" s="2" t="s">
        <v>31819</v>
      </c>
      <c r="J4564" s="3" t="s">
        <v>31820</v>
      </c>
      <c r="K4564" s="4">
        <v>44595</v>
      </c>
      <c r="L4564" s="3" t="s">
        <v>31821</v>
      </c>
    </row>
    <row r="4565" spans="1:12" x14ac:dyDescent="0.2">
      <c r="A4565" s="1">
        <v>4564</v>
      </c>
      <c r="B4565" s="2" t="s">
        <v>31822</v>
      </c>
      <c r="C4565" s="2" t="s">
        <v>1192</v>
      </c>
      <c r="D4565" s="2" t="s">
        <v>5877</v>
      </c>
      <c r="E4565" s="2" t="s">
        <v>31823</v>
      </c>
      <c r="F4565" s="2" t="s">
        <v>31824</v>
      </c>
      <c r="G4565" s="2" t="s">
        <v>4386</v>
      </c>
      <c r="H4565" s="2" t="s">
        <v>31825</v>
      </c>
      <c r="I4565" s="2" t="s">
        <v>31826</v>
      </c>
      <c r="J4565" s="3" t="s">
        <v>31827</v>
      </c>
      <c r="K4565" s="4">
        <v>44287</v>
      </c>
      <c r="L4565" s="3" t="s">
        <v>31828</v>
      </c>
    </row>
    <row r="4566" spans="1:12" x14ac:dyDescent="0.2">
      <c r="A4566" s="1">
        <v>4565</v>
      </c>
      <c r="B4566" s="2" t="s">
        <v>31829</v>
      </c>
      <c r="C4566" s="2" t="s">
        <v>463</v>
      </c>
      <c r="D4566" s="2" t="s">
        <v>7519</v>
      </c>
      <c r="E4566" s="2" t="s">
        <v>31830</v>
      </c>
      <c r="F4566" s="2" t="s">
        <v>31831</v>
      </c>
      <c r="G4566" s="2" t="s">
        <v>2317</v>
      </c>
      <c r="H4566" s="2" t="s">
        <v>31832</v>
      </c>
      <c r="I4566" s="2" t="s">
        <v>31833</v>
      </c>
      <c r="J4566" s="3" t="s">
        <v>31834</v>
      </c>
      <c r="K4566" s="4">
        <v>44066</v>
      </c>
      <c r="L4566" s="3" t="s">
        <v>31835</v>
      </c>
    </row>
    <row r="4567" spans="1:12" x14ac:dyDescent="0.2">
      <c r="A4567" s="1">
        <v>4566</v>
      </c>
      <c r="B4567" s="2" t="s">
        <v>31836</v>
      </c>
      <c r="C4567" s="2" t="s">
        <v>2751</v>
      </c>
      <c r="D4567" s="2" t="s">
        <v>2841</v>
      </c>
      <c r="E4567" s="2" t="s">
        <v>31837</v>
      </c>
      <c r="F4567" s="2" t="s">
        <v>31838</v>
      </c>
      <c r="G4567" s="2" t="s">
        <v>3848</v>
      </c>
      <c r="H4567" s="2" t="s">
        <v>31839</v>
      </c>
      <c r="I4567" s="2" t="s">
        <v>31840</v>
      </c>
      <c r="J4567" s="3" t="s">
        <v>31841</v>
      </c>
      <c r="K4567" s="4">
        <v>44691</v>
      </c>
      <c r="L4567" s="3" t="s">
        <v>31842</v>
      </c>
    </row>
    <row r="4568" spans="1:12" x14ac:dyDescent="0.2">
      <c r="A4568" s="1">
        <v>4567</v>
      </c>
      <c r="B4568" s="2" t="s">
        <v>31843</v>
      </c>
      <c r="C4568" s="2" t="s">
        <v>4798</v>
      </c>
      <c r="D4568" s="2" t="s">
        <v>150</v>
      </c>
      <c r="E4568" s="2" t="s">
        <v>31844</v>
      </c>
      <c r="F4568" s="2" t="s">
        <v>31845</v>
      </c>
      <c r="G4568" s="2" t="s">
        <v>4507</v>
      </c>
      <c r="H4568" s="2" t="s">
        <v>31846</v>
      </c>
      <c r="I4568" s="2" t="s">
        <v>31847</v>
      </c>
      <c r="J4568" s="3" t="s">
        <v>31848</v>
      </c>
      <c r="K4568" s="4">
        <v>43853</v>
      </c>
      <c r="L4568" s="3" t="s">
        <v>31849</v>
      </c>
    </row>
    <row r="4569" spans="1:12" x14ac:dyDescent="0.2">
      <c r="A4569" s="1">
        <v>4568</v>
      </c>
      <c r="B4569" s="2" t="s">
        <v>31850</v>
      </c>
      <c r="C4569" s="2" t="s">
        <v>243</v>
      </c>
      <c r="D4569" s="2" t="s">
        <v>24465</v>
      </c>
      <c r="E4569" s="2" t="s">
        <v>31851</v>
      </c>
      <c r="F4569" s="2" t="s">
        <v>31852</v>
      </c>
      <c r="G4569" s="2" t="s">
        <v>1792</v>
      </c>
      <c r="H4569" s="2" t="s">
        <v>31853</v>
      </c>
      <c r="I4569" s="2" t="s">
        <v>31854</v>
      </c>
      <c r="J4569" s="3" t="s">
        <v>31855</v>
      </c>
      <c r="K4569" s="4">
        <v>44555</v>
      </c>
      <c r="L4569" s="3" t="s">
        <v>31856</v>
      </c>
    </row>
    <row r="4570" spans="1:12" x14ac:dyDescent="0.2">
      <c r="A4570" s="1">
        <v>4569</v>
      </c>
      <c r="B4570" s="2" t="s">
        <v>31857</v>
      </c>
      <c r="C4570" s="2" t="s">
        <v>2941</v>
      </c>
      <c r="D4570" s="2" t="s">
        <v>5367</v>
      </c>
      <c r="E4570" s="2" t="s">
        <v>31858</v>
      </c>
      <c r="F4570" s="2" t="s">
        <v>31859</v>
      </c>
      <c r="G4570" s="2" t="s">
        <v>599</v>
      </c>
      <c r="H4570" s="2" t="s">
        <v>31860</v>
      </c>
      <c r="I4570" s="2" t="s">
        <v>31861</v>
      </c>
      <c r="J4570" s="3" t="s">
        <v>31862</v>
      </c>
      <c r="K4570" s="4">
        <v>44370</v>
      </c>
      <c r="L4570" s="3" t="s">
        <v>8295</v>
      </c>
    </row>
    <row r="4571" spans="1:12" x14ac:dyDescent="0.2">
      <c r="A4571" s="1">
        <v>4570</v>
      </c>
      <c r="B4571" s="2" t="s">
        <v>31863</v>
      </c>
      <c r="C4571" s="2" t="s">
        <v>2724</v>
      </c>
      <c r="D4571" s="2" t="s">
        <v>17580</v>
      </c>
      <c r="E4571" s="2" t="s">
        <v>31864</v>
      </c>
      <c r="F4571" s="2" t="s">
        <v>31865</v>
      </c>
      <c r="G4571" s="2" t="s">
        <v>17</v>
      </c>
      <c r="H4571" s="2" t="s">
        <v>31866</v>
      </c>
      <c r="I4571" s="2" t="s">
        <v>31867</v>
      </c>
      <c r="J4571" s="3" t="s">
        <v>31868</v>
      </c>
      <c r="K4571" s="4">
        <v>43905</v>
      </c>
      <c r="L4571" s="3" t="s">
        <v>31869</v>
      </c>
    </row>
    <row r="4572" spans="1:12" x14ac:dyDescent="0.2">
      <c r="A4572" s="1">
        <v>4571</v>
      </c>
      <c r="B4572" s="2" t="s">
        <v>31870</v>
      </c>
      <c r="C4572" s="2" t="s">
        <v>1905</v>
      </c>
      <c r="D4572" s="2" t="s">
        <v>1298</v>
      </c>
      <c r="E4572" s="2" t="s">
        <v>31871</v>
      </c>
      <c r="F4572" s="2" t="s">
        <v>3754</v>
      </c>
      <c r="G4572" s="2" t="s">
        <v>11135</v>
      </c>
      <c r="H4572" s="2" t="s">
        <v>31872</v>
      </c>
      <c r="I4572" s="2" t="s">
        <v>31873</v>
      </c>
      <c r="J4572" s="3" t="s">
        <v>31874</v>
      </c>
      <c r="K4572" s="4">
        <v>44506</v>
      </c>
      <c r="L4572" s="3" t="s">
        <v>7413</v>
      </c>
    </row>
    <row r="4573" spans="1:12" x14ac:dyDescent="0.2">
      <c r="A4573" s="1">
        <v>4572</v>
      </c>
      <c r="B4573" s="2" t="s">
        <v>31875</v>
      </c>
      <c r="C4573" s="2" t="s">
        <v>2450</v>
      </c>
      <c r="D4573" s="2" t="s">
        <v>7945</v>
      </c>
      <c r="E4573" s="2" t="s">
        <v>23676</v>
      </c>
      <c r="F4573" s="2" t="s">
        <v>8006</v>
      </c>
      <c r="G4573" s="2" t="s">
        <v>7345</v>
      </c>
      <c r="H4573" s="2" t="s">
        <v>31876</v>
      </c>
      <c r="I4573" s="2" t="s">
        <v>31877</v>
      </c>
      <c r="J4573" s="3" t="s">
        <v>31878</v>
      </c>
      <c r="K4573" s="4">
        <v>44030</v>
      </c>
      <c r="L4573" s="3" t="s">
        <v>31879</v>
      </c>
    </row>
    <row r="4574" spans="1:12" x14ac:dyDescent="0.2">
      <c r="A4574" s="1">
        <v>4573</v>
      </c>
      <c r="B4574" s="2" t="s">
        <v>31880</v>
      </c>
      <c r="C4574" s="2" t="s">
        <v>11309</v>
      </c>
      <c r="D4574" s="2" t="s">
        <v>9667</v>
      </c>
      <c r="E4574" s="2" t="s">
        <v>31881</v>
      </c>
      <c r="F4574" s="2" t="s">
        <v>31882</v>
      </c>
      <c r="G4574" s="2" t="s">
        <v>437</v>
      </c>
      <c r="H4574" s="2" t="s">
        <v>31883</v>
      </c>
      <c r="I4574" s="2" t="s">
        <v>31884</v>
      </c>
      <c r="J4574" s="3" t="s">
        <v>31885</v>
      </c>
      <c r="K4574" s="4">
        <v>44706</v>
      </c>
      <c r="L4574" s="3" t="s">
        <v>31886</v>
      </c>
    </row>
    <row r="4575" spans="1:12" x14ac:dyDescent="0.2">
      <c r="A4575" s="1">
        <v>4574</v>
      </c>
      <c r="B4575" s="2" t="s">
        <v>31887</v>
      </c>
      <c r="C4575" s="2" t="s">
        <v>7496</v>
      </c>
      <c r="D4575" s="2" t="s">
        <v>12006</v>
      </c>
      <c r="E4575" s="2" t="s">
        <v>31888</v>
      </c>
      <c r="F4575" s="2" t="s">
        <v>31889</v>
      </c>
      <c r="G4575" s="2" t="s">
        <v>3640</v>
      </c>
      <c r="H4575" s="2" t="s">
        <v>31890</v>
      </c>
      <c r="I4575" s="2" t="s">
        <v>31891</v>
      </c>
      <c r="J4575" s="3" t="s">
        <v>31892</v>
      </c>
      <c r="K4575" s="4">
        <v>44027</v>
      </c>
      <c r="L4575" s="3" t="s">
        <v>31893</v>
      </c>
    </row>
    <row r="4576" spans="1:12" x14ac:dyDescent="0.2">
      <c r="A4576" s="1">
        <v>4575</v>
      </c>
      <c r="B4576" s="2" t="s">
        <v>31894</v>
      </c>
      <c r="C4576" s="2" t="s">
        <v>6615</v>
      </c>
      <c r="D4576" s="2" t="s">
        <v>308</v>
      </c>
      <c r="E4576" s="2" t="s">
        <v>31895</v>
      </c>
      <c r="F4576" s="2" t="s">
        <v>31896</v>
      </c>
      <c r="G4576" s="2" t="s">
        <v>350</v>
      </c>
      <c r="H4576" s="2" t="s">
        <v>31897</v>
      </c>
      <c r="I4576" s="2" t="s">
        <v>31898</v>
      </c>
      <c r="J4576" s="3" t="s">
        <v>31899</v>
      </c>
      <c r="K4576" s="4">
        <v>44404</v>
      </c>
      <c r="L4576" s="3" t="s">
        <v>31900</v>
      </c>
    </row>
    <row r="4577" spans="1:12" x14ac:dyDescent="0.2">
      <c r="A4577" s="1">
        <v>4576</v>
      </c>
      <c r="B4577" s="2" t="s">
        <v>31901</v>
      </c>
      <c r="C4577" s="2" t="s">
        <v>15716</v>
      </c>
      <c r="D4577" s="2" t="s">
        <v>11887</v>
      </c>
      <c r="E4577" s="2" t="s">
        <v>31902</v>
      </c>
      <c r="F4577" s="2" t="s">
        <v>31903</v>
      </c>
      <c r="G4577" s="2" t="s">
        <v>4353</v>
      </c>
      <c r="H4577" s="2" t="s">
        <v>31904</v>
      </c>
      <c r="I4577" s="2" t="s">
        <v>31905</v>
      </c>
      <c r="J4577" s="3" t="s">
        <v>31906</v>
      </c>
      <c r="K4577" s="4">
        <v>44686</v>
      </c>
      <c r="L4577" s="3" t="s">
        <v>31907</v>
      </c>
    </row>
    <row r="4578" spans="1:12" x14ac:dyDescent="0.2">
      <c r="A4578" s="1">
        <v>4577</v>
      </c>
      <c r="B4578" s="2" t="s">
        <v>31908</v>
      </c>
      <c r="C4578" s="2" t="s">
        <v>3597</v>
      </c>
      <c r="D4578" s="2" t="s">
        <v>4422</v>
      </c>
      <c r="E4578" s="2" t="s">
        <v>31909</v>
      </c>
      <c r="F4578" s="2" t="s">
        <v>31910</v>
      </c>
      <c r="G4578" s="2" t="s">
        <v>3896</v>
      </c>
      <c r="H4578" s="2" t="s">
        <v>31911</v>
      </c>
      <c r="I4578" s="2" t="s">
        <v>31912</v>
      </c>
      <c r="J4578" s="3" t="s">
        <v>31913</v>
      </c>
      <c r="K4578" s="4">
        <v>44697</v>
      </c>
      <c r="L4578" s="3" t="s">
        <v>22680</v>
      </c>
    </row>
    <row r="4579" spans="1:12" x14ac:dyDescent="0.2">
      <c r="A4579" s="1">
        <v>4578</v>
      </c>
      <c r="B4579" s="2" t="s">
        <v>31914</v>
      </c>
      <c r="C4579" s="2" t="s">
        <v>2743</v>
      </c>
      <c r="D4579" s="2" t="s">
        <v>640</v>
      </c>
      <c r="E4579" s="2" t="s">
        <v>31915</v>
      </c>
      <c r="F4579" s="2" t="s">
        <v>31916</v>
      </c>
      <c r="G4579" s="2" t="s">
        <v>4386</v>
      </c>
      <c r="H4579" s="2">
        <f>1-267-273-9794</f>
        <v>-10333</v>
      </c>
      <c r="I4579" s="2" t="s">
        <v>31917</v>
      </c>
      <c r="J4579" s="3" t="s">
        <v>31918</v>
      </c>
      <c r="K4579" s="4">
        <v>44046</v>
      </c>
      <c r="L4579" s="3" t="s">
        <v>31919</v>
      </c>
    </row>
    <row r="4580" spans="1:12" x14ac:dyDescent="0.2">
      <c r="A4580" s="1">
        <v>4579</v>
      </c>
      <c r="B4580" s="2" t="s">
        <v>31920</v>
      </c>
      <c r="C4580" s="2" t="s">
        <v>4798</v>
      </c>
      <c r="D4580" s="2" t="s">
        <v>4073</v>
      </c>
      <c r="E4580" s="2" t="s">
        <v>31921</v>
      </c>
      <c r="F4580" s="2" t="s">
        <v>31922</v>
      </c>
      <c r="G4580" s="2" t="s">
        <v>1148</v>
      </c>
      <c r="H4580" s="2" t="s">
        <v>31923</v>
      </c>
      <c r="I4580" s="2" t="s">
        <v>31924</v>
      </c>
      <c r="J4580" s="3" t="s">
        <v>31925</v>
      </c>
      <c r="K4580" s="4">
        <v>44467</v>
      </c>
      <c r="L4580" s="3" t="s">
        <v>21532</v>
      </c>
    </row>
    <row r="4581" spans="1:12" x14ac:dyDescent="0.2">
      <c r="A4581" s="1">
        <v>4580</v>
      </c>
      <c r="B4581" s="2" t="s">
        <v>31926</v>
      </c>
      <c r="C4581" s="2" t="s">
        <v>4263</v>
      </c>
      <c r="D4581" s="2" t="s">
        <v>3581</v>
      </c>
      <c r="E4581" s="2" t="s">
        <v>31927</v>
      </c>
      <c r="F4581" s="2" t="s">
        <v>31928</v>
      </c>
      <c r="G4581" s="2" t="s">
        <v>108</v>
      </c>
      <c r="H4581" s="2" t="s">
        <v>31929</v>
      </c>
      <c r="I4581" s="2" t="s">
        <v>31930</v>
      </c>
      <c r="J4581" s="3" t="s">
        <v>31931</v>
      </c>
      <c r="K4581" s="4">
        <v>44075</v>
      </c>
      <c r="L4581" s="3" t="s">
        <v>31932</v>
      </c>
    </row>
    <row r="4582" spans="1:12" x14ac:dyDescent="0.2">
      <c r="A4582" s="1">
        <v>4581</v>
      </c>
      <c r="B4582" s="2" t="s">
        <v>31933</v>
      </c>
      <c r="C4582" s="2" t="s">
        <v>2048</v>
      </c>
      <c r="D4582" s="2" t="s">
        <v>8021</v>
      </c>
      <c r="E4582" s="2" t="s">
        <v>31934</v>
      </c>
      <c r="F4582" s="2" t="s">
        <v>31935</v>
      </c>
      <c r="G4582" s="2" t="s">
        <v>511</v>
      </c>
      <c r="H4582" s="2" t="s">
        <v>31936</v>
      </c>
      <c r="I4582" s="2">
        <v>5864091234</v>
      </c>
      <c r="J4582" s="3" t="s">
        <v>31937</v>
      </c>
      <c r="K4582" s="4">
        <v>44583</v>
      </c>
      <c r="L4582" s="3" t="s">
        <v>31938</v>
      </c>
    </row>
    <row r="4583" spans="1:12" x14ac:dyDescent="0.2">
      <c r="A4583" s="1">
        <v>4582</v>
      </c>
      <c r="B4583" s="2" t="s">
        <v>31939</v>
      </c>
      <c r="C4583" s="2" t="s">
        <v>316</v>
      </c>
      <c r="D4583" s="2" t="s">
        <v>9041</v>
      </c>
      <c r="E4583" s="2" t="s">
        <v>31940</v>
      </c>
      <c r="F4583" s="2" t="s">
        <v>31941</v>
      </c>
      <c r="G4583" s="2" t="s">
        <v>806</v>
      </c>
      <c r="H4583" s="2" t="s">
        <v>31942</v>
      </c>
      <c r="I4583" s="2" t="s">
        <v>31943</v>
      </c>
      <c r="J4583" s="3" t="s">
        <v>31944</v>
      </c>
      <c r="K4583" s="4">
        <v>44643</v>
      </c>
      <c r="L4583" s="3" t="s">
        <v>31945</v>
      </c>
    </row>
    <row r="4584" spans="1:12" x14ac:dyDescent="0.2">
      <c r="A4584" s="1">
        <v>4583</v>
      </c>
      <c r="B4584" s="2" t="s">
        <v>31946</v>
      </c>
      <c r="C4584" s="2" t="s">
        <v>2899</v>
      </c>
      <c r="D4584" s="2" t="s">
        <v>5715</v>
      </c>
      <c r="E4584" s="2" t="s">
        <v>31947</v>
      </c>
      <c r="F4584" s="2" t="s">
        <v>31948</v>
      </c>
      <c r="G4584" s="2" t="s">
        <v>4507</v>
      </c>
      <c r="H4584" s="2" t="s">
        <v>31949</v>
      </c>
      <c r="I4584" s="2" t="s">
        <v>31950</v>
      </c>
      <c r="J4584" s="3" t="s">
        <v>31951</v>
      </c>
      <c r="K4584" s="4">
        <v>44435</v>
      </c>
      <c r="L4584" s="3" t="s">
        <v>31952</v>
      </c>
    </row>
    <row r="4585" spans="1:12" x14ac:dyDescent="0.2">
      <c r="A4585" s="1">
        <v>4584</v>
      </c>
      <c r="B4585" s="2" t="s">
        <v>31953</v>
      </c>
      <c r="C4585" s="2" t="s">
        <v>6852</v>
      </c>
      <c r="D4585" s="2" t="s">
        <v>2951</v>
      </c>
      <c r="E4585" s="2" t="s">
        <v>31954</v>
      </c>
      <c r="F4585" s="2" t="s">
        <v>31955</v>
      </c>
      <c r="G4585" s="2" t="s">
        <v>44</v>
      </c>
      <c r="H4585" s="2" t="s">
        <v>31956</v>
      </c>
      <c r="I4585" s="2" t="s">
        <v>31957</v>
      </c>
      <c r="J4585" s="3" t="s">
        <v>31958</v>
      </c>
      <c r="K4585" s="4">
        <v>44653</v>
      </c>
      <c r="L4585" s="3" t="s">
        <v>31959</v>
      </c>
    </row>
    <row r="4586" spans="1:12" x14ac:dyDescent="0.2">
      <c r="A4586" s="1">
        <v>4585</v>
      </c>
      <c r="B4586" s="2" t="s">
        <v>31960</v>
      </c>
      <c r="C4586" s="2" t="s">
        <v>3384</v>
      </c>
      <c r="D4586" s="2" t="s">
        <v>1343</v>
      </c>
      <c r="E4586" s="2" t="s">
        <v>31961</v>
      </c>
      <c r="F4586" s="2" t="s">
        <v>31962</v>
      </c>
      <c r="G4586" s="2" t="s">
        <v>760</v>
      </c>
      <c r="H4586" s="2" t="s">
        <v>31963</v>
      </c>
      <c r="I4586" s="2" t="s">
        <v>31964</v>
      </c>
      <c r="J4586" s="3" t="s">
        <v>31965</v>
      </c>
      <c r="K4586" s="4">
        <v>44576</v>
      </c>
      <c r="L4586" s="3" t="s">
        <v>31966</v>
      </c>
    </row>
    <row r="4587" spans="1:12" x14ac:dyDescent="0.2">
      <c r="A4587" s="1">
        <v>4586</v>
      </c>
      <c r="B4587" s="2" t="s">
        <v>31967</v>
      </c>
      <c r="C4587" s="2" t="s">
        <v>16712</v>
      </c>
      <c r="D4587" s="2" t="s">
        <v>15121</v>
      </c>
      <c r="E4587" s="2" t="s">
        <v>31968</v>
      </c>
      <c r="F4587" s="2" t="s">
        <v>31969</v>
      </c>
      <c r="G4587" s="2" t="s">
        <v>340</v>
      </c>
      <c r="H4587" s="2" t="s">
        <v>31970</v>
      </c>
      <c r="I4587" s="2" t="s">
        <v>31971</v>
      </c>
      <c r="J4587" s="3" t="s">
        <v>31972</v>
      </c>
      <c r="K4587" s="4">
        <v>43874</v>
      </c>
      <c r="L4587" s="3" t="s">
        <v>31973</v>
      </c>
    </row>
    <row r="4588" spans="1:12" x14ac:dyDescent="0.2">
      <c r="A4588" s="1">
        <v>4587</v>
      </c>
      <c r="B4588" s="2" t="s">
        <v>31974</v>
      </c>
      <c r="C4588" s="2" t="s">
        <v>4475</v>
      </c>
      <c r="D4588" s="2" t="s">
        <v>178</v>
      </c>
      <c r="E4588" s="2" t="s">
        <v>31975</v>
      </c>
      <c r="F4588" s="2" t="s">
        <v>31976</v>
      </c>
      <c r="G4588" s="2" t="s">
        <v>1178</v>
      </c>
      <c r="H4588" s="2" t="s">
        <v>31977</v>
      </c>
      <c r="I4588" s="2">
        <f>1-610-150-4079</f>
        <v>-4838</v>
      </c>
      <c r="J4588" s="3" t="s">
        <v>31978</v>
      </c>
      <c r="K4588" s="4">
        <v>44424</v>
      </c>
      <c r="L4588" s="3" t="s">
        <v>31979</v>
      </c>
    </row>
    <row r="4589" spans="1:12" x14ac:dyDescent="0.2">
      <c r="A4589" s="1">
        <v>4588</v>
      </c>
      <c r="B4589" s="2" t="s">
        <v>31980</v>
      </c>
      <c r="C4589" s="2" t="s">
        <v>14603</v>
      </c>
      <c r="D4589" s="2" t="s">
        <v>7715</v>
      </c>
      <c r="E4589" s="2" t="s">
        <v>31981</v>
      </c>
      <c r="F4589" s="2" t="s">
        <v>31982</v>
      </c>
      <c r="G4589" s="2" t="s">
        <v>599</v>
      </c>
      <c r="H4589" s="2" t="s">
        <v>31983</v>
      </c>
      <c r="I4589" s="2" t="s">
        <v>31984</v>
      </c>
      <c r="J4589" s="3" t="s">
        <v>31985</v>
      </c>
      <c r="K4589" s="4">
        <v>44318</v>
      </c>
      <c r="L4589" s="3" t="s">
        <v>31986</v>
      </c>
    </row>
    <row r="4590" spans="1:12" x14ac:dyDescent="0.2">
      <c r="A4590" s="1">
        <v>4589</v>
      </c>
      <c r="B4590" s="2" t="s">
        <v>31987</v>
      </c>
      <c r="C4590" s="2" t="s">
        <v>4638</v>
      </c>
      <c r="D4590" s="2" t="s">
        <v>10786</v>
      </c>
      <c r="E4590" s="2" t="s">
        <v>7812</v>
      </c>
      <c r="F4590" s="2" t="s">
        <v>31988</v>
      </c>
      <c r="G4590" s="2" t="s">
        <v>1068</v>
      </c>
      <c r="H4590" s="2" t="s">
        <v>31989</v>
      </c>
      <c r="I4590" s="2" t="s">
        <v>31990</v>
      </c>
      <c r="J4590" s="3" t="s">
        <v>31991</v>
      </c>
      <c r="K4590" s="4">
        <v>44224</v>
      </c>
      <c r="L4590" s="3" t="s">
        <v>31992</v>
      </c>
    </row>
    <row r="4591" spans="1:12" x14ac:dyDescent="0.2">
      <c r="A4591" s="1">
        <v>4590</v>
      </c>
      <c r="B4591" s="2" t="s">
        <v>31993</v>
      </c>
      <c r="C4591" s="2" t="s">
        <v>416</v>
      </c>
      <c r="D4591" s="2" t="s">
        <v>4131</v>
      </c>
      <c r="E4591" s="2" t="s">
        <v>31994</v>
      </c>
      <c r="F4591" s="2" t="s">
        <v>31995</v>
      </c>
      <c r="G4591" s="2" t="s">
        <v>2680</v>
      </c>
      <c r="H4591" s="2" t="s">
        <v>31996</v>
      </c>
      <c r="I4591" s="2" t="s">
        <v>31997</v>
      </c>
      <c r="J4591" s="3" t="s">
        <v>31998</v>
      </c>
      <c r="K4591" s="4">
        <v>43955</v>
      </c>
      <c r="L4591" s="3" t="s">
        <v>31999</v>
      </c>
    </row>
    <row r="4592" spans="1:12" x14ac:dyDescent="0.2">
      <c r="A4592" s="1">
        <v>4591</v>
      </c>
      <c r="B4592" s="2" t="s">
        <v>32000</v>
      </c>
      <c r="C4592" s="2" t="s">
        <v>3606</v>
      </c>
      <c r="D4592" s="2" t="s">
        <v>1094</v>
      </c>
      <c r="E4592" s="2" t="s">
        <v>32001</v>
      </c>
      <c r="F4592" s="2" t="s">
        <v>32002</v>
      </c>
      <c r="G4592" s="2" t="s">
        <v>134</v>
      </c>
      <c r="H4592" s="2" t="s">
        <v>32003</v>
      </c>
      <c r="I4592" s="2" t="s">
        <v>32004</v>
      </c>
      <c r="J4592" s="3" t="s">
        <v>32005</v>
      </c>
      <c r="K4592" s="4">
        <v>43871</v>
      </c>
      <c r="L4592" s="3" t="s">
        <v>32006</v>
      </c>
    </row>
    <row r="4593" spans="1:12" x14ac:dyDescent="0.2">
      <c r="A4593" s="1">
        <v>4592</v>
      </c>
      <c r="B4593" s="2" t="s">
        <v>32007</v>
      </c>
      <c r="C4593" s="2" t="s">
        <v>8607</v>
      </c>
      <c r="D4593" s="2" t="s">
        <v>122</v>
      </c>
      <c r="E4593" s="2" t="s">
        <v>32008</v>
      </c>
      <c r="F4593" s="2" t="s">
        <v>32009</v>
      </c>
      <c r="G4593" s="2" t="s">
        <v>17</v>
      </c>
      <c r="H4593" s="2" t="s">
        <v>32010</v>
      </c>
      <c r="I4593" s="2" t="s">
        <v>32011</v>
      </c>
      <c r="J4593" s="3" t="s">
        <v>32012</v>
      </c>
      <c r="K4593" s="4">
        <v>44524</v>
      </c>
      <c r="L4593" s="3" t="s">
        <v>32013</v>
      </c>
    </row>
    <row r="4594" spans="1:12" x14ac:dyDescent="0.2">
      <c r="A4594" s="1">
        <v>4593</v>
      </c>
      <c r="B4594" s="2" t="s">
        <v>32014</v>
      </c>
      <c r="C4594" s="2" t="s">
        <v>10401</v>
      </c>
      <c r="D4594" s="2" t="s">
        <v>8383</v>
      </c>
      <c r="E4594" s="2" t="s">
        <v>32015</v>
      </c>
      <c r="F4594" s="2" t="s">
        <v>32016</v>
      </c>
      <c r="G4594" s="2" t="s">
        <v>108</v>
      </c>
      <c r="H4594" s="2">
        <v>7391365736</v>
      </c>
      <c r="I4594" s="2" t="s">
        <v>32017</v>
      </c>
      <c r="J4594" s="3" t="s">
        <v>32018</v>
      </c>
      <c r="K4594" s="4">
        <v>43883</v>
      </c>
      <c r="L4594" s="3" t="s">
        <v>32019</v>
      </c>
    </row>
    <row r="4595" spans="1:12" x14ac:dyDescent="0.2">
      <c r="A4595" s="1">
        <v>4594</v>
      </c>
      <c r="B4595" s="2" t="s">
        <v>32020</v>
      </c>
      <c r="C4595" s="2" t="s">
        <v>5084</v>
      </c>
      <c r="D4595" s="2" t="s">
        <v>187</v>
      </c>
      <c r="E4595" s="2" t="s">
        <v>32021</v>
      </c>
      <c r="F4595" s="2" t="s">
        <v>32022</v>
      </c>
      <c r="G4595" s="2" t="s">
        <v>3729</v>
      </c>
      <c r="H4595" s="2" t="s">
        <v>32023</v>
      </c>
      <c r="I4595" s="2">
        <f>1-945-603-3380</f>
        <v>-4927</v>
      </c>
      <c r="J4595" s="3" t="s">
        <v>32024</v>
      </c>
      <c r="K4595" s="4">
        <v>44524</v>
      </c>
      <c r="L4595" s="3" t="s">
        <v>32025</v>
      </c>
    </row>
    <row r="4596" spans="1:12" x14ac:dyDescent="0.2">
      <c r="A4596" s="1">
        <v>4595</v>
      </c>
      <c r="B4596" s="2" t="s">
        <v>32026</v>
      </c>
      <c r="C4596" s="2" t="s">
        <v>14302</v>
      </c>
      <c r="D4596" s="2" t="s">
        <v>4073</v>
      </c>
      <c r="E4596" s="2" t="s">
        <v>32027</v>
      </c>
      <c r="F4596" s="2" t="s">
        <v>32028</v>
      </c>
      <c r="G4596" s="2" t="s">
        <v>1058</v>
      </c>
      <c r="H4596" s="2">
        <f>1-296-237-3444</f>
        <v>-3976</v>
      </c>
      <c r="I4596" s="2" t="s">
        <v>32029</v>
      </c>
      <c r="J4596" s="3" t="s">
        <v>32030</v>
      </c>
      <c r="K4596" s="4">
        <v>44654</v>
      </c>
      <c r="L4596" s="3" t="s">
        <v>32031</v>
      </c>
    </row>
    <row r="4597" spans="1:12" x14ac:dyDescent="0.2">
      <c r="A4597" s="1">
        <v>4596</v>
      </c>
      <c r="B4597" s="2" t="s">
        <v>32032</v>
      </c>
      <c r="C4597" s="2" t="s">
        <v>3442</v>
      </c>
      <c r="D4597" s="2" t="s">
        <v>8029</v>
      </c>
      <c r="E4597" s="2" t="s">
        <v>32033</v>
      </c>
      <c r="F4597" s="2" t="s">
        <v>4250</v>
      </c>
      <c r="G4597" s="2" t="s">
        <v>770</v>
      </c>
      <c r="H4597" s="2" t="s">
        <v>32034</v>
      </c>
      <c r="I4597" s="2" t="s">
        <v>32035</v>
      </c>
      <c r="J4597" s="3" t="s">
        <v>32036</v>
      </c>
      <c r="K4597" s="4">
        <v>44422</v>
      </c>
      <c r="L4597" s="3" t="s">
        <v>32037</v>
      </c>
    </row>
    <row r="4598" spans="1:12" x14ac:dyDescent="0.2">
      <c r="A4598" s="1">
        <v>4597</v>
      </c>
      <c r="B4598" s="2" t="s">
        <v>32038</v>
      </c>
      <c r="C4598" s="2" t="s">
        <v>326</v>
      </c>
      <c r="D4598" s="2" t="s">
        <v>3981</v>
      </c>
      <c r="E4598" s="2" t="s">
        <v>32039</v>
      </c>
      <c r="F4598" s="2" t="s">
        <v>32040</v>
      </c>
      <c r="G4598" s="2" t="s">
        <v>1346</v>
      </c>
      <c r="H4598" s="2" t="s">
        <v>32041</v>
      </c>
      <c r="I4598" s="2" t="s">
        <v>32042</v>
      </c>
      <c r="J4598" s="3" t="s">
        <v>32043</v>
      </c>
      <c r="K4598" s="4">
        <v>43942</v>
      </c>
      <c r="L4598" s="3" t="s">
        <v>22291</v>
      </c>
    </row>
    <row r="4599" spans="1:12" x14ac:dyDescent="0.2">
      <c r="A4599" s="1">
        <v>4598</v>
      </c>
      <c r="B4599" s="2" t="s">
        <v>32044</v>
      </c>
      <c r="C4599" s="2" t="s">
        <v>10366</v>
      </c>
      <c r="D4599" s="2" t="s">
        <v>6777</v>
      </c>
      <c r="E4599" s="2" t="s">
        <v>32045</v>
      </c>
      <c r="F4599" s="2" t="s">
        <v>32046</v>
      </c>
      <c r="G4599" s="2" t="s">
        <v>4386</v>
      </c>
      <c r="H4599" s="2" t="s">
        <v>32047</v>
      </c>
      <c r="I4599" s="2" t="s">
        <v>32048</v>
      </c>
      <c r="J4599" s="3" t="s">
        <v>32049</v>
      </c>
      <c r="K4599" s="4">
        <v>44265</v>
      </c>
      <c r="L4599" s="3" t="s">
        <v>32050</v>
      </c>
    </row>
    <row r="4600" spans="1:12" x14ac:dyDescent="0.2">
      <c r="A4600" s="1">
        <v>4599</v>
      </c>
      <c r="B4600" s="5" t="s">
        <v>32051</v>
      </c>
      <c r="C4600" s="2" t="s">
        <v>9150</v>
      </c>
      <c r="D4600" s="2" t="s">
        <v>2077</v>
      </c>
      <c r="E4600" s="2" t="s">
        <v>32052</v>
      </c>
      <c r="F4600" s="2" t="s">
        <v>32053</v>
      </c>
      <c r="G4600" s="2" t="s">
        <v>2015</v>
      </c>
      <c r="H4600" s="2" t="s">
        <v>32054</v>
      </c>
      <c r="I4600" s="2" t="s">
        <v>32055</v>
      </c>
      <c r="J4600" s="3" t="s">
        <v>32056</v>
      </c>
      <c r="K4600" s="4">
        <v>44113</v>
      </c>
      <c r="L4600" s="3" t="s">
        <v>26637</v>
      </c>
    </row>
    <row r="4601" spans="1:12" x14ac:dyDescent="0.2">
      <c r="A4601" s="1">
        <v>4600</v>
      </c>
      <c r="B4601" s="2" t="s">
        <v>32057</v>
      </c>
      <c r="C4601" s="2" t="s">
        <v>78</v>
      </c>
      <c r="D4601" s="2" t="s">
        <v>3105</v>
      </c>
      <c r="E4601" s="2" t="s">
        <v>32058</v>
      </c>
      <c r="F4601" s="2" t="s">
        <v>32059</v>
      </c>
      <c r="G4601" s="2" t="s">
        <v>2015</v>
      </c>
      <c r="H4601" s="2" t="s">
        <v>32060</v>
      </c>
      <c r="I4601" s="2" t="s">
        <v>32061</v>
      </c>
      <c r="J4601" s="3" t="s">
        <v>32062</v>
      </c>
      <c r="K4601" s="4">
        <v>44208</v>
      </c>
      <c r="L4601" s="3" t="s">
        <v>32063</v>
      </c>
    </row>
    <row r="4602" spans="1:12" x14ac:dyDescent="0.2">
      <c r="A4602" s="1">
        <v>4601</v>
      </c>
      <c r="B4602" s="2" t="s">
        <v>32064</v>
      </c>
      <c r="C4602" s="2" t="s">
        <v>186</v>
      </c>
      <c r="D4602" s="2" t="s">
        <v>6805</v>
      </c>
      <c r="E4602" s="2" t="s">
        <v>32065</v>
      </c>
      <c r="F4602" s="2" t="s">
        <v>32066</v>
      </c>
      <c r="G4602" s="2" t="s">
        <v>1591</v>
      </c>
      <c r="H4602" s="2" t="s">
        <v>32067</v>
      </c>
      <c r="I4602" s="2" t="s">
        <v>32068</v>
      </c>
      <c r="J4602" s="3" t="s">
        <v>32069</v>
      </c>
      <c r="K4602" s="4">
        <v>44592</v>
      </c>
      <c r="L4602" s="3" t="s">
        <v>32070</v>
      </c>
    </row>
    <row r="4603" spans="1:12" x14ac:dyDescent="0.2">
      <c r="A4603" s="1">
        <v>4602</v>
      </c>
      <c r="B4603" s="2" t="s">
        <v>32071</v>
      </c>
      <c r="C4603" s="2" t="s">
        <v>3212</v>
      </c>
      <c r="D4603" s="2" t="s">
        <v>3260</v>
      </c>
      <c r="E4603" s="2" t="s">
        <v>32072</v>
      </c>
      <c r="F4603" s="2" t="s">
        <v>32073</v>
      </c>
      <c r="G4603" s="2" t="s">
        <v>4778</v>
      </c>
      <c r="H4603" s="2" t="s">
        <v>32074</v>
      </c>
      <c r="I4603" s="2" t="s">
        <v>32075</v>
      </c>
      <c r="J4603" s="3" t="s">
        <v>32076</v>
      </c>
      <c r="K4603" s="4">
        <v>43870</v>
      </c>
      <c r="L4603" s="3" t="s">
        <v>32077</v>
      </c>
    </row>
    <row r="4604" spans="1:12" x14ac:dyDescent="0.2">
      <c r="A4604" s="1">
        <v>4603</v>
      </c>
      <c r="B4604" s="2" t="s">
        <v>32078</v>
      </c>
      <c r="C4604" s="2" t="s">
        <v>2277</v>
      </c>
      <c r="D4604" s="2" t="s">
        <v>1165</v>
      </c>
      <c r="E4604" s="2" t="s">
        <v>32079</v>
      </c>
      <c r="F4604" s="2" t="s">
        <v>32080</v>
      </c>
      <c r="G4604" s="2" t="s">
        <v>3015</v>
      </c>
      <c r="H4604" s="2" t="s">
        <v>32081</v>
      </c>
      <c r="I4604" s="2" t="s">
        <v>32082</v>
      </c>
      <c r="J4604" s="3" t="s">
        <v>32083</v>
      </c>
      <c r="K4604" s="4">
        <v>44410</v>
      </c>
      <c r="L4604" s="3" t="s">
        <v>32084</v>
      </c>
    </row>
    <row r="4605" spans="1:12" x14ac:dyDescent="0.2">
      <c r="A4605" s="1">
        <v>4604</v>
      </c>
      <c r="B4605" s="2" t="s">
        <v>32085</v>
      </c>
      <c r="C4605" s="2" t="s">
        <v>1218</v>
      </c>
      <c r="D4605" s="2" t="s">
        <v>1378</v>
      </c>
      <c r="E4605" s="2" t="s">
        <v>32086</v>
      </c>
      <c r="F4605" s="2" t="s">
        <v>32087</v>
      </c>
      <c r="G4605" s="2" t="s">
        <v>2255</v>
      </c>
      <c r="H4605" s="2" t="s">
        <v>32088</v>
      </c>
      <c r="I4605" s="2" t="s">
        <v>32089</v>
      </c>
      <c r="J4605" s="3" t="s">
        <v>32090</v>
      </c>
      <c r="K4605" s="4">
        <v>44559</v>
      </c>
      <c r="L4605" s="3" t="s">
        <v>32091</v>
      </c>
    </row>
    <row r="4606" spans="1:12" x14ac:dyDescent="0.2">
      <c r="A4606" s="1">
        <v>4605</v>
      </c>
      <c r="B4606" s="2" t="s">
        <v>32092</v>
      </c>
      <c r="C4606" s="2" t="s">
        <v>9383</v>
      </c>
      <c r="D4606" s="2" t="s">
        <v>3878</v>
      </c>
      <c r="E4606" s="2" t="s">
        <v>32093</v>
      </c>
      <c r="F4606" s="2" t="s">
        <v>32094</v>
      </c>
      <c r="G4606" s="2" t="s">
        <v>4267</v>
      </c>
      <c r="H4606" s="2" t="s">
        <v>32095</v>
      </c>
      <c r="I4606" s="2" t="s">
        <v>32096</v>
      </c>
      <c r="J4606" s="3" t="s">
        <v>32097</v>
      </c>
      <c r="K4606" s="4">
        <v>44043</v>
      </c>
      <c r="L4606" s="3" t="s">
        <v>29087</v>
      </c>
    </row>
    <row r="4607" spans="1:12" x14ac:dyDescent="0.2">
      <c r="A4607" s="1">
        <v>4606</v>
      </c>
      <c r="B4607" s="2" t="s">
        <v>32098</v>
      </c>
      <c r="C4607" s="2" t="s">
        <v>3426</v>
      </c>
      <c r="D4607" s="2" t="s">
        <v>2760</v>
      </c>
      <c r="E4607" s="2" t="s">
        <v>32099</v>
      </c>
      <c r="F4607" s="2" t="s">
        <v>32100</v>
      </c>
      <c r="G4607" s="2" t="s">
        <v>1078</v>
      </c>
      <c r="H4607" s="2" t="s">
        <v>32101</v>
      </c>
      <c r="I4607" s="2" t="s">
        <v>32102</v>
      </c>
      <c r="J4607" s="3" t="s">
        <v>32103</v>
      </c>
      <c r="K4607" s="4">
        <v>44686</v>
      </c>
      <c r="L4607" s="3" t="s">
        <v>32104</v>
      </c>
    </row>
    <row r="4608" spans="1:12" x14ac:dyDescent="0.2">
      <c r="A4608" s="1">
        <v>4607</v>
      </c>
      <c r="B4608" s="2" t="s">
        <v>32105</v>
      </c>
      <c r="C4608" s="2" t="s">
        <v>648</v>
      </c>
      <c r="D4608" s="2" t="s">
        <v>10085</v>
      </c>
      <c r="E4608" s="2" t="s">
        <v>32106</v>
      </c>
      <c r="F4608" s="2" t="s">
        <v>32107</v>
      </c>
      <c r="G4608" s="2" t="s">
        <v>1068</v>
      </c>
      <c r="H4608" s="2">
        <f>1-924-486-4292</f>
        <v>-5701</v>
      </c>
      <c r="I4608" s="2" t="s">
        <v>32108</v>
      </c>
      <c r="J4608" s="3" t="s">
        <v>32109</v>
      </c>
      <c r="K4608" s="4">
        <v>44704</v>
      </c>
      <c r="L4608" s="3" t="s">
        <v>32110</v>
      </c>
    </row>
    <row r="4609" spans="1:12" x14ac:dyDescent="0.2">
      <c r="A4609" s="1">
        <v>4608</v>
      </c>
      <c r="B4609" s="2" t="s">
        <v>32111</v>
      </c>
      <c r="C4609" s="2" t="s">
        <v>566</v>
      </c>
      <c r="D4609" s="2" t="s">
        <v>1634</v>
      </c>
      <c r="E4609" s="2" t="s">
        <v>32112</v>
      </c>
      <c r="F4609" s="2" t="s">
        <v>32113</v>
      </c>
      <c r="G4609" s="2" t="s">
        <v>589</v>
      </c>
      <c r="H4609" s="2" t="s">
        <v>32114</v>
      </c>
      <c r="I4609" s="2" t="s">
        <v>32115</v>
      </c>
      <c r="J4609" s="3" t="s">
        <v>32116</v>
      </c>
      <c r="K4609" s="4">
        <v>44150</v>
      </c>
      <c r="L4609" s="3" t="s">
        <v>32117</v>
      </c>
    </row>
    <row r="4610" spans="1:12" x14ac:dyDescent="0.2">
      <c r="A4610" s="1">
        <v>4609</v>
      </c>
      <c r="B4610" s="2" t="s">
        <v>32118</v>
      </c>
      <c r="C4610" s="2" t="s">
        <v>22755</v>
      </c>
      <c r="D4610" s="2" t="s">
        <v>1871</v>
      </c>
      <c r="E4610" s="2" t="s">
        <v>32119</v>
      </c>
      <c r="F4610" s="2" t="s">
        <v>32120</v>
      </c>
      <c r="G4610" s="2" t="s">
        <v>2182</v>
      </c>
      <c r="H4610" s="2" t="s">
        <v>32121</v>
      </c>
      <c r="I4610" s="2" t="s">
        <v>32122</v>
      </c>
      <c r="J4610" s="3" t="s">
        <v>32123</v>
      </c>
      <c r="K4610" s="4">
        <v>44575</v>
      </c>
      <c r="L4610" s="3" t="s">
        <v>32124</v>
      </c>
    </row>
    <row r="4611" spans="1:12" x14ac:dyDescent="0.2">
      <c r="A4611" s="1">
        <v>4610</v>
      </c>
      <c r="B4611" s="2" t="s">
        <v>32125</v>
      </c>
      <c r="C4611" s="2" t="s">
        <v>2365</v>
      </c>
      <c r="D4611" s="2" t="s">
        <v>1889</v>
      </c>
      <c r="E4611" s="2" t="s">
        <v>32126</v>
      </c>
      <c r="F4611" s="2" t="s">
        <v>32127</v>
      </c>
      <c r="G4611" s="2" t="s">
        <v>301</v>
      </c>
      <c r="H4611" s="2" t="s">
        <v>32128</v>
      </c>
      <c r="I4611" s="2" t="s">
        <v>32129</v>
      </c>
      <c r="J4611" s="3" t="s">
        <v>32130</v>
      </c>
      <c r="K4611" s="4">
        <v>44647</v>
      </c>
      <c r="L4611" s="3" t="s">
        <v>32131</v>
      </c>
    </row>
    <row r="4612" spans="1:12" x14ac:dyDescent="0.2">
      <c r="A4612" s="1">
        <v>4611</v>
      </c>
      <c r="B4612" s="2" t="s">
        <v>32132</v>
      </c>
      <c r="C4612" s="2" t="s">
        <v>4870</v>
      </c>
      <c r="D4612" s="2" t="s">
        <v>22554</v>
      </c>
      <c r="E4612" s="2" t="s">
        <v>32133</v>
      </c>
      <c r="F4612" s="2" t="s">
        <v>24325</v>
      </c>
      <c r="G4612" s="2" t="s">
        <v>5858</v>
      </c>
      <c r="H4612" s="2" t="s">
        <v>32134</v>
      </c>
      <c r="I4612" s="2" t="s">
        <v>32135</v>
      </c>
      <c r="J4612" s="3" t="s">
        <v>32136</v>
      </c>
      <c r="K4612" s="4">
        <v>44379</v>
      </c>
      <c r="L4612" s="3" t="s">
        <v>32137</v>
      </c>
    </row>
    <row r="4613" spans="1:12" x14ac:dyDescent="0.2">
      <c r="A4613" s="1">
        <v>4612</v>
      </c>
      <c r="B4613" s="2" t="s">
        <v>32138</v>
      </c>
      <c r="C4613" s="2" t="s">
        <v>2162</v>
      </c>
      <c r="D4613" s="2" t="s">
        <v>12190</v>
      </c>
      <c r="E4613" s="2" t="s">
        <v>32139</v>
      </c>
      <c r="F4613" s="2" t="s">
        <v>23529</v>
      </c>
      <c r="G4613" s="2" t="s">
        <v>3524</v>
      </c>
      <c r="H4613" s="2" t="s">
        <v>32140</v>
      </c>
      <c r="I4613" s="2" t="s">
        <v>32141</v>
      </c>
      <c r="J4613" s="3" t="s">
        <v>32142</v>
      </c>
      <c r="K4613" s="4">
        <v>44101</v>
      </c>
      <c r="L4613" s="3" t="s">
        <v>10223</v>
      </c>
    </row>
    <row r="4614" spans="1:12" x14ac:dyDescent="0.2">
      <c r="A4614" s="1">
        <v>4613</v>
      </c>
      <c r="B4614" s="2" t="s">
        <v>32143</v>
      </c>
      <c r="C4614" s="2" t="s">
        <v>12082</v>
      </c>
      <c r="D4614" s="2" t="s">
        <v>7715</v>
      </c>
      <c r="E4614" s="2" t="s">
        <v>32144</v>
      </c>
      <c r="F4614" s="2" t="s">
        <v>32145</v>
      </c>
      <c r="G4614" s="2" t="s">
        <v>2378</v>
      </c>
      <c r="H4614" s="2" t="s">
        <v>32146</v>
      </c>
      <c r="I4614" s="2" t="s">
        <v>32147</v>
      </c>
      <c r="J4614" s="3" t="s">
        <v>32148</v>
      </c>
      <c r="K4614" s="4">
        <v>44226</v>
      </c>
      <c r="L4614" s="3" t="s">
        <v>32149</v>
      </c>
    </row>
    <row r="4615" spans="1:12" x14ac:dyDescent="0.2">
      <c r="A4615" s="1">
        <v>4614</v>
      </c>
      <c r="B4615" s="2" t="s">
        <v>32150</v>
      </c>
      <c r="C4615" s="2" t="s">
        <v>775</v>
      </c>
      <c r="D4615" s="2" t="s">
        <v>7452</v>
      </c>
      <c r="E4615" s="2" t="s">
        <v>8601</v>
      </c>
      <c r="F4615" s="2" t="s">
        <v>32151</v>
      </c>
      <c r="G4615" s="2" t="s">
        <v>6640</v>
      </c>
      <c r="H4615" s="2" t="s">
        <v>32152</v>
      </c>
      <c r="I4615" s="2">
        <v>5463161505</v>
      </c>
      <c r="J4615" s="3" t="s">
        <v>32153</v>
      </c>
      <c r="K4615" s="4">
        <v>44001</v>
      </c>
      <c r="L4615" s="3" t="s">
        <v>32154</v>
      </c>
    </row>
    <row r="4616" spans="1:12" x14ac:dyDescent="0.2">
      <c r="A4616" s="1">
        <v>4615</v>
      </c>
      <c r="B4616" s="2" t="s">
        <v>32155</v>
      </c>
      <c r="C4616" s="2" t="s">
        <v>3805</v>
      </c>
      <c r="D4616" s="2" t="s">
        <v>5024</v>
      </c>
      <c r="E4616" s="2" t="s">
        <v>32156</v>
      </c>
      <c r="F4616" s="2" t="s">
        <v>32157</v>
      </c>
      <c r="G4616" s="2" t="s">
        <v>986</v>
      </c>
      <c r="H4616" s="2" t="s">
        <v>32158</v>
      </c>
      <c r="I4616" s="2" t="s">
        <v>32159</v>
      </c>
      <c r="J4616" s="3" t="s">
        <v>32160</v>
      </c>
      <c r="K4616" s="4">
        <v>44302</v>
      </c>
      <c r="L4616" s="3" t="s">
        <v>32161</v>
      </c>
    </row>
    <row r="4617" spans="1:12" x14ac:dyDescent="0.2">
      <c r="A4617" s="1">
        <v>4616</v>
      </c>
      <c r="B4617" s="2" t="s">
        <v>32162</v>
      </c>
      <c r="C4617" s="2" t="s">
        <v>7026</v>
      </c>
      <c r="D4617" s="2" t="s">
        <v>3646</v>
      </c>
      <c r="E4617" s="2" t="s">
        <v>32163</v>
      </c>
      <c r="F4617" s="2" t="s">
        <v>32164</v>
      </c>
      <c r="G4617" s="2" t="s">
        <v>750</v>
      </c>
      <c r="H4617" s="2">
        <v>5591223818</v>
      </c>
      <c r="I4617" s="2" t="s">
        <v>32165</v>
      </c>
      <c r="J4617" s="3" t="s">
        <v>32166</v>
      </c>
      <c r="K4617" s="4">
        <v>44038</v>
      </c>
      <c r="L4617" s="3" t="s">
        <v>32167</v>
      </c>
    </row>
    <row r="4618" spans="1:12" x14ac:dyDescent="0.2">
      <c r="A4618" s="1">
        <v>4617</v>
      </c>
      <c r="B4618" s="2" t="s">
        <v>32168</v>
      </c>
      <c r="C4618" s="2" t="s">
        <v>3492</v>
      </c>
      <c r="D4618" s="2" t="s">
        <v>4838</v>
      </c>
      <c r="E4618" s="2" t="s">
        <v>32169</v>
      </c>
      <c r="F4618" s="2" t="s">
        <v>32170</v>
      </c>
      <c r="G4618" s="2" t="s">
        <v>2033</v>
      </c>
      <c r="H4618" s="2" t="s">
        <v>32171</v>
      </c>
      <c r="I4618" s="2" t="s">
        <v>32172</v>
      </c>
      <c r="J4618" s="3" t="s">
        <v>32173</v>
      </c>
      <c r="K4618" s="4">
        <v>44269</v>
      </c>
      <c r="L4618" s="3" t="s">
        <v>32174</v>
      </c>
    </row>
    <row r="4619" spans="1:12" x14ac:dyDescent="0.2">
      <c r="A4619" s="1">
        <v>4618</v>
      </c>
      <c r="B4619" s="2" t="s">
        <v>32175</v>
      </c>
      <c r="C4619" s="2" t="s">
        <v>5518</v>
      </c>
      <c r="D4619" s="2" t="s">
        <v>4459</v>
      </c>
      <c r="E4619" s="2" t="s">
        <v>32176</v>
      </c>
      <c r="F4619" s="2" t="s">
        <v>32177</v>
      </c>
      <c r="G4619" s="2" t="s">
        <v>6200</v>
      </c>
      <c r="H4619" s="2" t="s">
        <v>32178</v>
      </c>
      <c r="I4619" s="2" t="s">
        <v>32179</v>
      </c>
      <c r="J4619" s="3" t="s">
        <v>32180</v>
      </c>
      <c r="K4619" s="4">
        <v>44201</v>
      </c>
      <c r="L4619" s="3" t="s">
        <v>32181</v>
      </c>
    </row>
    <row r="4620" spans="1:12" x14ac:dyDescent="0.2">
      <c r="A4620" s="1">
        <v>4619</v>
      </c>
      <c r="B4620" s="2" t="s">
        <v>32182</v>
      </c>
      <c r="C4620" s="2" t="s">
        <v>2269</v>
      </c>
      <c r="D4620" s="2" t="s">
        <v>1343</v>
      </c>
      <c r="E4620" s="2" t="s">
        <v>32183</v>
      </c>
      <c r="F4620" s="2" t="s">
        <v>32184</v>
      </c>
      <c r="G4620" s="2" t="s">
        <v>652</v>
      </c>
      <c r="H4620" s="2" t="s">
        <v>32185</v>
      </c>
      <c r="I4620" s="2" t="s">
        <v>32186</v>
      </c>
      <c r="J4620" s="3" t="s">
        <v>32187</v>
      </c>
      <c r="K4620" s="4">
        <v>43934</v>
      </c>
      <c r="L4620" s="3" t="s">
        <v>13003</v>
      </c>
    </row>
    <row r="4621" spans="1:12" x14ac:dyDescent="0.2">
      <c r="A4621" s="1">
        <v>4620</v>
      </c>
      <c r="B4621" s="2" t="s">
        <v>32188</v>
      </c>
      <c r="C4621" s="2" t="s">
        <v>223</v>
      </c>
      <c r="D4621" s="2" t="s">
        <v>5054</v>
      </c>
      <c r="E4621" s="2" t="s">
        <v>32189</v>
      </c>
      <c r="F4621" s="2" t="s">
        <v>32190</v>
      </c>
      <c r="G4621" s="2" t="s">
        <v>4808</v>
      </c>
      <c r="H4621" s="2" t="s">
        <v>32191</v>
      </c>
      <c r="I4621" s="2">
        <v>2079714005</v>
      </c>
      <c r="J4621" s="3" t="s">
        <v>32192</v>
      </c>
      <c r="K4621" s="4">
        <v>44529</v>
      </c>
      <c r="L4621" s="3" t="s">
        <v>32193</v>
      </c>
    </row>
    <row r="4622" spans="1:12" x14ac:dyDescent="0.2">
      <c r="A4622" s="1">
        <v>4621</v>
      </c>
      <c r="B4622" s="2" t="s">
        <v>32194</v>
      </c>
      <c r="C4622" s="2" t="s">
        <v>11202</v>
      </c>
      <c r="D4622" s="2" t="s">
        <v>3197</v>
      </c>
      <c r="E4622" s="2" t="s">
        <v>32195</v>
      </c>
      <c r="F4622" s="2" t="s">
        <v>32196</v>
      </c>
      <c r="G4622" s="2" t="s">
        <v>589</v>
      </c>
      <c r="H4622" s="2">
        <v>1948468538</v>
      </c>
      <c r="I4622" s="2" t="s">
        <v>32197</v>
      </c>
      <c r="J4622" s="3" t="s">
        <v>32198</v>
      </c>
      <c r="K4622" s="4">
        <v>44592</v>
      </c>
      <c r="L4622" s="3" t="s">
        <v>17179</v>
      </c>
    </row>
    <row r="4623" spans="1:12" x14ac:dyDescent="0.2">
      <c r="A4623" s="1">
        <v>4622</v>
      </c>
      <c r="B4623" s="2" t="s">
        <v>32199</v>
      </c>
      <c r="C4623" s="2" t="s">
        <v>2798</v>
      </c>
      <c r="D4623" s="2" t="s">
        <v>2942</v>
      </c>
      <c r="E4623" s="2" t="s">
        <v>32200</v>
      </c>
      <c r="F4623" s="2" t="s">
        <v>32201</v>
      </c>
      <c r="G4623" s="2" t="s">
        <v>1811</v>
      </c>
      <c r="H4623" s="2" t="s">
        <v>32202</v>
      </c>
      <c r="I4623" s="2" t="s">
        <v>32203</v>
      </c>
      <c r="J4623" s="3" t="s">
        <v>32204</v>
      </c>
      <c r="K4623" s="4">
        <v>44591</v>
      </c>
      <c r="L4623" s="3" t="s">
        <v>21164</v>
      </c>
    </row>
    <row r="4624" spans="1:12" x14ac:dyDescent="0.2">
      <c r="A4624" s="1">
        <v>4623</v>
      </c>
      <c r="B4624" s="2" t="s">
        <v>32205</v>
      </c>
      <c r="C4624" s="2" t="s">
        <v>5423</v>
      </c>
      <c r="D4624" s="2" t="s">
        <v>1209</v>
      </c>
      <c r="E4624" s="2" t="s">
        <v>32206</v>
      </c>
      <c r="F4624" s="2" t="s">
        <v>32207</v>
      </c>
      <c r="G4624" s="2" t="s">
        <v>864</v>
      </c>
      <c r="H4624" s="2">
        <v>2972478598</v>
      </c>
      <c r="I4624" s="2" t="s">
        <v>32208</v>
      </c>
      <c r="J4624" s="3" t="s">
        <v>32209</v>
      </c>
      <c r="K4624" s="4">
        <v>44382</v>
      </c>
      <c r="L4624" s="3" t="s">
        <v>32210</v>
      </c>
    </row>
    <row r="4625" spans="1:12" x14ac:dyDescent="0.2">
      <c r="A4625" s="1">
        <v>4624</v>
      </c>
      <c r="B4625" s="2" t="s">
        <v>32211</v>
      </c>
      <c r="C4625" s="2" t="s">
        <v>6080</v>
      </c>
      <c r="D4625" s="2" t="s">
        <v>5554</v>
      </c>
      <c r="E4625" s="2" t="s">
        <v>32212</v>
      </c>
      <c r="F4625" s="2" t="s">
        <v>32213</v>
      </c>
      <c r="G4625" s="2" t="s">
        <v>1973</v>
      </c>
      <c r="H4625" s="2" t="s">
        <v>32214</v>
      </c>
      <c r="I4625" s="2" t="s">
        <v>32215</v>
      </c>
      <c r="J4625" s="3" t="s">
        <v>32216</v>
      </c>
      <c r="K4625" s="4">
        <v>44365</v>
      </c>
      <c r="L4625" s="3" t="s">
        <v>32217</v>
      </c>
    </row>
    <row r="4626" spans="1:12" x14ac:dyDescent="0.2">
      <c r="A4626" s="1">
        <v>4625</v>
      </c>
      <c r="B4626" s="2" t="s">
        <v>32218</v>
      </c>
      <c r="C4626" s="2" t="s">
        <v>831</v>
      </c>
      <c r="D4626" s="2" t="s">
        <v>14377</v>
      </c>
      <c r="E4626" s="2" t="s">
        <v>32219</v>
      </c>
      <c r="F4626" s="2" t="s">
        <v>32220</v>
      </c>
      <c r="G4626" s="2" t="s">
        <v>1618</v>
      </c>
      <c r="H4626" s="2" t="s">
        <v>32221</v>
      </c>
      <c r="I4626" s="2" t="s">
        <v>32222</v>
      </c>
      <c r="J4626" s="3" t="s">
        <v>32223</v>
      </c>
      <c r="K4626" s="4">
        <v>44639</v>
      </c>
      <c r="L4626" s="3" t="s">
        <v>32224</v>
      </c>
    </row>
    <row r="4627" spans="1:12" x14ac:dyDescent="0.2">
      <c r="A4627" s="1">
        <v>4626</v>
      </c>
      <c r="B4627" s="2" t="s">
        <v>32225</v>
      </c>
      <c r="C4627" s="2" t="s">
        <v>1987</v>
      </c>
      <c r="D4627" s="2" t="s">
        <v>1254</v>
      </c>
      <c r="E4627" s="2" t="s">
        <v>32226</v>
      </c>
      <c r="F4627" s="2" t="s">
        <v>32227</v>
      </c>
      <c r="G4627" s="2" t="s">
        <v>714</v>
      </c>
      <c r="H4627" s="2" t="s">
        <v>32228</v>
      </c>
      <c r="I4627" s="2">
        <v>2819031923</v>
      </c>
      <c r="J4627" s="3" t="s">
        <v>32229</v>
      </c>
      <c r="K4627" s="4">
        <v>44307</v>
      </c>
      <c r="L4627" s="3" t="s">
        <v>32230</v>
      </c>
    </row>
    <row r="4628" spans="1:12" x14ac:dyDescent="0.2">
      <c r="A4628" s="1">
        <v>4627</v>
      </c>
      <c r="B4628" s="2" t="s">
        <v>32231</v>
      </c>
      <c r="C4628" s="2" t="s">
        <v>1888</v>
      </c>
      <c r="D4628" s="2" t="s">
        <v>1288</v>
      </c>
      <c r="E4628" s="2" t="s">
        <v>32232</v>
      </c>
      <c r="F4628" s="2" t="s">
        <v>32233</v>
      </c>
      <c r="G4628" s="2" t="s">
        <v>369</v>
      </c>
      <c r="H4628" s="2">
        <v>9407387372</v>
      </c>
      <c r="I4628" s="2" t="s">
        <v>32234</v>
      </c>
      <c r="J4628" s="3" t="s">
        <v>32235</v>
      </c>
      <c r="K4628" s="4">
        <v>43957</v>
      </c>
      <c r="L4628" s="3" t="s">
        <v>32236</v>
      </c>
    </row>
    <row r="4629" spans="1:12" x14ac:dyDescent="0.2">
      <c r="A4629" s="1">
        <v>4628</v>
      </c>
      <c r="B4629" s="2" t="s">
        <v>32237</v>
      </c>
      <c r="C4629" s="2" t="s">
        <v>4895</v>
      </c>
      <c r="D4629" s="2" t="s">
        <v>4962</v>
      </c>
      <c r="E4629" s="2" t="s">
        <v>32238</v>
      </c>
      <c r="F4629" s="2" t="s">
        <v>4250</v>
      </c>
      <c r="G4629" s="2" t="s">
        <v>1231</v>
      </c>
      <c r="H4629" s="2" t="s">
        <v>32239</v>
      </c>
      <c r="I4629" s="2" t="s">
        <v>32240</v>
      </c>
      <c r="J4629" s="3" t="s">
        <v>32241</v>
      </c>
      <c r="K4629" s="4">
        <v>44082</v>
      </c>
      <c r="L4629" s="3" t="s">
        <v>32242</v>
      </c>
    </row>
    <row r="4630" spans="1:12" x14ac:dyDescent="0.2">
      <c r="A4630" s="1">
        <v>4629</v>
      </c>
      <c r="B4630" s="2" t="s">
        <v>32243</v>
      </c>
      <c r="C4630" s="2" t="s">
        <v>3325</v>
      </c>
      <c r="D4630" s="2" t="s">
        <v>21244</v>
      </c>
      <c r="E4630" s="2" t="s">
        <v>32244</v>
      </c>
      <c r="F4630" s="2" t="s">
        <v>32245</v>
      </c>
      <c r="G4630" s="2" t="s">
        <v>311</v>
      </c>
      <c r="H4630" s="2" t="s">
        <v>32246</v>
      </c>
      <c r="I4630" s="2" t="s">
        <v>32247</v>
      </c>
      <c r="J4630" s="3" t="s">
        <v>32248</v>
      </c>
      <c r="K4630" s="4">
        <v>44216</v>
      </c>
      <c r="L4630" s="3" t="s">
        <v>32249</v>
      </c>
    </row>
    <row r="4631" spans="1:12" x14ac:dyDescent="0.2">
      <c r="A4631" s="1">
        <v>4630</v>
      </c>
      <c r="B4631" s="2" t="s">
        <v>32250</v>
      </c>
      <c r="C4631" s="2" t="s">
        <v>11202</v>
      </c>
      <c r="D4631" s="2" t="s">
        <v>4741</v>
      </c>
      <c r="E4631" s="2" t="s">
        <v>32251</v>
      </c>
      <c r="F4631" s="2" t="s">
        <v>32252</v>
      </c>
      <c r="G4631" s="2" t="s">
        <v>3640</v>
      </c>
      <c r="H4631" s="2">
        <v>875482198</v>
      </c>
      <c r="I4631" s="2" t="s">
        <v>32253</v>
      </c>
      <c r="J4631" s="3" t="s">
        <v>32254</v>
      </c>
      <c r="K4631" s="4">
        <v>44599</v>
      </c>
      <c r="L4631" s="3" t="s">
        <v>32255</v>
      </c>
    </row>
    <row r="4632" spans="1:12" x14ac:dyDescent="0.2">
      <c r="A4632" s="1">
        <v>4631</v>
      </c>
      <c r="B4632" s="2" t="s">
        <v>32256</v>
      </c>
      <c r="C4632" s="2" t="s">
        <v>2475</v>
      </c>
      <c r="D4632" s="2" t="s">
        <v>693</v>
      </c>
      <c r="E4632" s="2" t="s">
        <v>32257</v>
      </c>
      <c r="F4632" s="2" t="s">
        <v>32258</v>
      </c>
      <c r="G4632" s="2" t="s">
        <v>1005</v>
      </c>
      <c r="H4632" s="2" t="s">
        <v>32259</v>
      </c>
      <c r="I4632" s="2">
        <v>6828981454</v>
      </c>
      <c r="J4632" s="3" t="s">
        <v>32260</v>
      </c>
      <c r="K4632" s="4">
        <v>44145</v>
      </c>
      <c r="L4632" s="3" t="s">
        <v>20710</v>
      </c>
    </row>
    <row r="4633" spans="1:12" x14ac:dyDescent="0.2">
      <c r="A4633" s="1">
        <v>4632</v>
      </c>
      <c r="B4633" s="2" t="s">
        <v>32261</v>
      </c>
      <c r="C4633" s="2" t="s">
        <v>7699</v>
      </c>
      <c r="D4633" s="2" t="s">
        <v>402</v>
      </c>
      <c r="E4633" s="2" t="s">
        <v>32262</v>
      </c>
      <c r="F4633" s="2" t="s">
        <v>32263</v>
      </c>
      <c r="G4633" s="2" t="s">
        <v>1429</v>
      </c>
      <c r="H4633" s="2" t="s">
        <v>32264</v>
      </c>
      <c r="I4633" s="2" t="s">
        <v>32265</v>
      </c>
      <c r="J4633" s="3" t="s">
        <v>32266</v>
      </c>
      <c r="K4633" s="4">
        <v>44148</v>
      </c>
      <c r="L4633" s="3" t="s">
        <v>32267</v>
      </c>
    </row>
    <row r="4634" spans="1:12" x14ac:dyDescent="0.2">
      <c r="A4634" s="1">
        <v>4633</v>
      </c>
      <c r="B4634" s="2" t="s">
        <v>32268</v>
      </c>
      <c r="C4634" s="2" t="s">
        <v>14925</v>
      </c>
      <c r="D4634" s="2" t="s">
        <v>10867</v>
      </c>
      <c r="E4634" s="2" t="s">
        <v>32269</v>
      </c>
      <c r="F4634" s="2" t="s">
        <v>20338</v>
      </c>
      <c r="G4634" s="2" t="s">
        <v>82</v>
      </c>
      <c r="H4634" s="2" t="s">
        <v>32270</v>
      </c>
      <c r="I4634" s="2" t="s">
        <v>32271</v>
      </c>
      <c r="J4634" s="3" t="s">
        <v>32272</v>
      </c>
      <c r="K4634" s="4">
        <v>44665</v>
      </c>
      <c r="L4634" s="3" t="s">
        <v>32273</v>
      </c>
    </row>
    <row r="4635" spans="1:12" x14ac:dyDescent="0.2">
      <c r="A4635" s="1">
        <v>4634</v>
      </c>
      <c r="B4635" s="2" t="s">
        <v>32274</v>
      </c>
      <c r="C4635" s="2" t="s">
        <v>5577</v>
      </c>
      <c r="D4635" s="2" t="s">
        <v>20957</v>
      </c>
      <c r="E4635" s="2" t="s">
        <v>32275</v>
      </c>
      <c r="F4635" s="2" t="s">
        <v>32276</v>
      </c>
      <c r="G4635" s="2" t="s">
        <v>3649</v>
      </c>
      <c r="H4635" s="2" t="s">
        <v>32277</v>
      </c>
      <c r="I4635" s="2" t="s">
        <v>32278</v>
      </c>
      <c r="J4635" s="3" t="s">
        <v>32279</v>
      </c>
      <c r="K4635" s="4">
        <v>44052</v>
      </c>
      <c r="L4635" s="3" t="s">
        <v>32280</v>
      </c>
    </row>
    <row r="4636" spans="1:12" x14ac:dyDescent="0.2">
      <c r="A4636" s="1">
        <v>4635</v>
      </c>
      <c r="B4636" s="2" t="s">
        <v>32281</v>
      </c>
      <c r="C4636" s="2" t="s">
        <v>4055</v>
      </c>
      <c r="D4636" s="2" t="s">
        <v>2925</v>
      </c>
      <c r="E4636" s="2" t="s">
        <v>32282</v>
      </c>
      <c r="F4636" s="2" t="s">
        <v>32283</v>
      </c>
      <c r="G4636" s="2" t="s">
        <v>369</v>
      </c>
      <c r="H4636" s="2" t="s">
        <v>32284</v>
      </c>
      <c r="I4636" s="2" t="s">
        <v>32285</v>
      </c>
      <c r="J4636" s="3" t="s">
        <v>32286</v>
      </c>
      <c r="K4636" s="4">
        <v>44582</v>
      </c>
      <c r="L4636" s="3" t="s">
        <v>32287</v>
      </c>
    </row>
    <row r="4637" spans="1:12" x14ac:dyDescent="0.2">
      <c r="A4637" s="1">
        <v>4636</v>
      </c>
      <c r="B4637" s="2" t="s">
        <v>32288</v>
      </c>
      <c r="C4637" s="2" t="s">
        <v>4686</v>
      </c>
      <c r="D4637" s="2" t="s">
        <v>7206</v>
      </c>
      <c r="E4637" s="2" t="s">
        <v>32289</v>
      </c>
      <c r="F4637" s="2" t="s">
        <v>32290</v>
      </c>
      <c r="G4637" s="2" t="s">
        <v>511</v>
      </c>
      <c r="H4637" s="2">
        <f>1-806-795-7982</f>
        <v>-9582</v>
      </c>
      <c r="I4637" s="2" t="s">
        <v>32291</v>
      </c>
      <c r="J4637" s="3" t="s">
        <v>32292</v>
      </c>
      <c r="K4637" s="4">
        <v>44465</v>
      </c>
      <c r="L4637" s="3" t="s">
        <v>32293</v>
      </c>
    </row>
    <row r="4638" spans="1:12" x14ac:dyDescent="0.2">
      <c r="A4638" s="1">
        <v>4637</v>
      </c>
      <c r="B4638" s="2" t="s">
        <v>32294</v>
      </c>
      <c r="C4638" s="2" t="s">
        <v>2048</v>
      </c>
      <c r="D4638" s="2" t="s">
        <v>4123</v>
      </c>
      <c r="E4638" s="2" t="s">
        <v>32295</v>
      </c>
      <c r="F4638" s="2" t="s">
        <v>32296</v>
      </c>
      <c r="G4638" s="2" t="s">
        <v>2884</v>
      </c>
      <c r="H4638" s="2" t="s">
        <v>32297</v>
      </c>
      <c r="I4638" s="2" t="s">
        <v>32298</v>
      </c>
      <c r="J4638" s="3" t="s">
        <v>32299</v>
      </c>
      <c r="K4638" s="4">
        <v>44042</v>
      </c>
      <c r="L4638" s="3" t="s">
        <v>32300</v>
      </c>
    </row>
    <row r="4639" spans="1:12" x14ac:dyDescent="0.2">
      <c r="A4639" s="1">
        <v>4638</v>
      </c>
      <c r="B4639" s="2" t="s">
        <v>32301</v>
      </c>
      <c r="C4639" s="2" t="s">
        <v>5115</v>
      </c>
      <c r="D4639" s="2" t="s">
        <v>32302</v>
      </c>
      <c r="E4639" s="2" t="s">
        <v>32303</v>
      </c>
      <c r="F4639" s="2" t="s">
        <v>32304</v>
      </c>
      <c r="G4639" s="2" t="s">
        <v>2051</v>
      </c>
      <c r="H4639" s="2" t="s">
        <v>32305</v>
      </c>
      <c r="I4639" s="2" t="s">
        <v>32306</v>
      </c>
      <c r="J4639" s="3" t="s">
        <v>32307</v>
      </c>
      <c r="K4639" s="4">
        <v>44481</v>
      </c>
      <c r="L4639" s="3" t="s">
        <v>21006</v>
      </c>
    </row>
    <row r="4640" spans="1:12" x14ac:dyDescent="0.2">
      <c r="A4640" s="1">
        <v>4639</v>
      </c>
      <c r="B4640" s="2" t="s">
        <v>32308</v>
      </c>
      <c r="C4640" s="2" t="s">
        <v>10336</v>
      </c>
      <c r="D4640" s="2" t="s">
        <v>8021</v>
      </c>
      <c r="E4640" s="2" t="s">
        <v>32309</v>
      </c>
      <c r="F4640" s="2" t="s">
        <v>32310</v>
      </c>
      <c r="G4640" s="2" t="s">
        <v>796</v>
      </c>
      <c r="H4640" s="2">
        <v>3097084700</v>
      </c>
      <c r="I4640" s="2" t="s">
        <v>32311</v>
      </c>
      <c r="J4640" s="3" t="s">
        <v>32312</v>
      </c>
      <c r="K4640" s="4">
        <v>44411</v>
      </c>
      <c r="L4640" s="3" t="s">
        <v>4239</v>
      </c>
    </row>
    <row r="4641" spans="1:12" x14ac:dyDescent="0.2">
      <c r="A4641" s="1">
        <v>4640</v>
      </c>
      <c r="B4641" s="2" t="s">
        <v>32313</v>
      </c>
      <c r="C4641" s="2" t="s">
        <v>139</v>
      </c>
      <c r="D4641" s="2" t="s">
        <v>10160</v>
      </c>
      <c r="E4641" s="2" t="s">
        <v>32314</v>
      </c>
      <c r="F4641" s="2" t="s">
        <v>32315</v>
      </c>
      <c r="G4641" s="2" t="s">
        <v>3784</v>
      </c>
      <c r="H4641" s="2" t="s">
        <v>32316</v>
      </c>
      <c r="I4641" s="2" t="s">
        <v>32317</v>
      </c>
      <c r="J4641" s="3" t="s">
        <v>32318</v>
      </c>
      <c r="K4641" s="4">
        <v>43856</v>
      </c>
      <c r="L4641" s="3" t="s">
        <v>32319</v>
      </c>
    </row>
    <row r="4642" spans="1:12" x14ac:dyDescent="0.2">
      <c r="A4642" s="1">
        <v>4641</v>
      </c>
      <c r="B4642" s="2" t="s">
        <v>32320</v>
      </c>
      <c r="C4642" s="2" t="s">
        <v>10794</v>
      </c>
      <c r="D4642" s="2" t="s">
        <v>2616</v>
      </c>
      <c r="E4642" s="2" t="s">
        <v>13693</v>
      </c>
      <c r="F4642" s="2" t="s">
        <v>32321</v>
      </c>
      <c r="G4642" s="2" t="s">
        <v>227</v>
      </c>
      <c r="H4642" s="2" t="s">
        <v>32322</v>
      </c>
      <c r="I4642" s="2" t="s">
        <v>32323</v>
      </c>
      <c r="J4642" s="3" t="s">
        <v>32324</v>
      </c>
      <c r="K4642" s="4">
        <v>44285</v>
      </c>
      <c r="L4642" s="3" t="s">
        <v>30905</v>
      </c>
    </row>
    <row r="4643" spans="1:12" x14ac:dyDescent="0.2">
      <c r="A4643" s="1">
        <v>4642</v>
      </c>
      <c r="B4643" s="2" t="s">
        <v>32325</v>
      </c>
      <c r="C4643" s="2" t="s">
        <v>4105</v>
      </c>
      <c r="D4643" s="2" t="s">
        <v>4131</v>
      </c>
      <c r="E4643" s="2" t="s">
        <v>32326</v>
      </c>
      <c r="F4643" s="2" t="s">
        <v>32327</v>
      </c>
      <c r="G4643" s="2" t="s">
        <v>274</v>
      </c>
      <c r="H4643" s="2" t="s">
        <v>32328</v>
      </c>
      <c r="I4643" s="2" t="s">
        <v>32329</v>
      </c>
      <c r="J4643" s="3" t="s">
        <v>32330</v>
      </c>
      <c r="K4643" s="4">
        <v>44184</v>
      </c>
      <c r="L4643" s="3" t="s">
        <v>32331</v>
      </c>
    </row>
    <row r="4644" spans="1:12" x14ac:dyDescent="0.2">
      <c r="A4644" s="1">
        <v>4643</v>
      </c>
      <c r="B4644" s="2" t="s">
        <v>32332</v>
      </c>
      <c r="C4644" s="2" t="s">
        <v>4822</v>
      </c>
      <c r="D4644" s="2" t="s">
        <v>11668</v>
      </c>
      <c r="E4644" s="2" t="s">
        <v>32333</v>
      </c>
      <c r="F4644" s="2" t="s">
        <v>32334</v>
      </c>
      <c r="G4644" s="2" t="s">
        <v>1864</v>
      </c>
      <c r="H4644" s="2" t="s">
        <v>32335</v>
      </c>
      <c r="I4644" s="2" t="s">
        <v>32336</v>
      </c>
      <c r="J4644" s="3" t="s">
        <v>32337</v>
      </c>
      <c r="K4644" s="4">
        <v>44054</v>
      </c>
      <c r="L4644" s="3" t="s">
        <v>32338</v>
      </c>
    </row>
    <row r="4645" spans="1:12" x14ac:dyDescent="0.2">
      <c r="A4645" s="1">
        <v>4644</v>
      </c>
      <c r="B4645" s="2" t="s">
        <v>32339</v>
      </c>
      <c r="C4645" s="2" t="s">
        <v>2924</v>
      </c>
      <c r="D4645" s="2" t="s">
        <v>8347</v>
      </c>
      <c r="E4645" s="2" t="s">
        <v>32340</v>
      </c>
      <c r="F4645" s="2" t="s">
        <v>32341</v>
      </c>
      <c r="G4645" s="2" t="s">
        <v>108</v>
      </c>
      <c r="H4645" s="2">
        <f>1-463-793-265</f>
        <v>-1520</v>
      </c>
      <c r="I4645" s="2" t="s">
        <v>32342</v>
      </c>
      <c r="J4645" s="3" t="s">
        <v>32343</v>
      </c>
      <c r="K4645" s="4">
        <v>44316</v>
      </c>
      <c r="L4645" s="3" t="s">
        <v>32344</v>
      </c>
    </row>
    <row r="4646" spans="1:12" x14ac:dyDescent="0.2">
      <c r="A4646" s="1">
        <v>4645</v>
      </c>
      <c r="B4646" s="2" t="s">
        <v>32345</v>
      </c>
      <c r="C4646" s="2" t="s">
        <v>10401</v>
      </c>
      <c r="D4646" s="2" t="s">
        <v>7452</v>
      </c>
      <c r="E4646" s="2" t="s">
        <v>32346</v>
      </c>
      <c r="F4646" s="2" t="s">
        <v>6375</v>
      </c>
      <c r="G4646" s="2" t="s">
        <v>98</v>
      </c>
      <c r="H4646" s="2" t="s">
        <v>32347</v>
      </c>
      <c r="I4646" s="2" t="s">
        <v>32348</v>
      </c>
      <c r="J4646" s="3" t="s">
        <v>32349</v>
      </c>
      <c r="K4646" s="4">
        <v>44450</v>
      </c>
      <c r="L4646" s="3" t="s">
        <v>32350</v>
      </c>
    </row>
    <row r="4647" spans="1:12" x14ac:dyDescent="0.2">
      <c r="A4647" s="1">
        <v>4646</v>
      </c>
      <c r="B4647" s="2" t="s">
        <v>32351</v>
      </c>
      <c r="C4647" s="2" t="s">
        <v>1360</v>
      </c>
      <c r="D4647" s="2" t="s">
        <v>8289</v>
      </c>
      <c r="E4647" s="2" t="s">
        <v>32352</v>
      </c>
      <c r="F4647" s="2" t="s">
        <v>32353</v>
      </c>
      <c r="G4647" s="2" t="s">
        <v>1730</v>
      </c>
      <c r="H4647" s="2" t="s">
        <v>32354</v>
      </c>
      <c r="I4647" s="2" t="s">
        <v>32355</v>
      </c>
      <c r="J4647" s="3" t="s">
        <v>32356</v>
      </c>
      <c r="K4647" s="4">
        <v>44647</v>
      </c>
      <c r="L4647" s="3" t="s">
        <v>32357</v>
      </c>
    </row>
    <row r="4648" spans="1:12" x14ac:dyDescent="0.2">
      <c r="A4648" s="1">
        <v>4647</v>
      </c>
      <c r="B4648" s="2" t="s">
        <v>32358</v>
      </c>
      <c r="C4648" s="2" t="s">
        <v>934</v>
      </c>
      <c r="D4648" s="2" t="s">
        <v>2314</v>
      </c>
      <c r="E4648" s="2" t="s">
        <v>32359</v>
      </c>
      <c r="F4648" s="2" t="s">
        <v>32360</v>
      </c>
      <c r="G4648" s="2" t="s">
        <v>2015</v>
      </c>
      <c r="H4648" s="2" t="s">
        <v>32361</v>
      </c>
      <c r="I4648" s="2" t="s">
        <v>32362</v>
      </c>
      <c r="J4648" s="3" t="s">
        <v>32363</v>
      </c>
      <c r="K4648" s="4">
        <v>44053</v>
      </c>
      <c r="L4648" s="3" t="s">
        <v>32364</v>
      </c>
    </row>
    <row r="4649" spans="1:12" x14ac:dyDescent="0.2">
      <c r="A4649" s="1">
        <v>4648</v>
      </c>
      <c r="B4649" s="2" t="s">
        <v>32365</v>
      </c>
      <c r="C4649" s="2" t="s">
        <v>1662</v>
      </c>
      <c r="D4649" s="2" t="s">
        <v>4909</v>
      </c>
      <c r="E4649" s="2" t="s">
        <v>32366</v>
      </c>
      <c r="F4649" s="2" t="s">
        <v>32367</v>
      </c>
      <c r="G4649" s="2" t="s">
        <v>6042</v>
      </c>
      <c r="H4649" s="2" t="s">
        <v>32368</v>
      </c>
      <c r="I4649" s="2" t="s">
        <v>32369</v>
      </c>
      <c r="J4649" s="3" t="s">
        <v>32370</v>
      </c>
      <c r="K4649" s="4">
        <v>44262</v>
      </c>
      <c r="L4649" s="3" t="s">
        <v>15862</v>
      </c>
    </row>
    <row r="4650" spans="1:12" x14ac:dyDescent="0.2">
      <c r="A4650" s="1">
        <v>4649</v>
      </c>
      <c r="B4650" s="2" t="s">
        <v>32371</v>
      </c>
      <c r="C4650" s="2" t="s">
        <v>2743</v>
      </c>
      <c r="D4650" s="2" t="s">
        <v>2934</v>
      </c>
      <c r="E4650" s="2" t="s">
        <v>32372</v>
      </c>
      <c r="F4650" s="2" t="s">
        <v>4506</v>
      </c>
      <c r="G4650" s="2" t="s">
        <v>1317</v>
      </c>
      <c r="H4650" s="2" t="s">
        <v>32373</v>
      </c>
      <c r="I4650" s="2" t="s">
        <v>32374</v>
      </c>
      <c r="J4650" s="3" t="s">
        <v>32375</v>
      </c>
      <c r="K4650" s="4">
        <v>44359</v>
      </c>
      <c r="L4650" s="3" t="s">
        <v>32376</v>
      </c>
    </row>
    <row r="4651" spans="1:12" x14ac:dyDescent="0.2">
      <c r="A4651" s="1">
        <v>4650</v>
      </c>
      <c r="B4651" s="2" t="s">
        <v>32377</v>
      </c>
      <c r="C4651" s="2" t="s">
        <v>1571</v>
      </c>
      <c r="D4651" s="2" t="s">
        <v>945</v>
      </c>
      <c r="E4651" s="2" t="s">
        <v>32378</v>
      </c>
      <c r="F4651" s="2" t="s">
        <v>32379</v>
      </c>
      <c r="G4651" s="2" t="s">
        <v>3534</v>
      </c>
      <c r="H4651" s="2">
        <f>1-744-275-1867</f>
        <v>-2885</v>
      </c>
      <c r="I4651" s="2" t="s">
        <v>32380</v>
      </c>
      <c r="J4651" s="3" t="s">
        <v>32381</v>
      </c>
      <c r="K4651" s="4">
        <v>44554</v>
      </c>
      <c r="L4651" s="3" t="s">
        <v>32382</v>
      </c>
    </row>
    <row r="4652" spans="1:12" x14ac:dyDescent="0.2">
      <c r="A4652" s="1">
        <v>4651</v>
      </c>
      <c r="B4652" s="2" t="s">
        <v>32383</v>
      </c>
      <c r="C4652" s="2" t="s">
        <v>5316</v>
      </c>
      <c r="D4652" s="2" t="s">
        <v>131</v>
      </c>
      <c r="E4652" s="2" t="s">
        <v>32384</v>
      </c>
      <c r="F4652" s="2" t="s">
        <v>32385</v>
      </c>
      <c r="G4652" s="2" t="s">
        <v>714</v>
      </c>
      <c r="H4652" s="2" t="s">
        <v>32386</v>
      </c>
      <c r="I4652" s="2" t="s">
        <v>32387</v>
      </c>
      <c r="J4652" s="3" t="s">
        <v>32388</v>
      </c>
      <c r="K4652" s="4">
        <v>44208</v>
      </c>
      <c r="L4652" s="3" t="s">
        <v>13935</v>
      </c>
    </row>
    <row r="4653" spans="1:12" x14ac:dyDescent="0.2">
      <c r="A4653" s="1">
        <v>4652</v>
      </c>
      <c r="B4653" s="2" t="s">
        <v>32389</v>
      </c>
      <c r="C4653" s="2" t="s">
        <v>4342</v>
      </c>
      <c r="D4653" s="2" t="s">
        <v>11111</v>
      </c>
      <c r="E4653" s="2" t="s">
        <v>32390</v>
      </c>
      <c r="F4653" s="2" t="s">
        <v>32391</v>
      </c>
      <c r="G4653" s="2" t="s">
        <v>4507</v>
      </c>
      <c r="H4653" s="2" t="s">
        <v>32392</v>
      </c>
      <c r="I4653" s="2" t="s">
        <v>32393</v>
      </c>
      <c r="J4653" s="3" t="s">
        <v>32394</v>
      </c>
      <c r="K4653" s="4">
        <v>44134</v>
      </c>
      <c r="L4653" s="3" t="s">
        <v>32395</v>
      </c>
    </row>
    <row r="4654" spans="1:12" x14ac:dyDescent="0.2">
      <c r="A4654" s="1">
        <v>4653</v>
      </c>
      <c r="B4654" s="2" t="s">
        <v>32396</v>
      </c>
      <c r="C4654" s="2" t="s">
        <v>1752</v>
      </c>
      <c r="D4654" s="2" t="s">
        <v>4097</v>
      </c>
      <c r="E4654" s="2" t="s">
        <v>32397</v>
      </c>
      <c r="F4654" s="2" t="s">
        <v>32398</v>
      </c>
      <c r="G4654" s="2" t="s">
        <v>3396</v>
      </c>
      <c r="H4654" s="2" t="s">
        <v>32399</v>
      </c>
      <c r="I4654" s="2" t="s">
        <v>32400</v>
      </c>
      <c r="J4654" s="3" t="s">
        <v>32401</v>
      </c>
      <c r="K4654" s="4">
        <v>44576</v>
      </c>
      <c r="L4654" s="3" t="s">
        <v>32402</v>
      </c>
    </row>
    <row r="4655" spans="1:12" x14ac:dyDescent="0.2">
      <c r="A4655" s="1">
        <v>4654</v>
      </c>
      <c r="B4655" s="2" t="s">
        <v>32403</v>
      </c>
      <c r="C4655" s="2" t="s">
        <v>22450</v>
      </c>
      <c r="D4655" s="2" t="s">
        <v>6646</v>
      </c>
      <c r="E4655" s="2" t="s">
        <v>32404</v>
      </c>
      <c r="F4655" s="2" t="s">
        <v>32405</v>
      </c>
      <c r="G4655" s="2" t="s">
        <v>171</v>
      </c>
      <c r="H4655" s="2" t="s">
        <v>32406</v>
      </c>
      <c r="I4655" s="2" t="s">
        <v>32407</v>
      </c>
      <c r="J4655" s="3" t="s">
        <v>32408</v>
      </c>
      <c r="K4655" s="4">
        <v>44141</v>
      </c>
      <c r="L4655" s="3" t="s">
        <v>32409</v>
      </c>
    </row>
    <row r="4656" spans="1:12" x14ac:dyDescent="0.2">
      <c r="A4656" s="1">
        <v>4655</v>
      </c>
      <c r="B4656" s="2" t="s">
        <v>32410</v>
      </c>
      <c r="C4656" s="2" t="s">
        <v>10140</v>
      </c>
      <c r="D4656" s="2" t="s">
        <v>4663</v>
      </c>
      <c r="E4656" s="2" t="s">
        <v>32411</v>
      </c>
      <c r="F4656" s="2" t="s">
        <v>32412</v>
      </c>
      <c r="G4656" s="2" t="s">
        <v>17591</v>
      </c>
      <c r="H4656" s="2" t="s">
        <v>32413</v>
      </c>
      <c r="I4656" s="2">
        <f>1-430-285-1288</f>
        <v>-2002</v>
      </c>
      <c r="J4656" s="3" t="s">
        <v>32414</v>
      </c>
      <c r="K4656" s="4">
        <v>43959</v>
      </c>
      <c r="L4656" s="3" t="s">
        <v>32415</v>
      </c>
    </row>
    <row r="4657" spans="1:12" x14ac:dyDescent="0.2">
      <c r="A4657" s="1">
        <v>4656</v>
      </c>
      <c r="B4657" s="2" t="s">
        <v>32416</v>
      </c>
      <c r="C4657" s="2" t="s">
        <v>5316</v>
      </c>
      <c r="D4657" s="2" t="s">
        <v>8144</v>
      </c>
      <c r="E4657" s="2" t="s">
        <v>32417</v>
      </c>
      <c r="F4657" s="2" t="s">
        <v>32418</v>
      </c>
      <c r="G4657" s="2" t="s">
        <v>108</v>
      </c>
      <c r="H4657" s="2" t="s">
        <v>32419</v>
      </c>
      <c r="I4657" s="2" t="s">
        <v>32420</v>
      </c>
      <c r="J4657" s="3" t="s">
        <v>32421</v>
      </c>
      <c r="K4657" s="4">
        <v>44566</v>
      </c>
      <c r="L4657" s="3" t="s">
        <v>11892</v>
      </c>
    </row>
    <row r="4658" spans="1:12" x14ac:dyDescent="0.2">
      <c r="A4658" s="1">
        <v>4657</v>
      </c>
      <c r="B4658" s="2" t="s">
        <v>32422</v>
      </c>
      <c r="C4658" s="2" t="s">
        <v>443</v>
      </c>
      <c r="D4658" s="2" t="s">
        <v>879</v>
      </c>
      <c r="E4658" s="2" t="s">
        <v>32423</v>
      </c>
      <c r="F4658" s="2" t="s">
        <v>32424</v>
      </c>
      <c r="G4658" s="2" t="s">
        <v>200</v>
      </c>
      <c r="H4658" s="2" t="s">
        <v>32425</v>
      </c>
      <c r="I4658" s="2" t="s">
        <v>32426</v>
      </c>
      <c r="J4658" s="3" t="s">
        <v>32427</v>
      </c>
      <c r="K4658" s="4">
        <v>44634</v>
      </c>
      <c r="L4658" s="3" t="s">
        <v>32428</v>
      </c>
    </row>
    <row r="4659" spans="1:12" x14ac:dyDescent="0.2">
      <c r="A4659" s="1">
        <v>4658</v>
      </c>
      <c r="B4659" s="2" t="s">
        <v>32429</v>
      </c>
      <c r="C4659" s="2" t="s">
        <v>5115</v>
      </c>
      <c r="D4659" s="2" t="s">
        <v>1020</v>
      </c>
      <c r="E4659" s="2" t="s">
        <v>32430</v>
      </c>
      <c r="F4659" s="2" t="s">
        <v>32431</v>
      </c>
      <c r="G4659" s="2" t="s">
        <v>2255</v>
      </c>
      <c r="H4659" s="2" t="s">
        <v>32432</v>
      </c>
      <c r="I4659" s="2" t="s">
        <v>32433</v>
      </c>
      <c r="J4659" s="3" t="s">
        <v>32434</v>
      </c>
      <c r="K4659" s="4">
        <v>44203</v>
      </c>
      <c r="L4659" s="3" t="s">
        <v>32435</v>
      </c>
    </row>
    <row r="4660" spans="1:12" x14ac:dyDescent="0.2">
      <c r="A4660" s="1">
        <v>4659</v>
      </c>
      <c r="B4660" s="2" t="s">
        <v>32436</v>
      </c>
      <c r="C4660" s="2" t="s">
        <v>6080</v>
      </c>
      <c r="D4660" s="2" t="s">
        <v>567</v>
      </c>
      <c r="E4660" s="2" t="s">
        <v>32437</v>
      </c>
      <c r="F4660" s="2" t="s">
        <v>32438</v>
      </c>
      <c r="G4660" s="2" t="s">
        <v>11135</v>
      </c>
      <c r="H4660" s="2" t="s">
        <v>32439</v>
      </c>
      <c r="I4660" s="2" t="s">
        <v>32440</v>
      </c>
      <c r="J4660" s="3" t="s">
        <v>32441</v>
      </c>
      <c r="K4660" s="4">
        <v>44144</v>
      </c>
      <c r="L4660" s="3" t="s">
        <v>32442</v>
      </c>
    </row>
    <row r="4661" spans="1:12" x14ac:dyDescent="0.2">
      <c r="A4661" s="1">
        <v>4660</v>
      </c>
      <c r="B4661" s="2" t="s">
        <v>32443</v>
      </c>
      <c r="C4661" s="2" t="s">
        <v>992</v>
      </c>
      <c r="D4661" s="2" t="s">
        <v>649</v>
      </c>
      <c r="E4661" s="2" t="s">
        <v>32444</v>
      </c>
      <c r="F4661" s="2" t="s">
        <v>32445</v>
      </c>
      <c r="G4661" s="2" t="s">
        <v>3478</v>
      </c>
      <c r="H4661" s="2">
        <f>1-321-571-3120</f>
        <v>-4011</v>
      </c>
      <c r="I4661" s="2" t="s">
        <v>32446</v>
      </c>
      <c r="J4661" s="3" t="s">
        <v>32447</v>
      </c>
      <c r="K4661" s="4">
        <v>44522</v>
      </c>
      <c r="L4661" s="3" t="s">
        <v>32448</v>
      </c>
    </row>
    <row r="4662" spans="1:12" x14ac:dyDescent="0.2">
      <c r="A4662" s="1">
        <v>4661</v>
      </c>
      <c r="B4662" s="2" t="s">
        <v>32449</v>
      </c>
      <c r="C4662" s="2" t="s">
        <v>5936</v>
      </c>
      <c r="D4662" s="2" t="s">
        <v>1962</v>
      </c>
      <c r="E4662" s="2" t="s">
        <v>32450</v>
      </c>
      <c r="F4662" s="2" t="s">
        <v>32451</v>
      </c>
      <c r="G4662" s="2" t="s">
        <v>190</v>
      </c>
      <c r="H4662" s="2" t="s">
        <v>32452</v>
      </c>
      <c r="I4662" s="2" t="s">
        <v>32453</v>
      </c>
      <c r="J4662" s="3" t="s">
        <v>32454</v>
      </c>
      <c r="K4662" s="4">
        <v>43878</v>
      </c>
      <c r="L4662" s="3" t="s">
        <v>32455</v>
      </c>
    </row>
    <row r="4663" spans="1:12" x14ac:dyDescent="0.2">
      <c r="A4663" s="1">
        <v>4662</v>
      </c>
      <c r="B4663" s="2" t="s">
        <v>32456</v>
      </c>
      <c r="C4663" s="2" t="s">
        <v>316</v>
      </c>
      <c r="D4663" s="2" t="s">
        <v>4138</v>
      </c>
      <c r="E4663" s="2" t="s">
        <v>32457</v>
      </c>
      <c r="F4663" s="2" t="s">
        <v>5449</v>
      </c>
      <c r="G4663" s="2" t="s">
        <v>938</v>
      </c>
      <c r="H4663" s="2" t="s">
        <v>32458</v>
      </c>
      <c r="I4663" s="2">
        <v>1237517049</v>
      </c>
      <c r="J4663" s="3" t="s">
        <v>32459</v>
      </c>
      <c r="K4663" s="4">
        <v>44146</v>
      </c>
      <c r="L4663" s="3" t="s">
        <v>32460</v>
      </c>
    </row>
    <row r="4664" spans="1:12" x14ac:dyDescent="0.2">
      <c r="A4664" s="1">
        <v>4663</v>
      </c>
      <c r="B4664" s="2" t="s">
        <v>32461</v>
      </c>
      <c r="C4664" s="2" t="s">
        <v>4655</v>
      </c>
      <c r="D4664" s="2" t="s">
        <v>3752</v>
      </c>
      <c r="E4664" s="2" t="s">
        <v>14242</v>
      </c>
      <c r="F4664" s="2" t="s">
        <v>31962</v>
      </c>
      <c r="G4664" s="2" t="s">
        <v>741</v>
      </c>
      <c r="H4664" s="2" t="s">
        <v>32462</v>
      </c>
      <c r="I4664" s="2" t="s">
        <v>32463</v>
      </c>
      <c r="J4664" s="3" t="s">
        <v>32464</v>
      </c>
      <c r="K4664" s="4">
        <v>43888</v>
      </c>
      <c r="L4664" s="3" t="s">
        <v>32465</v>
      </c>
    </row>
    <row r="4665" spans="1:12" x14ac:dyDescent="0.2">
      <c r="A4665" s="1">
        <v>4664</v>
      </c>
      <c r="B4665" s="2" t="s">
        <v>32466</v>
      </c>
      <c r="C4665" s="2" t="s">
        <v>10794</v>
      </c>
      <c r="D4665" s="2" t="s">
        <v>41</v>
      </c>
      <c r="E4665" s="2" t="s">
        <v>32467</v>
      </c>
      <c r="F4665" s="2" t="s">
        <v>32468</v>
      </c>
      <c r="G4665" s="2" t="s">
        <v>1738</v>
      </c>
      <c r="H4665" s="2" t="s">
        <v>32469</v>
      </c>
      <c r="I4665" s="2" t="s">
        <v>32470</v>
      </c>
      <c r="J4665" s="3" t="s">
        <v>32471</v>
      </c>
      <c r="K4665" s="4">
        <v>44441</v>
      </c>
      <c r="L4665" s="3" t="s">
        <v>15119</v>
      </c>
    </row>
    <row r="4666" spans="1:12" x14ac:dyDescent="0.2">
      <c r="A4666" s="1">
        <v>4665</v>
      </c>
      <c r="B4666" s="2" t="s">
        <v>32472</v>
      </c>
      <c r="C4666" s="2" t="s">
        <v>1270</v>
      </c>
      <c r="D4666" s="2" t="s">
        <v>1118</v>
      </c>
      <c r="E4666" s="2" t="s">
        <v>32473</v>
      </c>
      <c r="F4666" s="2" t="s">
        <v>32474</v>
      </c>
      <c r="G4666" s="2" t="s">
        <v>320</v>
      </c>
      <c r="H4666" s="2" t="s">
        <v>32475</v>
      </c>
      <c r="I4666" s="2" t="s">
        <v>32476</v>
      </c>
      <c r="J4666" s="3" t="s">
        <v>32477</v>
      </c>
      <c r="K4666" s="4">
        <v>44292</v>
      </c>
      <c r="L4666" s="3" t="s">
        <v>2949</v>
      </c>
    </row>
    <row r="4667" spans="1:12" x14ac:dyDescent="0.2">
      <c r="A4667" s="1">
        <v>4666</v>
      </c>
      <c r="B4667" s="2" t="s">
        <v>32478</v>
      </c>
      <c r="C4667" s="2" t="s">
        <v>3011</v>
      </c>
      <c r="D4667" s="2" t="s">
        <v>557</v>
      </c>
      <c r="E4667" s="2" t="s">
        <v>32479</v>
      </c>
      <c r="F4667" s="2" t="s">
        <v>32480</v>
      </c>
      <c r="G4667" s="2" t="s">
        <v>143</v>
      </c>
      <c r="H4667" s="2" t="s">
        <v>32481</v>
      </c>
      <c r="I4667" s="2" t="s">
        <v>32482</v>
      </c>
      <c r="J4667" s="3" t="s">
        <v>32483</v>
      </c>
      <c r="K4667" s="4">
        <v>43873</v>
      </c>
      <c r="L4667" s="3" t="s">
        <v>32484</v>
      </c>
    </row>
    <row r="4668" spans="1:12" x14ac:dyDescent="0.2">
      <c r="A4668" s="1">
        <v>4667</v>
      </c>
      <c r="B4668" s="2" t="s">
        <v>32485</v>
      </c>
      <c r="C4668" s="2" t="s">
        <v>2798</v>
      </c>
      <c r="D4668" s="2" t="s">
        <v>22451</v>
      </c>
      <c r="E4668" s="2" t="s">
        <v>32486</v>
      </c>
      <c r="F4668" s="2" t="s">
        <v>21640</v>
      </c>
      <c r="G4668" s="2" t="s">
        <v>171</v>
      </c>
      <c r="H4668" s="2" t="s">
        <v>32487</v>
      </c>
      <c r="I4668" s="2" t="s">
        <v>32488</v>
      </c>
      <c r="J4668" s="3" t="s">
        <v>32489</v>
      </c>
      <c r="K4668" s="4">
        <v>44071</v>
      </c>
      <c r="L4668" s="3" t="s">
        <v>32490</v>
      </c>
    </row>
    <row r="4669" spans="1:12" x14ac:dyDescent="0.2">
      <c r="A4669" s="1">
        <v>4668</v>
      </c>
      <c r="B4669" s="2" t="s">
        <v>32491</v>
      </c>
      <c r="C4669" s="2" t="s">
        <v>14603</v>
      </c>
      <c r="D4669" s="2" t="s">
        <v>86</v>
      </c>
      <c r="E4669" s="2" t="s">
        <v>32492</v>
      </c>
      <c r="F4669" s="2" t="s">
        <v>32493</v>
      </c>
      <c r="G4669" s="2" t="s">
        <v>1730</v>
      </c>
      <c r="H4669" s="2" t="s">
        <v>32494</v>
      </c>
      <c r="I4669" s="2" t="s">
        <v>32495</v>
      </c>
      <c r="J4669" s="3" t="s">
        <v>32496</v>
      </c>
      <c r="K4669" s="4">
        <v>44652</v>
      </c>
      <c r="L4669" s="3" t="s">
        <v>32497</v>
      </c>
    </row>
    <row r="4670" spans="1:12" x14ac:dyDescent="0.2">
      <c r="A4670" s="1">
        <v>4669</v>
      </c>
      <c r="B4670" s="2" t="s">
        <v>32498</v>
      </c>
      <c r="C4670" s="2" t="s">
        <v>860</v>
      </c>
      <c r="D4670" s="2" t="s">
        <v>2366</v>
      </c>
      <c r="E4670" s="2" t="s">
        <v>32499</v>
      </c>
      <c r="F4670" s="2" t="s">
        <v>32500</v>
      </c>
      <c r="G4670" s="2" t="s">
        <v>920</v>
      </c>
      <c r="H4670" s="2" t="s">
        <v>32501</v>
      </c>
      <c r="I4670" s="2" t="s">
        <v>32502</v>
      </c>
      <c r="J4670" s="3" t="s">
        <v>32503</v>
      </c>
      <c r="K4670" s="4">
        <v>44632</v>
      </c>
      <c r="L4670" s="3" t="s">
        <v>32504</v>
      </c>
    </row>
    <row r="4671" spans="1:12" x14ac:dyDescent="0.2">
      <c r="A4671" s="1">
        <v>4670</v>
      </c>
      <c r="B4671" s="2" t="s">
        <v>32505</v>
      </c>
      <c r="C4671" s="2" t="s">
        <v>1597</v>
      </c>
      <c r="D4671" s="2" t="s">
        <v>11385</v>
      </c>
      <c r="E4671" s="2" t="s">
        <v>32506</v>
      </c>
      <c r="F4671" s="2" t="s">
        <v>32507</v>
      </c>
      <c r="G4671" s="2" t="s">
        <v>3478</v>
      </c>
      <c r="H4671" s="2" t="s">
        <v>32508</v>
      </c>
      <c r="I4671" s="2" t="s">
        <v>32509</v>
      </c>
      <c r="J4671" s="3" t="s">
        <v>32510</v>
      </c>
      <c r="K4671" s="4">
        <v>44151</v>
      </c>
      <c r="L4671" s="3" t="s">
        <v>32511</v>
      </c>
    </row>
    <row r="4672" spans="1:12" x14ac:dyDescent="0.2">
      <c r="A4672" s="1">
        <v>4671</v>
      </c>
      <c r="B4672" s="2" t="s">
        <v>32512</v>
      </c>
      <c r="C4672" s="2" t="s">
        <v>9796</v>
      </c>
      <c r="D4672" s="2" t="s">
        <v>2323</v>
      </c>
      <c r="E4672" s="2" t="s">
        <v>32513</v>
      </c>
      <c r="F4672" s="2" t="s">
        <v>32514</v>
      </c>
      <c r="G4672" s="2" t="s">
        <v>98</v>
      </c>
      <c r="H4672" s="2" t="s">
        <v>32515</v>
      </c>
      <c r="I4672" s="2">
        <f>1-944-333-1020</f>
        <v>-2296</v>
      </c>
      <c r="J4672" s="3" t="s">
        <v>32516</v>
      </c>
      <c r="K4672" s="4">
        <v>43889</v>
      </c>
      <c r="L4672" s="3" t="s">
        <v>32517</v>
      </c>
    </row>
    <row r="4673" spans="1:12" x14ac:dyDescent="0.2">
      <c r="A4673" s="1">
        <v>4672</v>
      </c>
      <c r="B4673" s="2" t="s">
        <v>32518</v>
      </c>
      <c r="C4673" s="2" t="s">
        <v>16712</v>
      </c>
      <c r="D4673" s="2" t="s">
        <v>11364</v>
      </c>
      <c r="E4673" s="2" t="s">
        <v>32519</v>
      </c>
      <c r="F4673" s="2" t="s">
        <v>32520</v>
      </c>
      <c r="G4673" s="2" t="s">
        <v>3396</v>
      </c>
      <c r="H4673" s="2" t="s">
        <v>32521</v>
      </c>
      <c r="I4673" s="2">
        <v>6541939945</v>
      </c>
      <c r="J4673" s="3" t="s">
        <v>32522</v>
      </c>
      <c r="K4673" s="4">
        <v>44439</v>
      </c>
      <c r="L4673" s="3" t="s">
        <v>32523</v>
      </c>
    </row>
    <row r="4674" spans="1:12" x14ac:dyDescent="0.2">
      <c r="A4674" s="1">
        <v>4673</v>
      </c>
      <c r="B4674" s="2" t="s">
        <v>32524</v>
      </c>
      <c r="C4674" s="2" t="s">
        <v>5964</v>
      </c>
      <c r="D4674" s="2" t="s">
        <v>3514</v>
      </c>
      <c r="E4674" s="2" t="s">
        <v>32525</v>
      </c>
      <c r="F4674" s="2" t="s">
        <v>32526</v>
      </c>
      <c r="G4674" s="2" t="s">
        <v>17</v>
      </c>
      <c r="H4674" s="2" t="s">
        <v>32527</v>
      </c>
      <c r="I4674" s="2" t="s">
        <v>32528</v>
      </c>
      <c r="J4674" s="3" t="s">
        <v>32529</v>
      </c>
      <c r="K4674" s="4">
        <v>44311</v>
      </c>
      <c r="L4674" s="3" t="s">
        <v>32530</v>
      </c>
    </row>
    <row r="4675" spans="1:12" x14ac:dyDescent="0.2">
      <c r="A4675" s="1">
        <v>4674</v>
      </c>
      <c r="B4675" s="2" t="s">
        <v>32531</v>
      </c>
      <c r="C4675" s="2" t="s">
        <v>383</v>
      </c>
      <c r="D4675" s="2" t="s">
        <v>11217</v>
      </c>
      <c r="E4675" s="2" t="s">
        <v>32532</v>
      </c>
      <c r="F4675" s="2" t="s">
        <v>32533</v>
      </c>
      <c r="G4675" s="2" t="s">
        <v>3568</v>
      </c>
      <c r="H4675" s="2" t="s">
        <v>32534</v>
      </c>
      <c r="I4675" s="2" t="s">
        <v>32535</v>
      </c>
      <c r="J4675" s="3" t="s">
        <v>32536</v>
      </c>
      <c r="K4675" s="4">
        <v>43901</v>
      </c>
      <c r="L4675" s="3" t="s">
        <v>24897</v>
      </c>
    </row>
    <row r="4676" spans="1:12" x14ac:dyDescent="0.2">
      <c r="A4676" s="1">
        <v>4675</v>
      </c>
      <c r="B4676" s="2" t="s">
        <v>32537</v>
      </c>
      <c r="C4676" s="2" t="s">
        <v>1417</v>
      </c>
      <c r="D4676" s="2" t="s">
        <v>1323</v>
      </c>
      <c r="E4676" s="2" t="s">
        <v>32538</v>
      </c>
      <c r="F4676" s="2" t="s">
        <v>32539</v>
      </c>
      <c r="G4676" s="2" t="s">
        <v>1811</v>
      </c>
      <c r="H4676" s="2" t="s">
        <v>32540</v>
      </c>
      <c r="I4676" s="2" t="s">
        <v>32541</v>
      </c>
      <c r="J4676" s="3" t="s">
        <v>32542</v>
      </c>
      <c r="K4676" s="4">
        <v>43910</v>
      </c>
      <c r="L4676" s="3" t="s">
        <v>32543</v>
      </c>
    </row>
    <row r="4677" spans="1:12" x14ac:dyDescent="0.2">
      <c r="A4677" s="1">
        <v>4676</v>
      </c>
      <c r="B4677" s="2" t="s">
        <v>32544</v>
      </c>
      <c r="C4677" s="2" t="s">
        <v>8058</v>
      </c>
      <c r="D4677" s="2" t="s">
        <v>7121</v>
      </c>
      <c r="E4677" s="2" t="s">
        <v>32545</v>
      </c>
      <c r="F4677" s="2" t="s">
        <v>32546</v>
      </c>
      <c r="G4677" s="2" t="s">
        <v>7639</v>
      </c>
      <c r="H4677" s="2" t="s">
        <v>32547</v>
      </c>
      <c r="I4677" s="2" t="s">
        <v>32548</v>
      </c>
      <c r="J4677" s="3" t="s">
        <v>32549</v>
      </c>
      <c r="K4677" s="4">
        <v>44708</v>
      </c>
      <c r="L4677" s="3" t="s">
        <v>20665</v>
      </c>
    </row>
    <row r="4678" spans="1:12" x14ac:dyDescent="0.2">
      <c r="A4678" s="1">
        <v>4677</v>
      </c>
      <c r="B4678" s="2" t="s">
        <v>32550</v>
      </c>
      <c r="C4678" s="2" t="s">
        <v>2399</v>
      </c>
      <c r="D4678" s="2" t="s">
        <v>317</v>
      </c>
      <c r="E4678" s="2" t="s">
        <v>32551</v>
      </c>
      <c r="F4678" s="2" t="s">
        <v>32552</v>
      </c>
      <c r="G4678" s="2" t="s">
        <v>4281</v>
      </c>
      <c r="H4678" s="2" t="s">
        <v>32553</v>
      </c>
      <c r="I4678" s="2" t="s">
        <v>32554</v>
      </c>
      <c r="J4678" s="3" t="s">
        <v>32555</v>
      </c>
      <c r="K4678" s="4">
        <v>43959</v>
      </c>
      <c r="L4678" s="3" t="s">
        <v>20274</v>
      </c>
    </row>
    <row r="4679" spans="1:12" x14ac:dyDescent="0.2">
      <c r="A4679" s="1">
        <v>4678</v>
      </c>
      <c r="B4679" s="2" t="s">
        <v>32556</v>
      </c>
      <c r="C4679" s="2" t="s">
        <v>2554</v>
      </c>
      <c r="D4679" s="2" t="s">
        <v>7736</v>
      </c>
      <c r="E4679" s="2" t="s">
        <v>8116</v>
      </c>
      <c r="F4679" s="2" t="s">
        <v>11946</v>
      </c>
      <c r="G4679" s="2" t="s">
        <v>1479</v>
      </c>
      <c r="H4679" s="2" t="s">
        <v>32557</v>
      </c>
      <c r="I4679" s="2" t="s">
        <v>32558</v>
      </c>
      <c r="J4679" s="3" t="s">
        <v>32559</v>
      </c>
      <c r="K4679" s="4">
        <v>44709</v>
      </c>
      <c r="L4679" s="3" t="s">
        <v>32560</v>
      </c>
    </row>
    <row r="4680" spans="1:12" x14ac:dyDescent="0.2">
      <c r="A4680" s="1">
        <v>4679</v>
      </c>
      <c r="B4680" s="2" t="s">
        <v>32561</v>
      </c>
      <c r="C4680" s="2" t="s">
        <v>8649</v>
      </c>
      <c r="D4680" s="2" t="s">
        <v>5901</v>
      </c>
      <c r="E4680" s="2" t="s">
        <v>32562</v>
      </c>
      <c r="F4680" s="2" t="s">
        <v>32563</v>
      </c>
      <c r="G4680" s="2" t="s">
        <v>3133</v>
      </c>
      <c r="H4680" s="2" t="s">
        <v>32564</v>
      </c>
      <c r="I4680" s="2" t="s">
        <v>32565</v>
      </c>
      <c r="J4680" s="3" t="s">
        <v>32566</v>
      </c>
      <c r="K4680" s="4">
        <v>44438</v>
      </c>
      <c r="L4680" s="3" t="s">
        <v>32567</v>
      </c>
    </row>
    <row r="4681" spans="1:12" x14ac:dyDescent="0.2">
      <c r="A4681" s="1">
        <v>4680</v>
      </c>
      <c r="B4681" s="2" t="s">
        <v>32568</v>
      </c>
      <c r="C4681" s="2" t="s">
        <v>3521</v>
      </c>
      <c r="D4681" s="2" t="s">
        <v>9278</v>
      </c>
      <c r="E4681" s="2" t="s">
        <v>32569</v>
      </c>
      <c r="F4681" s="2" t="s">
        <v>32570</v>
      </c>
      <c r="G4681" s="2" t="s">
        <v>1104</v>
      </c>
      <c r="H4681" s="2" t="s">
        <v>32571</v>
      </c>
      <c r="I4681" s="2" t="s">
        <v>32572</v>
      </c>
      <c r="J4681" s="3" t="s">
        <v>32573</v>
      </c>
      <c r="K4681" s="4">
        <v>43831</v>
      </c>
      <c r="L4681" s="3" t="s">
        <v>32574</v>
      </c>
    </row>
    <row r="4682" spans="1:12" x14ac:dyDescent="0.2">
      <c r="A4682" s="1">
        <v>4681</v>
      </c>
      <c r="B4682" s="2" t="s">
        <v>32575</v>
      </c>
      <c r="C4682" s="2" t="s">
        <v>15535</v>
      </c>
      <c r="D4682" s="2" t="s">
        <v>13786</v>
      </c>
      <c r="E4682" s="2" t="s">
        <v>32576</v>
      </c>
      <c r="F4682" s="2" t="s">
        <v>32577</v>
      </c>
      <c r="G4682" s="2" t="s">
        <v>3729</v>
      </c>
      <c r="H4682" s="2">
        <v>6462930426</v>
      </c>
      <c r="I4682" s="2" t="s">
        <v>32578</v>
      </c>
      <c r="J4682" s="3" t="s">
        <v>32579</v>
      </c>
      <c r="K4682" s="4">
        <v>44069</v>
      </c>
      <c r="L4682" s="3" t="s">
        <v>32580</v>
      </c>
    </row>
    <row r="4683" spans="1:12" x14ac:dyDescent="0.2">
      <c r="A4683" s="1">
        <v>4682</v>
      </c>
      <c r="B4683" s="2" t="s">
        <v>32581</v>
      </c>
      <c r="C4683" s="2" t="s">
        <v>9033</v>
      </c>
      <c r="D4683" s="2" t="s">
        <v>1496</v>
      </c>
      <c r="E4683" s="2" t="s">
        <v>32582</v>
      </c>
      <c r="F4683" s="2" t="s">
        <v>32583</v>
      </c>
      <c r="G4683" s="2" t="s">
        <v>816</v>
      </c>
      <c r="H4683" s="2" t="s">
        <v>32584</v>
      </c>
      <c r="I4683" s="2" t="s">
        <v>32585</v>
      </c>
      <c r="J4683" s="3" t="s">
        <v>32586</v>
      </c>
      <c r="K4683" s="4">
        <v>44039</v>
      </c>
      <c r="L4683" s="3" t="s">
        <v>32587</v>
      </c>
    </row>
    <row r="4684" spans="1:12" x14ac:dyDescent="0.2">
      <c r="A4684" s="1">
        <v>4683</v>
      </c>
      <c r="B4684" s="2" t="s">
        <v>32588</v>
      </c>
      <c r="C4684" s="2" t="s">
        <v>7318</v>
      </c>
      <c r="D4684" s="2" t="s">
        <v>5144</v>
      </c>
      <c r="E4684" s="2" t="s">
        <v>32589</v>
      </c>
      <c r="F4684" s="2" t="s">
        <v>32590</v>
      </c>
      <c r="G4684" s="2" t="s">
        <v>948</v>
      </c>
      <c r="H4684" s="2" t="s">
        <v>32591</v>
      </c>
      <c r="I4684" s="2" t="s">
        <v>32592</v>
      </c>
      <c r="J4684" s="3" t="s">
        <v>32593</v>
      </c>
      <c r="K4684" s="4">
        <v>44383</v>
      </c>
      <c r="L4684" s="3" t="s">
        <v>23360</v>
      </c>
    </row>
    <row r="4685" spans="1:12" x14ac:dyDescent="0.2">
      <c r="A4685" s="1">
        <v>4684</v>
      </c>
      <c r="B4685" s="2" t="s">
        <v>32594</v>
      </c>
      <c r="C4685" s="2" t="s">
        <v>1614</v>
      </c>
      <c r="D4685" s="2" t="s">
        <v>15536</v>
      </c>
      <c r="E4685" s="2" t="s">
        <v>32595</v>
      </c>
      <c r="F4685" s="2" t="s">
        <v>32596</v>
      </c>
      <c r="G4685" s="2" t="s">
        <v>2403</v>
      </c>
      <c r="H4685" s="2" t="s">
        <v>32597</v>
      </c>
      <c r="I4685" s="2" t="s">
        <v>32598</v>
      </c>
      <c r="J4685" s="3" t="s">
        <v>32599</v>
      </c>
      <c r="K4685" s="4">
        <v>44343</v>
      </c>
      <c r="L4685" s="3" t="s">
        <v>32600</v>
      </c>
    </row>
    <row r="4686" spans="1:12" x14ac:dyDescent="0.2">
      <c r="A4686" s="1">
        <v>4685</v>
      </c>
      <c r="B4686" s="2" t="s">
        <v>32601</v>
      </c>
      <c r="C4686" s="2" t="s">
        <v>11545</v>
      </c>
      <c r="D4686" s="2" t="s">
        <v>8711</v>
      </c>
      <c r="E4686" s="2" t="s">
        <v>32602</v>
      </c>
      <c r="F4686" s="2" t="s">
        <v>32603</v>
      </c>
      <c r="G4686" s="2" t="s">
        <v>27</v>
      </c>
      <c r="H4686" s="2" t="s">
        <v>32604</v>
      </c>
      <c r="I4686" s="2" t="s">
        <v>32605</v>
      </c>
      <c r="J4686" s="3" t="s">
        <v>32606</v>
      </c>
      <c r="K4686" s="4">
        <v>44095</v>
      </c>
      <c r="L4686" s="3" t="s">
        <v>32607</v>
      </c>
    </row>
    <row r="4687" spans="1:12" x14ac:dyDescent="0.2">
      <c r="A4687" s="1">
        <v>4686</v>
      </c>
      <c r="B4687" s="2" t="s">
        <v>32608</v>
      </c>
      <c r="C4687" s="2" t="s">
        <v>2277</v>
      </c>
      <c r="D4687" s="2" t="s">
        <v>5192</v>
      </c>
      <c r="E4687" s="2" t="s">
        <v>32609</v>
      </c>
      <c r="F4687" s="2" t="s">
        <v>14825</v>
      </c>
      <c r="G4687" s="2" t="s">
        <v>3133</v>
      </c>
      <c r="H4687" s="2" t="s">
        <v>32610</v>
      </c>
      <c r="I4687" s="2" t="s">
        <v>32611</v>
      </c>
      <c r="J4687" s="3" t="s">
        <v>32612</v>
      </c>
      <c r="K4687" s="4">
        <v>44109</v>
      </c>
      <c r="L4687" s="3" t="s">
        <v>6431</v>
      </c>
    </row>
    <row r="4688" spans="1:12" x14ac:dyDescent="0.2">
      <c r="A4688" s="1">
        <v>4687</v>
      </c>
      <c r="B4688" s="2" t="s">
        <v>32613</v>
      </c>
      <c r="C4688" s="2" t="s">
        <v>4342</v>
      </c>
      <c r="D4688" s="2" t="s">
        <v>14047</v>
      </c>
      <c r="E4688" s="2" t="s">
        <v>32614</v>
      </c>
      <c r="F4688" s="2" t="s">
        <v>32615</v>
      </c>
      <c r="G4688" s="2" t="s">
        <v>2015</v>
      </c>
      <c r="H4688" s="2" t="s">
        <v>32616</v>
      </c>
      <c r="I4688" s="2" t="s">
        <v>32617</v>
      </c>
      <c r="J4688" s="3" t="s">
        <v>32618</v>
      </c>
      <c r="K4688" s="4">
        <v>43937</v>
      </c>
      <c r="L4688" s="3" t="s">
        <v>32619</v>
      </c>
    </row>
    <row r="4689" spans="1:12" x14ac:dyDescent="0.2">
      <c r="A4689" s="1">
        <v>4688</v>
      </c>
      <c r="B4689" s="2" t="s">
        <v>32620</v>
      </c>
      <c r="C4689" s="2" t="s">
        <v>823</v>
      </c>
      <c r="D4689" s="2" t="s">
        <v>9172</v>
      </c>
      <c r="E4689" s="2" t="s">
        <v>14879</v>
      </c>
      <c r="F4689" s="2" t="s">
        <v>32621</v>
      </c>
      <c r="G4689" s="2" t="s">
        <v>520</v>
      </c>
      <c r="H4689" s="2" t="s">
        <v>32622</v>
      </c>
      <c r="I4689" s="2" t="s">
        <v>32623</v>
      </c>
      <c r="J4689" s="3" t="s">
        <v>32624</v>
      </c>
      <c r="K4689" s="4">
        <v>43945</v>
      </c>
      <c r="L4689" s="3" t="s">
        <v>32511</v>
      </c>
    </row>
    <row r="4690" spans="1:12" x14ac:dyDescent="0.2">
      <c r="A4690" s="1">
        <v>4689</v>
      </c>
      <c r="B4690" s="2" t="s">
        <v>32625</v>
      </c>
      <c r="C4690" s="2" t="s">
        <v>5382</v>
      </c>
      <c r="D4690" s="2" t="s">
        <v>12313</v>
      </c>
      <c r="E4690" s="2" t="s">
        <v>32626</v>
      </c>
      <c r="F4690" s="2" t="s">
        <v>32627</v>
      </c>
      <c r="G4690" s="2" t="s">
        <v>2859</v>
      </c>
      <c r="H4690" s="2">
        <v>5969232121</v>
      </c>
      <c r="I4690" s="2" t="s">
        <v>32628</v>
      </c>
      <c r="J4690" s="3" t="s">
        <v>32629</v>
      </c>
      <c r="K4690" s="4">
        <v>44018</v>
      </c>
      <c r="L4690" s="3" t="s">
        <v>32630</v>
      </c>
    </row>
    <row r="4691" spans="1:12" x14ac:dyDescent="0.2">
      <c r="A4691" s="1">
        <v>4690</v>
      </c>
      <c r="B4691" s="2" t="s">
        <v>32631</v>
      </c>
      <c r="C4691" s="2" t="s">
        <v>10859</v>
      </c>
      <c r="D4691" s="2" t="s">
        <v>3012</v>
      </c>
      <c r="E4691" s="2" t="s">
        <v>32632</v>
      </c>
      <c r="F4691" s="2" t="s">
        <v>32633</v>
      </c>
      <c r="G4691" s="2" t="s">
        <v>1168</v>
      </c>
      <c r="H4691" s="2" t="s">
        <v>32634</v>
      </c>
      <c r="I4691" s="2" t="s">
        <v>32635</v>
      </c>
      <c r="J4691" s="3" t="s">
        <v>32636</v>
      </c>
      <c r="K4691" s="4">
        <v>44626</v>
      </c>
      <c r="L4691" s="3" t="s">
        <v>32637</v>
      </c>
    </row>
    <row r="4692" spans="1:12" x14ac:dyDescent="0.2">
      <c r="A4692" s="1">
        <v>4691</v>
      </c>
      <c r="B4692" s="2" t="s">
        <v>32638</v>
      </c>
      <c r="C4692" s="2" t="s">
        <v>8454</v>
      </c>
      <c r="D4692" s="2" t="s">
        <v>10630</v>
      </c>
      <c r="E4692" s="2" t="s">
        <v>32639</v>
      </c>
      <c r="F4692" s="2" t="s">
        <v>32640</v>
      </c>
      <c r="G4692" s="2" t="s">
        <v>98</v>
      </c>
      <c r="H4692" s="2" t="s">
        <v>32641</v>
      </c>
      <c r="I4692" s="2" t="s">
        <v>32642</v>
      </c>
      <c r="J4692" s="3" t="s">
        <v>32643</v>
      </c>
      <c r="K4692" s="4">
        <v>44669</v>
      </c>
      <c r="L4692" s="3" t="s">
        <v>32644</v>
      </c>
    </row>
    <row r="4693" spans="1:12" x14ac:dyDescent="0.2">
      <c r="A4693" s="1">
        <v>4692</v>
      </c>
      <c r="B4693" s="2" t="s">
        <v>32645</v>
      </c>
      <c r="C4693" s="2" t="s">
        <v>10068</v>
      </c>
      <c r="D4693" s="2" t="s">
        <v>5077</v>
      </c>
      <c r="E4693" s="2" t="s">
        <v>32646</v>
      </c>
      <c r="F4693" s="2" t="s">
        <v>32621</v>
      </c>
      <c r="G4693" s="2" t="s">
        <v>3784</v>
      </c>
      <c r="H4693" s="2" t="s">
        <v>32647</v>
      </c>
      <c r="I4693" s="2">
        <v>3732749710</v>
      </c>
      <c r="J4693" s="3" t="s">
        <v>32648</v>
      </c>
      <c r="K4693" s="4">
        <v>44434</v>
      </c>
      <c r="L4693" s="3" t="s">
        <v>32649</v>
      </c>
    </row>
    <row r="4694" spans="1:12" x14ac:dyDescent="0.2">
      <c r="A4694" s="1">
        <v>4693</v>
      </c>
      <c r="B4694" s="2" t="s">
        <v>32650</v>
      </c>
      <c r="C4694" s="2" t="s">
        <v>1145</v>
      </c>
      <c r="D4694" s="2" t="s">
        <v>6262</v>
      </c>
      <c r="E4694" s="2" t="s">
        <v>32651</v>
      </c>
      <c r="F4694" s="2" t="s">
        <v>32652</v>
      </c>
      <c r="G4694" s="2" t="s">
        <v>1032</v>
      </c>
      <c r="H4694" s="2" t="s">
        <v>32653</v>
      </c>
      <c r="I4694" s="2">
        <v>718533231</v>
      </c>
      <c r="J4694" s="3" t="s">
        <v>32654</v>
      </c>
      <c r="K4694" s="4">
        <v>44690</v>
      </c>
      <c r="L4694" s="3" t="s">
        <v>32655</v>
      </c>
    </row>
    <row r="4695" spans="1:12" x14ac:dyDescent="0.2">
      <c r="A4695" s="1">
        <v>4694</v>
      </c>
      <c r="B4695" s="2" t="s">
        <v>32656</v>
      </c>
      <c r="C4695" s="2" t="s">
        <v>784</v>
      </c>
      <c r="D4695" s="2" t="s">
        <v>4459</v>
      </c>
      <c r="E4695" s="2" t="s">
        <v>32657</v>
      </c>
      <c r="F4695" s="2" t="s">
        <v>32658</v>
      </c>
      <c r="G4695" s="2" t="s">
        <v>89</v>
      </c>
      <c r="H4695" s="2" t="s">
        <v>32659</v>
      </c>
      <c r="I4695" s="2" t="s">
        <v>32660</v>
      </c>
      <c r="J4695" s="3" t="s">
        <v>32661</v>
      </c>
      <c r="K4695" s="4">
        <v>44613</v>
      </c>
      <c r="L4695" s="3" t="s">
        <v>32662</v>
      </c>
    </row>
    <row r="4696" spans="1:12" x14ac:dyDescent="0.2">
      <c r="A4696" s="1">
        <v>4695</v>
      </c>
      <c r="B4696" s="2" t="s">
        <v>32663</v>
      </c>
      <c r="C4696" s="2" t="s">
        <v>14763</v>
      </c>
      <c r="D4696" s="2" t="s">
        <v>5144</v>
      </c>
      <c r="E4696" s="2" t="s">
        <v>32664</v>
      </c>
      <c r="F4696" s="2" t="s">
        <v>32665</v>
      </c>
      <c r="G4696" s="2" t="s">
        <v>437</v>
      </c>
      <c r="H4696" s="2" t="s">
        <v>32666</v>
      </c>
      <c r="I4696" s="2" t="s">
        <v>32667</v>
      </c>
      <c r="J4696" s="3" t="s">
        <v>32668</v>
      </c>
      <c r="K4696" s="4">
        <v>44029</v>
      </c>
      <c r="L4696" s="3" t="s">
        <v>32669</v>
      </c>
    </row>
    <row r="4697" spans="1:12" x14ac:dyDescent="0.2">
      <c r="A4697" s="1">
        <v>4696</v>
      </c>
      <c r="B4697" s="2" t="s">
        <v>32670</v>
      </c>
      <c r="C4697" s="2" t="s">
        <v>1485</v>
      </c>
      <c r="D4697" s="2" t="s">
        <v>640</v>
      </c>
      <c r="E4697" s="2" t="s">
        <v>32671</v>
      </c>
      <c r="F4697" s="2" t="s">
        <v>32672</v>
      </c>
      <c r="G4697" s="2" t="s">
        <v>1627</v>
      </c>
      <c r="H4697" s="2" t="s">
        <v>32673</v>
      </c>
      <c r="I4697" s="2" t="s">
        <v>32674</v>
      </c>
      <c r="J4697" s="3" t="s">
        <v>32675</v>
      </c>
      <c r="K4697" s="4">
        <v>44130</v>
      </c>
      <c r="L4697" s="3" t="s">
        <v>32676</v>
      </c>
    </row>
    <row r="4698" spans="1:12" x14ac:dyDescent="0.2">
      <c r="A4698" s="1">
        <v>4697</v>
      </c>
      <c r="B4698" s="2" t="s">
        <v>32677</v>
      </c>
      <c r="C4698" s="2" t="s">
        <v>2048</v>
      </c>
      <c r="D4698" s="2" t="s">
        <v>4064</v>
      </c>
      <c r="E4698" s="2" t="s">
        <v>22073</v>
      </c>
      <c r="F4698" s="2" t="s">
        <v>32678</v>
      </c>
      <c r="G4698" s="2" t="s">
        <v>1158</v>
      </c>
      <c r="H4698" s="2">
        <v>5913132282</v>
      </c>
      <c r="I4698" s="2" t="s">
        <v>32679</v>
      </c>
      <c r="J4698" s="3" t="s">
        <v>32680</v>
      </c>
      <c r="K4698" s="4">
        <v>44310</v>
      </c>
      <c r="L4698" s="3" t="s">
        <v>32511</v>
      </c>
    </row>
    <row r="4699" spans="1:12" x14ac:dyDescent="0.2">
      <c r="A4699" s="1">
        <v>4698</v>
      </c>
      <c r="B4699" s="2" t="s">
        <v>32681</v>
      </c>
      <c r="C4699" s="2" t="s">
        <v>992</v>
      </c>
      <c r="D4699" s="2" t="s">
        <v>3973</v>
      </c>
      <c r="E4699" s="2" t="s">
        <v>32682</v>
      </c>
      <c r="F4699" s="2" t="s">
        <v>32683</v>
      </c>
      <c r="G4699" s="2" t="s">
        <v>171</v>
      </c>
      <c r="H4699" s="2" t="s">
        <v>32684</v>
      </c>
      <c r="I4699" s="2" t="s">
        <v>32685</v>
      </c>
      <c r="J4699" s="3" t="s">
        <v>32686</v>
      </c>
      <c r="K4699" s="4">
        <v>43932</v>
      </c>
      <c r="L4699" s="3" t="s">
        <v>19782</v>
      </c>
    </row>
    <row r="4700" spans="1:12" x14ac:dyDescent="0.2">
      <c r="A4700" s="1">
        <v>4699</v>
      </c>
      <c r="B4700" s="2" t="s">
        <v>32687</v>
      </c>
      <c r="C4700" s="2" t="s">
        <v>8020</v>
      </c>
      <c r="D4700" s="2" t="s">
        <v>11546</v>
      </c>
      <c r="E4700" s="2" t="s">
        <v>32688</v>
      </c>
      <c r="F4700" s="2" t="s">
        <v>32689</v>
      </c>
      <c r="G4700" s="2" t="s">
        <v>3133</v>
      </c>
      <c r="H4700" s="2" t="s">
        <v>32690</v>
      </c>
      <c r="I4700" s="2" t="s">
        <v>32691</v>
      </c>
      <c r="J4700" s="3" t="s">
        <v>32692</v>
      </c>
      <c r="K4700" s="4">
        <v>44612</v>
      </c>
      <c r="L4700" s="3" t="s">
        <v>32693</v>
      </c>
    </row>
    <row r="4701" spans="1:12" x14ac:dyDescent="0.2">
      <c r="A4701" s="1">
        <v>4700</v>
      </c>
      <c r="B4701" s="2" t="s">
        <v>32694</v>
      </c>
      <c r="C4701" s="2" t="s">
        <v>3410</v>
      </c>
      <c r="D4701" s="2" t="s">
        <v>7804</v>
      </c>
      <c r="E4701" s="2" t="s">
        <v>32695</v>
      </c>
      <c r="F4701" s="2" t="s">
        <v>32696</v>
      </c>
      <c r="G4701" s="2" t="s">
        <v>2015</v>
      </c>
      <c r="H4701" s="2">
        <v>6375843205</v>
      </c>
      <c r="I4701" s="2" t="s">
        <v>32697</v>
      </c>
      <c r="J4701" s="3" t="s">
        <v>32698</v>
      </c>
      <c r="K4701" s="4">
        <v>44663</v>
      </c>
      <c r="L4701" s="3" t="s">
        <v>32699</v>
      </c>
    </row>
    <row r="4702" spans="1:12" x14ac:dyDescent="0.2">
      <c r="A4702" s="1">
        <v>4701</v>
      </c>
      <c r="B4702" s="2" t="s">
        <v>32700</v>
      </c>
      <c r="C4702" s="2" t="s">
        <v>3751</v>
      </c>
      <c r="D4702" s="2" t="s">
        <v>5046</v>
      </c>
      <c r="E4702" s="2" t="s">
        <v>32701</v>
      </c>
      <c r="F4702" s="2" t="s">
        <v>32702</v>
      </c>
      <c r="G4702" s="2" t="s">
        <v>72</v>
      </c>
      <c r="H4702" s="2" t="s">
        <v>32703</v>
      </c>
      <c r="I4702" s="2" t="s">
        <v>32704</v>
      </c>
      <c r="J4702" s="3" t="s">
        <v>32705</v>
      </c>
      <c r="K4702" s="4">
        <v>44097</v>
      </c>
      <c r="L4702" s="3" t="s">
        <v>32706</v>
      </c>
    </row>
    <row r="4703" spans="1:12" x14ac:dyDescent="0.2">
      <c r="A4703" s="1">
        <v>4702</v>
      </c>
      <c r="B4703" s="2" t="s">
        <v>32707</v>
      </c>
      <c r="C4703" s="2" t="s">
        <v>472</v>
      </c>
      <c r="D4703" s="2" t="s">
        <v>15235</v>
      </c>
      <c r="E4703" s="2" t="s">
        <v>32708</v>
      </c>
      <c r="F4703" s="2" t="s">
        <v>32709</v>
      </c>
      <c r="G4703" s="2" t="s">
        <v>1437</v>
      </c>
      <c r="H4703" s="2" t="s">
        <v>32710</v>
      </c>
      <c r="I4703" s="2" t="s">
        <v>32711</v>
      </c>
      <c r="J4703" s="3" t="s">
        <v>32712</v>
      </c>
      <c r="K4703" s="4">
        <v>44067</v>
      </c>
      <c r="L4703" s="3" t="s">
        <v>32713</v>
      </c>
    </row>
    <row r="4704" spans="1:12" x14ac:dyDescent="0.2">
      <c r="A4704" s="1">
        <v>4703</v>
      </c>
      <c r="B4704" s="2" t="s">
        <v>32714</v>
      </c>
      <c r="C4704" s="2" t="s">
        <v>7512</v>
      </c>
      <c r="D4704" s="2" t="s">
        <v>15885</v>
      </c>
      <c r="E4704" s="2" t="s">
        <v>32715</v>
      </c>
      <c r="F4704" s="2" t="s">
        <v>32716</v>
      </c>
      <c r="G4704" s="2" t="s">
        <v>1222</v>
      </c>
      <c r="H4704" s="2" t="s">
        <v>32717</v>
      </c>
      <c r="I4704" s="2">
        <f>1-858-563-4071</f>
        <v>-5491</v>
      </c>
      <c r="J4704" s="3" t="s">
        <v>32718</v>
      </c>
      <c r="K4704" s="4">
        <v>44667</v>
      </c>
      <c r="L4704" s="3" t="s">
        <v>32719</v>
      </c>
    </row>
    <row r="4705" spans="1:12" x14ac:dyDescent="0.2">
      <c r="A4705" s="1">
        <v>4704</v>
      </c>
      <c r="B4705" s="2" t="s">
        <v>32720</v>
      </c>
      <c r="C4705" s="2" t="s">
        <v>61</v>
      </c>
      <c r="D4705" s="2" t="s">
        <v>10492</v>
      </c>
      <c r="E4705" s="2" t="s">
        <v>32721</v>
      </c>
      <c r="F4705" s="2" t="s">
        <v>32722</v>
      </c>
      <c r="G4705" s="2" t="s">
        <v>3640</v>
      </c>
      <c r="H4705" s="2" t="s">
        <v>32723</v>
      </c>
      <c r="I4705" s="2">
        <v>7847573968</v>
      </c>
      <c r="J4705" s="3" t="s">
        <v>32724</v>
      </c>
      <c r="K4705" s="4">
        <v>44095</v>
      </c>
      <c r="L4705" s="3" t="s">
        <v>32725</v>
      </c>
    </row>
    <row r="4706" spans="1:12" x14ac:dyDescent="0.2">
      <c r="A4706" s="1">
        <v>4705</v>
      </c>
      <c r="B4706" s="2" t="s">
        <v>32726</v>
      </c>
      <c r="C4706" s="2" t="s">
        <v>1652</v>
      </c>
      <c r="D4706" s="2" t="s">
        <v>1370</v>
      </c>
      <c r="E4706" s="2" t="s">
        <v>32727</v>
      </c>
      <c r="F4706" s="2" t="s">
        <v>32728</v>
      </c>
      <c r="G4706" s="2" t="s">
        <v>892</v>
      </c>
      <c r="H4706" s="2" t="s">
        <v>32729</v>
      </c>
      <c r="I4706" s="2" t="s">
        <v>32730</v>
      </c>
      <c r="J4706" s="3" t="s">
        <v>32731</v>
      </c>
      <c r="K4706" s="4">
        <v>43931</v>
      </c>
      <c r="L4706" s="3" t="s">
        <v>1631</v>
      </c>
    </row>
    <row r="4707" spans="1:12" x14ac:dyDescent="0.2">
      <c r="A4707" s="1">
        <v>4706</v>
      </c>
      <c r="B4707" s="2" t="s">
        <v>32732</v>
      </c>
      <c r="C4707" s="2" t="s">
        <v>7839</v>
      </c>
      <c r="D4707" s="2" t="s">
        <v>10253</v>
      </c>
      <c r="E4707" s="2" t="s">
        <v>32733</v>
      </c>
      <c r="F4707" s="2" t="s">
        <v>32734</v>
      </c>
      <c r="G4707" s="2" t="s">
        <v>4149</v>
      </c>
      <c r="H4707" s="2" t="s">
        <v>32735</v>
      </c>
      <c r="I4707" s="2">
        <v>1009613504</v>
      </c>
      <c r="J4707" s="3" t="s">
        <v>32736</v>
      </c>
      <c r="K4707" s="4">
        <v>44615</v>
      </c>
      <c r="L4707" s="3" t="s">
        <v>18264</v>
      </c>
    </row>
    <row r="4708" spans="1:12" x14ac:dyDescent="0.2">
      <c r="A4708" s="1">
        <v>4707</v>
      </c>
      <c r="B4708" s="2" t="s">
        <v>32737</v>
      </c>
      <c r="C4708" s="2" t="s">
        <v>1698</v>
      </c>
      <c r="D4708" s="2" t="s">
        <v>15299</v>
      </c>
      <c r="E4708" s="2" t="s">
        <v>32738</v>
      </c>
      <c r="F4708" s="2" t="s">
        <v>32739</v>
      </c>
      <c r="G4708" s="2" t="s">
        <v>635</v>
      </c>
      <c r="H4708" s="2" t="s">
        <v>32740</v>
      </c>
      <c r="I4708" s="2" t="s">
        <v>32741</v>
      </c>
      <c r="J4708" s="3" t="s">
        <v>32742</v>
      </c>
      <c r="K4708" s="4">
        <v>44450</v>
      </c>
      <c r="L4708" s="3" t="s">
        <v>32743</v>
      </c>
    </row>
    <row r="4709" spans="1:12" x14ac:dyDescent="0.2">
      <c r="A4709" s="1">
        <v>4708</v>
      </c>
      <c r="B4709" s="2" t="s">
        <v>32744</v>
      </c>
      <c r="C4709" s="2" t="s">
        <v>6246</v>
      </c>
      <c r="D4709" s="2" t="s">
        <v>244</v>
      </c>
      <c r="E4709" s="2" t="s">
        <v>32745</v>
      </c>
      <c r="F4709" s="2" t="s">
        <v>32746</v>
      </c>
      <c r="G4709" s="2" t="s">
        <v>7170</v>
      </c>
      <c r="H4709" s="2" t="s">
        <v>32747</v>
      </c>
      <c r="I4709" s="2" t="s">
        <v>32748</v>
      </c>
      <c r="J4709" s="3" t="s">
        <v>32749</v>
      </c>
      <c r="K4709" s="4">
        <v>44122</v>
      </c>
      <c r="L4709" s="3" t="s">
        <v>12229</v>
      </c>
    </row>
    <row r="4710" spans="1:12" x14ac:dyDescent="0.2">
      <c r="A4710" s="1">
        <v>4709</v>
      </c>
      <c r="B4710" s="2" t="s">
        <v>32750</v>
      </c>
      <c r="C4710" s="2" t="s">
        <v>346</v>
      </c>
      <c r="D4710" s="2" t="s">
        <v>4325</v>
      </c>
      <c r="E4710" s="2" t="s">
        <v>32751</v>
      </c>
      <c r="F4710" s="2" t="s">
        <v>32752</v>
      </c>
      <c r="G4710" s="2" t="s">
        <v>2653</v>
      </c>
      <c r="H4710" s="2" t="s">
        <v>32753</v>
      </c>
      <c r="I4710" s="2" t="s">
        <v>32754</v>
      </c>
      <c r="J4710" s="3" t="s">
        <v>32755</v>
      </c>
      <c r="K4710" s="4">
        <v>44010</v>
      </c>
      <c r="L4710" s="3" t="s">
        <v>4541</v>
      </c>
    </row>
    <row r="4711" spans="1:12" x14ac:dyDescent="0.2">
      <c r="A4711" s="1">
        <v>4710</v>
      </c>
      <c r="B4711" s="2" t="s">
        <v>32756</v>
      </c>
      <c r="C4711" s="2" t="s">
        <v>3877</v>
      </c>
      <c r="D4711" s="2" t="s">
        <v>9104</v>
      </c>
      <c r="E4711" s="2" t="s">
        <v>32757</v>
      </c>
      <c r="F4711" s="2" t="s">
        <v>15251</v>
      </c>
      <c r="G4711" s="2" t="s">
        <v>816</v>
      </c>
      <c r="H4711" s="2" t="s">
        <v>32758</v>
      </c>
      <c r="I4711" s="2" t="s">
        <v>32759</v>
      </c>
      <c r="J4711" s="3" t="s">
        <v>32760</v>
      </c>
      <c r="K4711" s="4">
        <v>44400</v>
      </c>
      <c r="L4711" s="3" t="s">
        <v>32761</v>
      </c>
    </row>
    <row r="4712" spans="1:12" x14ac:dyDescent="0.2">
      <c r="A4712" s="1">
        <v>4711</v>
      </c>
      <c r="B4712" s="2" t="s">
        <v>32762</v>
      </c>
      <c r="C4712" s="2" t="s">
        <v>719</v>
      </c>
      <c r="D4712" s="2" t="s">
        <v>6532</v>
      </c>
      <c r="E4712" s="2" t="s">
        <v>32763</v>
      </c>
      <c r="F4712" s="2" t="s">
        <v>2687</v>
      </c>
      <c r="G4712" s="2" t="s">
        <v>2515</v>
      </c>
      <c r="H4712" s="2" t="s">
        <v>32764</v>
      </c>
      <c r="I4712" s="2" t="s">
        <v>32765</v>
      </c>
      <c r="J4712" s="3" t="s">
        <v>32766</v>
      </c>
      <c r="K4712" s="4">
        <v>44151</v>
      </c>
      <c r="L4712" s="3" t="s">
        <v>20818</v>
      </c>
    </row>
    <row r="4713" spans="1:12" x14ac:dyDescent="0.2">
      <c r="A4713" s="1">
        <v>4712</v>
      </c>
      <c r="B4713" s="2" t="s">
        <v>32767</v>
      </c>
      <c r="C4713" s="2" t="s">
        <v>270</v>
      </c>
      <c r="D4713" s="2" t="s">
        <v>366</v>
      </c>
      <c r="E4713" s="2" t="s">
        <v>32768</v>
      </c>
      <c r="F4713" s="2" t="s">
        <v>32769</v>
      </c>
      <c r="G4713" s="2" t="s">
        <v>1591</v>
      </c>
      <c r="H4713" s="2" t="s">
        <v>32770</v>
      </c>
      <c r="I4713" s="2" t="s">
        <v>32771</v>
      </c>
      <c r="J4713" s="3" t="s">
        <v>32772</v>
      </c>
      <c r="K4713" s="4">
        <v>44201</v>
      </c>
      <c r="L4713" s="3" t="s">
        <v>9074</v>
      </c>
    </row>
    <row r="4714" spans="1:12" x14ac:dyDescent="0.2">
      <c r="A4714" s="1">
        <v>4713</v>
      </c>
      <c r="B4714" s="2" t="s">
        <v>32773</v>
      </c>
      <c r="C4714" s="2" t="s">
        <v>831</v>
      </c>
      <c r="D4714" s="2" t="s">
        <v>6655</v>
      </c>
      <c r="E4714" s="2" t="s">
        <v>32774</v>
      </c>
      <c r="F4714" s="2" t="s">
        <v>32775</v>
      </c>
      <c r="G4714" s="2" t="s">
        <v>770</v>
      </c>
      <c r="H4714" s="2" t="s">
        <v>32776</v>
      </c>
      <c r="I4714" s="2" t="s">
        <v>32777</v>
      </c>
      <c r="J4714" s="3" t="s">
        <v>32778</v>
      </c>
      <c r="K4714" s="4">
        <v>44175</v>
      </c>
      <c r="L4714" s="3" t="s">
        <v>32779</v>
      </c>
    </row>
    <row r="4715" spans="1:12" x14ac:dyDescent="0.2">
      <c r="A4715" s="1">
        <v>4714</v>
      </c>
      <c r="B4715" s="2" t="s">
        <v>32780</v>
      </c>
      <c r="C4715" s="2" t="s">
        <v>972</v>
      </c>
      <c r="D4715" s="2" t="s">
        <v>12498</v>
      </c>
      <c r="E4715" s="2" t="s">
        <v>32781</v>
      </c>
      <c r="F4715" s="2" t="s">
        <v>32782</v>
      </c>
      <c r="G4715" s="2" t="s">
        <v>1801</v>
      </c>
      <c r="H4715" s="2" t="s">
        <v>32783</v>
      </c>
      <c r="I4715" s="2">
        <v>4340626385</v>
      </c>
      <c r="J4715" s="3" t="s">
        <v>32784</v>
      </c>
      <c r="K4715" s="4">
        <v>44412</v>
      </c>
      <c r="L4715" s="3" t="s">
        <v>32785</v>
      </c>
    </row>
    <row r="4716" spans="1:12" x14ac:dyDescent="0.2">
      <c r="A4716" s="1">
        <v>4715</v>
      </c>
      <c r="B4716" s="2" t="s">
        <v>32786</v>
      </c>
      <c r="C4716" s="2" t="s">
        <v>4048</v>
      </c>
      <c r="D4716" s="2" t="s">
        <v>596</v>
      </c>
      <c r="E4716" s="2" t="s">
        <v>32787</v>
      </c>
      <c r="F4716" s="2" t="s">
        <v>7617</v>
      </c>
      <c r="G4716" s="2" t="s">
        <v>1637</v>
      </c>
      <c r="H4716" s="2" t="s">
        <v>32788</v>
      </c>
      <c r="I4716" s="2" t="s">
        <v>32789</v>
      </c>
      <c r="J4716" s="3" t="s">
        <v>32790</v>
      </c>
      <c r="K4716" s="4">
        <v>44203</v>
      </c>
      <c r="L4716" s="3" t="s">
        <v>32791</v>
      </c>
    </row>
    <row r="4717" spans="1:12" x14ac:dyDescent="0.2">
      <c r="A4717" s="1">
        <v>4716</v>
      </c>
      <c r="B4717" s="2" t="s">
        <v>32792</v>
      </c>
      <c r="C4717" s="2" t="s">
        <v>8454</v>
      </c>
      <c r="D4717" s="2" t="s">
        <v>861</v>
      </c>
      <c r="E4717" s="2" t="s">
        <v>32793</v>
      </c>
      <c r="F4717" s="2" t="s">
        <v>32794</v>
      </c>
      <c r="G4717" s="2" t="s">
        <v>1973</v>
      </c>
      <c r="H4717" s="2" t="s">
        <v>32795</v>
      </c>
      <c r="I4717" s="2" t="s">
        <v>32796</v>
      </c>
      <c r="J4717" s="3" t="s">
        <v>32797</v>
      </c>
      <c r="K4717" s="4">
        <v>44450</v>
      </c>
      <c r="L4717" s="3" t="s">
        <v>7024</v>
      </c>
    </row>
    <row r="4718" spans="1:12" x14ac:dyDescent="0.2">
      <c r="A4718" s="1">
        <v>4717</v>
      </c>
      <c r="B4718" s="2" t="s">
        <v>32798</v>
      </c>
      <c r="C4718" s="2" t="s">
        <v>3029</v>
      </c>
      <c r="D4718" s="2" t="s">
        <v>12839</v>
      </c>
      <c r="E4718" s="2" t="s">
        <v>32799</v>
      </c>
      <c r="F4718" s="2" t="s">
        <v>25925</v>
      </c>
      <c r="G4718" s="2" t="s">
        <v>467</v>
      </c>
      <c r="H4718" s="2">
        <v>4339893117</v>
      </c>
      <c r="I4718" s="2">
        <v>1216564766</v>
      </c>
      <c r="J4718" s="3" t="s">
        <v>32800</v>
      </c>
      <c r="K4718" s="4">
        <v>43936</v>
      </c>
      <c r="L4718" s="3" t="s">
        <v>32801</v>
      </c>
    </row>
    <row r="4719" spans="1:12" x14ac:dyDescent="0.2">
      <c r="A4719" s="1">
        <v>4718</v>
      </c>
      <c r="B4719" s="2" t="s">
        <v>32802</v>
      </c>
      <c r="C4719" s="2" t="s">
        <v>3139</v>
      </c>
      <c r="D4719" s="2" t="s">
        <v>5730</v>
      </c>
      <c r="E4719" s="2" t="s">
        <v>32803</v>
      </c>
      <c r="F4719" s="2" t="s">
        <v>32804</v>
      </c>
      <c r="G4719" s="2" t="s">
        <v>2403</v>
      </c>
      <c r="H4719" s="2" t="s">
        <v>32805</v>
      </c>
      <c r="I4719" s="2">
        <v>7420484061</v>
      </c>
      <c r="J4719" s="3" t="s">
        <v>32806</v>
      </c>
      <c r="K4719" s="4">
        <v>43854</v>
      </c>
      <c r="L4719" s="3" t="s">
        <v>32807</v>
      </c>
    </row>
    <row r="4720" spans="1:12" x14ac:dyDescent="0.2">
      <c r="A4720" s="1">
        <v>4719</v>
      </c>
      <c r="B4720" s="2" t="s">
        <v>32808</v>
      </c>
      <c r="C4720" s="2" t="s">
        <v>16712</v>
      </c>
      <c r="D4720" s="2" t="s">
        <v>16652</v>
      </c>
      <c r="E4720" s="2" t="s">
        <v>32809</v>
      </c>
      <c r="F4720" s="2" t="s">
        <v>32810</v>
      </c>
      <c r="G4720" s="2" t="s">
        <v>44</v>
      </c>
      <c r="H4720" s="2" t="s">
        <v>32811</v>
      </c>
      <c r="I4720" s="2" t="s">
        <v>32812</v>
      </c>
      <c r="J4720" s="3" t="s">
        <v>32813</v>
      </c>
      <c r="K4720" s="4">
        <v>43907</v>
      </c>
      <c r="L4720" s="3" t="s">
        <v>32814</v>
      </c>
    </row>
    <row r="4721" spans="1:12" x14ac:dyDescent="0.2">
      <c r="A4721" s="1">
        <v>4720</v>
      </c>
      <c r="B4721" s="2" t="s">
        <v>32815</v>
      </c>
      <c r="C4721" s="2" t="s">
        <v>595</v>
      </c>
      <c r="D4721" s="2" t="s">
        <v>17271</v>
      </c>
      <c r="E4721" s="2" t="s">
        <v>32816</v>
      </c>
      <c r="F4721" s="2" t="s">
        <v>32817</v>
      </c>
      <c r="G4721" s="2" t="s">
        <v>1738</v>
      </c>
      <c r="H4721" s="2" t="s">
        <v>32818</v>
      </c>
      <c r="I4721" s="2" t="s">
        <v>32819</v>
      </c>
      <c r="J4721" s="3" t="s">
        <v>32820</v>
      </c>
      <c r="K4721" s="4">
        <v>44346</v>
      </c>
      <c r="L4721" s="3" t="s">
        <v>32821</v>
      </c>
    </row>
    <row r="4722" spans="1:12" x14ac:dyDescent="0.2">
      <c r="A4722" s="1">
        <v>4721</v>
      </c>
      <c r="B4722" s="2" t="s">
        <v>32822</v>
      </c>
      <c r="C4722" s="2" t="s">
        <v>2743</v>
      </c>
      <c r="D4722" s="2" t="s">
        <v>15710</v>
      </c>
      <c r="E4722" s="2" t="s">
        <v>32823</v>
      </c>
      <c r="F4722" s="2" t="s">
        <v>32824</v>
      </c>
      <c r="G4722" s="2" t="s">
        <v>457</v>
      </c>
      <c r="H4722" s="2">
        <f>1-367-238-534</f>
        <v>-1138</v>
      </c>
      <c r="I4722" s="2" t="s">
        <v>32825</v>
      </c>
      <c r="J4722" s="3" t="s">
        <v>32826</v>
      </c>
      <c r="K4722" s="4">
        <v>44034</v>
      </c>
      <c r="L4722" s="3" t="s">
        <v>32827</v>
      </c>
    </row>
    <row r="4723" spans="1:12" x14ac:dyDescent="0.2">
      <c r="A4723" s="1">
        <v>4722</v>
      </c>
      <c r="B4723" s="2" t="s">
        <v>32828</v>
      </c>
      <c r="C4723" s="2" t="s">
        <v>3597</v>
      </c>
      <c r="D4723" s="2" t="s">
        <v>8476</v>
      </c>
      <c r="E4723" s="2" t="s">
        <v>32829</v>
      </c>
      <c r="F4723" s="2" t="s">
        <v>32830</v>
      </c>
      <c r="G4723" s="2" t="s">
        <v>5328</v>
      </c>
      <c r="H4723" s="2" t="s">
        <v>32831</v>
      </c>
      <c r="I4723" s="2" t="s">
        <v>32832</v>
      </c>
      <c r="J4723" s="3" t="s">
        <v>32833</v>
      </c>
      <c r="K4723" s="4">
        <v>44707</v>
      </c>
      <c r="L4723" s="3" t="s">
        <v>32834</v>
      </c>
    </row>
    <row r="4724" spans="1:12" x14ac:dyDescent="0.2">
      <c r="A4724" s="1">
        <v>4723</v>
      </c>
      <c r="B4724" s="2" t="s">
        <v>32835</v>
      </c>
      <c r="C4724" s="2" t="s">
        <v>3743</v>
      </c>
      <c r="D4724" s="2" t="s">
        <v>19483</v>
      </c>
      <c r="E4724" s="2" t="s">
        <v>32836</v>
      </c>
      <c r="F4724" s="2" t="s">
        <v>32837</v>
      </c>
      <c r="G4724" s="2" t="s">
        <v>2089</v>
      </c>
      <c r="H4724" s="2" t="s">
        <v>32838</v>
      </c>
      <c r="I4724" s="2" t="s">
        <v>32839</v>
      </c>
      <c r="J4724" s="3" t="s">
        <v>32840</v>
      </c>
      <c r="K4724" s="4">
        <v>44429</v>
      </c>
      <c r="L4724" s="3" t="s">
        <v>23396</v>
      </c>
    </row>
    <row r="4725" spans="1:12" x14ac:dyDescent="0.2">
      <c r="A4725" s="1">
        <v>4724</v>
      </c>
      <c r="B4725" s="2" t="s">
        <v>32841</v>
      </c>
      <c r="C4725" s="2" t="s">
        <v>3838</v>
      </c>
      <c r="D4725" s="2" t="s">
        <v>12983</v>
      </c>
      <c r="E4725" s="2" t="s">
        <v>32842</v>
      </c>
      <c r="F4725" s="2" t="s">
        <v>32843</v>
      </c>
      <c r="G4725" s="2" t="s">
        <v>4042</v>
      </c>
      <c r="H4725" s="2" t="s">
        <v>32844</v>
      </c>
      <c r="I4725" s="2" t="s">
        <v>32845</v>
      </c>
      <c r="J4725" s="3" t="s">
        <v>32846</v>
      </c>
      <c r="K4725" s="4">
        <v>44303</v>
      </c>
      <c r="L4725" s="3" t="s">
        <v>20892</v>
      </c>
    </row>
    <row r="4726" spans="1:12" x14ac:dyDescent="0.2">
      <c r="A4726" s="1">
        <v>4725</v>
      </c>
      <c r="B4726" s="2" t="s">
        <v>32847</v>
      </c>
      <c r="C4726" s="2" t="s">
        <v>13218</v>
      </c>
      <c r="D4726" s="2" t="s">
        <v>4663</v>
      </c>
      <c r="E4726" s="2" t="s">
        <v>32848</v>
      </c>
      <c r="F4726" s="2" t="s">
        <v>32849</v>
      </c>
      <c r="G4726" s="2" t="s">
        <v>2859</v>
      </c>
      <c r="H4726" s="2" t="s">
        <v>32850</v>
      </c>
      <c r="I4726" s="2" t="s">
        <v>32851</v>
      </c>
      <c r="J4726" s="3" t="s">
        <v>32852</v>
      </c>
      <c r="K4726" s="4">
        <v>44153</v>
      </c>
      <c r="L4726" s="3" t="s">
        <v>32853</v>
      </c>
    </row>
    <row r="4727" spans="1:12" x14ac:dyDescent="0.2">
      <c r="A4727" s="1">
        <v>4726</v>
      </c>
      <c r="B4727" s="2" t="s">
        <v>32854</v>
      </c>
      <c r="C4727" s="2" t="s">
        <v>13561</v>
      </c>
      <c r="D4727" s="2" t="s">
        <v>26688</v>
      </c>
      <c r="E4727" s="2" t="s">
        <v>32855</v>
      </c>
      <c r="F4727" s="2" t="s">
        <v>32856</v>
      </c>
      <c r="G4727" s="2" t="s">
        <v>779</v>
      </c>
      <c r="H4727" s="2">
        <f>1-104-434-8903</f>
        <v>-9440</v>
      </c>
      <c r="I4727" s="2" t="s">
        <v>32857</v>
      </c>
      <c r="J4727" s="3" t="s">
        <v>32858</v>
      </c>
      <c r="K4727" s="4">
        <v>44626</v>
      </c>
      <c r="L4727" s="3" t="s">
        <v>32859</v>
      </c>
    </row>
    <row r="4728" spans="1:12" x14ac:dyDescent="0.2">
      <c r="A4728" s="1">
        <v>4727</v>
      </c>
      <c r="B4728" s="2" t="s">
        <v>32860</v>
      </c>
      <c r="C4728" s="2" t="s">
        <v>5532</v>
      </c>
      <c r="D4728" s="2" t="s">
        <v>19448</v>
      </c>
      <c r="E4728" s="2" t="s">
        <v>26075</v>
      </c>
      <c r="F4728" s="2" t="s">
        <v>32861</v>
      </c>
      <c r="G4728" s="2" t="s">
        <v>723</v>
      </c>
      <c r="H4728" s="2" t="s">
        <v>32862</v>
      </c>
      <c r="I4728" s="2" t="s">
        <v>32863</v>
      </c>
      <c r="J4728" s="3" t="s">
        <v>32864</v>
      </c>
      <c r="K4728" s="4">
        <v>44300</v>
      </c>
      <c r="L4728" s="3" t="s">
        <v>32865</v>
      </c>
    </row>
    <row r="4729" spans="1:12" x14ac:dyDescent="0.2">
      <c r="A4729" s="1">
        <v>4728</v>
      </c>
      <c r="B4729" s="2" t="s">
        <v>32866</v>
      </c>
      <c r="C4729" s="2" t="s">
        <v>3994</v>
      </c>
      <c r="D4729" s="2" t="s">
        <v>1409</v>
      </c>
      <c r="E4729" s="2" t="s">
        <v>32867</v>
      </c>
      <c r="F4729" s="2" t="s">
        <v>32868</v>
      </c>
      <c r="G4729" s="2" t="s">
        <v>1506</v>
      </c>
      <c r="H4729" s="2" t="s">
        <v>32869</v>
      </c>
      <c r="I4729" s="2" t="s">
        <v>32870</v>
      </c>
      <c r="J4729" s="3" t="s">
        <v>32871</v>
      </c>
      <c r="K4729" s="4">
        <v>44039</v>
      </c>
      <c r="L4729" s="3" t="s">
        <v>32872</v>
      </c>
    </row>
    <row r="4730" spans="1:12" x14ac:dyDescent="0.2">
      <c r="A4730" s="1">
        <v>4729</v>
      </c>
      <c r="B4730" s="2" t="s">
        <v>32873</v>
      </c>
      <c r="C4730" s="2" t="s">
        <v>6455</v>
      </c>
      <c r="D4730" s="2" t="s">
        <v>6663</v>
      </c>
      <c r="E4730" s="2" t="s">
        <v>32874</v>
      </c>
      <c r="F4730" s="2" t="s">
        <v>32875</v>
      </c>
      <c r="G4730" s="2" t="s">
        <v>816</v>
      </c>
      <c r="H4730" s="2" t="s">
        <v>32876</v>
      </c>
      <c r="I4730" s="2" t="s">
        <v>32877</v>
      </c>
      <c r="J4730" s="3" t="s">
        <v>32878</v>
      </c>
      <c r="K4730" s="4">
        <v>44514</v>
      </c>
      <c r="L4730" s="3" t="s">
        <v>32879</v>
      </c>
    </row>
    <row r="4731" spans="1:12" x14ac:dyDescent="0.2">
      <c r="A4731" s="1">
        <v>4730</v>
      </c>
      <c r="B4731" s="2" t="s">
        <v>32880</v>
      </c>
      <c r="C4731" s="2" t="s">
        <v>6555</v>
      </c>
      <c r="D4731" s="2" t="s">
        <v>3384</v>
      </c>
      <c r="E4731" s="2" t="s">
        <v>32881</v>
      </c>
      <c r="F4731" s="2" t="s">
        <v>32882</v>
      </c>
      <c r="G4731" s="2" t="s">
        <v>5822</v>
      </c>
      <c r="H4731" s="2" t="s">
        <v>32883</v>
      </c>
      <c r="I4731" s="2" t="s">
        <v>32884</v>
      </c>
      <c r="J4731" s="3" t="s">
        <v>32885</v>
      </c>
      <c r="K4731" s="4">
        <v>44345</v>
      </c>
      <c r="L4731" s="3" t="s">
        <v>32886</v>
      </c>
    </row>
    <row r="4732" spans="1:12" x14ac:dyDescent="0.2">
      <c r="A4732" s="1">
        <v>4731</v>
      </c>
      <c r="B4732" s="2" t="s">
        <v>32887</v>
      </c>
      <c r="C4732" s="2" t="s">
        <v>1192</v>
      </c>
      <c r="D4732" s="2" t="s">
        <v>14</v>
      </c>
      <c r="E4732" s="2" t="s">
        <v>32888</v>
      </c>
      <c r="F4732" s="2" t="s">
        <v>32889</v>
      </c>
      <c r="G4732" s="2" t="s">
        <v>301</v>
      </c>
      <c r="H4732" s="2">
        <v>1001659568</v>
      </c>
      <c r="I4732" s="2" t="s">
        <v>32890</v>
      </c>
      <c r="J4732" s="3" t="s">
        <v>32891</v>
      </c>
      <c r="K4732" s="4">
        <v>44476</v>
      </c>
      <c r="L4732" s="3" t="s">
        <v>17477</v>
      </c>
    </row>
    <row r="4733" spans="1:12" x14ac:dyDescent="0.2">
      <c r="A4733" s="1">
        <v>4732</v>
      </c>
      <c r="B4733" s="2" t="s">
        <v>32892</v>
      </c>
      <c r="C4733" s="2" t="s">
        <v>392</v>
      </c>
      <c r="D4733" s="2" t="s">
        <v>729</v>
      </c>
      <c r="E4733" s="2" t="s">
        <v>32893</v>
      </c>
      <c r="F4733" s="2" t="s">
        <v>32894</v>
      </c>
      <c r="G4733" s="2" t="s">
        <v>741</v>
      </c>
      <c r="H4733" s="2" t="s">
        <v>32895</v>
      </c>
      <c r="I4733" s="2" t="s">
        <v>32896</v>
      </c>
      <c r="J4733" s="3" t="s">
        <v>32897</v>
      </c>
      <c r="K4733" s="4">
        <v>44422</v>
      </c>
      <c r="L4733" s="3" t="s">
        <v>31167</v>
      </c>
    </row>
    <row r="4734" spans="1:12" x14ac:dyDescent="0.2">
      <c r="A4734" s="1">
        <v>4733</v>
      </c>
      <c r="B4734" s="2" t="s">
        <v>32898</v>
      </c>
      <c r="C4734" s="2" t="s">
        <v>4686</v>
      </c>
      <c r="D4734" s="2" t="s">
        <v>5609</v>
      </c>
      <c r="E4734" s="2" t="s">
        <v>10499</v>
      </c>
      <c r="F4734" s="2" t="s">
        <v>8727</v>
      </c>
      <c r="G4734" s="2" t="s">
        <v>4492</v>
      </c>
      <c r="H4734" s="2" t="s">
        <v>32899</v>
      </c>
      <c r="I4734" s="2" t="s">
        <v>32900</v>
      </c>
      <c r="J4734" s="3" t="s">
        <v>32901</v>
      </c>
      <c r="K4734" s="4">
        <v>44423</v>
      </c>
      <c r="L4734" s="3" t="s">
        <v>6401</v>
      </c>
    </row>
    <row r="4735" spans="1:12" x14ac:dyDescent="0.2">
      <c r="A4735" s="1">
        <v>4734</v>
      </c>
      <c r="B4735" s="2" t="s">
        <v>32902</v>
      </c>
      <c r="C4735" s="2" t="s">
        <v>5900</v>
      </c>
      <c r="D4735" s="2" t="s">
        <v>4838</v>
      </c>
      <c r="E4735" s="2" t="s">
        <v>32903</v>
      </c>
      <c r="F4735" s="2" t="s">
        <v>32904</v>
      </c>
      <c r="G4735" s="2" t="s">
        <v>2216</v>
      </c>
      <c r="H4735" s="2" t="s">
        <v>32905</v>
      </c>
      <c r="I4735" s="2">
        <v>7333956127</v>
      </c>
      <c r="J4735" s="3" t="s">
        <v>32906</v>
      </c>
      <c r="K4735" s="4">
        <v>44668</v>
      </c>
      <c r="L4735" s="3" t="s">
        <v>32907</v>
      </c>
    </row>
    <row r="4736" spans="1:12" x14ac:dyDescent="0.2">
      <c r="A4736" s="1">
        <v>4735</v>
      </c>
      <c r="B4736" s="2" t="s">
        <v>32908</v>
      </c>
      <c r="C4736" s="2" t="s">
        <v>2546</v>
      </c>
      <c r="D4736" s="2" t="s">
        <v>244</v>
      </c>
      <c r="E4736" s="2" t="s">
        <v>15141</v>
      </c>
      <c r="F4736" s="2" t="s">
        <v>32909</v>
      </c>
      <c r="G4736" s="2" t="s">
        <v>1479</v>
      </c>
      <c r="H4736" s="2" t="s">
        <v>32910</v>
      </c>
      <c r="I4736" s="2" t="s">
        <v>32911</v>
      </c>
      <c r="J4736" s="3" t="s">
        <v>32912</v>
      </c>
      <c r="K4736" s="4">
        <v>44361</v>
      </c>
      <c r="L4736" s="3" t="s">
        <v>32913</v>
      </c>
    </row>
    <row r="4737" spans="1:12" x14ac:dyDescent="0.2">
      <c r="A4737" s="1">
        <v>4736</v>
      </c>
      <c r="B4737" s="2" t="s">
        <v>32914</v>
      </c>
      <c r="C4737" s="2" t="s">
        <v>507</v>
      </c>
      <c r="D4737" s="2" t="s">
        <v>3260</v>
      </c>
      <c r="E4737" s="2" t="s">
        <v>32915</v>
      </c>
      <c r="F4737" s="2" t="s">
        <v>32916</v>
      </c>
      <c r="G4737" s="2" t="s">
        <v>2015</v>
      </c>
      <c r="H4737" s="2" t="s">
        <v>32917</v>
      </c>
      <c r="I4737" s="2" t="s">
        <v>32918</v>
      </c>
      <c r="J4737" s="3" t="s">
        <v>32919</v>
      </c>
      <c r="K4737" s="4">
        <v>44569</v>
      </c>
      <c r="L4737" s="3" t="s">
        <v>32920</v>
      </c>
    </row>
    <row r="4738" spans="1:12" x14ac:dyDescent="0.2">
      <c r="A4738" s="1">
        <v>4737</v>
      </c>
      <c r="B4738" s="2" t="s">
        <v>32921</v>
      </c>
      <c r="C4738" s="2" t="s">
        <v>861</v>
      </c>
      <c r="D4738" s="2" t="s">
        <v>21151</v>
      </c>
      <c r="E4738" s="2" t="s">
        <v>32922</v>
      </c>
      <c r="F4738" s="2" t="s">
        <v>32923</v>
      </c>
      <c r="G4738" s="2" t="s">
        <v>1050</v>
      </c>
      <c r="H4738" s="2" t="s">
        <v>32924</v>
      </c>
      <c r="I4738" s="2" t="s">
        <v>32925</v>
      </c>
      <c r="J4738" s="3" t="s">
        <v>32926</v>
      </c>
      <c r="K4738" s="4">
        <v>43863</v>
      </c>
      <c r="L4738" s="3" t="s">
        <v>17244</v>
      </c>
    </row>
    <row r="4739" spans="1:12" x14ac:dyDescent="0.2">
      <c r="A4739" s="1">
        <v>4738</v>
      </c>
      <c r="B4739" s="2" t="s">
        <v>32927</v>
      </c>
      <c r="C4739" s="2" t="s">
        <v>6599</v>
      </c>
      <c r="D4739" s="2" t="s">
        <v>5267</v>
      </c>
      <c r="E4739" s="2" t="s">
        <v>32928</v>
      </c>
      <c r="F4739" s="2" t="s">
        <v>32929</v>
      </c>
      <c r="G4739" s="2" t="s">
        <v>1811</v>
      </c>
      <c r="H4739" s="2" t="s">
        <v>32930</v>
      </c>
      <c r="I4739" s="2" t="s">
        <v>32931</v>
      </c>
      <c r="J4739" s="3" t="s">
        <v>32932</v>
      </c>
      <c r="K4739" s="4">
        <v>44454</v>
      </c>
      <c r="L4739" s="3" t="s">
        <v>31801</v>
      </c>
    </row>
    <row r="4740" spans="1:12" x14ac:dyDescent="0.2">
      <c r="A4740" s="1">
        <v>4739</v>
      </c>
      <c r="B4740" s="2" t="s">
        <v>32933</v>
      </c>
      <c r="C4740" s="2" t="s">
        <v>2484</v>
      </c>
      <c r="D4740" s="2" t="s">
        <v>9866</v>
      </c>
      <c r="E4740" s="2" t="s">
        <v>32934</v>
      </c>
      <c r="F4740" s="2" t="s">
        <v>32935</v>
      </c>
      <c r="G4740" s="2" t="s">
        <v>1837</v>
      </c>
      <c r="H4740" s="2">
        <f>1-171-410-2964</f>
        <v>-3544</v>
      </c>
      <c r="I4740" s="2" t="s">
        <v>32936</v>
      </c>
      <c r="J4740" s="3" t="s">
        <v>32937</v>
      </c>
      <c r="K4740" s="4">
        <v>43909</v>
      </c>
      <c r="L4740" s="3" t="s">
        <v>32938</v>
      </c>
    </row>
    <row r="4741" spans="1:12" x14ac:dyDescent="0.2">
      <c r="A4741" s="1">
        <v>4740</v>
      </c>
      <c r="B4741" s="2" t="s">
        <v>32939</v>
      </c>
      <c r="C4741" s="2" t="s">
        <v>2323</v>
      </c>
      <c r="D4741" s="2" t="s">
        <v>11436</v>
      </c>
      <c r="E4741" s="2" t="s">
        <v>32940</v>
      </c>
      <c r="F4741" s="2" t="s">
        <v>32941</v>
      </c>
      <c r="G4741" s="2" t="s">
        <v>2297</v>
      </c>
      <c r="H4741" s="2" t="s">
        <v>32942</v>
      </c>
      <c r="I4741" s="2">
        <v>5810688916</v>
      </c>
      <c r="J4741" s="3" t="s">
        <v>32943</v>
      </c>
      <c r="K4741" s="4">
        <v>44165</v>
      </c>
      <c r="L4741" s="3" t="s">
        <v>12442</v>
      </c>
    </row>
    <row r="4742" spans="1:12" x14ac:dyDescent="0.2">
      <c r="A4742" s="1">
        <v>4741</v>
      </c>
      <c r="B4742" s="2" t="s">
        <v>32944</v>
      </c>
      <c r="C4742" s="2" t="s">
        <v>14850</v>
      </c>
      <c r="D4742" s="2" t="s">
        <v>9523</v>
      </c>
      <c r="E4742" s="2" t="s">
        <v>32945</v>
      </c>
      <c r="F4742" s="2" t="s">
        <v>32946</v>
      </c>
      <c r="G4742" s="2" t="s">
        <v>1618</v>
      </c>
      <c r="H4742" s="2" t="s">
        <v>32947</v>
      </c>
      <c r="I4742" s="2" t="s">
        <v>32948</v>
      </c>
      <c r="J4742" s="3" t="s">
        <v>32949</v>
      </c>
      <c r="K4742" s="4">
        <v>44450</v>
      </c>
      <c r="L4742" s="3" t="s">
        <v>32950</v>
      </c>
    </row>
    <row r="4743" spans="1:12" x14ac:dyDescent="0.2">
      <c r="A4743" s="1">
        <v>4742</v>
      </c>
      <c r="B4743" s="2" t="s">
        <v>32951</v>
      </c>
      <c r="C4743" s="2" t="s">
        <v>7975</v>
      </c>
      <c r="D4743" s="2" t="s">
        <v>8853</v>
      </c>
      <c r="E4743" s="2" t="s">
        <v>32952</v>
      </c>
      <c r="F4743" s="2" t="s">
        <v>32953</v>
      </c>
      <c r="G4743" s="2" t="s">
        <v>36</v>
      </c>
      <c r="H4743" s="2" t="s">
        <v>32954</v>
      </c>
      <c r="I4743" s="2" t="s">
        <v>32955</v>
      </c>
      <c r="J4743" s="3" t="s">
        <v>32956</v>
      </c>
      <c r="K4743" s="4">
        <v>44164</v>
      </c>
      <c r="L4743" s="3" t="s">
        <v>32957</v>
      </c>
    </row>
    <row r="4744" spans="1:12" x14ac:dyDescent="0.2">
      <c r="A4744" s="1">
        <v>4743</v>
      </c>
      <c r="B4744" s="2" t="s">
        <v>32958</v>
      </c>
      <c r="C4744" s="2" t="s">
        <v>4895</v>
      </c>
      <c r="D4744" s="2" t="s">
        <v>7519</v>
      </c>
      <c r="E4744" s="2" t="s">
        <v>32959</v>
      </c>
      <c r="F4744" s="2" t="s">
        <v>28283</v>
      </c>
      <c r="G4744" s="2" t="s">
        <v>3649</v>
      </c>
      <c r="H4744" s="2" t="s">
        <v>32960</v>
      </c>
      <c r="I4744" s="2" t="s">
        <v>32961</v>
      </c>
      <c r="J4744" s="3" t="s">
        <v>32962</v>
      </c>
      <c r="K4744" s="4">
        <v>44163</v>
      </c>
      <c r="L4744" s="3" t="s">
        <v>32963</v>
      </c>
    </row>
    <row r="4745" spans="1:12" x14ac:dyDescent="0.2">
      <c r="A4745" s="1">
        <v>4744</v>
      </c>
      <c r="B4745" s="2" t="s">
        <v>32964</v>
      </c>
      <c r="C4745" s="2" t="s">
        <v>3484</v>
      </c>
      <c r="D4745" s="2" t="s">
        <v>5784</v>
      </c>
      <c r="E4745" s="2" t="s">
        <v>32965</v>
      </c>
      <c r="F4745" s="2" t="s">
        <v>32966</v>
      </c>
      <c r="G4745" s="2" t="s">
        <v>2307</v>
      </c>
      <c r="H4745" s="2" t="s">
        <v>32967</v>
      </c>
      <c r="I4745" s="2" t="s">
        <v>32968</v>
      </c>
      <c r="J4745" s="3" t="s">
        <v>32969</v>
      </c>
      <c r="K4745" s="4">
        <v>43945</v>
      </c>
      <c r="L4745" s="3" t="s">
        <v>32970</v>
      </c>
    </row>
    <row r="4746" spans="1:12" x14ac:dyDescent="0.2">
      <c r="A4746" s="1">
        <v>4745</v>
      </c>
      <c r="B4746" s="2" t="s">
        <v>32971</v>
      </c>
      <c r="C4746" s="2" t="s">
        <v>1046</v>
      </c>
      <c r="D4746" s="2" t="s">
        <v>3934</v>
      </c>
      <c r="E4746" s="2" t="s">
        <v>32972</v>
      </c>
      <c r="F4746" s="2" t="s">
        <v>32973</v>
      </c>
      <c r="G4746" s="2" t="s">
        <v>153</v>
      </c>
      <c r="H4746" s="2">
        <f>1-375-432-9946</f>
        <v>-10752</v>
      </c>
      <c r="I4746" s="2" t="s">
        <v>32974</v>
      </c>
      <c r="J4746" s="3" t="s">
        <v>32975</v>
      </c>
      <c r="K4746" s="4">
        <v>44296</v>
      </c>
      <c r="L4746" s="3" t="s">
        <v>32976</v>
      </c>
    </row>
    <row r="4747" spans="1:12" x14ac:dyDescent="0.2">
      <c r="A4747" s="1">
        <v>4746</v>
      </c>
      <c r="B4747" s="2" t="s">
        <v>32977</v>
      </c>
      <c r="C4747" s="2" t="s">
        <v>7018</v>
      </c>
      <c r="D4747" s="2" t="s">
        <v>2591</v>
      </c>
      <c r="E4747" s="2" t="s">
        <v>32978</v>
      </c>
      <c r="F4747" s="2" t="s">
        <v>32979</v>
      </c>
      <c r="G4747" s="2" t="s">
        <v>714</v>
      </c>
      <c r="H4747" s="2" t="s">
        <v>32980</v>
      </c>
      <c r="I4747" s="2" t="s">
        <v>32981</v>
      </c>
      <c r="J4747" s="3" t="s">
        <v>32982</v>
      </c>
      <c r="K4747" s="4">
        <v>44451</v>
      </c>
      <c r="L4747" s="3" t="s">
        <v>32983</v>
      </c>
    </row>
    <row r="4748" spans="1:12" x14ac:dyDescent="0.2">
      <c r="A4748" s="1">
        <v>4747</v>
      </c>
      <c r="B4748" s="2" t="s">
        <v>32984</v>
      </c>
      <c r="C4748" s="2" t="s">
        <v>5608</v>
      </c>
      <c r="D4748" s="2" t="s">
        <v>17616</v>
      </c>
      <c r="E4748" s="2" t="s">
        <v>32985</v>
      </c>
      <c r="F4748" s="2" t="s">
        <v>32986</v>
      </c>
      <c r="G4748" s="2" t="s">
        <v>437</v>
      </c>
      <c r="H4748" s="2" t="s">
        <v>32987</v>
      </c>
      <c r="I4748" s="2">
        <v>3041188185</v>
      </c>
      <c r="J4748" s="3" t="s">
        <v>32988</v>
      </c>
      <c r="K4748" s="4">
        <v>44540</v>
      </c>
      <c r="L4748" s="3" t="s">
        <v>32989</v>
      </c>
    </row>
    <row r="4749" spans="1:12" x14ac:dyDescent="0.2">
      <c r="A4749" s="1">
        <v>4748</v>
      </c>
      <c r="B4749" s="2" t="s">
        <v>32990</v>
      </c>
      <c r="C4749" s="2" t="s">
        <v>9442</v>
      </c>
      <c r="D4749" s="2" t="s">
        <v>8404</v>
      </c>
      <c r="E4749" s="2" t="s">
        <v>32991</v>
      </c>
      <c r="F4749" s="2" t="s">
        <v>32992</v>
      </c>
      <c r="G4749" s="2" t="s">
        <v>4116</v>
      </c>
      <c r="H4749" s="2" t="s">
        <v>32993</v>
      </c>
      <c r="I4749" s="2" t="s">
        <v>32994</v>
      </c>
      <c r="J4749" s="3" t="s">
        <v>32995</v>
      </c>
      <c r="K4749" s="4">
        <v>44109</v>
      </c>
      <c r="L4749" s="3" t="s">
        <v>32996</v>
      </c>
    </row>
    <row r="4750" spans="1:12" x14ac:dyDescent="0.2">
      <c r="A4750" s="1">
        <v>4749</v>
      </c>
      <c r="B4750" s="2" t="s">
        <v>32997</v>
      </c>
      <c r="C4750" s="2" t="s">
        <v>1921</v>
      </c>
      <c r="D4750" s="2" t="s">
        <v>3549</v>
      </c>
      <c r="E4750" s="2" t="s">
        <v>32998</v>
      </c>
      <c r="F4750" s="2" t="s">
        <v>32999</v>
      </c>
      <c r="G4750" s="2" t="s">
        <v>1041</v>
      </c>
      <c r="H4750" s="2" t="s">
        <v>33000</v>
      </c>
      <c r="I4750" s="2" t="s">
        <v>33001</v>
      </c>
      <c r="J4750" s="3" t="s">
        <v>33002</v>
      </c>
      <c r="K4750" s="4">
        <v>44495</v>
      </c>
      <c r="L4750" s="3" t="s">
        <v>33003</v>
      </c>
    </row>
    <row r="4751" spans="1:12" x14ac:dyDescent="0.2">
      <c r="A4751" s="1">
        <v>4750</v>
      </c>
      <c r="B4751" s="2" t="s">
        <v>33004</v>
      </c>
      <c r="C4751" s="2" t="s">
        <v>1988</v>
      </c>
      <c r="D4751" s="2" t="s">
        <v>7444</v>
      </c>
      <c r="E4751" s="2" t="s">
        <v>33005</v>
      </c>
      <c r="F4751" s="2" t="s">
        <v>33006</v>
      </c>
      <c r="G4751" s="2" t="s">
        <v>854</v>
      </c>
      <c r="H4751" s="2" t="s">
        <v>33007</v>
      </c>
      <c r="I4751" s="2" t="s">
        <v>33008</v>
      </c>
      <c r="J4751" s="3" t="s">
        <v>33009</v>
      </c>
      <c r="K4751" s="4">
        <v>43993</v>
      </c>
      <c r="L4751" s="3" t="s">
        <v>33010</v>
      </c>
    </row>
    <row r="4752" spans="1:12" x14ac:dyDescent="0.2">
      <c r="A4752" s="1">
        <v>4751</v>
      </c>
      <c r="B4752" s="2" t="s">
        <v>33011</v>
      </c>
      <c r="C4752" s="2" t="s">
        <v>9270</v>
      </c>
      <c r="D4752" s="2" t="s">
        <v>2707</v>
      </c>
      <c r="E4752" s="2" t="s">
        <v>33012</v>
      </c>
      <c r="F4752" s="2" t="s">
        <v>33013</v>
      </c>
      <c r="G4752" s="2" t="s">
        <v>476</v>
      </c>
      <c r="H4752" s="2" t="s">
        <v>33014</v>
      </c>
      <c r="I4752" s="2">
        <v>7414425722</v>
      </c>
      <c r="J4752" s="3" t="s">
        <v>33015</v>
      </c>
      <c r="K4752" s="4">
        <v>44004</v>
      </c>
      <c r="L4752" s="3" t="s">
        <v>33016</v>
      </c>
    </row>
    <row r="4753" spans="1:12" x14ac:dyDescent="0.2">
      <c r="A4753" s="1">
        <v>4752</v>
      </c>
      <c r="B4753" s="2" t="s">
        <v>33017</v>
      </c>
      <c r="C4753" s="2" t="s">
        <v>13218</v>
      </c>
      <c r="D4753" s="2" t="s">
        <v>5456</v>
      </c>
      <c r="E4753" s="2" t="s">
        <v>33018</v>
      </c>
      <c r="F4753" s="2" t="s">
        <v>33019</v>
      </c>
      <c r="G4753" s="2" t="s">
        <v>1041</v>
      </c>
      <c r="H4753" s="2" t="s">
        <v>33020</v>
      </c>
      <c r="I4753" s="2">
        <v>123664018</v>
      </c>
      <c r="J4753" s="3" t="s">
        <v>33021</v>
      </c>
      <c r="K4753" s="4">
        <v>43968</v>
      </c>
      <c r="L4753" s="3" t="s">
        <v>33022</v>
      </c>
    </row>
    <row r="4754" spans="1:12" x14ac:dyDescent="0.2">
      <c r="A4754" s="1">
        <v>4753</v>
      </c>
      <c r="B4754" s="2" t="s">
        <v>33023</v>
      </c>
      <c r="C4754" s="2" t="s">
        <v>21252</v>
      </c>
      <c r="D4754" s="2" t="s">
        <v>16510</v>
      </c>
      <c r="E4754" s="2" t="s">
        <v>33024</v>
      </c>
      <c r="F4754" s="2" t="s">
        <v>33025</v>
      </c>
      <c r="G4754" s="2" t="s">
        <v>1213</v>
      </c>
      <c r="H4754" s="2" t="s">
        <v>33026</v>
      </c>
      <c r="I4754" s="2" t="s">
        <v>33027</v>
      </c>
      <c r="J4754" s="3" t="s">
        <v>33028</v>
      </c>
      <c r="K4754" s="4">
        <v>44087</v>
      </c>
      <c r="L4754" s="3" t="s">
        <v>33029</v>
      </c>
    </row>
    <row r="4755" spans="1:12" x14ac:dyDescent="0.2">
      <c r="A4755" s="1">
        <v>4754</v>
      </c>
      <c r="B4755" s="2" t="s">
        <v>33030</v>
      </c>
      <c r="C4755" s="2" t="s">
        <v>7699</v>
      </c>
      <c r="D4755" s="2" t="s">
        <v>8994</v>
      </c>
      <c r="E4755" s="2" t="s">
        <v>33031</v>
      </c>
      <c r="F4755" s="2" t="s">
        <v>33032</v>
      </c>
      <c r="G4755" s="2" t="s">
        <v>200</v>
      </c>
      <c r="H4755" s="2" t="s">
        <v>33033</v>
      </c>
      <c r="I4755" s="2" t="s">
        <v>33034</v>
      </c>
      <c r="J4755" s="3" t="s">
        <v>33035</v>
      </c>
      <c r="K4755" s="4">
        <v>44523</v>
      </c>
      <c r="L4755" s="3" t="s">
        <v>33036</v>
      </c>
    </row>
    <row r="4756" spans="1:12" x14ac:dyDescent="0.2">
      <c r="A4756" s="1">
        <v>4755</v>
      </c>
      <c r="B4756" s="2" t="s">
        <v>33037</v>
      </c>
      <c r="C4756" s="2" t="s">
        <v>9540</v>
      </c>
      <c r="D4756" s="2" t="s">
        <v>51</v>
      </c>
      <c r="E4756" s="2" t="s">
        <v>33038</v>
      </c>
      <c r="F4756" s="2" t="s">
        <v>33039</v>
      </c>
      <c r="G4756" s="2" t="s">
        <v>200</v>
      </c>
      <c r="H4756" s="2" t="s">
        <v>33040</v>
      </c>
      <c r="I4756" s="2" t="s">
        <v>33041</v>
      </c>
      <c r="J4756" s="3" t="s">
        <v>33042</v>
      </c>
      <c r="K4756" s="4">
        <v>43875</v>
      </c>
      <c r="L4756" s="3" t="s">
        <v>33043</v>
      </c>
    </row>
    <row r="4757" spans="1:12" x14ac:dyDescent="0.2">
      <c r="A4757" s="1">
        <v>4756</v>
      </c>
      <c r="B4757" s="2" t="s">
        <v>33044</v>
      </c>
      <c r="C4757" s="2" t="s">
        <v>6246</v>
      </c>
      <c r="D4757" s="2" t="s">
        <v>6325</v>
      </c>
      <c r="E4757" s="2" t="s">
        <v>33045</v>
      </c>
      <c r="F4757" s="2" t="s">
        <v>33046</v>
      </c>
      <c r="G4757" s="2" t="s">
        <v>1730</v>
      </c>
      <c r="H4757" s="2" t="s">
        <v>33047</v>
      </c>
      <c r="I4757" s="2" t="s">
        <v>33048</v>
      </c>
      <c r="J4757" s="3" t="s">
        <v>33049</v>
      </c>
      <c r="K4757" s="4">
        <v>44065</v>
      </c>
      <c r="L4757" s="3" t="s">
        <v>33050</v>
      </c>
    </row>
    <row r="4758" spans="1:12" x14ac:dyDescent="0.2">
      <c r="A4758" s="1">
        <v>4757</v>
      </c>
      <c r="B4758" s="2" t="s">
        <v>33051</v>
      </c>
      <c r="C4758" s="2" t="s">
        <v>1342</v>
      </c>
      <c r="D4758" s="2" t="s">
        <v>5554</v>
      </c>
      <c r="E4758" s="2" t="s">
        <v>33052</v>
      </c>
      <c r="F4758" s="2" t="s">
        <v>33053</v>
      </c>
      <c r="G4758" s="2" t="s">
        <v>1637</v>
      </c>
      <c r="H4758" s="2" t="s">
        <v>33054</v>
      </c>
      <c r="I4758" s="2" t="s">
        <v>33055</v>
      </c>
      <c r="J4758" s="3" t="s">
        <v>33056</v>
      </c>
      <c r="K4758" s="4">
        <v>44122</v>
      </c>
      <c r="L4758" s="3" t="s">
        <v>33057</v>
      </c>
    </row>
    <row r="4759" spans="1:12" x14ac:dyDescent="0.2">
      <c r="A4759" s="1">
        <v>4758</v>
      </c>
      <c r="B4759" s="2" t="s">
        <v>33058</v>
      </c>
      <c r="C4759" s="2" t="s">
        <v>4341</v>
      </c>
      <c r="D4759" s="2" t="s">
        <v>4225</v>
      </c>
      <c r="E4759" s="2" t="s">
        <v>33059</v>
      </c>
      <c r="F4759" s="2" t="s">
        <v>33060</v>
      </c>
      <c r="G4759" s="2" t="s">
        <v>589</v>
      </c>
      <c r="H4759" s="2" t="s">
        <v>33061</v>
      </c>
      <c r="I4759" s="2" t="s">
        <v>33062</v>
      </c>
      <c r="J4759" s="3" t="s">
        <v>33063</v>
      </c>
      <c r="K4759" s="4">
        <v>44542</v>
      </c>
      <c r="L4759" s="3" t="s">
        <v>33064</v>
      </c>
    </row>
    <row r="4760" spans="1:12" x14ac:dyDescent="0.2">
      <c r="A4760" s="1">
        <v>4759</v>
      </c>
      <c r="B4760" s="2" t="s">
        <v>33065</v>
      </c>
      <c r="C4760" s="2" t="s">
        <v>9034</v>
      </c>
      <c r="D4760" s="2" t="s">
        <v>19583</v>
      </c>
      <c r="E4760" s="2" t="s">
        <v>33066</v>
      </c>
      <c r="F4760" s="2" t="s">
        <v>33067</v>
      </c>
      <c r="G4760" s="2" t="s">
        <v>1882</v>
      </c>
      <c r="H4760" s="2" t="s">
        <v>33068</v>
      </c>
      <c r="I4760" s="2" t="s">
        <v>33069</v>
      </c>
      <c r="J4760" s="3" t="s">
        <v>33070</v>
      </c>
      <c r="K4760" s="4">
        <v>44187</v>
      </c>
      <c r="L4760" s="3" t="s">
        <v>33071</v>
      </c>
    </row>
    <row r="4761" spans="1:12" x14ac:dyDescent="0.2">
      <c r="A4761" s="1">
        <v>4760</v>
      </c>
      <c r="B4761" s="2" t="s">
        <v>33072</v>
      </c>
      <c r="C4761" s="2" t="s">
        <v>1270</v>
      </c>
      <c r="D4761" s="2" t="s">
        <v>8029</v>
      </c>
      <c r="E4761" s="2" t="s">
        <v>33073</v>
      </c>
      <c r="F4761" s="2" t="s">
        <v>33074</v>
      </c>
      <c r="G4761" s="2" t="s">
        <v>125</v>
      </c>
      <c r="H4761" s="2" t="s">
        <v>33075</v>
      </c>
      <c r="I4761" s="2" t="s">
        <v>33076</v>
      </c>
      <c r="J4761" s="3" t="s">
        <v>33077</v>
      </c>
      <c r="K4761" s="4">
        <v>44411</v>
      </c>
      <c r="L4761" s="3" t="s">
        <v>33078</v>
      </c>
    </row>
    <row r="4762" spans="1:12" x14ac:dyDescent="0.2">
      <c r="A4762" s="1">
        <v>4761</v>
      </c>
      <c r="B4762" s="2" t="s">
        <v>33079</v>
      </c>
      <c r="C4762" s="2" t="s">
        <v>1118</v>
      </c>
      <c r="D4762" s="2" t="s">
        <v>557</v>
      </c>
      <c r="E4762" s="2" t="s">
        <v>33080</v>
      </c>
      <c r="F4762" s="2" t="s">
        <v>33081</v>
      </c>
      <c r="G4762" s="2" t="s">
        <v>1864</v>
      </c>
      <c r="H4762" s="2" t="s">
        <v>33082</v>
      </c>
      <c r="I4762" s="2" t="s">
        <v>33083</v>
      </c>
      <c r="J4762" s="3" t="s">
        <v>33084</v>
      </c>
      <c r="K4762" s="4">
        <v>44281</v>
      </c>
      <c r="L4762" s="3" t="s">
        <v>33085</v>
      </c>
    </row>
    <row r="4763" spans="1:12" x14ac:dyDescent="0.2">
      <c r="A4763" s="1">
        <v>4762</v>
      </c>
      <c r="B4763" s="2" t="s">
        <v>33086</v>
      </c>
      <c r="C4763" s="2" t="s">
        <v>14925</v>
      </c>
      <c r="D4763" s="2" t="s">
        <v>17539</v>
      </c>
      <c r="E4763" s="2" t="s">
        <v>33087</v>
      </c>
      <c r="F4763" s="2" t="s">
        <v>33088</v>
      </c>
      <c r="G4763" s="2" t="s">
        <v>1178</v>
      </c>
      <c r="H4763" s="2" t="s">
        <v>33089</v>
      </c>
      <c r="I4763" s="2">
        <f>1-344-412-382</f>
        <v>-1137</v>
      </c>
      <c r="J4763" s="3" t="s">
        <v>33090</v>
      </c>
      <c r="K4763" s="4">
        <v>44652</v>
      </c>
      <c r="L4763" s="3" t="s">
        <v>33091</v>
      </c>
    </row>
    <row r="4764" spans="1:12" x14ac:dyDescent="0.2">
      <c r="A4764" s="1">
        <v>4763</v>
      </c>
      <c r="B4764" s="2" t="s">
        <v>33092</v>
      </c>
      <c r="C4764" s="2" t="s">
        <v>19811</v>
      </c>
      <c r="D4764" s="2" t="s">
        <v>1772</v>
      </c>
      <c r="E4764" s="2" t="s">
        <v>33093</v>
      </c>
      <c r="F4764" s="2" t="s">
        <v>33094</v>
      </c>
      <c r="G4764" s="2" t="s">
        <v>750</v>
      </c>
      <c r="H4764" s="2" t="s">
        <v>33095</v>
      </c>
      <c r="I4764" s="2" t="s">
        <v>33096</v>
      </c>
      <c r="J4764" s="3" t="s">
        <v>33097</v>
      </c>
      <c r="K4764" s="4">
        <v>44145</v>
      </c>
      <c r="L4764" s="3" t="s">
        <v>33098</v>
      </c>
    </row>
    <row r="4765" spans="1:12" x14ac:dyDescent="0.2">
      <c r="A4765" s="1">
        <v>4764</v>
      </c>
      <c r="B4765" s="2" t="s">
        <v>33099</v>
      </c>
      <c r="C4765" s="2" t="s">
        <v>7601</v>
      </c>
      <c r="D4765" s="2" t="s">
        <v>9128</v>
      </c>
      <c r="E4765" s="2" t="s">
        <v>33100</v>
      </c>
      <c r="F4765" s="2" t="s">
        <v>33101</v>
      </c>
      <c r="G4765" s="2" t="s">
        <v>770</v>
      </c>
      <c r="H4765" s="2" t="s">
        <v>33102</v>
      </c>
      <c r="I4765" s="2" t="s">
        <v>33103</v>
      </c>
      <c r="J4765" s="3" t="s">
        <v>33104</v>
      </c>
      <c r="K4765" s="4">
        <v>44629</v>
      </c>
      <c r="L4765" s="3" t="s">
        <v>6022</v>
      </c>
    </row>
    <row r="4766" spans="1:12" x14ac:dyDescent="0.2">
      <c r="A4766" s="1">
        <v>4765</v>
      </c>
      <c r="B4766" s="2" t="s">
        <v>33105</v>
      </c>
      <c r="C4766" s="2" t="s">
        <v>4122</v>
      </c>
      <c r="D4766" s="2" t="s">
        <v>1361</v>
      </c>
      <c r="E4766" s="2" t="s">
        <v>33106</v>
      </c>
      <c r="F4766" s="2" t="s">
        <v>33107</v>
      </c>
      <c r="G4766" s="2" t="s">
        <v>17</v>
      </c>
      <c r="H4766" s="2" t="s">
        <v>33108</v>
      </c>
      <c r="I4766" s="2" t="s">
        <v>33109</v>
      </c>
      <c r="J4766" s="3" t="s">
        <v>33110</v>
      </c>
      <c r="K4766" s="4">
        <v>43971</v>
      </c>
      <c r="L4766" s="3" t="s">
        <v>21651</v>
      </c>
    </row>
    <row r="4767" spans="1:12" x14ac:dyDescent="0.2">
      <c r="A4767" s="1">
        <v>4766</v>
      </c>
      <c r="B4767" s="2" t="s">
        <v>33111</v>
      </c>
      <c r="C4767" s="2" t="s">
        <v>658</v>
      </c>
      <c r="D4767" s="2" t="s">
        <v>3717</v>
      </c>
      <c r="E4767" s="2" t="s">
        <v>33112</v>
      </c>
      <c r="F4767" s="2" t="s">
        <v>33113</v>
      </c>
      <c r="G4767" s="2" t="s">
        <v>1627</v>
      </c>
      <c r="H4767" s="2" t="s">
        <v>33114</v>
      </c>
      <c r="I4767" s="2">
        <v>2254622139</v>
      </c>
      <c r="J4767" s="3" t="s">
        <v>33115</v>
      </c>
      <c r="K4767" s="4">
        <v>44650</v>
      </c>
      <c r="L4767" s="3" t="s">
        <v>33116</v>
      </c>
    </row>
    <row r="4768" spans="1:12" x14ac:dyDescent="0.2">
      <c r="A4768" s="1">
        <v>4767</v>
      </c>
      <c r="B4768" s="2" t="s">
        <v>33117</v>
      </c>
      <c r="C4768" s="2" t="s">
        <v>8020</v>
      </c>
      <c r="D4768" s="2" t="s">
        <v>3309</v>
      </c>
      <c r="E4768" s="2" t="s">
        <v>33118</v>
      </c>
      <c r="F4768" s="2" t="s">
        <v>33119</v>
      </c>
      <c r="G4768" s="2" t="s">
        <v>2636</v>
      </c>
      <c r="H4768" s="2" t="s">
        <v>33120</v>
      </c>
      <c r="I4768" s="2" t="s">
        <v>33121</v>
      </c>
      <c r="J4768" s="3" t="s">
        <v>33122</v>
      </c>
      <c r="K4768" s="4">
        <v>44155</v>
      </c>
      <c r="L4768" s="3" t="s">
        <v>33123</v>
      </c>
    </row>
    <row r="4769" spans="1:12" x14ac:dyDescent="0.2">
      <c r="A4769" s="1">
        <v>4768</v>
      </c>
      <c r="B4769" s="2" t="s">
        <v>33124</v>
      </c>
      <c r="C4769" s="2" t="s">
        <v>604</v>
      </c>
      <c r="D4769" s="2" t="s">
        <v>8535</v>
      </c>
      <c r="E4769" s="2" t="s">
        <v>33125</v>
      </c>
      <c r="F4769" s="2" t="s">
        <v>8658</v>
      </c>
      <c r="G4769" s="2" t="s">
        <v>467</v>
      </c>
      <c r="H4769" s="2" t="s">
        <v>33126</v>
      </c>
      <c r="I4769" s="2" t="s">
        <v>33127</v>
      </c>
      <c r="J4769" s="3" t="s">
        <v>33128</v>
      </c>
      <c r="K4769" s="4">
        <v>44596</v>
      </c>
      <c r="L4769" s="3" t="s">
        <v>33129</v>
      </c>
    </row>
    <row r="4770" spans="1:12" x14ac:dyDescent="0.2">
      <c r="A4770" s="1">
        <v>4769</v>
      </c>
      <c r="B4770" s="2" t="s">
        <v>33130</v>
      </c>
      <c r="C4770" s="2" t="s">
        <v>1843</v>
      </c>
      <c r="D4770" s="2" t="s">
        <v>632</v>
      </c>
      <c r="E4770" s="2" t="s">
        <v>33131</v>
      </c>
      <c r="F4770" s="2" t="s">
        <v>33132</v>
      </c>
      <c r="G4770" s="2" t="s">
        <v>599</v>
      </c>
      <c r="H4770" s="2" t="s">
        <v>33133</v>
      </c>
      <c r="I4770" s="2" t="s">
        <v>33134</v>
      </c>
      <c r="J4770" s="3" t="s">
        <v>33135</v>
      </c>
      <c r="K4770" s="4">
        <v>44265</v>
      </c>
      <c r="L4770" s="3" t="s">
        <v>33136</v>
      </c>
    </row>
    <row r="4771" spans="1:12" x14ac:dyDescent="0.2">
      <c r="A4771" s="1">
        <v>4770</v>
      </c>
      <c r="B4771" s="2" t="s">
        <v>33137</v>
      </c>
      <c r="C4771" s="2" t="s">
        <v>6095</v>
      </c>
      <c r="D4771" s="2" t="s">
        <v>898</v>
      </c>
      <c r="E4771" s="2" t="s">
        <v>33138</v>
      </c>
      <c r="F4771" s="2" t="s">
        <v>33139</v>
      </c>
      <c r="G4771" s="2" t="s">
        <v>1524</v>
      </c>
      <c r="H4771" s="2" t="s">
        <v>33140</v>
      </c>
      <c r="I4771" s="2" t="s">
        <v>33141</v>
      </c>
      <c r="J4771" s="3" t="s">
        <v>33142</v>
      </c>
      <c r="K4771" s="4">
        <v>43943</v>
      </c>
      <c r="L4771" s="3" t="s">
        <v>33143</v>
      </c>
    </row>
    <row r="4772" spans="1:12" x14ac:dyDescent="0.2">
      <c r="A4772" s="1">
        <v>4771</v>
      </c>
      <c r="B4772" s="2" t="s">
        <v>33144</v>
      </c>
      <c r="C4772" s="2" t="s">
        <v>2086</v>
      </c>
      <c r="D4772" s="2" t="s">
        <v>4325</v>
      </c>
      <c r="E4772" s="2" t="s">
        <v>33145</v>
      </c>
      <c r="F4772" s="2" t="s">
        <v>33146</v>
      </c>
      <c r="G4772" s="2" t="s">
        <v>779</v>
      </c>
      <c r="H4772" s="2" t="s">
        <v>33147</v>
      </c>
      <c r="I4772" s="2" t="s">
        <v>33148</v>
      </c>
      <c r="J4772" s="3" t="s">
        <v>33149</v>
      </c>
      <c r="K4772" s="4">
        <v>43843</v>
      </c>
      <c r="L4772" s="3" t="s">
        <v>1555</v>
      </c>
    </row>
    <row r="4773" spans="1:12" x14ac:dyDescent="0.2">
      <c r="A4773" s="1">
        <v>4772</v>
      </c>
      <c r="B4773" s="2" t="s">
        <v>33150</v>
      </c>
      <c r="C4773" s="2" t="s">
        <v>9089</v>
      </c>
      <c r="D4773" s="2" t="s">
        <v>33151</v>
      </c>
      <c r="E4773" s="2" t="s">
        <v>33152</v>
      </c>
      <c r="F4773" s="2" t="s">
        <v>33153</v>
      </c>
      <c r="G4773" s="2" t="s">
        <v>2307</v>
      </c>
      <c r="H4773" s="2" t="s">
        <v>33154</v>
      </c>
      <c r="I4773" s="2">
        <v>2044271951</v>
      </c>
      <c r="J4773" s="3" t="s">
        <v>33155</v>
      </c>
      <c r="K4773" s="4">
        <v>44357</v>
      </c>
      <c r="L4773" s="3" t="s">
        <v>33156</v>
      </c>
    </row>
    <row r="4774" spans="1:12" x14ac:dyDescent="0.2">
      <c r="A4774" s="1">
        <v>4773</v>
      </c>
      <c r="B4774" s="2" t="s">
        <v>33157</v>
      </c>
      <c r="C4774" s="2" t="s">
        <v>434</v>
      </c>
      <c r="D4774" s="2" t="s">
        <v>7326</v>
      </c>
      <c r="E4774" s="2" t="s">
        <v>33158</v>
      </c>
      <c r="F4774" s="2" t="s">
        <v>33159</v>
      </c>
      <c r="G4774" s="2" t="s">
        <v>311</v>
      </c>
      <c r="H4774" s="2" t="s">
        <v>33160</v>
      </c>
      <c r="I4774" s="2" t="s">
        <v>33161</v>
      </c>
      <c r="J4774" s="3" t="s">
        <v>33162</v>
      </c>
      <c r="K4774" s="4">
        <v>44684</v>
      </c>
      <c r="L4774" s="3" t="s">
        <v>33163</v>
      </c>
    </row>
    <row r="4775" spans="1:12" x14ac:dyDescent="0.2">
      <c r="A4775" s="1">
        <v>4774</v>
      </c>
      <c r="B4775" s="2" t="s">
        <v>33164</v>
      </c>
      <c r="C4775" s="2" t="s">
        <v>1922</v>
      </c>
      <c r="D4775" s="2" t="s">
        <v>6600</v>
      </c>
      <c r="E4775" s="2" t="s">
        <v>33165</v>
      </c>
      <c r="F4775" s="2" t="s">
        <v>33166</v>
      </c>
      <c r="G4775" s="2" t="s">
        <v>2033</v>
      </c>
      <c r="H4775" s="2" t="s">
        <v>33167</v>
      </c>
      <c r="I4775" s="2" t="s">
        <v>33168</v>
      </c>
      <c r="J4775" s="3" t="s">
        <v>33169</v>
      </c>
      <c r="K4775" s="4">
        <v>44397</v>
      </c>
      <c r="L4775" s="3" t="s">
        <v>33170</v>
      </c>
    </row>
    <row r="4776" spans="1:12" x14ac:dyDescent="0.2">
      <c r="A4776" s="1">
        <v>4775</v>
      </c>
      <c r="B4776" s="2" t="s">
        <v>33171</v>
      </c>
      <c r="C4776" s="2" t="s">
        <v>5819</v>
      </c>
      <c r="D4776" s="2" t="s">
        <v>10513</v>
      </c>
      <c r="E4776" s="2" t="s">
        <v>33172</v>
      </c>
      <c r="F4776" s="2" t="s">
        <v>33173</v>
      </c>
      <c r="G4776" s="2" t="s">
        <v>1846</v>
      </c>
      <c r="H4776" s="2" t="s">
        <v>33174</v>
      </c>
      <c r="I4776" s="2" t="s">
        <v>33175</v>
      </c>
      <c r="J4776" s="3" t="s">
        <v>33176</v>
      </c>
      <c r="K4776" s="4">
        <v>44263</v>
      </c>
      <c r="L4776" s="3" t="s">
        <v>33177</v>
      </c>
    </row>
    <row r="4777" spans="1:12" x14ac:dyDescent="0.2">
      <c r="A4777" s="1">
        <v>4776</v>
      </c>
      <c r="B4777" s="2" t="s">
        <v>33178</v>
      </c>
      <c r="C4777" s="2" t="s">
        <v>4145</v>
      </c>
      <c r="D4777" s="2" t="s">
        <v>7318</v>
      </c>
      <c r="E4777" s="2" t="s">
        <v>33179</v>
      </c>
      <c r="F4777" s="2" t="s">
        <v>33180</v>
      </c>
      <c r="G4777" s="2" t="s">
        <v>723</v>
      </c>
      <c r="H4777" s="2">
        <f>1-731-326-4061</f>
        <v>-5117</v>
      </c>
      <c r="I4777" s="2" t="s">
        <v>33181</v>
      </c>
      <c r="J4777" s="3" t="s">
        <v>33182</v>
      </c>
      <c r="K4777" s="4">
        <v>43866</v>
      </c>
      <c r="L4777" s="3" t="s">
        <v>33183</v>
      </c>
    </row>
    <row r="4778" spans="1:12" x14ac:dyDescent="0.2">
      <c r="A4778" s="1">
        <v>4777</v>
      </c>
      <c r="B4778" s="2" t="s">
        <v>33184</v>
      </c>
      <c r="C4778" s="2" t="s">
        <v>13218</v>
      </c>
      <c r="D4778" s="2" t="s">
        <v>85</v>
      </c>
      <c r="E4778" s="2" t="s">
        <v>8910</v>
      </c>
      <c r="F4778" s="2" t="s">
        <v>33185</v>
      </c>
      <c r="G4778" s="2" t="s">
        <v>2015</v>
      </c>
      <c r="H4778" s="2" t="s">
        <v>33186</v>
      </c>
      <c r="I4778" s="2" t="s">
        <v>33187</v>
      </c>
      <c r="J4778" s="3" t="s">
        <v>33188</v>
      </c>
      <c r="K4778" s="4">
        <v>44605</v>
      </c>
      <c r="L4778" s="3" t="s">
        <v>33189</v>
      </c>
    </row>
    <row r="4779" spans="1:12" x14ac:dyDescent="0.2">
      <c r="A4779" s="1">
        <v>4778</v>
      </c>
      <c r="B4779" s="2" t="s">
        <v>33190</v>
      </c>
      <c r="C4779" s="2" t="s">
        <v>4467</v>
      </c>
      <c r="D4779" s="2" t="s">
        <v>4568</v>
      </c>
      <c r="E4779" s="2" t="s">
        <v>18506</v>
      </c>
      <c r="F4779" s="2" t="s">
        <v>33191</v>
      </c>
      <c r="G4779" s="2" t="s">
        <v>2403</v>
      </c>
      <c r="H4779" s="2" t="s">
        <v>33192</v>
      </c>
      <c r="I4779" s="2" t="s">
        <v>33193</v>
      </c>
      <c r="J4779" s="3" t="s">
        <v>33194</v>
      </c>
      <c r="K4779" s="4">
        <v>44415</v>
      </c>
      <c r="L4779" s="3" t="s">
        <v>33195</v>
      </c>
    </row>
    <row r="4780" spans="1:12" x14ac:dyDescent="0.2">
      <c r="A4780" s="1">
        <v>4779</v>
      </c>
      <c r="B4780" s="2" t="s">
        <v>33196</v>
      </c>
      <c r="C4780" s="2" t="s">
        <v>4001</v>
      </c>
      <c r="D4780" s="2" t="s">
        <v>11588</v>
      </c>
      <c r="E4780" s="2" t="s">
        <v>33197</v>
      </c>
      <c r="F4780" s="2" t="s">
        <v>33198</v>
      </c>
      <c r="G4780" s="2" t="s">
        <v>3905</v>
      </c>
      <c r="H4780" s="2" t="s">
        <v>33199</v>
      </c>
      <c r="I4780" s="2" t="s">
        <v>33200</v>
      </c>
      <c r="J4780" s="3" t="s">
        <v>33201</v>
      </c>
      <c r="K4780" s="4">
        <v>43895</v>
      </c>
      <c r="L4780" s="3" t="s">
        <v>33202</v>
      </c>
    </row>
    <row r="4781" spans="1:12" x14ac:dyDescent="0.2">
      <c r="A4781" s="1">
        <v>4780</v>
      </c>
      <c r="B4781" s="2" t="s">
        <v>33203</v>
      </c>
      <c r="C4781" s="2" t="s">
        <v>1771</v>
      </c>
      <c r="D4781" s="2" t="s">
        <v>1541</v>
      </c>
      <c r="E4781" s="2" t="s">
        <v>7669</v>
      </c>
      <c r="F4781" s="2" t="s">
        <v>33204</v>
      </c>
      <c r="G4781" s="2" t="s">
        <v>4177</v>
      </c>
      <c r="H4781" s="2" t="s">
        <v>33205</v>
      </c>
      <c r="I4781" s="2" t="s">
        <v>33206</v>
      </c>
      <c r="J4781" s="3" t="s">
        <v>33207</v>
      </c>
      <c r="K4781" s="4">
        <v>44496</v>
      </c>
      <c r="L4781" s="3" t="s">
        <v>33208</v>
      </c>
    </row>
    <row r="4782" spans="1:12" x14ac:dyDescent="0.2">
      <c r="A4782" s="1">
        <v>4781</v>
      </c>
      <c r="B4782" s="2" t="s">
        <v>33209</v>
      </c>
      <c r="C4782" s="2" t="s">
        <v>776</v>
      </c>
      <c r="D4782" s="2" t="s">
        <v>3863</v>
      </c>
      <c r="E4782" s="2" t="s">
        <v>33210</v>
      </c>
      <c r="F4782" s="2" t="s">
        <v>678</v>
      </c>
      <c r="G4782" s="2" t="s">
        <v>44</v>
      </c>
      <c r="H4782" s="2" t="s">
        <v>33211</v>
      </c>
      <c r="I4782" s="2" t="s">
        <v>33212</v>
      </c>
      <c r="J4782" s="3" t="s">
        <v>33213</v>
      </c>
      <c r="K4782" s="4">
        <v>44104</v>
      </c>
      <c r="L4782" s="3" t="s">
        <v>33214</v>
      </c>
    </row>
    <row r="4783" spans="1:12" x14ac:dyDescent="0.2">
      <c r="A4783" s="1">
        <v>4782</v>
      </c>
      <c r="B4783" s="2" t="s">
        <v>33215</v>
      </c>
      <c r="C4783" s="2" t="s">
        <v>2987</v>
      </c>
      <c r="D4783" s="2" t="s">
        <v>1065</v>
      </c>
      <c r="E4783" s="2" t="s">
        <v>33216</v>
      </c>
      <c r="F4783" s="2" t="s">
        <v>33217</v>
      </c>
      <c r="G4783" s="2" t="s">
        <v>3832</v>
      </c>
      <c r="H4783" s="2" t="s">
        <v>33218</v>
      </c>
      <c r="I4783" s="2">
        <v>4738263512</v>
      </c>
      <c r="J4783" s="3" t="s">
        <v>33219</v>
      </c>
      <c r="K4783" s="4">
        <v>43900</v>
      </c>
      <c r="L4783" s="3" t="s">
        <v>33220</v>
      </c>
    </row>
    <row r="4784" spans="1:12" x14ac:dyDescent="0.2">
      <c r="A4784" s="1">
        <v>4783</v>
      </c>
      <c r="B4784" s="2" t="s">
        <v>33221</v>
      </c>
      <c r="C4784" s="2" t="s">
        <v>383</v>
      </c>
      <c r="D4784" s="2" t="s">
        <v>1818</v>
      </c>
      <c r="E4784" s="2" t="s">
        <v>33222</v>
      </c>
      <c r="F4784" s="2" t="s">
        <v>33223</v>
      </c>
      <c r="G4784" s="2" t="s">
        <v>6640</v>
      </c>
      <c r="H4784" s="2" t="s">
        <v>33224</v>
      </c>
      <c r="I4784" s="2" t="s">
        <v>33225</v>
      </c>
      <c r="J4784" s="3" t="s">
        <v>33226</v>
      </c>
      <c r="K4784" s="4">
        <v>44652</v>
      </c>
      <c r="L4784" s="3" t="s">
        <v>33227</v>
      </c>
    </row>
    <row r="4785" spans="1:12" x14ac:dyDescent="0.2">
      <c r="A4785" s="1">
        <v>4784</v>
      </c>
      <c r="B4785" s="2" t="s">
        <v>33228</v>
      </c>
      <c r="C4785" s="2" t="s">
        <v>9901</v>
      </c>
      <c r="D4785" s="2" t="s">
        <v>1496</v>
      </c>
      <c r="E4785" s="2" t="s">
        <v>33229</v>
      </c>
      <c r="F4785" s="2" t="s">
        <v>33230</v>
      </c>
      <c r="G4785" s="2" t="s">
        <v>2981</v>
      </c>
      <c r="H4785" s="2" t="s">
        <v>33231</v>
      </c>
      <c r="I4785" s="2" t="s">
        <v>33232</v>
      </c>
      <c r="J4785" s="3" t="s">
        <v>33233</v>
      </c>
      <c r="K4785" s="4">
        <v>43986</v>
      </c>
      <c r="L4785" s="3" t="s">
        <v>33234</v>
      </c>
    </row>
    <row r="4786" spans="1:12" x14ac:dyDescent="0.2">
      <c r="A4786" s="1">
        <v>4785</v>
      </c>
      <c r="B4786" s="2" t="s">
        <v>33235</v>
      </c>
      <c r="C4786" s="2" t="s">
        <v>2760</v>
      </c>
      <c r="D4786" s="2" t="s">
        <v>1988</v>
      </c>
      <c r="E4786" s="2" t="s">
        <v>33236</v>
      </c>
      <c r="F4786" s="2" t="s">
        <v>33237</v>
      </c>
      <c r="G4786" s="2" t="s">
        <v>816</v>
      </c>
      <c r="H4786" s="2" t="s">
        <v>33238</v>
      </c>
      <c r="I4786" s="2" t="s">
        <v>33239</v>
      </c>
      <c r="J4786" s="3" t="s">
        <v>33240</v>
      </c>
      <c r="K4786" s="4">
        <v>43872</v>
      </c>
      <c r="L4786" s="3" t="s">
        <v>33241</v>
      </c>
    </row>
    <row r="4787" spans="1:12" x14ac:dyDescent="0.2">
      <c r="A4787" s="1">
        <v>4786</v>
      </c>
      <c r="B4787" s="2" t="s">
        <v>33242</v>
      </c>
      <c r="C4787" s="2" t="s">
        <v>3182</v>
      </c>
      <c r="D4787" s="2" t="s">
        <v>1254</v>
      </c>
      <c r="E4787" s="2" t="s">
        <v>33243</v>
      </c>
      <c r="F4787" s="2" t="s">
        <v>33244</v>
      </c>
      <c r="G4787" s="2" t="s">
        <v>741</v>
      </c>
      <c r="H4787" s="2" t="s">
        <v>33245</v>
      </c>
      <c r="I4787" s="2" t="s">
        <v>33246</v>
      </c>
      <c r="J4787" s="3" t="s">
        <v>33247</v>
      </c>
      <c r="K4787" s="4">
        <v>44676</v>
      </c>
      <c r="L4787" s="3" t="s">
        <v>33248</v>
      </c>
    </row>
    <row r="4788" spans="1:12" x14ac:dyDescent="0.2">
      <c r="A4788" s="1">
        <v>4787</v>
      </c>
      <c r="B4788" s="2" t="s">
        <v>33249</v>
      </c>
      <c r="C4788" s="2" t="s">
        <v>1780</v>
      </c>
      <c r="D4788" s="2" t="s">
        <v>508</v>
      </c>
      <c r="E4788" s="2" t="s">
        <v>33250</v>
      </c>
      <c r="F4788" s="2" t="s">
        <v>33251</v>
      </c>
      <c r="G4788" s="2" t="s">
        <v>330</v>
      </c>
      <c r="H4788" s="2" t="s">
        <v>33252</v>
      </c>
      <c r="I4788" s="2">
        <f>1-293-332-1273</f>
        <v>-1897</v>
      </c>
      <c r="J4788" s="3" t="s">
        <v>33253</v>
      </c>
      <c r="K4788" s="4">
        <v>44207</v>
      </c>
      <c r="L4788" s="3" t="s">
        <v>33254</v>
      </c>
    </row>
    <row r="4789" spans="1:12" x14ac:dyDescent="0.2">
      <c r="A4789" s="1">
        <v>4788</v>
      </c>
      <c r="B4789" s="2" t="s">
        <v>33255</v>
      </c>
      <c r="C4789" s="2" t="s">
        <v>7451</v>
      </c>
      <c r="D4789" s="2" t="s">
        <v>1681</v>
      </c>
      <c r="E4789" s="2" t="s">
        <v>30797</v>
      </c>
      <c r="F4789" s="2" t="s">
        <v>12164</v>
      </c>
      <c r="G4789" s="2" t="s">
        <v>4386</v>
      </c>
      <c r="H4789" s="2" t="s">
        <v>33256</v>
      </c>
      <c r="I4789" s="2" t="s">
        <v>33257</v>
      </c>
      <c r="J4789" s="3" t="s">
        <v>33258</v>
      </c>
      <c r="K4789" s="4">
        <v>44365</v>
      </c>
      <c r="L4789" s="3" t="s">
        <v>33259</v>
      </c>
    </row>
    <row r="4790" spans="1:12" x14ac:dyDescent="0.2">
      <c r="A4790" s="1">
        <v>4789</v>
      </c>
      <c r="B4790" s="2" t="s">
        <v>33260</v>
      </c>
      <c r="C4790" s="2" t="s">
        <v>3637</v>
      </c>
      <c r="D4790" s="2" t="s">
        <v>4790</v>
      </c>
      <c r="E4790" s="2" t="s">
        <v>33261</v>
      </c>
      <c r="F4790" s="2" t="s">
        <v>33262</v>
      </c>
      <c r="G4790" s="2" t="s">
        <v>227</v>
      </c>
      <c r="H4790" s="2" t="s">
        <v>33263</v>
      </c>
      <c r="I4790" s="2" t="s">
        <v>33264</v>
      </c>
      <c r="J4790" s="3" t="s">
        <v>33265</v>
      </c>
      <c r="K4790" s="4">
        <v>44464</v>
      </c>
      <c r="L4790" s="3" t="s">
        <v>33266</v>
      </c>
    </row>
    <row r="4791" spans="1:12" x14ac:dyDescent="0.2">
      <c r="A4791" s="1">
        <v>4790</v>
      </c>
      <c r="B4791" s="2" t="s">
        <v>33267</v>
      </c>
      <c r="C4791" s="2" t="s">
        <v>1201</v>
      </c>
      <c r="D4791" s="2" t="s">
        <v>1834</v>
      </c>
      <c r="E4791" s="2" t="s">
        <v>33268</v>
      </c>
      <c r="F4791" s="2" t="s">
        <v>33269</v>
      </c>
      <c r="G4791" s="2" t="s">
        <v>5041</v>
      </c>
      <c r="H4791" s="2" t="s">
        <v>33270</v>
      </c>
      <c r="I4791" s="2" t="s">
        <v>33271</v>
      </c>
      <c r="J4791" s="3" t="s">
        <v>33272</v>
      </c>
      <c r="K4791" s="4">
        <v>44114</v>
      </c>
      <c r="L4791" s="3" t="s">
        <v>33273</v>
      </c>
    </row>
    <row r="4792" spans="1:12" x14ac:dyDescent="0.2">
      <c r="A4792" s="1">
        <v>4791</v>
      </c>
      <c r="B4792" s="2" t="s">
        <v>33274</v>
      </c>
      <c r="C4792" s="2" t="s">
        <v>14763</v>
      </c>
      <c r="D4792" s="2" t="s">
        <v>4932</v>
      </c>
      <c r="E4792" s="2" t="s">
        <v>33275</v>
      </c>
      <c r="F4792" s="2" t="s">
        <v>33276</v>
      </c>
      <c r="G4792" s="2" t="s">
        <v>1591</v>
      </c>
      <c r="H4792" s="2" t="s">
        <v>33277</v>
      </c>
      <c r="I4792" s="2" t="s">
        <v>33278</v>
      </c>
      <c r="J4792" s="3" t="s">
        <v>33279</v>
      </c>
      <c r="K4792" s="4">
        <v>44231</v>
      </c>
      <c r="L4792" s="3" t="s">
        <v>33280</v>
      </c>
    </row>
    <row r="4793" spans="1:12" x14ac:dyDescent="0.2">
      <c r="A4793" s="1">
        <v>4792</v>
      </c>
      <c r="B4793" s="2" t="s">
        <v>33281</v>
      </c>
      <c r="C4793" s="2" t="s">
        <v>8586</v>
      </c>
      <c r="D4793" s="2" t="s">
        <v>14409</v>
      </c>
      <c r="E4793" s="2" t="s">
        <v>33282</v>
      </c>
      <c r="F4793" s="2" t="s">
        <v>33283</v>
      </c>
      <c r="G4793" s="2" t="s">
        <v>89</v>
      </c>
      <c r="H4793" s="2" t="s">
        <v>33284</v>
      </c>
      <c r="I4793" s="2" t="s">
        <v>33285</v>
      </c>
      <c r="J4793" s="3" t="s">
        <v>33286</v>
      </c>
      <c r="K4793" s="4">
        <v>44587</v>
      </c>
      <c r="L4793" s="3" t="s">
        <v>33287</v>
      </c>
    </row>
    <row r="4794" spans="1:12" x14ac:dyDescent="0.2">
      <c r="A4794" s="1">
        <v>4793</v>
      </c>
      <c r="B4794" s="2" t="s">
        <v>33288</v>
      </c>
      <c r="C4794" s="2" t="s">
        <v>9915</v>
      </c>
      <c r="D4794" s="2" t="s">
        <v>26406</v>
      </c>
      <c r="E4794" s="2" t="s">
        <v>33289</v>
      </c>
      <c r="F4794" s="2" t="s">
        <v>33290</v>
      </c>
      <c r="G4794" s="2" t="s">
        <v>44</v>
      </c>
      <c r="H4794" s="2">
        <f>1-97-666-3833</f>
        <v>-4595</v>
      </c>
      <c r="I4794" s="2" t="s">
        <v>33291</v>
      </c>
      <c r="J4794" s="3" t="s">
        <v>33292</v>
      </c>
      <c r="K4794" s="4">
        <v>44119</v>
      </c>
      <c r="L4794" s="3" t="s">
        <v>33293</v>
      </c>
    </row>
    <row r="4795" spans="1:12" x14ac:dyDescent="0.2">
      <c r="A4795" s="1">
        <v>4794</v>
      </c>
      <c r="B4795" s="2" t="s">
        <v>33294</v>
      </c>
      <c r="C4795" s="2" t="s">
        <v>7153</v>
      </c>
      <c r="D4795" s="2" t="s">
        <v>5503</v>
      </c>
      <c r="E4795" s="2" t="s">
        <v>33295</v>
      </c>
      <c r="F4795" s="2" t="s">
        <v>33296</v>
      </c>
      <c r="G4795" s="2" t="s">
        <v>1524</v>
      </c>
      <c r="H4795" s="2" t="s">
        <v>33297</v>
      </c>
      <c r="I4795" s="2" t="s">
        <v>33298</v>
      </c>
      <c r="J4795" s="3" t="s">
        <v>33299</v>
      </c>
      <c r="K4795" s="4">
        <v>43909</v>
      </c>
      <c r="L4795" s="3" t="s">
        <v>33300</v>
      </c>
    </row>
    <row r="4796" spans="1:12" x14ac:dyDescent="0.2">
      <c r="A4796" s="1">
        <v>4795</v>
      </c>
      <c r="B4796" s="2" t="s">
        <v>33301</v>
      </c>
      <c r="C4796" s="2" t="s">
        <v>1074</v>
      </c>
      <c r="D4796" s="2" t="s">
        <v>8332</v>
      </c>
      <c r="E4796" s="2" t="s">
        <v>33302</v>
      </c>
      <c r="F4796" s="2" t="s">
        <v>33303</v>
      </c>
      <c r="G4796" s="2" t="s">
        <v>44</v>
      </c>
      <c r="H4796" s="2" t="s">
        <v>33304</v>
      </c>
      <c r="I4796" s="2" t="s">
        <v>33305</v>
      </c>
      <c r="J4796" s="3" t="s">
        <v>33306</v>
      </c>
      <c r="K4796" s="4">
        <v>44277</v>
      </c>
      <c r="L4796" s="3" t="s">
        <v>22498</v>
      </c>
    </row>
    <row r="4797" spans="1:12" x14ac:dyDescent="0.2">
      <c r="A4797" s="1">
        <v>4796</v>
      </c>
      <c r="B4797" s="2" t="s">
        <v>33307</v>
      </c>
      <c r="C4797" s="2" t="s">
        <v>6095</v>
      </c>
      <c r="D4797" s="2" t="s">
        <v>5252</v>
      </c>
      <c r="E4797" s="2" t="s">
        <v>33308</v>
      </c>
      <c r="F4797" s="2" t="s">
        <v>33309</v>
      </c>
      <c r="G4797" s="2" t="s">
        <v>301</v>
      </c>
      <c r="H4797" s="2" t="s">
        <v>33310</v>
      </c>
      <c r="I4797" s="2">
        <f>1-399-116-9490</f>
        <v>-10004</v>
      </c>
      <c r="J4797" s="3" t="s">
        <v>33311</v>
      </c>
      <c r="K4797" s="4">
        <v>44587</v>
      </c>
      <c r="L4797" s="3" t="s">
        <v>33312</v>
      </c>
    </row>
    <row r="4798" spans="1:12" x14ac:dyDescent="0.2">
      <c r="A4798" s="1">
        <v>4797</v>
      </c>
      <c r="B4798" s="2" t="s">
        <v>33313</v>
      </c>
      <c r="C4798" s="2" t="s">
        <v>3090</v>
      </c>
      <c r="D4798" s="2" t="s">
        <v>5503</v>
      </c>
      <c r="E4798" s="2" t="s">
        <v>33314</v>
      </c>
      <c r="F4798" s="2" t="s">
        <v>33315</v>
      </c>
      <c r="G4798" s="2" t="s">
        <v>6640</v>
      </c>
      <c r="H4798" s="2" t="s">
        <v>33316</v>
      </c>
      <c r="I4798" s="2" t="s">
        <v>33317</v>
      </c>
      <c r="J4798" s="3" t="s">
        <v>33318</v>
      </c>
      <c r="K4798" s="4">
        <v>44468</v>
      </c>
      <c r="L4798" s="3" t="s">
        <v>33319</v>
      </c>
    </row>
    <row r="4799" spans="1:12" x14ac:dyDescent="0.2">
      <c r="A4799" s="1">
        <v>4798</v>
      </c>
      <c r="B4799" s="2" t="s">
        <v>33320</v>
      </c>
      <c r="C4799" s="2" t="s">
        <v>2573</v>
      </c>
      <c r="D4799" s="2" t="s">
        <v>8253</v>
      </c>
      <c r="E4799" s="2" t="s">
        <v>33321</v>
      </c>
      <c r="F4799" s="2" t="s">
        <v>33322</v>
      </c>
      <c r="G4799" s="2" t="s">
        <v>369</v>
      </c>
      <c r="H4799" s="2" t="s">
        <v>33323</v>
      </c>
      <c r="I4799" s="2" t="s">
        <v>33324</v>
      </c>
      <c r="J4799" s="3" t="s">
        <v>33325</v>
      </c>
      <c r="K4799" s="4">
        <v>44271</v>
      </c>
      <c r="L4799" s="3" t="s">
        <v>17471</v>
      </c>
    </row>
    <row r="4800" spans="1:12" x14ac:dyDescent="0.2">
      <c r="A4800" s="1">
        <v>4799</v>
      </c>
      <c r="B4800" s="2" t="s">
        <v>33326</v>
      </c>
      <c r="C4800" s="2" t="s">
        <v>11998</v>
      </c>
      <c r="D4800" s="2" t="s">
        <v>11081</v>
      </c>
      <c r="E4800" s="2" t="s">
        <v>33327</v>
      </c>
      <c r="F4800" s="2" t="s">
        <v>33328</v>
      </c>
      <c r="G4800" s="2" t="s">
        <v>293</v>
      </c>
      <c r="H4800" s="2" t="s">
        <v>33329</v>
      </c>
      <c r="I4800" s="2" t="s">
        <v>33330</v>
      </c>
      <c r="J4800" s="3" t="s">
        <v>33331</v>
      </c>
      <c r="K4800" s="4">
        <v>43882</v>
      </c>
      <c r="L4800" s="3" t="s">
        <v>33332</v>
      </c>
    </row>
    <row r="4801" spans="1:12" x14ac:dyDescent="0.2">
      <c r="A4801" s="1">
        <v>4800</v>
      </c>
      <c r="B4801" s="2" t="s">
        <v>33333</v>
      </c>
      <c r="C4801" s="2" t="s">
        <v>1905</v>
      </c>
      <c r="D4801" s="2" t="s">
        <v>3098</v>
      </c>
      <c r="E4801" s="2" t="s">
        <v>33334</v>
      </c>
      <c r="F4801" s="2" t="s">
        <v>33335</v>
      </c>
      <c r="G4801" s="2" t="s">
        <v>17591</v>
      </c>
      <c r="H4801" s="2" t="s">
        <v>33336</v>
      </c>
      <c r="I4801" s="2">
        <f>1-918-81-949</f>
        <v>-1947</v>
      </c>
      <c r="J4801" s="3" t="s">
        <v>33337</v>
      </c>
      <c r="K4801" s="4">
        <v>44440</v>
      </c>
      <c r="L4801" s="3" t="s">
        <v>33338</v>
      </c>
    </row>
    <row r="4802" spans="1:12" x14ac:dyDescent="0.2">
      <c r="A4802" s="1">
        <v>4801</v>
      </c>
      <c r="B4802" s="2" t="s">
        <v>33339</v>
      </c>
      <c r="C4802" s="2" t="s">
        <v>5668</v>
      </c>
      <c r="D4802" s="2" t="s">
        <v>16536</v>
      </c>
      <c r="E4802" s="2" t="s">
        <v>33340</v>
      </c>
      <c r="F4802" s="2" t="s">
        <v>33341</v>
      </c>
      <c r="G4802" s="2" t="s">
        <v>419</v>
      </c>
      <c r="H4802" s="2" t="s">
        <v>33342</v>
      </c>
      <c r="I4802" s="2" t="s">
        <v>33343</v>
      </c>
      <c r="J4802" s="3" t="s">
        <v>33344</v>
      </c>
      <c r="K4802" s="4">
        <v>43914</v>
      </c>
      <c r="L4802" s="3" t="s">
        <v>33345</v>
      </c>
    </row>
    <row r="4803" spans="1:12" x14ac:dyDescent="0.2">
      <c r="A4803" s="1">
        <v>4802</v>
      </c>
      <c r="B4803" s="2" t="s">
        <v>33346</v>
      </c>
      <c r="C4803" s="2" t="s">
        <v>10794</v>
      </c>
      <c r="D4803" s="2" t="s">
        <v>1690</v>
      </c>
      <c r="E4803" s="2" t="s">
        <v>33347</v>
      </c>
      <c r="F4803" s="2" t="s">
        <v>33348</v>
      </c>
      <c r="G4803" s="2" t="s">
        <v>171</v>
      </c>
      <c r="H4803" s="2" t="s">
        <v>33349</v>
      </c>
      <c r="I4803" s="2" t="s">
        <v>33350</v>
      </c>
      <c r="J4803" s="3" t="s">
        <v>33351</v>
      </c>
      <c r="K4803" s="4">
        <v>43970</v>
      </c>
      <c r="L4803" s="3" t="s">
        <v>33352</v>
      </c>
    </row>
    <row r="4804" spans="1:12" x14ac:dyDescent="0.2">
      <c r="A4804" s="1">
        <v>4803</v>
      </c>
      <c r="B4804" s="2" t="s">
        <v>33353</v>
      </c>
      <c r="C4804" s="2" t="s">
        <v>2941</v>
      </c>
      <c r="D4804" s="2" t="s">
        <v>3021</v>
      </c>
      <c r="E4804" s="2" t="s">
        <v>33354</v>
      </c>
      <c r="F4804" s="2" t="s">
        <v>33355</v>
      </c>
      <c r="G4804" s="2" t="s">
        <v>1032</v>
      </c>
      <c r="H4804" s="2" t="s">
        <v>33356</v>
      </c>
      <c r="I4804" s="2">
        <f>1-779-785-9300</f>
        <v>-10863</v>
      </c>
      <c r="J4804" s="3" t="s">
        <v>33357</v>
      </c>
      <c r="K4804" s="4">
        <v>44705</v>
      </c>
      <c r="L4804" s="3" t="s">
        <v>33358</v>
      </c>
    </row>
    <row r="4805" spans="1:12" x14ac:dyDescent="0.2">
      <c r="A4805" s="1">
        <v>4804</v>
      </c>
      <c r="B4805" s="2" t="s">
        <v>33359</v>
      </c>
      <c r="C4805" s="2" t="s">
        <v>6355</v>
      </c>
      <c r="D4805" s="2" t="s">
        <v>1653</v>
      </c>
      <c r="E4805" s="2" t="s">
        <v>18421</v>
      </c>
      <c r="F4805" s="2" t="s">
        <v>33360</v>
      </c>
      <c r="G4805" s="2" t="s">
        <v>1058</v>
      </c>
      <c r="H4805" s="2" t="s">
        <v>33361</v>
      </c>
      <c r="I4805" s="2">
        <f>1-747-99-8835</f>
        <v>-9680</v>
      </c>
      <c r="J4805" s="3" t="s">
        <v>33362</v>
      </c>
      <c r="K4805" s="4">
        <v>44000</v>
      </c>
      <c r="L4805" s="3" t="s">
        <v>33363</v>
      </c>
    </row>
    <row r="4806" spans="1:12" x14ac:dyDescent="0.2">
      <c r="A4806" s="1">
        <v>4805</v>
      </c>
      <c r="B4806" s="2" t="s">
        <v>33364</v>
      </c>
      <c r="C4806" s="2" t="s">
        <v>4814</v>
      </c>
      <c r="D4806" s="2" t="s">
        <v>1588</v>
      </c>
      <c r="E4806" s="2" t="s">
        <v>33365</v>
      </c>
      <c r="F4806" s="2" t="s">
        <v>33366</v>
      </c>
      <c r="G4806" s="2" t="s">
        <v>4808</v>
      </c>
      <c r="H4806" s="2" t="s">
        <v>33367</v>
      </c>
      <c r="I4806" s="2">
        <v>237885542</v>
      </c>
      <c r="J4806" s="3" t="s">
        <v>33368</v>
      </c>
      <c r="K4806" s="4">
        <v>44507</v>
      </c>
      <c r="L4806" s="3" t="s">
        <v>33369</v>
      </c>
    </row>
    <row r="4807" spans="1:12" x14ac:dyDescent="0.2">
      <c r="A4807" s="1">
        <v>4806</v>
      </c>
      <c r="B4807" s="2" t="s">
        <v>33370</v>
      </c>
      <c r="C4807" s="2" t="s">
        <v>2341</v>
      </c>
      <c r="D4807" s="2" t="s">
        <v>131</v>
      </c>
      <c r="E4807" s="2" t="s">
        <v>33371</v>
      </c>
      <c r="F4807" s="2" t="s">
        <v>33372</v>
      </c>
      <c r="G4807" s="2" t="s">
        <v>36</v>
      </c>
      <c r="H4807" s="2" t="s">
        <v>33373</v>
      </c>
      <c r="I4807" s="2" t="s">
        <v>33374</v>
      </c>
      <c r="J4807" s="3" t="s">
        <v>33375</v>
      </c>
      <c r="K4807" s="4">
        <v>44291</v>
      </c>
      <c r="L4807" s="3" t="s">
        <v>33376</v>
      </c>
    </row>
    <row r="4808" spans="1:12" x14ac:dyDescent="0.2">
      <c r="A4808" s="1">
        <v>4807</v>
      </c>
      <c r="B4808" s="2" t="s">
        <v>33377</v>
      </c>
      <c r="C4808" s="2" t="s">
        <v>11916</v>
      </c>
      <c r="D4808" s="2" t="s">
        <v>347</v>
      </c>
      <c r="E4808" s="2" t="s">
        <v>33378</v>
      </c>
      <c r="F4808" s="2" t="s">
        <v>33379</v>
      </c>
      <c r="G4808" s="2" t="s">
        <v>892</v>
      </c>
      <c r="H4808" s="2" t="s">
        <v>33380</v>
      </c>
      <c r="I4808" s="2" t="s">
        <v>33381</v>
      </c>
      <c r="J4808" s="3" t="s">
        <v>33382</v>
      </c>
      <c r="K4808" s="4">
        <v>44043</v>
      </c>
      <c r="L4808" s="3" t="s">
        <v>33383</v>
      </c>
    </row>
    <row r="4809" spans="1:12" x14ac:dyDescent="0.2">
      <c r="A4809" s="1">
        <v>4808</v>
      </c>
      <c r="B4809" s="2" t="s">
        <v>33384</v>
      </c>
      <c r="C4809" s="2" t="s">
        <v>2341</v>
      </c>
      <c r="D4809" s="2" t="s">
        <v>3964</v>
      </c>
      <c r="E4809" s="2" t="s">
        <v>13931</v>
      </c>
      <c r="F4809" s="2" t="s">
        <v>2326</v>
      </c>
      <c r="G4809" s="2" t="s">
        <v>3640</v>
      </c>
      <c r="H4809" s="2" t="s">
        <v>33385</v>
      </c>
      <c r="I4809" s="2" t="s">
        <v>33386</v>
      </c>
      <c r="J4809" s="3" t="s">
        <v>33387</v>
      </c>
      <c r="K4809" s="4">
        <v>44580</v>
      </c>
      <c r="L4809" s="3" t="s">
        <v>33388</v>
      </c>
    </row>
    <row r="4810" spans="1:12" x14ac:dyDescent="0.2">
      <c r="A4810" s="1">
        <v>4809</v>
      </c>
      <c r="B4810" s="2" t="s">
        <v>33389</v>
      </c>
      <c r="C4810" s="2" t="s">
        <v>962</v>
      </c>
      <c r="D4810" s="2" t="s">
        <v>4301</v>
      </c>
      <c r="E4810" s="2" t="s">
        <v>33390</v>
      </c>
      <c r="F4810" s="2" t="s">
        <v>33391</v>
      </c>
      <c r="G4810" s="2" t="s">
        <v>1050</v>
      </c>
      <c r="H4810" s="2">
        <v>3349796397</v>
      </c>
      <c r="I4810" s="2" t="s">
        <v>33392</v>
      </c>
      <c r="J4810" s="3" t="s">
        <v>33393</v>
      </c>
      <c r="K4810" s="4">
        <v>44649</v>
      </c>
      <c r="L4810" s="3" t="s">
        <v>33394</v>
      </c>
    </row>
    <row r="4811" spans="1:12" x14ac:dyDescent="0.2">
      <c r="A4811" s="1">
        <v>4810</v>
      </c>
      <c r="B4811" s="2" t="s">
        <v>33395</v>
      </c>
      <c r="C4811" s="2" t="s">
        <v>33396</v>
      </c>
      <c r="D4811" s="2" t="s">
        <v>2012</v>
      </c>
      <c r="E4811" s="2" t="s">
        <v>33397</v>
      </c>
      <c r="F4811" s="2" t="s">
        <v>33398</v>
      </c>
      <c r="G4811" s="2" t="s">
        <v>2680</v>
      </c>
      <c r="H4811" s="2" t="s">
        <v>33399</v>
      </c>
      <c r="I4811" s="2" t="s">
        <v>33400</v>
      </c>
      <c r="J4811" s="3" t="s">
        <v>33401</v>
      </c>
      <c r="K4811" s="4">
        <v>43835</v>
      </c>
      <c r="L4811" s="3" t="s">
        <v>33402</v>
      </c>
    </row>
    <row r="4812" spans="1:12" x14ac:dyDescent="0.2">
      <c r="A4812" s="1">
        <v>4811</v>
      </c>
      <c r="B4812" s="2" t="s">
        <v>33403</v>
      </c>
      <c r="C4812" s="2" t="s">
        <v>8454</v>
      </c>
      <c r="D4812" s="2" t="s">
        <v>473</v>
      </c>
      <c r="E4812" s="2" t="s">
        <v>33404</v>
      </c>
      <c r="F4812" s="2" t="s">
        <v>33405</v>
      </c>
      <c r="G4812" s="2" t="s">
        <v>1050</v>
      </c>
      <c r="H4812" s="2" t="s">
        <v>33406</v>
      </c>
      <c r="I4812" s="2" t="s">
        <v>33407</v>
      </c>
      <c r="J4812" s="3" t="s">
        <v>33408</v>
      </c>
      <c r="K4812" s="4">
        <v>44008</v>
      </c>
      <c r="L4812" s="3" t="s">
        <v>33409</v>
      </c>
    </row>
    <row r="4813" spans="1:12" x14ac:dyDescent="0.2">
      <c r="A4813" s="1">
        <v>4812</v>
      </c>
      <c r="B4813" s="2" t="s">
        <v>33410</v>
      </c>
      <c r="C4813" s="2" t="s">
        <v>32</v>
      </c>
      <c r="D4813" s="2" t="s">
        <v>1512</v>
      </c>
      <c r="E4813" s="2" t="s">
        <v>33411</v>
      </c>
      <c r="F4813" s="2" t="s">
        <v>33412</v>
      </c>
      <c r="G4813" s="2" t="s">
        <v>350</v>
      </c>
      <c r="H4813" s="2" t="s">
        <v>33413</v>
      </c>
      <c r="I4813" s="2" t="s">
        <v>33414</v>
      </c>
      <c r="J4813" s="3" t="s">
        <v>33415</v>
      </c>
      <c r="K4813" s="4">
        <v>44661</v>
      </c>
      <c r="L4813" s="3" t="s">
        <v>33416</v>
      </c>
    </row>
    <row r="4814" spans="1:12" x14ac:dyDescent="0.2">
      <c r="A4814" s="1">
        <v>4813</v>
      </c>
      <c r="B4814" s="2" t="s">
        <v>33417</v>
      </c>
      <c r="C4814" s="2" t="s">
        <v>3434</v>
      </c>
      <c r="D4814" s="2" t="s">
        <v>5300</v>
      </c>
      <c r="E4814" s="2" t="s">
        <v>33418</v>
      </c>
      <c r="F4814" s="2" t="s">
        <v>33419</v>
      </c>
      <c r="G4814" s="2" t="s">
        <v>5822</v>
      </c>
      <c r="H4814" s="2" t="s">
        <v>33420</v>
      </c>
      <c r="I4814" s="2" t="s">
        <v>33421</v>
      </c>
      <c r="J4814" s="3" t="s">
        <v>33422</v>
      </c>
      <c r="K4814" s="4">
        <v>44439</v>
      </c>
      <c r="L4814" s="3" t="s">
        <v>33423</v>
      </c>
    </row>
    <row r="4815" spans="1:12" x14ac:dyDescent="0.2">
      <c r="A4815" s="1">
        <v>4814</v>
      </c>
      <c r="B4815" s="2" t="s">
        <v>33424</v>
      </c>
      <c r="C4815" s="2" t="s">
        <v>3902</v>
      </c>
      <c r="D4815" s="2" t="s">
        <v>234</v>
      </c>
      <c r="E4815" s="2" t="s">
        <v>33425</v>
      </c>
      <c r="F4815" s="2" t="s">
        <v>33426</v>
      </c>
      <c r="G4815" s="2" t="s">
        <v>200</v>
      </c>
      <c r="H4815" s="2" t="s">
        <v>33427</v>
      </c>
      <c r="I4815" s="2" t="s">
        <v>33428</v>
      </c>
      <c r="J4815" s="3" t="s">
        <v>33429</v>
      </c>
      <c r="K4815" s="4">
        <v>44245</v>
      </c>
      <c r="L4815" s="3" t="s">
        <v>33430</v>
      </c>
    </row>
    <row r="4816" spans="1:12" x14ac:dyDescent="0.2">
      <c r="A4816" s="1">
        <v>4815</v>
      </c>
      <c r="B4816" s="2" t="s">
        <v>33431</v>
      </c>
      <c r="C4816" s="2" t="s">
        <v>10492</v>
      </c>
      <c r="D4816" s="2" t="s">
        <v>416</v>
      </c>
      <c r="E4816" s="2" t="s">
        <v>29534</v>
      </c>
      <c r="F4816" s="2" t="s">
        <v>33432</v>
      </c>
      <c r="G4816" s="2" t="s">
        <v>1158</v>
      </c>
      <c r="H4816" s="2" t="s">
        <v>33433</v>
      </c>
      <c r="I4816" s="2">
        <v>4580480087</v>
      </c>
      <c r="J4816" s="3" t="s">
        <v>33434</v>
      </c>
      <c r="K4816" s="4">
        <v>44162</v>
      </c>
      <c r="L4816" s="3" t="s">
        <v>33435</v>
      </c>
    </row>
    <row r="4817" spans="1:12" x14ac:dyDescent="0.2">
      <c r="A4817" s="1">
        <v>4816</v>
      </c>
      <c r="B4817" s="2" t="s">
        <v>33436</v>
      </c>
      <c r="C4817" s="2" t="s">
        <v>585</v>
      </c>
      <c r="D4817" s="2" t="s">
        <v>13029</v>
      </c>
      <c r="E4817" s="2" t="s">
        <v>33437</v>
      </c>
      <c r="F4817" s="2" t="s">
        <v>33438</v>
      </c>
      <c r="G4817" s="2" t="s">
        <v>1239</v>
      </c>
      <c r="H4817" s="2" t="s">
        <v>33439</v>
      </c>
      <c r="I4817" s="2" t="s">
        <v>33440</v>
      </c>
      <c r="J4817" s="3" t="s">
        <v>33441</v>
      </c>
      <c r="K4817" s="4">
        <v>44104</v>
      </c>
      <c r="L4817" s="3" t="s">
        <v>33442</v>
      </c>
    </row>
    <row r="4818" spans="1:12" x14ac:dyDescent="0.2">
      <c r="A4818" s="1">
        <v>4817</v>
      </c>
      <c r="B4818" s="2" t="s">
        <v>33443</v>
      </c>
      <c r="C4818" s="2" t="s">
        <v>2649</v>
      </c>
      <c r="D4818" s="2" t="s">
        <v>3140</v>
      </c>
      <c r="E4818" s="2" t="s">
        <v>33444</v>
      </c>
      <c r="F4818" s="2" t="s">
        <v>33445</v>
      </c>
      <c r="G4818" s="2" t="s">
        <v>3151</v>
      </c>
      <c r="H4818" s="2">
        <v>9308070645</v>
      </c>
      <c r="I4818" s="2" t="s">
        <v>33446</v>
      </c>
      <c r="J4818" s="3" t="s">
        <v>33447</v>
      </c>
      <c r="K4818" s="4">
        <v>44575</v>
      </c>
      <c r="L4818" s="3" t="s">
        <v>33448</v>
      </c>
    </row>
    <row r="4819" spans="1:12" x14ac:dyDescent="0.2">
      <c r="A4819" s="1">
        <v>4818</v>
      </c>
      <c r="B4819" s="2" t="s">
        <v>33449</v>
      </c>
      <c r="C4819" s="2" t="s">
        <v>453</v>
      </c>
      <c r="D4819" s="2" t="s">
        <v>12036</v>
      </c>
      <c r="E4819" s="2" t="s">
        <v>33450</v>
      </c>
      <c r="F4819" s="2" t="s">
        <v>33451</v>
      </c>
      <c r="G4819" s="2" t="s">
        <v>3404</v>
      </c>
      <c r="H4819" s="2" t="s">
        <v>33452</v>
      </c>
      <c r="I4819" s="2" t="s">
        <v>33453</v>
      </c>
      <c r="J4819" s="3" t="s">
        <v>33454</v>
      </c>
      <c r="K4819" s="4">
        <v>44465</v>
      </c>
      <c r="L4819" s="3" t="s">
        <v>19817</v>
      </c>
    </row>
    <row r="4820" spans="1:12" x14ac:dyDescent="0.2">
      <c r="A4820" s="1">
        <v>4819</v>
      </c>
      <c r="B4820" s="2" t="s">
        <v>33455</v>
      </c>
      <c r="C4820" s="2" t="s">
        <v>16544</v>
      </c>
      <c r="D4820" s="2" t="s">
        <v>8994</v>
      </c>
      <c r="E4820" s="2" t="s">
        <v>18952</v>
      </c>
      <c r="F4820" s="2" t="s">
        <v>33456</v>
      </c>
      <c r="G4820" s="2" t="s">
        <v>7163</v>
      </c>
      <c r="H4820" s="2" t="s">
        <v>33457</v>
      </c>
      <c r="I4820" s="2" t="s">
        <v>33458</v>
      </c>
      <c r="J4820" s="3" t="s">
        <v>33459</v>
      </c>
      <c r="K4820" s="4">
        <v>44492</v>
      </c>
      <c r="L4820" s="3" t="s">
        <v>33460</v>
      </c>
    </row>
    <row r="4821" spans="1:12" x14ac:dyDescent="0.2">
      <c r="A4821" s="1">
        <v>4820</v>
      </c>
      <c r="B4821" s="2" t="s">
        <v>33461</v>
      </c>
      <c r="C4821" s="2" t="s">
        <v>5446</v>
      </c>
      <c r="D4821" s="2" t="s">
        <v>33462</v>
      </c>
      <c r="E4821" s="2" t="s">
        <v>33463</v>
      </c>
      <c r="F4821" s="2" t="s">
        <v>33464</v>
      </c>
      <c r="G4821" s="2" t="s">
        <v>1222</v>
      </c>
      <c r="H4821" s="2" t="s">
        <v>33465</v>
      </c>
      <c r="I4821" s="2" t="s">
        <v>33466</v>
      </c>
      <c r="J4821" s="3" t="s">
        <v>33467</v>
      </c>
      <c r="K4821" s="4">
        <v>44590</v>
      </c>
      <c r="L4821" s="3" t="s">
        <v>33468</v>
      </c>
    </row>
    <row r="4822" spans="1:12" x14ac:dyDescent="0.2">
      <c r="A4822" s="1">
        <v>4821</v>
      </c>
      <c r="B4822" s="2" t="s">
        <v>33469</v>
      </c>
      <c r="C4822" s="2" t="s">
        <v>4055</v>
      </c>
      <c r="D4822" s="2" t="s">
        <v>1426</v>
      </c>
      <c r="E4822" s="2" t="s">
        <v>33470</v>
      </c>
      <c r="F4822" s="2" t="s">
        <v>33471</v>
      </c>
      <c r="G4822" s="2" t="s">
        <v>741</v>
      </c>
      <c r="H4822" s="2" t="s">
        <v>33472</v>
      </c>
      <c r="I4822" s="2" t="s">
        <v>33473</v>
      </c>
      <c r="J4822" s="3" t="s">
        <v>33474</v>
      </c>
      <c r="K4822" s="4">
        <v>44040</v>
      </c>
      <c r="L4822" s="3" t="s">
        <v>33475</v>
      </c>
    </row>
    <row r="4823" spans="1:12" x14ac:dyDescent="0.2">
      <c r="A4823" s="1">
        <v>4822</v>
      </c>
      <c r="B4823" s="2" t="s">
        <v>33476</v>
      </c>
      <c r="C4823" s="2" t="s">
        <v>3972</v>
      </c>
      <c r="D4823" s="2" t="s">
        <v>14155</v>
      </c>
      <c r="E4823" s="2" t="s">
        <v>33477</v>
      </c>
      <c r="F4823" s="2" t="s">
        <v>33478</v>
      </c>
      <c r="G4823" s="2" t="s">
        <v>4698</v>
      </c>
      <c r="H4823" s="2" t="s">
        <v>33479</v>
      </c>
      <c r="I4823" s="2" t="s">
        <v>33480</v>
      </c>
      <c r="J4823" s="3" t="s">
        <v>33481</v>
      </c>
      <c r="K4823" s="4">
        <v>43850</v>
      </c>
      <c r="L4823" s="3" t="s">
        <v>33482</v>
      </c>
    </row>
    <row r="4824" spans="1:12" x14ac:dyDescent="0.2">
      <c r="A4824" s="1">
        <v>4823</v>
      </c>
      <c r="B4824" s="2" t="s">
        <v>33483</v>
      </c>
      <c r="C4824" s="2" t="s">
        <v>6813</v>
      </c>
      <c r="D4824" s="2" t="s">
        <v>9851</v>
      </c>
      <c r="E4824" s="2" t="s">
        <v>33484</v>
      </c>
      <c r="F4824" s="2" t="s">
        <v>33485</v>
      </c>
      <c r="G4824" s="2" t="s">
        <v>7163</v>
      </c>
      <c r="H4824" s="2" t="s">
        <v>33486</v>
      </c>
      <c r="I4824" s="2">
        <v>5609958151</v>
      </c>
      <c r="J4824" s="3" t="s">
        <v>33487</v>
      </c>
      <c r="K4824" s="4">
        <v>44285</v>
      </c>
      <c r="L4824" s="3" t="s">
        <v>19782</v>
      </c>
    </row>
    <row r="4825" spans="1:12" x14ac:dyDescent="0.2">
      <c r="A4825" s="1">
        <v>4824</v>
      </c>
      <c r="B4825" s="2" t="s">
        <v>33488</v>
      </c>
      <c r="C4825" s="2" t="s">
        <v>1136</v>
      </c>
      <c r="D4825" s="2" t="s">
        <v>2752</v>
      </c>
      <c r="E4825" s="2" t="s">
        <v>33489</v>
      </c>
      <c r="F4825" s="2" t="s">
        <v>33490</v>
      </c>
      <c r="G4825" s="2" t="s">
        <v>1078</v>
      </c>
      <c r="H4825" s="2" t="s">
        <v>33491</v>
      </c>
      <c r="I4825" s="2" t="s">
        <v>33492</v>
      </c>
      <c r="J4825" s="3" t="s">
        <v>33493</v>
      </c>
      <c r="K4825" s="4">
        <v>44545</v>
      </c>
      <c r="L4825" s="3" t="s">
        <v>33494</v>
      </c>
    </row>
    <row r="4826" spans="1:12" x14ac:dyDescent="0.2">
      <c r="A4826" s="1">
        <v>4825</v>
      </c>
      <c r="B4826" s="2" t="s">
        <v>33495</v>
      </c>
      <c r="C4826" s="2" t="s">
        <v>10401</v>
      </c>
      <c r="D4826" s="2" t="s">
        <v>30758</v>
      </c>
      <c r="E4826" s="2" t="s">
        <v>33496</v>
      </c>
      <c r="F4826" s="2" t="s">
        <v>33497</v>
      </c>
      <c r="G4826" s="2" t="s">
        <v>200</v>
      </c>
      <c r="H4826" s="2" t="s">
        <v>33498</v>
      </c>
      <c r="I4826" s="2" t="s">
        <v>33499</v>
      </c>
      <c r="J4826" s="3" t="s">
        <v>33500</v>
      </c>
      <c r="K4826" s="4">
        <v>44090</v>
      </c>
      <c r="L4826" s="3" t="s">
        <v>33501</v>
      </c>
    </row>
    <row r="4827" spans="1:12" x14ac:dyDescent="0.2">
      <c r="A4827" s="1">
        <v>4826</v>
      </c>
      <c r="B4827" s="2" t="s">
        <v>33502</v>
      </c>
      <c r="C4827" s="2" t="s">
        <v>8375</v>
      </c>
      <c r="D4827" s="2" t="s">
        <v>15278</v>
      </c>
      <c r="E4827" s="2" t="s">
        <v>33503</v>
      </c>
      <c r="F4827" s="2" t="s">
        <v>33504</v>
      </c>
      <c r="G4827" s="2" t="s">
        <v>770</v>
      </c>
      <c r="H4827" s="2" t="s">
        <v>33505</v>
      </c>
      <c r="I4827" s="2" t="s">
        <v>33506</v>
      </c>
      <c r="J4827" s="3" t="s">
        <v>33507</v>
      </c>
      <c r="K4827" s="4">
        <v>44660</v>
      </c>
      <c r="L4827" s="3" t="s">
        <v>33508</v>
      </c>
    </row>
    <row r="4828" spans="1:12" x14ac:dyDescent="0.2">
      <c r="A4828" s="1">
        <v>4827</v>
      </c>
      <c r="B4828" s="2" t="s">
        <v>33509</v>
      </c>
      <c r="C4828" s="2" t="s">
        <v>3004</v>
      </c>
      <c r="D4828" s="2" t="s">
        <v>3140</v>
      </c>
      <c r="E4828" s="2" t="s">
        <v>33510</v>
      </c>
      <c r="F4828" s="2" t="s">
        <v>33511</v>
      </c>
      <c r="G4828" s="2" t="s">
        <v>1437</v>
      </c>
      <c r="H4828" s="2" t="s">
        <v>33512</v>
      </c>
      <c r="I4828" s="2">
        <v>4402808156</v>
      </c>
      <c r="J4828" s="3" t="s">
        <v>33513</v>
      </c>
      <c r="K4828" s="4">
        <v>44437</v>
      </c>
      <c r="L4828" s="3" t="s">
        <v>33514</v>
      </c>
    </row>
    <row r="4829" spans="1:12" x14ac:dyDescent="0.2">
      <c r="A4829" s="1">
        <v>4828</v>
      </c>
      <c r="B4829" s="2" t="s">
        <v>33515</v>
      </c>
      <c r="C4829" s="2" t="s">
        <v>78</v>
      </c>
      <c r="D4829" s="2" t="s">
        <v>22993</v>
      </c>
      <c r="E4829" s="2" t="s">
        <v>33516</v>
      </c>
      <c r="F4829" s="2" t="s">
        <v>25835</v>
      </c>
      <c r="G4829" s="2" t="s">
        <v>1811</v>
      </c>
      <c r="H4829" s="2" t="s">
        <v>33517</v>
      </c>
      <c r="I4829" s="2" t="s">
        <v>33518</v>
      </c>
      <c r="J4829" s="3" t="s">
        <v>33519</v>
      </c>
      <c r="K4829" s="4">
        <v>44237</v>
      </c>
      <c r="L4829" s="3" t="s">
        <v>26842</v>
      </c>
    </row>
    <row r="4830" spans="1:12" x14ac:dyDescent="0.2">
      <c r="A4830" s="1">
        <v>4829</v>
      </c>
      <c r="B4830" s="2" t="s">
        <v>33520</v>
      </c>
      <c r="C4830" s="2" t="s">
        <v>10438</v>
      </c>
      <c r="D4830" s="2" t="s">
        <v>1808</v>
      </c>
      <c r="E4830" s="2" t="s">
        <v>33521</v>
      </c>
      <c r="F4830" s="2" t="s">
        <v>33522</v>
      </c>
      <c r="G4830" s="2" t="s">
        <v>1534</v>
      </c>
      <c r="H4830" s="2" t="s">
        <v>33523</v>
      </c>
      <c r="I4830" s="2" t="s">
        <v>33524</v>
      </c>
      <c r="J4830" s="3" t="s">
        <v>33525</v>
      </c>
      <c r="K4830" s="4">
        <v>44015</v>
      </c>
      <c r="L4830" s="3" t="s">
        <v>33526</v>
      </c>
    </row>
    <row r="4831" spans="1:12" x14ac:dyDescent="0.2">
      <c r="A4831" s="1">
        <v>4830</v>
      </c>
      <c r="B4831" s="2" t="s">
        <v>33527</v>
      </c>
      <c r="C4831" s="2" t="s">
        <v>7917</v>
      </c>
      <c r="D4831" s="2" t="s">
        <v>6655</v>
      </c>
      <c r="E4831" s="2" t="s">
        <v>33528</v>
      </c>
      <c r="F4831" s="2" t="s">
        <v>33529</v>
      </c>
      <c r="G4831" s="2" t="s">
        <v>2403</v>
      </c>
      <c r="H4831" s="2" t="s">
        <v>33530</v>
      </c>
      <c r="I4831" s="2" t="s">
        <v>33531</v>
      </c>
      <c r="J4831" s="3" t="s">
        <v>33532</v>
      </c>
      <c r="K4831" s="4">
        <v>44235</v>
      </c>
      <c r="L4831" s="3" t="s">
        <v>33533</v>
      </c>
    </row>
    <row r="4832" spans="1:12" x14ac:dyDescent="0.2">
      <c r="A4832" s="1">
        <v>4831</v>
      </c>
      <c r="B4832" s="2" t="s">
        <v>33534</v>
      </c>
      <c r="C4832" s="2" t="s">
        <v>11202</v>
      </c>
      <c r="D4832" s="2" t="s">
        <v>5737</v>
      </c>
      <c r="E4832" s="2" t="s">
        <v>33535</v>
      </c>
      <c r="F4832" s="2" t="s">
        <v>33536</v>
      </c>
      <c r="G4832" s="2" t="s">
        <v>1346</v>
      </c>
      <c r="H4832" s="2" t="s">
        <v>33537</v>
      </c>
      <c r="I4832" s="2" t="s">
        <v>33538</v>
      </c>
      <c r="J4832" s="3" t="s">
        <v>33539</v>
      </c>
      <c r="K4832" s="4">
        <v>44203</v>
      </c>
      <c r="L4832" s="3" t="s">
        <v>33540</v>
      </c>
    </row>
    <row r="4833" spans="1:12" x14ac:dyDescent="0.2">
      <c r="A4833" s="1">
        <v>4832</v>
      </c>
      <c r="B4833" s="2" t="s">
        <v>33541</v>
      </c>
      <c r="C4833" s="2" t="s">
        <v>1530</v>
      </c>
      <c r="D4833" s="2" t="s">
        <v>2591</v>
      </c>
      <c r="E4833" s="2" t="s">
        <v>33542</v>
      </c>
      <c r="F4833" s="2" t="s">
        <v>33543</v>
      </c>
      <c r="G4833" s="2" t="s">
        <v>134</v>
      </c>
      <c r="H4833" s="2" t="s">
        <v>33544</v>
      </c>
      <c r="I4833" s="2" t="s">
        <v>33545</v>
      </c>
      <c r="J4833" s="3" t="s">
        <v>33546</v>
      </c>
      <c r="K4833" s="4">
        <v>44624</v>
      </c>
      <c r="L4833" s="3" t="s">
        <v>33547</v>
      </c>
    </row>
    <row r="4834" spans="1:12" x14ac:dyDescent="0.2">
      <c r="A4834" s="1">
        <v>4833</v>
      </c>
      <c r="B4834" s="2" t="s">
        <v>33548</v>
      </c>
      <c r="C4834" s="2" t="s">
        <v>3097</v>
      </c>
      <c r="D4834" s="2" t="s">
        <v>4559</v>
      </c>
      <c r="E4834" s="2" t="s">
        <v>33549</v>
      </c>
      <c r="F4834" s="2" t="s">
        <v>33550</v>
      </c>
      <c r="G4834" s="2" t="s">
        <v>910</v>
      </c>
      <c r="H4834" s="2" t="s">
        <v>33551</v>
      </c>
      <c r="I4834" s="2" t="s">
        <v>33552</v>
      </c>
      <c r="J4834" s="3" t="s">
        <v>33553</v>
      </c>
      <c r="K4834" s="4">
        <v>43925</v>
      </c>
      <c r="L4834" s="3" t="s">
        <v>33554</v>
      </c>
    </row>
    <row r="4835" spans="1:12" x14ac:dyDescent="0.2">
      <c r="A4835" s="1">
        <v>4834</v>
      </c>
      <c r="B4835" s="2" t="s">
        <v>33555</v>
      </c>
      <c r="C4835" s="2" t="s">
        <v>10060</v>
      </c>
      <c r="D4835" s="2" t="s">
        <v>22667</v>
      </c>
      <c r="E4835" s="2" t="s">
        <v>33556</v>
      </c>
      <c r="F4835" s="2" t="s">
        <v>33557</v>
      </c>
      <c r="G4835" s="2" t="s">
        <v>1389</v>
      </c>
      <c r="H4835" s="2" t="s">
        <v>33558</v>
      </c>
      <c r="I4835" s="2" t="s">
        <v>33559</v>
      </c>
      <c r="J4835" s="3" t="s">
        <v>33560</v>
      </c>
      <c r="K4835" s="4">
        <v>43970</v>
      </c>
      <c r="L4835" s="3" t="s">
        <v>33561</v>
      </c>
    </row>
    <row r="4836" spans="1:12" x14ac:dyDescent="0.2">
      <c r="A4836" s="1">
        <v>4835</v>
      </c>
      <c r="B4836" s="2" t="s">
        <v>33562</v>
      </c>
      <c r="C4836" s="2" t="s">
        <v>5152</v>
      </c>
      <c r="D4836" s="2" t="s">
        <v>6786</v>
      </c>
      <c r="E4836" s="2" t="s">
        <v>33563</v>
      </c>
      <c r="F4836" s="2" t="s">
        <v>33564</v>
      </c>
      <c r="G4836" s="2" t="s">
        <v>2826</v>
      </c>
      <c r="H4836" s="2" t="s">
        <v>33565</v>
      </c>
      <c r="I4836" s="2" t="s">
        <v>33566</v>
      </c>
      <c r="J4836" s="3" t="s">
        <v>33567</v>
      </c>
      <c r="K4836" s="4">
        <v>44702</v>
      </c>
      <c r="L4836" s="3" t="s">
        <v>31429</v>
      </c>
    </row>
    <row r="4837" spans="1:12" x14ac:dyDescent="0.2">
      <c r="A4837" s="1">
        <v>4836</v>
      </c>
      <c r="B4837" s="2" t="s">
        <v>33568</v>
      </c>
      <c r="C4837" s="2" t="s">
        <v>1761</v>
      </c>
      <c r="D4837" s="2" t="s">
        <v>14377</v>
      </c>
      <c r="E4837" s="2" t="s">
        <v>33569</v>
      </c>
      <c r="F4837" s="2" t="s">
        <v>33570</v>
      </c>
      <c r="G4837" s="2" t="s">
        <v>2826</v>
      </c>
      <c r="H4837" s="2" t="s">
        <v>33571</v>
      </c>
      <c r="I4837" s="2" t="s">
        <v>33572</v>
      </c>
      <c r="J4837" s="3" t="s">
        <v>33573</v>
      </c>
      <c r="K4837" s="4">
        <v>44370</v>
      </c>
      <c r="L4837" s="3" t="s">
        <v>33574</v>
      </c>
    </row>
    <row r="4838" spans="1:12" x14ac:dyDescent="0.2">
      <c r="A4838" s="1">
        <v>4837</v>
      </c>
      <c r="B4838" s="2" t="s">
        <v>33575</v>
      </c>
      <c r="C4838" s="2" t="s">
        <v>15536</v>
      </c>
      <c r="D4838" s="2" t="s">
        <v>8853</v>
      </c>
      <c r="E4838" s="2" t="s">
        <v>33576</v>
      </c>
      <c r="F4838" s="2" t="s">
        <v>33577</v>
      </c>
      <c r="G4838" s="2" t="s">
        <v>134</v>
      </c>
      <c r="H4838" s="2" t="s">
        <v>33578</v>
      </c>
      <c r="I4838" s="2">
        <v>7787925297</v>
      </c>
      <c r="J4838" s="3" t="s">
        <v>33579</v>
      </c>
      <c r="K4838" s="4">
        <v>43924</v>
      </c>
      <c r="L4838" s="3" t="s">
        <v>33580</v>
      </c>
    </row>
    <row r="4839" spans="1:12" x14ac:dyDescent="0.2">
      <c r="A4839" s="1">
        <v>4838</v>
      </c>
      <c r="B4839" s="2" t="s">
        <v>33581</v>
      </c>
      <c r="C4839" s="2" t="s">
        <v>8909</v>
      </c>
      <c r="D4839" s="2" t="s">
        <v>3363</v>
      </c>
      <c r="E4839" s="2" t="s">
        <v>33582</v>
      </c>
      <c r="F4839" s="2" t="s">
        <v>33583</v>
      </c>
      <c r="G4839" s="2" t="s">
        <v>741</v>
      </c>
      <c r="H4839" s="2" t="s">
        <v>33584</v>
      </c>
      <c r="I4839" s="2" t="s">
        <v>33585</v>
      </c>
      <c r="J4839" s="3" t="s">
        <v>33586</v>
      </c>
      <c r="K4839" s="4">
        <v>43898</v>
      </c>
      <c r="L4839" s="3" t="s">
        <v>33587</v>
      </c>
    </row>
    <row r="4840" spans="1:12" x14ac:dyDescent="0.2">
      <c r="A4840" s="1">
        <v>4839</v>
      </c>
      <c r="B4840" s="2" t="s">
        <v>33588</v>
      </c>
      <c r="C4840" s="2" t="s">
        <v>2798</v>
      </c>
      <c r="D4840" s="2" t="s">
        <v>3384</v>
      </c>
      <c r="E4840" s="2" t="s">
        <v>33589</v>
      </c>
      <c r="F4840" s="2" t="s">
        <v>33590</v>
      </c>
      <c r="G4840" s="2" t="s">
        <v>948</v>
      </c>
      <c r="H4840" s="2" t="s">
        <v>33591</v>
      </c>
      <c r="I4840" s="2">
        <v>852449439</v>
      </c>
      <c r="J4840" s="3" t="s">
        <v>33592</v>
      </c>
      <c r="K4840" s="4">
        <v>44420</v>
      </c>
      <c r="L4840" s="3" t="s">
        <v>33593</v>
      </c>
    </row>
    <row r="4841" spans="1:12" x14ac:dyDescent="0.2">
      <c r="A4841" s="1">
        <v>4840</v>
      </c>
      <c r="B4841" s="2" t="s">
        <v>33594</v>
      </c>
      <c r="C4841" s="2" t="s">
        <v>9270</v>
      </c>
      <c r="D4841" s="2" t="s">
        <v>1624</v>
      </c>
      <c r="E4841" s="2" t="s">
        <v>33595</v>
      </c>
      <c r="F4841" s="2" t="s">
        <v>33596</v>
      </c>
      <c r="G4841" s="2" t="s">
        <v>237</v>
      </c>
      <c r="H4841" s="2" t="s">
        <v>33597</v>
      </c>
      <c r="I4841" s="2" t="s">
        <v>33598</v>
      </c>
      <c r="J4841" s="3" t="s">
        <v>33599</v>
      </c>
      <c r="K4841" s="4">
        <v>44225</v>
      </c>
      <c r="L4841" s="3" t="s">
        <v>33600</v>
      </c>
    </row>
    <row r="4842" spans="1:12" x14ac:dyDescent="0.2">
      <c r="A4842" s="1">
        <v>4841</v>
      </c>
      <c r="B4842" s="2" t="s">
        <v>33601</v>
      </c>
      <c r="C4842" s="2" t="s">
        <v>416</v>
      </c>
      <c r="D4842" s="2" t="s">
        <v>33602</v>
      </c>
      <c r="E4842" s="2" t="s">
        <v>33603</v>
      </c>
      <c r="F4842" s="2" t="s">
        <v>33604</v>
      </c>
      <c r="G4842" s="2" t="s">
        <v>550</v>
      </c>
      <c r="H4842" s="2" t="s">
        <v>33605</v>
      </c>
      <c r="I4842" s="2" t="s">
        <v>33606</v>
      </c>
      <c r="J4842" s="3" t="s">
        <v>33607</v>
      </c>
      <c r="K4842" s="4">
        <v>43930</v>
      </c>
      <c r="L4842" s="3" t="s">
        <v>33608</v>
      </c>
    </row>
    <row r="4843" spans="1:12" x14ac:dyDescent="0.2">
      <c r="A4843" s="1">
        <v>4842</v>
      </c>
      <c r="B4843" s="2" t="s">
        <v>33609</v>
      </c>
      <c r="C4843" s="2" t="s">
        <v>2333</v>
      </c>
      <c r="D4843" s="2" t="s">
        <v>4271</v>
      </c>
      <c r="E4843" s="2" t="s">
        <v>33610</v>
      </c>
      <c r="F4843" s="2" t="s">
        <v>33611</v>
      </c>
      <c r="G4843" s="2" t="s">
        <v>1837</v>
      </c>
      <c r="H4843" s="2" t="s">
        <v>33612</v>
      </c>
      <c r="I4843" s="2" t="s">
        <v>33613</v>
      </c>
      <c r="J4843" s="3" t="s">
        <v>33614</v>
      </c>
      <c r="K4843" s="4">
        <v>44619</v>
      </c>
      <c r="L4843" s="3" t="s">
        <v>33615</v>
      </c>
    </row>
    <row r="4844" spans="1:12" x14ac:dyDescent="0.2">
      <c r="A4844" s="1">
        <v>4843</v>
      </c>
      <c r="B4844" s="2" t="s">
        <v>33616</v>
      </c>
      <c r="C4844" s="2" t="s">
        <v>3285</v>
      </c>
      <c r="D4844" s="2" t="s">
        <v>4200</v>
      </c>
      <c r="E4844" s="2" t="s">
        <v>33617</v>
      </c>
      <c r="F4844" s="2" t="s">
        <v>33618</v>
      </c>
      <c r="G4844" s="2" t="s">
        <v>1489</v>
      </c>
      <c r="H4844" s="2" t="s">
        <v>33619</v>
      </c>
      <c r="I4844" s="2" t="s">
        <v>33620</v>
      </c>
      <c r="J4844" s="3" t="s">
        <v>33621</v>
      </c>
      <c r="K4844" s="4">
        <v>44283</v>
      </c>
      <c r="L4844" s="3" t="s">
        <v>33622</v>
      </c>
    </row>
    <row r="4845" spans="1:12" x14ac:dyDescent="0.2">
      <c r="A4845" s="1">
        <v>4844</v>
      </c>
      <c r="B4845" s="2" t="s">
        <v>33623</v>
      </c>
      <c r="C4845" s="2" t="s">
        <v>6124</v>
      </c>
      <c r="D4845" s="2" t="s">
        <v>1531</v>
      </c>
      <c r="E4845" s="2" t="s">
        <v>18979</v>
      </c>
      <c r="F4845" s="2" t="s">
        <v>33624</v>
      </c>
      <c r="G4845" s="2" t="s">
        <v>2515</v>
      </c>
      <c r="H4845" s="2" t="s">
        <v>33625</v>
      </c>
      <c r="I4845" s="2" t="s">
        <v>33626</v>
      </c>
      <c r="J4845" s="3" t="s">
        <v>33627</v>
      </c>
      <c r="K4845" s="4">
        <v>44576</v>
      </c>
      <c r="L4845" s="3" t="s">
        <v>33628</v>
      </c>
    </row>
    <row r="4846" spans="1:12" x14ac:dyDescent="0.2">
      <c r="A4846" s="1">
        <v>4845</v>
      </c>
      <c r="B4846" s="2" t="s">
        <v>33629</v>
      </c>
      <c r="C4846" s="2" t="s">
        <v>6206</v>
      </c>
      <c r="D4846" s="2" t="s">
        <v>2139</v>
      </c>
      <c r="E4846" s="2" t="s">
        <v>33630</v>
      </c>
      <c r="F4846" s="2" t="s">
        <v>33631</v>
      </c>
      <c r="G4846" s="2" t="s">
        <v>200</v>
      </c>
      <c r="H4846" s="2" t="s">
        <v>33632</v>
      </c>
      <c r="I4846" s="2" t="s">
        <v>33633</v>
      </c>
      <c r="J4846" s="3" t="s">
        <v>33634</v>
      </c>
      <c r="K4846" s="4">
        <v>44055</v>
      </c>
      <c r="L4846" s="3" t="s">
        <v>33635</v>
      </c>
    </row>
    <row r="4847" spans="1:12" x14ac:dyDescent="0.2">
      <c r="A4847" s="1">
        <v>4846</v>
      </c>
      <c r="B4847" s="2" t="s">
        <v>33636</v>
      </c>
      <c r="C4847" s="2" t="s">
        <v>2546</v>
      </c>
      <c r="D4847" s="2" t="s">
        <v>4271</v>
      </c>
      <c r="E4847" s="2" t="s">
        <v>33637</v>
      </c>
      <c r="F4847" s="2" t="s">
        <v>33638</v>
      </c>
      <c r="G4847" s="2" t="s">
        <v>1389</v>
      </c>
      <c r="H4847" s="2" t="s">
        <v>33639</v>
      </c>
      <c r="I4847" s="2" t="s">
        <v>33640</v>
      </c>
      <c r="J4847" s="3" t="s">
        <v>33641</v>
      </c>
      <c r="K4847" s="4">
        <v>44418</v>
      </c>
      <c r="L4847" s="3" t="s">
        <v>33642</v>
      </c>
    </row>
    <row r="4848" spans="1:12" x14ac:dyDescent="0.2">
      <c r="A4848" s="1">
        <v>4847</v>
      </c>
      <c r="B4848" s="2" t="s">
        <v>33643</v>
      </c>
      <c r="C4848" s="2" t="s">
        <v>604</v>
      </c>
      <c r="D4848" s="2" t="s">
        <v>729</v>
      </c>
      <c r="E4848" s="2" t="s">
        <v>33644</v>
      </c>
      <c r="F4848" s="2" t="s">
        <v>33645</v>
      </c>
      <c r="G4848" s="2" t="s">
        <v>1336</v>
      </c>
      <c r="H4848" s="2" t="s">
        <v>33646</v>
      </c>
      <c r="I4848" s="2" t="s">
        <v>33647</v>
      </c>
      <c r="J4848" s="3" t="s">
        <v>33648</v>
      </c>
      <c r="K4848" s="4">
        <v>44428</v>
      </c>
      <c r="L4848" s="3" t="s">
        <v>33649</v>
      </c>
    </row>
    <row r="4849" spans="1:12" x14ac:dyDescent="0.2">
      <c r="A4849" s="1">
        <v>4848</v>
      </c>
      <c r="B4849" s="2" t="s">
        <v>33650</v>
      </c>
      <c r="C4849" s="2" t="s">
        <v>7661</v>
      </c>
      <c r="D4849" s="2" t="s">
        <v>2476</v>
      </c>
      <c r="E4849" s="2" t="s">
        <v>33651</v>
      </c>
      <c r="F4849" s="2" t="s">
        <v>33652</v>
      </c>
      <c r="G4849" s="2" t="s">
        <v>44</v>
      </c>
      <c r="H4849" s="2" t="s">
        <v>33653</v>
      </c>
      <c r="I4849" s="2" t="s">
        <v>33654</v>
      </c>
      <c r="J4849" s="3" t="s">
        <v>33655</v>
      </c>
      <c r="K4849" s="4">
        <v>44554</v>
      </c>
      <c r="L4849" s="3" t="s">
        <v>33656</v>
      </c>
    </row>
    <row r="4850" spans="1:12" x14ac:dyDescent="0.2">
      <c r="A4850" s="1">
        <v>4849</v>
      </c>
      <c r="B4850" s="2" t="s">
        <v>33657</v>
      </c>
      <c r="C4850" s="2" t="s">
        <v>3113</v>
      </c>
      <c r="D4850" s="2" t="s">
        <v>1762</v>
      </c>
      <c r="E4850" s="2" t="s">
        <v>33658</v>
      </c>
      <c r="F4850" s="2" t="s">
        <v>32500</v>
      </c>
      <c r="G4850" s="2" t="s">
        <v>4149</v>
      </c>
      <c r="H4850" s="2" t="s">
        <v>33659</v>
      </c>
      <c r="I4850" s="2" t="s">
        <v>33660</v>
      </c>
      <c r="J4850" s="3" t="s">
        <v>33661</v>
      </c>
      <c r="K4850" s="4">
        <v>44574</v>
      </c>
      <c r="L4850" s="3" t="s">
        <v>33662</v>
      </c>
    </row>
    <row r="4851" spans="1:12" x14ac:dyDescent="0.2">
      <c r="A4851" s="1">
        <v>4850</v>
      </c>
      <c r="B4851" s="2" t="s">
        <v>33663</v>
      </c>
      <c r="C4851" s="2" t="s">
        <v>1571</v>
      </c>
      <c r="D4851" s="2" t="s">
        <v>2077</v>
      </c>
      <c r="E4851" s="2" t="s">
        <v>33664</v>
      </c>
      <c r="F4851" s="2" t="s">
        <v>23529</v>
      </c>
      <c r="G4851" s="2" t="s">
        <v>1437</v>
      </c>
      <c r="H4851" s="2" t="s">
        <v>33665</v>
      </c>
      <c r="I4851" s="2" t="s">
        <v>33666</v>
      </c>
      <c r="J4851" s="3" t="s">
        <v>33667</v>
      </c>
      <c r="K4851" s="4">
        <v>43929</v>
      </c>
      <c r="L4851" s="3" t="s">
        <v>27987</v>
      </c>
    </row>
    <row r="4852" spans="1:12" x14ac:dyDescent="0.2">
      <c r="A4852" s="1">
        <v>4851</v>
      </c>
      <c r="B4852" s="2" t="s">
        <v>33668</v>
      </c>
      <c r="C4852" s="2" t="s">
        <v>7153</v>
      </c>
      <c r="D4852" s="2" t="s">
        <v>1065</v>
      </c>
      <c r="E4852" s="2" t="s">
        <v>33669</v>
      </c>
      <c r="F4852" s="2" t="s">
        <v>33670</v>
      </c>
      <c r="G4852" s="2" t="s">
        <v>3524</v>
      </c>
      <c r="H4852" s="2" t="s">
        <v>33671</v>
      </c>
      <c r="I4852" s="2" t="s">
        <v>33672</v>
      </c>
      <c r="J4852" s="3" t="s">
        <v>33673</v>
      </c>
      <c r="K4852" s="4">
        <v>43930</v>
      </c>
      <c r="L4852" s="3" t="s">
        <v>33674</v>
      </c>
    </row>
    <row r="4853" spans="1:12" x14ac:dyDescent="0.2">
      <c r="A4853" s="1">
        <v>4852</v>
      </c>
      <c r="B4853" s="2" t="s">
        <v>33675</v>
      </c>
      <c r="C4853" s="2" t="s">
        <v>11858</v>
      </c>
      <c r="D4853" s="2" t="s">
        <v>1314</v>
      </c>
      <c r="E4853" s="2" t="s">
        <v>33676</v>
      </c>
      <c r="F4853" s="2" t="s">
        <v>33677</v>
      </c>
      <c r="G4853" s="2" t="s">
        <v>36</v>
      </c>
      <c r="H4853" s="2" t="s">
        <v>33678</v>
      </c>
      <c r="I4853" s="2" t="s">
        <v>33679</v>
      </c>
      <c r="J4853" s="3" t="s">
        <v>33680</v>
      </c>
      <c r="K4853" s="4">
        <v>44633</v>
      </c>
      <c r="L4853" s="3" t="s">
        <v>33681</v>
      </c>
    </row>
    <row r="4854" spans="1:12" x14ac:dyDescent="0.2">
      <c r="A4854" s="1">
        <v>4853</v>
      </c>
      <c r="B4854" s="2" t="s">
        <v>33682</v>
      </c>
      <c r="C4854" s="2" t="s">
        <v>1369</v>
      </c>
      <c r="D4854" s="2" t="s">
        <v>1137</v>
      </c>
      <c r="E4854" s="2" t="s">
        <v>33683</v>
      </c>
      <c r="F4854" s="2" t="s">
        <v>22184</v>
      </c>
      <c r="G4854" s="2" t="s">
        <v>1489</v>
      </c>
      <c r="H4854" s="2" t="s">
        <v>33684</v>
      </c>
      <c r="I4854" s="2" t="s">
        <v>33685</v>
      </c>
      <c r="J4854" s="3" t="s">
        <v>33686</v>
      </c>
      <c r="K4854" s="4">
        <v>44425</v>
      </c>
      <c r="L4854" s="3" t="s">
        <v>33687</v>
      </c>
    </row>
    <row r="4855" spans="1:12" x14ac:dyDescent="0.2">
      <c r="A4855" s="1">
        <v>4854</v>
      </c>
      <c r="B4855" s="2" t="s">
        <v>33688</v>
      </c>
      <c r="C4855" s="2" t="s">
        <v>4895</v>
      </c>
      <c r="D4855" s="2" t="s">
        <v>14</v>
      </c>
      <c r="E4855" s="2" t="s">
        <v>33689</v>
      </c>
      <c r="F4855" s="2" t="s">
        <v>33690</v>
      </c>
      <c r="G4855" s="2" t="s">
        <v>1765</v>
      </c>
      <c r="H4855" s="2">
        <v>4098903117</v>
      </c>
      <c r="I4855" s="2" t="s">
        <v>33691</v>
      </c>
      <c r="J4855" s="3" t="s">
        <v>33692</v>
      </c>
      <c r="K4855" s="4">
        <v>44532</v>
      </c>
      <c r="L4855" s="3" t="s">
        <v>33693</v>
      </c>
    </row>
    <row r="4856" spans="1:12" x14ac:dyDescent="0.2">
      <c r="A4856" s="1">
        <v>4855</v>
      </c>
      <c r="B4856" s="2" t="s">
        <v>33694</v>
      </c>
      <c r="C4856" s="2" t="s">
        <v>2924</v>
      </c>
      <c r="D4856" s="2" t="s">
        <v>11499</v>
      </c>
      <c r="E4856" s="2" t="s">
        <v>33695</v>
      </c>
      <c r="F4856" s="2" t="s">
        <v>33696</v>
      </c>
      <c r="G4856" s="2" t="s">
        <v>2127</v>
      </c>
      <c r="H4856" s="2" t="s">
        <v>33697</v>
      </c>
      <c r="I4856" s="2" t="s">
        <v>33698</v>
      </c>
      <c r="J4856" s="3" t="s">
        <v>33699</v>
      </c>
      <c r="K4856" s="4">
        <v>44616</v>
      </c>
      <c r="L4856" s="3" t="s">
        <v>33700</v>
      </c>
    </row>
    <row r="4857" spans="1:12" x14ac:dyDescent="0.2">
      <c r="A4857" s="1">
        <v>4856</v>
      </c>
      <c r="B4857" s="2" t="s">
        <v>33701</v>
      </c>
      <c r="C4857" s="2" t="s">
        <v>40</v>
      </c>
      <c r="D4857" s="2" t="s">
        <v>2435</v>
      </c>
      <c r="E4857" s="2" t="s">
        <v>30284</v>
      </c>
      <c r="F4857" s="2" t="s">
        <v>33702</v>
      </c>
      <c r="G4857" s="2" t="s">
        <v>1846</v>
      </c>
      <c r="H4857" s="2" t="s">
        <v>33703</v>
      </c>
      <c r="I4857" s="2" t="s">
        <v>33704</v>
      </c>
      <c r="J4857" s="3" t="s">
        <v>33705</v>
      </c>
      <c r="K4857" s="4">
        <v>44295</v>
      </c>
      <c r="L4857" s="3" t="s">
        <v>33706</v>
      </c>
    </row>
    <row r="4858" spans="1:12" x14ac:dyDescent="0.2">
      <c r="A4858" s="1">
        <v>4857</v>
      </c>
      <c r="B4858" s="2" t="s">
        <v>33707</v>
      </c>
      <c r="C4858" s="2" t="s">
        <v>6080</v>
      </c>
      <c r="D4858" s="2" t="s">
        <v>16149</v>
      </c>
      <c r="E4858" s="2" t="s">
        <v>21713</v>
      </c>
      <c r="F4858" s="2" t="s">
        <v>33708</v>
      </c>
      <c r="G4858" s="2" t="s">
        <v>3116</v>
      </c>
      <c r="H4858" s="2" t="s">
        <v>33709</v>
      </c>
      <c r="I4858" s="2" t="s">
        <v>33710</v>
      </c>
      <c r="J4858" s="3" t="s">
        <v>33711</v>
      </c>
      <c r="K4858" s="4">
        <v>44516</v>
      </c>
      <c r="L4858" s="3" t="s">
        <v>33712</v>
      </c>
    </row>
    <row r="4859" spans="1:12" x14ac:dyDescent="0.2">
      <c r="A4859" s="1">
        <v>4858</v>
      </c>
      <c r="B4859" s="2" t="s">
        <v>33713</v>
      </c>
      <c r="C4859" s="2" t="s">
        <v>14062</v>
      </c>
      <c r="D4859" s="2" t="s">
        <v>649</v>
      </c>
      <c r="E4859" s="2" t="s">
        <v>33714</v>
      </c>
      <c r="F4859" s="2" t="s">
        <v>33715</v>
      </c>
      <c r="G4859" s="2" t="s">
        <v>957</v>
      </c>
      <c r="H4859" s="2" t="s">
        <v>33716</v>
      </c>
      <c r="I4859" s="2" t="s">
        <v>33717</v>
      </c>
      <c r="J4859" s="3" t="s">
        <v>33718</v>
      </c>
      <c r="K4859" s="4">
        <v>44100</v>
      </c>
      <c r="L4859" s="3" t="s">
        <v>33719</v>
      </c>
    </row>
    <row r="4860" spans="1:12" x14ac:dyDescent="0.2">
      <c r="A4860" s="1">
        <v>4859</v>
      </c>
      <c r="B4860" s="2" t="s">
        <v>33720</v>
      </c>
      <c r="C4860" s="2" t="s">
        <v>1953</v>
      </c>
      <c r="D4860" s="2" t="s">
        <v>1871</v>
      </c>
      <c r="E4860" s="2" t="s">
        <v>33721</v>
      </c>
      <c r="F4860" s="2" t="s">
        <v>33722</v>
      </c>
      <c r="G4860" s="2" t="s">
        <v>2327</v>
      </c>
      <c r="H4860" s="2" t="s">
        <v>33723</v>
      </c>
      <c r="I4860" s="2" t="s">
        <v>33724</v>
      </c>
      <c r="J4860" s="3" t="s">
        <v>33725</v>
      </c>
      <c r="K4860" s="4">
        <v>43838</v>
      </c>
      <c r="L4860" s="3" t="s">
        <v>33726</v>
      </c>
    </row>
    <row r="4861" spans="1:12" x14ac:dyDescent="0.2">
      <c r="A4861" s="1">
        <v>4860</v>
      </c>
      <c r="B4861" s="2" t="s">
        <v>33727</v>
      </c>
      <c r="C4861" s="2" t="s">
        <v>10084</v>
      </c>
      <c r="D4861" s="2" t="s">
        <v>1644</v>
      </c>
      <c r="E4861" s="2" t="s">
        <v>33728</v>
      </c>
      <c r="F4861" s="2" t="s">
        <v>33729</v>
      </c>
      <c r="G4861" s="2" t="s">
        <v>274</v>
      </c>
      <c r="H4861" s="2" t="s">
        <v>33730</v>
      </c>
      <c r="I4861" s="2" t="s">
        <v>33731</v>
      </c>
      <c r="J4861" s="3" t="s">
        <v>33732</v>
      </c>
      <c r="K4861" s="4">
        <v>44253</v>
      </c>
      <c r="L4861" s="3" t="s">
        <v>33733</v>
      </c>
    </row>
    <row r="4862" spans="1:12" x14ac:dyDescent="0.2">
      <c r="A4862" s="1">
        <v>4861</v>
      </c>
      <c r="B4862" s="2" t="s">
        <v>33734</v>
      </c>
      <c r="C4862" s="2" t="s">
        <v>2047</v>
      </c>
      <c r="D4862" s="2" t="s">
        <v>1718</v>
      </c>
      <c r="E4862" s="2" t="s">
        <v>33735</v>
      </c>
      <c r="F4862" s="2" t="s">
        <v>33736</v>
      </c>
      <c r="G4862" s="2" t="s">
        <v>1148</v>
      </c>
      <c r="H4862" s="2" t="s">
        <v>33737</v>
      </c>
      <c r="I4862" s="2" t="s">
        <v>33738</v>
      </c>
      <c r="J4862" s="3" t="s">
        <v>33739</v>
      </c>
      <c r="K4862" s="4">
        <v>44238</v>
      </c>
      <c r="L4862" s="3" t="s">
        <v>8042</v>
      </c>
    </row>
    <row r="4863" spans="1:12" x14ac:dyDescent="0.2">
      <c r="A4863" s="1">
        <v>4862</v>
      </c>
      <c r="B4863" s="2" t="s">
        <v>33740</v>
      </c>
      <c r="C4863" s="2" t="s">
        <v>6095</v>
      </c>
      <c r="D4863" s="2" t="s">
        <v>6975</v>
      </c>
      <c r="E4863" s="2" t="s">
        <v>33741</v>
      </c>
      <c r="F4863" s="2" t="s">
        <v>33742</v>
      </c>
      <c r="G4863" s="2" t="s">
        <v>89</v>
      </c>
      <c r="H4863" s="2" t="s">
        <v>33743</v>
      </c>
      <c r="I4863" s="2" t="s">
        <v>33744</v>
      </c>
      <c r="J4863" s="3" t="s">
        <v>33745</v>
      </c>
      <c r="K4863" s="4">
        <v>44255</v>
      </c>
      <c r="L4863" s="3" t="s">
        <v>32428</v>
      </c>
    </row>
    <row r="4864" spans="1:12" x14ac:dyDescent="0.2">
      <c r="A4864" s="1">
        <v>4863</v>
      </c>
      <c r="B4864" s="2" t="s">
        <v>33746</v>
      </c>
      <c r="C4864" s="2" t="s">
        <v>5423</v>
      </c>
      <c r="D4864" s="2" t="s">
        <v>4156</v>
      </c>
      <c r="E4864" s="2" t="s">
        <v>33747</v>
      </c>
      <c r="F4864" s="2" t="s">
        <v>33748</v>
      </c>
      <c r="G4864" s="2" t="s">
        <v>1882</v>
      </c>
      <c r="H4864" s="2" t="s">
        <v>33749</v>
      </c>
      <c r="I4864" s="2" t="s">
        <v>33750</v>
      </c>
      <c r="J4864" s="3" t="s">
        <v>33751</v>
      </c>
      <c r="K4864" s="4">
        <v>44211</v>
      </c>
      <c r="L4864" s="3" t="s">
        <v>33752</v>
      </c>
    </row>
    <row r="4865" spans="1:12" x14ac:dyDescent="0.2">
      <c r="A4865" s="1">
        <v>4864</v>
      </c>
      <c r="B4865" s="2" t="s">
        <v>33753</v>
      </c>
      <c r="C4865" s="2" t="s">
        <v>263</v>
      </c>
      <c r="D4865" s="2" t="s">
        <v>16163</v>
      </c>
      <c r="E4865" s="2" t="s">
        <v>33754</v>
      </c>
      <c r="F4865" s="2" t="s">
        <v>33755</v>
      </c>
      <c r="G4865" s="2" t="s">
        <v>511</v>
      </c>
      <c r="H4865" s="2" t="s">
        <v>33756</v>
      </c>
      <c r="I4865" s="2" t="s">
        <v>33757</v>
      </c>
      <c r="J4865" s="3" t="s">
        <v>33758</v>
      </c>
      <c r="K4865" s="4">
        <v>44403</v>
      </c>
      <c r="L4865" s="3" t="s">
        <v>29468</v>
      </c>
    </row>
    <row r="4866" spans="1:12" x14ac:dyDescent="0.2">
      <c r="A4866" s="1">
        <v>4865</v>
      </c>
      <c r="B4866" s="2" t="s">
        <v>33759</v>
      </c>
      <c r="C4866" s="2" t="s">
        <v>32</v>
      </c>
      <c r="D4866" s="2" t="s">
        <v>4655</v>
      </c>
      <c r="E4866" s="2" t="s">
        <v>33760</v>
      </c>
      <c r="F4866" s="2" t="s">
        <v>33761</v>
      </c>
      <c r="G4866" s="2" t="s">
        <v>437</v>
      </c>
      <c r="H4866" s="2">
        <v>1640577605</v>
      </c>
      <c r="I4866" s="2">
        <v>3923040889</v>
      </c>
      <c r="J4866" s="3" t="s">
        <v>33762</v>
      </c>
      <c r="K4866" s="4">
        <v>44035</v>
      </c>
      <c r="L4866" s="3" t="s">
        <v>33763</v>
      </c>
    </row>
    <row r="4867" spans="1:12" x14ac:dyDescent="0.2">
      <c r="A4867" s="1">
        <v>4866</v>
      </c>
      <c r="B4867" s="2" t="s">
        <v>33764</v>
      </c>
      <c r="C4867" s="2" t="s">
        <v>6395</v>
      </c>
      <c r="D4867" s="2" t="s">
        <v>20805</v>
      </c>
      <c r="E4867" s="2" t="s">
        <v>33765</v>
      </c>
      <c r="F4867" s="2" t="s">
        <v>33766</v>
      </c>
      <c r="G4867" s="2" t="s">
        <v>200</v>
      </c>
      <c r="H4867" s="2" t="s">
        <v>33767</v>
      </c>
      <c r="I4867" s="2" t="s">
        <v>33768</v>
      </c>
      <c r="J4867" s="3" t="s">
        <v>33769</v>
      </c>
      <c r="K4867" s="4">
        <v>44623</v>
      </c>
      <c r="L4867" s="3" t="s">
        <v>33770</v>
      </c>
    </row>
    <row r="4868" spans="1:12" x14ac:dyDescent="0.2">
      <c r="A4868" s="1">
        <v>4867</v>
      </c>
      <c r="B4868" s="2" t="s">
        <v>33771</v>
      </c>
      <c r="C4868" s="2" t="s">
        <v>6340</v>
      </c>
      <c r="D4868" s="2" t="s">
        <v>347</v>
      </c>
      <c r="E4868" s="2" t="s">
        <v>33772</v>
      </c>
      <c r="F4868" s="2" t="s">
        <v>33773</v>
      </c>
      <c r="G4868" s="2" t="s">
        <v>3396</v>
      </c>
      <c r="H4868" s="2" t="s">
        <v>33774</v>
      </c>
      <c r="I4868" s="2" t="s">
        <v>33775</v>
      </c>
      <c r="J4868" s="3" t="s">
        <v>33776</v>
      </c>
      <c r="K4868" s="4">
        <v>44077</v>
      </c>
      <c r="L4868" s="3" t="s">
        <v>33777</v>
      </c>
    </row>
    <row r="4869" spans="1:12" x14ac:dyDescent="0.2">
      <c r="A4869" s="1">
        <v>4868</v>
      </c>
      <c r="B4869" s="2" t="s">
        <v>33778</v>
      </c>
      <c r="C4869" s="2" t="s">
        <v>27746</v>
      </c>
      <c r="D4869" s="2" t="s">
        <v>3709</v>
      </c>
      <c r="E4869" s="2" t="s">
        <v>33779</v>
      </c>
      <c r="F4869" s="2" t="s">
        <v>33780</v>
      </c>
      <c r="G4869" s="2" t="s">
        <v>2577</v>
      </c>
      <c r="H4869" s="2" t="s">
        <v>33781</v>
      </c>
      <c r="I4869" s="2" t="s">
        <v>33782</v>
      </c>
      <c r="J4869" s="3" t="s">
        <v>33783</v>
      </c>
      <c r="K4869" s="4">
        <v>44332</v>
      </c>
      <c r="L4869" s="3" t="s">
        <v>14316</v>
      </c>
    </row>
    <row r="4870" spans="1:12" x14ac:dyDescent="0.2">
      <c r="A4870" s="1">
        <v>4869</v>
      </c>
      <c r="B4870" s="2" t="s">
        <v>33784</v>
      </c>
      <c r="C4870" s="2" t="s">
        <v>6372</v>
      </c>
      <c r="D4870" s="2" t="s">
        <v>9961</v>
      </c>
      <c r="E4870" s="2" t="s">
        <v>33785</v>
      </c>
      <c r="F4870" s="2" t="s">
        <v>33786</v>
      </c>
      <c r="G4870" s="2" t="s">
        <v>770</v>
      </c>
      <c r="H4870" s="2" t="s">
        <v>33787</v>
      </c>
      <c r="I4870" s="2" t="s">
        <v>33788</v>
      </c>
      <c r="J4870" s="3" t="s">
        <v>33789</v>
      </c>
      <c r="K4870" s="4">
        <v>43867</v>
      </c>
      <c r="L4870" s="3" t="s">
        <v>3390</v>
      </c>
    </row>
    <row r="4871" spans="1:12" x14ac:dyDescent="0.2">
      <c r="A4871" s="1">
        <v>4870</v>
      </c>
      <c r="B4871" s="2" t="s">
        <v>33790</v>
      </c>
      <c r="C4871" s="2" t="s">
        <v>17315</v>
      </c>
      <c r="D4871" s="2" t="s">
        <v>785</v>
      </c>
      <c r="E4871" s="2" t="s">
        <v>33791</v>
      </c>
      <c r="F4871" s="2" t="s">
        <v>33792</v>
      </c>
      <c r="G4871" s="2" t="s">
        <v>3896</v>
      </c>
      <c r="H4871" s="2" t="s">
        <v>33793</v>
      </c>
      <c r="I4871" s="2">
        <v>5201475759</v>
      </c>
      <c r="J4871" s="3" t="s">
        <v>33794</v>
      </c>
      <c r="K4871" s="4">
        <v>44441</v>
      </c>
      <c r="L4871" s="3" t="s">
        <v>33795</v>
      </c>
    </row>
    <row r="4872" spans="1:12" x14ac:dyDescent="0.2">
      <c r="A4872" s="1">
        <v>4871</v>
      </c>
      <c r="B4872" s="2" t="s">
        <v>33796</v>
      </c>
      <c r="C4872" s="2" t="s">
        <v>4846</v>
      </c>
      <c r="D4872" s="2" t="s">
        <v>6912</v>
      </c>
      <c r="E4872" s="2" t="s">
        <v>33797</v>
      </c>
      <c r="F4872" s="2" t="s">
        <v>33798</v>
      </c>
      <c r="G4872" s="2" t="s">
        <v>2255</v>
      </c>
      <c r="H4872" s="2" t="s">
        <v>33799</v>
      </c>
      <c r="I4872" s="2" t="s">
        <v>33800</v>
      </c>
      <c r="J4872" s="3" t="s">
        <v>33801</v>
      </c>
      <c r="K4872" s="4">
        <v>43852</v>
      </c>
      <c r="L4872" s="3" t="s">
        <v>33802</v>
      </c>
    </row>
    <row r="4873" spans="1:12" x14ac:dyDescent="0.2">
      <c r="A4873" s="1">
        <v>4872</v>
      </c>
      <c r="B4873" s="2" t="s">
        <v>33803</v>
      </c>
      <c r="C4873" s="2" t="s">
        <v>2649</v>
      </c>
      <c r="D4873" s="2" t="s">
        <v>8944</v>
      </c>
      <c r="E4873" s="2" t="s">
        <v>24765</v>
      </c>
      <c r="F4873" s="2" t="s">
        <v>33804</v>
      </c>
      <c r="G4873" s="2" t="s">
        <v>98</v>
      </c>
      <c r="H4873" s="2" t="s">
        <v>33805</v>
      </c>
      <c r="I4873" s="2" t="s">
        <v>33806</v>
      </c>
      <c r="J4873" s="3" t="s">
        <v>33807</v>
      </c>
      <c r="K4873" s="4">
        <v>44653</v>
      </c>
      <c r="L4873" s="3" t="s">
        <v>33808</v>
      </c>
    </row>
    <row r="4874" spans="1:12" x14ac:dyDescent="0.2">
      <c r="A4874" s="1">
        <v>4873</v>
      </c>
      <c r="B4874" s="2" t="s">
        <v>33809</v>
      </c>
      <c r="C4874" s="2" t="s">
        <v>5668</v>
      </c>
      <c r="D4874" s="2" t="s">
        <v>4614</v>
      </c>
      <c r="E4874" s="2" t="s">
        <v>33810</v>
      </c>
      <c r="F4874" s="2" t="s">
        <v>4506</v>
      </c>
      <c r="G4874" s="2" t="s">
        <v>3649</v>
      </c>
      <c r="H4874" s="2" t="s">
        <v>33811</v>
      </c>
      <c r="I4874" s="2" t="s">
        <v>33812</v>
      </c>
      <c r="J4874" s="3" t="s">
        <v>33813</v>
      </c>
      <c r="K4874" s="4">
        <v>44021</v>
      </c>
      <c r="L4874" s="3" t="s">
        <v>33814</v>
      </c>
    </row>
    <row r="4875" spans="1:12" x14ac:dyDescent="0.2">
      <c r="A4875" s="1">
        <v>4874</v>
      </c>
      <c r="B4875" s="2" t="s">
        <v>33815</v>
      </c>
      <c r="C4875" s="2" t="s">
        <v>2872</v>
      </c>
      <c r="D4875" s="2" t="s">
        <v>3781</v>
      </c>
      <c r="E4875" s="2" t="s">
        <v>33816</v>
      </c>
      <c r="F4875" s="2" t="s">
        <v>33817</v>
      </c>
      <c r="G4875" s="2" t="s">
        <v>560</v>
      </c>
      <c r="H4875" s="2" t="s">
        <v>33818</v>
      </c>
      <c r="I4875" s="2" t="s">
        <v>33819</v>
      </c>
      <c r="J4875" s="3" t="s">
        <v>33820</v>
      </c>
      <c r="K4875" s="4">
        <v>44297</v>
      </c>
      <c r="L4875" s="3" t="s">
        <v>33821</v>
      </c>
    </row>
    <row r="4876" spans="1:12" x14ac:dyDescent="0.2">
      <c r="A4876" s="1">
        <v>4875</v>
      </c>
      <c r="B4876" s="2" t="s">
        <v>33822</v>
      </c>
      <c r="C4876" s="2" t="s">
        <v>2358</v>
      </c>
      <c r="D4876" s="2" t="s">
        <v>10954</v>
      </c>
      <c r="E4876" s="2" t="s">
        <v>33823</v>
      </c>
      <c r="F4876" s="2" t="s">
        <v>33824</v>
      </c>
      <c r="G4876" s="2" t="s">
        <v>1195</v>
      </c>
      <c r="H4876" s="2" t="s">
        <v>33825</v>
      </c>
      <c r="I4876" s="2" t="s">
        <v>33826</v>
      </c>
      <c r="J4876" s="3" t="s">
        <v>33827</v>
      </c>
      <c r="K4876" s="4">
        <v>44002</v>
      </c>
      <c r="L4876" s="3" t="s">
        <v>3002</v>
      </c>
    </row>
    <row r="4877" spans="1:12" x14ac:dyDescent="0.2">
      <c r="A4877" s="1">
        <v>4876</v>
      </c>
      <c r="B4877" s="2" t="s">
        <v>33828</v>
      </c>
      <c r="C4877" s="2" t="s">
        <v>1771</v>
      </c>
      <c r="D4877" s="2" t="s">
        <v>1378</v>
      </c>
      <c r="E4877" s="2" t="s">
        <v>33829</v>
      </c>
      <c r="F4877" s="2" t="s">
        <v>33830</v>
      </c>
      <c r="G4877" s="2" t="s">
        <v>1336</v>
      </c>
      <c r="H4877" s="2" t="s">
        <v>33831</v>
      </c>
      <c r="I4877" s="2" t="s">
        <v>33832</v>
      </c>
      <c r="J4877" s="3" t="s">
        <v>33833</v>
      </c>
      <c r="K4877" s="4">
        <v>44075</v>
      </c>
      <c r="L4877" s="3" t="s">
        <v>33834</v>
      </c>
    </row>
    <row r="4878" spans="1:12" x14ac:dyDescent="0.2">
      <c r="A4878" s="1">
        <v>4877</v>
      </c>
      <c r="B4878" s="2" t="s">
        <v>33835</v>
      </c>
      <c r="C4878" s="2" t="s">
        <v>3410</v>
      </c>
      <c r="D4878" s="2" t="s">
        <v>6063</v>
      </c>
      <c r="E4878" s="2" t="s">
        <v>33836</v>
      </c>
      <c r="F4878" s="2" t="s">
        <v>33837</v>
      </c>
      <c r="G4878" s="2" t="s">
        <v>2884</v>
      </c>
      <c r="H4878" s="2" t="s">
        <v>33838</v>
      </c>
      <c r="I4878" s="2" t="s">
        <v>33839</v>
      </c>
      <c r="J4878" s="3" t="s">
        <v>33840</v>
      </c>
      <c r="K4878" s="4">
        <v>43871</v>
      </c>
      <c r="L4878" s="3" t="s">
        <v>33841</v>
      </c>
    </row>
    <row r="4879" spans="1:12" x14ac:dyDescent="0.2">
      <c r="A4879" s="1">
        <v>4878</v>
      </c>
      <c r="B4879" s="2" t="s">
        <v>33842</v>
      </c>
      <c r="C4879" s="2" t="s">
        <v>6291</v>
      </c>
      <c r="D4879" s="2" t="s">
        <v>6156</v>
      </c>
      <c r="E4879" s="2" t="s">
        <v>33843</v>
      </c>
      <c r="F4879" s="2" t="s">
        <v>33844</v>
      </c>
      <c r="G4879" s="2" t="s">
        <v>4116</v>
      </c>
      <c r="H4879" s="2" t="s">
        <v>33845</v>
      </c>
      <c r="I4879" s="2" t="s">
        <v>33846</v>
      </c>
      <c r="J4879" s="3" t="s">
        <v>33847</v>
      </c>
      <c r="K4879" s="4">
        <v>44212</v>
      </c>
      <c r="L4879" s="3" t="s">
        <v>33848</v>
      </c>
    </row>
    <row r="4880" spans="1:12" x14ac:dyDescent="0.2">
      <c r="A4880" s="1">
        <v>4879</v>
      </c>
      <c r="B4880" s="2" t="s">
        <v>33849</v>
      </c>
      <c r="C4880" s="2" t="s">
        <v>4567</v>
      </c>
      <c r="D4880" s="2" t="s">
        <v>2555</v>
      </c>
      <c r="E4880" s="2" t="s">
        <v>33850</v>
      </c>
      <c r="F4880" s="2" t="s">
        <v>33851</v>
      </c>
      <c r="G4880" s="2" t="s">
        <v>437</v>
      </c>
      <c r="H4880" s="2" t="s">
        <v>33852</v>
      </c>
      <c r="I4880" s="2">
        <v>1433112455</v>
      </c>
      <c r="J4880" s="3" t="s">
        <v>33853</v>
      </c>
      <c r="K4880" s="4">
        <v>44436</v>
      </c>
      <c r="L4880" s="3" t="s">
        <v>33854</v>
      </c>
    </row>
    <row r="4881" spans="1:12" x14ac:dyDescent="0.2">
      <c r="A4881" s="1">
        <v>4880</v>
      </c>
      <c r="B4881" s="2" t="s">
        <v>33855</v>
      </c>
      <c r="C4881" s="2" t="s">
        <v>6206</v>
      </c>
      <c r="D4881" s="2" t="s">
        <v>1164</v>
      </c>
      <c r="E4881" s="2" t="s">
        <v>33856</v>
      </c>
      <c r="F4881" s="2" t="s">
        <v>33857</v>
      </c>
      <c r="G4881" s="2" t="s">
        <v>4116</v>
      </c>
      <c r="H4881" s="2" t="s">
        <v>33858</v>
      </c>
      <c r="I4881" s="2" t="s">
        <v>33859</v>
      </c>
      <c r="J4881" s="3" t="s">
        <v>33860</v>
      </c>
      <c r="K4881" s="4">
        <v>44113</v>
      </c>
      <c r="L4881" s="3" t="s">
        <v>33861</v>
      </c>
    </row>
    <row r="4882" spans="1:12" x14ac:dyDescent="0.2">
      <c r="A4882" s="1">
        <v>4881</v>
      </c>
      <c r="B4882" s="2" t="s">
        <v>33862</v>
      </c>
      <c r="C4882" s="2" t="s">
        <v>4341</v>
      </c>
      <c r="D4882" s="2" t="s">
        <v>28303</v>
      </c>
      <c r="E4882" s="2" t="s">
        <v>33863</v>
      </c>
      <c r="F4882" s="2" t="s">
        <v>33864</v>
      </c>
      <c r="G4882" s="2" t="s">
        <v>3649</v>
      </c>
      <c r="H4882" s="2" t="s">
        <v>33865</v>
      </c>
      <c r="I4882" s="2">
        <v>7705639031</v>
      </c>
      <c r="J4882" s="3" t="s">
        <v>33866</v>
      </c>
      <c r="K4882" s="4">
        <v>44431</v>
      </c>
      <c r="L4882" s="3" t="s">
        <v>33867</v>
      </c>
    </row>
    <row r="4883" spans="1:12" x14ac:dyDescent="0.2">
      <c r="A4883" s="1">
        <v>4882</v>
      </c>
      <c r="B4883" s="2" t="s">
        <v>33868</v>
      </c>
      <c r="C4883" s="2" t="s">
        <v>5791</v>
      </c>
      <c r="D4883" s="2" t="s">
        <v>1922</v>
      </c>
      <c r="E4883" s="2" t="s">
        <v>33869</v>
      </c>
      <c r="F4883" s="2" t="s">
        <v>33870</v>
      </c>
      <c r="G4883" s="2" t="s">
        <v>4808</v>
      </c>
      <c r="H4883" s="2" t="s">
        <v>33871</v>
      </c>
      <c r="I4883" s="2" t="s">
        <v>33872</v>
      </c>
      <c r="J4883" s="3" t="s">
        <v>33873</v>
      </c>
      <c r="K4883" s="4">
        <v>44556</v>
      </c>
      <c r="L4883" s="3" t="s">
        <v>5682</v>
      </c>
    </row>
    <row r="4884" spans="1:12" x14ac:dyDescent="0.2">
      <c r="A4884" s="1">
        <v>4883</v>
      </c>
      <c r="B4884" s="2" t="s">
        <v>33874</v>
      </c>
      <c r="C4884" s="2" t="s">
        <v>4015</v>
      </c>
      <c r="D4884" s="2" t="s">
        <v>10521</v>
      </c>
      <c r="E4884" s="2" t="s">
        <v>33875</v>
      </c>
      <c r="F4884" s="2" t="s">
        <v>33876</v>
      </c>
      <c r="G4884" s="2" t="s">
        <v>4281</v>
      </c>
      <c r="H4884" s="2" t="s">
        <v>33877</v>
      </c>
      <c r="I4884" s="2" t="s">
        <v>33878</v>
      </c>
      <c r="J4884" s="3" t="s">
        <v>33879</v>
      </c>
      <c r="K4884" s="4">
        <v>43903</v>
      </c>
      <c r="L4884" s="3" t="s">
        <v>33880</v>
      </c>
    </row>
    <row r="4885" spans="1:12" x14ac:dyDescent="0.2">
      <c r="A4885" s="1">
        <v>4884</v>
      </c>
      <c r="B4885" s="2" t="s">
        <v>33881</v>
      </c>
      <c r="C4885" s="2" t="s">
        <v>5783</v>
      </c>
      <c r="D4885" s="2" t="s">
        <v>1521</v>
      </c>
      <c r="E4885" s="2" t="s">
        <v>33882</v>
      </c>
      <c r="F4885" s="2" t="s">
        <v>33883</v>
      </c>
      <c r="G4885" s="2" t="s">
        <v>6200</v>
      </c>
      <c r="H4885" s="2" t="s">
        <v>33884</v>
      </c>
      <c r="I4885" s="2">
        <v>5894232573</v>
      </c>
      <c r="J4885" s="3" t="s">
        <v>33885</v>
      </c>
      <c r="K4885" s="4">
        <v>44021</v>
      </c>
      <c r="L4885" s="3" t="s">
        <v>33886</v>
      </c>
    </row>
    <row r="4886" spans="1:12" x14ac:dyDescent="0.2">
      <c r="A4886" s="1">
        <v>4885</v>
      </c>
      <c r="B4886" s="2" t="s">
        <v>33887</v>
      </c>
      <c r="C4886" s="2" t="s">
        <v>4015</v>
      </c>
      <c r="D4886" s="2" t="s">
        <v>10253</v>
      </c>
      <c r="E4886" s="2" t="s">
        <v>33888</v>
      </c>
      <c r="F4886" s="2" t="s">
        <v>33889</v>
      </c>
      <c r="G4886" s="2" t="s">
        <v>1765</v>
      </c>
      <c r="H4886" s="2" t="s">
        <v>33890</v>
      </c>
      <c r="I4886" s="2" t="s">
        <v>33891</v>
      </c>
      <c r="J4886" s="3" t="s">
        <v>33892</v>
      </c>
      <c r="K4886" s="4">
        <v>43932</v>
      </c>
      <c r="L4886" s="3" t="s">
        <v>33893</v>
      </c>
    </row>
    <row r="4887" spans="1:12" x14ac:dyDescent="0.2">
      <c r="A4887" s="1">
        <v>4886</v>
      </c>
      <c r="B4887" s="2" t="s">
        <v>33894</v>
      </c>
      <c r="C4887" s="2" t="s">
        <v>10794</v>
      </c>
      <c r="D4887" s="2" t="s">
        <v>1210</v>
      </c>
      <c r="E4887" s="2" t="s">
        <v>22861</v>
      </c>
      <c r="F4887" s="2" t="s">
        <v>33895</v>
      </c>
      <c r="G4887" s="2" t="s">
        <v>378</v>
      </c>
      <c r="H4887" s="2" t="s">
        <v>33896</v>
      </c>
      <c r="I4887" s="2" t="s">
        <v>33897</v>
      </c>
      <c r="J4887" s="3" t="s">
        <v>33898</v>
      </c>
      <c r="K4887" s="4">
        <v>44195</v>
      </c>
      <c r="L4887" s="3" t="s">
        <v>33899</v>
      </c>
    </row>
    <row r="4888" spans="1:12" x14ac:dyDescent="0.2">
      <c r="A4888" s="1">
        <v>4887</v>
      </c>
      <c r="B4888" s="2" t="s">
        <v>33900</v>
      </c>
      <c r="C4888" s="2" t="s">
        <v>2872</v>
      </c>
      <c r="D4888" s="2" t="s">
        <v>27185</v>
      </c>
      <c r="E4888" s="2" t="s">
        <v>33901</v>
      </c>
      <c r="F4888" s="2" t="s">
        <v>33902</v>
      </c>
      <c r="G4888" s="2" t="s">
        <v>171</v>
      </c>
      <c r="H4888" s="2">
        <f>1-504-718-6882</f>
        <v>-8103</v>
      </c>
      <c r="I4888" s="2" t="s">
        <v>33903</v>
      </c>
      <c r="J4888" s="3" t="s">
        <v>33904</v>
      </c>
      <c r="K4888" s="4">
        <v>44300</v>
      </c>
      <c r="L4888" s="3" t="s">
        <v>33905</v>
      </c>
    </row>
    <row r="4889" spans="1:12" x14ac:dyDescent="0.2">
      <c r="A4889" s="1">
        <v>4888</v>
      </c>
      <c r="B4889" s="2" t="s">
        <v>33906</v>
      </c>
      <c r="C4889" s="2" t="s">
        <v>675</v>
      </c>
      <c r="D4889" s="2" t="s">
        <v>10982</v>
      </c>
      <c r="E4889" s="2" t="s">
        <v>33907</v>
      </c>
      <c r="F4889" s="2" t="s">
        <v>33908</v>
      </c>
      <c r="G4889" s="2" t="s">
        <v>1013</v>
      </c>
      <c r="H4889" s="2">
        <f>1-136-997-7718</f>
        <v>-8850</v>
      </c>
      <c r="I4889" s="2" t="s">
        <v>33909</v>
      </c>
      <c r="J4889" s="3" t="s">
        <v>33910</v>
      </c>
      <c r="K4889" s="4">
        <v>44615</v>
      </c>
      <c r="L4889" s="3" t="s">
        <v>33911</v>
      </c>
    </row>
    <row r="4890" spans="1:12" x14ac:dyDescent="0.2">
      <c r="A4890" s="1">
        <v>4889</v>
      </c>
      <c r="B4890" s="2" t="s">
        <v>33912</v>
      </c>
      <c r="C4890" s="2" t="s">
        <v>10068</v>
      </c>
      <c r="D4890" s="2" t="s">
        <v>547</v>
      </c>
      <c r="E4890" s="2" t="s">
        <v>33913</v>
      </c>
      <c r="F4890" s="2" t="s">
        <v>28419</v>
      </c>
      <c r="G4890" s="2" t="s">
        <v>134</v>
      </c>
      <c r="H4890" s="2" t="s">
        <v>33914</v>
      </c>
      <c r="I4890" s="2" t="s">
        <v>33915</v>
      </c>
      <c r="J4890" s="3" t="s">
        <v>33916</v>
      </c>
      <c r="K4890" s="4">
        <v>44465</v>
      </c>
      <c r="L4890" s="3" t="s">
        <v>33917</v>
      </c>
    </row>
    <row r="4891" spans="1:12" x14ac:dyDescent="0.2">
      <c r="A4891" s="1">
        <v>4890</v>
      </c>
      <c r="B4891" s="2" t="s">
        <v>33918</v>
      </c>
      <c r="C4891" s="2" t="s">
        <v>2759</v>
      </c>
      <c r="D4891" s="2" t="s">
        <v>11506</v>
      </c>
      <c r="E4891" s="2" t="s">
        <v>33919</v>
      </c>
      <c r="F4891" s="2" t="s">
        <v>33920</v>
      </c>
      <c r="G4891" s="2" t="s">
        <v>1738</v>
      </c>
      <c r="H4891" s="2" t="s">
        <v>33921</v>
      </c>
      <c r="I4891" s="2" t="s">
        <v>33922</v>
      </c>
      <c r="J4891" s="3" t="s">
        <v>33923</v>
      </c>
      <c r="K4891" s="4">
        <v>43909</v>
      </c>
      <c r="L4891" s="3" t="s">
        <v>33924</v>
      </c>
    </row>
    <row r="4892" spans="1:12" x14ac:dyDescent="0.2">
      <c r="A4892" s="1">
        <v>4891</v>
      </c>
      <c r="B4892" s="2" t="s">
        <v>33925</v>
      </c>
      <c r="C4892" s="2" t="s">
        <v>683</v>
      </c>
      <c r="D4892" s="2" t="s">
        <v>5424</v>
      </c>
      <c r="E4892" s="2" t="s">
        <v>33926</v>
      </c>
      <c r="F4892" s="2" t="s">
        <v>33927</v>
      </c>
      <c r="G4892" s="2" t="s">
        <v>1837</v>
      </c>
      <c r="H4892" s="2" t="s">
        <v>33928</v>
      </c>
      <c r="I4892" s="2" t="s">
        <v>33929</v>
      </c>
      <c r="J4892" s="3" t="s">
        <v>33930</v>
      </c>
      <c r="K4892" s="4">
        <v>44194</v>
      </c>
      <c r="L4892" s="3" t="s">
        <v>33931</v>
      </c>
    </row>
    <row r="4893" spans="1:12" x14ac:dyDescent="0.2">
      <c r="A4893" s="1">
        <v>4892</v>
      </c>
      <c r="B4893" s="2" t="s">
        <v>33932</v>
      </c>
      <c r="C4893" s="2" t="s">
        <v>604</v>
      </c>
      <c r="D4893" s="2" t="s">
        <v>3717</v>
      </c>
      <c r="E4893" s="2" t="s">
        <v>33933</v>
      </c>
      <c r="F4893" s="2" t="s">
        <v>33934</v>
      </c>
      <c r="G4893" s="2" t="s">
        <v>1158</v>
      </c>
      <c r="H4893" s="2" t="s">
        <v>33935</v>
      </c>
      <c r="I4893" s="2" t="s">
        <v>33936</v>
      </c>
      <c r="J4893" s="3" t="s">
        <v>33937</v>
      </c>
      <c r="K4893" s="4">
        <v>44653</v>
      </c>
      <c r="L4893" s="3" t="s">
        <v>33938</v>
      </c>
    </row>
    <row r="4894" spans="1:12" x14ac:dyDescent="0.2">
      <c r="A4894" s="1">
        <v>4893</v>
      </c>
      <c r="B4894" s="2" t="s">
        <v>33939</v>
      </c>
      <c r="C4894" s="2" t="s">
        <v>3540</v>
      </c>
      <c r="D4894" s="2" t="s">
        <v>2278</v>
      </c>
      <c r="E4894" s="2" t="s">
        <v>33940</v>
      </c>
      <c r="F4894" s="2" t="s">
        <v>33941</v>
      </c>
      <c r="G4894" s="2" t="s">
        <v>396</v>
      </c>
      <c r="H4894" s="2" t="s">
        <v>33942</v>
      </c>
      <c r="I4894" s="2" t="s">
        <v>33943</v>
      </c>
      <c r="J4894" s="3" t="s">
        <v>33944</v>
      </c>
      <c r="K4894" s="4">
        <v>43953</v>
      </c>
      <c r="L4894" s="3" t="s">
        <v>22839</v>
      </c>
    </row>
    <row r="4895" spans="1:12" x14ac:dyDescent="0.2">
      <c r="A4895" s="1">
        <v>4894</v>
      </c>
      <c r="B4895" s="2" t="s">
        <v>33945</v>
      </c>
      <c r="C4895" s="2" t="s">
        <v>1361</v>
      </c>
      <c r="D4895" s="2" t="s">
        <v>993</v>
      </c>
      <c r="E4895" s="2" t="s">
        <v>33946</v>
      </c>
      <c r="F4895" s="2" t="s">
        <v>33947</v>
      </c>
      <c r="G4895" s="2" t="s">
        <v>589</v>
      </c>
      <c r="H4895" s="2" t="s">
        <v>33948</v>
      </c>
      <c r="I4895" s="2" t="s">
        <v>33949</v>
      </c>
      <c r="J4895" s="3" t="s">
        <v>33950</v>
      </c>
      <c r="K4895" s="4">
        <v>44483</v>
      </c>
      <c r="L4895" s="3" t="s">
        <v>33951</v>
      </c>
    </row>
    <row r="4896" spans="1:12" x14ac:dyDescent="0.2">
      <c r="A4896" s="1">
        <v>4895</v>
      </c>
      <c r="B4896" s="2" t="s">
        <v>33952</v>
      </c>
      <c r="C4896" s="2" t="s">
        <v>5532</v>
      </c>
      <c r="D4896" s="2" t="s">
        <v>5046</v>
      </c>
      <c r="E4896" s="2" t="s">
        <v>29326</v>
      </c>
      <c r="F4896" s="2" t="s">
        <v>28849</v>
      </c>
      <c r="G4896" s="2" t="s">
        <v>2080</v>
      </c>
      <c r="H4896" s="2" t="s">
        <v>33953</v>
      </c>
      <c r="I4896" s="2" t="s">
        <v>33954</v>
      </c>
      <c r="J4896" s="3" t="s">
        <v>33955</v>
      </c>
      <c r="K4896" s="4">
        <v>43870</v>
      </c>
      <c r="L4896" s="3" t="s">
        <v>33956</v>
      </c>
    </row>
    <row r="4897" spans="1:12" x14ac:dyDescent="0.2">
      <c r="A4897" s="1">
        <v>4896</v>
      </c>
      <c r="B4897" s="2" t="s">
        <v>33957</v>
      </c>
      <c r="C4897" s="2" t="s">
        <v>1962</v>
      </c>
      <c r="D4897" s="2" t="s">
        <v>6063</v>
      </c>
      <c r="E4897" s="2" t="s">
        <v>33958</v>
      </c>
      <c r="F4897" s="2" t="s">
        <v>33959</v>
      </c>
      <c r="G4897" s="2" t="s">
        <v>1104</v>
      </c>
      <c r="H4897" s="2" t="s">
        <v>33960</v>
      </c>
      <c r="I4897" s="2" t="s">
        <v>33961</v>
      </c>
      <c r="J4897" s="3" t="s">
        <v>33962</v>
      </c>
      <c r="K4897" s="4">
        <v>44701</v>
      </c>
      <c r="L4897" s="3" t="s">
        <v>33963</v>
      </c>
    </row>
    <row r="4898" spans="1:12" x14ac:dyDescent="0.2">
      <c r="A4898" s="1">
        <v>4897</v>
      </c>
      <c r="B4898" s="2" t="s">
        <v>33964</v>
      </c>
      <c r="C4898" s="2" t="s">
        <v>11505</v>
      </c>
      <c r="D4898" s="2" t="s">
        <v>16652</v>
      </c>
      <c r="E4898" s="2" t="s">
        <v>33965</v>
      </c>
      <c r="F4898" s="2" t="s">
        <v>33966</v>
      </c>
      <c r="G4898" s="2" t="s">
        <v>1078</v>
      </c>
      <c r="H4898" s="2" t="s">
        <v>33967</v>
      </c>
      <c r="I4898" s="2" t="s">
        <v>33968</v>
      </c>
      <c r="J4898" s="3" t="s">
        <v>33969</v>
      </c>
      <c r="K4898" s="4">
        <v>44110</v>
      </c>
      <c r="L4898" s="3" t="s">
        <v>33970</v>
      </c>
    </row>
    <row r="4899" spans="1:12" x14ac:dyDescent="0.2">
      <c r="A4899" s="1">
        <v>4898</v>
      </c>
      <c r="B4899" s="2" t="s">
        <v>33971</v>
      </c>
      <c r="C4899" s="2" t="s">
        <v>5290</v>
      </c>
      <c r="D4899" s="2" t="s">
        <v>2294</v>
      </c>
      <c r="E4899" s="2" t="s">
        <v>33972</v>
      </c>
      <c r="F4899" s="2" t="s">
        <v>33973</v>
      </c>
      <c r="G4899" s="2" t="s">
        <v>816</v>
      </c>
      <c r="H4899" s="2" t="s">
        <v>33974</v>
      </c>
      <c r="I4899" s="2" t="s">
        <v>33975</v>
      </c>
      <c r="J4899" s="3" t="s">
        <v>33976</v>
      </c>
      <c r="K4899" s="4">
        <v>44354</v>
      </c>
      <c r="L4899" s="3" t="s">
        <v>33977</v>
      </c>
    </row>
    <row r="4900" spans="1:12" x14ac:dyDescent="0.2">
      <c r="A4900" s="1">
        <v>4899</v>
      </c>
      <c r="B4900" s="2" t="s">
        <v>33978</v>
      </c>
      <c r="C4900" s="2" t="s">
        <v>346</v>
      </c>
      <c r="D4900" s="2" t="s">
        <v>7630</v>
      </c>
      <c r="E4900" s="2" t="s">
        <v>33979</v>
      </c>
      <c r="F4900" s="2" t="s">
        <v>33980</v>
      </c>
      <c r="G4900" s="2" t="s">
        <v>1730</v>
      </c>
      <c r="H4900" s="2" t="s">
        <v>33981</v>
      </c>
      <c r="I4900" s="2" t="s">
        <v>33982</v>
      </c>
      <c r="J4900" s="3" t="s">
        <v>33983</v>
      </c>
      <c r="K4900" s="4">
        <v>44182</v>
      </c>
      <c r="L4900" s="3" t="s">
        <v>33984</v>
      </c>
    </row>
    <row r="4901" spans="1:12" x14ac:dyDescent="0.2">
      <c r="A4901" s="1">
        <v>4900</v>
      </c>
      <c r="B4901" s="2" t="s">
        <v>33985</v>
      </c>
      <c r="C4901" s="2" t="s">
        <v>6455</v>
      </c>
      <c r="D4901" s="2" t="s">
        <v>5447</v>
      </c>
      <c r="E4901" s="2" t="s">
        <v>16594</v>
      </c>
      <c r="F4901" s="2" t="s">
        <v>33986</v>
      </c>
      <c r="G4901" s="2" t="s">
        <v>153</v>
      </c>
      <c r="H4901" s="2" t="s">
        <v>33987</v>
      </c>
      <c r="I4901" s="2">
        <f>1-401-202-2981</f>
        <v>-3583</v>
      </c>
      <c r="J4901" s="3" t="s">
        <v>33988</v>
      </c>
      <c r="K4901" s="4">
        <v>44706</v>
      </c>
      <c r="L4901" s="3" t="s">
        <v>33989</v>
      </c>
    </row>
    <row r="4902" spans="1:12" x14ac:dyDescent="0.2">
      <c r="A4902" s="1">
        <v>4901</v>
      </c>
      <c r="B4902" s="5" t="s">
        <v>33990</v>
      </c>
      <c r="C4902" s="2" t="s">
        <v>253</v>
      </c>
      <c r="D4902" s="2" t="s">
        <v>2799</v>
      </c>
      <c r="E4902" s="2" t="s">
        <v>33991</v>
      </c>
      <c r="F4902" s="2" t="s">
        <v>19956</v>
      </c>
      <c r="G4902" s="2" t="s">
        <v>1552</v>
      </c>
      <c r="H4902" s="2" t="s">
        <v>33992</v>
      </c>
      <c r="I4902" s="2" t="s">
        <v>33993</v>
      </c>
      <c r="J4902" s="3" t="s">
        <v>33994</v>
      </c>
      <c r="K4902" s="4">
        <v>44228</v>
      </c>
      <c r="L4902" s="3" t="s">
        <v>33995</v>
      </c>
    </row>
    <row r="4903" spans="1:12" x14ac:dyDescent="0.2">
      <c r="A4903" s="1">
        <v>4902</v>
      </c>
      <c r="B4903" s="2" t="s">
        <v>33996</v>
      </c>
      <c r="C4903" s="2" t="s">
        <v>3458</v>
      </c>
      <c r="D4903" s="2" t="s">
        <v>10982</v>
      </c>
      <c r="E4903" s="2" t="s">
        <v>33997</v>
      </c>
      <c r="F4903" s="2" t="s">
        <v>33998</v>
      </c>
      <c r="G4903" s="2" t="s">
        <v>2191</v>
      </c>
      <c r="H4903" s="2">
        <f>1-790-954-9001</f>
        <v>-10744</v>
      </c>
      <c r="I4903" s="2" t="s">
        <v>33999</v>
      </c>
      <c r="J4903" s="3" t="s">
        <v>34000</v>
      </c>
      <c r="K4903" s="4">
        <v>43983</v>
      </c>
      <c r="L4903" s="3" t="s">
        <v>34001</v>
      </c>
    </row>
    <row r="4904" spans="1:12" x14ac:dyDescent="0.2">
      <c r="A4904" s="1">
        <v>4903</v>
      </c>
      <c r="B4904" s="2" t="s">
        <v>34002</v>
      </c>
      <c r="C4904" s="2" t="s">
        <v>9033</v>
      </c>
      <c r="D4904" s="2" t="s">
        <v>7759</v>
      </c>
      <c r="E4904" s="2" t="s">
        <v>34003</v>
      </c>
      <c r="F4904" s="2" t="s">
        <v>34004</v>
      </c>
      <c r="G4904" s="2" t="s">
        <v>3524</v>
      </c>
      <c r="H4904" s="2" t="s">
        <v>34005</v>
      </c>
      <c r="I4904" s="2" t="s">
        <v>34006</v>
      </c>
      <c r="J4904" s="3" t="s">
        <v>34007</v>
      </c>
      <c r="K4904" s="4">
        <v>44223</v>
      </c>
      <c r="L4904" s="3" t="s">
        <v>34008</v>
      </c>
    </row>
    <row r="4905" spans="1:12" x14ac:dyDescent="0.2">
      <c r="A4905" s="1">
        <v>4904</v>
      </c>
      <c r="B4905" s="2" t="s">
        <v>34009</v>
      </c>
      <c r="C4905" s="2" t="s">
        <v>4001</v>
      </c>
      <c r="D4905" s="2" t="s">
        <v>10513</v>
      </c>
      <c r="E4905" s="2" t="s">
        <v>34010</v>
      </c>
      <c r="F4905" s="2" t="s">
        <v>34011</v>
      </c>
      <c r="G4905" s="2" t="s">
        <v>3568</v>
      </c>
      <c r="H4905" s="2" t="s">
        <v>34012</v>
      </c>
      <c r="I4905" s="2" t="s">
        <v>34013</v>
      </c>
      <c r="J4905" s="3" t="s">
        <v>34014</v>
      </c>
      <c r="K4905" s="4">
        <v>44232</v>
      </c>
      <c r="L4905" s="3" t="s">
        <v>34015</v>
      </c>
    </row>
    <row r="4906" spans="1:12" x14ac:dyDescent="0.2">
      <c r="A4906" s="1">
        <v>4905</v>
      </c>
      <c r="B4906" s="2" t="s">
        <v>34016</v>
      </c>
      <c r="C4906" s="2" t="s">
        <v>13896</v>
      </c>
      <c r="D4906" s="2" t="s">
        <v>1262</v>
      </c>
      <c r="E4906" s="2" t="s">
        <v>34017</v>
      </c>
      <c r="F4906" s="2" t="s">
        <v>34018</v>
      </c>
      <c r="G4906" s="2" t="s">
        <v>626</v>
      </c>
      <c r="H4906" s="2" t="s">
        <v>34019</v>
      </c>
      <c r="I4906" s="2">
        <v>7939182890</v>
      </c>
      <c r="J4906" s="3" t="s">
        <v>34020</v>
      </c>
      <c r="K4906" s="4">
        <v>44654</v>
      </c>
      <c r="L4906" s="3" t="s">
        <v>34021</v>
      </c>
    </row>
    <row r="4907" spans="1:12" x14ac:dyDescent="0.2">
      <c r="A4907" s="1">
        <v>4906</v>
      </c>
      <c r="B4907" s="2" t="s">
        <v>34022</v>
      </c>
      <c r="C4907" s="2" t="s">
        <v>23</v>
      </c>
      <c r="D4907" s="2" t="s">
        <v>5730</v>
      </c>
      <c r="E4907" s="2" t="s">
        <v>34023</v>
      </c>
      <c r="F4907" s="2" t="s">
        <v>34024</v>
      </c>
      <c r="G4907" s="2" t="s">
        <v>1552</v>
      </c>
      <c r="H4907" s="2" t="s">
        <v>34025</v>
      </c>
      <c r="I4907" s="2" t="s">
        <v>34026</v>
      </c>
      <c r="J4907" s="3" t="s">
        <v>34027</v>
      </c>
      <c r="K4907" s="4">
        <v>44392</v>
      </c>
      <c r="L4907" s="3" t="s">
        <v>17751</v>
      </c>
    </row>
    <row r="4908" spans="1:12" x14ac:dyDescent="0.2">
      <c r="A4908" s="1">
        <v>4907</v>
      </c>
      <c r="B4908" s="2" t="s">
        <v>34028</v>
      </c>
      <c r="C4908" s="2" t="s">
        <v>2004</v>
      </c>
      <c r="D4908" s="2" t="s">
        <v>4031</v>
      </c>
      <c r="E4908" s="2" t="s">
        <v>34029</v>
      </c>
      <c r="F4908" s="2" t="s">
        <v>34030</v>
      </c>
      <c r="G4908" s="2" t="s">
        <v>938</v>
      </c>
      <c r="H4908" s="2" t="s">
        <v>34031</v>
      </c>
      <c r="I4908" s="2" t="s">
        <v>34032</v>
      </c>
      <c r="J4908" s="3" t="s">
        <v>34033</v>
      </c>
      <c r="K4908" s="4">
        <v>44544</v>
      </c>
      <c r="L4908" s="3" t="s">
        <v>34034</v>
      </c>
    </row>
    <row r="4909" spans="1:12" x14ac:dyDescent="0.2">
      <c r="A4909" s="1">
        <v>4908</v>
      </c>
      <c r="B4909" s="2" t="s">
        <v>34035</v>
      </c>
      <c r="C4909" s="2" t="s">
        <v>2303</v>
      </c>
      <c r="D4909" s="2" t="s">
        <v>11323</v>
      </c>
      <c r="E4909" s="2" t="s">
        <v>34036</v>
      </c>
      <c r="F4909" s="2" t="s">
        <v>34037</v>
      </c>
      <c r="G4909" s="2" t="s">
        <v>200</v>
      </c>
      <c r="H4909" s="2" t="s">
        <v>34038</v>
      </c>
      <c r="I4909" s="2" t="s">
        <v>34039</v>
      </c>
      <c r="J4909" s="3" t="s">
        <v>34040</v>
      </c>
      <c r="K4909" s="4">
        <v>44246</v>
      </c>
      <c r="L4909" s="3" t="s">
        <v>34041</v>
      </c>
    </row>
    <row r="4910" spans="1:12" x14ac:dyDescent="0.2">
      <c r="A4910" s="1">
        <v>4909</v>
      </c>
      <c r="B4910" s="2" t="s">
        <v>34042</v>
      </c>
      <c r="C4910" s="2" t="s">
        <v>1093</v>
      </c>
      <c r="D4910" s="2" t="s">
        <v>3789</v>
      </c>
      <c r="E4910" s="2" t="s">
        <v>34043</v>
      </c>
      <c r="F4910" s="2" t="s">
        <v>34044</v>
      </c>
      <c r="G4910" s="2" t="s">
        <v>3404</v>
      </c>
      <c r="H4910" s="2" t="s">
        <v>34045</v>
      </c>
      <c r="I4910" s="2" t="s">
        <v>34046</v>
      </c>
      <c r="J4910" s="3" t="s">
        <v>34047</v>
      </c>
      <c r="K4910" s="4">
        <v>44246</v>
      </c>
      <c r="L4910" s="3" t="s">
        <v>3579</v>
      </c>
    </row>
    <row r="4911" spans="1:12" x14ac:dyDescent="0.2">
      <c r="A4911" s="1">
        <v>4910</v>
      </c>
      <c r="B4911" s="2" t="s">
        <v>34048</v>
      </c>
      <c r="C4911" s="2" t="s">
        <v>2798</v>
      </c>
      <c r="D4911" s="2" t="s">
        <v>4568</v>
      </c>
      <c r="E4911" s="2" t="s">
        <v>34049</v>
      </c>
      <c r="F4911" s="2" t="s">
        <v>34050</v>
      </c>
      <c r="G4911" s="2" t="s">
        <v>82</v>
      </c>
      <c r="H4911" s="2" t="s">
        <v>34051</v>
      </c>
      <c r="I4911" s="2" t="s">
        <v>34052</v>
      </c>
      <c r="J4911" s="3" t="s">
        <v>34053</v>
      </c>
      <c r="K4911" s="4">
        <v>44033</v>
      </c>
      <c r="L4911" s="3" t="s">
        <v>34054</v>
      </c>
    </row>
    <row r="4912" spans="1:12" x14ac:dyDescent="0.2">
      <c r="A4912" s="1">
        <v>4911</v>
      </c>
      <c r="B4912" s="2" t="s">
        <v>34055</v>
      </c>
      <c r="C4912" s="2" t="s">
        <v>5406</v>
      </c>
      <c r="D4912" s="2" t="s">
        <v>105</v>
      </c>
      <c r="E4912" s="2" t="s">
        <v>34056</v>
      </c>
      <c r="F4912" s="2" t="s">
        <v>34057</v>
      </c>
      <c r="G4912" s="2" t="s">
        <v>864</v>
      </c>
      <c r="H4912" s="2">
        <f>1-275-931-7124</f>
        <v>-8329</v>
      </c>
      <c r="I4912" s="2" t="s">
        <v>34058</v>
      </c>
      <c r="J4912" s="3" t="s">
        <v>34059</v>
      </c>
      <c r="K4912" s="4">
        <v>44357</v>
      </c>
      <c r="L4912" s="3" t="s">
        <v>34060</v>
      </c>
    </row>
    <row r="4913" spans="1:12" x14ac:dyDescent="0.2">
      <c r="A4913" s="1">
        <v>4912</v>
      </c>
      <c r="B4913" s="2" t="s">
        <v>34061</v>
      </c>
      <c r="C4913" s="2" t="s">
        <v>3972</v>
      </c>
      <c r="D4913" s="2" t="s">
        <v>5877</v>
      </c>
      <c r="E4913" s="2" t="s">
        <v>34062</v>
      </c>
      <c r="F4913" s="2" t="s">
        <v>14558</v>
      </c>
      <c r="G4913" s="2" t="s">
        <v>1317</v>
      </c>
      <c r="H4913" s="2" t="s">
        <v>34063</v>
      </c>
      <c r="I4913" s="2" t="s">
        <v>34064</v>
      </c>
      <c r="J4913" s="3" t="s">
        <v>34065</v>
      </c>
      <c r="K4913" s="4">
        <v>44661</v>
      </c>
      <c r="L4913" s="3" t="s">
        <v>34066</v>
      </c>
    </row>
    <row r="4914" spans="1:12" x14ac:dyDescent="0.2">
      <c r="A4914" s="1">
        <v>4913</v>
      </c>
      <c r="B4914" s="2" t="s">
        <v>34067</v>
      </c>
      <c r="C4914" s="2" t="s">
        <v>1978</v>
      </c>
      <c r="D4914" s="2" t="s">
        <v>2574</v>
      </c>
      <c r="E4914" s="2" t="s">
        <v>34068</v>
      </c>
      <c r="F4914" s="2" t="s">
        <v>34069</v>
      </c>
      <c r="G4914" s="2" t="s">
        <v>340</v>
      </c>
      <c r="H4914" s="2" t="s">
        <v>34070</v>
      </c>
      <c r="I4914" s="2" t="s">
        <v>34071</v>
      </c>
      <c r="J4914" s="3" t="s">
        <v>34072</v>
      </c>
      <c r="K4914" s="4">
        <v>43839</v>
      </c>
      <c r="L4914" s="3" t="s">
        <v>34073</v>
      </c>
    </row>
    <row r="4915" spans="1:12" x14ac:dyDescent="0.2">
      <c r="A4915" s="1">
        <v>4914</v>
      </c>
      <c r="B4915" s="2" t="s">
        <v>34074</v>
      </c>
      <c r="C4915" s="2" t="s">
        <v>11998</v>
      </c>
      <c r="D4915" s="2" t="s">
        <v>3443</v>
      </c>
      <c r="E4915" s="2" t="s">
        <v>34075</v>
      </c>
      <c r="F4915" s="2" t="s">
        <v>34076</v>
      </c>
      <c r="G4915" s="2" t="s">
        <v>320</v>
      </c>
      <c r="H4915" s="2" t="s">
        <v>34077</v>
      </c>
      <c r="I4915" s="2" t="s">
        <v>34078</v>
      </c>
      <c r="J4915" s="3" t="s">
        <v>34079</v>
      </c>
      <c r="K4915" s="4">
        <v>44383</v>
      </c>
      <c r="L4915" s="3" t="s">
        <v>34080</v>
      </c>
    </row>
    <row r="4916" spans="1:12" x14ac:dyDescent="0.2">
      <c r="A4916" s="1">
        <v>4915</v>
      </c>
      <c r="B4916" s="2" t="s">
        <v>34081</v>
      </c>
      <c r="C4916" s="2" t="s">
        <v>916</v>
      </c>
      <c r="D4916" s="2" t="s">
        <v>7622</v>
      </c>
      <c r="E4916" s="2" t="s">
        <v>34082</v>
      </c>
      <c r="F4916" s="2" t="s">
        <v>34083</v>
      </c>
      <c r="G4916" s="2" t="s">
        <v>550</v>
      </c>
      <c r="H4916" s="2" t="s">
        <v>34084</v>
      </c>
      <c r="I4916" s="2" t="s">
        <v>34085</v>
      </c>
      <c r="J4916" s="3" t="s">
        <v>34086</v>
      </c>
      <c r="K4916" s="4">
        <v>44279</v>
      </c>
      <c r="L4916" s="3" t="s">
        <v>34087</v>
      </c>
    </row>
    <row r="4917" spans="1:12" x14ac:dyDescent="0.2">
      <c r="A4917" s="1">
        <v>4916</v>
      </c>
      <c r="B4917" s="2" t="s">
        <v>34088</v>
      </c>
      <c r="C4917" s="2" t="s">
        <v>776</v>
      </c>
      <c r="D4917" s="2" t="s">
        <v>8168</v>
      </c>
      <c r="E4917" s="2" t="s">
        <v>34089</v>
      </c>
      <c r="F4917" s="2" t="s">
        <v>34090</v>
      </c>
      <c r="G4917" s="2" t="s">
        <v>779</v>
      </c>
      <c r="H4917" s="2" t="s">
        <v>34091</v>
      </c>
      <c r="I4917" s="2" t="s">
        <v>34092</v>
      </c>
      <c r="J4917" s="3" t="s">
        <v>34093</v>
      </c>
      <c r="K4917" s="4">
        <v>43841</v>
      </c>
      <c r="L4917" s="3" t="s">
        <v>34094</v>
      </c>
    </row>
    <row r="4918" spans="1:12" x14ac:dyDescent="0.2">
      <c r="A4918" s="1">
        <v>4917</v>
      </c>
      <c r="B4918" s="2" t="s">
        <v>34095</v>
      </c>
      <c r="C4918" s="2" t="s">
        <v>1938</v>
      </c>
      <c r="D4918" s="2" t="s">
        <v>5892</v>
      </c>
      <c r="E4918" s="2" t="s">
        <v>34096</v>
      </c>
      <c r="F4918" s="2" t="s">
        <v>34097</v>
      </c>
      <c r="G4918" s="2" t="s">
        <v>1213</v>
      </c>
      <c r="H4918" s="2" t="s">
        <v>34098</v>
      </c>
      <c r="I4918" s="2" t="s">
        <v>34099</v>
      </c>
      <c r="J4918" s="3" t="s">
        <v>34100</v>
      </c>
      <c r="K4918" s="4">
        <v>44464</v>
      </c>
      <c r="L4918" s="3" t="s">
        <v>34101</v>
      </c>
    </row>
    <row r="4919" spans="1:12" x14ac:dyDescent="0.2">
      <c r="A4919" s="1">
        <v>4918</v>
      </c>
      <c r="B4919" s="2" t="s">
        <v>34102</v>
      </c>
      <c r="C4919" s="2" t="s">
        <v>10794</v>
      </c>
      <c r="D4919" s="2" t="s">
        <v>10431</v>
      </c>
      <c r="E4919" s="2" t="s">
        <v>24278</v>
      </c>
      <c r="F4919" s="2" t="s">
        <v>34103</v>
      </c>
      <c r="G4919" s="2" t="s">
        <v>2033</v>
      </c>
      <c r="H4919" s="2" t="s">
        <v>34104</v>
      </c>
      <c r="I4919" s="2" t="s">
        <v>34105</v>
      </c>
      <c r="J4919" s="3" t="s">
        <v>34106</v>
      </c>
      <c r="K4919" s="4">
        <v>44552</v>
      </c>
      <c r="L4919" s="3" t="s">
        <v>15548</v>
      </c>
    </row>
    <row r="4920" spans="1:12" x14ac:dyDescent="0.2">
      <c r="A4920" s="1">
        <v>4919</v>
      </c>
      <c r="B4920" s="2" t="s">
        <v>34107</v>
      </c>
      <c r="C4920" s="2" t="s">
        <v>11279</v>
      </c>
      <c r="D4920" s="2" t="s">
        <v>30353</v>
      </c>
      <c r="E4920" s="2" t="s">
        <v>2334</v>
      </c>
      <c r="F4920" s="2" t="s">
        <v>34108</v>
      </c>
      <c r="G4920" s="2" t="s">
        <v>162</v>
      </c>
      <c r="H4920" s="2" t="s">
        <v>34109</v>
      </c>
      <c r="I4920" s="2" t="s">
        <v>34110</v>
      </c>
      <c r="J4920" s="3" t="s">
        <v>34111</v>
      </c>
      <c r="K4920" s="4">
        <v>44347</v>
      </c>
      <c r="L4920" s="3" t="s">
        <v>21637</v>
      </c>
    </row>
    <row r="4921" spans="1:12" x14ac:dyDescent="0.2">
      <c r="A4921" s="1">
        <v>4920</v>
      </c>
      <c r="B4921" s="2" t="s">
        <v>34112</v>
      </c>
      <c r="C4921" s="2" t="s">
        <v>2162</v>
      </c>
      <c r="D4921" s="2" t="s">
        <v>15227</v>
      </c>
      <c r="E4921" s="2" t="s">
        <v>34113</v>
      </c>
      <c r="F4921" s="2" t="s">
        <v>20317</v>
      </c>
      <c r="G4921" s="2" t="s">
        <v>520</v>
      </c>
      <c r="H4921" s="2" t="s">
        <v>34114</v>
      </c>
      <c r="I4921" s="2">
        <v>3935078914</v>
      </c>
      <c r="J4921" s="3" t="s">
        <v>34115</v>
      </c>
      <c r="K4921" s="4">
        <v>44042</v>
      </c>
      <c r="L4921" s="3" t="s">
        <v>34116</v>
      </c>
    </row>
    <row r="4922" spans="1:12" x14ac:dyDescent="0.2">
      <c r="A4922" s="1">
        <v>4921</v>
      </c>
      <c r="B4922" s="2" t="s">
        <v>34117</v>
      </c>
      <c r="C4922" s="2" t="s">
        <v>5668</v>
      </c>
      <c r="D4922" s="2" t="s">
        <v>3752</v>
      </c>
      <c r="E4922" s="2" t="s">
        <v>34118</v>
      </c>
      <c r="F4922" s="2" t="s">
        <v>34119</v>
      </c>
      <c r="G4922" s="2" t="s">
        <v>3568</v>
      </c>
      <c r="H4922" s="2" t="s">
        <v>34120</v>
      </c>
      <c r="I4922" s="2" t="s">
        <v>34121</v>
      </c>
      <c r="J4922" s="3" t="s">
        <v>34122</v>
      </c>
      <c r="K4922" s="4">
        <v>43953</v>
      </c>
      <c r="L4922" s="3" t="s">
        <v>34123</v>
      </c>
    </row>
    <row r="4923" spans="1:12" x14ac:dyDescent="0.2">
      <c r="A4923" s="1">
        <v>4922</v>
      </c>
      <c r="B4923" s="2" t="s">
        <v>34124</v>
      </c>
      <c r="C4923" s="2" t="s">
        <v>4173</v>
      </c>
      <c r="D4923" s="2" t="s">
        <v>6291</v>
      </c>
      <c r="E4923" s="2" t="s">
        <v>34125</v>
      </c>
      <c r="F4923" s="2" t="s">
        <v>34126</v>
      </c>
      <c r="G4923" s="2" t="s">
        <v>779</v>
      </c>
      <c r="H4923" s="2" t="s">
        <v>34127</v>
      </c>
      <c r="I4923" s="2" t="s">
        <v>34128</v>
      </c>
      <c r="J4923" s="3" t="s">
        <v>34129</v>
      </c>
      <c r="K4923" s="4">
        <v>44105</v>
      </c>
      <c r="L4923" s="3" t="s">
        <v>34130</v>
      </c>
    </row>
    <row r="4924" spans="1:12" x14ac:dyDescent="0.2">
      <c r="A4924" s="1">
        <v>4923</v>
      </c>
      <c r="B4924" s="2" t="s">
        <v>34131</v>
      </c>
      <c r="C4924" s="2" t="s">
        <v>34132</v>
      </c>
      <c r="D4924" s="2" t="s">
        <v>4576</v>
      </c>
      <c r="E4924" s="2" t="s">
        <v>34133</v>
      </c>
      <c r="F4924" s="2" t="s">
        <v>34134</v>
      </c>
      <c r="G4924" s="2" t="s">
        <v>7036</v>
      </c>
      <c r="H4924" s="2">
        <v>6156062708</v>
      </c>
      <c r="I4924" s="2" t="s">
        <v>34135</v>
      </c>
      <c r="J4924" s="3" t="s">
        <v>34136</v>
      </c>
      <c r="K4924" s="4">
        <v>44333</v>
      </c>
      <c r="L4924" s="3" t="s">
        <v>34137</v>
      </c>
    </row>
    <row r="4925" spans="1:12" x14ac:dyDescent="0.2">
      <c r="A4925" s="1">
        <v>4924</v>
      </c>
      <c r="B4925" s="2" t="s">
        <v>34138</v>
      </c>
      <c r="C4925" s="2" t="s">
        <v>2805</v>
      </c>
      <c r="D4925" s="2" t="s">
        <v>264</v>
      </c>
      <c r="E4925" s="2" t="s">
        <v>34139</v>
      </c>
      <c r="F4925" s="2" t="s">
        <v>1167</v>
      </c>
      <c r="G4925" s="2" t="s">
        <v>72</v>
      </c>
      <c r="H4925" s="2" t="s">
        <v>34140</v>
      </c>
      <c r="I4925" s="2" t="s">
        <v>34141</v>
      </c>
      <c r="J4925" s="3" t="s">
        <v>34142</v>
      </c>
      <c r="K4925" s="4">
        <v>44470</v>
      </c>
      <c r="L4925" s="3" t="s">
        <v>34143</v>
      </c>
    </row>
    <row r="4926" spans="1:12" x14ac:dyDescent="0.2">
      <c r="A4926" s="1">
        <v>4925</v>
      </c>
      <c r="B4926" s="2" t="s">
        <v>34144</v>
      </c>
      <c r="C4926" s="2" t="s">
        <v>1861</v>
      </c>
      <c r="D4926" s="2" t="s">
        <v>1165</v>
      </c>
      <c r="E4926" s="2" t="s">
        <v>34145</v>
      </c>
      <c r="F4926" s="2" t="s">
        <v>34146</v>
      </c>
      <c r="G4926" s="2" t="s">
        <v>283</v>
      </c>
      <c r="H4926" s="2" t="s">
        <v>34147</v>
      </c>
      <c r="I4926" s="2" t="s">
        <v>34148</v>
      </c>
      <c r="J4926" s="3" t="s">
        <v>34149</v>
      </c>
      <c r="K4926" s="4">
        <v>43865</v>
      </c>
      <c r="L4926" s="3" t="s">
        <v>34150</v>
      </c>
    </row>
    <row r="4927" spans="1:12" x14ac:dyDescent="0.2">
      <c r="A4927" s="1">
        <v>4926</v>
      </c>
      <c r="B4927" s="2" t="s">
        <v>34151</v>
      </c>
      <c r="C4927" s="2" t="s">
        <v>1145</v>
      </c>
      <c r="D4927" s="2" t="s">
        <v>9851</v>
      </c>
      <c r="E4927" s="2" t="s">
        <v>34152</v>
      </c>
      <c r="F4927" s="2" t="s">
        <v>34153</v>
      </c>
      <c r="G4927" s="2" t="s">
        <v>6142</v>
      </c>
      <c r="H4927" s="2" t="s">
        <v>34154</v>
      </c>
      <c r="I4927" s="2" t="s">
        <v>34155</v>
      </c>
      <c r="J4927" s="3" t="s">
        <v>34156</v>
      </c>
      <c r="K4927" s="4">
        <v>44361</v>
      </c>
      <c r="L4927" s="3" t="s">
        <v>34157</v>
      </c>
    </row>
    <row r="4928" spans="1:12" x14ac:dyDescent="0.2">
      <c r="A4928" s="1">
        <v>4927</v>
      </c>
      <c r="B4928" s="2" t="s">
        <v>34158</v>
      </c>
      <c r="C4928" s="2" t="s">
        <v>6836</v>
      </c>
      <c r="D4928" s="2" t="s">
        <v>963</v>
      </c>
      <c r="E4928" s="2" t="s">
        <v>34159</v>
      </c>
      <c r="F4928" s="2" t="s">
        <v>34160</v>
      </c>
      <c r="G4928" s="2" t="s">
        <v>1702</v>
      </c>
      <c r="H4928" s="2" t="s">
        <v>34161</v>
      </c>
      <c r="I4928" s="2" t="s">
        <v>34162</v>
      </c>
      <c r="J4928" s="3" t="s">
        <v>34163</v>
      </c>
      <c r="K4928" s="4">
        <v>44183</v>
      </c>
      <c r="L4928" s="3" t="s">
        <v>34164</v>
      </c>
    </row>
    <row r="4929" spans="1:12" x14ac:dyDescent="0.2">
      <c r="A4929" s="1">
        <v>4928</v>
      </c>
      <c r="B4929" s="2" t="s">
        <v>34165</v>
      </c>
      <c r="C4929" s="2" t="s">
        <v>2502</v>
      </c>
      <c r="D4929" s="2" t="s">
        <v>2699</v>
      </c>
      <c r="E4929" s="2" t="s">
        <v>34166</v>
      </c>
      <c r="F4929" s="2" t="s">
        <v>34167</v>
      </c>
      <c r="G4929" s="2" t="s">
        <v>2981</v>
      </c>
      <c r="H4929" s="2" t="s">
        <v>34168</v>
      </c>
      <c r="I4929" s="2">
        <v>8949335569</v>
      </c>
      <c r="J4929" s="3" t="s">
        <v>34169</v>
      </c>
      <c r="K4929" s="4">
        <v>44479</v>
      </c>
      <c r="L4929" s="3" t="s">
        <v>34170</v>
      </c>
    </row>
    <row r="4930" spans="1:12" x14ac:dyDescent="0.2">
      <c r="A4930" s="1">
        <v>4929</v>
      </c>
      <c r="B4930" s="2" t="s">
        <v>34171</v>
      </c>
      <c r="C4930" s="2" t="s">
        <v>279</v>
      </c>
      <c r="D4930" s="2" t="s">
        <v>1988</v>
      </c>
      <c r="E4930" s="2" t="s">
        <v>34172</v>
      </c>
      <c r="F4930" s="2" t="s">
        <v>34173</v>
      </c>
      <c r="G4930" s="2" t="s">
        <v>283</v>
      </c>
      <c r="H4930" s="2">
        <v>1164549658</v>
      </c>
      <c r="I4930" s="2" t="s">
        <v>34174</v>
      </c>
      <c r="J4930" s="3" t="s">
        <v>34175</v>
      </c>
      <c r="K4930" s="4">
        <v>44521</v>
      </c>
      <c r="L4930" s="3" t="s">
        <v>34176</v>
      </c>
    </row>
    <row r="4931" spans="1:12" x14ac:dyDescent="0.2">
      <c r="A4931" s="1">
        <v>4930</v>
      </c>
      <c r="B4931" s="2" t="s">
        <v>34177</v>
      </c>
      <c r="C4931" s="2" t="s">
        <v>5000</v>
      </c>
      <c r="D4931" s="2" t="s">
        <v>17539</v>
      </c>
      <c r="E4931" s="2" t="s">
        <v>34178</v>
      </c>
      <c r="F4931" s="2" t="s">
        <v>34179</v>
      </c>
      <c r="G4931" s="2" t="s">
        <v>1032</v>
      </c>
      <c r="H4931" s="2" t="s">
        <v>34180</v>
      </c>
      <c r="I4931" s="2" t="s">
        <v>34181</v>
      </c>
      <c r="J4931" s="3" t="s">
        <v>34182</v>
      </c>
      <c r="K4931" s="4">
        <v>44377</v>
      </c>
      <c r="L4931" s="3" t="s">
        <v>34183</v>
      </c>
    </row>
    <row r="4932" spans="1:12" x14ac:dyDescent="0.2">
      <c r="A4932" s="1">
        <v>4931</v>
      </c>
      <c r="B4932" s="2" t="s">
        <v>34184</v>
      </c>
      <c r="C4932" s="2" t="s">
        <v>9442</v>
      </c>
      <c r="D4932" s="2" t="s">
        <v>25598</v>
      </c>
      <c r="E4932" s="2" t="s">
        <v>34185</v>
      </c>
      <c r="F4932" s="2" t="s">
        <v>34186</v>
      </c>
      <c r="G4932" s="2" t="s">
        <v>1837</v>
      </c>
      <c r="H4932" s="2" t="s">
        <v>34187</v>
      </c>
      <c r="I4932" s="2" t="s">
        <v>34188</v>
      </c>
      <c r="J4932" s="3" t="s">
        <v>34189</v>
      </c>
      <c r="K4932" s="4">
        <v>44047</v>
      </c>
      <c r="L4932" s="3" t="s">
        <v>34190</v>
      </c>
    </row>
    <row r="4933" spans="1:12" x14ac:dyDescent="0.2">
      <c r="A4933" s="1">
        <v>4932</v>
      </c>
      <c r="B4933" s="2" t="s">
        <v>34191</v>
      </c>
      <c r="C4933" s="2" t="s">
        <v>25814</v>
      </c>
      <c r="D4933" s="2" t="s">
        <v>8711</v>
      </c>
      <c r="E4933" s="2" t="s">
        <v>34192</v>
      </c>
      <c r="F4933" s="2" t="s">
        <v>34193</v>
      </c>
      <c r="G4933" s="2" t="s">
        <v>1282</v>
      </c>
      <c r="H4933" s="2" t="s">
        <v>34194</v>
      </c>
      <c r="I4933" s="2">
        <v>307972482</v>
      </c>
      <c r="J4933" s="3" t="s">
        <v>34195</v>
      </c>
      <c r="K4933" s="4">
        <v>43942</v>
      </c>
      <c r="L4933" s="3" t="s">
        <v>34196</v>
      </c>
    </row>
    <row r="4934" spans="1:12" x14ac:dyDescent="0.2">
      <c r="A4934" s="1">
        <v>4933</v>
      </c>
      <c r="B4934" s="2" t="s">
        <v>34197</v>
      </c>
      <c r="C4934" s="2" t="s">
        <v>13076</v>
      </c>
      <c r="D4934" s="2" t="s">
        <v>10181</v>
      </c>
      <c r="E4934" s="2" t="s">
        <v>34198</v>
      </c>
      <c r="F4934" s="2" t="s">
        <v>34199</v>
      </c>
      <c r="G4934" s="2" t="s">
        <v>4808</v>
      </c>
      <c r="H4934" s="2" t="s">
        <v>34200</v>
      </c>
      <c r="I4934" s="2" t="s">
        <v>34201</v>
      </c>
      <c r="J4934" s="3" t="s">
        <v>34202</v>
      </c>
      <c r="K4934" s="4">
        <v>44324</v>
      </c>
      <c r="L4934" s="3" t="s">
        <v>8576</v>
      </c>
    </row>
    <row r="4935" spans="1:12" x14ac:dyDescent="0.2">
      <c r="A4935" s="1">
        <v>4934</v>
      </c>
      <c r="B4935" s="2" t="s">
        <v>34203</v>
      </c>
      <c r="C4935" s="2" t="s">
        <v>253</v>
      </c>
      <c r="D4935" s="2" t="s">
        <v>785</v>
      </c>
      <c r="E4935" s="2" t="s">
        <v>34204</v>
      </c>
      <c r="F4935" s="2" t="s">
        <v>34205</v>
      </c>
      <c r="G4935" s="2" t="s">
        <v>1078</v>
      </c>
      <c r="H4935" s="2">
        <f>1-182-815-1983</f>
        <v>-2979</v>
      </c>
      <c r="I4935" s="2" t="s">
        <v>34206</v>
      </c>
      <c r="J4935" s="3" t="s">
        <v>34207</v>
      </c>
      <c r="K4935" s="4">
        <v>44414</v>
      </c>
      <c r="L4935" s="3" t="s">
        <v>34208</v>
      </c>
    </row>
    <row r="4936" spans="1:12" x14ac:dyDescent="0.2">
      <c r="A4936" s="1">
        <v>4935</v>
      </c>
      <c r="B4936" s="2" t="s">
        <v>34209</v>
      </c>
      <c r="C4936" s="2" t="s">
        <v>1466</v>
      </c>
      <c r="D4936" s="2" t="s">
        <v>69</v>
      </c>
      <c r="E4936" s="2" t="s">
        <v>34210</v>
      </c>
      <c r="F4936" s="2" t="s">
        <v>34211</v>
      </c>
      <c r="G4936" s="2" t="s">
        <v>3591</v>
      </c>
      <c r="H4936" s="2" t="s">
        <v>34212</v>
      </c>
      <c r="I4936" s="2">
        <v>9824147035</v>
      </c>
      <c r="J4936" s="3" t="s">
        <v>34213</v>
      </c>
      <c r="K4936" s="4">
        <v>44503</v>
      </c>
      <c r="L4936" s="3" t="s">
        <v>34214</v>
      </c>
    </row>
    <row r="4937" spans="1:12" x14ac:dyDescent="0.2">
      <c r="A4937" s="1">
        <v>4936</v>
      </c>
      <c r="B4937" s="2" t="s">
        <v>34215</v>
      </c>
      <c r="C4937" s="2" t="s">
        <v>5357</v>
      </c>
      <c r="D4937" s="2" t="s">
        <v>3286</v>
      </c>
      <c r="E4937" s="2" t="s">
        <v>34216</v>
      </c>
      <c r="F4937" s="2" t="s">
        <v>34217</v>
      </c>
      <c r="G4937" s="2" t="s">
        <v>599</v>
      </c>
      <c r="H4937" s="2" t="s">
        <v>34218</v>
      </c>
      <c r="I4937" s="2" t="s">
        <v>34219</v>
      </c>
      <c r="J4937" s="3" t="s">
        <v>34220</v>
      </c>
      <c r="K4937" s="4">
        <v>43975</v>
      </c>
      <c r="L4937" s="3" t="s">
        <v>34221</v>
      </c>
    </row>
    <row r="4938" spans="1:12" x14ac:dyDescent="0.2">
      <c r="A4938" s="1">
        <v>4937</v>
      </c>
      <c r="B4938" s="2" t="s">
        <v>34222</v>
      </c>
      <c r="C4938" s="2" t="s">
        <v>16163</v>
      </c>
      <c r="D4938" s="2" t="s">
        <v>25598</v>
      </c>
      <c r="E4938" s="2" t="s">
        <v>34223</v>
      </c>
      <c r="F4938" s="2" t="s">
        <v>16058</v>
      </c>
      <c r="G4938" s="2" t="s">
        <v>560</v>
      </c>
      <c r="H4938" s="2">
        <v>8925640649</v>
      </c>
      <c r="I4938" s="2" t="s">
        <v>34224</v>
      </c>
      <c r="J4938" s="3" t="s">
        <v>34225</v>
      </c>
      <c r="K4938" s="4">
        <v>44284</v>
      </c>
      <c r="L4938" s="3" t="s">
        <v>34226</v>
      </c>
    </row>
    <row r="4939" spans="1:12" x14ac:dyDescent="0.2">
      <c r="A4939" s="1">
        <v>4938</v>
      </c>
      <c r="B4939" s="2" t="s">
        <v>34227</v>
      </c>
      <c r="C4939" s="2" t="s">
        <v>167</v>
      </c>
      <c r="D4939" s="2" t="s">
        <v>33602</v>
      </c>
      <c r="E4939" s="2" t="s">
        <v>34228</v>
      </c>
      <c r="F4939" s="2" t="s">
        <v>34229</v>
      </c>
      <c r="G4939" s="2" t="s">
        <v>2191</v>
      </c>
      <c r="H4939" s="2" t="s">
        <v>34230</v>
      </c>
      <c r="I4939" s="2" t="s">
        <v>34231</v>
      </c>
      <c r="J4939" s="3" t="s">
        <v>34232</v>
      </c>
      <c r="K4939" s="4">
        <v>44507</v>
      </c>
      <c r="L4939" s="3" t="s">
        <v>11984</v>
      </c>
    </row>
    <row r="4940" spans="1:12" x14ac:dyDescent="0.2">
      <c r="A4940" s="1">
        <v>4939</v>
      </c>
      <c r="B4940" s="2" t="s">
        <v>34233</v>
      </c>
      <c r="C4940" s="2" t="s">
        <v>5834</v>
      </c>
      <c r="D4940" s="2" t="s">
        <v>6247</v>
      </c>
      <c r="E4940" s="2" t="s">
        <v>34234</v>
      </c>
      <c r="F4940" s="2" t="s">
        <v>34235</v>
      </c>
      <c r="G4940" s="2" t="s">
        <v>864</v>
      </c>
      <c r="H4940" s="2" t="s">
        <v>34236</v>
      </c>
      <c r="I4940" s="2" t="s">
        <v>34237</v>
      </c>
      <c r="J4940" s="3" t="s">
        <v>34238</v>
      </c>
      <c r="K4940" s="4">
        <v>44181</v>
      </c>
      <c r="L4940" s="3" t="s">
        <v>34239</v>
      </c>
    </row>
    <row r="4941" spans="1:12" x14ac:dyDescent="0.2">
      <c r="A4941" s="1">
        <v>4940</v>
      </c>
      <c r="B4941" s="2" t="s">
        <v>34240</v>
      </c>
      <c r="C4941" s="2" t="s">
        <v>4208</v>
      </c>
      <c r="D4941" s="2" t="s">
        <v>8012</v>
      </c>
      <c r="E4941" s="2" t="s">
        <v>6231</v>
      </c>
      <c r="F4941" s="2" t="s">
        <v>34241</v>
      </c>
      <c r="G4941" s="2" t="s">
        <v>3905</v>
      </c>
      <c r="H4941" s="2" t="s">
        <v>34242</v>
      </c>
      <c r="I4941" s="2" t="s">
        <v>34243</v>
      </c>
      <c r="J4941" s="3" t="s">
        <v>34244</v>
      </c>
      <c r="K4941" s="4">
        <v>44650</v>
      </c>
      <c r="L4941" s="3" t="s">
        <v>34245</v>
      </c>
    </row>
    <row r="4942" spans="1:12" x14ac:dyDescent="0.2">
      <c r="A4942" s="1">
        <v>4941</v>
      </c>
      <c r="B4942" s="2" t="s">
        <v>34246</v>
      </c>
      <c r="C4942" s="2" t="s">
        <v>2236</v>
      </c>
      <c r="D4942" s="2" t="s">
        <v>983</v>
      </c>
      <c r="E4942" s="2" t="s">
        <v>34247</v>
      </c>
      <c r="F4942" s="2" t="s">
        <v>34248</v>
      </c>
      <c r="G4942" s="2" t="s">
        <v>976</v>
      </c>
      <c r="H4942" s="2">
        <v>5208128451</v>
      </c>
      <c r="I4942" s="2" t="s">
        <v>34249</v>
      </c>
      <c r="J4942" s="3" t="s">
        <v>34250</v>
      </c>
      <c r="K4942" s="4">
        <v>44546</v>
      </c>
      <c r="L4942" s="3" t="s">
        <v>34251</v>
      </c>
    </row>
    <row r="4943" spans="1:12" x14ac:dyDescent="0.2">
      <c r="A4943" s="1">
        <v>4942</v>
      </c>
      <c r="B4943" s="2" t="s">
        <v>34252</v>
      </c>
      <c r="C4943" s="2" t="s">
        <v>5406</v>
      </c>
      <c r="D4943" s="2" t="s">
        <v>150</v>
      </c>
      <c r="E4943" s="2" t="s">
        <v>34253</v>
      </c>
      <c r="F4943" s="2" t="s">
        <v>34254</v>
      </c>
      <c r="G4943" s="2" t="s">
        <v>27</v>
      </c>
      <c r="H4943" s="2" t="s">
        <v>34255</v>
      </c>
      <c r="I4943" s="2" t="s">
        <v>34256</v>
      </c>
      <c r="J4943" s="3" t="s">
        <v>34257</v>
      </c>
      <c r="K4943" s="4">
        <v>44319</v>
      </c>
      <c r="L4943" s="3" t="s">
        <v>34258</v>
      </c>
    </row>
    <row r="4944" spans="1:12" x14ac:dyDescent="0.2">
      <c r="A4944" s="1">
        <v>4943</v>
      </c>
      <c r="B4944" s="2" t="s">
        <v>34259</v>
      </c>
      <c r="C4944" s="2" t="s">
        <v>22755</v>
      </c>
      <c r="D4944" s="2" t="s">
        <v>9702</v>
      </c>
      <c r="E4944" s="2" t="s">
        <v>34260</v>
      </c>
      <c r="F4944" s="2" t="s">
        <v>34261</v>
      </c>
      <c r="G4944" s="2" t="s">
        <v>5917</v>
      </c>
      <c r="H4944" s="2" t="s">
        <v>34262</v>
      </c>
      <c r="I4944" s="2" t="s">
        <v>34263</v>
      </c>
      <c r="J4944" s="3" t="s">
        <v>34264</v>
      </c>
      <c r="K4944" s="4">
        <v>44599</v>
      </c>
      <c r="L4944" s="3" t="s">
        <v>34265</v>
      </c>
    </row>
    <row r="4945" spans="1:12" x14ac:dyDescent="0.2">
      <c r="A4945" s="1">
        <v>4944</v>
      </c>
      <c r="B4945" s="2" t="s">
        <v>34266</v>
      </c>
      <c r="C4945" s="2" t="s">
        <v>595</v>
      </c>
      <c r="D4945" s="2" t="s">
        <v>6624</v>
      </c>
      <c r="E4945" s="2" t="s">
        <v>34267</v>
      </c>
      <c r="F4945" s="2" t="s">
        <v>34268</v>
      </c>
      <c r="G4945" s="2" t="s">
        <v>3055</v>
      </c>
      <c r="H4945" s="2" t="s">
        <v>34269</v>
      </c>
      <c r="I4945" s="2" t="s">
        <v>34270</v>
      </c>
      <c r="J4945" s="3" t="s">
        <v>34271</v>
      </c>
      <c r="K4945" s="4">
        <v>44065</v>
      </c>
      <c r="L4945" s="3" t="s">
        <v>34272</v>
      </c>
    </row>
    <row r="4946" spans="1:12" x14ac:dyDescent="0.2">
      <c r="A4946" s="1">
        <v>4945</v>
      </c>
      <c r="B4946" s="2" t="s">
        <v>34273</v>
      </c>
      <c r="C4946" s="2" t="s">
        <v>6844</v>
      </c>
      <c r="D4946" s="2" t="s">
        <v>2467</v>
      </c>
      <c r="E4946" s="2" t="s">
        <v>34274</v>
      </c>
      <c r="F4946" s="2" t="s">
        <v>34275</v>
      </c>
      <c r="G4946" s="2" t="s">
        <v>17</v>
      </c>
      <c r="H4946" s="2" t="s">
        <v>34276</v>
      </c>
      <c r="I4946" s="2" t="s">
        <v>34277</v>
      </c>
      <c r="J4946" s="3" t="s">
        <v>34278</v>
      </c>
      <c r="K4946" s="4">
        <v>44507</v>
      </c>
      <c r="L4946" s="3" t="s">
        <v>34279</v>
      </c>
    </row>
    <row r="4947" spans="1:12" x14ac:dyDescent="0.2">
      <c r="A4947" s="1">
        <v>4946</v>
      </c>
      <c r="B4947" s="2" t="s">
        <v>34280</v>
      </c>
      <c r="C4947" s="2" t="s">
        <v>2924</v>
      </c>
      <c r="D4947" s="2" t="s">
        <v>1549</v>
      </c>
      <c r="E4947" s="2" t="s">
        <v>34281</v>
      </c>
      <c r="F4947" s="2" t="s">
        <v>34282</v>
      </c>
      <c r="G4947" s="2" t="s">
        <v>1213</v>
      </c>
      <c r="H4947" s="2" t="s">
        <v>34283</v>
      </c>
      <c r="I4947" s="2" t="s">
        <v>34284</v>
      </c>
      <c r="J4947" s="3" t="s">
        <v>34285</v>
      </c>
      <c r="K4947" s="4">
        <v>43847</v>
      </c>
      <c r="L4947" s="3" t="s">
        <v>34286</v>
      </c>
    </row>
    <row r="4948" spans="1:12" x14ac:dyDescent="0.2">
      <c r="A4948" s="1">
        <v>4947</v>
      </c>
      <c r="B4948" s="2" t="s">
        <v>34287</v>
      </c>
      <c r="C4948" s="2" t="s">
        <v>953</v>
      </c>
      <c r="D4948" s="2" t="s">
        <v>10851</v>
      </c>
      <c r="E4948" s="2" t="s">
        <v>34288</v>
      </c>
      <c r="F4948" s="2" t="s">
        <v>34289</v>
      </c>
      <c r="G4948" s="2" t="s">
        <v>4545</v>
      </c>
      <c r="H4948" s="2" t="s">
        <v>34290</v>
      </c>
      <c r="I4948" s="2" t="s">
        <v>34291</v>
      </c>
      <c r="J4948" s="3" t="s">
        <v>34292</v>
      </c>
      <c r="K4948" s="4">
        <v>44345</v>
      </c>
      <c r="L4948" s="3" t="s">
        <v>34293</v>
      </c>
    </row>
    <row r="4949" spans="1:12" x14ac:dyDescent="0.2">
      <c r="A4949" s="1">
        <v>4948</v>
      </c>
      <c r="B4949" s="2" t="s">
        <v>34294</v>
      </c>
      <c r="C4949" s="2" t="s">
        <v>4413</v>
      </c>
      <c r="D4949" s="2" t="s">
        <v>33602</v>
      </c>
      <c r="E4949" s="2" t="s">
        <v>34295</v>
      </c>
      <c r="F4949" s="2" t="s">
        <v>34296</v>
      </c>
      <c r="G4949" s="2" t="s">
        <v>938</v>
      </c>
      <c r="H4949" s="2" t="s">
        <v>34297</v>
      </c>
      <c r="I4949" s="2">
        <v>9348738998</v>
      </c>
      <c r="J4949" s="3" t="s">
        <v>34298</v>
      </c>
      <c r="K4949" s="4">
        <v>44151</v>
      </c>
      <c r="L4949" s="3" t="s">
        <v>34299</v>
      </c>
    </row>
    <row r="4950" spans="1:12" x14ac:dyDescent="0.2">
      <c r="A4950" s="1">
        <v>4949</v>
      </c>
      <c r="B4950" s="2" t="s">
        <v>34300</v>
      </c>
      <c r="C4950" s="2" t="s">
        <v>14850</v>
      </c>
      <c r="D4950" s="2" t="s">
        <v>993</v>
      </c>
      <c r="E4950" s="2" t="s">
        <v>34301</v>
      </c>
      <c r="F4950" s="2" t="s">
        <v>9408</v>
      </c>
      <c r="G4950" s="2" t="s">
        <v>2928</v>
      </c>
      <c r="H4950" s="2" t="s">
        <v>34302</v>
      </c>
      <c r="I4950" s="2" t="s">
        <v>34303</v>
      </c>
      <c r="J4950" s="3" t="s">
        <v>34304</v>
      </c>
      <c r="K4950" s="4">
        <v>44398</v>
      </c>
      <c r="L4950" s="3" t="s">
        <v>34305</v>
      </c>
    </row>
    <row r="4951" spans="1:12" x14ac:dyDescent="0.2">
      <c r="A4951" s="1">
        <v>4950</v>
      </c>
      <c r="B4951" s="2" t="s">
        <v>34306</v>
      </c>
      <c r="C4951" s="2" t="s">
        <v>585</v>
      </c>
      <c r="D4951" s="2" t="s">
        <v>15278</v>
      </c>
      <c r="E4951" s="2" t="s">
        <v>34307</v>
      </c>
      <c r="F4951" s="2" t="s">
        <v>34308</v>
      </c>
      <c r="G4951" s="2" t="s">
        <v>2928</v>
      </c>
      <c r="H4951" s="2" t="s">
        <v>34309</v>
      </c>
      <c r="I4951" s="2" t="s">
        <v>34310</v>
      </c>
      <c r="J4951" s="3" t="s">
        <v>34311</v>
      </c>
      <c r="K4951" s="4">
        <v>43995</v>
      </c>
      <c r="L4951" s="3" t="s">
        <v>29449</v>
      </c>
    </row>
    <row r="4952" spans="1:12" x14ac:dyDescent="0.2">
      <c r="A4952" s="1">
        <v>4951</v>
      </c>
      <c r="B4952" s="2" t="s">
        <v>34312</v>
      </c>
      <c r="C4952" s="2" t="s">
        <v>10536</v>
      </c>
      <c r="D4952" s="2" t="s">
        <v>1343</v>
      </c>
      <c r="E4952" s="2" t="s">
        <v>34313</v>
      </c>
      <c r="F4952" s="2" t="s">
        <v>34314</v>
      </c>
      <c r="G4952" s="2" t="s">
        <v>3271</v>
      </c>
      <c r="H4952" s="2" t="s">
        <v>34315</v>
      </c>
      <c r="I4952" s="2" t="s">
        <v>34316</v>
      </c>
      <c r="J4952" s="3" t="s">
        <v>34317</v>
      </c>
      <c r="K4952" s="4">
        <v>44355</v>
      </c>
      <c r="L4952" s="3" t="s">
        <v>8035</v>
      </c>
    </row>
    <row r="4953" spans="1:12" x14ac:dyDescent="0.2">
      <c r="A4953" s="1">
        <v>4952</v>
      </c>
      <c r="B4953" s="2" t="s">
        <v>34318</v>
      </c>
      <c r="C4953" s="2" t="s">
        <v>7645</v>
      </c>
      <c r="D4953" s="2" t="s">
        <v>547</v>
      </c>
      <c r="E4953" s="2" t="s">
        <v>34319</v>
      </c>
      <c r="F4953" s="2" t="s">
        <v>34320</v>
      </c>
      <c r="G4953" s="2" t="s">
        <v>2884</v>
      </c>
      <c r="H4953" s="2" t="s">
        <v>34321</v>
      </c>
      <c r="I4953" s="2" t="s">
        <v>34322</v>
      </c>
      <c r="J4953" s="3" t="s">
        <v>34323</v>
      </c>
      <c r="K4953" s="4">
        <v>44545</v>
      </c>
      <c r="L4953" s="3" t="s">
        <v>34324</v>
      </c>
    </row>
    <row r="4954" spans="1:12" x14ac:dyDescent="0.2">
      <c r="A4954" s="1">
        <v>4953</v>
      </c>
      <c r="B4954" s="2" t="s">
        <v>34325</v>
      </c>
      <c r="C4954" s="2" t="s">
        <v>1888</v>
      </c>
      <c r="D4954" s="2" t="s">
        <v>22234</v>
      </c>
      <c r="E4954" s="2" t="s">
        <v>34326</v>
      </c>
      <c r="F4954" s="2" t="s">
        <v>34327</v>
      </c>
      <c r="G4954" s="2" t="s">
        <v>5328</v>
      </c>
      <c r="H4954" s="2" t="s">
        <v>34328</v>
      </c>
      <c r="I4954" s="2" t="s">
        <v>34329</v>
      </c>
      <c r="J4954" s="3" t="s">
        <v>34330</v>
      </c>
      <c r="K4954" s="4">
        <v>44380</v>
      </c>
      <c r="L4954" s="3" t="s">
        <v>34331</v>
      </c>
    </row>
    <row r="4955" spans="1:12" x14ac:dyDescent="0.2">
      <c r="A4955" s="1">
        <v>4954</v>
      </c>
      <c r="B4955" s="2" t="s">
        <v>34332</v>
      </c>
      <c r="C4955" s="2" t="s">
        <v>326</v>
      </c>
      <c r="D4955" s="2" t="s">
        <v>3692</v>
      </c>
      <c r="E4955" s="2" t="s">
        <v>34333</v>
      </c>
      <c r="F4955" s="2" t="s">
        <v>34334</v>
      </c>
      <c r="G4955" s="2" t="s">
        <v>1032</v>
      </c>
      <c r="H4955" s="2" t="s">
        <v>34335</v>
      </c>
      <c r="I4955" s="2" t="s">
        <v>34336</v>
      </c>
      <c r="J4955" s="3" t="s">
        <v>34337</v>
      </c>
      <c r="K4955" s="4">
        <v>44299</v>
      </c>
      <c r="L4955" s="3" t="s">
        <v>34338</v>
      </c>
    </row>
    <row r="4956" spans="1:12" x14ac:dyDescent="0.2">
      <c r="A4956" s="1">
        <v>4955</v>
      </c>
      <c r="B4956" s="2" t="s">
        <v>34339</v>
      </c>
      <c r="C4956" s="2" t="s">
        <v>3669</v>
      </c>
      <c r="D4956" s="2" t="s">
        <v>7243</v>
      </c>
      <c r="E4956" s="2" t="s">
        <v>34340</v>
      </c>
      <c r="F4956" s="2" t="s">
        <v>34341</v>
      </c>
      <c r="G4956" s="2" t="s">
        <v>2636</v>
      </c>
      <c r="H4956" s="2">
        <v>5974979876</v>
      </c>
      <c r="I4956" s="2" t="s">
        <v>34342</v>
      </c>
      <c r="J4956" s="3" t="s">
        <v>34343</v>
      </c>
      <c r="K4956" s="4">
        <v>44572</v>
      </c>
      <c r="L4956" s="3" t="s">
        <v>34344</v>
      </c>
    </row>
    <row r="4957" spans="1:12" x14ac:dyDescent="0.2">
      <c r="A4957" s="1">
        <v>4956</v>
      </c>
      <c r="B4957" s="2" t="s">
        <v>34345</v>
      </c>
      <c r="C4957" s="2" t="s">
        <v>4814</v>
      </c>
      <c r="D4957" s="2" t="s">
        <v>10314</v>
      </c>
      <c r="E4957" s="2" t="s">
        <v>34346</v>
      </c>
      <c r="F4957" s="2" t="s">
        <v>34347</v>
      </c>
      <c r="G4957" s="2" t="s">
        <v>467</v>
      </c>
      <c r="H4957" s="2" t="s">
        <v>34348</v>
      </c>
      <c r="I4957" s="2" t="s">
        <v>34349</v>
      </c>
      <c r="J4957" s="3" t="s">
        <v>34350</v>
      </c>
      <c r="K4957" s="4">
        <v>43910</v>
      </c>
      <c r="L4957" s="3" t="s">
        <v>34351</v>
      </c>
    </row>
    <row r="4958" spans="1:12" x14ac:dyDescent="0.2">
      <c r="A4958" s="1">
        <v>4957</v>
      </c>
      <c r="B4958" s="2" t="s">
        <v>34352</v>
      </c>
      <c r="C4958" s="2" t="s">
        <v>4233</v>
      </c>
      <c r="D4958" s="2" t="s">
        <v>308</v>
      </c>
      <c r="E4958" s="2" t="s">
        <v>34353</v>
      </c>
      <c r="F4958" s="2" t="s">
        <v>34354</v>
      </c>
      <c r="G4958" s="2" t="s">
        <v>3133</v>
      </c>
      <c r="H4958" s="2" t="s">
        <v>34355</v>
      </c>
      <c r="I4958" s="2" t="s">
        <v>34356</v>
      </c>
      <c r="J4958" s="3" t="s">
        <v>34357</v>
      </c>
      <c r="K4958" s="4">
        <v>44688</v>
      </c>
      <c r="L4958" s="3" t="s">
        <v>30441</v>
      </c>
    </row>
    <row r="4959" spans="1:12" x14ac:dyDescent="0.2">
      <c r="A4959" s="1">
        <v>4958</v>
      </c>
      <c r="B4959" s="2" t="s">
        <v>34358</v>
      </c>
      <c r="C4959" s="2" t="s">
        <v>3204</v>
      </c>
      <c r="D4959" s="2" t="s">
        <v>7452</v>
      </c>
      <c r="E4959" s="2" t="s">
        <v>14756</v>
      </c>
      <c r="F4959" s="2" t="s">
        <v>34359</v>
      </c>
      <c r="G4959" s="2" t="s">
        <v>796</v>
      </c>
      <c r="H4959" s="2" t="s">
        <v>34360</v>
      </c>
      <c r="I4959" s="2" t="s">
        <v>34361</v>
      </c>
      <c r="J4959" s="3" t="s">
        <v>34362</v>
      </c>
      <c r="K4959" s="4">
        <v>44506</v>
      </c>
      <c r="L4959" s="3" t="s">
        <v>34363</v>
      </c>
    </row>
    <row r="4960" spans="1:12" x14ac:dyDescent="0.2">
      <c r="A4960" s="1">
        <v>4959</v>
      </c>
      <c r="B4960" s="2" t="s">
        <v>34364</v>
      </c>
      <c r="C4960" s="2" t="s">
        <v>4870</v>
      </c>
      <c r="D4960" s="2" t="s">
        <v>4654</v>
      </c>
      <c r="E4960" s="2" t="s">
        <v>34365</v>
      </c>
      <c r="F4960" s="2" t="s">
        <v>34366</v>
      </c>
      <c r="G4960" s="2" t="s">
        <v>4335</v>
      </c>
      <c r="H4960" s="2" t="s">
        <v>34367</v>
      </c>
      <c r="I4960" s="2" t="s">
        <v>34368</v>
      </c>
      <c r="J4960" s="3" t="s">
        <v>34369</v>
      </c>
      <c r="K4960" s="4">
        <v>44472</v>
      </c>
      <c r="L4960" s="3" t="s">
        <v>34370</v>
      </c>
    </row>
    <row r="4961" spans="1:12" x14ac:dyDescent="0.2">
      <c r="A4961" s="1">
        <v>4960</v>
      </c>
      <c r="B4961" s="2" t="s">
        <v>34371</v>
      </c>
      <c r="C4961" s="2" t="s">
        <v>526</v>
      </c>
      <c r="D4961" s="2" t="s">
        <v>2022</v>
      </c>
      <c r="E4961" s="2" t="s">
        <v>34372</v>
      </c>
      <c r="F4961" s="2" t="s">
        <v>34373</v>
      </c>
      <c r="G4961" s="2" t="s">
        <v>3896</v>
      </c>
      <c r="H4961" s="2" t="s">
        <v>34374</v>
      </c>
      <c r="I4961" s="2" t="s">
        <v>34375</v>
      </c>
      <c r="J4961" s="3" t="s">
        <v>34376</v>
      </c>
      <c r="K4961" s="4">
        <v>44227</v>
      </c>
      <c r="L4961" s="3" t="s">
        <v>34377</v>
      </c>
    </row>
    <row r="4962" spans="1:12" x14ac:dyDescent="0.2">
      <c r="A4962" s="1">
        <v>4961</v>
      </c>
      <c r="B4962" s="2" t="s">
        <v>34378</v>
      </c>
      <c r="C4962" s="2" t="s">
        <v>50</v>
      </c>
      <c r="D4962" s="2" t="s">
        <v>5892</v>
      </c>
      <c r="E4962" s="2" t="s">
        <v>34379</v>
      </c>
      <c r="F4962" s="2" t="s">
        <v>34380</v>
      </c>
      <c r="G4962" s="2" t="s">
        <v>457</v>
      </c>
      <c r="H4962" s="2" t="s">
        <v>34381</v>
      </c>
      <c r="I4962" s="2">
        <v>3952222768</v>
      </c>
      <c r="J4962" s="3" t="s">
        <v>34382</v>
      </c>
      <c r="K4962" s="4">
        <v>44075</v>
      </c>
      <c r="L4962" s="3" t="s">
        <v>34383</v>
      </c>
    </row>
    <row r="4963" spans="1:12" x14ac:dyDescent="0.2">
      <c r="A4963" s="1">
        <v>4962</v>
      </c>
      <c r="B4963" s="2" t="s">
        <v>34384</v>
      </c>
      <c r="C4963" s="2" t="s">
        <v>8815</v>
      </c>
      <c r="D4963" s="2" t="s">
        <v>954</v>
      </c>
      <c r="E4963" s="2" t="s">
        <v>12561</v>
      </c>
      <c r="F4963" s="2" t="s">
        <v>34385</v>
      </c>
      <c r="G4963" s="2" t="s">
        <v>626</v>
      </c>
      <c r="H4963" s="2" t="s">
        <v>34386</v>
      </c>
      <c r="I4963" s="2" t="s">
        <v>34387</v>
      </c>
      <c r="J4963" s="3" t="s">
        <v>34388</v>
      </c>
      <c r="K4963" s="4">
        <v>44468</v>
      </c>
      <c r="L4963" s="3" t="s">
        <v>34389</v>
      </c>
    </row>
    <row r="4964" spans="1:12" x14ac:dyDescent="0.2">
      <c r="A4964" s="1">
        <v>4963</v>
      </c>
      <c r="B4964" s="2" t="s">
        <v>34390</v>
      </c>
      <c r="C4964" s="2" t="s">
        <v>4629</v>
      </c>
      <c r="D4964" s="2" t="s">
        <v>11887</v>
      </c>
      <c r="E4964" s="2" t="s">
        <v>34391</v>
      </c>
      <c r="F4964" s="2" t="s">
        <v>34392</v>
      </c>
      <c r="G4964" s="2" t="s">
        <v>796</v>
      </c>
      <c r="H4964" s="2" t="s">
        <v>34393</v>
      </c>
      <c r="I4964" s="2" t="s">
        <v>34394</v>
      </c>
      <c r="J4964" s="3" t="s">
        <v>34395</v>
      </c>
      <c r="K4964" s="4">
        <v>44554</v>
      </c>
      <c r="L4964" s="3" t="s">
        <v>34396</v>
      </c>
    </row>
    <row r="4965" spans="1:12" x14ac:dyDescent="0.2">
      <c r="A4965" s="1">
        <v>4964</v>
      </c>
      <c r="B4965" s="2" t="s">
        <v>34397</v>
      </c>
      <c r="C4965" s="2" t="s">
        <v>5324</v>
      </c>
      <c r="D4965" s="2" t="s">
        <v>18526</v>
      </c>
      <c r="E4965" s="2" t="s">
        <v>34398</v>
      </c>
      <c r="F4965" s="2" t="s">
        <v>34399</v>
      </c>
      <c r="G4965" s="2" t="s">
        <v>920</v>
      </c>
      <c r="H4965" s="2">
        <v>9284645368</v>
      </c>
      <c r="I4965" s="2" t="s">
        <v>34400</v>
      </c>
      <c r="J4965" s="3" t="s">
        <v>34401</v>
      </c>
      <c r="K4965" s="4">
        <v>44068</v>
      </c>
      <c r="L4965" s="3" t="s">
        <v>34402</v>
      </c>
    </row>
    <row r="4966" spans="1:12" x14ac:dyDescent="0.2">
      <c r="A4966" s="1">
        <v>4965</v>
      </c>
      <c r="B4966" s="2" t="s">
        <v>34403</v>
      </c>
      <c r="C4966" s="2" t="s">
        <v>3725</v>
      </c>
      <c r="D4966" s="2" t="s">
        <v>6777</v>
      </c>
      <c r="E4966" s="2" t="s">
        <v>34404</v>
      </c>
      <c r="F4966" s="2" t="s">
        <v>2014</v>
      </c>
      <c r="G4966" s="2" t="s">
        <v>2728</v>
      </c>
      <c r="H4966" s="2" t="s">
        <v>34405</v>
      </c>
      <c r="I4966" s="2" t="s">
        <v>34406</v>
      </c>
      <c r="J4966" s="3" t="s">
        <v>34407</v>
      </c>
      <c r="K4966" s="4">
        <v>44180</v>
      </c>
      <c r="L4966" s="3" t="s">
        <v>25057</v>
      </c>
    </row>
    <row r="4967" spans="1:12" x14ac:dyDescent="0.2">
      <c r="A4967" s="1">
        <v>4966</v>
      </c>
      <c r="B4967" s="2" t="s">
        <v>34408</v>
      </c>
      <c r="C4967" s="2" t="s">
        <v>13587</v>
      </c>
      <c r="D4967" s="2" t="s">
        <v>78</v>
      </c>
      <c r="E4967" s="2" t="s">
        <v>11372</v>
      </c>
      <c r="F4967" s="2" t="s">
        <v>34409</v>
      </c>
      <c r="G4967" s="2" t="s">
        <v>779</v>
      </c>
      <c r="H4967" s="2" t="s">
        <v>34410</v>
      </c>
      <c r="I4967" s="2" t="s">
        <v>34411</v>
      </c>
      <c r="J4967" s="3" t="s">
        <v>34412</v>
      </c>
      <c r="K4967" s="4">
        <v>44630</v>
      </c>
      <c r="L4967" s="3" t="s">
        <v>14990</v>
      </c>
    </row>
    <row r="4968" spans="1:12" x14ac:dyDescent="0.2">
      <c r="A4968" s="1">
        <v>4967</v>
      </c>
      <c r="B4968" s="2" t="s">
        <v>34413</v>
      </c>
      <c r="C4968" s="2" t="s">
        <v>9089</v>
      </c>
      <c r="D4968" s="2" t="s">
        <v>3598</v>
      </c>
      <c r="E4968" s="2" t="s">
        <v>34414</v>
      </c>
      <c r="F4968" s="2" t="s">
        <v>34415</v>
      </c>
      <c r="G4968" s="2" t="s">
        <v>2048</v>
      </c>
      <c r="H4968" s="2" t="s">
        <v>34416</v>
      </c>
      <c r="I4968" s="2" t="s">
        <v>34417</v>
      </c>
      <c r="J4968" s="3" t="s">
        <v>34418</v>
      </c>
      <c r="K4968" s="4">
        <v>43927</v>
      </c>
      <c r="L4968" s="3" t="s">
        <v>34419</v>
      </c>
    </row>
    <row r="4969" spans="1:12" x14ac:dyDescent="0.2">
      <c r="A4969" s="1">
        <v>4968</v>
      </c>
      <c r="B4969" s="2" t="s">
        <v>34420</v>
      </c>
      <c r="C4969" s="2" t="s">
        <v>3458</v>
      </c>
      <c r="D4969" s="2" t="s">
        <v>1288</v>
      </c>
      <c r="E4969" s="2" t="s">
        <v>34421</v>
      </c>
      <c r="F4969" s="2" t="s">
        <v>34422</v>
      </c>
      <c r="G4969" s="2" t="s">
        <v>2080</v>
      </c>
      <c r="H4969" s="2" t="s">
        <v>34423</v>
      </c>
      <c r="I4969" s="2" t="s">
        <v>34424</v>
      </c>
      <c r="J4969" s="3" t="s">
        <v>34425</v>
      </c>
      <c r="K4969" s="4">
        <v>44201</v>
      </c>
      <c r="L4969" s="3" t="s">
        <v>34426</v>
      </c>
    </row>
    <row r="4970" spans="1:12" x14ac:dyDescent="0.2">
      <c r="A4970" s="1">
        <v>4969</v>
      </c>
      <c r="B4970" s="2" t="s">
        <v>34427</v>
      </c>
      <c r="C4970" s="2" t="s">
        <v>1644</v>
      </c>
      <c r="D4970" s="2" t="s">
        <v>22554</v>
      </c>
      <c r="E4970" s="2" t="s">
        <v>34428</v>
      </c>
      <c r="F4970" s="2" t="s">
        <v>7079</v>
      </c>
      <c r="G4970" s="2" t="s">
        <v>350</v>
      </c>
      <c r="H4970" s="2" t="s">
        <v>34429</v>
      </c>
      <c r="I4970" s="2" t="s">
        <v>34430</v>
      </c>
      <c r="J4970" s="3" t="s">
        <v>34431</v>
      </c>
      <c r="K4970" s="4">
        <v>44469</v>
      </c>
      <c r="L4970" s="3" t="s">
        <v>34432</v>
      </c>
    </row>
    <row r="4971" spans="1:12" x14ac:dyDescent="0.2">
      <c r="A4971" s="1">
        <v>4970</v>
      </c>
      <c r="B4971" s="2" t="s">
        <v>34433</v>
      </c>
      <c r="C4971" s="2" t="s">
        <v>8058</v>
      </c>
      <c r="D4971" s="2" t="s">
        <v>1219</v>
      </c>
      <c r="E4971" s="2" t="s">
        <v>34434</v>
      </c>
      <c r="F4971" s="2" t="s">
        <v>34435</v>
      </c>
      <c r="G4971" s="2" t="s">
        <v>6042</v>
      </c>
      <c r="H4971" s="2" t="s">
        <v>34436</v>
      </c>
      <c r="I4971" s="2" t="s">
        <v>34437</v>
      </c>
      <c r="J4971" s="3" t="s">
        <v>34438</v>
      </c>
      <c r="K4971" s="4">
        <v>44102</v>
      </c>
      <c r="L4971" s="3" t="s">
        <v>12852</v>
      </c>
    </row>
    <row r="4972" spans="1:12" x14ac:dyDescent="0.2">
      <c r="A4972" s="1">
        <v>4971</v>
      </c>
      <c r="B4972" s="2" t="s">
        <v>34439</v>
      </c>
      <c r="C4972" s="2" t="s">
        <v>11330</v>
      </c>
      <c r="D4972" s="2" t="s">
        <v>12122</v>
      </c>
      <c r="E4972" s="2" t="s">
        <v>34440</v>
      </c>
      <c r="F4972" s="2" t="s">
        <v>34441</v>
      </c>
      <c r="G4972" s="2" t="s">
        <v>17</v>
      </c>
      <c r="H4972" s="2" t="s">
        <v>34442</v>
      </c>
      <c r="I4972" s="2">
        <v>7473587564</v>
      </c>
      <c r="J4972" s="3" t="s">
        <v>34443</v>
      </c>
      <c r="K4972" s="4">
        <v>44280</v>
      </c>
      <c r="L4972" s="3" t="s">
        <v>34444</v>
      </c>
    </row>
    <row r="4973" spans="1:12" x14ac:dyDescent="0.2">
      <c r="A4973" s="1">
        <v>4972</v>
      </c>
      <c r="B4973" s="2" t="s">
        <v>34445</v>
      </c>
      <c r="C4973" s="2" t="s">
        <v>5382</v>
      </c>
      <c r="D4973" s="2" t="s">
        <v>3669</v>
      </c>
      <c r="E4973" s="2" t="s">
        <v>34446</v>
      </c>
      <c r="F4973" s="2" t="s">
        <v>34447</v>
      </c>
      <c r="G4973" s="2" t="s">
        <v>1023</v>
      </c>
      <c r="H4973" s="2" t="s">
        <v>34448</v>
      </c>
      <c r="I4973" s="2" t="s">
        <v>34449</v>
      </c>
      <c r="J4973" s="3" t="s">
        <v>34450</v>
      </c>
      <c r="K4973" s="4">
        <v>44626</v>
      </c>
      <c r="L4973" s="3" t="s">
        <v>34451</v>
      </c>
    </row>
    <row r="4974" spans="1:12" x14ac:dyDescent="0.2">
      <c r="A4974" s="1">
        <v>4973</v>
      </c>
      <c r="B4974" s="2" t="s">
        <v>34452</v>
      </c>
      <c r="C4974" s="2" t="s">
        <v>831</v>
      </c>
      <c r="D4974" s="2" t="s">
        <v>9866</v>
      </c>
      <c r="E4974" s="2" t="s">
        <v>34453</v>
      </c>
      <c r="F4974" s="2" t="s">
        <v>34454</v>
      </c>
      <c r="G4974" s="2" t="s">
        <v>3524</v>
      </c>
      <c r="H4974" s="2" t="s">
        <v>34455</v>
      </c>
      <c r="I4974" s="2" t="s">
        <v>34456</v>
      </c>
      <c r="J4974" s="3" t="s">
        <v>34457</v>
      </c>
      <c r="K4974" s="4">
        <v>44672</v>
      </c>
      <c r="L4974" s="3" t="s">
        <v>34458</v>
      </c>
    </row>
    <row r="4975" spans="1:12" x14ac:dyDescent="0.2">
      <c r="A4975" s="1">
        <v>4974</v>
      </c>
      <c r="B4975" s="2" t="s">
        <v>34459</v>
      </c>
      <c r="C4975" s="2" t="s">
        <v>9796</v>
      </c>
      <c r="D4975" s="2" t="s">
        <v>10506</v>
      </c>
      <c r="E4975" s="2" t="s">
        <v>34460</v>
      </c>
      <c r="F4975" s="2" t="s">
        <v>34461</v>
      </c>
      <c r="G4975" s="2" t="s">
        <v>27</v>
      </c>
      <c r="H4975" s="2" t="s">
        <v>34462</v>
      </c>
      <c r="I4975" s="2">
        <f>1-607-230-9580</f>
        <v>-10416</v>
      </c>
      <c r="J4975" s="3" t="s">
        <v>34463</v>
      </c>
      <c r="K4975" s="4">
        <v>43840</v>
      </c>
      <c r="L4975" s="3" t="s">
        <v>12303</v>
      </c>
    </row>
    <row r="4976" spans="1:12" x14ac:dyDescent="0.2">
      <c r="A4976" s="1">
        <v>4975</v>
      </c>
      <c r="B4976" s="2" t="s">
        <v>34464</v>
      </c>
      <c r="C4976" s="2" t="s">
        <v>1597</v>
      </c>
      <c r="D4976" s="2" t="s">
        <v>537</v>
      </c>
      <c r="E4976" s="2" t="s">
        <v>34465</v>
      </c>
      <c r="F4976" s="2" t="s">
        <v>34466</v>
      </c>
      <c r="G4976" s="2" t="s">
        <v>2577</v>
      </c>
      <c r="H4976" s="2" t="s">
        <v>34467</v>
      </c>
      <c r="I4976" s="2">
        <v>2200454553</v>
      </c>
      <c r="J4976" s="3" t="s">
        <v>34468</v>
      </c>
      <c r="K4976" s="4">
        <v>44093</v>
      </c>
      <c r="L4976" s="3" t="s">
        <v>34469</v>
      </c>
    </row>
    <row r="4977" spans="1:12" x14ac:dyDescent="0.2">
      <c r="A4977" s="1">
        <v>4976</v>
      </c>
      <c r="B4977" s="2" t="s">
        <v>34470</v>
      </c>
      <c r="C4977" s="2" t="s">
        <v>4521</v>
      </c>
      <c r="D4977" s="2" t="s">
        <v>6110</v>
      </c>
      <c r="E4977" s="2" t="s">
        <v>34471</v>
      </c>
      <c r="F4977" s="2" t="s">
        <v>34472</v>
      </c>
      <c r="G4977" s="2" t="s">
        <v>2884</v>
      </c>
      <c r="H4977" s="2" t="s">
        <v>34473</v>
      </c>
      <c r="I4977" s="2" t="s">
        <v>34474</v>
      </c>
      <c r="J4977" s="3" t="s">
        <v>34475</v>
      </c>
      <c r="K4977" s="4">
        <v>44488</v>
      </c>
      <c r="L4977" s="3" t="s">
        <v>34476</v>
      </c>
    </row>
    <row r="4978" spans="1:12" x14ac:dyDescent="0.2">
      <c r="A4978" s="1">
        <v>4977</v>
      </c>
      <c r="B4978" s="2" t="s">
        <v>34477</v>
      </c>
      <c r="C4978" s="2" t="s">
        <v>5759</v>
      </c>
      <c r="D4978" s="2" t="s">
        <v>2494</v>
      </c>
      <c r="E4978" s="2" t="s">
        <v>34478</v>
      </c>
      <c r="F4978" s="2" t="s">
        <v>34479</v>
      </c>
      <c r="G4978" s="2" t="s">
        <v>3640</v>
      </c>
      <c r="H4978" s="2" t="s">
        <v>34480</v>
      </c>
      <c r="I4978" s="2" t="s">
        <v>34481</v>
      </c>
      <c r="J4978" s="3" t="s">
        <v>34482</v>
      </c>
      <c r="K4978" s="4">
        <v>44273</v>
      </c>
      <c r="L4978" s="3" t="s">
        <v>34483</v>
      </c>
    </row>
    <row r="4979" spans="1:12" x14ac:dyDescent="0.2">
      <c r="A4979" s="1">
        <v>4978</v>
      </c>
      <c r="B4979" s="2" t="s">
        <v>34484</v>
      </c>
      <c r="C4979" s="2" t="s">
        <v>823</v>
      </c>
      <c r="D4979" s="2" t="s">
        <v>2522</v>
      </c>
      <c r="E4979" s="2" t="s">
        <v>34485</v>
      </c>
      <c r="F4979" s="2" t="s">
        <v>34486</v>
      </c>
      <c r="G4979" s="2" t="s">
        <v>4167</v>
      </c>
      <c r="H4979" s="2" t="s">
        <v>34487</v>
      </c>
      <c r="I4979" s="2" t="s">
        <v>34488</v>
      </c>
      <c r="J4979" s="3" t="s">
        <v>34489</v>
      </c>
      <c r="K4979" s="4">
        <v>44349</v>
      </c>
      <c r="L4979" s="3" t="s">
        <v>34490</v>
      </c>
    </row>
    <row r="4980" spans="1:12" x14ac:dyDescent="0.2">
      <c r="A4980" s="1">
        <v>4979</v>
      </c>
      <c r="B4980" s="2" t="s">
        <v>34491</v>
      </c>
      <c r="C4980" s="2" t="s">
        <v>648</v>
      </c>
      <c r="D4980" s="2" t="s">
        <v>1521</v>
      </c>
      <c r="E4980" s="2" t="s">
        <v>34492</v>
      </c>
      <c r="F4980" s="2" t="s">
        <v>34493</v>
      </c>
      <c r="G4980" s="2" t="s">
        <v>560</v>
      </c>
      <c r="H4980" s="2" t="s">
        <v>34494</v>
      </c>
      <c r="I4980" s="2" t="s">
        <v>34495</v>
      </c>
      <c r="J4980" s="3" t="s">
        <v>34496</v>
      </c>
      <c r="K4980" s="4">
        <v>44069</v>
      </c>
      <c r="L4980" s="3" t="s">
        <v>34497</v>
      </c>
    </row>
    <row r="4981" spans="1:12" x14ac:dyDescent="0.2">
      <c r="A4981" s="1">
        <v>4980</v>
      </c>
      <c r="B4981" s="2" t="s">
        <v>34498</v>
      </c>
      <c r="C4981" s="2" t="s">
        <v>1369</v>
      </c>
      <c r="D4981" s="2" t="s">
        <v>1970</v>
      </c>
      <c r="E4981" s="2" t="s">
        <v>34499</v>
      </c>
      <c r="F4981" s="2" t="s">
        <v>34500</v>
      </c>
      <c r="G4981" s="2" t="s">
        <v>162</v>
      </c>
      <c r="H4981" s="2" t="s">
        <v>34501</v>
      </c>
      <c r="I4981" s="2" t="s">
        <v>34502</v>
      </c>
      <c r="J4981" s="3" t="s">
        <v>34503</v>
      </c>
      <c r="K4981" s="4">
        <v>44391</v>
      </c>
      <c r="L4981" s="3" t="s">
        <v>34504</v>
      </c>
    </row>
    <row r="4982" spans="1:12" x14ac:dyDescent="0.2">
      <c r="A4982" s="1">
        <v>4981</v>
      </c>
      <c r="B4982" s="2" t="s">
        <v>34505</v>
      </c>
      <c r="C4982" s="2" t="s">
        <v>6555</v>
      </c>
      <c r="D4982" s="2" t="s">
        <v>5300</v>
      </c>
      <c r="E4982" s="2" t="s">
        <v>34506</v>
      </c>
      <c r="F4982" s="2" t="s">
        <v>34507</v>
      </c>
      <c r="G4982" s="2" t="s">
        <v>1104</v>
      </c>
      <c r="H4982" s="2" t="s">
        <v>34508</v>
      </c>
      <c r="I4982" s="2" t="s">
        <v>34509</v>
      </c>
      <c r="J4982" s="3" t="s">
        <v>34510</v>
      </c>
      <c r="K4982" s="4">
        <v>44484</v>
      </c>
      <c r="L4982" s="3" t="s">
        <v>34511</v>
      </c>
    </row>
    <row r="4983" spans="1:12" x14ac:dyDescent="0.2">
      <c r="A4983" s="1">
        <v>4982</v>
      </c>
      <c r="B4983" s="2" t="s">
        <v>34512</v>
      </c>
      <c r="C4983" s="2" t="s">
        <v>3285</v>
      </c>
      <c r="D4983" s="2" t="s">
        <v>7183</v>
      </c>
      <c r="E4983" s="2" t="s">
        <v>34513</v>
      </c>
      <c r="F4983" s="2" t="s">
        <v>34514</v>
      </c>
      <c r="G4983" s="2" t="s">
        <v>4353</v>
      </c>
      <c r="H4983" s="2" t="s">
        <v>34515</v>
      </c>
      <c r="I4983" s="2" t="s">
        <v>34516</v>
      </c>
      <c r="J4983" s="3" t="s">
        <v>34517</v>
      </c>
      <c r="K4983" s="4">
        <v>44275</v>
      </c>
      <c r="L4983" s="3" t="s">
        <v>34518</v>
      </c>
    </row>
    <row r="4984" spans="1:12" x14ac:dyDescent="0.2">
      <c r="A4984" s="1">
        <v>4983</v>
      </c>
      <c r="B4984" s="2" t="s">
        <v>34519</v>
      </c>
      <c r="C4984" s="2" t="s">
        <v>3994</v>
      </c>
      <c r="D4984" s="2" t="s">
        <v>7715</v>
      </c>
      <c r="E4984" s="2" t="s">
        <v>34520</v>
      </c>
      <c r="F4984" s="2" t="s">
        <v>34521</v>
      </c>
      <c r="G4984" s="2" t="s">
        <v>779</v>
      </c>
      <c r="H4984" s="2">
        <f>1-378-49-9570</f>
        <v>-9996</v>
      </c>
      <c r="I4984" s="2" t="s">
        <v>34522</v>
      </c>
      <c r="J4984" s="3" t="s">
        <v>34523</v>
      </c>
      <c r="K4984" s="4">
        <v>44444</v>
      </c>
      <c r="L4984" s="3" t="s">
        <v>32110</v>
      </c>
    </row>
    <row r="4985" spans="1:12" x14ac:dyDescent="0.2">
      <c r="A4985" s="1">
        <v>4984</v>
      </c>
      <c r="B4985" s="2" t="s">
        <v>34524</v>
      </c>
      <c r="C4985" s="2" t="s">
        <v>4467</v>
      </c>
      <c r="D4985" s="2" t="s">
        <v>6087</v>
      </c>
      <c r="E4985" s="2" t="s">
        <v>34525</v>
      </c>
      <c r="F4985" s="2" t="s">
        <v>34526</v>
      </c>
      <c r="G4985" s="2" t="s">
        <v>153</v>
      </c>
      <c r="H4985" s="2">
        <f>1-82-465-5450</f>
        <v>-5996</v>
      </c>
      <c r="I4985" s="2" t="s">
        <v>34527</v>
      </c>
      <c r="J4985" s="3" t="s">
        <v>34528</v>
      </c>
      <c r="K4985" s="4">
        <v>43946</v>
      </c>
      <c r="L4985" s="3" t="s">
        <v>8709</v>
      </c>
    </row>
    <row r="4986" spans="1:12" x14ac:dyDescent="0.2">
      <c r="A4986" s="1">
        <v>4985</v>
      </c>
      <c r="B4986" s="2" t="s">
        <v>34529</v>
      </c>
      <c r="C4986" s="2" t="s">
        <v>1313</v>
      </c>
      <c r="D4986" s="2" t="s">
        <v>11407</v>
      </c>
      <c r="E4986" s="2" t="s">
        <v>34530</v>
      </c>
      <c r="F4986" s="2" t="s">
        <v>34531</v>
      </c>
      <c r="G4986" s="2" t="s">
        <v>1738</v>
      </c>
      <c r="H4986" s="2" t="s">
        <v>34532</v>
      </c>
      <c r="I4986" s="2" t="s">
        <v>34533</v>
      </c>
      <c r="J4986" s="3" t="s">
        <v>34534</v>
      </c>
      <c r="K4986" s="4">
        <v>44322</v>
      </c>
      <c r="L4986" s="3" t="s">
        <v>34535</v>
      </c>
    </row>
    <row r="4987" spans="1:12" x14ac:dyDescent="0.2">
      <c r="A4987" s="1">
        <v>4986</v>
      </c>
      <c r="B4987" s="2" t="s">
        <v>34536</v>
      </c>
      <c r="C4987" s="2" t="s">
        <v>78</v>
      </c>
      <c r="D4987" s="2" t="s">
        <v>3981</v>
      </c>
      <c r="E4987" s="2" t="s">
        <v>34537</v>
      </c>
      <c r="F4987" s="2" t="s">
        <v>34538</v>
      </c>
      <c r="G4987" s="2" t="s">
        <v>1195</v>
      </c>
      <c r="H4987" s="2" t="s">
        <v>34539</v>
      </c>
      <c r="I4987" s="2">
        <v>4043143574</v>
      </c>
      <c r="J4987" s="3" t="s">
        <v>34540</v>
      </c>
      <c r="K4987" s="4">
        <v>44471</v>
      </c>
      <c r="L4987" s="3" t="s">
        <v>34541</v>
      </c>
    </row>
    <row r="4988" spans="1:12" x14ac:dyDescent="0.2">
      <c r="A4988" s="1">
        <v>4987</v>
      </c>
      <c r="B4988" s="2" t="s">
        <v>34542</v>
      </c>
      <c r="C4988" s="2" t="s">
        <v>823</v>
      </c>
      <c r="D4988" s="2" t="s">
        <v>4576</v>
      </c>
      <c r="E4988" s="2" t="s">
        <v>34543</v>
      </c>
      <c r="F4988" s="2" t="s">
        <v>34544</v>
      </c>
      <c r="G4988" s="2" t="s">
        <v>540</v>
      </c>
      <c r="H4988" s="2" t="s">
        <v>34545</v>
      </c>
      <c r="I4988" s="2" t="s">
        <v>34546</v>
      </c>
      <c r="J4988" s="3" t="s">
        <v>34547</v>
      </c>
      <c r="K4988" s="4">
        <v>43898</v>
      </c>
      <c r="L4988" s="3" t="s">
        <v>34548</v>
      </c>
    </row>
    <row r="4989" spans="1:12" x14ac:dyDescent="0.2">
      <c r="A4989" s="1">
        <v>4988</v>
      </c>
      <c r="B4989" s="2" t="s">
        <v>34549</v>
      </c>
      <c r="C4989" s="2" t="s">
        <v>4638</v>
      </c>
      <c r="D4989" s="2" t="s">
        <v>6409</v>
      </c>
      <c r="E4989" s="2" t="s">
        <v>34550</v>
      </c>
      <c r="F4989" s="2" t="s">
        <v>34551</v>
      </c>
      <c r="G4989" s="2" t="s">
        <v>1765</v>
      </c>
      <c r="H4989" s="2" t="s">
        <v>34552</v>
      </c>
      <c r="I4989" s="2" t="s">
        <v>34553</v>
      </c>
      <c r="J4989" s="3" t="s">
        <v>34554</v>
      </c>
      <c r="K4989" s="4">
        <v>44218</v>
      </c>
      <c r="L4989" s="3" t="s">
        <v>28672</v>
      </c>
    </row>
    <row r="4990" spans="1:12" x14ac:dyDescent="0.2">
      <c r="A4990" s="1">
        <v>4989</v>
      </c>
      <c r="B4990" s="2" t="s">
        <v>34555</v>
      </c>
      <c r="C4990" s="2" t="s">
        <v>6031</v>
      </c>
      <c r="D4990" s="2" t="s">
        <v>9548</v>
      </c>
      <c r="E4990" s="2" t="s">
        <v>34556</v>
      </c>
      <c r="F4990" s="2" t="s">
        <v>34557</v>
      </c>
      <c r="G4990" s="2" t="s">
        <v>1792</v>
      </c>
      <c r="H4990" s="2" t="s">
        <v>34558</v>
      </c>
      <c r="I4990" s="2" t="s">
        <v>34559</v>
      </c>
      <c r="J4990" s="3" t="s">
        <v>34560</v>
      </c>
      <c r="K4990" s="4">
        <v>44107</v>
      </c>
      <c r="L4990" s="3" t="s">
        <v>34561</v>
      </c>
    </row>
    <row r="4991" spans="1:12" x14ac:dyDescent="0.2">
      <c r="A4991" s="1">
        <v>4990</v>
      </c>
      <c r="B4991" s="2" t="s">
        <v>34562</v>
      </c>
      <c r="C4991" s="2" t="s">
        <v>5274</v>
      </c>
      <c r="D4991" s="2" t="s">
        <v>5175</v>
      </c>
      <c r="E4991" s="2" t="s">
        <v>34563</v>
      </c>
      <c r="F4991" s="2" t="s">
        <v>34564</v>
      </c>
      <c r="G4991" s="2" t="s">
        <v>5917</v>
      </c>
      <c r="H4991" s="2" t="s">
        <v>34565</v>
      </c>
      <c r="I4991" s="2">
        <f>1-362-403-2775</f>
        <v>-3539</v>
      </c>
      <c r="J4991" s="3" t="s">
        <v>34566</v>
      </c>
      <c r="K4991" s="4">
        <v>44128</v>
      </c>
      <c r="L4991" s="3" t="s">
        <v>12303</v>
      </c>
    </row>
    <row r="4992" spans="1:12" x14ac:dyDescent="0.2">
      <c r="A4992" s="1">
        <v>4991</v>
      </c>
      <c r="B4992" s="2" t="s">
        <v>34567</v>
      </c>
      <c r="C4992" s="2" t="s">
        <v>3229</v>
      </c>
      <c r="D4992" s="2" t="s">
        <v>2677</v>
      </c>
      <c r="E4992" s="2" t="s">
        <v>34568</v>
      </c>
      <c r="F4992" s="2" t="s">
        <v>34569</v>
      </c>
      <c r="G4992" s="2" t="s">
        <v>6200</v>
      </c>
      <c r="H4992" s="2" t="s">
        <v>34570</v>
      </c>
      <c r="I4992" s="2" t="s">
        <v>34571</v>
      </c>
      <c r="J4992" s="3" t="s">
        <v>34572</v>
      </c>
      <c r="K4992" s="4">
        <v>43870</v>
      </c>
      <c r="L4992" s="3" t="s">
        <v>34573</v>
      </c>
    </row>
    <row r="4993" spans="1:12" x14ac:dyDescent="0.2">
      <c r="A4993" s="1">
        <v>4992</v>
      </c>
      <c r="B4993" s="2" t="s">
        <v>34574</v>
      </c>
      <c r="C4993" s="2" t="s">
        <v>812</v>
      </c>
      <c r="D4993" s="2" t="s">
        <v>8497</v>
      </c>
      <c r="E4993" s="2" t="s">
        <v>34575</v>
      </c>
      <c r="F4993" s="2" t="s">
        <v>34576</v>
      </c>
      <c r="G4993" s="2" t="s">
        <v>4116</v>
      </c>
      <c r="H4993" s="2" t="s">
        <v>34577</v>
      </c>
      <c r="I4993" s="2" t="s">
        <v>34578</v>
      </c>
      <c r="J4993" s="3" t="s">
        <v>34579</v>
      </c>
      <c r="K4993" s="4">
        <v>44517</v>
      </c>
      <c r="L4993" s="3" t="s">
        <v>34580</v>
      </c>
    </row>
    <row r="4994" spans="1:12" x14ac:dyDescent="0.2">
      <c r="A4994" s="1">
        <v>4993</v>
      </c>
      <c r="B4994" s="2" t="s">
        <v>34581</v>
      </c>
      <c r="C4994" s="2" t="s">
        <v>186</v>
      </c>
      <c r="D4994" s="2" t="s">
        <v>5708</v>
      </c>
      <c r="E4994" s="2" t="s">
        <v>34582</v>
      </c>
      <c r="F4994" s="2" t="s">
        <v>15251</v>
      </c>
      <c r="G4994" s="2" t="s">
        <v>4281</v>
      </c>
      <c r="H4994" s="2" t="s">
        <v>34583</v>
      </c>
      <c r="I4994" s="2" t="s">
        <v>34584</v>
      </c>
      <c r="J4994" s="3" t="s">
        <v>34585</v>
      </c>
      <c r="K4994" s="4">
        <v>44322</v>
      </c>
      <c r="L4994" s="3" t="s">
        <v>34586</v>
      </c>
    </row>
    <row r="4995" spans="1:12" x14ac:dyDescent="0.2">
      <c r="A4995" s="1">
        <v>4994</v>
      </c>
      <c r="B4995" s="2" t="s">
        <v>34587</v>
      </c>
      <c r="C4995" s="2" t="s">
        <v>2067</v>
      </c>
      <c r="D4995" s="2" t="s">
        <v>747</v>
      </c>
      <c r="E4995" s="2" t="s">
        <v>19284</v>
      </c>
      <c r="F4995" s="2" t="s">
        <v>34588</v>
      </c>
      <c r="G4995" s="2" t="s">
        <v>938</v>
      </c>
      <c r="H4995" s="2" t="s">
        <v>34589</v>
      </c>
      <c r="I4995" s="2" t="s">
        <v>34590</v>
      </c>
      <c r="J4995" s="3" t="s">
        <v>34591</v>
      </c>
      <c r="K4995" s="4">
        <v>44629</v>
      </c>
      <c r="L4995" s="3" t="s">
        <v>34592</v>
      </c>
    </row>
    <row r="4996" spans="1:12" x14ac:dyDescent="0.2">
      <c r="A4996" s="1">
        <v>4995</v>
      </c>
      <c r="B4996" s="2" t="s">
        <v>34593</v>
      </c>
      <c r="C4996" s="2" t="s">
        <v>27746</v>
      </c>
      <c r="D4996" s="2" t="s">
        <v>18581</v>
      </c>
      <c r="E4996" s="2" t="s">
        <v>34594</v>
      </c>
      <c r="F4996" s="2" t="s">
        <v>34595</v>
      </c>
      <c r="G4996" s="2" t="s">
        <v>190</v>
      </c>
      <c r="H4996" s="2" t="s">
        <v>34596</v>
      </c>
      <c r="I4996" s="2" t="s">
        <v>34597</v>
      </c>
      <c r="J4996" s="3" t="s">
        <v>34598</v>
      </c>
      <c r="K4996" s="4">
        <v>44125</v>
      </c>
      <c r="L4996" s="3" t="s">
        <v>34599</v>
      </c>
    </row>
    <row r="4997" spans="1:12" x14ac:dyDescent="0.2">
      <c r="A4997" s="1">
        <v>4996</v>
      </c>
      <c r="B4997" s="2" t="s">
        <v>34600</v>
      </c>
      <c r="C4997" s="2" t="s">
        <v>1332</v>
      </c>
      <c r="D4997" s="2" t="s">
        <v>19468</v>
      </c>
      <c r="E4997" s="2" t="s">
        <v>34601</v>
      </c>
      <c r="F4997" s="2" t="s">
        <v>34602</v>
      </c>
      <c r="G4997" s="2" t="s">
        <v>2061</v>
      </c>
      <c r="H4997" s="2" t="s">
        <v>34603</v>
      </c>
      <c r="I4997" s="2" t="s">
        <v>34604</v>
      </c>
      <c r="J4997" s="3" t="s">
        <v>34605</v>
      </c>
      <c r="K4997" s="4">
        <v>44262</v>
      </c>
      <c r="L4997" s="3" t="s">
        <v>30815</v>
      </c>
    </row>
    <row r="4998" spans="1:12" x14ac:dyDescent="0.2">
      <c r="A4998" s="1">
        <v>4997</v>
      </c>
      <c r="B4998" s="2" t="s">
        <v>34606</v>
      </c>
      <c r="C4998" s="2" t="s">
        <v>8346</v>
      </c>
      <c r="D4998" s="2" t="s">
        <v>13835</v>
      </c>
      <c r="E4998" s="2" t="s">
        <v>34607</v>
      </c>
      <c r="F4998" s="2" t="s">
        <v>34608</v>
      </c>
      <c r="G4998" s="2" t="s">
        <v>723</v>
      </c>
      <c r="H4998" s="2" t="s">
        <v>34609</v>
      </c>
      <c r="I4998" s="2" t="s">
        <v>34610</v>
      </c>
      <c r="J4998" s="3" t="s">
        <v>34611</v>
      </c>
      <c r="K4998" s="4">
        <v>43831</v>
      </c>
      <c r="L4998" s="3" t="s">
        <v>34612</v>
      </c>
    </row>
    <row r="4999" spans="1:12" x14ac:dyDescent="0.2">
      <c r="A4999" s="1">
        <v>4998</v>
      </c>
      <c r="B4999" s="2" t="s">
        <v>34613</v>
      </c>
      <c r="C4999" s="2" t="s">
        <v>3090</v>
      </c>
      <c r="D4999" s="2" t="s">
        <v>2574</v>
      </c>
      <c r="E4999" s="2" t="s">
        <v>34614</v>
      </c>
      <c r="F4999" s="2" t="s">
        <v>34615</v>
      </c>
      <c r="G4999" s="2" t="s">
        <v>5822</v>
      </c>
      <c r="H4999" s="2" t="s">
        <v>34616</v>
      </c>
      <c r="I4999" s="2" t="s">
        <v>34617</v>
      </c>
      <c r="J4999" s="3" t="s">
        <v>34618</v>
      </c>
      <c r="K4999" s="4">
        <v>44701</v>
      </c>
      <c r="L4999" s="3" t="s">
        <v>34619</v>
      </c>
    </row>
    <row r="5000" spans="1:12" x14ac:dyDescent="0.2">
      <c r="A5000" s="1">
        <v>4999</v>
      </c>
      <c r="B5000" s="2" t="s">
        <v>34620</v>
      </c>
      <c r="C5000" s="2" t="s">
        <v>1288</v>
      </c>
      <c r="D5000" s="2" t="s">
        <v>15744</v>
      </c>
      <c r="E5000" s="2" t="s">
        <v>34621</v>
      </c>
      <c r="F5000" s="2" t="s">
        <v>34622</v>
      </c>
      <c r="G5000" s="2" t="s">
        <v>2216</v>
      </c>
      <c r="H5000" s="2">
        <v>3782980318</v>
      </c>
      <c r="I5000" s="2" t="s">
        <v>34623</v>
      </c>
      <c r="J5000" s="3" t="s">
        <v>34624</v>
      </c>
      <c r="K5000" s="4">
        <v>44177</v>
      </c>
      <c r="L5000" s="3" t="s">
        <v>1706</v>
      </c>
    </row>
    <row r="5001" spans="1:12" x14ac:dyDescent="0.2">
      <c r="A5001" s="1">
        <v>5000</v>
      </c>
      <c r="B5001" s="2" t="s">
        <v>34625</v>
      </c>
      <c r="C5001" s="2" t="s">
        <v>1597</v>
      </c>
      <c r="D5001" s="2" t="s">
        <v>1970</v>
      </c>
      <c r="E5001" s="2" t="s">
        <v>34626</v>
      </c>
      <c r="F5001" s="2" t="s">
        <v>34627</v>
      </c>
      <c r="G5001" s="2" t="s">
        <v>3478</v>
      </c>
      <c r="H5001" s="2" t="s">
        <v>34628</v>
      </c>
      <c r="I5001" s="2" t="s">
        <v>34629</v>
      </c>
      <c r="J5001" s="3" t="s">
        <v>34630</v>
      </c>
      <c r="K5001" s="4">
        <v>44651</v>
      </c>
      <c r="L5001" s="3" t="s">
        <v>34631</v>
      </c>
    </row>
    <row r="5002" spans="1:12" x14ac:dyDescent="0.2">
      <c r="A5002" s="1">
        <v>5001</v>
      </c>
      <c r="B5002" s="2" t="s">
        <v>34632</v>
      </c>
      <c r="C5002" s="2" t="s">
        <v>9915</v>
      </c>
      <c r="D5002" s="2" t="s">
        <v>2659</v>
      </c>
      <c r="E5002" s="2" t="s">
        <v>34633</v>
      </c>
      <c r="F5002" s="2" t="s">
        <v>34634</v>
      </c>
      <c r="G5002" s="2" t="s">
        <v>340</v>
      </c>
      <c r="H5002" s="2" t="s">
        <v>34635</v>
      </c>
      <c r="I5002" s="2" t="s">
        <v>34636</v>
      </c>
      <c r="J5002" s="3" t="s">
        <v>34637</v>
      </c>
      <c r="K5002" s="4">
        <v>44380</v>
      </c>
      <c r="L5002" s="3" t="s">
        <v>3009</v>
      </c>
    </row>
    <row r="5003" spans="1:12" x14ac:dyDescent="0.2">
      <c r="A5003" s="1">
        <v>5002</v>
      </c>
      <c r="B5003" s="2" t="s">
        <v>34638</v>
      </c>
      <c r="C5003" s="2" t="s">
        <v>4954</v>
      </c>
      <c r="D5003" s="2" t="s">
        <v>12313</v>
      </c>
      <c r="E5003" s="2" t="s">
        <v>34639</v>
      </c>
      <c r="F5003" s="2" t="s">
        <v>34640</v>
      </c>
      <c r="G5003" s="2" t="s">
        <v>4808</v>
      </c>
      <c r="H5003" s="2" t="s">
        <v>34641</v>
      </c>
      <c r="I5003" s="2" t="s">
        <v>34642</v>
      </c>
      <c r="J5003" s="3" t="s">
        <v>34643</v>
      </c>
      <c r="K5003" s="4">
        <v>44445</v>
      </c>
      <c r="L5003" s="3" t="s">
        <v>28560</v>
      </c>
    </row>
    <row r="5004" spans="1:12" x14ac:dyDescent="0.2">
      <c r="A5004" s="1">
        <v>5003</v>
      </c>
      <c r="B5004" s="2" t="s">
        <v>34644</v>
      </c>
      <c r="C5004" s="2" t="s">
        <v>917</v>
      </c>
      <c r="D5004" s="2" t="s">
        <v>9356</v>
      </c>
      <c r="E5004" s="2" t="s">
        <v>34645</v>
      </c>
      <c r="F5004" s="2" t="s">
        <v>34646</v>
      </c>
      <c r="G5004" s="2" t="s">
        <v>1429</v>
      </c>
      <c r="H5004" s="2" t="s">
        <v>34647</v>
      </c>
      <c r="I5004" s="2">
        <v>1575789102</v>
      </c>
      <c r="J5004" s="3" t="s">
        <v>34648</v>
      </c>
      <c r="K5004" s="4">
        <v>44611</v>
      </c>
      <c r="L5004" s="3" t="s">
        <v>34649</v>
      </c>
    </row>
    <row r="5005" spans="1:12" x14ac:dyDescent="0.2">
      <c r="A5005" s="1">
        <v>5004</v>
      </c>
      <c r="B5005" s="2" t="s">
        <v>34650</v>
      </c>
      <c r="C5005" s="2" t="s">
        <v>3333</v>
      </c>
      <c r="D5005" s="2" t="s">
        <v>993</v>
      </c>
      <c r="E5005" s="2" t="s">
        <v>34651</v>
      </c>
      <c r="F5005" s="2" t="s">
        <v>34652</v>
      </c>
      <c r="G5005" s="2" t="s">
        <v>428</v>
      </c>
      <c r="H5005" s="2">
        <v>1923538674</v>
      </c>
      <c r="I5005" s="2" t="s">
        <v>34653</v>
      </c>
      <c r="J5005" s="3" t="s">
        <v>34654</v>
      </c>
      <c r="K5005" s="4">
        <v>44697</v>
      </c>
      <c r="L5005" s="3" t="s">
        <v>34655</v>
      </c>
    </row>
    <row r="5006" spans="1:12" x14ac:dyDescent="0.2">
      <c r="A5006" s="1">
        <v>5005</v>
      </c>
      <c r="B5006" s="2" t="s">
        <v>34656</v>
      </c>
      <c r="C5006" s="2" t="s">
        <v>1922</v>
      </c>
      <c r="D5006" s="2" t="s">
        <v>9681</v>
      </c>
      <c r="E5006" s="2" t="s">
        <v>34657</v>
      </c>
      <c r="F5006" s="2" t="s">
        <v>34658</v>
      </c>
      <c r="G5006" s="2" t="s">
        <v>4492</v>
      </c>
      <c r="H5006" s="2" t="s">
        <v>34659</v>
      </c>
      <c r="I5006" s="2" t="s">
        <v>34660</v>
      </c>
      <c r="J5006" s="3" t="s">
        <v>34661</v>
      </c>
      <c r="K5006" s="4">
        <v>44599</v>
      </c>
      <c r="L5006" s="3" t="s">
        <v>34662</v>
      </c>
    </row>
    <row r="5007" spans="1:12" x14ac:dyDescent="0.2">
      <c r="A5007" s="1">
        <v>5006</v>
      </c>
      <c r="B5007" s="2" t="s">
        <v>34663</v>
      </c>
      <c r="C5007" s="2" t="s">
        <v>1530</v>
      </c>
      <c r="D5007" s="2" t="s">
        <v>3061</v>
      </c>
      <c r="E5007" s="2" t="s">
        <v>34664</v>
      </c>
      <c r="F5007" s="2" t="s">
        <v>34665</v>
      </c>
      <c r="G5007" s="2" t="s">
        <v>2307</v>
      </c>
      <c r="H5007" s="2" t="s">
        <v>34666</v>
      </c>
      <c r="I5007" s="2" t="s">
        <v>34667</v>
      </c>
      <c r="J5007" s="3" t="s">
        <v>34668</v>
      </c>
      <c r="K5007" s="4">
        <v>43911</v>
      </c>
      <c r="L5007" s="3" t="s">
        <v>34669</v>
      </c>
    </row>
    <row r="5008" spans="1:12" x14ac:dyDescent="0.2">
      <c r="A5008" s="1">
        <v>5007</v>
      </c>
      <c r="B5008" s="2" t="s">
        <v>34670</v>
      </c>
      <c r="C5008" s="2" t="s">
        <v>1652</v>
      </c>
      <c r="D5008" s="2" t="s">
        <v>10015</v>
      </c>
      <c r="E5008" s="2" t="s">
        <v>24397</v>
      </c>
      <c r="F5008" s="2" t="s">
        <v>34671</v>
      </c>
      <c r="G5008" s="2" t="s">
        <v>635</v>
      </c>
      <c r="H5008" s="2" t="s">
        <v>34672</v>
      </c>
      <c r="I5008" s="2" t="s">
        <v>34673</v>
      </c>
      <c r="J5008" s="3" t="s">
        <v>34674</v>
      </c>
      <c r="K5008" s="4">
        <v>44419</v>
      </c>
      <c r="L5008" s="3" t="s">
        <v>34675</v>
      </c>
    </row>
    <row r="5009" spans="1:12" x14ac:dyDescent="0.2">
      <c r="A5009" s="1">
        <v>5008</v>
      </c>
      <c r="B5009" s="2" t="s">
        <v>34676</v>
      </c>
      <c r="C5009" s="2" t="s">
        <v>710</v>
      </c>
      <c r="D5009" s="2" t="s">
        <v>167</v>
      </c>
      <c r="E5009" s="2" t="s">
        <v>34677</v>
      </c>
      <c r="F5009" s="2" t="s">
        <v>34678</v>
      </c>
      <c r="G5009" s="2" t="s">
        <v>1389</v>
      </c>
      <c r="H5009" s="2">
        <v>2002382133</v>
      </c>
      <c r="I5009" s="2" t="s">
        <v>34679</v>
      </c>
      <c r="J5009" s="3" t="s">
        <v>34680</v>
      </c>
      <c r="K5009" s="4">
        <v>44671</v>
      </c>
      <c r="L5009" s="3" t="s">
        <v>34681</v>
      </c>
    </row>
    <row r="5010" spans="1:12" x14ac:dyDescent="0.2">
      <c r="A5010" s="1">
        <v>5009</v>
      </c>
      <c r="B5010" s="2" t="s">
        <v>34682</v>
      </c>
      <c r="C5010" s="2" t="s">
        <v>139</v>
      </c>
      <c r="D5010" s="2" t="s">
        <v>2616</v>
      </c>
      <c r="E5010" s="2" t="s">
        <v>34683</v>
      </c>
      <c r="F5010" s="2" t="s">
        <v>34684</v>
      </c>
      <c r="G5010" s="2" t="s">
        <v>7850</v>
      </c>
      <c r="H5010" s="2" t="s">
        <v>34685</v>
      </c>
      <c r="I5010" s="2">
        <f>1-566-42-9634</f>
        <v>-10241</v>
      </c>
      <c r="J5010" s="3" t="s">
        <v>34686</v>
      </c>
      <c r="K5010" s="4">
        <v>44185</v>
      </c>
      <c r="L5010" s="3" t="s">
        <v>14254</v>
      </c>
    </row>
    <row r="5011" spans="1:12" x14ac:dyDescent="0.2">
      <c r="A5011" s="1">
        <v>5010</v>
      </c>
      <c r="B5011" s="2" t="s">
        <v>34687</v>
      </c>
      <c r="C5011" s="2" t="s">
        <v>5242</v>
      </c>
      <c r="D5011" s="2" t="s">
        <v>4838</v>
      </c>
      <c r="E5011" s="2" t="s">
        <v>34688</v>
      </c>
      <c r="F5011" s="2" t="s">
        <v>34689</v>
      </c>
      <c r="G5011" s="2" t="s">
        <v>3832</v>
      </c>
      <c r="H5011" s="2" t="s">
        <v>34690</v>
      </c>
      <c r="I5011" s="2" t="s">
        <v>34691</v>
      </c>
      <c r="J5011" s="3" t="s">
        <v>34692</v>
      </c>
      <c r="K5011" s="4">
        <v>44055</v>
      </c>
      <c r="L5011" s="3" t="s">
        <v>34693</v>
      </c>
    </row>
    <row r="5012" spans="1:12" x14ac:dyDescent="0.2">
      <c r="A5012" s="1">
        <v>5011</v>
      </c>
      <c r="B5012" s="2" t="s">
        <v>34694</v>
      </c>
      <c r="C5012" s="2" t="s">
        <v>5707</v>
      </c>
      <c r="D5012" s="2" t="s">
        <v>4301</v>
      </c>
      <c r="E5012" s="2" t="s">
        <v>34695</v>
      </c>
      <c r="F5012" s="2" t="s">
        <v>34696</v>
      </c>
      <c r="G5012" s="2" t="s">
        <v>190</v>
      </c>
      <c r="H5012" s="2" t="s">
        <v>34697</v>
      </c>
      <c r="I5012" s="2" t="s">
        <v>34698</v>
      </c>
      <c r="J5012" s="3" t="s">
        <v>34699</v>
      </c>
      <c r="K5012" s="4">
        <v>43967</v>
      </c>
      <c r="L5012" s="3" t="s">
        <v>31459</v>
      </c>
    </row>
    <row r="5013" spans="1:12" x14ac:dyDescent="0.2">
      <c r="A5013" s="1">
        <v>5012</v>
      </c>
      <c r="B5013" s="2" t="s">
        <v>34700</v>
      </c>
      <c r="C5013" s="2" t="s">
        <v>104</v>
      </c>
      <c r="D5013" s="2" t="s">
        <v>33602</v>
      </c>
      <c r="E5013" s="2" t="s">
        <v>24324</v>
      </c>
      <c r="F5013" s="2" t="s">
        <v>34701</v>
      </c>
      <c r="G5013" s="2" t="s">
        <v>3133</v>
      </c>
      <c r="H5013" s="2">
        <v>629094303</v>
      </c>
      <c r="I5013" s="2" t="s">
        <v>34702</v>
      </c>
      <c r="J5013" s="3" t="s">
        <v>34703</v>
      </c>
      <c r="K5013" s="4">
        <v>44161</v>
      </c>
      <c r="L5013" s="3" t="s">
        <v>34704</v>
      </c>
    </row>
    <row r="5014" spans="1:12" x14ac:dyDescent="0.2">
      <c r="A5014" s="1">
        <v>5013</v>
      </c>
      <c r="B5014" s="2" t="s">
        <v>34705</v>
      </c>
      <c r="C5014" s="2" t="s">
        <v>756</v>
      </c>
      <c r="D5014" s="2" t="s">
        <v>4383</v>
      </c>
      <c r="E5014" s="2" t="s">
        <v>34706</v>
      </c>
      <c r="F5014" s="2" t="s">
        <v>34707</v>
      </c>
      <c r="G5014" s="2" t="s">
        <v>44</v>
      </c>
      <c r="H5014" s="2" t="s">
        <v>34708</v>
      </c>
      <c r="I5014" s="2" t="s">
        <v>34709</v>
      </c>
      <c r="J5014" s="3" t="s">
        <v>34710</v>
      </c>
      <c r="K5014" s="4">
        <v>44662</v>
      </c>
      <c r="L5014" s="3" t="s">
        <v>34711</v>
      </c>
    </row>
    <row r="5015" spans="1:12" x14ac:dyDescent="0.2">
      <c r="A5015" s="1">
        <v>5014</v>
      </c>
      <c r="B5015" s="2" t="s">
        <v>34712</v>
      </c>
      <c r="C5015" s="2" t="s">
        <v>1644</v>
      </c>
      <c r="D5015" s="2" t="s">
        <v>1305</v>
      </c>
      <c r="E5015" s="2" t="s">
        <v>34713</v>
      </c>
      <c r="F5015" s="2" t="s">
        <v>34714</v>
      </c>
      <c r="G5015" s="2" t="s">
        <v>1925</v>
      </c>
      <c r="H5015" s="2">
        <v>9913466962</v>
      </c>
      <c r="I5015" s="2" t="s">
        <v>34715</v>
      </c>
      <c r="J5015" s="3" t="s">
        <v>34716</v>
      </c>
      <c r="K5015" s="4">
        <v>44300</v>
      </c>
      <c r="L5015" s="3" t="s">
        <v>34717</v>
      </c>
    </row>
    <row r="5016" spans="1:12" x14ac:dyDescent="0.2">
      <c r="A5016" s="1">
        <v>5015</v>
      </c>
      <c r="B5016" s="2" t="s">
        <v>34718</v>
      </c>
      <c r="C5016" s="2" t="s">
        <v>2277</v>
      </c>
      <c r="D5016" s="2" t="s">
        <v>33462</v>
      </c>
      <c r="E5016" s="2" t="s">
        <v>34719</v>
      </c>
      <c r="F5016" s="2" t="s">
        <v>34720</v>
      </c>
      <c r="G5016" s="2" t="s">
        <v>1050</v>
      </c>
      <c r="H5016" s="2" t="s">
        <v>34721</v>
      </c>
      <c r="I5016" s="2" t="s">
        <v>34722</v>
      </c>
      <c r="J5016" s="3" t="s">
        <v>34723</v>
      </c>
      <c r="K5016" s="4">
        <v>44169</v>
      </c>
      <c r="L5016" s="3" t="s">
        <v>34724</v>
      </c>
    </row>
    <row r="5017" spans="1:12" x14ac:dyDescent="0.2">
      <c r="A5017" s="1">
        <v>5016</v>
      </c>
      <c r="B5017" s="2" t="s">
        <v>34725</v>
      </c>
      <c r="C5017" s="2" t="s">
        <v>139</v>
      </c>
      <c r="D5017" s="2" t="s">
        <v>454</v>
      </c>
      <c r="E5017" s="2" t="s">
        <v>34726</v>
      </c>
      <c r="F5017" s="2" t="s">
        <v>34727</v>
      </c>
      <c r="G5017" s="2" t="s">
        <v>6200</v>
      </c>
      <c r="H5017" s="2" t="s">
        <v>34728</v>
      </c>
      <c r="I5017" s="2" t="s">
        <v>34729</v>
      </c>
      <c r="J5017" s="3" t="s">
        <v>34730</v>
      </c>
      <c r="K5017" s="4">
        <v>43939</v>
      </c>
      <c r="L5017" s="3" t="s">
        <v>34731</v>
      </c>
    </row>
    <row r="5018" spans="1:12" x14ac:dyDescent="0.2">
      <c r="A5018" s="1">
        <v>5017</v>
      </c>
      <c r="B5018" s="2" t="s">
        <v>34732</v>
      </c>
      <c r="C5018" s="2" t="s">
        <v>263</v>
      </c>
      <c r="D5018" s="2" t="s">
        <v>1210</v>
      </c>
      <c r="E5018" s="2" t="s">
        <v>32176</v>
      </c>
      <c r="F5018" s="2" t="s">
        <v>34733</v>
      </c>
      <c r="G5018" s="2" t="s">
        <v>714</v>
      </c>
      <c r="H5018" s="2" t="s">
        <v>34734</v>
      </c>
      <c r="I5018" s="2">
        <f>1-591-386-2942</f>
        <v>-3918</v>
      </c>
      <c r="J5018" s="3" t="s">
        <v>34735</v>
      </c>
      <c r="K5018" s="4">
        <v>44260</v>
      </c>
      <c r="L5018" s="3" t="s">
        <v>34736</v>
      </c>
    </row>
    <row r="5019" spans="1:12" x14ac:dyDescent="0.2">
      <c r="A5019" s="1">
        <v>5018</v>
      </c>
      <c r="B5019" s="2" t="s">
        <v>34737</v>
      </c>
      <c r="C5019" s="2" t="s">
        <v>3725</v>
      </c>
      <c r="D5019" s="2" t="s">
        <v>20827</v>
      </c>
      <c r="E5019" s="2" t="s">
        <v>34738</v>
      </c>
      <c r="F5019" s="2" t="s">
        <v>34739</v>
      </c>
      <c r="G5019" s="2" t="s">
        <v>901</v>
      </c>
      <c r="H5019" s="2" t="s">
        <v>34740</v>
      </c>
      <c r="I5019" s="2" t="s">
        <v>34741</v>
      </c>
      <c r="J5019" s="3" t="s">
        <v>34742</v>
      </c>
      <c r="K5019" s="4">
        <v>44011</v>
      </c>
      <c r="L5019" s="3" t="s">
        <v>34743</v>
      </c>
    </row>
    <row r="5020" spans="1:12" x14ac:dyDescent="0.2">
      <c r="A5020" s="1">
        <v>5019</v>
      </c>
      <c r="B5020" s="2" t="s">
        <v>34744</v>
      </c>
      <c r="C5020" s="2" t="s">
        <v>5242</v>
      </c>
      <c r="D5020" s="2" t="s">
        <v>5358</v>
      </c>
      <c r="E5020" s="2" t="s">
        <v>34745</v>
      </c>
      <c r="F5020" s="2" t="s">
        <v>34746</v>
      </c>
      <c r="G5020" s="2" t="s">
        <v>1665</v>
      </c>
      <c r="H5020" s="2" t="s">
        <v>34747</v>
      </c>
      <c r="I5020" s="2" t="s">
        <v>34748</v>
      </c>
      <c r="J5020" s="3" t="s">
        <v>34749</v>
      </c>
      <c r="K5020" s="4">
        <v>44328</v>
      </c>
      <c r="L5020" s="3" t="s">
        <v>34750</v>
      </c>
    </row>
    <row r="5021" spans="1:12" x14ac:dyDescent="0.2">
      <c r="A5021" s="1">
        <v>5020</v>
      </c>
      <c r="B5021" s="5" t="s">
        <v>34751</v>
      </c>
      <c r="C5021" s="2" t="s">
        <v>604</v>
      </c>
      <c r="D5021" s="2" t="s">
        <v>2245</v>
      </c>
      <c r="E5021" s="2" t="s">
        <v>34752</v>
      </c>
      <c r="F5021" s="2" t="s">
        <v>34753</v>
      </c>
      <c r="G5021" s="2" t="s">
        <v>2080</v>
      </c>
      <c r="H5021" s="2" t="s">
        <v>34754</v>
      </c>
      <c r="I5021" s="2" t="s">
        <v>34755</v>
      </c>
      <c r="J5021" s="3" t="s">
        <v>34756</v>
      </c>
      <c r="K5021" s="4">
        <v>44124</v>
      </c>
      <c r="L5021" s="3" t="s">
        <v>34757</v>
      </c>
    </row>
    <row r="5022" spans="1:12" x14ac:dyDescent="0.2">
      <c r="A5022" s="1">
        <v>5021</v>
      </c>
      <c r="B5022" s="2" t="s">
        <v>34758</v>
      </c>
      <c r="C5022" s="2" t="s">
        <v>7070</v>
      </c>
      <c r="D5022" s="2" t="s">
        <v>22554</v>
      </c>
      <c r="E5022" s="2" t="s">
        <v>34759</v>
      </c>
      <c r="F5022" s="2" t="s">
        <v>34760</v>
      </c>
      <c r="G5022" s="2" t="s">
        <v>2015</v>
      </c>
      <c r="H5022" s="2" t="s">
        <v>34761</v>
      </c>
      <c r="I5022" s="2" t="s">
        <v>34762</v>
      </c>
      <c r="J5022" s="3" t="s">
        <v>34763</v>
      </c>
      <c r="K5022" s="4">
        <v>44707</v>
      </c>
      <c r="L5022" s="3" t="s">
        <v>34764</v>
      </c>
    </row>
    <row r="5023" spans="1:12" x14ac:dyDescent="0.2">
      <c r="A5023" s="1">
        <v>5022</v>
      </c>
      <c r="B5023" s="2" t="s">
        <v>34765</v>
      </c>
      <c r="C5023" s="2" t="s">
        <v>5390</v>
      </c>
      <c r="D5023" s="2" t="s">
        <v>1360</v>
      </c>
      <c r="E5023" s="2" t="s">
        <v>34766</v>
      </c>
      <c r="F5023" s="2" t="s">
        <v>34767</v>
      </c>
      <c r="G5023" s="2" t="s">
        <v>520</v>
      </c>
      <c r="H5023" s="2" t="s">
        <v>34768</v>
      </c>
      <c r="I5023" s="2" t="s">
        <v>34769</v>
      </c>
      <c r="J5023" s="3" t="s">
        <v>34770</v>
      </c>
      <c r="K5023" s="4">
        <v>44405</v>
      </c>
      <c r="L5023" s="3" t="s">
        <v>34771</v>
      </c>
    </row>
    <row r="5024" spans="1:12" x14ac:dyDescent="0.2">
      <c r="A5024" s="1">
        <v>5023</v>
      </c>
      <c r="B5024" s="2" t="s">
        <v>34772</v>
      </c>
      <c r="C5024" s="2" t="s">
        <v>776</v>
      </c>
      <c r="D5024" s="2" t="s">
        <v>9172</v>
      </c>
      <c r="E5024" s="2" t="s">
        <v>14127</v>
      </c>
      <c r="F5024" s="2" t="s">
        <v>34773</v>
      </c>
      <c r="G5024" s="2" t="s">
        <v>1702</v>
      </c>
      <c r="H5024" s="2" t="s">
        <v>34774</v>
      </c>
      <c r="I5024" s="2" t="s">
        <v>34775</v>
      </c>
      <c r="J5024" s="3" t="s">
        <v>34776</v>
      </c>
      <c r="K5024" s="4">
        <v>43934</v>
      </c>
      <c r="L5024" s="3" t="s">
        <v>14685</v>
      </c>
    </row>
    <row r="5025" spans="1:12" x14ac:dyDescent="0.2">
      <c r="A5025" s="1">
        <v>5024</v>
      </c>
      <c r="B5025" s="2" t="s">
        <v>34777</v>
      </c>
      <c r="C5025" s="2" t="s">
        <v>6615</v>
      </c>
      <c r="D5025" s="2" t="s">
        <v>214</v>
      </c>
      <c r="E5025" s="2" t="s">
        <v>34778</v>
      </c>
      <c r="F5025" s="2" t="s">
        <v>34779</v>
      </c>
      <c r="G5025" s="2" t="s">
        <v>98</v>
      </c>
      <c r="H5025" s="2" t="s">
        <v>34780</v>
      </c>
      <c r="I5025" s="2" t="s">
        <v>34781</v>
      </c>
      <c r="J5025" s="3" t="s">
        <v>34782</v>
      </c>
      <c r="K5025" s="4">
        <v>44078</v>
      </c>
      <c r="L5025" s="3" t="s">
        <v>34783</v>
      </c>
    </row>
    <row r="5026" spans="1:12" x14ac:dyDescent="0.2">
      <c r="A5026" s="1">
        <v>5025</v>
      </c>
      <c r="B5026" s="2" t="s">
        <v>34784</v>
      </c>
      <c r="C5026" s="2" t="s">
        <v>1201</v>
      </c>
      <c r="D5026" s="2" t="s">
        <v>2707</v>
      </c>
      <c r="E5026" s="2" t="s">
        <v>34785</v>
      </c>
      <c r="F5026" s="2" t="s">
        <v>34786</v>
      </c>
      <c r="G5026" s="2" t="s">
        <v>1032</v>
      </c>
      <c r="H5026" s="2" t="s">
        <v>34787</v>
      </c>
      <c r="I5026" s="2">
        <v>2285154098</v>
      </c>
      <c r="J5026" s="3" t="s">
        <v>34788</v>
      </c>
      <c r="K5026" s="4">
        <v>44483</v>
      </c>
      <c r="L5026" s="3" t="s">
        <v>34789</v>
      </c>
    </row>
    <row r="5027" spans="1:12" x14ac:dyDescent="0.2">
      <c r="A5027" s="1">
        <v>5026</v>
      </c>
      <c r="B5027" s="2" t="s">
        <v>34790</v>
      </c>
      <c r="C5027" s="2" t="s">
        <v>5707</v>
      </c>
      <c r="D5027" s="2" t="s">
        <v>15717</v>
      </c>
      <c r="E5027" s="2" t="s">
        <v>34791</v>
      </c>
      <c r="F5027" s="2" t="s">
        <v>34792</v>
      </c>
      <c r="G5027" s="2" t="s">
        <v>589</v>
      </c>
      <c r="H5027" s="2" t="s">
        <v>34793</v>
      </c>
      <c r="I5027" s="2" t="s">
        <v>34794</v>
      </c>
      <c r="J5027" s="3" t="s">
        <v>34795</v>
      </c>
      <c r="K5027" s="4">
        <v>44349</v>
      </c>
      <c r="L5027" s="3" t="s">
        <v>34796</v>
      </c>
    </row>
    <row r="5028" spans="1:12" x14ac:dyDescent="0.2">
      <c r="A5028" s="1">
        <v>5027</v>
      </c>
      <c r="B5028" s="2" t="s">
        <v>34797</v>
      </c>
      <c r="C5028" s="2" t="s">
        <v>4278</v>
      </c>
      <c r="D5028" s="2" t="s">
        <v>1418</v>
      </c>
      <c r="E5028" s="2" t="s">
        <v>34798</v>
      </c>
      <c r="F5028" s="2" t="s">
        <v>34799</v>
      </c>
      <c r="G5028" s="2" t="s">
        <v>4507</v>
      </c>
      <c r="H5028" s="2" t="s">
        <v>34800</v>
      </c>
      <c r="I5028" s="2" t="s">
        <v>34801</v>
      </c>
      <c r="J5028" s="3" t="s">
        <v>34802</v>
      </c>
      <c r="K5028" s="4">
        <v>43919</v>
      </c>
      <c r="L5028" s="3" t="s">
        <v>14132</v>
      </c>
    </row>
    <row r="5029" spans="1:12" x14ac:dyDescent="0.2">
      <c r="A5029" s="1">
        <v>5028</v>
      </c>
      <c r="B5029" s="2" t="s">
        <v>34803</v>
      </c>
      <c r="C5029" s="2" t="s">
        <v>9034</v>
      </c>
      <c r="D5029" s="2" t="s">
        <v>22667</v>
      </c>
      <c r="E5029" s="2" t="s">
        <v>34804</v>
      </c>
      <c r="F5029" s="2" t="s">
        <v>34805</v>
      </c>
      <c r="G5029" s="2" t="s">
        <v>476</v>
      </c>
      <c r="H5029" s="2" t="s">
        <v>34806</v>
      </c>
      <c r="I5029" s="2" t="s">
        <v>34807</v>
      </c>
      <c r="J5029" s="3" t="s">
        <v>34808</v>
      </c>
      <c r="K5029" s="4">
        <v>44580</v>
      </c>
      <c r="L5029" s="3" t="s">
        <v>25993</v>
      </c>
    </row>
    <row r="5030" spans="1:12" x14ac:dyDescent="0.2">
      <c r="A5030" s="1">
        <v>5029</v>
      </c>
      <c r="B5030" s="2" t="s">
        <v>34809</v>
      </c>
      <c r="C5030" s="2" t="s">
        <v>962</v>
      </c>
      <c r="D5030" s="2" t="s">
        <v>1434</v>
      </c>
      <c r="E5030" s="2" t="s">
        <v>34810</v>
      </c>
      <c r="F5030" s="2" t="s">
        <v>34811</v>
      </c>
      <c r="G5030" s="2" t="s">
        <v>770</v>
      </c>
      <c r="H5030" s="2" t="s">
        <v>34812</v>
      </c>
      <c r="I5030" s="2" t="s">
        <v>34813</v>
      </c>
      <c r="J5030" s="3" t="s">
        <v>34814</v>
      </c>
      <c r="K5030" s="4">
        <v>44480</v>
      </c>
      <c r="L5030" s="3" t="s">
        <v>34815</v>
      </c>
    </row>
    <row r="5031" spans="1:12" x14ac:dyDescent="0.2">
      <c r="A5031" s="1">
        <v>5030</v>
      </c>
      <c r="B5031" s="2" t="s">
        <v>34816</v>
      </c>
      <c r="C5031" s="2" t="s">
        <v>14763</v>
      </c>
      <c r="D5031" s="2" t="s">
        <v>10253</v>
      </c>
      <c r="E5031" s="2" t="s">
        <v>16857</v>
      </c>
      <c r="F5031" s="2" t="s">
        <v>34817</v>
      </c>
      <c r="G5031" s="2" t="s">
        <v>696</v>
      </c>
      <c r="H5031" s="2">
        <v>8849418566</v>
      </c>
      <c r="I5031" s="2">
        <v>8087002897</v>
      </c>
      <c r="J5031" s="3" t="s">
        <v>34818</v>
      </c>
      <c r="K5031" s="4">
        <v>44504</v>
      </c>
      <c r="L5031" s="3" t="s">
        <v>34819</v>
      </c>
    </row>
    <row r="5032" spans="1:12" x14ac:dyDescent="0.2">
      <c r="A5032" s="1">
        <v>5031</v>
      </c>
      <c r="B5032" s="2" t="s">
        <v>34820</v>
      </c>
      <c r="C5032" s="2" t="s">
        <v>1905</v>
      </c>
      <c r="D5032" s="2" t="s">
        <v>16071</v>
      </c>
      <c r="E5032" s="2" t="s">
        <v>34821</v>
      </c>
      <c r="F5032" s="2" t="s">
        <v>34822</v>
      </c>
      <c r="G5032" s="2" t="s">
        <v>143</v>
      </c>
      <c r="H5032" s="2" t="s">
        <v>34823</v>
      </c>
      <c r="I5032" s="2" t="s">
        <v>34824</v>
      </c>
      <c r="J5032" s="3" t="s">
        <v>34825</v>
      </c>
      <c r="K5032" s="4">
        <v>43842</v>
      </c>
      <c r="L5032" s="3" t="s">
        <v>34826</v>
      </c>
    </row>
    <row r="5033" spans="1:12" x14ac:dyDescent="0.2">
      <c r="A5033" s="1">
        <v>5032</v>
      </c>
      <c r="B5033" s="2" t="s">
        <v>34827</v>
      </c>
      <c r="C5033" s="2" t="s">
        <v>34132</v>
      </c>
      <c r="D5033" s="2" t="s">
        <v>7622</v>
      </c>
      <c r="E5033" s="2" t="s">
        <v>34828</v>
      </c>
      <c r="F5033" s="2" t="s">
        <v>34829</v>
      </c>
      <c r="G5033" s="2" t="s">
        <v>2127</v>
      </c>
      <c r="H5033" s="2" t="s">
        <v>34830</v>
      </c>
      <c r="I5033" s="2" t="s">
        <v>34831</v>
      </c>
      <c r="J5033" s="3" t="s">
        <v>34832</v>
      </c>
      <c r="K5033" s="4">
        <v>44162</v>
      </c>
      <c r="L5033" s="3" t="s">
        <v>27591</v>
      </c>
    </row>
    <row r="5034" spans="1:12" x14ac:dyDescent="0.2">
      <c r="A5034" s="1">
        <v>5033</v>
      </c>
      <c r="B5034" s="2" t="s">
        <v>34833</v>
      </c>
      <c r="C5034" s="2" t="s">
        <v>2760</v>
      </c>
      <c r="D5034" s="2" t="s">
        <v>5325</v>
      </c>
      <c r="E5034" s="2" t="s">
        <v>34834</v>
      </c>
      <c r="F5034" s="2" t="s">
        <v>34835</v>
      </c>
      <c r="G5034" s="2" t="s">
        <v>3534</v>
      </c>
      <c r="H5034" s="2" t="s">
        <v>34836</v>
      </c>
      <c r="I5034" s="2" t="s">
        <v>34837</v>
      </c>
      <c r="J5034" s="3" t="s">
        <v>34838</v>
      </c>
      <c r="K5034" s="4">
        <v>44330</v>
      </c>
      <c r="L5034" s="3" t="s">
        <v>34839</v>
      </c>
    </row>
    <row r="5035" spans="1:12" x14ac:dyDescent="0.2">
      <c r="A5035" s="1">
        <v>5034</v>
      </c>
      <c r="B5035" s="2" t="s">
        <v>34840</v>
      </c>
      <c r="C5035" s="2" t="s">
        <v>9034</v>
      </c>
      <c r="D5035" s="2" t="s">
        <v>7415</v>
      </c>
      <c r="E5035" s="2" t="s">
        <v>34841</v>
      </c>
      <c r="F5035" s="2" t="s">
        <v>34842</v>
      </c>
      <c r="G5035" s="2" t="s">
        <v>570</v>
      </c>
      <c r="H5035" s="2" t="s">
        <v>34843</v>
      </c>
      <c r="I5035" s="2" t="s">
        <v>34844</v>
      </c>
      <c r="J5035" s="3" t="s">
        <v>34845</v>
      </c>
      <c r="K5035" s="4">
        <v>43901</v>
      </c>
      <c r="L5035" s="3" t="s">
        <v>34846</v>
      </c>
    </row>
    <row r="5036" spans="1:12" x14ac:dyDescent="0.2">
      <c r="A5036" s="1">
        <v>5035</v>
      </c>
      <c r="B5036" s="2" t="s">
        <v>34847</v>
      </c>
      <c r="C5036" s="2" t="s">
        <v>158</v>
      </c>
      <c r="D5036" s="2" t="s">
        <v>14310</v>
      </c>
      <c r="E5036" s="2" t="s">
        <v>34848</v>
      </c>
      <c r="F5036" s="2" t="s">
        <v>34849</v>
      </c>
      <c r="G5036" s="2" t="s">
        <v>3679</v>
      </c>
      <c r="H5036" s="2" t="s">
        <v>34850</v>
      </c>
      <c r="I5036" s="2" t="s">
        <v>34851</v>
      </c>
      <c r="J5036" s="3" t="s">
        <v>34852</v>
      </c>
      <c r="K5036" s="4">
        <v>44421</v>
      </c>
      <c r="L5036" s="3" t="s">
        <v>34853</v>
      </c>
    </row>
    <row r="5037" spans="1:12" x14ac:dyDescent="0.2">
      <c r="A5037" s="1">
        <v>5036</v>
      </c>
      <c r="B5037" s="2" t="s">
        <v>34854</v>
      </c>
      <c r="C5037" s="2" t="s">
        <v>934</v>
      </c>
      <c r="D5037" s="2" t="s">
        <v>78</v>
      </c>
      <c r="E5037" s="2" t="s">
        <v>34855</v>
      </c>
      <c r="F5037" s="2" t="s">
        <v>34856</v>
      </c>
      <c r="G5037" s="2" t="s">
        <v>7639</v>
      </c>
      <c r="H5037" s="2" t="s">
        <v>34857</v>
      </c>
      <c r="I5037" s="2" t="s">
        <v>34858</v>
      </c>
      <c r="J5037" s="3" t="s">
        <v>34859</v>
      </c>
      <c r="K5037" s="4">
        <v>44158</v>
      </c>
      <c r="L5037" s="3" t="s">
        <v>34860</v>
      </c>
    </row>
    <row r="5038" spans="1:12" x14ac:dyDescent="0.2">
      <c r="A5038" s="1">
        <v>5037</v>
      </c>
      <c r="B5038" s="2" t="s">
        <v>34861</v>
      </c>
      <c r="C5038" s="2" t="s">
        <v>6372</v>
      </c>
      <c r="D5038" s="2" t="s">
        <v>15059</v>
      </c>
      <c r="E5038" s="2" t="s">
        <v>34862</v>
      </c>
      <c r="F5038" s="2" t="s">
        <v>34863</v>
      </c>
      <c r="G5038" s="2" t="s">
        <v>190</v>
      </c>
      <c r="H5038" s="2" t="s">
        <v>34864</v>
      </c>
      <c r="I5038" s="2" t="s">
        <v>34865</v>
      </c>
      <c r="J5038" s="3" t="s">
        <v>34866</v>
      </c>
      <c r="K5038" s="4">
        <v>43867</v>
      </c>
      <c r="L5038" s="3" t="s">
        <v>34867</v>
      </c>
    </row>
    <row r="5039" spans="1:12" x14ac:dyDescent="0.2">
      <c r="A5039" s="1">
        <v>5038</v>
      </c>
      <c r="B5039" s="2" t="s">
        <v>34868</v>
      </c>
      <c r="C5039" s="2" t="s">
        <v>1485</v>
      </c>
      <c r="D5039" s="2" t="s">
        <v>889</v>
      </c>
      <c r="E5039" s="2" t="s">
        <v>34869</v>
      </c>
      <c r="F5039" s="2" t="s">
        <v>34870</v>
      </c>
      <c r="G5039" s="2" t="s">
        <v>4507</v>
      </c>
      <c r="H5039" s="2" t="s">
        <v>34871</v>
      </c>
      <c r="I5039" s="2" t="s">
        <v>34872</v>
      </c>
      <c r="J5039" s="3" t="s">
        <v>34873</v>
      </c>
      <c r="K5039" s="4">
        <v>44204</v>
      </c>
      <c r="L5039" s="3" t="s">
        <v>34874</v>
      </c>
    </row>
    <row r="5040" spans="1:12" x14ac:dyDescent="0.2">
      <c r="A5040" s="1">
        <v>5039</v>
      </c>
      <c r="B5040" s="2" t="s">
        <v>34875</v>
      </c>
      <c r="C5040" s="2" t="s">
        <v>2760</v>
      </c>
      <c r="D5040" s="2" t="s">
        <v>6663</v>
      </c>
      <c r="E5040" s="2" t="s">
        <v>34876</v>
      </c>
      <c r="F5040" s="2" t="s">
        <v>34877</v>
      </c>
      <c r="G5040" s="2" t="s">
        <v>89</v>
      </c>
      <c r="H5040" s="2">
        <f>1-872-424-701</f>
        <v>-1996</v>
      </c>
      <c r="I5040" s="2" t="s">
        <v>34878</v>
      </c>
      <c r="J5040" s="3" t="s">
        <v>34879</v>
      </c>
      <c r="K5040" s="4">
        <v>44485</v>
      </c>
      <c r="L5040" s="3" t="s">
        <v>34880</v>
      </c>
    </row>
    <row r="5041" spans="1:12" x14ac:dyDescent="0.2">
      <c r="A5041" s="1">
        <v>5040</v>
      </c>
      <c r="B5041" s="2" t="s">
        <v>34881</v>
      </c>
      <c r="C5041" s="2" t="s">
        <v>11279</v>
      </c>
      <c r="D5041" s="2" t="s">
        <v>1271</v>
      </c>
      <c r="E5041" s="2" t="s">
        <v>34882</v>
      </c>
      <c r="F5041" s="2" t="s">
        <v>34883</v>
      </c>
      <c r="G5041" s="2" t="s">
        <v>4267</v>
      </c>
      <c r="H5041" s="2" t="s">
        <v>34884</v>
      </c>
      <c r="I5041" s="2" t="s">
        <v>34885</v>
      </c>
      <c r="J5041" s="3" t="s">
        <v>34886</v>
      </c>
      <c r="K5041" s="4">
        <v>44090</v>
      </c>
      <c r="L5041" s="3" t="s">
        <v>34887</v>
      </c>
    </row>
    <row r="5042" spans="1:12" x14ac:dyDescent="0.2">
      <c r="A5042" s="1">
        <v>5041</v>
      </c>
      <c r="B5042" s="2" t="s">
        <v>34888</v>
      </c>
      <c r="C5042" s="2" t="s">
        <v>9399</v>
      </c>
      <c r="D5042" s="2" t="s">
        <v>24705</v>
      </c>
      <c r="E5042" s="2" t="s">
        <v>34889</v>
      </c>
      <c r="F5042" s="2" t="s">
        <v>34890</v>
      </c>
      <c r="G5042" s="2" t="s">
        <v>540</v>
      </c>
      <c r="H5042" s="2" t="s">
        <v>34891</v>
      </c>
      <c r="I5042" s="2" t="s">
        <v>34892</v>
      </c>
      <c r="J5042" s="3" t="s">
        <v>34893</v>
      </c>
      <c r="K5042" s="4">
        <v>44176</v>
      </c>
      <c r="L5042" s="3" t="s">
        <v>34894</v>
      </c>
    </row>
    <row r="5043" spans="1:12" x14ac:dyDescent="0.2">
      <c r="A5043" s="1">
        <v>5042</v>
      </c>
      <c r="B5043" s="2" t="s">
        <v>34895</v>
      </c>
      <c r="C5043" s="2" t="s">
        <v>1332</v>
      </c>
      <c r="D5043" s="2" t="s">
        <v>5222</v>
      </c>
      <c r="E5043" s="2" t="s">
        <v>34896</v>
      </c>
      <c r="F5043" s="2" t="s">
        <v>34897</v>
      </c>
      <c r="G5043" s="2" t="s">
        <v>3478</v>
      </c>
      <c r="H5043" s="2" t="s">
        <v>34898</v>
      </c>
      <c r="I5043" s="2" t="s">
        <v>34899</v>
      </c>
      <c r="J5043" s="3" t="s">
        <v>34900</v>
      </c>
      <c r="K5043" s="4">
        <v>44436</v>
      </c>
      <c r="L5043" s="3" t="s">
        <v>34901</v>
      </c>
    </row>
    <row r="5044" spans="1:12" x14ac:dyDescent="0.2">
      <c r="A5044" s="1">
        <v>5043</v>
      </c>
      <c r="B5044" s="2" t="s">
        <v>34902</v>
      </c>
      <c r="C5044" s="2" t="s">
        <v>5390</v>
      </c>
      <c r="D5044" s="2" t="s">
        <v>2304</v>
      </c>
      <c r="E5044" s="2" t="s">
        <v>34639</v>
      </c>
      <c r="F5044" s="2" t="s">
        <v>34903</v>
      </c>
      <c r="G5044" s="2" t="s">
        <v>1231</v>
      </c>
      <c r="H5044" s="2" t="s">
        <v>34904</v>
      </c>
      <c r="I5044" s="2" t="s">
        <v>34905</v>
      </c>
      <c r="J5044" s="3" t="s">
        <v>34906</v>
      </c>
      <c r="K5044" s="4">
        <v>44143</v>
      </c>
      <c r="L5044" s="3" t="s">
        <v>34907</v>
      </c>
    </row>
    <row r="5045" spans="1:12" x14ac:dyDescent="0.2">
      <c r="A5045" s="1">
        <v>5044</v>
      </c>
      <c r="B5045" s="2" t="s">
        <v>34908</v>
      </c>
      <c r="C5045" s="2" t="s">
        <v>4763</v>
      </c>
      <c r="D5045" s="2" t="s">
        <v>9113</v>
      </c>
      <c r="E5045" s="2" t="s">
        <v>34909</v>
      </c>
      <c r="F5045" s="2" t="s">
        <v>34910</v>
      </c>
      <c r="G5045" s="2" t="s">
        <v>1336</v>
      </c>
      <c r="H5045" s="2" t="s">
        <v>34911</v>
      </c>
      <c r="I5045" s="2">
        <f>1-381-350-8836</f>
        <v>-9566</v>
      </c>
      <c r="J5045" s="3" t="s">
        <v>34912</v>
      </c>
      <c r="K5045" s="4">
        <v>44159</v>
      </c>
      <c r="L5045" s="3" t="s">
        <v>34913</v>
      </c>
    </row>
    <row r="5046" spans="1:12" x14ac:dyDescent="0.2">
      <c r="A5046" s="1">
        <v>5045</v>
      </c>
      <c r="B5046" s="2" t="s">
        <v>34914</v>
      </c>
      <c r="C5046" s="2" t="s">
        <v>3911</v>
      </c>
      <c r="D5046" s="2" t="s">
        <v>3098</v>
      </c>
      <c r="E5046" s="2" t="s">
        <v>34915</v>
      </c>
      <c r="F5046" s="2" t="s">
        <v>21845</v>
      </c>
      <c r="G5046" s="2" t="s">
        <v>1864</v>
      </c>
      <c r="H5046" s="2" t="s">
        <v>34916</v>
      </c>
      <c r="I5046" s="2">
        <v>9118506745</v>
      </c>
      <c r="J5046" s="3" t="s">
        <v>34917</v>
      </c>
      <c r="K5046" s="4">
        <v>44610</v>
      </c>
      <c r="L5046" s="3" t="s">
        <v>34918</v>
      </c>
    </row>
    <row r="5047" spans="1:12" x14ac:dyDescent="0.2">
      <c r="A5047" s="1">
        <v>5046</v>
      </c>
      <c r="B5047" s="2" t="s">
        <v>34919</v>
      </c>
      <c r="C5047" s="2" t="s">
        <v>4814</v>
      </c>
      <c r="D5047" s="2" t="s">
        <v>10586</v>
      </c>
      <c r="E5047" s="2" t="s">
        <v>34920</v>
      </c>
      <c r="F5047" s="2" t="s">
        <v>34921</v>
      </c>
      <c r="G5047" s="2" t="s">
        <v>3905</v>
      </c>
      <c r="H5047" s="2" t="s">
        <v>34922</v>
      </c>
      <c r="I5047" s="2" t="s">
        <v>34923</v>
      </c>
      <c r="J5047" s="3" t="s">
        <v>34924</v>
      </c>
      <c r="K5047" s="4">
        <v>44474</v>
      </c>
      <c r="L5047" s="3" t="s">
        <v>34925</v>
      </c>
    </row>
    <row r="5048" spans="1:12" x14ac:dyDescent="0.2">
      <c r="A5048" s="1">
        <v>5047</v>
      </c>
      <c r="B5048" s="2" t="s">
        <v>34926</v>
      </c>
      <c r="C5048" s="2" t="s">
        <v>5084</v>
      </c>
      <c r="D5048" s="2" t="s">
        <v>2659</v>
      </c>
      <c r="E5048" s="2" t="s">
        <v>28900</v>
      </c>
      <c r="F5048" s="2" t="s">
        <v>5351</v>
      </c>
      <c r="G5048" s="2" t="s">
        <v>476</v>
      </c>
      <c r="H5048" s="2" t="s">
        <v>34927</v>
      </c>
      <c r="I5048" s="2" t="s">
        <v>34928</v>
      </c>
      <c r="J5048" s="3" t="s">
        <v>34929</v>
      </c>
      <c r="K5048" s="4">
        <v>43955</v>
      </c>
      <c r="L5048" s="3" t="s">
        <v>34930</v>
      </c>
    </row>
    <row r="5049" spans="1:12" x14ac:dyDescent="0.2">
      <c r="A5049" s="1">
        <v>5048</v>
      </c>
      <c r="B5049" s="2" t="s">
        <v>34931</v>
      </c>
      <c r="C5049" s="2" t="s">
        <v>5334</v>
      </c>
      <c r="D5049" s="2" t="s">
        <v>9142</v>
      </c>
      <c r="E5049" s="2" t="s">
        <v>11302</v>
      </c>
      <c r="F5049" s="2" t="s">
        <v>34932</v>
      </c>
      <c r="G5049" s="2" t="s">
        <v>1282</v>
      </c>
      <c r="H5049" s="2" t="s">
        <v>34933</v>
      </c>
      <c r="I5049" s="2" t="s">
        <v>34934</v>
      </c>
      <c r="J5049" s="3" t="s">
        <v>34935</v>
      </c>
      <c r="K5049" s="4">
        <v>43960</v>
      </c>
      <c r="L5049" s="3" t="s">
        <v>34936</v>
      </c>
    </row>
    <row r="5050" spans="1:12" x14ac:dyDescent="0.2">
      <c r="A5050" s="1">
        <v>5049</v>
      </c>
      <c r="B5050" s="2" t="s">
        <v>34937</v>
      </c>
      <c r="C5050" s="2" t="s">
        <v>2399</v>
      </c>
      <c r="D5050" s="2" t="s">
        <v>11688</v>
      </c>
      <c r="E5050" s="2" t="s">
        <v>34938</v>
      </c>
      <c r="F5050" s="2" t="s">
        <v>34939</v>
      </c>
      <c r="G5050" s="2" t="s">
        <v>9747</v>
      </c>
      <c r="H5050" s="2" t="s">
        <v>34940</v>
      </c>
      <c r="I5050" s="2" t="s">
        <v>34941</v>
      </c>
      <c r="J5050" s="3" t="s">
        <v>34942</v>
      </c>
      <c r="K5050" s="4">
        <v>44709</v>
      </c>
      <c r="L5050" s="3" t="s">
        <v>34943</v>
      </c>
    </row>
    <row r="5051" spans="1:12" x14ac:dyDescent="0.2">
      <c r="A5051" s="1">
        <v>5050</v>
      </c>
      <c r="B5051" s="2" t="s">
        <v>34944</v>
      </c>
      <c r="C5051" s="2" t="s">
        <v>7062</v>
      </c>
      <c r="D5051" s="2" t="s">
        <v>22521</v>
      </c>
      <c r="E5051" s="2" t="s">
        <v>34945</v>
      </c>
      <c r="F5051" s="2" t="s">
        <v>34946</v>
      </c>
      <c r="G5051" s="2" t="s">
        <v>4116</v>
      </c>
      <c r="H5051" s="2" t="s">
        <v>34947</v>
      </c>
      <c r="I5051" s="2" t="s">
        <v>34948</v>
      </c>
      <c r="J5051" s="3" t="s">
        <v>34949</v>
      </c>
      <c r="K5051" s="4">
        <v>44660</v>
      </c>
      <c r="L5051" s="3" t="s">
        <v>34950</v>
      </c>
    </row>
    <row r="5052" spans="1:12" x14ac:dyDescent="0.2">
      <c r="A5052" s="1">
        <v>5051</v>
      </c>
      <c r="B5052" s="2" t="s">
        <v>34951</v>
      </c>
      <c r="C5052" s="2" t="s">
        <v>10859</v>
      </c>
      <c r="D5052" s="2" t="s">
        <v>10570</v>
      </c>
      <c r="E5052" s="2" t="s">
        <v>34952</v>
      </c>
      <c r="F5052" s="2" t="s">
        <v>34953</v>
      </c>
      <c r="G5052" s="2" t="s">
        <v>3679</v>
      </c>
      <c r="H5052" s="2" t="s">
        <v>34954</v>
      </c>
      <c r="I5052" s="2" t="s">
        <v>34955</v>
      </c>
      <c r="J5052" s="3" t="s">
        <v>34956</v>
      </c>
      <c r="K5052" s="4">
        <v>44631</v>
      </c>
      <c r="L5052" s="3" t="s">
        <v>34957</v>
      </c>
    </row>
    <row r="5053" spans="1:12" x14ac:dyDescent="0.2">
      <c r="A5053" s="1">
        <v>5052</v>
      </c>
      <c r="B5053" s="2" t="s">
        <v>34958</v>
      </c>
      <c r="C5053" s="2" t="s">
        <v>683</v>
      </c>
      <c r="D5053" s="2" t="s">
        <v>34959</v>
      </c>
      <c r="E5053" s="2" t="s">
        <v>34960</v>
      </c>
      <c r="F5053" s="2" t="s">
        <v>34961</v>
      </c>
      <c r="G5053" s="2" t="s">
        <v>3729</v>
      </c>
      <c r="H5053" s="2" t="s">
        <v>34962</v>
      </c>
      <c r="I5053" s="2" t="s">
        <v>34963</v>
      </c>
      <c r="J5053" s="3" t="s">
        <v>34964</v>
      </c>
      <c r="K5053" s="4">
        <v>44297</v>
      </c>
      <c r="L5053" s="3" t="s">
        <v>27738</v>
      </c>
    </row>
    <row r="5054" spans="1:12" x14ac:dyDescent="0.2">
      <c r="A5054" s="1">
        <v>5053</v>
      </c>
      <c r="B5054" s="2" t="s">
        <v>34965</v>
      </c>
      <c r="C5054" s="2" t="s">
        <v>94</v>
      </c>
      <c r="D5054" s="2" t="s">
        <v>4301</v>
      </c>
      <c r="E5054" s="2" t="s">
        <v>34966</v>
      </c>
      <c r="F5054" s="2" t="s">
        <v>34967</v>
      </c>
      <c r="G5054" s="2" t="s">
        <v>369</v>
      </c>
      <c r="H5054" s="2">
        <v>3672596342</v>
      </c>
      <c r="I5054" s="2" t="s">
        <v>34968</v>
      </c>
      <c r="J5054" s="3" t="s">
        <v>34969</v>
      </c>
      <c r="K5054" s="4">
        <v>44238</v>
      </c>
      <c r="L5054" s="3" t="s">
        <v>15562</v>
      </c>
    </row>
    <row r="5055" spans="1:12" x14ac:dyDescent="0.2">
      <c r="A5055" s="1">
        <v>5054</v>
      </c>
      <c r="B5055" s="2" t="s">
        <v>34970</v>
      </c>
      <c r="C5055" s="2" t="s">
        <v>15856</v>
      </c>
      <c r="D5055" s="2" t="s">
        <v>22378</v>
      </c>
      <c r="E5055" s="2" t="s">
        <v>34971</v>
      </c>
      <c r="F5055" s="2" t="s">
        <v>34972</v>
      </c>
      <c r="G5055" s="2" t="s">
        <v>7163</v>
      </c>
      <c r="H5055" s="2" t="s">
        <v>34973</v>
      </c>
      <c r="I5055" s="2" t="s">
        <v>34974</v>
      </c>
      <c r="J5055" s="3" t="s">
        <v>34975</v>
      </c>
      <c r="K5055" s="4">
        <v>44040</v>
      </c>
      <c r="L5055" s="3" t="s">
        <v>34976</v>
      </c>
    </row>
    <row r="5056" spans="1:12" x14ac:dyDescent="0.2">
      <c r="A5056" s="1">
        <v>5055</v>
      </c>
      <c r="B5056" s="2" t="s">
        <v>34977</v>
      </c>
      <c r="C5056" s="2" t="s">
        <v>2563</v>
      </c>
      <c r="D5056" s="2" t="s">
        <v>18332</v>
      </c>
      <c r="E5056" s="2" t="s">
        <v>34978</v>
      </c>
      <c r="F5056" s="2" t="s">
        <v>34979</v>
      </c>
      <c r="G5056" s="2" t="s">
        <v>750</v>
      </c>
      <c r="H5056" s="2" t="s">
        <v>34980</v>
      </c>
      <c r="I5056" s="2" t="s">
        <v>34981</v>
      </c>
      <c r="J5056" s="3" t="s">
        <v>34982</v>
      </c>
      <c r="K5056" s="4">
        <v>44040</v>
      </c>
      <c r="L5056" s="3" t="s">
        <v>34983</v>
      </c>
    </row>
    <row r="5057" spans="1:12" x14ac:dyDescent="0.2">
      <c r="A5057" s="1">
        <v>5056</v>
      </c>
      <c r="B5057" s="2" t="s">
        <v>34984</v>
      </c>
      <c r="C5057" s="2" t="s">
        <v>481</v>
      </c>
      <c r="D5057" s="2" t="s">
        <v>6409</v>
      </c>
      <c r="E5057" s="2" t="s">
        <v>34985</v>
      </c>
      <c r="F5057" s="2" t="s">
        <v>34986</v>
      </c>
      <c r="G5057" s="2" t="s">
        <v>2327</v>
      </c>
      <c r="H5057" s="2" t="s">
        <v>34987</v>
      </c>
      <c r="I5057" s="2">
        <f>1-74-77-3752</f>
        <v>-3902</v>
      </c>
      <c r="J5057" s="3" t="s">
        <v>34988</v>
      </c>
      <c r="K5057" s="4">
        <v>44259</v>
      </c>
      <c r="L5057" s="3" t="s">
        <v>34989</v>
      </c>
    </row>
    <row r="5058" spans="1:12" x14ac:dyDescent="0.2">
      <c r="A5058" s="1">
        <v>5057</v>
      </c>
      <c r="B5058" s="2" t="s">
        <v>34990</v>
      </c>
      <c r="C5058" s="2" t="s">
        <v>2123</v>
      </c>
      <c r="D5058" s="2" t="s">
        <v>567</v>
      </c>
      <c r="E5058" s="2" t="s">
        <v>34991</v>
      </c>
      <c r="F5058" s="2" t="s">
        <v>34992</v>
      </c>
      <c r="G5058" s="2" t="s">
        <v>501</v>
      </c>
      <c r="H5058" s="2">
        <v>7517658154</v>
      </c>
      <c r="I5058" s="2" t="s">
        <v>34993</v>
      </c>
      <c r="J5058" s="3" t="s">
        <v>34994</v>
      </c>
      <c r="K5058" s="4">
        <v>44436</v>
      </c>
      <c r="L5058" s="3" t="s">
        <v>34995</v>
      </c>
    </row>
    <row r="5059" spans="1:12" x14ac:dyDescent="0.2">
      <c r="A5059" s="1">
        <v>5058</v>
      </c>
      <c r="B5059" s="2" t="s">
        <v>34996</v>
      </c>
      <c r="C5059" s="2" t="s">
        <v>2236</v>
      </c>
      <c r="D5059" s="2" t="s">
        <v>1541</v>
      </c>
      <c r="E5059" s="2" t="s">
        <v>34997</v>
      </c>
      <c r="F5059" s="2" t="s">
        <v>34998</v>
      </c>
      <c r="G5059" s="2" t="s">
        <v>2317</v>
      </c>
      <c r="H5059" s="2" t="s">
        <v>34999</v>
      </c>
      <c r="I5059" s="2">
        <v>9994159714</v>
      </c>
      <c r="J5059" s="3" t="s">
        <v>35000</v>
      </c>
      <c r="K5059" s="4">
        <v>44580</v>
      </c>
      <c r="L5059" s="3" t="s">
        <v>35001</v>
      </c>
    </row>
    <row r="5060" spans="1:12" x14ac:dyDescent="0.2">
      <c r="A5060" s="1">
        <v>5059</v>
      </c>
      <c r="B5060" s="2" t="s">
        <v>35002</v>
      </c>
      <c r="C5060" s="2" t="s">
        <v>4183</v>
      </c>
      <c r="D5060" s="2" t="s">
        <v>6364</v>
      </c>
      <c r="E5060" s="2" t="s">
        <v>35003</v>
      </c>
      <c r="F5060" s="2" t="s">
        <v>35004</v>
      </c>
      <c r="G5060" s="2" t="s">
        <v>741</v>
      </c>
      <c r="H5060" s="2" t="s">
        <v>35005</v>
      </c>
      <c r="I5060" s="2" t="s">
        <v>35006</v>
      </c>
      <c r="J5060" s="3" t="s">
        <v>35007</v>
      </c>
      <c r="K5060" s="4">
        <v>44184</v>
      </c>
      <c r="L5060" s="3" t="s">
        <v>21637</v>
      </c>
    </row>
    <row r="5061" spans="1:12" x14ac:dyDescent="0.2">
      <c r="A5061" s="1">
        <v>5060</v>
      </c>
      <c r="B5061" s="2" t="s">
        <v>35008</v>
      </c>
      <c r="C5061" s="2" t="s">
        <v>4895</v>
      </c>
      <c r="D5061" s="2" t="s">
        <v>10570</v>
      </c>
      <c r="E5061" s="2" t="s">
        <v>34778</v>
      </c>
      <c r="F5061" s="2" t="s">
        <v>35009</v>
      </c>
      <c r="G5061" s="2" t="s">
        <v>2307</v>
      </c>
      <c r="H5061" s="2" t="s">
        <v>35010</v>
      </c>
      <c r="I5061" s="2" t="s">
        <v>35011</v>
      </c>
      <c r="J5061" s="3" t="s">
        <v>35012</v>
      </c>
      <c r="K5061" s="4">
        <v>44474</v>
      </c>
      <c r="L5061" s="3" t="s">
        <v>35013</v>
      </c>
    </row>
    <row r="5062" spans="1:12" x14ac:dyDescent="0.2">
      <c r="A5062" s="1">
        <v>5061</v>
      </c>
      <c r="B5062" s="2" t="s">
        <v>35014</v>
      </c>
      <c r="C5062" s="2" t="s">
        <v>7251</v>
      </c>
      <c r="D5062" s="2" t="s">
        <v>13732</v>
      </c>
      <c r="E5062" s="2" t="s">
        <v>35015</v>
      </c>
      <c r="F5062" s="2" t="s">
        <v>35016</v>
      </c>
      <c r="G5062" s="2" t="s">
        <v>2963</v>
      </c>
      <c r="H5062" s="2" t="s">
        <v>35017</v>
      </c>
      <c r="I5062" s="2" t="s">
        <v>35018</v>
      </c>
      <c r="J5062" s="3" t="s">
        <v>35019</v>
      </c>
      <c r="K5062" s="4">
        <v>44012</v>
      </c>
      <c r="L5062" s="3" t="s">
        <v>35020</v>
      </c>
    </row>
    <row r="5063" spans="1:12" x14ac:dyDescent="0.2">
      <c r="A5063" s="1">
        <v>5062</v>
      </c>
      <c r="B5063" s="2" t="s">
        <v>35021</v>
      </c>
      <c r="C5063" s="2" t="s">
        <v>4055</v>
      </c>
      <c r="D5063" s="2" t="s">
        <v>10160</v>
      </c>
      <c r="E5063" s="2" t="s">
        <v>35022</v>
      </c>
      <c r="F5063" s="2" t="s">
        <v>35023</v>
      </c>
      <c r="G5063" s="2" t="s">
        <v>5163</v>
      </c>
      <c r="H5063" s="2" t="s">
        <v>35024</v>
      </c>
      <c r="I5063" s="2" t="s">
        <v>35025</v>
      </c>
      <c r="J5063" s="3" t="s">
        <v>35026</v>
      </c>
      <c r="K5063" s="4">
        <v>44015</v>
      </c>
      <c r="L5063" s="3" t="s">
        <v>35027</v>
      </c>
    </row>
    <row r="5064" spans="1:12" x14ac:dyDescent="0.2">
      <c r="A5064" s="1">
        <v>5063</v>
      </c>
      <c r="B5064" s="2" t="s">
        <v>35028</v>
      </c>
      <c r="C5064" s="2" t="s">
        <v>7026</v>
      </c>
      <c r="D5064" s="2" t="s">
        <v>9681</v>
      </c>
      <c r="E5064" s="2" t="s">
        <v>35029</v>
      </c>
      <c r="F5064" s="2" t="s">
        <v>35030</v>
      </c>
      <c r="G5064" s="2" t="s">
        <v>27</v>
      </c>
      <c r="H5064" s="2" t="s">
        <v>35031</v>
      </c>
      <c r="I5064" s="2" t="s">
        <v>35032</v>
      </c>
      <c r="J5064" s="3" t="s">
        <v>35033</v>
      </c>
      <c r="K5064" s="4">
        <v>44632</v>
      </c>
      <c r="L5064" s="3" t="s">
        <v>35034</v>
      </c>
    </row>
    <row r="5065" spans="1:12" x14ac:dyDescent="0.2">
      <c r="A5065" s="1">
        <v>5064</v>
      </c>
      <c r="B5065" s="2" t="s">
        <v>35035</v>
      </c>
      <c r="C5065" s="2" t="s">
        <v>5221</v>
      </c>
      <c r="D5065" s="2" t="s">
        <v>15249</v>
      </c>
      <c r="E5065" s="2" t="s">
        <v>35036</v>
      </c>
      <c r="F5065" s="2" t="s">
        <v>35037</v>
      </c>
      <c r="G5065" s="2" t="s">
        <v>741</v>
      </c>
      <c r="H5065" s="2" t="s">
        <v>35038</v>
      </c>
      <c r="I5065" s="2" t="s">
        <v>35039</v>
      </c>
      <c r="J5065" s="3" t="s">
        <v>35040</v>
      </c>
      <c r="K5065" s="4">
        <v>44159</v>
      </c>
      <c r="L5065" s="3" t="s">
        <v>35041</v>
      </c>
    </row>
    <row r="5066" spans="1:12" x14ac:dyDescent="0.2">
      <c r="A5066" s="1">
        <v>5065</v>
      </c>
      <c r="B5066" s="2" t="s">
        <v>35042</v>
      </c>
      <c r="C5066" s="2" t="s">
        <v>4895</v>
      </c>
      <c r="D5066" s="2" t="s">
        <v>7303</v>
      </c>
      <c r="E5066" s="2" t="s">
        <v>35043</v>
      </c>
      <c r="F5066" s="2" t="s">
        <v>35044</v>
      </c>
      <c r="G5066" s="2" t="s">
        <v>2255</v>
      </c>
      <c r="H5066" s="2" t="s">
        <v>35045</v>
      </c>
      <c r="I5066" s="2" t="s">
        <v>35046</v>
      </c>
      <c r="J5066" s="3" t="s">
        <v>35047</v>
      </c>
      <c r="K5066" s="4">
        <v>44455</v>
      </c>
      <c r="L5066" s="3" t="s">
        <v>35048</v>
      </c>
    </row>
    <row r="5067" spans="1:12" x14ac:dyDescent="0.2">
      <c r="A5067" s="1">
        <v>5066</v>
      </c>
      <c r="B5067" s="2" t="s">
        <v>35049</v>
      </c>
      <c r="C5067" s="2" t="s">
        <v>12668</v>
      </c>
      <c r="D5067" s="2" t="s">
        <v>8021</v>
      </c>
      <c r="E5067" s="2" t="s">
        <v>35050</v>
      </c>
      <c r="F5067" s="2" t="s">
        <v>35051</v>
      </c>
      <c r="G5067" s="2" t="s">
        <v>89</v>
      </c>
      <c r="H5067" s="2">
        <v>8872066119</v>
      </c>
      <c r="I5067" s="2" t="s">
        <v>35052</v>
      </c>
      <c r="J5067" s="3" t="s">
        <v>35053</v>
      </c>
      <c r="K5067" s="4">
        <v>44079</v>
      </c>
      <c r="L5067" s="3" t="s">
        <v>35054</v>
      </c>
    </row>
    <row r="5068" spans="1:12" x14ac:dyDescent="0.2">
      <c r="A5068" s="1">
        <v>5067</v>
      </c>
      <c r="B5068" s="2" t="s">
        <v>35055</v>
      </c>
      <c r="C5068" s="2" t="s">
        <v>3410</v>
      </c>
      <c r="D5068" s="2" t="s">
        <v>15710</v>
      </c>
      <c r="E5068" s="2" t="s">
        <v>35056</v>
      </c>
      <c r="F5068" s="2" t="s">
        <v>35057</v>
      </c>
      <c r="G5068" s="2" t="s">
        <v>530</v>
      </c>
      <c r="H5068" s="2" t="s">
        <v>35058</v>
      </c>
      <c r="I5068" s="2" t="s">
        <v>35059</v>
      </c>
      <c r="J5068" s="3" t="s">
        <v>35060</v>
      </c>
      <c r="K5068" s="4">
        <v>44197</v>
      </c>
      <c r="L5068" s="3" t="s">
        <v>35061</v>
      </c>
    </row>
    <row r="5069" spans="1:12" x14ac:dyDescent="0.2">
      <c r="A5069" s="1">
        <v>5068</v>
      </c>
      <c r="B5069" s="2" t="s">
        <v>35062</v>
      </c>
      <c r="C5069" s="2" t="s">
        <v>3401</v>
      </c>
      <c r="D5069" s="2" t="s">
        <v>12927</v>
      </c>
      <c r="E5069" s="2" t="s">
        <v>35063</v>
      </c>
      <c r="F5069" s="2" t="s">
        <v>35064</v>
      </c>
      <c r="G5069" s="2" t="s">
        <v>560</v>
      </c>
      <c r="H5069" s="2" t="s">
        <v>35065</v>
      </c>
      <c r="I5069" s="2" t="s">
        <v>35066</v>
      </c>
      <c r="J5069" s="3" t="s">
        <v>35067</v>
      </c>
      <c r="K5069" s="4">
        <v>43915</v>
      </c>
      <c r="L5069" s="3" t="s">
        <v>5978</v>
      </c>
    </row>
    <row r="5070" spans="1:12" x14ac:dyDescent="0.2">
      <c r="A5070" s="1">
        <v>5069</v>
      </c>
      <c r="B5070" s="2" t="s">
        <v>35068</v>
      </c>
      <c r="C5070" s="2" t="s">
        <v>5684</v>
      </c>
      <c r="D5070" s="2" t="s">
        <v>14659</v>
      </c>
      <c r="E5070" s="2" t="s">
        <v>35069</v>
      </c>
      <c r="F5070" s="2" t="s">
        <v>35070</v>
      </c>
      <c r="G5070" s="2" t="s">
        <v>1846</v>
      </c>
      <c r="H5070" s="2" t="s">
        <v>35071</v>
      </c>
      <c r="I5070" s="2" t="s">
        <v>35072</v>
      </c>
      <c r="J5070" s="3" t="s">
        <v>35073</v>
      </c>
      <c r="K5070" s="4">
        <v>44525</v>
      </c>
      <c r="L5070" s="3" t="s">
        <v>35074</v>
      </c>
    </row>
    <row r="5071" spans="1:12" x14ac:dyDescent="0.2">
      <c r="A5071" s="1">
        <v>5070</v>
      </c>
      <c r="B5071" s="2" t="s">
        <v>35075</v>
      </c>
      <c r="C5071" s="2" t="s">
        <v>11265</v>
      </c>
      <c r="D5071" s="2" t="s">
        <v>17193</v>
      </c>
      <c r="E5071" s="2" t="s">
        <v>8498</v>
      </c>
      <c r="F5071" s="2" t="s">
        <v>35076</v>
      </c>
      <c r="G5071" s="2" t="s">
        <v>1618</v>
      </c>
      <c r="H5071" s="2" t="s">
        <v>35077</v>
      </c>
      <c r="I5071" s="2" t="s">
        <v>35078</v>
      </c>
      <c r="J5071" s="3" t="s">
        <v>35079</v>
      </c>
      <c r="K5071" s="4">
        <v>44532</v>
      </c>
      <c r="L5071" s="3" t="s">
        <v>21164</v>
      </c>
    </row>
    <row r="5072" spans="1:12" x14ac:dyDescent="0.2">
      <c r="A5072" s="1">
        <v>5071</v>
      </c>
      <c r="B5072" s="2" t="s">
        <v>35080</v>
      </c>
      <c r="C5072" s="2" t="s">
        <v>33396</v>
      </c>
      <c r="D5072" s="2" t="s">
        <v>5398</v>
      </c>
      <c r="E5072" s="2" t="s">
        <v>35081</v>
      </c>
      <c r="F5072" s="2" t="s">
        <v>35082</v>
      </c>
      <c r="G5072" s="2" t="s">
        <v>779</v>
      </c>
      <c r="H5072" s="2" t="s">
        <v>35083</v>
      </c>
      <c r="I5072" s="2" t="s">
        <v>35084</v>
      </c>
      <c r="J5072" s="3" t="s">
        <v>35085</v>
      </c>
      <c r="K5072" s="4">
        <v>44687</v>
      </c>
      <c r="L5072" s="3" t="s">
        <v>35086</v>
      </c>
    </row>
    <row r="5073" spans="1:12" x14ac:dyDescent="0.2">
      <c r="A5073" s="1">
        <v>5072</v>
      </c>
      <c r="B5073" s="2" t="s">
        <v>35087</v>
      </c>
      <c r="C5073" s="2" t="s">
        <v>346</v>
      </c>
      <c r="D5073" s="2" t="s">
        <v>1288</v>
      </c>
      <c r="E5073" s="2" t="s">
        <v>35088</v>
      </c>
      <c r="F5073" s="2" t="s">
        <v>11541</v>
      </c>
      <c r="G5073" s="2" t="s">
        <v>2963</v>
      </c>
      <c r="H5073" s="2" t="s">
        <v>35089</v>
      </c>
      <c r="I5073" s="2" t="s">
        <v>35090</v>
      </c>
      <c r="J5073" s="3" t="s">
        <v>35091</v>
      </c>
      <c r="K5073" s="4">
        <v>44407</v>
      </c>
      <c r="L5073" s="3" t="s">
        <v>9336</v>
      </c>
    </row>
    <row r="5074" spans="1:12" x14ac:dyDescent="0.2">
      <c r="A5074" s="1">
        <v>5073</v>
      </c>
      <c r="B5074" s="2" t="s">
        <v>35092</v>
      </c>
      <c r="C5074" s="2" t="s">
        <v>13561</v>
      </c>
      <c r="D5074" s="2" t="s">
        <v>15780</v>
      </c>
      <c r="E5074" s="2" t="s">
        <v>35093</v>
      </c>
      <c r="F5074" s="2" t="s">
        <v>18436</v>
      </c>
      <c r="G5074" s="2" t="s">
        <v>171</v>
      </c>
      <c r="H5074" s="2" t="s">
        <v>35094</v>
      </c>
      <c r="I5074" s="2" t="s">
        <v>35095</v>
      </c>
      <c r="J5074" s="3" t="s">
        <v>35096</v>
      </c>
      <c r="K5074" s="4">
        <v>44685</v>
      </c>
      <c r="L5074" s="3" t="s">
        <v>35097</v>
      </c>
    </row>
    <row r="5075" spans="1:12" x14ac:dyDescent="0.2">
      <c r="A5075" s="1">
        <v>5074</v>
      </c>
      <c r="B5075" s="2" t="s">
        <v>35098</v>
      </c>
      <c r="C5075" s="2" t="s">
        <v>3505</v>
      </c>
      <c r="D5075" s="2" t="s">
        <v>10060</v>
      </c>
      <c r="E5075" s="2" t="s">
        <v>35099</v>
      </c>
      <c r="F5075" s="2" t="s">
        <v>35100</v>
      </c>
      <c r="G5075" s="2" t="s">
        <v>5917</v>
      </c>
      <c r="H5075" s="2" t="s">
        <v>35101</v>
      </c>
      <c r="I5075" s="2" t="s">
        <v>35102</v>
      </c>
      <c r="J5075" s="3" t="s">
        <v>35103</v>
      </c>
      <c r="K5075" s="4">
        <v>44294</v>
      </c>
      <c r="L5075" s="3" t="s">
        <v>35104</v>
      </c>
    </row>
    <row r="5076" spans="1:12" x14ac:dyDescent="0.2">
      <c r="A5076" s="1">
        <v>5075</v>
      </c>
      <c r="B5076" s="2" t="s">
        <v>35105</v>
      </c>
      <c r="C5076" s="2" t="s">
        <v>2743</v>
      </c>
      <c r="D5076" s="2" t="s">
        <v>416</v>
      </c>
      <c r="E5076" s="2" t="s">
        <v>35106</v>
      </c>
      <c r="F5076" s="2" t="s">
        <v>35107</v>
      </c>
      <c r="G5076" s="2" t="s">
        <v>1811</v>
      </c>
      <c r="H5076" s="2">
        <v>6319586999</v>
      </c>
      <c r="I5076" s="2" t="s">
        <v>35108</v>
      </c>
      <c r="J5076" s="3" t="s">
        <v>35109</v>
      </c>
      <c r="K5076" s="4">
        <v>44409</v>
      </c>
      <c r="L5076" s="3" t="s">
        <v>35110</v>
      </c>
    </row>
    <row r="5077" spans="1:12" x14ac:dyDescent="0.2">
      <c r="A5077" s="1">
        <v>5076</v>
      </c>
      <c r="B5077" s="2" t="s">
        <v>35111</v>
      </c>
      <c r="C5077" s="2" t="s">
        <v>1681</v>
      </c>
      <c r="D5077" s="2" t="s">
        <v>6577</v>
      </c>
      <c r="E5077" s="2" t="s">
        <v>35112</v>
      </c>
      <c r="F5077" s="2" t="s">
        <v>35113</v>
      </c>
      <c r="G5077" s="2" t="s">
        <v>1973</v>
      </c>
      <c r="H5077" s="2" t="s">
        <v>35114</v>
      </c>
      <c r="I5077" s="2" t="s">
        <v>35115</v>
      </c>
      <c r="J5077" s="3" t="s">
        <v>35116</v>
      </c>
      <c r="K5077" s="4">
        <v>44118</v>
      </c>
      <c r="L5077" s="3" t="s">
        <v>10606</v>
      </c>
    </row>
    <row r="5078" spans="1:12" x14ac:dyDescent="0.2">
      <c r="A5078" s="1">
        <v>5077</v>
      </c>
      <c r="B5078" s="2" t="s">
        <v>35117</v>
      </c>
      <c r="C5078" s="2" t="s">
        <v>8578</v>
      </c>
      <c r="D5078" s="2" t="s">
        <v>1246</v>
      </c>
      <c r="E5078" s="2" t="s">
        <v>35118</v>
      </c>
      <c r="F5078" s="2" t="s">
        <v>35119</v>
      </c>
      <c r="G5078" s="2" t="s">
        <v>2089</v>
      </c>
      <c r="H5078" s="2" t="s">
        <v>35120</v>
      </c>
      <c r="I5078" s="2" t="s">
        <v>35121</v>
      </c>
      <c r="J5078" s="3" t="s">
        <v>35122</v>
      </c>
      <c r="K5078" s="4">
        <v>44157</v>
      </c>
      <c r="L5078" s="3" t="s">
        <v>35123</v>
      </c>
    </row>
    <row r="5079" spans="1:12" x14ac:dyDescent="0.2">
      <c r="A5079" s="1">
        <v>5078</v>
      </c>
      <c r="B5079" s="2" t="s">
        <v>35124</v>
      </c>
      <c r="C5079" s="2" t="s">
        <v>5922</v>
      </c>
      <c r="D5079" s="2" t="s">
        <v>5349</v>
      </c>
      <c r="E5079" s="2" t="s">
        <v>35125</v>
      </c>
      <c r="F5079" s="2" t="s">
        <v>35126</v>
      </c>
      <c r="G5079" s="2" t="s">
        <v>4507</v>
      </c>
      <c r="H5079" s="2">
        <f>1-252-797-2835</f>
        <v>-3883</v>
      </c>
      <c r="I5079" s="2" t="s">
        <v>35127</v>
      </c>
      <c r="J5079" s="3" t="s">
        <v>35128</v>
      </c>
      <c r="K5079" s="4">
        <v>43977</v>
      </c>
      <c r="L5079" s="3" t="s">
        <v>35129</v>
      </c>
    </row>
    <row r="5080" spans="1:12" x14ac:dyDescent="0.2">
      <c r="A5080" s="1">
        <v>5079</v>
      </c>
      <c r="B5080" s="2" t="s">
        <v>35130</v>
      </c>
      <c r="C5080" s="2" t="s">
        <v>21158</v>
      </c>
      <c r="D5080" s="2" t="s">
        <v>2039</v>
      </c>
      <c r="E5080" s="2" t="s">
        <v>35131</v>
      </c>
      <c r="F5080" s="2" t="s">
        <v>35132</v>
      </c>
      <c r="G5080" s="2" t="s">
        <v>1618</v>
      </c>
      <c r="H5080" s="2" t="s">
        <v>35133</v>
      </c>
      <c r="I5080" s="2" t="s">
        <v>35134</v>
      </c>
      <c r="J5080" s="3" t="s">
        <v>35135</v>
      </c>
      <c r="K5080" s="4">
        <v>44215</v>
      </c>
      <c r="L5080" s="3" t="s">
        <v>35136</v>
      </c>
    </row>
    <row r="5081" spans="1:12" x14ac:dyDescent="0.2">
      <c r="A5081" s="1">
        <v>5080</v>
      </c>
      <c r="B5081" s="2" t="s">
        <v>35137</v>
      </c>
      <c r="C5081" s="2" t="s">
        <v>1930</v>
      </c>
      <c r="D5081" s="2" t="s">
        <v>1624</v>
      </c>
      <c r="E5081" s="2" t="s">
        <v>35138</v>
      </c>
      <c r="F5081" s="2" t="s">
        <v>35139</v>
      </c>
      <c r="G5081" s="2" t="s">
        <v>217</v>
      </c>
      <c r="H5081" s="2" t="s">
        <v>35140</v>
      </c>
      <c r="I5081" s="2" t="s">
        <v>35141</v>
      </c>
      <c r="J5081" s="3" t="s">
        <v>35142</v>
      </c>
      <c r="K5081" s="4">
        <v>44539</v>
      </c>
      <c r="L5081" s="3" t="s">
        <v>12456</v>
      </c>
    </row>
    <row r="5082" spans="1:12" x14ac:dyDescent="0.2">
      <c r="A5082" s="1">
        <v>5081</v>
      </c>
      <c r="B5082" s="2" t="s">
        <v>35143</v>
      </c>
      <c r="C5082" s="2" t="s">
        <v>7496</v>
      </c>
      <c r="D5082" s="2" t="s">
        <v>9322</v>
      </c>
      <c r="E5082" s="2" t="s">
        <v>35144</v>
      </c>
      <c r="F5082" s="2" t="s">
        <v>5512</v>
      </c>
      <c r="G5082" s="2" t="s">
        <v>4778</v>
      </c>
      <c r="H5082" s="2">
        <v>6791213549</v>
      </c>
      <c r="I5082" s="2" t="s">
        <v>35145</v>
      </c>
      <c r="J5082" s="3" t="s">
        <v>35146</v>
      </c>
      <c r="K5082" s="4">
        <v>44134</v>
      </c>
      <c r="L5082" s="3" t="s">
        <v>35147</v>
      </c>
    </row>
    <row r="5083" spans="1:12" x14ac:dyDescent="0.2">
      <c r="A5083" s="1">
        <v>5082</v>
      </c>
      <c r="B5083" s="2" t="s">
        <v>35148</v>
      </c>
      <c r="C5083" s="2" t="s">
        <v>5964</v>
      </c>
      <c r="D5083" s="2" t="s">
        <v>12927</v>
      </c>
      <c r="E5083" s="2" t="s">
        <v>35149</v>
      </c>
      <c r="F5083" s="2" t="s">
        <v>35150</v>
      </c>
      <c r="G5083" s="2" t="s">
        <v>476</v>
      </c>
      <c r="H5083" s="2" t="s">
        <v>35151</v>
      </c>
      <c r="I5083" s="2" t="s">
        <v>35152</v>
      </c>
      <c r="J5083" s="3" t="s">
        <v>35153</v>
      </c>
      <c r="K5083" s="4">
        <v>44608</v>
      </c>
      <c r="L5083" s="3" t="s">
        <v>35154</v>
      </c>
    </row>
    <row r="5084" spans="1:12" x14ac:dyDescent="0.2">
      <c r="A5084" s="1">
        <v>5083</v>
      </c>
      <c r="B5084" s="2" t="s">
        <v>35155</v>
      </c>
      <c r="C5084" s="2" t="s">
        <v>2805</v>
      </c>
      <c r="D5084" s="2" t="s">
        <v>10450</v>
      </c>
      <c r="E5084" s="2" t="s">
        <v>35156</v>
      </c>
      <c r="F5084" s="2" t="s">
        <v>35157</v>
      </c>
      <c r="G5084" s="2" t="s">
        <v>6200</v>
      </c>
      <c r="H5084" s="2" t="s">
        <v>35158</v>
      </c>
      <c r="I5084" s="2" t="s">
        <v>35159</v>
      </c>
      <c r="J5084" s="3" t="s">
        <v>35160</v>
      </c>
      <c r="K5084" s="4">
        <v>44121</v>
      </c>
      <c r="L5084" s="3" t="s">
        <v>33369</v>
      </c>
    </row>
    <row r="5085" spans="1:12" x14ac:dyDescent="0.2">
      <c r="A5085" s="1">
        <v>5084</v>
      </c>
      <c r="B5085" s="2" t="s">
        <v>35161</v>
      </c>
      <c r="C5085" s="2" t="s">
        <v>4838</v>
      </c>
      <c r="D5085" s="2" t="s">
        <v>6156</v>
      </c>
      <c r="E5085" s="2" t="s">
        <v>35162</v>
      </c>
      <c r="F5085" s="2" t="s">
        <v>35163</v>
      </c>
      <c r="G5085" s="2" t="s">
        <v>11135</v>
      </c>
      <c r="H5085" s="2" t="s">
        <v>35164</v>
      </c>
      <c r="I5085" s="2" t="s">
        <v>35165</v>
      </c>
      <c r="J5085" s="3" t="s">
        <v>35166</v>
      </c>
      <c r="K5085" s="4">
        <v>44356</v>
      </c>
      <c r="L5085" s="3" t="s">
        <v>35167</v>
      </c>
    </row>
    <row r="5086" spans="1:12" x14ac:dyDescent="0.2">
      <c r="A5086" s="1">
        <v>5085</v>
      </c>
      <c r="B5086" s="2" t="s">
        <v>35168</v>
      </c>
      <c r="C5086" s="2" t="s">
        <v>263</v>
      </c>
      <c r="D5086" s="2" t="s">
        <v>1165</v>
      </c>
      <c r="E5086" s="2" t="s">
        <v>35169</v>
      </c>
      <c r="F5086" s="2" t="s">
        <v>35170</v>
      </c>
      <c r="G5086" s="2" t="s">
        <v>200</v>
      </c>
      <c r="H5086" s="2" t="s">
        <v>35171</v>
      </c>
      <c r="I5086" s="2" t="s">
        <v>35172</v>
      </c>
      <c r="J5086" s="3" t="s">
        <v>35173</v>
      </c>
      <c r="K5086" s="4">
        <v>44673</v>
      </c>
      <c r="L5086" s="3" t="s">
        <v>35174</v>
      </c>
    </row>
    <row r="5087" spans="1:12" x14ac:dyDescent="0.2">
      <c r="A5087" s="1">
        <v>5086</v>
      </c>
      <c r="B5087" s="2" t="s">
        <v>35175</v>
      </c>
      <c r="C5087" s="2" t="s">
        <v>1520</v>
      </c>
      <c r="D5087" s="2" t="s">
        <v>13923</v>
      </c>
      <c r="E5087" s="2" t="s">
        <v>35176</v>
      </c>
      <c r="F5087" s="2" t="s">
        <v>35177</v>
      </c>
      <c r="G5087" s="2" t="s">
        <v>369</v>
      </c>
      <c r="H5087" s="2">
        <v>9044849616</v>
      </c>
      <c r="I5087" s="2" t="s">
        <v>35178</v>
      </c>
      <c r="J5087" s="3" t="s">
        <v>35179</v>
      </c>
      <c r="K5087" s="4">
        <v>44241</v>
      </c>
      <c r="L5087" s="3" t="s">
        <v>35180</v>
      </c>
    </row>
    <row r="5088" spans="1:12" x14ac:dyDescent="0.2">
      <c r="A5088" s="1">
        <v>5087</v>
      </c>
      <c r="B5088" s="2" t="s">
        <v>35181</v>
      </c>
      <c r="C5088" s="2" t="s">
        <v>5577</v>
      </c>
      <c r="D5088" s="2" t="s">
        <v>16510</v>
      </c>
      <c r="E5088" s="2" t="s">
        <v>35182</v>
      </c>
      <c r="F5088" s="2" t="s">
        <v>35183</v>
      </c>
      <c r="G5088" s="2" t="s">
        <v>6640</v>
      </c>
      <c r="H5088" s="2">
        <v>6789256093</v>
      </c>
      <c r="I5088" s="2">
        <v>3897711337</v>
      </c>
      <c r="J5088" s="3" t="s">
        <v>35184</v>
      </c>
      <c r="K5088" s="4">
        <v>44249</v>
      </c>
      <c r="L5088" s="3" t="s">
        <v>35185</v>
      </c>
    </row>
    <row r="5089" spans="1:12" x14ac:dyDescent="0.2">
      <c r="A5089" s="1">
        <v>5088</v>
      </c>
      <c r="B5089" s="2" t="s">
        <v>35186</v>
      </c>
      <c r="C5089" s="2" t="s">
        <v>2004</v>
      </c>
      <c r="D5089" s="2" t="s">
        <v>2659</v>
      </c>
      <c r="E5089" s="2" t="s">
        <v>35187</v>
      </c>
      <c r="F5089" s="2" t="s">
        <v>35188</v>
      </c>
      <c r="G5089" s="2" t="s">
        <v>5010</v>
      </c>
      <c r="H5089" s="2" t="s">
        <v>35189</v>
      </c>
      <c r="I5089" s="2" t="s">
        <v>35190</v>
      </c>
      <c r="J5089" s="3" t="s">
        <v>35191</v>
      </c>
      <c r="K5089" s="4">
        <v>44573</v>
      </c>
      <c r="L5089" s="3" t="s">
        <v>35192</v>
      </c>
    </row>
    <row r="5090" spans="1:12" x14ac:dyDescent="0.2">
      <c r="A5090" s="1">
        <v>5089</v>
      </c>
      <c r="B5090" s="2" t="s">
        <v>35193</v>
      </c>
      <c r="C5090" s="2" t="s">
        <v>8649</v>
      </c>
      <c r="D5090" s="2" t="s">
        <v>5243</v>
      </c>
      <c r="E5090" s="2" t="s">
        <v>35194</v>
      </c>
      <c r="F5090" s="2" t="s">
        <v>35195</v>
      </c>
      <c r="G5090" s="2" t="s">
        <v>44</v>
      </c>
      <c r="H5090" s="2" t="s">
        <v>35196</v>
      </c>
      <c r="I5090" s="2" t="s">
        <v>35197</v>
      </c>
      <c r="J5090" s="3" t="s">
        <v>35198</v>
      </c>
      <c r="K5090" s="4">
        <v>44266</v>
      </c>
      <c r="L5090" s="3" t="s">
        <v>35199</v>
      </c>
    </row>
    <row r="5091" spans="1:12" x14ac:dyDescent="0.2">
      <c r="A5091" s="1">
        <v>5090</v>
      </c>
      <c r="B5091" s="2" t="s">
        <v>35200</v>
      </c>
      <c r="C5091" s="2" t="s">
        <v>11330</v>
      </c>
      <c r="D5091" s="2" t="s">
        <v>8021</v>
      </c>
      <c r="E5091" s="2" t="s">
        <v>35201</v>
      </c>
      <c r="F5091" s="2" t="s">
        <v>17114</v>
      </c>
      <c r="G5091" s="2" t="s">
        <v>1023</v>
      </c>
      <c r="H5091" s="2" t="s">
        <v>35202</v>
      </c>
      <c r="I5091" s="2" t="s">
        <v>35203</v>
      </c>
      <c r="J5091" s="3" t="s">
        <v>35204</v>
      </c>
      <c r="K5091" s="4">
        <v>44045</v>
      </c>
      <c r="L5091" s="3" t="s">
        <v>35205</v>
      </c>
    </row>
    <row r="5092" spans="1:12" x14ac:dyDescent="0.2">
      <c r="A5092" s="1">
        <v>5091</v>
      </c>
      <c r="B5092" s="2" t="s">
        <v>35206</v>
      </c>
      <c r="C5092" s="2" t="s">
        <v>1614</v>
      </c>
      <c r="D5092" s="2" t="s">
        <v>1979</v>
      </c>
      <c r="E5092" s="2" t="s">
        <v>35207</v>
      </c>
      <c r="F5092" s="2" t="s">
        <v>35208</v>
      </c>
      <c r="G5092" s="2" t="s">
        <v>1552</v>
      </c>
      <c r="H5092" s="2" t="s">
        <v>35209</v>
      </c>
      <c r="I5092" s="2" t="s">
        <v>35210</v>
      </c>
      <c r="J5092" s="3" t="s">
        <v>35211</v>
      </c>
      <c r="K5092" s="4">
        <v>44389</v>
      </c>
      <c r="L5092" s="3" t="s">
        <v>27338</v>
      </c>
    </row>
    <row r="5093" spans="1:12" x14ac:dyDescent="0.2">
      <c r="A5093" s="1">
        <v>5092</v>
      </c>
      <c r="B5093" s="2" t="s">
        <v>35212</v>
      </c>
      <c r="C5093" s="2" t="s">
        <v>11330</v>
      </c>
      <c r="D5093" s="2" t="s">
        <v>13647</v>
      </c>
      <c r="E5093" s="2" t="s">
        <v>35213</v>
      </c>
      <c r="F5093" s="2" t="s">
        <v>35214</v>
      </c>
      <c r="G5093" s="2" t="s">
        <v>419</v>
      </c>
      <c r="H5093" s="2">
        <v>9404368037</v>
      </c>
      <c r="I5093" s="2" t="s">
        <v>35215</v>
      </c>
      <c r="J5093" s="3" t="s">
        <v>35216</v>
      </c>
      <c r="K5093" s="4">
        <v>44472</v>
      </c>
      <c r="L5093" s="3" t="s">
        <v>35217</v>
      </c>
    </row>
    <row r="5094" spans="1:12" x14ac:dyDescent="0.2">
      <c r="A5094" s="1">
        <v>5093</v>
      </c>
      <c r="B5094" s="2" t="s">
        <v>35218</v>
      </c>
      <c r="C5094" s="2" t="s">
        <v>5446</v>
      </c>
      <c r="D5094" s="2" t="s">
        <v>3012</v>
      </c>
      <c r="E5094" s="2" t="s">
        <v>35219</v>
      </c>
      <c r="F5094" s="2" t="s">
        <v>35220</v>
      </c>
      <c r="G5094" s="2" t="s">
        <v>1013</v>
      </c>
      <c r="H5094" s="2">
        <v>7529547338</v>
      </c>
      <c r="I5094" s="2" t="s">
        <v>35221</v>
      </c>
      <c r="J5094" s="3" t="s">
        <v>35222</v>
      </c>
      <c r="K5094" s="4">
        <v>44670</v>
      </c>
      <c r="L5094" s="3" t="s">
        <v>35223</v>
      </c>
    </row>
    <row r="5095" spans="1:12" x14ac:dyDescent="0.2">
      <c r="A5095" s="1">
        <v>5094</v>
      </c>
      <c r="B5095" s="2" t="s">
        <v>35224</v>
      </c>
      <c r="C5095" s="2" t="s">
        <v>3521</v>
      </c>
      <c r="D5095" s="2" t="s">
        <v>3709</v>
      </c>
      <c r="E5095" s="2" t="s">
        <v>27815</v>
      </c>
      <c r="F5095" s="2" t="s">
        <v>35225</v>
      </c>
      <c r="G5095" s="2" t="s">
        <v>330</v>
      </c>
      <c r="H5095" s="2" t="s">
        <v>35226</v>
      </c>
      <c r="I5095" s="2" t="s">
        <v>35227</v>
      </c>
      <c r="J5095" s="3" t="s">
        <v>35228</v>
      </c>
      <c r="K5095" s="4">
        <v>44356</v>
      </c>
      <c r="L5095" s="3" t="s">
        <v>35229</v>
      </c>
    </row>
    <row r="5096" spans="1:12" x14ac:dyDescent="0.2">
      <c r="A5096" s="1">
        <v>5095</v>
      </c>
      <c r="B5096" s="2" t="s">
        <v>35230</v>
      </c>
      <c r="C5096" s="2" t="s">
        <v>2399</v>
      </c>
      <c r="D5096" s="2" t="s">
        <v>926</v>
      </c>
      <c r="E5096" s="2" t="s">
        <v>35231</v>
      </c>
      <c r="F5096" s="2" t="s">
        <v>35232</v>
      </c>
      <c r="G5096" s="2" t="s">
        <v>570</v>
      </c>
      <c r="H5096" s="2" t="s">
        <v>35233</v>
      </c>
      <c r="I5096" s="2" t="s">
        <v>35234</v>
      </c>
      <c r="J5096" s="3" t="s">
        <v>35235</v>
      </c>
      <c r="K5096" s="4">
        <v>43936</v>
      </c>
      <c r="L5096" s="3" t="s">
        <v>35236</v>
      </c>
    </row>
    <row r="5097" spans="1:12" x14ac:dyDescent="0.2">
      <c r="A5097" s="1">
        <v>5096</v>
      </c>
      <c r="B5097" s="2" t="s">
        <v>35237</v>
      </c>
      <c r="C5097" s="2" t="s">
        <v>9540</v>
      </c>
      <c r="D5097" s="2" t="s">
        <v>10809</v>
      </c>
      <c r="E5097" s="2" t="s">
        <v>35238</v>
      </c>
      <c r="F5097" s="2" t="s">
        <v>35239</v>
      </c>
      <c r="G5097" s="2" t="s">
        <v>3568</v>
      </c>
      <c r="H5097" s="2">
        <v>305636098</v>
      </c>
      <c r="I5097" s="2" t="s">
        <v>35240</v>
      </c>
      <c r="J5097" s="3" t="s">
        <v>35241</v>
      </c>
      <c r="K5097" s="4">
        <v>44667</v>
      </c>
      <c r="L5097" s="3" t="s">
        <v>35242</v>
      </c>
    </row>
    <row r="5098" spans="1:12" x14ac:dyDescent="0.2">
      <c r="A5098" s="1">
        <v>5097</v>
      </c>
      <c r="B5098" s="2" t="s">
        <v>35243</v>
      </c>
      <c r="C5098" s="2" t="s">
        <v>4475</v>
      </c>
      <c r="D5098" s="2" t="s">
        <v>3744</v>
      </c>
      <c r="E5098" s="2" t="s">
        <v>35244</v>
      </c>
      <c r="F5098" s="2" t="s">
        <v>35245</v>
      </c>
      <c r="G5098" s="2" t="s">
        <v>1032</v>
      </c>
      <c r="H5098" s="2" t="s">
        <v>35246</v>
      </c>
      <c r="I5098" s="2" t="s">
        <v>35247</v>
      </c>
      <c r="J5098" s="3" t="s">
        <v>35248</v>
      </c>
      <c r="K5098" s="4">
        <v>44505</v>
      </c>
      <c r="L5098" s="3" t="s">
        <v>35249</v>
      </c>
    </row>
    <row r="5099" spans="1:12" x14ac:dyDescent="0.2">
      <c r="A5099" s="1">
        <v>5098</v>
      </c>
      <c r="B5099" s="2" t="s">
        <v>35250</v>
      </c>
      <c r="C5099" s="2" t="s">
        <v>6214</v>
      </c>
      <c r="D5099" s="2" t="s">
        <v>2503</v>
      </c>
      <c r="E5099" s="2" t="s">
        <v>35251</v>
      </c>
      <c r="F5099" s="2" t="s">
        <v>35252</v>
      </c>
      <c r="G5099" s="2" t="s">
        <v>447</v>
      </c>
      <c r="H5099" s="2" t="s">
        <v>35253</v>
      </c>
      <c r="I5099" s="2" t="s">
        <v>35254</v>
      </c>
      <c r="J5099" s="3" t="s">
        <v>35255</v>
      </c>
      <c r="K5099" s="4">
        <v>44152</v>
      </c>
      <c r="L5099" s="3" t="s">
        <v>35256</v>
      </c>
    </row>
    <row r="5100" spans="1:12" x14ac:dyDescent="0.2">
      <c r="A5100" s="1">
        <v>5099</v>
      </c>
      <c r="B5100" s="2" t="s">
        <v>35257</v>
      </c>
      <c r="C5100" s="2" t="s">
        <v>831</v>
      </c>
      <c r="D5100" s="2" t="s">
        <v>5609</v>
      </c>
      <c r="E5100" s="2" t="s">
        <v>35258</v>
      </c>
      <c r="F5100" s="2" t="s">
        <v>35259</v>
      </c>
      <c r="G5100" s="2" t="s">
        <v>1148</v>
      </c>
      <c r="H5100" s="2" t="s">
        <v>35260</v>
      </c>
      <c r="I5100" s="2">
        <v>5926982824</v>
      </c>
      <c r="J5100" s="3" t="s">
        <v>35261</v>
      </c>
      <c r="K5100" s="4">
        <v>44644</v>
      </c>
      <c r="L5100" s="3" t="s">
        <v>35262</v>
      </c>
    </row>
    <row r="5101" spans="1:12" x14ac:dyDescent="0.2">
      <c r="A5101" s="1">
        <v>5100</v>
      </c>
      <c r="B5101" s="2" t="s">
        <v>35263</v>
      </c>
      <c r="C5101" s="2" t="s">
        <v>3410</v>
      </c>
      <c r="D5101" s="2" t="s">
        <v>5282</v>
      </c>
      <c r="E5101" s="2" t="s">
        <v>35264</v>
      </c>
      <c r="F5101" s="2" t="s">
        <v>8720</v>
      </c>
      <c r="G5101" s="2" t="s">
        <v>806</v>
      </c>
      <c r="H5101" s="2">
        <f>1-221-840-424</f>
        <v>-1484</v>
      </c>
      <c r="I5101" s="2" t="s">
        <v>35265</v>
      </c>
      <c r="J5101" s="3" t="s">
        <v>35266</v>
      </c>
      <c r="K5101" s="4">
        <v>44562</v>
      </c>
      <c r="L5101" s="3" t="s">
        <v>35267</v>
      </c>
    </row>
    <row r="5102" spans="1:12" x14ac:dyDescent="0.2">
      <c r="A5102" s="1">
        <v>5101</v>
      </c>
      <c r="B5102" s="2" t="s">
        <v>35268</v>
      </c>
      <c r="C5102" s="2" t="s">
        <v>6463</v>
      </c>
      <c r="D5102" s="2" t="s">
        <v>13904</v>
      </c>
      <c r="E5102" s="2" t="s">
        <v>35269</v>
      </c>
      <c r="F5102" s="2" t="s">
        <v>35270</v>
      </c>
      <c r="G5102" s="2" t="s">
        <v>1618</v>
      </c>
      <c r="H5102" s="2" t="s">
        <v>35271</v>
      </c>
      <c r="I5102" s="2">
        <v>7016686417</v>
      </c>
      <c r="J5102" s="3" t="s">
        <v>35272</v>
      </c>
      <c r="K5102" s="4">
        <v>44482</v>
      </c>
      <c r="L5102" s="3" t="s">
        <v>35273</v>
      </c>
    </row>
    <row r="5103" spans="1:12" x14ac:dyDescent="0.2">
      <c r="A5103" s="1">
        <v>5102</v>
      </c>
      <c r="B5103" s="2" t="s">
        <v>35274</v>
      </c>
      <c r="C5103" s="2" t="s">
        <v>2236</v>
      </c>
      <c r="D5103" s="2" t="s">
        <v>6197</v>
      </c>
      <c r="E5103" s="2" t="s">
        <v>35275</v>
      </c>
      <c r="F5103" s="2" t="s">
        <v>35276</v>
      </c>
      <c r="G5103" s="2" t="s">
        <v>2378</v>
      </c>
      <c r="H5103" s="2" t="s">
        <v>35277</v>
      </c>
      <c r="I5103" s="2" t="s">
        <v>35278</v>
      </c>
      <c r="J5103" s="3" t="s">
        <v>35279</v>
      </c>
      <c r="K5103" s="4">
        <v>44107</v>
      </c>
      <c r="L5103" s="3" t="s">
        <v>35001</v>
      </c>
    </row>
    <row r="5104" spans="1:12" x14ac:dyDescent="0.2">
      <c r="A5104" s="1">
        <v>5103</v>
      </c>
      <c r="B5104" s="2" t="s">
        <v>35280</v>
      </c>
      <c r="C5104" s="2" t="s">
        <v>576</v>
      </c>
      <c r="D5104" s="2" t="s">
        <v>8012</v>
      </c>
      <c r="E5104" s="2" t="s">
        <v>35281</v>
      </c>
      <c r="F5104" s="2" t="s">
        <v>35282</v>
      </c>
      <c r="G5104" s="2" t="s">
        <v>247</v>
      </c>
      <c r="H5104" s="2" t="s">
        <v>35283</v>
      </c>
      <c r="I5104" s="2" t="s">
        <v>35284</v>
      </c>
      <c r="J5104" s="3" t="s">
        <v>35285</v>
      </c>
      <c r="K5104" s="4">
        <v>44349</v>
      </c>
      <c r="L5104" s="3" t="s">
        <v>35286</v>
      </c>
    </row>
    <row r="5105" spans="1:12" x14ac:dyDescent="0.2">
      <c r="A5105" s="1">
        <v>5104</v>
      </c>
      <c r="B5105" s="2" t="s">
        <v>35287</v>
      </c>
      <c r="C5105" s="2" t="s">
        <v>3450</v>
      </c>
      <c r="D5105" s="2" t="s">
        <v>21295</v>
      </c>
      <c r="E5105" s="2" t="s">
        <v>35288</v>
      </c>
      <c r="F5105" s="2" t="s">
        <v>35289</v>
      </c>
      <c r="G5105" s="2" t="s">
        <v>4698</v>
      </c>
      <c r="H5105" s="2" t="s">
        <v>35290</v>
      </c>
      <c r="I5105" s="2" t="s">
        <v>35291</v>
      </c>
      <c r="J5105" s="3" t="s">
        <v>35292</v>
      </c>
      <c r="K5105" s="4">
        <v>44190</v>
      </c>
      <c r="L5105" s="3" t="s">
        <v>35293</v>
      </c>
    </row>
    <row r="5106" spans="1:12" x14ac:dyDescent="0.2">
      <c r="A5106" s="1">
        <v>5105</v>
      </c>
      <c r="B5106" s="2" t="s">
        <v>35294</v>
      </c>
      <c r="C5106" s="2" t="s">
        <v>9531</v>
      </c>
      <c r="D5106" s="2" t="s">
        <v>2915</v>
      </c>
      <c r="E5106" s="2" t="s">
        <v>35295</v>
      </c>
      <c r="F5106" s="2" t="s">
        <v>35296</v>
      </c>
      <c r="G5106" s="2" t="s">
        <v>4778</v>
      </c>
      <c r="H5106" s="2" t="s">
        <v>35297</v>
      </c>
      <c r="I5106" s="2">
        <f>1-903-434-6381</f>
        <v>-7717</v>
      </c>
      <c r="J5106" s="3" t="s">
        <v>35298</v>
      </c>
      <c r="K5106" s="4">
        <v>44688</v>
      </c>
      <c r="L5106" s="3" t="s">
        <v>16676</v>
      </c>
    </row>
    <row r="5107" spans="1:12" x14ac:dyDescent="0.2">
      <c r="A5107" s="1">
        <v>5106</v>
      </c>
      <c r="B5107" s="2" t="s">
        <v>35299</v>
      </c>
      <c r="C5107" s="2" t="s">
        <v>1093</v>
      </c>
      <c r="D5107" s="2" t="s">
        <v>7847</v>
      </c>
      <c r="E5107" s="2" t="s">
        <v>35300</v>
      </c>
      <c r="F5107" s="2" t="s">
        <v>35301</v>
      </c>
      <c r="G5107" s="2" t="s">
        <v>190</v>
      </c>
      <c r="H5107" s="2" t="s">
        <v>35302</v>
      </c>
      <c r="I5107" s="2" t="s">
        <v>35303</v>
      </c>
      <c r="J5107" s="3" t="s">
        <v>35304</v>
      </c>
      <c r="K5107" s="4">
        <v>43833</v>
      </c>
      <c r="L5107" s="3" t="s">
        <v>14962</v>
      </c>
    </row>
    <row r="5108" spans="1:12" x14ac:dyDescent="0.2">
      <c r="A5108" s="1">
        <v>5107</v>
      </c>
      <c r="B5108" s="2" t="s">
        <v>35305</v>
      </c>
      <c r="C5108" s="2" t="s">
        <v>2365</v>
      </c>
      <c r="D5108" s="2" t="s">
        <v>498</v>
      </c>
      <c r="E5108" s="2" t="s">
        <v>15537</v>
      </c>
      <c r="F5108" s="2" t="s">
        <v>35306</v>
      </c>
      <c r="G5108" s="2" t="s">
        <v>190</v>
      </c>
      <c r="H5108" s="2" t="s">
        <v>35307</v>
      </c>
      <c r="I5108" s="2" t="s">
        <v>35308</v>
      </c>
      <c r="J5108" s="3" t="s">
        <v>35309</v>
      </c>
      <c r="K5108" s="4">
        <v>44067</v>
      </c>
      <c r="L5108" s="3" t="s">
        <v>35310</v>
      </c>
    </row>
    <row r="5109" spans="1:12" x14ac:dyDescent="0.2">
      <c r="A5109" s="1">
        <v>5108</v>
      </c>
      <c r="B5109" s="2" t="s">
        <v>35311</v>
      </c>
      <c r="C5109" s="2" t="s">
        <v>1074</v>
      </c>
      <c r="D5109" s="2" t="s">
        <v>23200</v>
      </c>
      <c r="E5109" s="2" t="s">
        <v>35312</v>
      </c>
      <c r="F5109" s="2" t="s">
        <v>35313</v>
      </c>
      <c r="G5109" s="2" t="s">
        <v>2033</v>
      </c>
      <c r="H5109" s="2">
        <f>1-86-168-5195</f>
        <v>-5448</v>
      </c>
      <c r="I5109" s="2" t="s">
        <v>35314</v>
      </c>
      <c r="J5109" s="3" t="s">
        <v>35315</v>
      </c>
      <c r="K5109" s="4">
        <v>43994</v>
      </c>
      <c r="L5109" s="3" t="s">
        <v>35316</v>
      </c>
    </row>
    <row r="5110" spans="1:12" x14ac:dyDescent="0.2">
      <c r="A5110" s="1">
        <v>5109</v>
      </c>
      <c r="B5110" s="2" t="s">
        <v>35317</v>
      </c>
      <c r="C5110" s="2" t="s">
        <v>8058</v>
      </c>
      <c r="D5110" s="2" t="s">
        <v>20351</v>
      </c>
      <c r="E5110" s="2" t="s">
        <v>35318</v>
      </c>
      <c r="F5110" s="2" t="s">
        <v>35319</v>
      </c>
      <c r="G5110" s="2" t="s">
        <v>910</v>
      </c>
      <c r="H5110" s="2" t="s">
        <v>35320</v>
      </c>
      <c r="I5110" s="2" t="s">
        <v>35321</v>
      </c>
      <c r="J5110" s="3" t="s">
        <v>35322</v>
      </c>
      <c r="K5110" s="4">
        <v>43912</v>
      </c>
      <c r="L5110" s="3" t="s">
        <v>35323</v>
      </c>
    </row>
    <row r="5111" spans="1:12" x14ac:dyDescent="0.2">
      <c r="A5111" s="1">
        <v>5110</v>
      </c>
      <c r="B5111" s="2" t="s">
        <v>35324</v>
      </c>
      <c r="C5111" s="2" t="s">
        <v>5299</v>
      </c>
      <c r="D5111" s="2" t="s">
        <v>7630</v>
      </c>
      <c r="E5111" s="2" t="s">
        <v>35325</v>
      </c>
      <c r="F5111" s="2" t="s">
        <v>35326</v>
      </c>
      <c r="G5111" s="2" t="s">
        <v>2216</v>
      </c>
      <c r="H5111" s="2" t="s">
        <v>35327</v>
      </c>
      <c r="I5111" s="2" t="s">
        <v>35328</v>
      </c>
      <c r="J5111" s="3" t="s">
        <v>35329</v>
      </c>
      <c r="K5111" s="4">
        <v>44592</v>
      </c>
      <c r="L5111" s="3" t="s">
        <v>35330</v>
      </c>
    </row>
    <row r="5112" spans="1:12" x14ac:dyDescent="0.2">
      <c r="A5112" s="1">
        <v>5111</v>
      </c>
      <c r="B5112" s="2" t="s">
        <v>35331</v>
      </c>
      <c r="C5112" s="2" t="s">
        <v>1245</v>
      </c>
      <c r="D5112" s="2" t="s">
        <v>8979</v>
      </c>
      <c r="E5112" s="2" t="s">
        <v>35332</v>
      </c>
      <c r="F5112" s="2" t="s">
        <v>35333</v>
      </c>
      <c r="G5112" s="2" t="s">
        <v>2487</v>
      </c>
      <c r="H5112" s="2">
        <v>5437833380</v>
      </c>
      <c r="I5112" s="2" t="s">
        <v>35334</v>
      </c>
      <c r="J5112" s="3" t="s">
        <v>35335</v>
      </c>
      <c r="K5112" s="4">
        <v>43981</v>
      </c>
      <c r="L5112" s="3" t="s">
        <v>35336</v>
      </c>
    </row>
    <row r="5113" spans="1:12" x14ac:dyDescent="0.2">
      <c r="A5113" s="1">
        <v>5112</v>
      </c>
      <c r="B5113" s="2" t="s">
        <v>35337</v>
      </c>
      <c r="C5113" s="2" t="s">
        <v>4105</v>
      </c>
      <c r="D5113" s="2" t="s">
        <v>5213</v>
      </c>
      <c r="E5113" s="2" t="s">
        <v>35338</v>
      </c>
      <c r="F5113" s="2" t="s">
        <v>35339</v>
      </c>
      <c r="G5113" s="2" t="s">
        <v>1637</v>
      </c>
      <c r="H5113" s="2">
        <f>1-882-53-597</f>
        <v>-1531</v>
      </c>
      <c r="I5113" s="2">
        <f>1-582-504-6971</f>
        <v>-8056</v>
      </c>
      <c r="J5113" s="3" t="s">
        <v>35340</v>
      </c>
      <c r="K5113" s="4">
        <v>44321</v>
      </c>
      <c r="L5113" s="3" t="s">
        <v>35341</v>
      </c>
    </row>
    <row r="5114" spans="1:12" x14ac:dyDescent="0.2">
      <c r="A5114" s="1">
        <v>5113</v>
      </c>
      <c r="B5114" s="2" t="s">
        <v>35342</v>
      </c>
      <c r="C5114" s="2" t="s">
        <v>907</v>
      </c>
      <c r="D5114" s="2" t="s">
        <v>6197</v>
      </c>
      <c r="E5114" s="2" t="s">
        <v>35343</v>
      </c>
      <c r="F5114" s="2" t="s">
        <v>35344</v>
      </c>
      <c r="G5114" s="2" t="s">
        <v>901</v>
      </c>
      <c r="H5114" s="2" t="s">
        <v>35345</v>
      </c>
      <c r="I5114" s="2" t="s">
        <v>35346</v>
      </c>
      <c r="J5114" s="3" t="s">
        <v>35347</v>
      </c>
      <c r="K5114" s="4">
        <v>44509</v>
      </c>
      <c r="L5114" s="3" t="s">
        <v>35348</v>
      </c>
    </row>
    <row r="5115" spans="1:12" x14ac:dyDescent="0.2">
      <c r="A5115" s="1">
        <v>5114</v>
      </c>
      <c r="B5115" s="2" t="s">
        <v>35349</v>
      </c>
      <c r="C5115" s="2" t="s">
        <v>15925</v>
      </c>
      <c r="D5115" s="2" t="s">
        <v>464</v>
      </c>
      <c r="E5115" s="2" t="s">
        <v>35350</v>
      </c>
      <c r="F5115" s="2" t="s">
        <v>35351</v>
      </c>
      <c r="G5115" s="2" t="s">
        <v>2577</v>
      </c>
      <c r="H5115" s="2" t="s">
        <v>35352</v>
      </c>
      <c r="I5115" s="2" t="s">
        <v>35353</v>
      </c>
      <c r="J5115" s="3" t="s">
        <v>35354</v>
      </c>
      <c r="K5115" s="4">
        <v>44062</v>
      </c>
      <c r="L5115" s="3" t="s">
        <v>35355</v>
      </c>
    </row>
    <row r="5116" spans="1:12" x14ac:dyDescent="0.2">
      <c r="A5116" s="1">
        <v>5115</v>
      </c>
      <c r="B5116" s="2" t="s">
        <v>35356</v>
      </c>
      <c r="C5116" s="2" t="s">
        <v>1409</v>
      </c>
      <c r="D5116" s="2" t="s">
        <v>3342</v>
      </c>
      <c r="E5116" s="2" t="s">
        <v>35357</v>
      </c>
      <c r="F5116" s="2" t="s">
        <v>6033</v>
      </c>
      <c r="G5116" s="2" t="s">
        <v>1148</v>
      </c>
      <c r="H5116" s="2" t="s">
        <v>35358</v>
      </c>
      <c r="I5116" s="2" t="s">
        <v>35359</v>
      </c>
      <c r="J5116" s="3" t="s">
        <v>35360</v>
      </c>
      <c r="K5116" s="4">
        <v>43946</v>
      </c>
      <c r="L5116" s="3" t="s">
        <v>35361</v>
      </c>
    </row>
    <row r="5117" spans="1:12" x14ac:dyDescent="0.2">
      <c r="A5117" s="1">
        <v>5116</v>
      </c>
      <c r="B5117" s="2" t="s">
        <v>35362</v>
      </c>
      <c r="C5117" s="2" t="s">
        <v>2188</v>
      </c>
      <c r="D5117" s="2" t="s">
        <v>8821</v>
      </c>
      <c r="E5117" s="2" t="s">
        <v>35363</v>
      </c>
      <c r="F5117" s="2" t="s">
        <v>26585</v>
      </c>
      <c r="G5117" s="2" t="s">
        <v>986</v>
      </c>
      <c r="H5117" s="2" t="s">
        <v>35364</v>
      </c>
      <c r="I5117" s="2" t="s">
        <v>35365</v>
      </c>
      <c r="J5117" s="3" t="s">
        <v>35366</v>
      </c>
      <c r="K5117" s="4">
        <v>44572</v>
      </c>
      <c r="L5117" s="3" t="s">
        <v>35367</v>
      </c>
    </row>
    <row r="5118" spans="1:12" x14ac:dyDescent="0.2">
      <c r="A5118" s="1">
        <v>5117</v>
      </c>
      <c r="B5118" s="2" t="s">
        <v>35368</v>
      </c>
      <c r="C5118" s="2" t="s">
        <v>2599</v>
      </c>
      <c r="D5118" s="2" t="s">
        <v>159</v>
      </c>
      <c r="E5118" s="2" t="s">
        <v>35369</v>
      </c>
      <c r="F5118" s="2" t="s">
        <v>35370</v>
      </c>
      <c r="G5118" s="2" t="s">
        <v>82</v>
      </c>
      <c r="H5118" s="2" t="s">
        <v>35371</v>
      </c>
      <c r="I5118" s="2" t="s">
        <v>35372</v>
      </c>
      <c r="J5118" s="3" t="s">
        <v>35373</v>
      </c>
      <c r="K5118" s="4">
        <v>44072</v>
      </c>
      <c r="L5118" s="3" t="s">
        <v>35374</v>
      </c>
    </row>
    <row r="5119" spans="1:12" x14ac:dyDescent="0.2">
      <c r="A5119" s="1">
        <v>5118</v>
      </c>
      <c r="B5119" s="2" t="s">
        <v>35375</v>
      </c>
      <c r="C5119" s="2" t="s">
        <v>648</v>
      </c>
      <c r="D5119" s="2" t="s">
        <v>1228</v>
      </c>
      <c r="E5119" s="2" t="s">
        <v>35376</v>
      </c>
      <c r="F5119" s="2" t="s">
        <v>35377</v>
      </c>
      <c r="G5119" s="2" t="s">
        <v>4386</v>
      </c>
      <c r="H5119" s="2" t="s">
        <v>35378</v>
      </c>
      <c r="I5119" s="2" t="s">
        <v>35379</v>
      </c>
      <c r="J5119" s="3" t="s">
        <v>35380</v>
      </c>
      <c r="K5119" s="4">
        <v>44271</v>
      </c>
      <c r="L5119" s="3" t="s">
        <v>3408</v>
      </c>
    </row>
    <row r="5120" spans="1:12" x14ac:dyDescent="0.2">
      <c r="A5120" s="1">
        <v>5119</v>
      </c>
      <c r="B5120" s="2" t="s">
        <v>35381</v>
      </c>
      <c r="C5120" s="2" t="s">
        <v>1029</v>
      </c>
      <c r="D5120" s="2" t="s">
        <v>18674</v>
      </c>
      <c r="E5120" s="2" t="s">
        <v>35382</v>
      </c>
      <c r="F5120" s="2" t="s">
        <v>35383</v>
      </c>
      <c r="G5120" s="2" t="s">
        <v>714</v>
      </c>
      <c r="H5120" s="2" t="s">
        <v>35384</v>
      </c>
      <c r="I5120" s="2">
        <v>7451496113</v>
      </c>
      <c r="J5120" s="3" t="s">
        <v>35385</v>
      </c>
      <c r="K5120" s="4">
        <v>44284</v>
      </c>
      <c r="L5120" s="3" t="s">
        <v>35386</v>
      </c>
    </row>
    <row r="5121" spans="1:12" x14ac:dyDescent="0.2">
      <c r="A5121" s="1">
        <v>5120</v>
      </c>
      <c r="B5121" s="2" t="s">
        <v>35387</v>
      </c>
      <c r="C5121" s="2" t="s">
        <v>2676</v>
      </c>
      <c r="D5121" s="2" t="s">
        <v>1333</v>
      </c>
      <c r="E5121" s="2" t="s">
        <v>35388</v>
      </c>
      <c r="F5121" s="2" t="s">
        <v>35389</v>
      </c>
      <c r="G5121" s="2" t="s">
        <v>3396</v>
      </c>
      <c r="H5121" s="2" t="s">
        <v>35390</v>
      </c>
      <c r="I5121" s="2" t="s">
        <v>35391</v>
      </c>
      <c r="J5121" s="3" t="s">
        <v>35392</v>
      </c>
      <c r="K5121" s="4">
        <v>44021</v>
      </c>
      <c r="L5121" s="3" t="s">
        <v>524</v>
      </c>
    </row>
    <row r="5122" spans="1:12" x14ac:dyDescent="0.2">
      <c r="A5122" s="1">
        <v>5121</v>
      </c>
      <c r="B5122" s="2" t="s">
        <v>35393</v>
      </c>
      <c r="C5122" s="2" t="s">
        <v>6497</v>
      </c>
      <c r="D5122" s="2" t="s">
        <v>2996</v>
      </c>
      <c r="E5122" s="2" t="s">
        <v>35394</v>
      </c>
      <c r="F5122" s="2" t="s">
        <v>29491</v>
      </c>
      <c r="G5122" s="2" t="s">
        <v>986</v>
      </c>
      <c r="H5122" s="2" t="s">
        <v>35395</v>
      </c>
      <c r="I5122" s="2" t="s">
        <v>35396</v>
      </c>
      <c r="J5122" s="3" t="s">
        <v>35397</v>
      </c>
      <c r="K5122" s="4">
        <v>43924</v>
      </c>
      <c r="L5122" s="3" t="s">
        <v>35398</v>
      </c>
    </row>
    <row r="5123" spans="1:12" x14ac:dyDescent="0.2">
      <c r="A5123" s="1">
        <v>5122</v>
      </c>
      <c r="B5123" s="2" t="s">
        <v>35399</v>
      </c>
      <c r="C5123" s="2" t="s">
        <v>5382</v>
      </c>
      <c r="D5123" s="2" t="s">
        <v>10423</v>
      </c>
      <c r="E5123" s="2" t="s">
        <v>35400</v>
      </c>
      <c r="F5123" s="2" t="s">
        <v>35401</v>
      </c>
      <c r="G5123" s="2" t="s">
        <v>143</v>
      </c>
      <c r="H5123" s="2" t="s">
        <v>35402</v>
      </c>
      <c r="I5123" s="2" t="s">
        <v>35403</v>
      </c>
      <c r="J5123" s="3" t="s">
        <v>35404</v>
      </c>
      <c r="K5123" s="4">
        <v>44156</v>
      </c>
      <c r="L5123" s="3" t="s">
        <v>35405</v>
      </c>
    </row>
    <row r="5124" spans="1:12" x14ac:dyDescent="0.2">
      <c r="A5124" s="1">
        <v>5123</v>
      </c>
      <c r="B5124" s="2" t="s">
        <v>35406</v>
      </c>
      <c r="C5124" s="2" t="s">
        <v>12190</v>
      </c>
      <c r="D5124" s="2" t="s">
        <v>8044</v>
      </c>
      <c r="E5124" s="2" t="s">
        <v>35407</v>
      </c>
      <c r="F5124" s="2" t="s">
        <v>35408</v>
      </c>
      <c r="G5124" s="2" t="s">
        <v>476</v>
      </c>
      <c r="H5124" s="2" t="s">
        <v>35409</v>
      </c>
      <c r="I5124" s="2" t="s">
        <v>35410</v>
      </c>
      <c r="J5124" s="3" t="s">
        <v>35411</v>
      </c>
      <c r="K5124" s="4">
        <v>44095</v>
      </c>
      <c r="L5124" s="3" t="s">
        <v>35412</v>
      </c>
    </row>
    <row r="5125" spans="1:12" x14ac:dyDescent="0.2">
      <c r="A5125" s="1">
        <v>5124</v>
      </c>
      <c r="B5125" s="2" t="s">
        <v>35413</v>
      </c>
      <c r="C5125" s="2" t="s">
        <v>5423</v>
      </c>
      <c r="D5125" s="2" t="s">
        <v>12028</v>
      </c>
      <c r="E5125" s="2" t="s">
        <v>35414</v>
      </c>
      <c r="F5125" s="2" t="s">
        <v>9996</v>
      </c>
      <c r="G5125" s="2" t="s">
        <v>599</v>
      </c>
      <c r="H5125" s="2" t="s">
        <v>35415</v>
      </c>
      <c r="I5125" s="2" t="s">
        <v>35416</v>
      </c>
      <c r="J5125" s="3" t="s">
        <v>35417</v>
      </c>
      <c r="K5125" s="4">
        <v>43959</v>
      </c>
      <c r="L5125" s="3" t="s">
        <v>35418</v>
      </c>
    </row>
    <row r="5126" spans="1:12" x14ac:dyDescent="0.2">
      <c r="A5126" s="1">
        <v>5125</v>
      </c>
      <c r="B5126" s="2" t="s">
        <v>35419</v>
      </c>
      <c r="C5126" s="2" t="s">
        <v>4655</v>
      </c>
      <c r="D5126" s="2" t="s">
        <v>3260</v>
      </c>
      <c r="E5126" s="2" t="s">
        <v>35420</v>
      </c>
      <c r="F5126" s="2" t="s">
        <v>35421</v>
      </c>
      <c r="G5126" s="2" t="s">
        <v>501</v>
      </c>
      <c r="H5126" s="2" t="s">
        <v>35422</v>
      </c>
      <c r="I5126" s="2" t="s">
        <v>35423</v>
      </c>
      <c r="J5126" s="3" t="s">
        <v>35424</v>
      </c>
      <c r="K5126" s="4">
        <v>44065</v>
      </c>
      <c r="L5126" s="3" t="s">
        <v>35425</v>
      </c>
    </row>
    <row r="5127" spans="1:12" x14ac:dyDescent="0.2">
      <c r="A5127" s="1">
        <v>5126</v>
      </c>
      <c r="B5127" s="2" t="s">
        <v>35426</v>
      </c>
      <c r="C5127" s="2" t="s">
        <v>6095</v>
      </c>
      <c r="D5127" s="2" t="s">
        <v>926</v>
      </c>
      <c r="E5127" s="2" t="s">
        <v>35427</v>
      </c>
      <c r="F5127" s="2" t="s">
        <v>35428</v>
      </c>
      <c r="G5127" s="2" t="s">
        <v>2653</v>
      </c>
      <c r="H5127" s="2" t="s">
        <v>35429</v>
      </c>
      <c r="I5127" s="2" t="s">
        <v>35430</v>
      </c>
      <c r="J5127" s="3" t="s">
        <v>35431</v>
      </c>
      <c r="K5127" s="4">
        <v>44254</v>
      </c>
      <c r="L5127" s="3" t="s">
        <v>35432</v>
      </c>
    </row>
    <row r="5128" spans="1:12" x14ac:dyDescent="0.2">
      <c r="A5128" s="1">
        <v>5127</v>
      </c>
      <c r="B5128" s="2" t="s">
        <v>35433</v>
      </c>
      <c r="C5128" s="2" t="s">
        <v>953</v>
      </c>
      <c r="D5128" s="2" t="s">
        <v>12305</v>
      </c>
      <c r="E5128" s="2" t="s">
        <v>17039</v>
      </c>
      <c r="F5128" s="2" t="s">
        <v>35434</v>
      </c>
      <c r="G5128" s="2" t="s">
        <v>1674</v>
      </c>
      <c r="H5128" s="2" t="s">
        <v>35435</v>
      </c>
      <c r="I5128" s="2" t="s">
        <v>35436</v>
      </c>
      <c r="J5128" s="3" t="s">
        <v>35437</v>
      </c>
      <c r="K5128" s="4">
        <v>44092</v>
      </c>
      <c r="L5128" s="3" t="s">
        <v>35438</v>
      </c>
    </row>
    <row r="5129" spans="1:12" x14ac:dyDescent="0.2">
      <c r="A5129" s="1">
        <v>5128</v>
      </c>
      <c r="B5129" s="2" t="s">
        <v>35439</v>
      </c>
      <c r="C5129" s="2" t="s">
        <v>4870</v>
      </c>
      <c r="D5129" s="2" t="s">
        <v>823</v>
      </c>
      <c r="E5129" s="2" t="s">
        <v>35440</v>
      </c>
      <c r="F5129" s="2" t="s">
        <v>35441</v>
      </c>
      <c r="G5129" s="2" t="s">
        <v>2487</v>
      </c>
      <c r="H5129" s="2" t="s">
        <v>35442</v>
      </c>
      <c r="I5129" s="2" t="s">
        <v>35443</v>
      </c>
      <c r="J5129" s="3" t="s">
        <v>35444</v>
      </c>
      <c r="K5129" s="4">
        <v>44164</v>
      </c>
      <c r="L5129" s="3" t="s">
        <v>35445</v>
      </c>
    </row>
    <row r="5130" spans="1:12" x14ac:dyDescent="0.2">
      <c r="A5130" s="1">
        <v>5129</v>
      </c>
      <c r="B5130" s="2" t="s">
        <v>35446</v>
      </c>
      <c r="C5130" s="2" t="s">
        <v>9383</v>
      </c>
      <c r="D5130" s="2" t="s">
        <v>5624</v>
      </c>
      <c r="E5130" s="2" t="s">
        <v>35447</v>
      </c>
      <c r="F5130" s="2" t="s">
        <v>21694</v>
      </c>
      <c r="G5130" s="2" t="s">
        <v>520</v>
      </c>
      <c r="H5130" s="2" t="s">
        <v>35448</v>
      </c>
      <c r="I5130" s="2" t="s">
        <v>35449</v>
      </c>
      <c r="J5130" s="3" t="s">
        <v>35450</v>
      </c>
      <c r="K5130" s="4">
        <v>43860</v>
      </c>
      <c r="L5130" s="3" t="s">
        <v>35451</v>
      </c>
    </row>
    <row r="5131" spans="1:12" x14ac:dyDescent="0.2">
      <c r="A5131" s="1">
        <v>5130</v>
      </c>
      <c r="B5131" s="2" t="s">
        <v>35452</v>
      </c>
      <c r="C5131" s="2" t="s">
        <v>473</v>
      </c>
      <c r="D5131" s="2" t="s">
        <v>3581</v>
      </c>
      <c r="E5131" s="2" t="s">
        <v>35453</v>
      </c>
      <c r="F5131" s="2" t="s">
        <v>35454</v>
      </c>
      <c r="G5131" s="2" t="s">
        <v>892</v>
      </c>
      <c r="H5131" s="2" t="s">
        <v>35455</v>
      </c>
      <c r="I5131" s="2" t="s">
        <v>35456</v>
      </c>
      <c r="J5131" s="3" t="s">
        <v>35457</v>
      </c>
      <c r="K5131" s="4">
        <v>43894</v>
      </c>
      <c r="L5131" s="3" t="s">
        <v>35458</v>
      </c>
    </row>
    <row r="5132" spans="1:12" x14ac:dyDescent="0.2">
      <c r="A5132" s="1">
        <v>5131</v>
      </c>
      <c r="B5132" s="2" t="s">
        <v>35459</v>
      </c>
      <c r="C5132" s="2" t="s">
        <v>683</v>
      </c>
      <c r="D5132" s="2" t="s">
        <v>105</v>
      </c>
      <c r="E5132" s="2" t="s">
        <v>35460</v>
      </c>
      <c r="F5132" s="2" t="s">
        <v>11926</v>
      </c>
      <c r="G5132" s="2" t="s">
        <v>501</v>
      </c>
      <c r="H5132" s="2" t="s">
        <v>35461</v>
      </c>
      <c r="I5132" s="2" t="s">
        <v>35462</v>
      </c>
      <c r="J5132" s="3" t="s">
        <v>35463</v>
      </c>
      <c r="K5132" s="4">
        <v>44049</v>
      </c>
      <c r="L5132" s="3" t="s">
        <v>32779</v>
      </c>
    </row>
    <row r="5133" spans="1:12" x14ac:dyDescent="0.2">
      <c r="A5133" s="1">
        <v>5132</v>
      </c>
      <c r="B5133" s="2" t="s">
        <v>35464</v>
      </c>
      <c r="C5133" s="2" t="s">
        <v>4430</v>
      </c>
      <c r="D5133" s="2" t="s">
        <v>3646</v>
      </c>
      <c r="E5133" s="2" t="s">
        <v>35465</v>
      </c>
      <c r="F5133" s="2" t="s">
        <v>35466</v>
      </c>
      <c r="G5133" s="2" t="s">
        <v>2080</v>
      </c>
      <c r="H5133" s="2" t="s">
        <v>35467</v>
      </c>
      <c r="I5133" s="2" t="s">
        <v>35468</v>
      </c>
      <c r="J5133" s="3" t="s">
        <v>35469</v>
      </c>
      <c r="K5133" s="4">
        <v>44370</v>
      </c>
      <c r="L5133" s="3" t="s">
        <v>35470</v>
      </c>
    </row>
    <row r="5134" spans="1:12" x14ac:dyDescent="0.2">
      <c r="A5134" s="1">
        <v>5133</v>
      </c>
      <c r="B5134" s="2" t="s">
        <v>35471</v>
      </c>
      <c r="C5134" s="2" t="s">
        <v>6372</v>
      </c>
      <c r="D5134" s="2" t="s">
        <v>4559</v>
      </c>
      <c r="E5134" s="2" t="s">
        <v>35472</v>
      </c>
      <c r="F5134" s="2" t="s">
        <v>35473</v>
      </c>
      <c r="G5134" s="2" t="s">
        <v>2080</v>
      </c>
      <c r="H5134" s="2" t="s">
        <v>35474</v>
      </c>
      <c r="I5134" s="2" t="s">
        <v>35475</v>
      </c>
      <c r="J5134" s="3" t="s">
        <v>35476</v>
      </c>
      <c r="K5134" s="4">
        <v>44700</v>
      </c>
      <c r="L5134" s="3" t="s">
        <v>35477</v>
      </c>
    </row>
    <row r="5135" spans="1:12" x14ac:dyDescent="0.2">
      <c r="A5135" s="1">
        <v>5134</v>
      </c>
      <c r="B5135" s="2" t="s">
        <v>35478</v>
      </c>
      <c r="C5135" s="2" t="s">
        <v>18225</v>
      </c>
      <c r="D5135" s="2" t="s">
        <v>7121</v>
      </c>
      <c r="E5135" s="2" t="s">
        <v>35479</v>
      </c>
      <c r="F5135" s="2" t="s">
        <v>35480</v>
      </c>
      <c r="G5135" s="2" t="s">
        <v>6506</v>
      </c>
      <c r="H5135" s="2" t="s">
        <v>35481</v>
      </c>
      <c r="I5135" s="2" t="s">
        <v>35482</v>
      </c>
      <c r="J5135" s="3" t="s">
        <v>35483</v>
      </c>
      <c r="K5135" s="4">
        <v>44513</v>
      </c>
      <c r="L5135" s="3" t="s">
        <v>6260</v>
      </c>
    </row>
    <row r="5136" spans="1:12" x14ac:dyDescent="0.2">
      <c r="A5136" s="1">
        <v>5135</v>
      </c>
      <c r="B5136" s="2" t="s">
        <v>35484</v>
      </c>
      <c r="C5136" s="2" t="s">
        <v>4822</v>
      </c>
      <c r="D5136" s="2" t="s">
        <v>4763</v>
      </c>
      <c r="E5136" s="2" t="s">
        <v>19160</v>
      </c>
      <c r="F5136" s="2" t="s">
        <v>35485</v>
      </c>
      <c r="G5136" s="2" t="s">
        <v>311</v>
      </c>
      <c r="H5136" s="2" t="s">
        <v>35486</v>
      </c>
      <c r="I5136" s="2" t="s">
        <v>35487</v>
      </c>
      <c r="J5136" s="3" t="s">
        <v>35488</v>
      </c>
      <c r="K5136" s="4">
        <v>44523</v>
      </c>
      <c r="L5136" s="3" t="s">
        <v>35489</v>
      </c>
    </row>
    <row r="5137" spans="1:12" x14ac:dyDescent="0.2">
      <c r="A5137" s="1">
        <v>5136</v>
      </c>
      <c r="B5137" s="2" t="s">
        <v>35490</v>
      </c>
      <c r="C5137" s="2" t="s">
        <v>2132</v>
      </c>
      <c r="D5137" s="2" t="s">
        <v>7796</v>
      </c>
      <c r="E5137" s="2" t="s">
        <v>8246</v>
      </c>
      <c r="F5137" s="2" t="s">
        <v>35491</v>
      </c>
      <c r="G5137" s="2" t="s">
        <v>2928</v>
      </c>
      <c r="H5137" s="2" t="s">
        <v>35492</v>
      </c>
      <c r="I5137" s="2" t="s">
        <v>35493</v>
      </c>
      <c r="J5137" s="3" t="s">
        <v>35494</v>
      </c>
      <c r="K5137" s="4">
        <v>43887</v>
      </c>
      <c r="L5137" s="3" t="s">
        <v>35495</v>
      </c>
    </row>
    <row r="5138" spans="1:12" x14ac:dyDescent="0.2">
      <c r="A5138" s="1">
        <v>5137</v>
      </c>
      <c r="B5138" s="2" t="s">
        <v>35496</v>
      </c>
      <c r="C5138" s="2" t="s">
        <v>5646</v>
      </c>
      <c r="D5138" s="2" t="s">
        <v>20384</v>
      </c>
      <c r="E5138" s="2" t="s">
        <v>35497</v>
      </c>
      <c r="F5138" s="2" t="s">
        <v>35498</v>
      </c>
      <c r="G5138" s="2" t="s">
        <v>1479</v>
      </c>
      <c r="H5138" s="2" t="s">
        <v>35499</v>
      </c>
      <c r="I5138" s="2" t="s">
        <v>35500</v>
      </c>
      <c r="J5138" s="3" t="s">
        <v>35501</v>
      </c>
      <c r="K5138" s="4">
        <v>44544</v>
      </c>
      <c r="L5138" s="3" t="s">
        <v>35502</v>
      </c>
    </row>
    <row r="5139" spans="1:12" x14ac:dyDescent="0.2">
      <c r="A5139" s="1">
        <v>5138</v>
      </c>
      <c r="B5139" s="2" t="s">
        <v>35503</v>
      </c>
      <c r="C5139" s="2" t="s">
        <v>3308</v>
      </c>
      <c r="D5139" s="2" t="s">
        <v>8144</v>
      </c>
      <c r="E5139" s="2" t="s">
        <v>35504</v>
      </c>
      <c r="F5139" s="2" t="s">
        <v>35505</v>
      </c>
      <c r="G5139" s="2" t="s">
        <v>705</v>
      </c>
      <c r="H5139" s="2" t="s">
        <v>35506</v>
      </c>
      <c r="I5139" s="2" t="s">
        <v>35507</v>
      </c>
      <c r="J5139" s="3" t="s">
        <v>35508</v>
      </c>
      <c r="K5139" s="4">
        <v>44214</v>
      </c>
      <c r="L5139" s="3" t="s">
        <v>35509</v>
      </c>
    </row>
    <row r="5140" spans="1:12" x14ac:dyDescent="0.2">
      <c r="A5140" s="1">
        <v>5139</v>
      </c>
      <c r="B5140" s="2" t="s">
        <v>35510</v>
      </c>
      <c r="C5140" s="2" t="s">
        <v>897</v>
      </c>
      <c r="D5140" s="2" t="s">
        <v>1378</v>
      </c>
      <c r="E5140" s="2" t="s">
        <v>27634</v>
      </c>
      <c r="F5140" s="2" t="s">
        <v>35511</v>
      </c>
      <c r="G5140" s="2" t="s">
        <v>340</v>
      </c>
      <c r="H5140" s="2" t="s">
        <v>35512</v>
      </c>
      <c r="I5140" s="2" t="s">
        <v>35513</v>
      </c>
      <c r="J5140" s="3" t="s">
        <v>35514</v>
      </c>
      <c r="K5140" s="4">
        <v>44608</v>
      </c>
      <c r="L5140" s="3" t="s">
        <v>35515</v>
      </c>
    </row>
    <row r="5141" spans="1:12" x14ac:dyDescent="0.2">
      <c r="A5141" s="1">
        <v>5140</v>
      </c>
      <c r="B5141" s="2" t="s">
        <v>35516</v>
      </c>
      <c r="C5141" s="2" t="s">
        <v>9901</v>
      </c>
      <c r="D5141" s="2" t="s">
        <v>9228</v>
      </c>
      <c r="E5141" s="2" t="s">
        <v>35517</v>
      </c>
      <c r="F5141" s="2" t="s">
        <v>35518</v>
      </c>
      <c r="G5141" s="2" t="s">
        <v>1222</v>
      </c>
      <c r="H5141" s="2">
        <v>895243523</v>
      </c>
      <c r="I5141" s="2" t="s">
        <v>35519</v>
      </c>
      <c r="J5141" s="3" t="s">
        <v>35520</v>
      </c>
      <c r="K5141" s="4">
        <v>44287</v>
      </c>
      <c r="L5141" s="3" t="s">
        <v>35521</v>
      </c>
    </row>
    <row r="5142" spans="1:12" x14ac:dyDescent="0.2">
      <c r="A5142" s="1">
        <v>5141</v>
      </c>
      <c r="B5142" s="2" t="s">
        <v>35522</v>
      </c>
      <c r="C5142" s="2" t="s">
        <v>3426</v>
      </c>
      <c r="D5142" s="2" t="s">
        <v>425</v>
      </c>
      <c r="E5142" s="2" t="s">
        <v>35523</v>
      </c>
      <c r="F5142" s="2" t="s">
        <v>35524</v>
      </c>
      <c r="G5142" s="2" t="s">
        <v>3679</v>
      </c>
      <c r="H5142" s="2" t="s">
        <v>35525</v>
      </c>
      <c r="I5142" s="2" t="s">
        <v>35526</v>
      </c>
      <c r="J5142" s="3" t="s">
        <v>35527</v>
      </c>
      <c r="K5142" s="4">
        <v>44628</v>
      </c>
      <c r="L5142" s="3" t="s">
        <v>2002</v>
      </c>
    </row>
    <row r="5143" spans="1:12" x14ac:dyDescent="0.2">
      <c r="A5143" s="1">
        <v>5142</v>
      </c>
      <c r="B5143" s="2" t="s">
        <v>35528</v>
      </c>
      <c r="C5143" s="2" t="s">
        <v>1644</v>
      </c>
      <c r="D5143" s="2" t="s">
        <v>4342</v>
      </c>
      <c r="E5143" s="2" t="s">
        <v>35529</v>
      </c>
      <c r="F5143" s="2" t="s">
        <v>35530</v>
      </c>
      <c r="G5143" s="2" t="s">
        <v>1050</v>
      </c>
      <c r="H5143" s="2" t="s">
        <v>35531</v>
      </c>
      <c r="I5143" s="2" t="s">
        <v>35532</v>
      </c>
      <c r="J5143" s="3" t="s">
        <v>35533</v>
      </c>
      <c r="K5143" s="4">
        <v>44463</v>
      </c>
      <c r="L5143" s="3" t="s">
        <v>35534</v>
      </c>
    </row>
    <row r="5144" spans="1:12" x14ac:dyDescent="0.2">
      <c r="A5144" s="1">
        <v>5143</v>
      </c>
      <c r="B5144" s="2" t="s">
        <v>35535</v>
      </c>
      <c r="C5144" s="2" t="s">
        <v>13896</v>
      </c>
      <c r="D5144" s="2" t="s">
        <v>2530</v>
      </c>
      <c r="E5144" s="2" t="s">
        <v>35536</v>
      </c>
      <c r="F5144" s="2" t="s">
        <v>35537</v>
      </c>
      <c r="G5144" s="2" t="s">
        <v>3784</v>
      </c>
      <c r="H5144" s="2" t="s">
        <v>35538</v>
      </c>
      <c r="I5144" s="2">
        <v>9619857515</v>
      </c>
      <c r="J5144" s="3" t="s">
        <v>35539</v>
      </c>
      <c r="K5144" s="4">
        <v>44073</v>
      </c>
      <c r="L5144" s="3" t="s">
        <v>35540</v>
      </c>
    </row>
    <row r="5145" spans="1:12" x14ac:dyDescent="0.2">
      <c r="A5145" s="1">
        <v>5144</v>
      </c>
      <c r="B5145" s="2" t="s">
        <v>35541</v>
      </c>
      <c r="C5145" s="2" t="s">
        <v>8535</v>
      </c>
      <c r="D5145" s="2" t="s">
        <v>3459</v>
      </c>
      <c r="E5145" s="2" t="s">
        <v>35542</v>
      </c>
      <c r="F5145" s="2" t="s">
        <v>35543</v>
      </c>
      <c r="G5145" s="2" t="s">
        <v>1317</v>
      </c>
      <c r="H5145" s="2" t="s">
        <v>35544</v>
      </c>
      <c r="I5145" s="2" t="s">
        <v>35545</v>
      </c>
      <c r="J5145" s="3" t="s">
        <v>35546</v>
      </c>
      <c r="K5145" s="4">
        <v>44127</v>
      </c>
      <c r="L5145" s="3" t="s">
        <v>35547</v>
      </c>
    </row>
    <row r="5146" spans="1:12" x14ac:dyDescent="0.2">
      <c r="A5146" s="1">
        <v>5145</v>
      </c>
      <c r="B5146" s="2" t="s">
        <v>35548</v>
      </c>
      <c r="C5146" s="2" t="s">
        <v>10084</v>
      </c>
      <c r="D5146" s="2" t="s">
        <v>4123</v>
      </c>
      <c r="E5146" s="2" t="s">
        <v>18653</v>
      </c>
      <c r="F5146" s="2" t="s">
        <v>35549</v>
      </c>
      <c r="G5146" s="2" t="s">
        <v>2048</v>
      </c>
      <c r="H5146" s="2" t="s">
        <v>35550</v>
      </c>
      <c r="I5146" s="2" t="s">
        <v>35551</v>
      </c>
      <c r="J5146" s="3" t="s">
        <v>35552</v>
      </c>
      <c r="K5146" s="4">
        <v>44595</v>
      </c>
      <c r="L5146" s="3" t="s">
        <v>2588</v>
      </c>
    </row>
    <row r="5147" spans="1:12" x14ac:dyDescent="0.2">
      <c r="A5147" s="1">
        <v>5146</v>
      </c>
      <c r="B5147" s="2" t="s">
        <v>35553</v>
      </c>
      <c r="C5147" s="2" t="s">
        <v>9112</v>
      </c>
      <c r="D5147" s="2" t="s">
        <v>2725</v>
      </c>
      <c r="E5147" s="2" t="s">
        <v>35554</v>
      </c>
      <c r="F5147" s="2" t="s">
        <v>35555</v>
      </c>
      <c r="G5147" s="2" t="s">
        <v>9747</v>
      </c>
      <c r="H5147" s="2" t="s">
        <v>35556</v>
      </c>
      <c r="I5147" s="2">
        <v>606321132</v>
      </c>
      <c r="J5147" s="3" t="s">
        <v>35557</v>
      </c>
      <c r="K5147" s="4">
        <v>44309</v>
      </c>
      <c r="L5147" s="3" t="s">
        <v>26080</v>
      </c>
    </row>
    <row r="5148" spans="1:12" x14ac:dyDescent="0.2">
      <c r="A5148" s="1">
        <v>5147</v>
      </c>
      <c r="B5148" s="2" t="s">
        <v>35558</v>
      </c>
      <c r="C5148" s="2" t="s">
        <v>2004</v>
      </c>
      <c r="D5148" s="2" t="s">
        <v>6786</v>
      </c>
      <c r="E5148" s="2" t="s">
        <v>35559</v>
      </c>
      <c r="F5148" s="2" t="s">
        <v>35560</v>
      </c>
      <c r="G5148" s="2" t="s">
        <v>4778</v>
      </c>
      <c r="H5148" s="2" t="s">
        <v>35561</v>
      </c>
      <c r="I5148" s="2" t="s">
        <v>35562</v>
      </c>
      <c r="J5148" s="3" t="s">
        <v>35563</v>
      </c>
      <c r="K5148" s="4">
        <v>44528</v>
      </c>
      <c r="L5148" s="3" t="s">
        <v>35564</v>
      </c>
    </row>
    <row r="5149" spans="1:12" x14ac:dyDescent="0.2">
      <c r="A5149" s="1">
        <v>5148</v>
      </c>
      <c r="B5149" s="2" t="s">
        <v>35565</v>
      </c>
      <c r="C5149" s="2" t="s">
        <v>10366</v>
      </c>
      <c r="D5149" s="2" t="s">
        <v>18674</v>
      </c>
      <c r="E5149" s="2" t="s">
        <v>35566</v>
      </c>
      <c r="F5149" s="2" t="s">
        <v>35567</v>
      </c>
      <c r="G5149" s="2" t="s">
        <v>4149</v>
      </c>
      <c r="H5149" s="2" t="s">
        <v>35568</v>
      </c>
      <c r="I5149" s="2" t="s">
        <v>35569</v>
      </c>
      <c r="J5149" s="3" t="s">
        <v>35570</v>
      </c>
      <c r="K5149" s="4">
        <v>43990</v>
      </c>
      <c r="L5149" s="3" t="s">
        <v>4103</v>
      </c>
    </row>
    <row r="5150" spans="1:12" x14ac:dyDescent="0.2">
      <c r="A5150" s="1">
        <v>5149</v>
      </c>
      <c r="B5150" s="2" t="s">
        <v>35571</v>
      </c>
      <c r="C5150" s="2" t="s">
        <v>6080</v>
      </c>
      <c r="D5150" s="2" t="s">
        <v>6103</v>
      </c>
      <c r="E5150" s="2" t="s">
        <v>35572</v>
      </c>
      <c r="F5150" s="2" t="s">
        <v>35573</v>
      </c>
      <c r="G5150" s="2" t="s">
        <v>705</v>
      </c>
      <c r="H5150" s="2" t="s">
        <v>35574</v>
      </c>
      <c r="I5150" s="2" t="s">
        <v>35575</v>
      </c>
      <c r="J5150" s="3" t="s">
        <v>35576</v>
      </c>
      <c r="K5150" s="4">
        <v>44508</v>
      </c>
      <c r="L5150" s="3" t="s">
        <v>35577</v>
      </c>
    </row>
    <row r="5151" spans="1:12" x14ac:dyDescent="0.2">
      <c r="A5151" s="1">
        <v>5150</v>
      </c>
      <c r="B5151" s="2" t="s">
        <v>35578</v>
      </c>
      <c r="C5151" s="2" t="s">
        <v>6372</v>
      </c>
      <c r="D5151" s="2" t="s">
        <v>3148</v>
      </c>
      <c r="E5151" s="2" t="s">
        <v>35579</v>
      </c>
      <c r="F5151" s="2" t="s">
        <v>35580</v>
      </c>
      <c r="G5151" s="2" t="s">
        <v>2945</v>
      </c>
      <c r="H5151" s="2" t="s">
        <v>35581</v>
      </c>
      <c r="I5151" s="2" t="s">
        <v>35582</v>
      </c>
      <c r="J5151" s="3" t="s">
        <v>35583</v>
      </c>
      <c r="K5151" s="4">
        <v>43831</v>
      </c>
      <c r="L5151" s="3" t="s">
        <v>35584</v>
      </c>
    </row>
    <row r="5152" spans="1:12" x14ac:dyDescent="0.2">
      <c r="A5152" s="1">
        <v>5151</v>
      </c>
      <c r="B5152" s="2" t="s">
        <v>35585</v>
      </c>
      <c r="C5152" s="2" t="s">
        <v>4711</v>
      </c>
      <c r="D5152" s="2" t="s">
        <v>3744</v>
      </c>
      <c r="E5152" s="2" t="s">
        <v>35586</v>
      </c>
      <c r="F5152" s="2" t="s">
        <v>35587</v>
      </c>
      <c r="G5152" s="2" t="s">
        <v>1140</v>
      </c>
      <c r="H5152" s="2">
        <v>6677208633</v>
      </c>
      <c r="I5152" s="2">
        <v>1986896843</v>
      </c>
      <c r="J5152" s="3" t="s">
        <v>35588</v>
      </c>
      <c r="K5152" s="4">
        <v>44097</v>
      </c>
      <c r="L5152" s="3" t="s">
        <v>35589</v>
      </c>
    </row>
    <row r="5153" spans="1:12" x14ac:dyDescent="0.2">
      <c r="A5153" s="1">
        <v>5152</v>
      </c>
      <c r="B5153" s="2" t="s">
        <v>35590</v>
      </c>
      <c r="C5153" s="2" t="s">
        <v>831</v>
      </c>
      <c r="D5153" s="2" t="s">
        <v>1541</v>
      </c>
      <c r="E5153" s="2" t="s">
        <v>35591</v>
      </c>
      <c r="F5153" s="2" t="s">
        <v>35592</v>
      </c>
      <c r="G5153" s="2" t="s">
        <v>217</v>
      </c>
      <c r="H5153" s="2" t="s">
        <v>35593</v>
      </c>
      <c r="I5153" s="2" t="s">
        <v>35594</v>
      </c>
      <c r="J5153" s="3" t="s">
        <v>35595</v>
      </c>
      <c r="K5153" s="4">
        <v>44351</v>
      </c>
      <c r="L5153" s="3" t="s">
        <v>35596</v>
      </c>
    </row>
    <row r="5154" spans="1:12" x14ac:dyDescent="0.2">
      <c r="A5154" s="1">
        <v>5153</v>
      </c>
      <c r="B5154" s="2" t="s">
        <v>35597</v>
      </c>
      <c r="C5154" s="2" t="s">
        <v>346</v>
      </c>
      <c r="D5154" s="2" t="s">
        <v>14524</v>
      </c>
      <c r="E5154" s="2" t="s">
        <v>35598</v>
      </c>
      <c r="F5154" s="2" t="s">
        <v>35599</v>
      </c>
      <c r="G5154" s="2" t="s">
        <v>7036</v>
      </c>
      <c r="H5154" s="2" t="s">
        <v>35600</v>
      </c>
      <c r="I5154" s="2" t="s">
        <v>35601</v>
      </c>
      <c r="J5154" s="3" t="s">
        <v>35602</v>
      </c>
      <c r="K5154" s="4">
        <v>44115</v>
      </c>
      <c r="L5154" s="3" t="s">
        <v>35603</v>
      </c>
    </row>
    <row r="5155" spans="1:12" x14ac:dyDescent="0.2">
      <c r="A5155" s="1">
        <v>5154</v>
      </c>
      <c r="B5155" s="2" t="s">
        <v>35604</v>
      </c>
      <c r="C5155" s="2" t="s">
        <v>1064</v>
      </c>
      <c r="D5155" s="2" t="s">
        <v>4031</v>
      </c>
      <c r="E5155" s="2" t="s">
        <v>35605</v>
      </c>
      <c r="F5155" s="2" t="s">
        <v>35606</v>
      </c>
      <c r="G5155" s="2" t="s">
        <v>560</v>
      </c>
      <c r="H5155" s="2">
        <v>9590512637</v>
      </c>
      <c r="I5155" s="2">
        <f>1-829-191-3464</f>
        <v>-4483</v>
      </c>
      <c r="J5155" s="3" t="s">
        <v>35607</v>
      </c>
      <c r="K5155" s="4">
        <v>43849</v>
      </c>
      <c r="L5155" s="3" t="s">
        <v>35608</v>
      </c>
    </row>
    <row r="5156" spans="1:12" x14ac:dyDescent="0.2">
      <c r="A5156" s="1">
        <v>5155</v>
      </c>
      <c r="B5156" s="2" t="s">
        <v>35609</v>
      </c>
      <c r="C5156" s="2" t="s">
        <v>3325</v>
      </c>
      <c r="D5156" s="2" t="s">
        <v>1075</v>
      </c>
      <c r="E5156" s="2" t="s">
        <v>35610</v>
      </c>
      <c r="F5156" s="2" t="s">
        <v>35611</v>
      </c>
      <c r="G5156" s="2" t="s">
        <v>3302</v>
      </c>
      <c r="H5156" s="2" t="s">
        <v>35612</v>
      </c>
      <c r="I5156" s="2" t="s">
        <v>35613</v>
      </c>
      <c r="J5156" s="3" t="s">
        <v>35614</v>
      </c>
      <c r="K5156" s="4">
        <v>44446</v>
      </c>
      <c r="L5156" s="3" t="s">
        <v>35615</v>
      </c>
    </row>
    <row r="5157" spans="1:12" x14ac:dyDescent="0.2">
      <c r="A5157" s="1">
        <v>5156</v>
      </c>
      <c r="B5157" s="2" t="s">
        <v>35616</v>
      </c>
      <c r="C5157" s="2" t="s">
        <v>10939</v>
      </c>
      <c r="D5157" s="2" t="s">
        <v>7415</v>
      </c>
      <c r="E5157" s="2" t="s">
        <v>35617</v>
      </c>
      <c r="F5157" s="2" t="s">
        <v>3159</v>
      </c>
      <c r="G5157" s="2" t="s">
        <v>1973</v>
      </c>
      <c r="H5157" s="2">
        <v>9479265383</v>
      </c>
      <c r="I5157" s="2" t="s">
        <v>35618</v>
      </c>
      <c r="J5157" s="3" t="s">
        <v>35619</v>
      </c>
      <c r="K5157" s="4">
        <v>43893</v>
      </c>
      <c r="L5157" s="3" t="s">
        <v>35620</v>
      </c>
    </row>
    <row r="5158" spans="1:12" x14ac:dyDescent="0.2">
      <c r="A5158" s="1">
        <v>5157</v>
      </c>
      <c r="B5158" s="2" t="s">
        <v>35621</v>
      </c>
      <c r="C5158" s="2" t="s">
        <v>14603</v>
      </c>
      <c r="D5158" s="2" t="s">
        <v>9823</v>
      </c>
      <c r="E5158" s="2" t="s">
        <v>35622</v>
      </c>
      <c r="F5158" s="2" t="s">
        <v>35623</v>
      </c>
      <c r="G5158" s="2" t="s">
        <v>806</v>
      </c>
      <c r="H5158" s="2" t="s">
        <v>35624</v>
      </c>
      <c r="I5158" s="2">
        <f>1-277-485-9836</f>
        <v>-10597</v>
      </c>
      <c r="J5158" s="3" t="s">
        <v>35625</v>
      </c>
      <c r="K5158" s="4">
        <v>44645</v>
      </c>
      <c r="L5158" s="3" t="s">
        <v>35626</v>
      </c>
    </row>
    <row r="5159" spans="1:12" x14ac:dyDescent="0.2">
      <c r="A5159" s="1">
        <v>5158</v>
      </c>
      <c r="B5159" s="2" t="s">
        <v>35627</v>
      </c>
      <c r="C5159" s="2" t="s">
        <v>1288</v>
      </c>
      <c r="D5159" s="2" t="s">
        <v>5660</v>
      </c>
      <c r="E5159" s="2" t="s">
        <v>35628</v>
      </c>
      <c r="F5159" s="2" t="s">
        <v>35629</v>
      </c>
      <c r="G5159" s="2" t="s">
        <v>340</v>
      </c>
      <c r="H5159" s="2" t="s">
        <v>35630</v>
      </c>
      <c r="I5159" s="2" t="s">
        <v>35631</v>
      </c>
      <c r="J5159" s="3" t="s">
        <v>35632</v>
      </c>
      <c r="K5159" s="4">
        <v>44627</v>
      </c>
      <c r="L5159" s="3" t="s">
        <v>28911</v>
      </c>
    </row>
    <row r="5160" spans="1:12" x14ac:dyDescent="0.2">
      <c r="A5160" s="1">
        <v>5159</v>
      </c>
      <c r="B5160" s="2" t="s">
        <v>35633</v>
      </c>
      <c r="C5160" s="2" t="s">
        <v>4122</v>
      </c>
      <c r="D5160" s="2" t="s">
        <v>1409</v>
      </c>
      <c r="E5160" s="2" t="s">
        <v>35634</v>
      </c>
      <c r="F5160" s="2" t="s">
        <v>35573</v>
      </c>
      <c r="G5160" s="2" t="s">
        <v>11135</v>
      </c>
      <c r="H5160" s="2">
        <v>9959534365</v>
      </c>
      <c r="I5160" s="2" t="s">
        <v>35635</v>
      </c>
      <c r="J5160" s="3" t="s">
        <v>35636</v>
      </c>
      <c r="K5160" s="4">
        <v>44162</v>
      </c>
      <c r="L5160" s="3" t="s">
        <v>35637</v>
      </c>
    </row>
    <row r="5161" spans="1:12" x14ac:dyDescent="0.2">
      <c r="A5161" s="1">
        <v>5160</v>
      </c>
      <c r="B5161" s="2" t="s">
        <v>35638</v>
      </c>
      <c r="C5161" s="2" t="s">
        <v>16544</v>
      </c>
      <c r="D5161" s="2" t="s">
        <v>4016</v>
      </c>
      <c r="E5161" s="2" t="s">
        <v>35639</v>
      </c>
      <c r="F5161" s="2" t="s">
        <v>35640</v>
      </c>
      <c r="G5161" s="2" t="s">
        <v>4281</v>
      </c>
      <c r="H5161" s="2" t="s">
        <v>35641</v>
      </c>
      <c r="I5161" s="2" t="s">
        <v>35642</v>
      </c>
      <c r="J5161" s="3" t="s">
        <v>35643</v>
      </c>
      <c r="K5161" s="4">
        <v>43997</v>
      </c>
      <c r="L5161" s="3" t="s">
        <v>35644</v>
      </c>
    </row>
    <row r="5162" spans="1:12" x14ac:dyDescent="0.2">
      <c r="A5162" s="1">
        <v>5161</v>
      </c>
      <c r="B5162" s="2" t="s">
        <v>35645</v>
      </c>
      <c r="C5162" s="2" t="s">
        <v>9033</v>
      </c>
      <c r="D5162" s="2" t="s">
        <v>11294</v>
      </c>
      <c r="E5162" s="2" t="s">
        <v>35646</v>
      </c>
      <c r="F5162" s="2" t="s">
        <v>35647</v>
      </c>
      <c r="G5162" s="2" t="s">
        <v>1637</v>
      </c>
      <c r="H5162" s="2">
        <v>5404872238</v>
      </c>
      <c r="I5162" s="2" t="s">
        <v>35648</v>
      </c>
      <c r="J5162" s="3" t="s">
        <v>35649</v>
      </c>
      <c r="K5162" s="4">
        <v>43918</v>
      </c>
      <c r="L5162" s="3" t="s">
        <v>35650</v>
      </c>
    </row>
    <row r="5163" spans="1:12" x14ac:dyDescent="0.2">
      <c r="A5163" s="1">
        <v>5162</v>
      </c>
      <c r="B5163" s="2" t="s">
        <v>35651</v>
      </c>
      <c r="C5163" s="2" t="s">
        <v>9796</v>
      </c>
      <c r="D5163" s="2" t="s">
        <v>8535</v>
      </c>
      <c r="E5163" s="2" t="s">
        <v>35652</v>
      </c>
      <c r="F5163" s="2" t="s">
        <v>35653</v>
      </c>
      <c r="G5163" s="2" t="s">
        <v>2089</v>
      </c>
      <c r="H5163" s="2" t="s">
        <v>35654</v>
      </c>
      <c r="I5163" s="2" t="s">
        <v>35655</v>
      </c>
      <c r="J5163" s="3" t="s">
        <v>35656</v>
      </c>
      <c r="K5163" s="4">
        <v>44238</v>
      </c>
      <c r="L5163" s="3" t="s">
        <v>35657</v>
      </c>
    </row>
    <row r="5164" spans="1:12" x14ac:dyDescent="0.2">
      <c r="A5164" s="1">
        <v>5163</v>
      </c>
      <c r="B5164" s="2" t="s">
        <v>35658</v>
      </c>
      <c r="C5164" s="2" t="s">
        <v>1288</v>
      </c>
      <c r="D5164" s="2" t="s">
        <v>4671</v>
      </c>
      <c r="E5164" s="2" t="s">
        <v>35659</v>
      </c>
      <c r="F5164" s="2" t="s">
        <v>35660</v>
      </c>
      <c r="G5164" s="2" t="s">
        <v>1506</v>
      </c>
      <c r="H5164" s="2" t="s">
        <v>35661</v>
      </c>
      <c r="I5164" s="2" t="s">
        <v>35662</v>
      </c>
      <c r="J5164" s="3" t="s">
        <v>35663</v>
      </c>
      <c r="K5164" s="4">
        <v>44270</v>
      </c>
      <c r="L5164" s="3" t="s">
        <v>35664</v>
      </c>
    </row>
    <row r="5165" spans="1:12" x14ac:dyDescent="0.2">
      <c r="A5165" s="1">
        <v>5164</v>
      </c>
      <c r="B5165" s="2" t="s">
        <v>35665</v>
      </c>
      <c r="C5165" s="2" t="s">
        <v>4870</v>
      </c>
      <c r="D5165" s="2" t="s">
        <v>577</v>
      </c>
      <c r="E5165" s="2" t="s">
        <v>18979</v>
      </c>
      <c r="F5165" s="2" t="s">
        <v>35666</v>
      </c>
      <c r="G5165" s="2" t="s">
        <v>938</v>
      </c>
      <c r="H5165" s="2" t="s">
        <v>35667</v>
      </c>
      <c r="I5165" s="2" t="s">
        <v>35668</v>
      </c>
      <c r="J5165" s="3" t="s">
        <v>35669</v>
      </c>
      <c r="K5165" s="4">
        <v>44102</v>
      </c>
      <c r="L5165" s="3" t="s">
        <v>35670</v>
      </c>
    </row>
    <row r="5166" spans="1:12" x14ac:dyDescent="0.2">
      <c r="A5166" s="1">
        <v>5165</v>
      </c>
      <c r="B5166" s="2" t="s">
        <v>35671</v>
      </c>
      <c r="C5166" s="2" t="s">
        <v>9915</v>
      </c>
      <c r="D5166" s="2" t="s">
        <v>640</v>
      </c>
      <c r="E5166" s="2" t="s">
        <v>2900</v>
      </c>
      <c r="F5166" s="2" t="s">
        <v>35672</v>
      </c>
      <c r="G5166" s="2" t="s">
        <v>1068</v>
      </c>
      <c r="H5166" s="2" t="s">
        <v>35673</v>
      </c>
      <c r="I5166" s="2" t="s">
        <v>35674</v>
      </c>
      <c r="J5166" s="3" t="s">
        <v>35675</v>
      </c>
      <c r="K5166" s="4">
        <v>43888</v>
      </c>
      <c r="L5166" s="3" t="s">
        <v>102</v>
      </c>
    </row>
    <row r="5167" spans="1:12" x14ac:dyDescent="0.2">
      <c r="A5167" s="1">
        <v>5166</v>
      </c>
      <c r="B5167" s="2" t="s">
        <v>35676</v>
      </c>
      <c r="C5167" s="2" t="s">
        <v>3029</v>
      </c>
      <c r="D5167" s="2" t="s">
        <v>4123</v>
      </c>
      <c r="E5167" s="2" t="s">
        <v>35677</v>
      </c>
      <c r="F5167" s="2" t="s">
        <v>35678</v>
      </c>
      <c r="G5167" s="2" t="s">
        <v>760</v>
      </c>
      <c r="H5167" s="2" t="s">
        <v>35679</v>
      </c>
      <c r="I5167" s="2" t="s">
        <v>35680</v>
      </c>
      <c r="J5167" s="3" t="s">
        <v>35681</v>
      </c>
      <c r="K5167" s="4">
        <v>43900</v>
      </c>
      <c r="L5167" s="3" t="s">
        <v>35682</v>
      </c>
    </row>
    <row r="5168" spans="1:12" x14ac:dyDescent="0.2">
      <c r="A5168" s="1">
        <v>5167</v>
      </c>
      <c r="B5168" s="2" t="s">
        <v>35683</v>
      </c>
      <c r="C5168" s="2" t="s">
        <v>1127</v>
      </c>
      <c r="D5168" s="2" t="s">
        <v>2313</v>
      </c>
      <c r="E5168" s="2" t="s">
        <v>35684</v>
      </c>
      <c r="F5168" s="2" t="s">
        <v>35685</v>
      </c>
      <c r="G5168" s="2" t="s">
        <v>437</v>
      </c>
      <c r="H5168" s="2" t="s">
        <v>35686</v>
      </c>
      <c r="I5168" s="2" t="s">
        <v>35687</v>
      </c>
      <c r="J5168" s="3" t="s">
        <v>35688</v>
      </c>
      <c r="K5168" s="4">
        <v>44133</v>
      </c>
      <c r="L5168" s="3" t="s">
        <v>25180</v>
      </c>
    </row>
    <row r="5169" spans="1:12" x14ac:dyDescent="0.2">
      <c r="A5169" s="1">
        <v>5168</v>
      </c>
      <c r="B5169" s="2" t="s">
        <v>35689</v>
      </c>
      <c r="C5169" s="2" t="s">
        <v>6417</v>
      </c>
      <c r="D5169" s="2" t="s">
        <v>3692</v>
      </c>
      <c r="E5169" s="2" t="s">
        <v>35690</v>
      </c>
      <c r="F5169" s="2" t="s">
        <v>35691</v>
      </c>
      <c r="G5169" s="2" t="s">
        <v>3729</v>
      </c>
      <c r="H5169" s="2" t="s">
        <v>35692</v>
      </c>
      <c r="I5169" s="2" t="s">
        <v>35693</v>
      </c>
      <c r="J5169" s="3" t="s">
        <v>35694</v>
      </c>
      <c r="K5169" s="4">
        <v>44220</v>
      </c>
      <c r="L5169" s="3" t="s">
        <v>35695</v>
      </c>
    </row>
    <row r="5170" spans="1:12" x14ac:dyDescent="0.2">
      <c r="A5170" s="1">
        <v>5169</v>
      </c>
      <c r="B5170" s="2" t="s">
        <v>35696</v>
      </c>
      <c r="C5170" s="2" t="s">
        <v>10794</v>
      </c>
      <c r="D5170" s="2" t="s">
        <v>5153</v>
      </c>
      <c r="E5170" s="2" t="s">
        <v>35697</v>
      </c>
      <c r="F5170" s="2" t="s">
        <v>20331</v>
      </c>
      <c r="G5170" s="2" t="s">
        <v>457</v>
      </c>
      <c r="H5170" s="2" t="s">
        <v>35698</v>
      </c>
      <c r="I5170" s="2" t="s">
        <v>35699</v>
      </c>
      <c r="J5170" s="3" t="s">
        <v>35700</v>
      </c>
      <c r="K5170" s="4">
        <v>44431</v>
      </c>
      <c r="L5170" s="3" t="s">
        <v>21559</v>
      </c>
    </row>
    <row r="5171" spans="1:12" x14ac:dyDescent="0.2">
      <c r="A5171" s="1">
        <v>5170</v>
      </c>
      <c r="B5171" s="2" t="s">
        <v>35701</v>
      </c>
      <c r="C5171" s="2" t="s">
        <v>10084</v>
      </c>
      <c r="D5171" s="2" t="s">
        <v>1931</v>
      </c>
      <c r="E5171" s="2" t="s">
        <v>35702</v>
      </c>
      <c r="F5171" s="2" t="s">
        <v>35703</v>
      </c>
      <c r="G5171" s="2" t="s">
        <v>5822</v>
      </c>
      <c r="H5171" s="2" t="s">
        <v>35704</v>
      </c>
      <c r="I5171" s="2">
        <v>2287364153</v>
      </c>
      <c r="J5171" s="3" t="s">
        <v>35705</v>
      </c>
      <c r="K5171" s="4">
        <v>44470</v>
      </c>
      <c r="L5171" s="3" t="s">
        <v>35706</v>
      </c>
    </row>
    <row r="5172" spans="1:12" x14ac:dyDescent="0.2">
      <c r="A5172" s="1">
        <v>5171</v>
      </c>
      <c r="B5172" s="2" t="s">
        <v>35707</v>
      </c>
      <c r="C5172" s="2" t="s">
        <v>4923</v>
      </c>
      <c r="D5172" s="2" t="s">
        <v>10954</v>
      </c>
      <c r="E5172" s="2" t="s">
        <v>35708</v>
      </c>
      <c r="F5172" s="2" t="s">
        <v>20103</v>
      </c>
      <c r="G5172" s="2" t="s">
        <v>3905</v>
      </c>
      <c r="H5172" s="2" t="s">
        <v>35709</v>
      </c>
      <c r="I5172" s="2">
        <f>1-770-27-7968</f>
        <v>-8764</v>
      </c>
      <c r="J5172" s="3" t="s">
        <v>35710</v>
      </c>
      <c r="K5172" s="4">
        <v>44428</v>
      </c>
      <c r="L5172" s="3" t="s">
        <v>35711</v>
      </c>
    </row>
    <row r="5173" spans="1:12" x14ac:dyDescent="0.2">
      <c r="A5173" s="1">
        <v>5172</v>
      </c>
      <c r="B5173" s="2" t="s">
        <v>35712</v>
      </c>
      <c r="C5173" s="2" t="s">
        <v>15257</v>
      </c>
      <c r="D5173" s="2" t="s">
        <v>8994</v>
      </c>
      <c r="E5173" s="2" t="s">
        <v>35713</v>
      </c>
      <c r="F5173" s="2" t="s">
        <v>35714</v>
      </c>
      <c r="G5173" s="2" t="s">
        <v>4492</v>
      </c>
      <c r="H5173" s="2" t="s">
        <v>35715</v>
      </c>
      <c r="I5173" s="2" t="s">
        <v>35716</v>
      </c>
      <c r="J5173" s="3" t="s">
        <v>35717</v>
      </c>
      <c r="K5173" s="4">
        <v>44511</v>
      </c>
      <c r="L5173" s="3" t="s">
        <v>26018</v>
      </c>
    </row>
    <row r="5174" spans="1:12" x14ac:dyDescent="0.2">
      <c r="A5174" s="1">
        <v>5173</v>
      </c>
      <c r="B5174" s="2" t="s">
        <v>35718</v>
      </c>
      <c r="C5174" s="2" t="s">
        <v>7062</v>
      </c>
      <c r="D5174" s="2" t="s">
        <v>3934</v>
      </c>
      <c r="E5174" s="2" t="s">
        <v>35719</v>
      </c>
      <c r="F5174" s="2" t="s">
        <v>35720</v>
      </c>
      <c r="G5174" s="2" t="s">
        <v>3649</v>
      </c>
      <c r="H5174" s="2" t="s">
        <v>35721</v>
      </c>
      <c r="I5174" s="2" t="s">
        <v>35722</v>
      </c>
      <c r="J5174" s="3" t="s">
        <v>35723</v>
      </c>
      <c r="K5174" s="4">
        <v>44579</v>
      </c>
      <c r="L5174" s="3" t="s">
        <v>35724</v>
      </c>
    </row>
    <row r="5175" spans="1:12" x14ac:dyDescent="0.2">
      <c r="A5175" s="1">
        <v>5174</v>
      </c>
      <c r="B5175" s="2" t="s">
        <v>35725</v>
      </c>
      <c r="C5175" s="2" t="s">
        <v>2450</v>
      </c>
      <c r="D5175" s="2" t="s">
        <v>12560</v>
      </c>
      <c r="E5175" s="2" t="s">
        <v>29273</v>
      </c>
      <c r="F5175" s="2" t="s">
        <v>35726</v>
      </c>
      <c r="G5175" s="2" t="s">
        <v>6042</v>
      </c>
      <c r="H5175" s="2" t="s">
        <v>35727</v>
      </c>
      <c r="I5175" s="2" t="s">
        <v>35728</v>
      </c>
      <c r="J5175" s="3" t="s">
        <v>35729</v>
      </c>
      <c r="K5175" s="4">
        <v>44496</v>
      </c>
      <c r="L5175" s="3" t="s">
        <v>35730</v>
      </c>
    </row>
    <row r="5176" spans="1:12" x14ac:dyDescent="0.2">
      <c r="A5176" s="1">
        <v>5175</v>
      </c>
      <c r="B5176" s="2" t="s">
        <v>35731</v>
      </c>
      <c r="C5176" s="2" t="s">
        <v>766</v>
      </c>
      <c r="D5176" s="2" t="s">
        <v>9356</v>
      </c>
      <c r="E5176" s="2" t="s">
        <v>35732</v>
      </c>
      <c r="F5176" s="2" t="s">
        <v>35733</v>
      </c>
      <c r="G5176" s="2" t="s">
        <v>560</v>
      </c>
      <c r="H5176" s="2" t="s">
        <v>35734</v>
      </c>
      <c r="I5176" s="2" t="s">
        <v>35735</v>
      </c>
      <c r="J5176" s="3" t="s">
        <v>35736</v>
      </c>
      <c r="K5176" s="4">
        <v>44443</v>
      </c>
      <c r="L5176" s="3" t="s">
        <v>35737</v>
      </c>
    </row>
    <row r="5177" spans="1:12" x14ac:dyDescent="0.2">
      <c r="A5177" s="1">
        <v>5176</v>
      </c>
      <c r="B5177" s="2" t="s">
        <v>35738</v>
      </c>
      <c r="C5177" s="2" t="s">
        <v>32</v>
      </c>
      <c r="D5177" s="2" t="s">
        <v>6663</v>
      </c>
      <c r="E5177" s="2" t="s">
        <v>35739</v>
      </c>
      <c r="F5177" s="2" t="s">
        <v>35740</v>
      </c>
      <c r="G5177" s="2" t="s">
        <v>2918</v>
      </c>
      <c r="H5177" s="2" t="s">
        <v>35741</v>
      </c>
      <c r="I5177" s="2" t="s">
        <v>35742</v>
      </c>
      <c r="J5177" s="3" t="s">
        <v>35743</v>
      </c>
      <c r="K5177" s="4">
        <v>44541</v>
      </c>
      <c r="L5177" s="3" t="s">
        <v>35744</v>
      </c>
    </row>
    <row r="5178" spans="1:12" x14ac:dyDescent="0.2">
      <c r="A5178" s="1">
        <v>5177</v>
      </c>
      <c r="B5178" s="2" t="s">
        <v>35745</v>
      </c>
      <c r="C5178" s="2" t="s">
        <v>3113</v>
      </c>
      <c r="D5178" s="2" t="s">
        <v>5024</v>
      </c>
      <c r="E5178" s="2" t="s">
        <v>35746</v>
      </c>
      <c r="F5178" s="2" t="s">
        <v>35747</v>
      </c>
      <c r="G5178" s="2" t="s">
        <v>369</v>
      </c>
      <c r="H5178" s="2" t="s">
        <v>35748</v>
      </c>
      <c r="I5178" s="2" t="s">
        <v>35749</v>
      </c>
      <c r="J5178" s="3" t="s">
        <v>35750</v>
      </c>
      <c r="K5178" s="4">
        <v>43833</v>
      </c>
      <c r="L5178" s="3" t="s">
        <v>35751</v>
      </c>
    </row>
    <row r="5179" spans="1:12" x14ac:dyDescent="0.2">
      <c r="A5179" s="1">
        <v>5178</v>
      </c>
      <c r="B5179" s="2" t="s">
        <v>35752</v>
      </c>
      <c r="C5179" s="2" t="s">
        <v>4482</v>
      </c>
      <c r="D5179" s="2" t="s">
        <v>14524</v>
      </c>
      <c r="E5179" s="2" t="s">
        <v>35753</v>
      </c>
      <c r="F5179" s="2" t="s">
        <v>35754</v>
      </c>
      <c r="G5179" s="2" t="s">
        <v>1222</v>
      </c>
      <c r="H5179" s="2">
        <v>775591931</v>
      </c>
      <c r="I5179" s="2" t="s">
        <v>35755</v>
      </c>
      <c r="J5179" s="3" t="s">
        <v>35756</v>
      </c>
      <c r="K5179" s="4">
        <v>44099</v>
      </c>
      <c r="L5179" s="3" t="s">
        <v>35757</v>
      </c>
    </row>
    <row r="5180" spans="1:12" x14ac:dyDescent="0.2">
      <c r="A5180" s="1">
        <v>5179</v>
      </c>
      <c r="B5180" s="2" t="s">
        <v>35758</v>
      </c>
      <c r="C5180" s="2" t="s">
        <v>2872</v>
      </c>
      <c r="D5180" s="2" t="s">
        <v>6912</v>
      </c>
      <c r="E5180" s="2" t="s">
        <v>13156</v>
      </c>
      <c r="F5180" s="2" t="s">
        <v>35759</v>
      </c>
      <c r="G5180" s="2" t="s">
        <v>1506</v>
      </c>
      <c r="H5180" s="2" t="s">
        <v>35760</v>
      </c>
      <c r="I5180" s="2" t="s">
        <v>35761</v>
      </c>
      <c r="J5180" s="3" t="s">
        <v>35762</v>
      </c>
      <c r="K5180" s="4">
        <v>44182</v>
      </c>
      <c r="L5180" s="3" t="s">
        <v>35763</v>
      </c>
    </row>
    <row r="5181" spans="1:12" x14ac:dyDescent="0.2">
      <c r="A5181" s="1">
        <v>5180</v>
      </c>
      <c r="B5181" s="2" t="s">
        <v>35764</v>
      </c>
      <c r="C5181" s="2" t="s">
        <v>1614</v>
      </c>
      <c r="D5181" s="2" t="s">
        <v>187</v>
      </c>
      <c r="E5181" s="2" t="s">
        <v>35765</v>
      </c>
      <c r="F5181" s="2" t="s">
        <v>35766</v>
      </c>
      <c r="G5181" s="2" t="s">
        <v>369</v>
      </c>
      <c r="H5181" s="2" t="s">
        <v>35767</v>
      </c>
      <c r="I5181" s="2" t="s">
        <v>35768</v>
      </c>
      <c r="J5181" s="3" t="s">
        <v>35769</v>
      </c>
      <c r="K5181" s="4">
        <v>44192</v>
      </c>
      <c r="L5181" s="3" t="s">
        <v>690</v>
      </c>
    </row>
    <row r="5182" spans="1:12" x14ac:dyDescent="0.2">
      <c r="A5182" s="1">
        <v>5181</v>
      </c>
      <c r="B5182" s="2" t="s">
        <v>35770</v>
      </c>
      <c r="C5182" s="2" t="s">
        <v>392</v>
      </c>
      <c r="D5182" s="2" t="s">
        <v>32302</v>
      </c>
      <c r="E5182" s="2" t="s">
        <v>35771</v>
      </c>
      <c r="F5182" s="2" t="s">
        <v>13137</v>
      </c>
      <c r="G5182" s="2" t="s">
        <v>2127</v>
      </c>
      <c r="H5182" s="2" t="s">
        <v>35772</v>
      </c>
      <c r="I5182" s="2" t="s">
        <v>35773</v>
      </c>
      <c r="J5182" s="3" t="s">
        <v>35774</v>
      </c>
      <c r="K5182" s="4">
        <v>44301</v>
      </c>
      <c r="L5182" s="3" t="s">
        <v>35775</v>
      </c>
    </row>
    <row r="5183" spans="1:12" x14ac:dyDescent="0.2">
      <c r="A5183" s="1">
        <v>5182</v>
      </c>
      <c r="B5183" s="2" t="s">
        <v>35776</v>
      </c>
      <c r="C5183" s="2" t="s">
        <v>12668</v>
      </c>
      <c r="D5183" s="2" t="s">
        <v>8433</v>
      </c>
      <c r="E5183" s="2" t="s">
        <v>35777</v>
      </c>
      <c r="F5183" s="2" t="s">
        <v>35778</v>
      </c>
      <c r="G5183" s="2" t="s">
        <v>1292</v>
      </c>
      <c r="H5183" s="2" t="s">
        <v>35779</v>
      </c>
      <c r="I5183" s="2" t="s">
        <v>35780</v>
      </c>
      <c r="J5183" s="3" t="s">
        <v>35781</v>
      </c>
      <c r="K5183" s="4">
        <v>44325</v>
      </c>
      <c r="L5183" s="3" t="s">
        <v>35782</v>
      </c>
    </row>
    <row r="5184" spans="1:12" x14ac:dyDescent="0.2">
      <c r="A5184" s="1">
        <v>5183</v>
      </c>
      <c r="B5184" s="2" t="s">
        <v>35783</v>
      </c>
      <c r="C5184" s="2" t="s">
        <v>9796</v>
      </c>
      <c r="D5184" s="2" t="s">
        <v>2205</v>
      </c>
      <c r="E5184" s="2" t="s">
        <v>35784</v>
      </c>
      <c r="F5184" s="2" t="s">
        <v>35785</v>
      </c>
      <c r="G5184" s="2" t="s">
        <v>4545</v>
      </c>
      <c r="H5184" s="2" t="s">
        <v>35786</v>
      </c>
      <c r="I5184" s="2" t="s">
        <v>35787</v>
      </c>
      <c r="J5184" s="3" t="s">
        <v>35788</v>
      </c>
      <c r="K5184" s="4">
        <v>44344</v>
      </c>
      <c r="L5184" s="3" t="s">
        <v>35789</v>
      </c>
    </row>
    <row r="5185" spans="1:12" x14ac:dyDescent="0.2">
      <c r="A5185" s="1">
        <v>5184</v>
      </c>
      <c r="B5185" s="2" t="s">
        <v>35790</v>
      </c>
      <c r="C5185" s="2" t="s">
        <v>1681</v>
      </c>
      <c r="D5185" s="2" t="s">
        <v>4369</v>
      </c>
      <c r="E5185" s="2" t="s">
        <v>35791</v>
      </c>
      <c r="F5185" s="2" t="s">
        <v>35792</v>
      </c>
      <c r="G5185" s="2" t="s">
        <v>1389</v>
      </c>
      <c r="H5185" s="2" t="s">
        <v>35793</v>
      </c>
      <c r="I5185" s="2" t="s">
        <v>35794</v>
      </c>
      <c r="J5185" s="3" t="s">
        <v>35795</v>
      </c>
      <c r="K5185" s="4">
        <v>43865</v>
      </c>
      <c r="L5185" s="3" t="s">
        <v>35796</v>
      </c>
    </row>
    <row r="5186" spans="1:12" x14ac:dyDescent="0.2">
      <c r="A5186" s="1">
        <v>5185</v>
      </c>
      <c r="B5186" s="2" t="s">
        <v>35797</v>
      </c>
      <c r="C5186" s="2" t="s">
        <v>2805</v>
      </c>
      <c r="D5186" s="2" t="s">
        <v>3893</v>
      </c>
      <c r="E5186" s="2" t="s">
        <v>35798</v>
      </c>
      <c r="F5186" s="2" t="s">
        <v>35799</v>
      </c>
      <c r="G5186" s="2" t="s">
        <v>1730</v>
      </c>
      <c r="H5186" s="2" t="s">
        <v>35800</v>
      </c>
      <c r="I5186" s="2" t="s">
        <v>35801</v>
      </c>
      <c r="J5186" s="3" t="s">
        <v>35802</v>
      </c>
      <c r="K5186" s="4">
        <v>44414</v>
      </c>
      <c r="L5186" s="3" t="s">
        <v>35803</v>
      </c>
    </row>
    <row r="5187" spans="1:12" x14ac:dyDescent="0.2">
      <c r="A5187" s="1">
        <v>5186</v>
      </c>
      <c r="B5187" s="2" t="s">
        <v>35804</v>
      </c>
      <c r="C5187" s="2" t="s">
        <v>6654</v>
      </c>
      <c r="D5187" s="2" t="s">
        <v>9661</v>
      </c>
      <c r="E5187" s="2" t="s">
        <v>25032</v>
      </c>
      <c r="F5187" s="2" t="s">
        <v>35805</v>
      </c>
      <c r="G5187" s="2" t="s">
        <v>64</v>
      </c>
      <c r="H5187" s="2" t="s">
        <v>35806</v>
      </c>
      <c r="I5187" s="2" t="s">
        <v>35807</v>
      </c>
      <c r="J5187" s="3" t="s">
        <v>35808</v>
      </c>
      <c r="K5187" s="4">
        <v>44692</v>
      </c>
      <c r="L5187" s="3" t="s">
        <v>35809</v>
      </c>
    </row>
    <row r="5188" spans="1:12" x14ac:dyDescent="0.2">
      <c r="A5188" s="1">
        <v>5187</v>
      </c>
      <c r="B5188" s="2" t="s">
        <v>35810</v>
      </c>
      <c r="C5188" s="2" t="s">
        <v>3505</v>
      </c>
      <c r="D5188" s="2" t="s">
        <v>4741</v>
      </c>
      <c r="E5188" s="2" t="s">
        <v>35811</v>
      </c>
      <c r="F5188" s="2" t="s">
        <v>35812</v>
      </c>
      <c r="G5188" s="2" t="s">
        <v>1506</v>
      </c>
      <c r="H5188" s="2" t="s">
        <v>35813</v>
      </c>
      <c r="I5188" s="2" t="s">
        <v>35814</v>
      </c>
      <c r="J5188" s="3" t="s">
        <v>35815</v>
      </c>
      <c r="K5188" s="4">
        <v>44508</v>
      </c>
      <c r="L5188" s="3" t="s">
        <v>35816</v>
      </c>
    </row>
    <row r="5189" spans="1:12" x14ac:dyDescent="0.2">
      <c r="A5189" s="1">
        <v>5188</v>
      </c>
      <c r="B5189" s="2" t="s">
        <v>35817</v>
      </c>
      <c r="C5189" s="2" t="s">
        <v>516</v>
      </c>
      <c r="D5189" s="2" t="s">
        <v>1418</v>
      </c>
      <c r="E5189" s="2" t="s">
        <v>35818</v>
      </c>
      <c r="F5189" s="2" t="s">
        <v>35819</v>
      </c>
      <c r="G5189" s="2" t="s">
        <v>1811</v>
      </c>
      <c r="H5189" s="2" t="s">
        <v>35820</v>
      </c>
      <c r="I5189" s="2" t="s">
        <v>35821</v>
      </c>
      <c r="J5189" s="3" t="s">
        <v>35822</v>
      </c>
      <c r="K5189" s="4">
        <v>44512</v>
      </c>
      <c r="L5189" s="3" t="s">
        <v>28954</v>
      </c>
    </row>
    <row r="5190" spans="1:12" x14ac:dyDescent="0.2">
      <c r="A5190" s="1">
        <v>5189</v>
      </c>
      <c r="B5190" s="2" t="s">
        <v>35823</v>
      </c>
      <c r="C5190" s="2" t="s">
        <v>5819</v>
      </c>
      <c r="D5190" s="2" t="s">
        <v>2124</v>
      </c>
      <c r="E5190" s="2" t="s">
        <v>35824</v>
      </c>
      <c r="F5190" s="2" t="s">
        <v>35825</v>
      </c>
      <c r="G5190" s="2" t="s">
        <v>7345</v>
      </c>
      <c r="H5190" s="2" t="s">
        <v>35826</v>
      </c>
      <c r="I5190" s="2" t="s">
        <v>35827</v>
      </c>
      <c r="J5190" s="3" t="s">
        <v>35828</v>
      </c>
      <c r="K5190" s="4">
        <v>44630</v>
      </c>
      <c r="L5190" s="3" t="s">
        <v>35829</v>
      </c>
    </row>
    <row r="5191" spans="1:12" x14ac:dyDescent="0.2">
      <c r="A5191" s="1">
        <v>5190</v>
      </c>
      <c r="B5191" s="2" t="s">
        <v>35830</v>
      </c>
      <c r="C5191" s="2" t="s">
        <v>6531</v>
      </c>
      <c r="D5191" s="2" t="s">
        <v>649</v>
      </c>
      <c r="E5191" s="2" t="s">
        <v>35831</v>
      </c>
      <c r="F5191" s="2" t="s">
        <v>35832</v>
      </c>
      <c r="G5191" s="2" t="s">
        <v>1013</v>
      </c>
      <c r="H5191" s="2" t="s">
        <v>35833</v>
      </c>
      <c r="I5191" s="2" t="s">
        <v>35834</v>
      </c>
      <c r="J5191" s="3" t="s">
        <v>35835</v>
      </c>
      <c r="K5191" s="4">
        <v>44120</v>
      </c>
      <c r="L5191" s="3" t="s">
        <v>17578</v>
      </c>
    </row>
    <row r="5192" spans="1:12" x14ac:dyDescent="0.2">
      <c r="A5192" s="1">
        <v>5191</v>
      </c>
      <c r="B5192" s="2" t="s">
        <v>35836</v>
      </c>
      <c r="C5192" s="2" t="s">
        <v>766</v>
      </c>
      <c r="D5192" s="2" t="s">
        <v>12313</v>
      </c>
      <c r="E5192" s="2" t="s">
        <v>35837</v>
      </c>
      <c r="F5192" s="2" t="s">
        <v>35838</v>
      </c>
      <c r="G5192" s="2" t="s">
        <v>311</v>
      </c>
      <c r="H5192" s="2" t="s">
        <v>35839</v>
      </c>
      <c r="I5192" s="2" t="s">
        <v>35840</v>
      </c>
      <c r="J5192" s="3" t="s">
        <v>35841</v>
      </c>
      <c r="K5192" s="4">
        <v>44356</v>
      </c>
      <c r="L5192" s="3" t="s">
        <v>35842</v>
      </c>
    </row>
    <row r="5193" spans="1:12" x14ac:dyDescent="0.2">
      <c r="A5193" s="1">
        <v>5192</v>
      </c>
      <c r="B5193" s="2" t="s">
        <v>35843</v>
      </c>
      <c r="C5193" s="2" t="s">
        <v>12668</v>
      </c>
      <c r="D5193" s="2" t="s">
        <v>4663</v>
      </c>
      <c r="E5193" s="2" t="s">
        <v>35844</v>
      </c>
      <c r="F5193" s="2" t="s">
        <v>35845</v>
      </c>
      <c r="G5193" s="2" t="s">
        <v>200</v>
      </c>
      <c r="H5193" s="2" t="s">
        <v>35846</v>
      </c>
      <c r="I5193" s="2" t="s">
        <v>35847</v>
      </c>
      <c r="J5193" s="3" t="s">
        <v>35848</v>
      </c>
      <c r="K5193" s="4">
        <v>44433</v>
      </c>
      <c r="L5193" s="3" t="s">
        <v>35849</v>
      </c>
    </row>
    <row r="5194" spans="1:12" x14ac:dyDescent="0.2">
      <c r="A5194" s="1">
        <v>5193</v>
      </c>
      <c r="B5194" s="2" t="s">
        <v>35850</v>
      </c>
      <c r="C5194" s="2" t="s">
        <v>2632</v>
      </c>
      <c r="D5194" s="2" t="s">
        <v>23267</v>
      </c>
      <c r="E5194" s="2" t="s">
        <v>35851</v>
      </c>
      <c r="F5194" s="2" t="s">
        <v>35852</v>
      </c>
      <c r="G5194" s="2" t="s">
        <v>1292</v>
      </c>
      <c r="H5194" s="2" t="s">
        <v>35853</v>
      </c>
      <c r="I5194" s="2">
        <v>68791886</v>
      </c>
      <c r="J5194" s="3" t="s">
        <v>35854</v>
      </c>
      <c r="K5194" s="4">
        <v>43998</v>
      </c>
      <c r="L5194" s="3" t="s">
        <v>35855</v>
      </c>
    </row>
    <row r="5195" spans="1:12" x14ac:dyDescent="0.2">
      <c r="A5195" s="1">
        <v>5194</v>
      </c>
      <c r="B5195" s="2" t="s">
        <v>35856</v>
      </c>
      <c r="C5195" s="2" t="s">
        <v>2358</v>
      </c>
      <c r="D5195" s="2" t="s">
        <v>11879</v>
      </c>
      <c r="E5195" s="2" t="s">
        <v>35857</v>
      </c>
      <c r="F5195" s="2" t="s">
        <v>35858</v>
      </c>
      <c r="G5195" s="2" t="s">
        <v>1195</v>
      </c>
      <c r="H5195" s="2">
        <v>405056305</v>
      </c>
      <c r="I5195" s="2" t="s">
        <v>35859</v>
      </c>
      <c r="J5195" s="3" t="s">
        <v>35860</v>
      </c>
      <c r="K5195" s="4">
        <v>43901</v>
      </c>
      <c r="L5195" s="3" t="s">
        <v>18411</v>
      </c>
    </row>
    <row r="5196" spans="1:12" x14ac:dyDescent="0.2">
      <c r="A5196" s="1">
        <v>5195</v>
      </c>
      <c r="B5196" s="2" t="s">
        <v>35861</v>
      </c>
      <c r="C5196" s="2" t="s">
        <v>3513</v>
      </c>
      <c r="D5196" s="2" t="s">
        <v>9523</v>
      </c>
      <c r="E5196" s="2" t="s">
        <v>35862</v>
      </c>
      <c r="F5196" s="2" t="s">
        <v>35863</v>
      </c>
      <c r="G5196" s="2" t="s">
        <v>190</v>
      </c>
      <c r="H5196" s="2" t="s">
        <v>35864</v>
      </c>
      <c r="I5196" s="2" t="s">
        <v>35865</v>
      </c>
      <c r="J5196" s="3" t="s">
        <v>35866</v>
      </c>
      <c r="K5196" s="4">
        <v>44537</v>
      </c>
      <c r="L5196" s="3" t="s">
        <v>35867</v>
      </c>
    </row>
    <row r="5197" spans="1:12" x14ac:dyDescent="0.2">
      <c r="A5197" s="1">
        <v>5196</v>
      </c>
      <c r="B5197" s="2" t="s">
        <v>35868</v>
      </c>
      <c r="C5197" s="2" t="s">
        <v>604</v>
      </c>
      <c r="D5197" s="2" t="s">
        <v>15478</v>
      </c>
      <c r="E5197" s="2" t="s">
        <v>35869</v>
      </c>
      <c r="F5197" s="2" t="s">
        <v>35870</v>
      </c>
      <c r="G5197" s="2" t="s">
        <v>901</v>
      </c>
      <c r="H5197" s="2" t="s">
        <v>35871</v>
      </c>
      <c r="I5197" s="2" t="s">
        <v>35872</v>
      </c>
      <c r="J5197" s="3" t="s">
        <v>35873</v>
      </c>
      <c r="K5197" s="4">
        <v>44382</v>
      </c>
      <c r="L5197" s="3" t="s">
        <v>35874</v>
      </c>
    </row>
    <row r="5198" spans="1:12" x14ac:dyDescent="0.2">
      <c r="A5198" s="1">
        <v>5197</v>
      </c>
      <c r="B5198" s="2" t="s">
        <v>35875</v>
      </c>
      <c r="C5198" s="2" t="s">
        <v>5834</v>
      </c>
      <c r="D5198" s="2" t="s">
        <v>2925</v>
      </c>
      <c r="E5198" s="2" t="s">
        <v>35876</v>
      </c>
      <c r="F5198" s="2" t="s">
        <v>35877</v>
      </c>
      <c r="G5198" s="2" t="s">
        <v>3478</v>
      </c>
      <c r="H5198" s="2" t="s">
        <v>35878</v>
      </c>
      <c r="I5198" s="2" t="s">
        <v>35879</v>
      </c>
      <c r="J5198" s="3" t="s">
        <v>35880</v>
      </c>
      <c r="K5198" s="4">
        <v>44673</v>
      </c>
      <c r="L5198" s="3" t="s">
        <v>35881</v>
      </c>
    </row>
    <row r="5199" spans="1:12" x14ac:dyDescent="0.2">
      <c r="A5199" s="1">
        <v>5198</v>
      </c>
      <c r="B5199" s="2" t="s">
        <v>35882</v>
      </c>
      <c r="C5199" s="2" t="s">
        <v>10084</v>
      </c>
      <c r="D5199" s="2" t="s">
        <v>11217</v>
      </c>
      <c r="E5199" s="2" t="s">
        <v>35883</v>
      </c>
      <c r="F5199" s="2" t="s">
        <v>35884</v>
      </c>
      <c r="G5199" s="2" t="s">
        <v>1637</v>
      </c>
      <c r="H5199" s="2" t="s">
        <v>35885</v>
      </c>
      <c r="I5199" s="2" t="s">
        <v>35886</v>
      </c>
      <c r="J5199" s="3" t="s">
        <v>35887</v>
      </c>
      <c r="K5199" s="4">
        <v>44213</v>
      </c>
      <c r="L5199" s="3" t="s">
        <v>35888</v>
      </c>
    </row>
    <row r="5200" spans="1:12" x14ac:dyDescent="0.2">
      <c r="A5200" s="1">
        <v>5199</v>
      </c>
      <c r="B5200" s="2" t="s">
        <v>35889</v>
      </c>
      <c r="C5200" s="2" t="s">
        <v>1261</v>
      </c>
      <c r="D5200" s="2" t="s">
        <v>271</v>
      </c>
      <c r="E5200" s="2" t="s">
        <v>35890</v>
      </c>
      <c r="F5200" s="2" t="s">
        <v>35891</v>
      </c>
      <c r="G5200" s="2" t="s">
        <v>3561</v>
      </c>
      <c r="H5200" s="2" t="s">
        <v>35892</v>
      </c>
      <c r="I5200" s="2" t="s">
        <v>35893</v>
      </c>
      <c r="J5200" s="3" t="s">
        <v>35894</v>
      </c>
      <c r="K5200" s="4">
        <v>44689</v>
      </c>
      <c r="L5200" s="3" t="s">
        <v>35895</v>
      </c>
    </row>
    <row r="5201" spans="1:12" x14ac:dyDescent="0.2">
      <c r="A5201" s="1">
        <v>5200</v>
      </c>
      <c r="B5201" s="2" t="s">
        <v>35896</v>
      </c>
      <c r="C5201" s="2" t="s">
        <v>5834</v>
      </c>
      <c r="D5201" s="2" t="s">
        <v>3878</v>
      </c>
      <c r="E5201" s="2" t="s">
        <v>35897</v>
      </c>
      <c r="F5201" s="2" t="s">
        <v>35898</v>
      </c>
      <c r="G5201" s="2" t="s">
        <v>247</v>
      </c>
      <c r="H5201" s="2">
        <f>1-265-297-2223</f>
        <v>-2784</v>
      </c>
      <c r="I5201" s="2">
        <v>9411190844</v>
      </c>
      <c r="J5201" s="3" t="s">
        <v>35899</v>
      </c>
      <c r="K5201" s="4">
        <v>43895</v>
      </c>
      <c r="L5201" s="3" t="s">
        <v>35900</v>
      </c>
    </row>
    <row r="5202" spans="1:12" x14ac:dyDescent="0.2">
      <c r="A5202" s="1">
        <v>5201</v>
      </c>
      <c r="B5202" s="2" t="s">
        <v>35901</v>
      </c>
      <c r="C5202" s="2" t="s">
        <v>12190</v>
      </c>
      <c r="D5202" s="2" t="s">
        <v>632</v>
      </c>
      <c r="E5202" s="2" t="s">
        <v>35902</v>
      </c>
      <c r="F5202" s="2" t="s">
        <v>35903</v>
      </c>
      <c r="G5202" s="2" t="s">
        <v>1013</v>
      </c>
      <c r="H5202" s="2" t="s">
        <v>35904</v>
      </c>
      <c r="I5202" s="2">
        <f>1-854-949-2936</f>
        <v>-4738</v>
      </c>
      <c r="J5202" s="3" t="s">
        <v>35905</v>
      </c>
      <c r="K5202" s="4">
        <v>44662</v>
      </c>
      <c r="L5202" s="3" t="s">
        <v>35906</v>
      </c>
    </row>
    <row r="5203" spans="1:12" x14ac:dyDescent="0.2">
      <c r="A5203" s="1">
        <v>5202</v>
      </c>
      <c r="B5203" s="2" t="s">
        <v>35907</v>
      </c>
      <c r="C5203" s="2" t="s">
        <v>4293</v>
      </c>
      <c r="D5203" s="2" t="s">
        <v>3157</v>
      </c>
      <c r="E5203" s="2" t="s">
        <v>35908</v>
      </c>
      <c r="F5203" s="2" t="s">
        <v>35909</v>
      </c>
      <c r="G5203" s="2" t="s">
        <v>1712</v>
      </c>
      <c r="H5203" s="2" t="s">
        <v>35910</v>
      </c>
      <c r="I5203" s="2" t="s">
        <v>35911</v>
      </c>
      <c r="J5203" s="3" t="s">
        <v>35912</v>
      </c>
      <c r="K5203" s="4">
        <v>44037</v>
      </c>
      <c r="L5203" s="3" t="s">
        <v>35913</v>
      </c>
    </row>
    <row r="5204" spans="1:12" x14ac:dyDescent="0.2">
      <c r="A5204" s="1">
        <v>5203</v>
      </c>
      <c r="B5204" s="2" t="s">
        <v>35914</v>
      </c>
      <c r="C5204" s="2" t="s">
        <v>1597</v>
      </c>
      <c r="D5204" s="2" t="s">
        <v>676</v>
      </c>
      <c r="E5204" s="2" t="s">
        <v>29625</v>
      </c>
      <c r="F5204" s="2" t="s">
        <v>35915</v>
      </c>
      <c r="G5204" s="2" t="s">
        <v>4167</v>
      </c>
      <c r="H5204" s="2" t="s">
        <v>35916</v>
      </c>
      <c r="I5204" s="2" t="s">
        <v>35917</v>
      </c>
      <c r="J5204" s="3" t="s">
        <v>35918</v>
      </c>
      <c r="K5204" s="4">
        <v>44212</v>
      </c>
      <c r="L5204" s="3" t="s">
        <v>35919</v>
      </c>
    </row>
    <row r="5205" spans="1:12" x14ac:dyDescent="0.2">
      <c r="A5205" s="1">
        <v>5204</v>
      </c>
      <c r="B5205" s="2" t="s">
        <v>35920</v>
      </c>
      <c r="C5205" s="2" t="s">
        <v>5415</v>
      </c>
      <c r="D5205" s="2" t="s">
        <v>1305</v>
      </c>
      <c r="E5205" s="2" t="s">
        <v>35921</v>
      </c>
      <c r="F5205" s="2" t="s">
        <v>35922</v>
      </c>
      <c r="G5205" s="2" t="s">
        <v>2378</v>
      </c>
      <c r="H5205" s="2" t="s">
        <v>35923</v>
      </c>
      <c r="I5205" s="2" t="s">
        <v>35924</v>
      </c>
      <c r="J5205" s="3" t="s">
        <v>35925</v>
      </c>
      <c r="K5205" s="4">
        <v>44558</v>
      </c>
      <c r="L5205" s="3" t="s">
        <v>35926</v>
      </c>
    </row>
    <row r="5206" spans="1:12" x14ac:dyDescent="0.2">
      <c r="A5206" s="1">
        <v>5205</v>
      </c>
      <c r="B5206" s="2" t="s">
        <v>35927</v>
      </c>
      <c r="C5206" s="2" t="s">
        <v>5382</v>
      </c>
      <c r="D5206" s="2" t="s">
        <v>1753</v>
      </c>
      <c r="E5206" s="2" t="s">
        <v>11251</v>
      </c>
      <c r="F5206" s="2" t="s">
        <v>35928</v>
      </c>
      <c r="G5206" s="2" t="s">
        <v>3561</v>
      </c>
      <c r="H5206" s="2">
        <v>7513221972</v>
      </c>
      <c r="I5206" s="2" t="s">
        <v>35929</v>
      </c>
      <c r="J5206" s="3" t="s">
        <v>35930</v>
      </c>
      <c r="K5206" s="4">
        <v>44695</v>
      </c>
      <c r="L5206" s="3" t="s">
        <v>35931</v>
      </c>
    </row>
    <row r="5207" spans="1:12" x14ac:dyDescent="0.2">
      <c r="A5207" s="1">
        <v>5206</v>
      </c>
      <c r="B5207" s="2" t="s">
        <v>35932</v>
      </c>
      <c r="C5207" s="2" t="s">
        <v>5366</v>
      </c>
      <c r="D5207" s="2" t="s">
        <v>4217</v>
      </c>
      <c r="E5207" s="2" t="s">
        <v>35933</v>
      </c>
      <c r="F5207" s="2" t="s">
        <v>35934</v>
      </c>
      <c r="G5207" s="2" t="s">
        <v>134</v>
      </c>
      <c r="H5207" s="2" t="s">
        <v>35935</v>
      </c>
      <c r="I5207" s="2" t="s">
        <v>35936</v>
      </c>
      <c r="J5207" s="3" t="s">
        <v>35937</v>
      </c>
      <c r="K5207" s="4">
        <v>44489</v>
      </c>
      <c r="L5207" s="3" t="s">
        <v>4120</v>
      </c>
    </row>
    <row r="5208" spans="1:12" x14ac:dyDescent="0.2">
      <c r="A5208" s="1">
        <v>5207</v>
      </c>
      <c r="B5208" s="2" t="s">
        <v>35938</v>
      </c>
      <c r="C5208" s="2" t="s">
        <v>3113</v>
      </c>
      <c r="D5208" s="2" t="s">
        <v>6975</v>
      </c>
      <c r="E5208" s="2" t="s">
        <v>6104</v>
      </c>
      <c r="F5208" s="2" t="s">
        <v>35939</v>
      </c>
      <c r="G5208" s="2" t="s">
        <v>643</v>
      </c>
      <c r="H5208" s="2" t="s">
        <v>35940</v>
      </c>
      <c r="I5208" s="2" t="s">
        <v>35941</v>
      </c>
      <c r="J5208" s="3" t="s">
        <v>35942</v>
      </c>
      <c r="K5208" s="4">
        <v>44489</v>
      </c>
      <c r="L5208" s="3" t="s">
        <v>27987</v>
      </c>
    </row>
    <row r="5209" spans="1:12" x14ac:dyDescent="0.2">
      <c r="A5209" s="1">
        <v>5208</v>
      </c>
      <c r="B5209" s="2" t="s">
        <v>35943</v>
      </c>
      <c r="C5209" s="2" t="s">
        <v>1136</v>
      </c>
      <c r="D5209" s="2" t="s">
        <v>4184</v>
      </c>
      <c r="E5209" s="2" t="s">
        <v>35944</v>
      </c>
      <c r="F5209" s="2" t="s">
        <v>35945</v>
      </c>
      <c r="G5209" s="2" t="s">
        <v>2680</v>
      </c>
      <c r="H5209" s="2" t="s">
        <v>35946</v>
      </c>
      <c r="I5209" s="2" t="s">
        <v>35947</v>
      </c>
      <c r="J5209" s="3" t="s">
        <v>35948</v>
      </c>
      <c r="K5209" s="4">
        <v>43871</v>
      </c>
      <c r="L5209" s="3" t="s">
        <v>35949</v>
      </c>
    </row>
    <row r="5210" spans="1:12" x14ac:dyDescent="0.2">
      <c r="A5210" s="1">
        <v>5209</v>
      </c>
      <c r="B5210" s="2" t="s">
        <v>35950</v>
      </c>
      <c r="C5210" s="2" t="s">
        <v>2475</v>
      </c>
      <c r="D5210" s="2" t="s">
        <v>2616</v>
      </c>
      <c r="E5210" s="2" t="s">
        <v>35951</v>
      </c>
      <c r="F5210" s="2" t="s">
        <v>35952</v>
      </c>
      <c r="G5210" s="2" t="s">
        <v>1506</v>
      </c>
      <c r="H5210" s="2" t="s">
        <v>35953</v>
      </c>
      <c r="I5210" s="2" t="s">
        <v>35954</v>
      </c>
      <c r="J5210" s="3" t="s">
        <v>35955</v>
      </c>
      <c r="K5210" s="4">
        <v>43958</v>
      </c>
      <c r="L5210" s="3" t="s">
        <v>35956</v>
      </c>
    </row>
    <row r="5211" spans="1:12" x14ac:dyDescent="0.2">
      <c r="A5211" s="1">
        <v>5210</v>
      </c>
      <c r="B5211" s="2" t="s">
        <v>35957</v>
      </c>
      <c r="C5211" s="2" t="s">
        <v>2890</v>
      </c>
      <c r="D5211" s="2" t="s">
        <v>2442</v>
      </c>
      <c r="E5211" s="2" t="s">
        <v>35958</v>
      </c>
      <c r="F5211" s="2" t="s">
        <v>12164</v>
      </c>
      <c r="G5211" s="2" t="s">
        <v>1674</v>
      </c>
      <c r="H5211" s="2" t="s">
        <v>35959</v>
      </c>
      <c r="I5211" s="2" t="s">
        <v>35960</v>
      </c>
      <c r="J5211" s="3" t="s">
        <v>35961</v>
      </c>
      <c r="K5211" s="4">
        <v>44615</v>
      </c>
      <c r="L5211" s="3" t="s">
        <v>35962</v>
      </c>
    </row>
    <row r="5212" spans="1:12" x14ac:dyDescent="0.2">
      <c r="A5212" s="1">
        <v>5211</v>
      </c>
      <c r="B5212" s="2" t="s">
        <v>35963</v>
      </c>
      <c r="C5212" s="2" t="s">
        <v>3492</v>
      </c>
      <c r="D5212" s="2" t="s">
        <v>595</v>
      </c>
      <c r="E5212" s="2" t="s">
        <v>35964</v>
      </c>
      <c r="F5212" s="2" t="s">
        <v>35965</v>
      </c>
      <c r="G5212" s="2" t="s">
        <v>4545</v>
      </c>
      <c r="H5212" s="2">
        <f>1-474-683-3733</f>
        <v>-4889</v>
      </c>
      <c r="I5212" s="2" t="s">
        <v>35966</v>
      </c>
      <c r="J5212" s="3" t="s">
        <v>35967</v>
      </c>
      <c r="K5212" s="4">
        <v>44580</v>
      </c>
      <c r="L5212" s="3" t="s">
        <v>35968</v>
      </c>
    </row>
    <row r="5213" spans="1:12" x14ac:dyDescent="0.2">
      <c r="A5213" s="1">
        <v>5212</v>
      </c>
      <c r="B5213" s="2" t="s">
        <v>35969</v>
      </c>
      <c r="C5213" s="2" t="s">
        <v>8578</v>
      </c>
      <c r="D5213" s="2" t="s">
        <v>659</v>
      </c>
      <c r="E5213" s="2" t="s">
        <v>35970</v>
      </c>
      <c r="F5213" s="2" t="s">
        <v>35971</v>
      </c>
      <c r="G5213" s="2" t="s">
        <v>1068</v>
      </c>
      <c r="H5213" s="2" t="s">
        <v>35972</v>
      </c>
      <c r="I5213" s="2" t="s">
        <v>35973</v>
      </c>
      <c r="J5213" s="3" t="s">
        <v>35974</v>
      </c>
      <c r="K5213" s="4">
        <v>44328</v>
      </c>
      <c r="L5213" s="3" t="s">
        <v>35355</v>
      </c>
    </row>
    <row r="5214" spans="1:12" x14ac:dyDescent="0.2">
      <c r="A5214" s="1">
        <v>5213</v>
      </c>
      <c r="B5214" s="2" t="s">
        <v>35975</v>
      </c>
      <c r="C5214" s="2" t="s">
        <v>85</v>
      </c>
      <c r="D5214" s="2" t="s">
        <v>676</v>
      </c>
      <c r="E5214" s="2" t="s">
        <v>35976</v>
      </c>
      <c r="F5214" s="2" t="s">
        <v>35977</v>
      </c>
      <c r="G5214" s="2" t="s">
        <v>6640</v>
      </c>
      <c r="H5214" s="2">
        <f>1-991-943-1274</f>
        <v>-3207</v>
      </c>
      <c r="I5214" s="2" t="s">
        <v>35978</v>
      </c>
      <c r="J5214" s="3" t="s">
        <v>35979</v>
      </c>
      <c r="K5214" s="4">
        <v>44245</v>
      </c>
      <c r="L5214" s="3" t="s">
        <v>35980</v>
      </c>
    </row>
    <row r="5215" spans="1:12" x14ac:dyDescent="0.2">
      <c r="A5215" s="1">
        <v>5214</v>
      </c>
      <c r="B5215" s="2" t="s">
        <v>35981</v>
      </c>
      <c r="C5215" s="2" t="s">
        <v>473</v>
      </c>
      <c r="D5215" s="2" t="s">
        <v>12305</v>
      </c>
      <c r="E5215" s="2" t="s">
        <v>35982</v>
      </c>
      <c r="F5215" s="2" t="s">
        <v>35983</v>
      </c>
      <c r="G5215" s="2" t="s">
        <v>957</v>
      </c>
      <c r="H5215" s="2" t="s">
        <v>35984</v>
      </c>
      <c r="I5215" s="2" t="s">
        <v>35985</v>
      </c>
      <c r="J5215" s="3" t="s">
        <v>35986</v>
      </c>
      <c r="K5215" s="4">
        <v>44207</v>
      </c>
      <c r="L5215" s="3" t="s">
        <v>35987</v>
      </c>
    </row>
    <row r="5216" spans="1:12" x14ac:dyDescent="0.2">
      <c r="A5216" s="1">
        <v>5215</v>
      </c>
      <c r="B5216" s="2" t="s">
        <v>35988</v>
      </c>
      <c r="C5216" s="2" t="s">
        <v>6540</v>
      </c>
      <c r="D5216" s="2" t="s">
        <v>2467</v>
      </c>
      <c r="E5216" s="2" t="s">
        <v>35989</v>
      </c>
      <c r="F5216" s="2" t="s">
        <v>35990</v>
      </c>
      <c r="G5216" s="2" t="s">
        <v>369</v>
      </c>
      <c r="H5216" s="2" t="s">
        <v>35991</v>
      </c>
      <c r="I5216" s="2" t="s">
        <v>35992</v>
      </c>
      <c r="J5216" s="3" t="s">
        <v>35993</v>
      </c>
      <c r="K5216" s="4">
        <v>44638</v>
      </c>
      <c r="L5216" s="3" t="s">
        <v>35994</v>
      </c>
    </row>
    <row r="5217" spans="1:12" x14ac:dyDescent="0.2">
      <c r="A5217" s="1">
        <v>5216</v>
      </c>
      <c r="B5217" s="2" t="s">
        <v>35995</v>
      </c>
      <c r="C5217" s="2" t="s">
        <v>7474</v>
      </c>
      <c r="D5217" s="2" t="s">
        <v>234</v>
      </c>
      <c r="E5217" s="2" t="s">
        <v>35996</v>
      </c>
      <c r="F5217" s="2" t="s">
        <v>35997</v>
      </c>
      <c r="G5217" s="2" t="s">
        <v>1792</v>
      </c>
      <c r="H5217" s="2">
        <f>1-532-95-480</f>
        <v>-1106</v>
      </c>
      <c r="I5217" s="2">
        <f>1-171-779-2287</f>
        <v>-3236</v>
      </c>
      <c r="J5217" s="3" t="s">
        <v>35998</v>
      </c>
      <c r="K5217" s="4">
        <v>44628</v>
      </c>
      <c r="L5217" s="3" t="s">
        <v>35999</v>
      </c>
    </row>
    <row r="5218" spans="1:12" x14ac:dyDescent="0.2">
      <c r="A5218" s="1">
        <v>5217</v>
      </c>
      <c r="B5218" s="2" t="s">
        <v>36000</v>
      </c>
      <c r="C5218" s="2" t="s">
        <v>3814</v>
      </c>
      <c r="D5218" s="2" t="s">
        <v>280</v>
      </c>
      <c r="E5218" s="2" t="s">
        <v>36001</v>
      </c>
      <c r="F5218" s="2" t="s">
        <v>36002</v>
      </c>
      <c r="G5218" s="2" t="s">
        <v>2216</v>
      </c>
      <c r="H5218" s="2" t="s">
        <v>36003</v>
      </c>
      <c r="I5218" s="2" t="s">
        <v>36004</v>
      </c>
      <c r="J5218" s="3" t="s">
        <v>36005</v>
      </c>
      <c r="K5218" s="4">
        <v>44361</v>
      </c>
      <c r="L5218" s="3" t="s">
        <v>34860</v>
      </c>
    </row>
    <row r="5219" spans="1:12" x14ac:dyDescent="0.2">
      <c r="A5219" s="1">
        <v>5218</v>
      </c>
      <c r="B5219" s="2" t="s">
        <v>36006</v>
      </c>
      <c r="C5219" s="2" t="s">
        <v>2261</v>
      </c>
      <c r="D5219" s="2" t="s">
        <v>2294</v>
      </c>
      <c r="E5219" s="2" t="s">
        <v>36007</v>
      </c>
      <c r="F5219" s="2" t="s">
        <v>4856</v>
      </c>
      <c r="G5219" s="2" t="s">
        <v>89</v>
      </c>
      <c r="H5219" s="2" t="s">
        <v>36008</v>
      </c>
      <c r="I5219" s="2" t="s">
        <v>36009</v>
      </c>
      <c r="J5219" s="3" t="s">
        <v>36010</v>
      </c>
      <c r="K5219" s="4">
        <v>44164</v>
      </c>
      <c r="L5219" s="3" t="s">
        <v>36011</v>
      </c>
    </row>
    <row r="5220" spans="1:12" x14ac:dyDescent="0.2">
      <c r="A5220" s="1">
        <v>5219</v>
      </c>
      <c r="B5220" s="2" t="s">
        <v>36012</v>
      </c>
      <c r="C5220" s="2" t="s">
        <v>3902</v>
      </c>
      <c r="D5220" s="2" t="s">
        <v>5349</v>
      </c>
      <c r="E5220" s="2" t="s">
        <v>22790</v>
      </c>
      <c r="F5220" s="2" t="s">
        <v>36013</v>
      </c>
      <c r="G5220" s="2" t="s">
        <v>134</v>
      </c>
      <c r="H5220" s="2">
        <v>6902016856</v>
      </c>
      <c r="I5220" s="2" t="s">
        <v>36014</v>
      </c>
      <c r="J5220" s="3" t="s">
        <v>36015</v>
      </c>
      <c r="K5220" s="4">
        <v>43978</v>
      </c>
      <c r="L5220" s="3" t="s">
        <v>36016</v>
      </c>
    </row>
    <row r="5221" spans="1:12" x14ac:dyDescent="0.2">
      <c r="A5221" s="1">
        <v>5220</v>
      </c>
      <c r="B5221" s="2" t="s">
        <v>36017</v>
      </c>
      <c r="C5221" s="2" t="s">
        <v>453</v>
      </c>
      <c r="D5221" s="2" t="s">
        <v>2012</v>
      </c>
      <c r="E5221" s="2" t="s">
        <v>36018</v>
      </c>
      <c r="F5221" s="2" t="s">
        <v>36019</v>
      </c>
      <c r="G5221" s="2" t="s">
        <v>2317</v>
      </c>
      <c r="H5221" s="2" t="s">
        <v>36020</v>
      </c>
      <c r="I5221" s="2" t="s">
        <v>36021</v>
      </c>
      <c r="J5221" s="3" t="s">
        <v>36022</v>
      </c>
      <c r="K5221" s="4">
        <v>43859</v>
      </c>
      <c r="L5221" s="3" t="s">
        <v>36023</v>
      </c>
    </row>
    <row r="5222" spans="1:12" x14ac:dyDescent="0.2">
      <c r="A5222" s="1">
        <v>5221</v>
      </c>
      <c r="B5222" s="2" t="s">
        <v>36024</v>
      </c>
      <c r="C5222" s="2" t="s">
        <v>1520</v>
      </c>
      <c r="D5222" s="2" t="s">
        <v>5144</v>
      </c>
      <c r="E5222" s="2" t="s">
        <v>36025</v>
      </c>
      <c r="F5222" s="2" t="s">
        <v>36026</v>
      </c>
      <c r="G5222" s="2" t="s">
        <v>1158</v>
      </c>
      <c r="H5222" s="2" t="s">
        <v>36027</v>
      </c>
      <c r="I5222" s="2" t="s">
        <v>36028</v>
      </c>
      <c r="J5222" s="3" t="s">
        <v>36029</v>
      </c>
      <c r="K5222" s="4">
        <v>44657</v>
      </c>
      <c r="L5222" s="3" t="s">
        <v>36030</v>
      </c>
    </row>
    <row r="5223" spans="1:12" x14ac:dyDescent="0.2">
      <c r="A5223" s="1">
        <v>5222</v>
      </c>
      <c r="B5223" s="2" t="s">
        <v>36031</v>
      </c>
      <c r="C5223" s="2" t="s">
        <v>507</v>
      </c>
      <c r="D5223" s="2" t="s">
        <v>8318</v>
      </c>
      <c r="E5223" s="2" t="s">
        <v>36032</v>
      </c>
      <c r="F5223" s="2" t="s">
        <v>11083</v>
      </c>
      <c r="G5223" s="2" t="s">
        <v>2051</v>
      </c>
      <c r="H5223" s="2" t="s">
        <v>36033</v>
      </c>
      <c r="I5223" s="2" t="s">
        <v>36034</v>
      </c>
      <c r="J5223" s="3" t="s">
        <v>36035</v>
      </c>
      <c r="K5223" s="4">
        <v>44272</v>
      </c>
      <c r="L5223" s="3" t="s">
        <v>36036</v>
      </c>
    </row>
    <row r="5224" spans="1:12" x14ac:dyDescent="0.2">
      <c r="A5224" s="1">
        <v>5223</v>
      </c>
      <c r="B5224" s="2" t="s">
        <v>36037</v>
      </c>
      <c r="C5224" s="2" t="s">
        <v>4383</v>
      </c>
      <c r="D5224" s="2" t="s">
        <v>5456</v>
      </c>
      <c r="E5224" s="2" t="s">
        <v>36038</v>
      </c>
      <c r="F5224" s="2" t="s">
        <v>36039</v>
      </c>
      <c r="G5224" s="2" t="s">
        <v>1479</v>
      </c>
      <c r="H5224" s="2" t="s">
        <v>36040</v>
      </c>
      <c r="I5224" s="2" t="s">
        <v>36041</v>
      </c>
      <c r="J5224" s="3" t="s">
        <v>36042</v>
      </c>
      <c r="K5224" s="4">
        <v>43893</v>
      </c>
      <c r="L5224" s="3" t="s">
        <v>36043</v>
      </c>
    </row>
    <row r="5225" spans="1:12" x14ac:dyDescent="0.2">
      <c r="A5225" s="1">
        <v>5224</v>
      </c>
      <c r="B5225" s="2" t="s">
        <v>36044</v>
      </c>
      <c r="C5225" s="2" t="s">
        <v>1807</v>
      </c>
      <c r="D5225" s="2" t="s">
        <v>12313</v>
      </c>
      <c r="E5225" s="2" t="s">
        <v>36045</v>
      </c>
      <c r="F5225" s="2" t="s">
        <v>36046</v>
      </c>
      <c r="G5225" s="2" t="s">
        <v>2515</v>
      </c>
      <c r="H5225" s="2" t="s">
        <v>36047</v>
      </c>
      <c r="I5225" s="2" t="s">
        <v>36048</v>
      </c>
      <c r="J5225" s="3" t="s">
        <v>36049</v>
      </c>
      <c r="K5225" s="4">
        <v>44173</v>
      </c>
      <c r="L5225" s="3" t="s">
        <v>36050</v>
      </c>
    </row>
    <row r="5226" spans="1:12" x14ac:dyDescent="0.2">
      <c r="A5226" s="1">
        <v>5225</v>
      </c>
      <c r="B5226" s="2" t="s">
        <v>36051</v>
      </c>
      <c r="C5226" s="2" t="s">
        <v>860</v>
      </c>
      <c r="D5226" s="2" t="s">
        <v>8289</v>
      </c>
      <c r="E5226" s="2" t="s">
        <v>36052</v>
      </c>
      <c r="F5226" s="2" t="s">
        <v>19538</v>
      </c>
      <c r="G5226" s="2" t="s">
        <v>1336</v>
      </c>
      <c r="H5226" s="2" t="s">
        <v>36053</v>
      </c>
      <c r="I5226" s="2" t="s">
        <v>36054</v>
      </c>
      <c r="J5226" s="3" t="s">
        <v>36055</v>
      </c>
      <c r="K5226" s="4">
        <v>44638</v>
      </c>
      <c r="L5226" s="3" t="s">
        <v>36056</v>
      </c>
    </row>
    <row r="5227" spans="1:12" x14ac:dyDescent="0.2">
      <c r="A5227" s="1">
        <v>5226</v>
      </c>
      <c r="B5227" s="2" t="s">
        <v>36057</v>
      </c>
      <c r="C5227" s="2" t="s">
        <v>3165</v>
      </c>
      <c r="D5227" s="2" t="s">
        <v>1843</v>
      </c>
      <c r="E5227" s="2" t="s">
        <v>36058</v>
      </c>
      <c r="F5227" s="2" t="s">
        <v>34689</v>
      </c>
      <c r="G5227" s="2" t="s">
        <v>7036</v>
      </c>
      <c r="H5227" s="2" t="s">
        <v>36059</v>
      </c>
      <c r="I5227" s="2" t="s">
        <v>36060</v>
      </c>
      <c r="J5227" s="3" t="s">
        <v>36061</v>
      </c>
      <c r="K5227" s="4">
        <v>44515</v>
      </c>
      <c r="L5227" s="3" t="s">
        <v>32104</v>
      </c>
    </row>
    <row r="5228" spans="1:12" x14ac:dyDescent="0.2">
      <c r="A5228" s="1">
        <v>5227</v>
      </c>
      <c r="B5228" s="2" t="s">
        <v>36062</v>
      </c>
      <c r="C5228" s="2" t="s">
        <v>316</v>
      </c>
      <c r="D5228" s="2" t="s">
        <v>7145</v>
      </c>
      <c r="E5228" s="2" t="s">
        <v>36063</v>
      </c>
      <c r="F5228" s="2" t="s">
        <v>36064</v>
      </c>
      <c r="G5228" s="2" t="s">
        <v>741</v>
      </c>
      <c r="H5228" s="2" t="s">
        <v>36065</v>
      </c>
      <c r="I5228" s="2" t="s">
        <v>36066</v>
      </c>
      <c r="J5228" s="3" t="s">
        <v>36067</v>
      </c>
      <c r="K5228" s="4">
        <v>44152</v>
      </c>
      <c r="L5228" s="3" t="s">
        <v>36068</v>
      </c>
    </row>
    <row r="5229" spans="1:12" x14ac:dyDescent="0.2">
      <c r="A5229" s="1">
        <v>5228</v>
      </c>
      <c r="B5229" s="2" t="s">
        <v>36069</v>
      </c>
      <c r="C5229" s="2" t="s">
        <v>1313</v>
      </c>
      <c r="D5229" s="2" t="s">
        <v>2969</v>
      </c>
      <c r="E5229" s="2" t="s">
        <v>36070</v>
      </c>
      <c r="F5229" s="2" t="s">
        <v>36071</v>
      </c>
      <c r="G5229" s="2" t="s">
        <v>520</v>
      </c>
      <c r="H5229" s="2" t="s">
        <v>36072</v>
      </c>
      <c r="I5229" s="2" t="s">
        <v>36073</v>
      </c>
      <c r="J5229" s="3" t="s">
        <v>36074</v>
      </c>
      <c r="K5229" s="4">
        <v>43910</v>
      </c>
      <c r="L5229" s="3" t="s">
        <v>36075</v>
      </c>
    </row>
    <row r="5230" spans="1:12" x14ac:dyDescent="0.2">
      <c r="A5230" s="1">
        <v>5229</v>
      </c>
      <c r="B5230" s="2" t="s">
        <v>36076</v>
      </c>
      <c r="C5230" s="2" t="s">
        <v>5518</v>
      </c>
      <c r="D5230" s="2" t="s">
        <v>22702</v>
      </c>
      <c r="E5230" s="2" t="s">
        <v>36077</v>
      </c>
      <c r="F5230" s="2" t="s">
        <v>36078</v>
      </c>
      <c r="G5230" s="2" t="s">
        <v>1544</v>
      </c>
      <c r="H5230" s="2" t="s">
        <v>36079</v>
      </c>
      <c r="I5230" s="2" t="s">
        <v>36080</v>
      </c>
      <c r="J5230" s="3" t="s">
        <v>36081</v>
      </c>
      <c r="K5230" s="4">
        <v>44181</v>
      </c>
      <c r="L5230" s="3" t="s">
        <v>36082</v>
      </c>
    </row>
    <row r="5231" spans="1:12" x14ac:dyDescent="0.2">
      <c r="A5231" s="1">
        <v>5230</v>
      </c>
      <c r="B5231" s="2" t="s">
        <v>36083</v>
      </c>
      <c r="C5231" s="2" t="s">
        <v>13218</v>
      </c>
      <c r="D5231" s="2" t="s">
        <v>10586</v>
      </c>
      <c r="E5231" s="2" t="s">
        <v>36084</v>
      </c>
      <c r="F5231" s="2" t="s">
        <v>36085</v>
      </c>
      <c r="G5231" s="2" t="s">
        <v>966</v>
      </c>
      <c r="H5231" s="2" t="s">
        <v>36086</v>
      </c>
      <c r="I5231" s="2" t="s">
        <v>36087</v>
      </c>
      <c r="J5231" s="3" t="s">
        <v>36088</v>
      </c>
      <c r="K5231" s="4">
        <v>44357</v>
      </c>
      <c r="L5231" s="3" t="s">
        <v>36089</v>
      </c>
    </row>
    <row r="5232" spans="1:12" x14ac:dyDescent="0.2">
      <c r="A5232" s="1">
        <v>5231</v>
      </c>
      <c r="B5232" s="2" t="s">
        <v>36090</v>
      </c>
      <c r="C5232" s="2" t="s">
        <v>22450</v>
      </c>
      <c r="D5232" s="2" t="s">
        <v>659</v>
      </c>
      <c r="E5232" s="2" t="s">
        <v>36091</v>
      </c>
      <c r="F5232" s="2" t="s">
        <v>36092</v>
      </c>
      <c r="G5232" s="2" t="s">
        <v>910</v>
      </c>
      <c r="H5232" s="2" t="s">
        <v>36093</v>
      </c>
      <c r="I5232" s="2">
        <f>1-997-244-945</f>
        <v>-2185</v>
      </c>
      <c r="J5232" s="3" t="s">
        <v>36094</v>
      </c>
      <c r="K5232" s="4">
        <v>43960</v>
      </c>
      <c r="L5232" s="3" t="s">
        <v>36095</v>
      </c>
    </row>
    <row r="5233" spans="1:12" x14ac:dyDescent="0.2">
      <c r="A5233" s="1">
        <v>5232</v>
      </c>
      <c r="B5233" s="2" t="s">
        <v>36096</v>
      </c>
      <c r="C5233" s="2" t="s">
        <v>11616</v>
      </c>
      <c r="D5233" s="2" t="s">
        <v>6484</v>
      </c>
      <c r="E5233" s="2" t="s">
        <v>16123</v>
      </c>
      <c r="F5233" s="2" t="s">
        <v>36097</v>
      </c>
      <c r="G5233" s="2" t="s">
        <v>3151</v>
      </c>
      <c r="H5233" s="2" t="s">
        <v>36098</v>
      </c>
      <c r="I5233" s="2" t="s">
        <v>36099</v>
      </c>
      <c r="J5233" s="3" t="s">
        <v>36100</v>
      </c>
      <c r="K5233" s="4">
        <v>44610</v>
      </c>
      <c r="L5233" s="3" t="s">
        <v>36101</v>
      </c>
    </row>
    <row r="5234" spans="1:12" x14ac:dyDescent="0.2">
      <c r="A5234" s="1">
        <v>5233</v>
      </c>
      <c r="B5234" s="2" t="s">
        <v>36102</v>
      </c>
      <c r="C5234" s="2" t="s">
        <v>1200</v>
      </c>
      <c r="D5234" s="2" t="s">
        <v>22782</v>
      </c>
      <c r="E5234" s="2" t="s">
        <v>36103</v>
      </c>
      <c r="F5234" s="2" t="s">
        <v>36104</v>
      </c>
      <c r="G5234" s="2" t="s">
        <v>1389</v>
      </c>
      <c r="H5234" s="2" t="s">
        <v>36105</v>
      </c>
      <c r="I5234" s="2" t="s">
        <v>36106</v>
      </c>
      <c r="J5234" s="3" t="s">
        <v>36107</v>
      </c>
      <c r="K5234" s="4">
        <v>43930</v>
      </c>
      <c r="L5234" s="3" t="s">
        <v>5698</v>
      </c>
    </row>
    <row r="5235" spans="1:12" x14ac:dyDescent="0.2">
      <c r="A5235" s="1">
        <v>5234</v>
      </c>
      <c r="B5235" s="2" t="s">
        <v>36108</v>
      </c>
      <c r="C5235" s="2" t="s">
        <v>8943</v>
      </c>
      <c r="D5235" s="2" t="s">
        <v>4200</v>
      </c>
      <c r="E5235" s="2" t="s">
        <v>36109</v>
      </c>
      <c r="F5235" s="2" t="s">
        <v>19298</v>
      </c>
      <c r="G5235" s="2" t="s">
        <v>4507</v>
      </c>
      <c r="H5235" s="2" t="s">
        <v>36110</v>
      </c>
      <c r="I5235" s="2" t="s">
        <v>36111</v>
      </c>
      <c r="J5235" s="3" t="s">
        <v>36112</v>
      </c>
      <c r="K5235" s="4">
        <v>44491</v>
      </c>
      <c r="L5235" s="3" t="s">
        <v>4094</v>
      </c>
    </row>
    <row r="5236" spans="1:12" x14ac:dyDescent="0.2">
      <c r="A5236" s="1">
        <v>5235</v>
      </c>
      <c r="B5236" s="2" t="s">
        <v>36113</v>
      </c>
      <c r="C5236" s="2" t="s">
        <v>289</v>
      </c>
      <c r="D5236" s="2" t="s">
        <v>26688</v>
      </c>
      <c r="E5236" s="2" t="s">
        <v>36114</v>
      </c>
      <c r="F5236" s="2" t="s">
        <v>36115</v>
      </c>
      <c r="G5236" s="2" t="s">
        <v>2080</v>
      </c>
      <c r="H5236" s="2" t="s">
        <v>36116</v>
      </c>
      <c r="I5236" s="2" t="s">
        <v>36117</v>
      </c>
      <c r="J5236" s="3" t="s">
        <v>36118</v>
      </c>
      <c r="K5236" s="4">
        <v>44073</v>
      </c>
      <c r="L5236" s="3" t="s">
        <v>36119</v>
      </c>
    </row>
    <row r="5237" spans="1:12" x14ac:dyDescent="0.2">
      <c r="A5237" s="1">
        <v>5236</v>
      </c>
      <c r="B5237" s="2" t="s">
        <v>36120</v>
      </c>
      <c r="C5237" s="2" t="s">
        <v>5334</v>
      </c>
      <c r="D5237" s="2" t="s">
        <v>5252</v>
      </c>
      <c r="E5237" s="2" t="s">
        <v>36121</v>
      </c>
      <c r="F5237" s="2" t="s">
        <v>36122</v>
      </c>
      <c r="G5237" s="2" t="s">
        <v>227</v>
      </c>
      <c r="H5237" s="2" t="s">
        <v>36123</v>
      </c>
      <c r="I5237" s="2" t="s">
        <v>36124</v>
      </c>
      <c r="J5237" s="3" t="s">
        <v>36125</v>
      </c>
      <c r="K5237" s="4">
        <v>44330</v>
      </c>
      <c r="L5237" s="3" t="s">
        <v>36126</v>
      </c>
    </row>
    <row r="5238" spans="1:12" x14ac:dyDescent="0.2">
      <c r="A5238" s="1">
        <v>5237</v>
      </c>
      <c r="B5238" s="2" t="s">
        <v>36127</v>
      </c>
      <c r="C5238" s="2" t="s">
        <v>14503</v>
      </c>
      <c r="D5238" s="2" t="s">
        <v>316</v>
      </c>
      <c r="E5238" s="2" t="s">
        <v>1003</v>
      </c>
      <c r="F5238" s="2" t="s">
        <v>36128</v>
      </c>
      <c r="G5238" s="2" t="s">
        <v>6042</v>
      </c>
      <c r="H5238" s="2">
        <f>1-777-751-7723</f>
        <v>-9250</v>
      </c>
      <c r="I5238" s="2" t="s">
        <v>36129</v>
      </c>
      <c r="J5238" s="3" t="s">
        <v>36130</v>
      </c>
      <c r="K5238" s="4">
        <v>44487</v>
      </c>
      <c r="L5238" s="3" t="s">
        <v>36131</v>
      </c>
    </row>
    <row r="5239" spans="1:12" x14ac:dyDescent="0.2">
      <c r="A5239" s="1">
        <v>5238</v>
      </c>
      <c r="B5239" s="2" t="s">
        <v>36132</v>
      </c>
      <c r="C5239" s="2" t="s">
        <v>12825</v>
      </c>
      <c r="D5239" s="2" t="s">
        <v>3174</v>
      </c>
      <c r="E5239" s="2" t="s">
        <v>36133</v>
      </c>
      <c r="F5239" s="2" t="s">
        <v>36134</v>
      </c>
      <c r="G5239" s="2" t="s">
        <v>283</v>
      </c>
      <c r="H5239" s="2" t="s">
        <v>36135</v>
      </c>
      <c r="I5239" s="2" t="s">
        <v>36136</v>
      </c>
      <c r="J5239" s="3" t="s">
        <v>36137</v>
      </c>
      <c r="K5239" s="4">
        <v>44635</v>
      </c>
      <c r="L5239" s="3" t="s">
        <v>36138</v>
      </c>
    </row>
    <row r="5240" spans="1:12" x14ac:dyDescent="0.2">
      <c r="A5240" s="1">
        <v>5239</v>
      </c>
      <c r="B5240" s="2" t="s">
        <v>36139</v>
      </c>
      <c r="C5240" s="2" t="s">
        <v>3204</v>
      </c>
      <c r="D5240" s="2" t="s">
        <v>10830</v>
      </c>
      <c r="E5240" s="2" t="s">
        <v>36140</v>
      </c>
      <c r="F5240" s="2" t="s">
        <v>9790</v>
      </c>
      <c r="G5240" s="2" t="s">
        <v>1058</v>
      </c>
      <c r="H5240" s="2" t="s">
        <v>36141</v>
      </c>
      <c r="I5240" s="2" t="s">
        <v>36142</v>
      </c>
      <c r="J5240" s="3" t="s">
        <v>36143</v>
      </c>
      <c r="K5240" s="4">
        <v>44044</v>
      </c>
      <c r="L5240" s="3" t="s">
        <v>36144</v>
      </c>
    </row>
    <row r="5241" spans="1:12" x14ac:dyDescent="0.2">
      <c r="A5241" s="1">
        <v>5240</v>
      </c>
      <c r="B5241" s="2" t="s">
        <v>36145</v>
      </c>
      <c r="C5241" s="2" t="s">
        <v>6615</v>
      </c>
      <c r="D5241" s="2" t="s">
        <v>9113</v>
      </c>
      <c r="E5241" s="2" t="s">
        <v>36146</v>
      </c>
      <c r="F5241" s="2" t="s">
        <v>36147</v>
      </c>
      <c r="G5241" s="2" t="s">
        <v>1013</v>
      </c>
      <c r="H5241" s="2" t="s">
        <v>36148</v>
      </c>
      <c r="I5241" s="2" t="s">
        <v>36149</v>
      </c>
      <c r="J5241" s="3" t="s">
        <v>36150</v>
      </c>
      <c r="K5241" s="4">
        <v>44613</v>
      </c>
      <c r="L5241" s="3" t="s">
        <v>36151</v>
      </c>
    </row>
    <row r="5242" spans="1:12" x14ac:dyDescent="0.2">
      <c r="A5242" s="1">
        <v>5241</v>
      </c>
      <c r="B5242" s="2" t="s">
        <v>36152</v>
      </c>
      <c r="C5242" s="2" t="s">
        <v>11505</v>
      </c>
      <c r="D5242" s="2" t="s">
        <v>5398</v>
      </c>
      <c r="E5242" s="2" t="s">
        <v>36153</v>
      </c>
      <c r="F5242" s="2" t="s">
        <v>36154</v>
      </c>
      <c r="G5242" s="2" t="s">
        <v>311</v>
      </c>
      <c r="H5242" s="2" t="s">
        <v>36155</v>
      </c>
      <c r="I5242" s="2" t="s">
        <v>36156</v>
      </c>
      <c r="J5242" s="3" t="s">
        <v>36157</v>
      </c>
      <c r="K5242" s="4">
        <v>43839</v>
      </c>
      <c r="L5242" s="3" t="s">
        <v>36158</v>
      </c>
    </row>
    <row r="5243" spans="1:12" x14ac:dyDescent="0.2">
      <c r="A5243" s="1">
        <v>5242</v>
      </c>
      <c r="B5243" s="2" t="s">
        <v>36159</v>
      </c>
      <c r="C5243" s="2" t="s">
        <v>463</v>
      </c>
      <c r="D5243" s="2" t="s">
        <v>6997</v>
      </c>
      <c r="E5243" s="2" t="s">
        <v>36160</v>
      </c>
      <c r="F5243" s="2" t="s">
        <v>36161</v>
      </c>
      <c r="G5243" s="2" t="s">
        <v>7345</v>
      </c>
      <c r="H5243" s="2" t="s">
        <v>36162</v>
      </c>
      <c r="I5243" s="2" t="s">
        <v>36163</v>
      </c>
      <c r="J5243" s="3" t="s">
        <v>36164</v>
      </c>
      <c r="K5243" s="4">
        <v>43926</v>
      </c>
      <c r="L5243" s="3" t="s">
        <v>9067</v>
      </c>
    </row>
    <row r="5244" spans="1:12" x14ac:dyDescent="0.2">
      <c r="A5244" s="1">
        <v>5243</v>
      </c>
      <c r="B5244" s="2" t="s">
        <v>36165</v>
      </c>
      <c r="C5244" s="2" t="s">
        <v>2987</v>
      </c>
      <c r="D5244" s="2" t="s">
        <v>1353</v>
      </c>
      <c r="E5244" s="2" t="s">
        <v>36166</v>
      </c>
      <c r="F5244" s="2" t="s">
        <v>36167</v>
      </c>
      <c r="G5244" s="2" t="s">
        <v>2317</v>
      </c>
      <c r="H5244" s="2" t="s">
        <v>36168</v>
      </c>
      <c r="I5244" s="2">
        <v>3677064192</v>
      </c>
      <c r="J5244" s="3" t="s">
        <v>36169</v>
      </c>
      <c r="K5244" s="4">
        <v>43887</v>
      </c>
      <c r="L5244" s="3" t="s">
        <v>36170</v>
      </c>
    </row>
    <row r="5245" spans="1:12" x14ac:dyDescent="0.2">
      <c r="A5245" s="1">
        <v>5244</v>
      </c>
      <c r="B5245" s="2" t="s">
        <v>36171</v>
      </c>
      <c r="C5245" s="2" t="s">
        <v>2178</v>
      </c>
      <c r="D5245" s="2" t="s">
        <v>3912</v>
      </c>
      <c r="E5245" s="2" t="s">
        <v>36172</v>
      </c>
      <c r="F5245" s="2" t="s">
        <v>36173</v>
      </c>
      <c r="G5245" s="2" t="s">
        <v>340</v>
      </c>
      <c r="H5245" s="2" t="s">
        <v>36174</v>
      </c>
      <c r="I5245" s="2" t="s">
        <v>36175</v>
      </c>
      <c r="J5245" s="3" t="s">
        <v>36176</v>
      </c>
      <c r="K5245" s="4">
        <v>44319</v>
      </c>
      <c r="L5245" s="3" t="s">
        <v>36177</v>
      </c>
    </row>
    <row r="5246" spans="1:12" x14ac:dyDescent="0.2">
      <c r="A5246" s="1">
        <v>5245</v>
      </c>
      <c r="B5246" s="2" t="s">
        <v>36178</v>
      </c>
      <c r="C5246" s="2" t="s">
        <v>1093</v>
      </c>
      <c r="D5246" s="2" t="s">
        <v>14570</v>
      </c>
      <c r="E5246" s="2" t="s">
        <v>36179</v>
      </c>
      <c r="F5246" s="2" t="s">
        <v>36180</v>
      </c>
      <c r="G5246" s="2" t="s">
        <v>2191</v>
      </c>
      <c r="H5246" s="2" t="s">
        <v>36181</v>
      </c>
      <c r="I5246" s="2" t="s">
        <v>36182</v>
      </c>
      <c r="J5246" s="3" t="s">
        <v>36183</v>
      </c>
      <c r="K5246" s="4">
        <v>44394</v>
      </c>
      <c r="L5246" s="3" t="s">
        <v>36184</v>
      </c>
    </row>
    <row r="5247" spans="1:12" x14ac:dyDescent="0.2">
      <c r="A5247" s="1">
        <v>5246</v>
      </c>
      <c r="B5247" s="2" t="s">
        <v>36185</v>
      </c>
      <c r="C5247" s="2" t="s">
        <v>3735</v>
      </c>
      <c r="D5247" s="2" t="s">
        <v>1271</v>
      </c>
      <c r="E5247" s="2" t="s">
        <v>36186</v>
      </c>
      <c r="F5247" s="2" t="s">
        <v>12970</v>
      </c>
      <c r="G5247" s="2" t="s">
        <v>1765</v>
      </c>
      <c r="H5247" s="2" t="s">
        <v>36187</v>
      </c>
      <c r="I5247" s="2" t="s">
        <v>36188</v>
      </c>
      <c r="J5247" s="3" t="s">
        <v>36189</v>
      </c>
      <c r="K5247" s="4">
        <v>44409</v>
      </c>
      <c r="L5247" s="3" t="s">
        <v>36190</v>
      </c>
    </row>
    <row r="5248" spans="1:12" x14ac:dyDescent="0.2">
      <c r="A5248" s="1">
        <v>5247</v>
      </c>
      <c r="B5248" s="2" t="s">
        <v>36191</v>
      </c>
      <c r="C5248" s="2" t="s">
        <v>14241</v>
      </c>
      <c r="D5248" s="2" t="s">
        <v>13355</v>
      </c>
      <c r="E5248" s="2" t="s">
        <v>36192</v>
      </c>
      <c r="F5248" s="2" t="s">
        <v>36193</v>
      </c>
      <c r="G5248" s="2" t="s">
        <v>1282</v>
      </c>
      <c r="H5248" s="2" t="s">
        <v>36194</v>
      </c>
      <c r="I5248" s="2" t="s">
        <v>36195</v>
      </c>
      <c r="J5248" s="3" t="s">
        <v>36196</v>
      </c>
      <c r="K5248" s="4">
        <v>43920</v>
      </c>
      <c r="L5248" s="3" t="s">
        <v>36197</v>
      </c>
    </row>
    <row r="5249" spans="1:12" x14ac:dyDescent="0.2">
      <c r="A5249" s="1">
        <v>5248</v>
      </c>
      <c r="B5249" s="2" t="s">
        <v>36198</v>
      </c>
      <c r="C5249" s="2" t="s">
        <v>10204</v>
      </c>
      <c r="D5249" s="2" t="s">
        <v>18093</v>
      </c>
      <c r="E5249" s="2" t="s">
        <v>36199</v>
      </c>
      <c r="F5249" s="2" t="s">
        <v>36200</v>
      </c>
      <c r="G5249" s="2" t="s">
        <v>2945</v>
      </c>
      <c r="H5249" s="2">
        <v>9424762176</v>
      </c>
      <c r="I5249" s="2" t="s">
        <v>36201</v>
      </c>
      <c r="J5249" s="3" t="s">
        <v>36202</v>
      </c>
      <c r="K5249" s="4">
        <v>43906</v>
      </c>
      <c r="L5249" s="3" t="s">
        <v>24357</v>
      </c>
    </row>
    <row r="5250" spans="1:12" x14ac:dyDescent="0.2">
      <c r="A5250" s="1">
        <v>5249</v>
      </c>
      <c r="B5250" s="2" t="s">
        <v>36203</v>
      </c>
      <c r="C5250" s="2" t="s">
        <v>728</v>
      </c>
      <c r="D5250" s="2" t="s">
        <v>26680</v>
      </c>
      <c r="E5250" s="2" t="s">
        <v>36204</v>
      </c>
      <c r="F5250" s="2" t="s">
        <v>36205</v>
      </c>
      <c r="G5250" s="2" t="s">
        <v>227</v>
      </c>
      <c r="H5250" s="2">
        <v>3071728413</v>
      </c>
      <c r="I5250" s="2" t="s">
        <v>36206</v>
      </c>
      <c r="J5250" s="3" t="s">
        <v>36207</v>
      </c>
      <c r="K5250" s="4">
        <v>44053</v>
      </c>
      <c r="L5250" s="3" t="s">
        <v>36208</v>
      </c>
    </row>
    <row r="5251" spans="1:12" x14ac:dyDescent="0.2">
      <c r="A5251" s="1">
        <v>5250</v>
      </c>
      <c r="B5251" s="2" t="s">
        <v>36209</v>
      </c>
      <c r="C5251" s="2" t="s">
        <v>823</v>
      </c>
      <c r="D5251" s="2" t="s">
        <v>10273</v>
      </c>
      <c r="E5251" s="2" t="s">
        <v>36210</v>
      </c>
      <c r="F5251" s="2" t="s">
        <v>36211</v>
      </c>
      <c r="G5251" s="2" t="s">
        <v>7345</v>
      </c>
      <c r="H5251" s="2" t="s">
        <v>36212</v>
      </c>
      <c r="I5251" s="2" t="s">
        <v>36213</v>
      </c>
      <c r="J5251" s="3" t="s">
        <v>36214</v>
      </c>
      <c r="K5251" s="4">
        <v>43917</v>
      </c>
      <c r="L5251" s="3" t="s">
        <v>18418</v>
      </c>
    </row>
    <row r="5252" spans="1:12" x14ac:dyDescent="0.2">
      <c r="A5252" s="1">
        <v>5251</v>
      </c>
      <c r="B5252" s="2" t="s">
        <v>36215</v>
      </c>
      <c r="C5252" s="2" t="s">
        <v>2425</v>
      </c>
      <c r="D5252" s="2" t="s">
        <v>13293</v>
      </c>
      <c r="E5252" s="2" t="s">
        <v>36216</v>
      </c>
      <c r="F5252" s="2" t="s">
        <v>11239</v>
      </c>
      <c r="G5252" s="2" t="s">
        <v>3591</v>
      </c>
      <c r="H5252" s="2" t="s">
        <v>36217</v>
      </c>
      <c r="I5252" s="2" t="s">
        <v>36218</v>
      </c>
      <c r="J5252" s="3" t="s">
        <v>36219</v>
      </c>
      <c r="K5252" s="4">
        <v>44161</v>
      </c>
      <c r="L5252" s="3" t="s">
        <v>36220</v>
      </c>
    </row>
    <row r="5253" spans="1:12" x14ac:dyDescent="0.2">
      <c r="A5253" s="1">
        <v>5252</v>
      </c>
      <c r="B5253" s="2" t="s">
        <v>36221</v>
      </c>
      <c r="C5253" s="2" t="s">
        <v>4163</v>
      </c>
      <c r="D5253" s="2" t="s">
        <v>2222</v>
      </c>
      <c r="E5253" s="2" t="s">
        <v>36222</v>
      </c>
      <c r="F5253" s="2" t="s">
        <v>36223</v>
      </c>
      <c r="G5253" s="2" t="s">
        <v>2051</v>
      </c>
      <c r="H5253" s="2" t="s">
        <v>36224</v>
      </c>
      <c r="I5253" s="2" t="s">
        <v>36225</v>
      </c>
      <c r="J5253" s="3" t="s">
        <v>36226</v>
      </c>
      <c r="K5253" s="4">
        <v>44010</v>
      </c>
      <c r="L5253" s="3" t="s">
        <v>36227</v>
      </c>
    </row>
    <row r="5254" spans="1:12" x14ac:dyDescent="0.2">
      <c r="A5254" s="1">
        <v>5253</v>
      </c>
      <c r="B5254" s="2" t="s">
        <v>36228</v>
      </c>
      <c r="C5254" s="2" t="s">
        <v>5299</v>
      </c>
      <c r="D5254" s="2" t="s">
        <v>18479</v>
      </c>
      <c r="E5254" s="2" t="s">
        <v>36229</v>
      </c>
      <c r="F5254" s="2" t="s">
        <v>36230</v>
      </c>
      <c r="G5254" s="2" t="s">
        <v>98</v>
      </c>
      <c r="H5254" s="2" t="s">
        <v>36231</v>
      </c>
      <c r="I5254" s="2" t="s">
        <v>36232</v>
      </c>
      <c r="J5254" s="3" t="s">
        <v>36233</v>
      </c>
      <c r="K5254" s="4">
        <v>44676</v>
      </c>
      <c r="L5254" s="3" t="s">
        <v>36234</v>
      </c>
    </row>
    <row r="5255" spans="1:12" x14ac:dyDescent="0.2">
      <c r="A5255" s="1">
        <v>5254</v>
      </c>
      <c r="B5255" s="2" t="s">
        <v>36235</v>
      </c>
      <c r="C5255" s="2" t="s">
        <v>7661</v>
      </c>
      <c r="D5255" s="2" t="s">
        <v>2699</v>
      </c>
      <c r="E5255" s="2" t="s">
        <v>36236</v>
      </c>
      <c r="F5255" s="2" t="s">
        <v>36237</v>
      </c>
      <c r="G5255" s="2" t="s">
        <v>320</v>
      </c>
      <c r="H5255" s="2" t="s">
        <v>36238</v>
      </c>
      <c r="I5255" s="2" t="s">
        <v>36239</v>
      </c>
      <c r="J5255" s="3" t="s">
        <v>36240</v>
      </c>
      <c r="K5255" s="4">
        <v>43861</v>
      </c>
      <c r="L5255" s="3" t="s">
        <v>36241</v>
      </c>
    </row>
    <row r="5256" spans="1:12" x14ac:dyDescent="0.2">
      <c r="A5256" s="1">
        <v>5255</v>
      </c>
      <c r="B5256" s="2" t="s">
        <v>36242</v>
      </c>
      <c r="C5256" s="2" t="s">
        <v>2123</v>
      </c>
      <c r="D5256" s="2" t="s">
        <v>1572</v>
      </c>
      <c r="E5256" s="2" t="s">
        <v>36243</v>
      </c>
      <c r="F5256" s="2" t="s">
        <v>36244</v>
      </c>
      <c r="G5256" s="2" t="s">
        <v>6200</v>
      </c>
      <c r="H5256" s="2" t="s">
        <v>36245</v>
      </c>
      <c r="I5256" s="2" t="s">
        <v>36246</v>
      </c>
      <c r="J5256" s="3" t="s">
        <v>36247</v>
      </c>
      <c r="K5256" s="4">
        <v>44071</v>
      </c>
      <c r="L5256" s="3" t="s">
        <v>36248</v>
      </c>
    </row>
    <row r="5257" spans="1:12" x14ac:dyDescent="0.2">
      <c r="A5257" s="1">
        <v>5256</v>
      </c>
      <c r="B5257" s="2" t="s">
        <v>36249</v>
      </c>
      <c r="C5257" s="2" t="s">
        <v>4458</v>
      </c>
      <c r="D5257" s="2" t="s">
        <v>3083</v>
      </c>
      <c r="E5257" s="2" t="s">
        <v>36250</v>
      </c>
      <c r="F5257" s="2" t="s">
        <v>27477</v>
      </c>
      <c r="G5257" s="2" t="s">
        <v>2680</v>
      </c>
      <c r="H5257" s="2">
        <v>237516785</v>
      </c>
      <c r="I5257" s="2" t="s">
        <v>36251</v>
      </c>
      <c r="J5257" s="3" t="s">
        <v>36252</v>
      </c>
      <c r="K5257" s="4">
        <v>44600</v>
      </c>
      <c r="L5257" s="3" t="s">
        <v>36253</v>
      </c>
    </row>
    <row r="5258" spans="1:12" x14ac:dyDescent="0.2">
      <c r="A5258" s="1">
        <v>5257</v>
      </c>
      <c r="B5258" s="2" t="s">
        <v>36254</v>
      </c>
      <c r="C5258" s="2" t="s">
        <v>1817</v>
      </c>
      <c r="D5258" s="2" t="s">
        <v>1978</v>
      </c>
      <c r="E5258" s="2" t="s">
        <v>36255</v>
      </c>
      <c r="F5258" s="2" t="s">
        <v>36256</v>
      </c>
      <c r="G5258" s="2" t="s">
        <v>2327</v>
      </c>
      <c r="H5258" s="2" t="s">
        <v>36257</v>
      </c>
      <c r="I5258" s="2" t="s">
        <v>36258</v>
      </c>
      <c r="J5258" s="3" t="s">
        <v>36259</v>
      </c>
      <c r="K5258" s="4">
        <v>44012</v>
      </c>
      <c r="L5258" s="3" t="s">
        <v>36260</v>
      </c>
    </row>
    <row r="5259" spans="1:12" x14ac:dyDescent="0.2">
      <c r="A5259" s="1">
        <v>5258</v>
      </c>
      <c r="B5259" s="2" t="s">
        <v>36261</v>
      </c>
      <c r="C5259" s="2" t="s">
        <v>7917</v>
      </c>
      <c r="D5259" s="2" t="s">
        <v>20805</v>
      </c>
      <c r="E5259" s="2" t="s">
        <v>36262</v>
      </c>
      <c r="F5259" s="2" t="s">
        <v>36263</v>
      </c>
      <c r="G5259" s="2" t="s">
        <v>257</v>
      </c>
      <c r="H5259" s="2" t="s">
        <v>36264</v>
      </c>
      <c r="I5259" s="2" t="s">
        <v>36265</v>
      </c>
      <c r="J5259" s="3" t="s">
        <v>36266</v>
      </c>
      <c r="K5259" s="4">
        <v>44225</v>
      </c>
      <c r="L5259" s="3" t="s">
        <v>36267</v>
      </c>
    </row>
    <row r="5260" spans="1:12" x14ac:dyDescent="0.2">
      <c r="A5260" s="1">
        <v>5259</v>
      </c>
      <c r="B5260" s="2" t="s">
        <v>36268</v>
      </c>
      <c r="C5260" s="2" t="s">
        <v>5684</v>
      </c>
      <c r="D5260" s="2" t="s">
        <v>5715</v>
      </c>
      <c r="E5260" s="2" t="s">
        <v>36269</v>
      </c>
      <c r="F5260" s="2" t="s">
        <v>36270</v>
      </c>
      <c r="G5260" s="2" t="s">
        <v>3832</v>
      </c>
      <c r="H5260" s="2" t="s">
        <v>36271</v>
      </c>
      <c r="I5260" s="2" t="s">
        <v>36272</v>
      </c>
      <c r="J5260" s="3" t="s">
        <v>36273</v>
      </c>
      <c r="K5260" s="4">
        <v>44264</v>
      </c>
      <c r="L5260" s="3" t="s">
        <v>36274</v>
      </c>
    </row>
    <row r="5261" spans="1:12" x14ac:dyDescent="0.2">
      <c r="A5261" s="1">
        <v>5260</v>
      </c>
      <c r="B5261" s="2" t="s">
        <v>36275</v>
      </c>
      <c r="C5261" s="2" t="s">
        <v>2607</v>
      </c>
      <c r="D5261" s="2" t="s">
        <v>10706</v>
      </c>
      <c r="E5261" s="2" t="s">
        <v>36276</v>
      </c>
      <c r="F5261" s="2" t="s">
        <v>36277</v>
      </c>
      <c r="G5261" s="2" t="s">
        <v>2963</v>
      </c>
      <c r="H5261" s="2" t="s">
        <v>36278</v>
      </c>
      <c r="I5261" s="2" t="s">
        <v>36279</v>
      </c>
      <c r="J5261" s="3" t="s">
        <v>36280</v>
      </c>
      <c r="K5261" s="4">
        <v>44109</v>
      </c>
      <c r="L5261" s="3" t="s">
        <v>15105</v>
      </c>
    </row>
    <row r="5262" spans="1:12" x14ac:dyDescent="0.2">
      <c r="A5262" s="1">
        <v>5261</v>
      </c>
      <c r="B5262" s="2" t="s">
        <v>36281</v>
      </c>
      <c r="C5262" s="2" t="s">
        <v>2493</v>
      </c>
      <c r="D5262" s="2" t="s">
        <v>9866</v>
      </c>
      <c r="E5262" s="2" t="s">
        <v>36282</v>
      </c>
      <c r="F5262" s="2" t="s">
        <v>36283</v>
      </c>
      <c r="G5262" s="2" t="s">
        <v>2859</v>
      </c>
      <c r="H5262" s="2" t="s">
        <v>36284</v>
      </c>
      <c r="I5262" s="2" t="s">
        <v>36285</v>
      </c>
      <c r="J5262" s="3" t="s">
        <v>36286</v>
      </c>
      <c r="K5262" s="4">
        <v>44384</v>
      </c>
      <c r="L5262" s="3" t="s">
        <v>9779</v>
      </c>
    </row>
    <row r="5263" spans="1:12" x14ac:dyDescent="0.2">
      <c r="A5263" s="1">
        <v>5262</v>
      </c>
      <c r="B5263" s="2" t="s">
        <v>36287</v>
      </c>
      <c r="C5263" s="2" t="s">
        <v>2632</v>
      </c>
      <c r="D5263" s="2" t="s">
        <v>7318</v>
      </c>
      <c r="E5263" s="2" t="s">
        <v>36288</v>
      </c>
      <c r="F5263" s="2" t="s">
        <v>36289</v>
      </c>
      <c r="G5263" s="2" t="s">
        <v>274</v>
      </c>
      <c r="H5263" s="2" t="s">
        <v>36290</v>
      </c>
      <c r="I5263" s="2" t="s">
        <v>36291</v>
      </c>
      <c r="J5263" s="3" t="s">
        <v>36292</v>
      </c>
      <c r="K5263" s="4">
        <v>43910</v>
      </c>
      <c r="L5263" s="3" t="s">
        <v>36293</v>
      </c>
    </row>
    <row r="5264" spans="1:12" x14ac:dyDescent="0.2">
      <c r="A5264" s="1">
        <v>5263</v>
      </c>
      <c r="B5264" s="2" t="s">
        <v>36294</v>
      </c>
      <c r="C5264" s="2" t="s">
        <v>12471</v>
      </c>
      <c r="D5264" s="2" t="s">
        <v>2841</v>
      </c>
      <c r="E5264" s="2" t="s">
        <v>24183</v>
      </c>
      <c r="F5264" s="2" t="s">
        <v>36295</v>
      </c>
      <c r="G5264" s="2" t="s">
        <v>760</v>
      </c>
      <c r="H5264" s="2" t="s">
        <v>36296</v>
      </c>
      <c r="I5264" s="2">
        <v>4216180876</v>
      </c>
      <c r="J5264" s="3" t="s">
        <v>36297</v>
      </c>
      <c r="K5264" s="4">
        <v>44447</v>
      </c>
      <c r="L5264" s="3" t="s">
        <v>36298</v>
      </c>
    </row>
    <row r="5265" spans="1:12" x14ac:dyDescent="0.2">
      <c r="A5265" s="1">
        <v>5264</v>
      </c>
      <c r="B5265" s="2" t="s">
        <v>36299</v>
      </c>
      <c r="C5265" s="2" t="s">
        <v>11616</v>
      </c>
      <c r="D5265" s="2" t="s">
        <v>6409</v>
      </c>
      <c r="E5265" s="2" t="s">
        <v>36300</v>
      </c>
      <c r="F5265" s="2" t="s">
        <v>35177</v>
      </c>
      <c r="G5265" s="2" t="s">
        <v>3302</v>
      </c>
      <c r="H5265" s="2" t="s">
        <v>36301</v>
      </c>
      <c r="I5265" s="2" t="s">
        <v>36302</v>
      </c>
      <c r="J5265" s="3" t="s">
        <v>36303</v>
      </c>
      <c r="K5265" s="4">
        <v>43851</v>
      </c>
      <c r="L5265" s="3" t="s">
        <v>17925</v>
      </c>
    </row>
    <row r="5266" spans="1:12" x14ac:dyDescent="0.2">
      <c r="A5266" s="1">
        <v>5265</v>
      </c>
      <c r="B5266" s="2" t="s">
        <v>36304</v>
      </c>
      <c r="C5266" s="2" t="s">
        <v>9442</v>
      </c>
      <c r="D5266" s="2" t="s">
        <v>7715</v>
      </c>
      <c r="E5266" s="2" t="s">
        <v>36305</v>
      </c>
      <c r="F5266" s="2" t="s">
        <v>36306</v>
      </c>
      <c r="G5266" s="2" t="s">
        <v>44</v>
      </c>
      <c r="H5266" s="2">
        <f>1-978-836-1494</f>
        <v>-3307</v>
      </c>
      <c r="I5266" s="2" t="s">
        <v>36307</v>
      </c>
      <c r="J5266" s="3" t="s">
        <v>36308</v>
      </c>
      <c r="K5266" s="4">
        <v>43880</v>
      </c>
      <c r="L5266" s="3" t="s">
        <v>36309</v>
      </c>
    </row>
    <row r="5267" spans="1:12" x14ac:dyDescent="0.2">
      <c r="A5267" s="1">
        <v>5266</v>
      </c>
      <c r="B5267" s="2" t="s">
        <v>36310</v>
      </c>
      <c r="C5267" s="2" t="s">
        <v>2546</v>
      </c>
      <c r="D5267" s="2" t="s">
        <v>2435</v>
      </c>
      <c r="E5267" s="2" t="s">
        <v>36311</v>
      </c>
      <c r="F5267" s="2" t="s">
        <v>36312</v>
      </c>
      <c r="G5267" s="2" t="s">
        <v>2255</v>
      </c>
      <c r="H5267" s="2" t="s">
        <v>36313</v>
      </c>
      <c r="I5267" s="2" t="s">
        <v>36314</v>
      </c>
      <c r="J5267" s="3" t="s">
        <v>36315</v>
      </c>
      <c r="K5267" s="4">
        <v>44590</v>
      </c>
      <c r="L5267" s="3" t="s">
        <v>36316</v>
      </c>
    </row>
    <row r="5268" spans="1:12" x14ac:dyDescent="0.2">
      <c r="A5268" s="1">
        <v>5267</v>
      </c>
      <c r="B5268" s="2" t="s">
        <v>36317</v>
      </c>
      <c r="C5268" s="2" t="s">
        <v>12918</v>
      </c>
      <c r="D5268" s="2" t="s">
        <v>22234</v>
      </c>
      <c r="E5268" s="2" t="s">
        <v>2753</v>
      </c>
      <c r="F5268" s="2" t="s">
        <v>36318</v>
      </c>
      <c r="G5268" s="2" t="s">
        <v>3848</v>
      </c>
      <c r="H5268" s="2" t="s">
        <v>36319</v>
      </c>
      <c r="I5268" s="2" t="s">
        <v>36320</v>
      </c>
      <c r="J5268" s="3" t="s">
        <v>36321</v>
      </c>
      <c r="K5268" s="4">
        <v>44703</v>
      </c>
      <c r="L5268" s="3" t="s">
        <v>36322</v>
      </c>
    </row>
    <row r="5269" spans="1:12" x14ac:dyDescent="0.2">
      <c r="A5269" s="1">
        <v>5268</v>
      </c>
      <c r="B5269" s="2" t="s">
        <v>36323</v>
      </c>
      <c r="C5269" s="2" t="s">
        <v>3221</v>
      </c>
      <c r="D5269" s="2" t="s">
        <v>10423</v>
      </c>
      <c r="E5269" s="2" t="s">
        <v>36324</v>
      </c>
      <c r="F5269" s="2" t="s">
        <v>36325</v>
      </c>
      <c r="G5269" s="2" t="s">
        <v>806</v>
      </c>
      <c r="H5269" s="2" t="s">
        <v>36326</v>
      </c>
      <c r="I5269" s="2" t="s">
        <v>36327</v>
      </c>
      <c r="J5269" s="3" t="s">
        <v>36328</v>
      </c>
      <c r="K5269" s="4">
        <v>44349</v>
      </c>
      <c r="L5269" s="3" t="s">
        <v>36329</v>
      </c>
    </row>
    <row r="5270" spans="1:12" x14ac:dyDescent="0.2">
      <c r="A5270" s="1">
        <v>5269</v>
      </c>
      <c r="B5270" s="2" t="s">
        <v>36330</v>
      </c>
      <c r="C5270" s="2" t="s">
        <v>392</v>
      </c>
      <c r="D5270" s="2" t="s">
        <v>4342</v>
      </c>
      <c r="E5270" s="2" t="s">
        <v>36331</v>
      </c>
      <c r="F5270" s="2" t="s">
        <v>36332</v>
      </c>
      <c r="G5270" s="2" t="s">
        <v>2884</v>
      </c>
      <c r="H5270" s="2" t="s">
        <v>36333</v>
      </c>
      <c r="I5270" s="2" t="s">
        <v>36334</v>
      </c>
      <c r="J5270" s="3" t="s">
        <v>36335</v>
      </c>
      <c r="K5270" s="4">
        <v>44177</v>
      </c>
      <c r="L5270" s="3" t="s">
        <v>36336</v>
      </c>
    </row>
    <row r="5271" spans="1:12" x14ac:dyDescent="0.2">
      <c r="A5271" s="1">
        <v>5270</v>
      </c>
      <c r="B5271" s="2" t="s">
        <v>36337</v>
      </c>
      <c r="C5271" s="2" t="s">
        <v>2086</v>
      </c>
      <c r="D5271" s="2" t="s">
        <v>4016</v>
      </c>
      <c r="E5271" s="2" t="s">
        <v>36338</v>
      </c>
      <c r="F5271" s="2" t="s">
        <v>36339</v>
      </c>
      <c r="G5271" s="2" t="s">
        <v>996</v>
      </c>
      <c r="H5271" s="2" t="s">
        <v>36340</v>
      </c>
      <c r="I5271" s="2" t="s">
        <v>36341</v>
      </c>
      <c r="J5271" s="3" t="s">
        <v>36342</v>
      </c>
      <c r="K5271" s="4">
        <v>44214</v>
      </c>
      <c r="L5271" s="3" t="s">
        <v>18051</v>
      </c>
    </row>
    <row r="5272" spans="1:12" x14ac:dyDescent="0.2">
      <c r="A5272" s="1">
        <v>5271</v>
      </c>
      <c r="B5272" s="2" t="s">
        <v>36343</v>
      </c>
      <c r="C5272" s="2" t="s">
        <v>383</v>
      </c>
      <c r="D5272" s="2" t="s">
        <v>3964</v>
      </c>
      <c r="E5272" s="2" t="s">
        <v>36344</v>
      </c>
      <c r="F5272" s="2" t="s">
        <v>36345</v>
      </c>
      <c r="G5272" s="2" t="s">
        <v>1702</v>
      </c>
      <c r="H5272" s="2" t="s">
        <v>36346</v>
      </c>
      <c r="I5272" s="2" t="s">
        <v>36347</v>
      </c>
      <c r="J5272" s="3" t="s">
        <v>36348</v>
      </c>
      <c r="K5272" s="4">
        <v>44015</v>
      </c>
      <c r="L5272" s="3" t="s">
        <v>36349</v>
      </c>
    </row>
    <row r="5273" spans="1:12" x14ac:dyDescent="0.2">
      <c r="A5273" s="1">
        <v>5272</v>
      </c>
      <c r="B5273" s="2" t="s">
        <v>36350</v>
      </c>
      <c r="C5273" s="2" t="s">
        <v>6463</v>
      </c>
      <c r="D5273" s="2" t="s">
        <v>489</v>
      </c>
      <c r="E5273" s="2" t="s">
        <v>36351</v>
      </c>
      <c r="F5273" s="2" t="s">
        <v>36352</v>
      </c>
      <c r="G5273" s="2" t="s">
        <v>7170</v>
      </c>
      <c r="H5273" s="2">
        <v>2065726016</v>
      </c>
      <c r="I5273" s="2" t="s">
        <v>36353</v>
      </c>
      <c r="J5273" s="3" t="s">
        <v>36354</v>
      </c>
      <c r="K5273" s="4">
        <v>44140</v>
      </c>
      <c r="L5273" s="3" t="s">
        <v>36355</v>
      </c>
    </row>
    <row r="5274" spans="1:12" x14ac:dyDescent="0.2">
      <c r="A5274" s="1">
        <v>5273</v>
      </c>
      <c r="B5274" s="2" t="s">
        <v>36356</v>
      </c>
      <c r="C5274" s="2" t="s">
        <v>11040</v>
      </c>
      <c r="D5274" s="2" t="s">
        <v>12905</v>
      </c>
      <c r="E5274" s="2" t="s">
        <v>36357</v>
      </c>
      <c r="F5274" s="2" t="s">
        <v>36358</v>
      </c>
      <c r="G5274" s="2" t="s">
        <v>1389</v>
      </c>
      <c r="H5274" s="2" t="s">
        <v>36359</v>
      </c>
      <c r="I5274" s="2" t="s">
        <v>36360</v>
      </c>
      <c r="J5274" s="3" t="s">
        <v>36361</v>
      </c>
      <c r="K5274" s="4">
        <v>44340</v>
      </c>
      <c r="L5274" s="3" t="s">
        <v>36362</v>
      </c>
    </row>
    <row r="5275" spans="1:12" x14ac:dyDescent="0.2">
      <c r="A5275" s="1">
        <v>5274</v>
      </c>
      <c r="B5275" s="2" t="s">
        <v>36363</v>
      </c>
      <c r="C5275" s="2" t="s">
        <v>316</v>
      </c>
      <c r="D5275" s="2" t="s">
        <v>2872</v>
      </c>
      <c r="E5275" s="2" t="s">
        <v>36364</v>
      </c>
      <c r="F5275" s="2" t="s">
        <v>36365</v>
      </c>
      <c r="G5275" s="2" t="s">
        <v>1489</v>
      </c>
      <c r="H5275" s="2" t="s">
        <v>36366</v>
      </c>
      <c r="I5275" s="2">
        <v>4753224037</v>
      </c>
      <c r="J5275" s="3" t="s">
        <v>36367</v>
      </c>
      <c r="K5275" s="4">
        <v>44576</v>
      </c>
      <c r="L5275" s="3" t="s">
        <v>36368</v>
      </c>
    </row>
    <row r="5276" spans="1:12" x14ac:dyDescent="0.2">
      <c r="A5276" s="1">
        <v>5275</v>
      </c>
      <c r="B5276" s="2" t="s">
        <v>36369</v>
      </c>
      <c r="C5276" s="2" t="s">
        <v>5152</v>
      </c>
      <c r="D5276" s="2" t="s">
        <v>813</v>
      </c>
      <c r="E5276" s="2" t="s">
        <v>36370</v>
      </c>
      <c r="F5276" s="2" t="s">
        <v>36371</v>
      </c>
      <c r="G5276" s="2" t="s">
        <v>1811</v>
      </c>
      <c r="H5276" s="2" t="s">
        <v>36372</v>
      </c>
      <c r="I5276" s="2" t="s">
        <v>36373</v>
      </c>
      <c r="J5276" s="3" t="s">
        <v>36374</v>
      </c>
      <c r="K5276" s="4">
        <v>44200</v>
      </c>
      <c r="L5276" s="3" t="s">
        <v>26132</v>
      </c>
    </row>
    <row r="5277" spans="1:12" x14ac:dyDescent="0.2">
      <c r="A5277" s="1">
        <v>5276</v>
      </c>
      <c r="B5277" s="2" t="s">
        <v>36375</v>
      </c>
      <c r="C5277" s="2" t="s">
        <v>860</v>
      </c>
      <c r="D5277" s="2" t="s">
        <v>11979</v>
      </c>
      <c r="E5277" s="2" t="s">
        <v>21653</v>
      </c>
      <c r="F5277" s="2" t="s">
        <v>36376</v>
      </c>
      <c r="G5277" s="2" t="s">
        <v>2826</v>
      </c>
      <c r="H5277" s="2" t="s">
        <v>36377</v>
      </c>
      <c r="I5277" s="2" t="s">
        <v>36378</v>
      </c>
      <c r="J5277" s="3" t="s">
        <v>36379</v>
      </c>
      <c r="K5277" s="4">
        <v>44198</v>
      </c>
      <c r="L5277" s="3" t="s">
        <v>10987</v>
      </c>
    </row>
    <row r="5278" spans="1:12" x14ac:dyDescent="0.2">
      <c r="A5278" s="1">
        <v>5277</v>
      </c>
      <c r="B5278" s="2" t="s">
        <v>36380</v>
      </c>
      <c r="C5278" s="2" t="s">
        <v>1771</v>
      </c>
      <c r="D5278" s="2" t="s">
        <v>4924</v>
      </c>
      <c r="E5278" s="2" t="s">
        <v>36381</v>
      </c>
      <c r="F5278" s="2" t="s">
        <v>36382</v>
      </c>
      <c r="G5278" s="2" t="s">
        <v>882</v>
      </c>
      <c r="H5278" s="2" t="s">
        <v>36383</v>
      </c>
      <c r="I5278" s="2" t="s">
        <v>36384</v>
      </c>
      <c r="J5278" s="3" t="s">
        <v>36385</v>
      </c>
      <c r="K5278" s="4">
        <v>44002</v>
      </c>
      <c r="L5278" s="3" t="s">
        <v>36386</v>
      </c>
    </row>
    <row r="5279" spans="1:12" x14ac:dyDescent="0.2">
      <c r="A5279" s="1">
        <v>5278</v>
      </c>
      <c r="B5279" s="2" t="s">
        <v>36387</v>
      </c>
      <c r="C5279" s="2" t="s">
        <v>16544</v>
      </c>
      <c r="D5279" s="2" t="s">
        <v>5213</v>
      </c>
      <c r="E5279" s="2" t="s">
        <v>10205</v>
      </c>
      <c r="F5279" s="2" t="s">
        <v>36388</v>
      </c>
      <c r="G5279" s="2" t="s">
        <v>4116</v>
      </c>
      <c r="H5279" s="2" t="s">
        <v>36389</v>
      </c>
      <c r="I5279" s="2" t="s">
        <v>36390</v>
      </c>
      <c r="J5279" s="3" t="s">
        <v>36391</v>
      </c>
      <c r="K5279" s="4">
        <v>43971</v>
      </c>
      <c r="L5279" s="3" t="s">
        <v>36392</v>
      </c>
    </row>
    <row r="5280" spans="1:12" x14ac:dyDescent="0.2">
      <c r="A5280" s="1">
        <v>5279</v>
      </c>
      <c r="B5280" s="2" t="s">
        <v>36393</v>
      </c>
      <c r="C5280" s="2" t="s">
        <v>14075</v>
      </c>
      <c r="D5280" s="2" t="s">
        <v>10358</v>
      </c>
      <c r="E5280" s="2" t="s">
        <v>36394</v>
      </c>
      <c r="F5280" s="2" t="s">
        <v>34320</v>
      </c>
      <c r="G5280" s="2" t="s">
        <v>570</v>
      </c>
      <c r="H5280" s="2" t="s">
        <v>36395</v>
      </c>
      <c r="I5280" s="2">
        <v>5215492547</v>
      </c>
      <c r="J5280" s="3" t="s">
        <v>36396</v>
      </c>
      <c r="K5280" s="4">
        <v>43946</v>
      </c>
      <c r="L5280" s="3" t="s">
        <v>36397</v>
      </c>
    </row>
    <row r="5281" spans="1:12" x14ac:dyDescent="0.2">
      <c r="A5281" s="1">
        <v>5280</v>
      </c>
      <c r="B5281" s="2" t="s">
        <v>36398</v>
      </c>
      <c r="C5281" s="2" t="s">
        <v>346</v>
      </c>
      <c r="D5281" s="2" t="s">
        <v>4695</v>
      </c>
      <c r="E5281" s="2" t="s">
        <v>36399</v>
      </c>
      <c r="F5281" s="2" t="s">
        <v>11561</v>
      </c>
      <c r="G5281" s="2" t="s">
        <v>36</v>
      </c>
      <c r="H5281" s="2" t="s">
        <v>36400</v>
      </c>
      <c r="I5281" s="2" t="s">
        <v>36401</v>
      </c>
      <c r="J5281" s="3" t="s">
        <v>36402</v>
      </c>
      <c r="K5281" s="4">
        <v>44067</v>
      </c>
      <c r="L5281" s="3" t="s">
        <v>36403</v>
      </c>
    </row>
    <row r="5282" spans="1:12" x14ac:dyDescent="0.2">
      <c r="A5282" s="1">
        <v>5281</v>
      </c>
      <c r="B5282" s="2" t="s">
        <v>36404</v>
      </c>
      <c r="C5282" s="2" t="s">
        <v>3020</v>
      </c>
      <c r="D5282" s="2" t="s">
        <v>17539</v>
      </c>
      <c r="E5282" s="2" t="s">
        <v>36405</v>
      </c>
      <c r="F5282" s="2" t="s">
        <v>36406</v>
      </c>
      <c r="G5282" s="2" t="s">
        <v>1213</v>
      </c>
      <c r="H5282" s="2" t="s">
        <v>36407</v>
      </c>
      <c r="I5282" s="2" t="s">
        <v>36408</v>
      </c>
      <c r="J5282" s="3" t="s">
        <v>36409</v>
      </c>
      <c r="K5282" s="4">
        <v>44605</v>
      </c>
      <c r="L5282" s="3" t="s">
        <v>36410</v>
      </c>
    </row>
    <row r="5283" spans="1:12" x14ac:dyDescent="0.2">
      <c r="A5283" s="1">
        <v>5282</v>
      </c>
      <c r="B5283" s="2" t="s">
        <v>36411</v>
      </c>
      <c r="C5283" s="2" t="s">
        <v>692</v>
      </c>
      <c r="D5283" s="2" t="s">
        <v>8332</v>
      </c>
      <c r="E5283" s="2" t="s">
        <v>36412</v>
      </c>
      <c r="F5283" s="2" t="s">
        <v>36413</v>
      </c>
      <c r="G5283" s="2" t="s">
        <v>1058</v>
      </c>
      <c r="H5283" s="2" t="s">
        <v>36414</v>
      </c>
      <c r="I5283" s="2" t="s">
        <v>36415</v>
      </c>
      <c r="J5283" s="3" t="s">
        <v>36416</v>
      </c>
      <c r="K5283" s="4">
        <v>44096</v>
      </c>
      <c r="L5283" s="3" t="s">
        <v>36417</v>
      </c>
    </row>
    <row r="5284" spans="1:12" x14ac:dyDescent="0.2">
      <c r="A5284" s="1">
        <v>5283</v>
      </c>
      <c r="B5284" s="2" t="s">
        <v>36418</v>
      </c>
      <c r="C5284" s="2" t="s">
        <v>1698</v>
      </c>
      <c r="D5284" s="2" t="s">
        <v>1378</v>
      </c>
      <c r="E5284" s="2" t="s">
        <v>36419</v>
      </c>
      <c r="F5284" s="2" t="s">
        <v>36420</v>
      </c>
      <c r="G5284" s="2" t="s">
        <v>966</v>
      </c>
      <c r="H5284" s="2" t="s">
        <v>36421</v>
      </c>
      <c r="I5284" s="2" t="s">
        <v>36422</v>
      </c>
      <c r="J5284" s="3" t="s">
        <v>36423</v>
      </c>
      <c r="K5284" s="4">
        <v>44371</v>
      </c>
      <c r="L5284" s="3" t="s">
        <v>36424</v>
      </c>
    </row>
    <row r="5285" spans="1:12" x14ac:dyDescent="0.2">
      <c r="A5285" s="1">
        <v>5284</v>
      </c>
      <c r="B5285" s="2" t="s">
        <v>36425</v>
      </c>
      <c r="C5285" s="2" t="s">
        <v>1136</v>
      </c>
      <c r="D5285" s="2" t="s">
        <v>20957</v>
      </c>
      <c r="E5285" s="2" t="s">
        <v>36426</v>
      </c>
      <c r="F5285" s="2" t="s">
        <v>36427</v>
      </c>
      <c r="G5285" s="2" t="s">
        <v>1041</v>
      </c>
      <c r="H5285" s="2" t="s">
        <v>36428</v>
      </c>
      <c r="I5285" s="2" t="s">
        <v>36429</v>
      </c>
      <c r="J5285" s="3" t="s">
        <v>36430</v>
      </c>
      <c r="K5285" s="4">
        <v>44692</v>
      </c>
      <c r="L5285" s="3" t="s">
        <v>28396</v>
      </c>
    </row>
    <row r="5286" spans="1:12" x14ac:dyDescent="0.2">
      <c r="A5286" s="1">
        <v>5285</v>
      </c>
      <c r="B5286" s="2" t="s">
        <v>36431</v>
      </c>
      <c r="C5286" s="2" t="s">
        <v>972</v>
      </c>
      <c r="D5286" s="2" t="s">
        <v>5849</v>
      </c>
      <c r="E5286" s="2" t="s">
        <v>36432</v>
      </c>
      <c r="F5286" s="2" t="s">
        <v>36433</v>
      </c>
      <c r="G5286" s="2" t="s">
        <v>437</v>
      </c>
      <c r="H5286" s="2" t="s">
        <v>36434</v>
      </c>
      <c r="I5286" s="2" t="s">
        <v>36435</v>
      </c>
      <c r="J5286" s="3" t="s">
        <v>36436</v>
      </c>
      <c r="K5286" s="4">
        <v>44264</v>
      </c>
      <c r="L5286" s="3" t="s">
        <v>36437</v>
      </c>
    </row>
    <row r="5287" spans="1:12" x14ac:dyDescent="0.2">
      <c r="A5287" s="1">
        <v>5286</v>
      </c>
      <c r="B5287" s="2" t="s">
        <v>36438</v>
      </c>
      <c r="C5287" s="2" t="s">
        <v>14603</v>
      </c>
      <c r="D5287" s="2" t="s">
        <v>2815</v>
      </c>
      <c r="E5287" s="2" t="s">
        <v>36439</v>
      </c>
      <c r="F5287" s="2" t="s">
        <v>36440</v>
      </c>
      <c r="G5287" s="2" t="s">
        <v>2182</v>
      </c>
      <c r="H5287" s="2" t="s">
        <v>36441</v>
      </c>
      <c r="I5287" s="2" t="s">
        <v>36442</v>
      </c>
      <c r="J5287" s="3" t="s">
        <v>36443</v>
      </c>
      <c r="K5287" s="4">
        <v>44265</v>
      </c>
      <c r="L5287" s="3" t="s">
        <v>36444</v>
      </c>
    </row>
    <row r="5288" spans="1:12" x14ac:dyDescent="0.2">
      <c r="A5288" s="1">
        <v>5287</v>
      </c>
      <c r="B5288" s="2" t="s">
        <v>36445</v>
      </c>
      <c r="C5288" s="2" t="s">
        <v>472</v>
      </c>
      <c r="D5288" s="2" t="s">
        <v>1360</v>
      </c>
      <c r="E5288" s="2" t="s">
        <v>36446</v>
      </c>
      <c r="F5288" s="2" t="s">
        <v>36447</v>
      </c>
      <c r="G5288" s="2" t="s">
        <v>2327</v>
      </c>
      <c r="H5288" s="2" t="s">
        <v>36448</v>
      </c>
      <c r="I5288" s="2" t="s">
        <v>36449</v>
      </c>
      <c r="J5288" s="3" t="s">
        <v>36450</v>
      </c>
      <c r="K5288" s="4">
        <v>44055</v>
      </c>
      <c r="L5288" s="3" t="s">
        <v>36451</v>
      </c>
    </row>
    <row r="5289" spans="1:12" x14ac:dyDescent="0.2">
      <c r="A5289" s="1">
        <v>5288</v>
      </c>
      <c r="B5289" s="2" t="s">
        <v>36452</v>
      </c>
      <c r="C5289" s="2" t="s">
        <v>14147</v>
      </c>
      <c r="D5289" s="2" t="s">
        <v>1184</v>
      </c>
      <c r="E5289" s="2" t="s">
        <v>36453</v>
      </c>
      <c r="F5289" s="2" t="s">
        <v>36454</v>
      </c>
      <c r="G5289" s="2" t="s">
        <v>626</v>
      </c>
      <c r="H5289" s="2" t="s">
        <v>36455</v>
      </c>
      <c r="I5289" s="2" t="s">
        <v>36456</v>
      </c>
      <c r="J5289" s="3" t="s">
        <v>36457</v>
      </c>
      <c r="K5289" s="4">
        <v>43860</v>
      </c>
      <c r="L5289" s="3" t="s">
        <v>36458</v>
      </c>
    </row>
    <row r="5290" spans="1:12" x14ac:dyDescent="0.2">
      <c r="A5290" s="1">
        <v>5289</v>
      </c>
      <c r="B5290" s="2" t="s">
        <v>36459</v>
      </c>
      <c r="C5290" s="2" t="s">
        <v>756</v>
      </c>
      <c r="D5290" s="2" t="s">
        <v>2476</v>
      </c>
      <c r="E5290" s="2" t="s">
        <v>36460</v>
      </c>
      <c r="F5290" s="2" t="s">
        <v>36461</v>
      </c>
      <c r="G5290" s="2" t="s">
        <v>82</v>
      </c>
      <c r="H5290" s="2">
        <v>1144554754</v>
      </c>
      <c r="I5290" s="2" t="s">
        <v>36462</v>
      </c>
      <c r="J5290" s="3" t="s">
        <v>36463</v>
      </c>
      <c r="K5290" s="4">
        <v>44406</v>
      </c>
      <c r="L5290" s="3" t="s">
        <v>36464</v>
      </c>
    </row>
    <row r="5291" spans="1:12" x14ac:dyDescent="0.2">
      <c r="A5291" s="1">
        <v>5290</v>
      </c>
      <c r="B5291" s="2" t="s">
        <v>36465</v>
      </c>
      <c r="C5291" s="2" t="s">
        <v>953</v>
      </c>
      <c r="D5291" s="2" t="s">
        <v>8304</v>
      </c>
      <c r="E5291" s="2" t="s">
        <v>36466</v>
      </c>
      <c r="F5291" s="2" t="s">
        <v>36467</v>
      </c>
      <c r="G5291" s="2" t="s">
        <v>3808</v>
      </c>
      <c r="H5291" s="2" t="s">
        <v>36468</v>
      </c>
      <c r="I5291" s="2" t="s">
        <v>36469</v>
      </c>
      <c r="J5291" s="3" t="s">
        <v>36470</v>
      </c>
      <c r="K5291" s="4">
        <v>44053</v>
      </c>
      <c r="L5291" s="3" t="s">
        <v>36471</v>
      </c>
    </row>
    <row r="5292" spans="1:12" x14ac:dyDescent="0.2">
      <c r="A5292" s="1">
        <v>5291</v>
      </c>
      <c r="B5292" s="2" t="s">
        <v>36472</v>
      </c>
      <c r="C5292" s="2" t="s">
        <v>11202</v>
      </c>
      <c r="D5292" s="2" t="s">
        <v>408</v>
      </c>
      <c r="E5292" s="2" t="s">
        <v>36473</v>
      </c>
      <c r="F5292" s="2" t="s">
        <v>36474</v>
      </c>
      <c r="G5292" s="2" t="s">
        <v>125</v>
      </c>
      <c r="H5292" s="2" t="s">
        <v>36475</v>
      </c>
      <c r="I5292" s="2" t="s">
        <v>36476</v>
      </c>
      <c r="J5292" s="3" t="s">
        <v>36477</v>
      </c>
      <c r="K5292" s="4">
        <v>44237</v>
      </c>
      <c r="L5292" s="3" t="s">
        <v>36478</v>
      </c>
    </row>
    <row r="5293" spans="1:12" x14ac:dyDescent="0.2">
      <c r="A5293" s="1">
        <v>5292</v>
      </c>
      <c r="B5293" s="2" t="s">
        <v>36479</v>
      </c>
      <c r="C5293" s="2" t="s">
        <v>1530</v>
      </c>
      <c r="D5293" s="2" t="s">
        <v>2591</v>
      </c>
      <c r="E5293" s="2" t="s">
        <v>36480</v>
      </c>
      <c r="F5293" s="2" t="s">
        <v>36481</v>
      </c>
      <c r="G5293" s="2" t="s">
        <v>796</v>
      </c>
      <c r="H5293" s="2" t="s">
        <v>36482</v>
      </c>
      <c r="I5293" s="2" t="s">
        <v>36483</v>
      </c>
      <c r="J5293" s="3" t="s">
        <v>36484</v>
      </c>
      <c r="K5293" s="4">
        <v>44337</v>
      </c>
      <c r="L5293" s="3" t="s">
        <v>36485</v>
      </c>
    </row>
    <row r="5294" spans="1:12" x14ac:dyDescent="0.2">
      <c r="A5294" s="1">
        <v>5293</v>
      </c>
      <c r="B5294" s="2" t="s">
        <v>36486</v>
      </c>
      <c r="C5294" s="2" t="s">
        <v>2649</v>
      </c>
      <c r="D5294" s="2" t="s">
        <v>4887</v>
      </c>
      <c r="E5294" s="2" t="s">
        <v>36487</v>
      </c>
      <c r="F5294" s="2" t="s">
        <v>36488</v>
      </c>
      <c r="G5294" s="2" t="s">
        <v>1702</v>
      </c>
      <c r="H5294" s="2" t="s">
        <v>36489</v>
      </c>
      <c r="I5294" s="2" t="s">
        <v>36490</v>
      </c>
      <c r="J5294" s="3" t="s">
        <v>36491</v>
      </c>
      <c r="K5294" s="4">
        <v>43888</v>
      </c>
      <c r="L5294" s="3" t="s">
        <v>36492</v>
      </c>
    </row>
    <row r="5295" spans="1:12" x14ac:dyDescent="0.2">
      <c r="A5295" s="1">
        <v>5294</v>
      </c>
      <c r="B5295" s="2" t="s">
        <v>36493</v>
      </c>
      <c r="C5295" s="2" t="s">
        <v>4164</v>
      </c>
      <c r="D5295" s="2" t="s">
        <v>8808</v>
      </c>
      <c r="E5295" s="2" t="s">
        <v>36494</v>
      </c>
      <c r="F5295" s="2" t="s">
        <v>33412</v>
      </c>
      <c r="G5295" s="2" t="s">
        <v>82</v>
      </c>
      <c r="H5295" s="2" t="s">
        <v>36495</v>
      </c>
      <c r="I5295" s="2" t="s">
        <v>36496</v>
      </c>
      <c r="J5295" s="3" t="s">
        <v>36497</v>
      </c>
      <c r="K5295" s="4">
        <v>44445</v>
      </c>
      <c r="L5295" s="3" t="s">
        <v>36498</v>
      </c>
    </row>
    <row r="5296" spans="1:12" x14ac:dyDescent="0.2">
      <c r="A5296" s="1">
        <v>5295</v>
      </c>
      <c r="B5296" s="2" t="s">
        <v>36499</v>
      </c>
      <c r="C5296" s="2" t="s">
        <v>6654</v>
      </c>
      <c r="D5296" s="2" t="s">
        <v>8136</v>
      </c>
      <c r="E5296" s="2" t="s">
        <v>36500</v>
      </c>
      <c r="F5296" s="2" t="s">
        <v>36501</v>
      </c>
      <c r="G5296" s="2" t="s">
        <v>293</v>
      </c>
      <c r="H5296" s="2">
        <v>1284670415</v>
      </c>
      <c r="I5296" s="2" t="s">
        <v>36502</v>
      </c>
      <c r="J5296" s="3" t="s">
        <v>36503</v>
      </c>
      <c r="K5296" s="4">
        <v>44014</v>
      </c>
      <c r="L5296" s="3" t="s">
        <v>36504</v>
      </c>
    </row>
    <row r="5297" spans="1:12" x14ac:dyDescent="0.2">
      <c r="A5297" s="1">
        <v>5296</v>
      </c>
      <c r="B5297" s="2" t="s">
        <v>36505</v>
      </c>
      <c r="C5297" s="2" t="s">
        <v>139</v>
      </c>
      <c r="D5297" s="2" t="s">
        <v>1496</v>
      </c>
      <c r="E5297" s="2" t="s">
        <v>36506</v>
      </c>
      <c r="F5297" s="2" t="s">
        <v>36507</v>
      </c>
      <c r="G5297" s="2" t="s">
        <v>1158</v>
      </c>
      <c r="H5297" s="2" t="s">
        <v>36508</v>
      </c>
      <c r="I5297" s="2" t="s">
        <v>36509</v>
      </c>
      <c r="J5297" s="3" t="s">
        <v>36510</v>
      </c>
      <c r="K5297" s="4">
        <v>44189</v>
      </c>
      <c r="L5297" s="3" t="s">
        <v>36511</v>
      </c>
    </row>
    <row r="5298" spans="1:12" x14ac:dyDescent="0.2">
      <c r="A5298" s="1">
        <v>5297</v>
      </c>
      <c r="B5298" s="2" t="s">
        <v>36512</v>
      </c>
      <c r="C5298" s="2" t="s">
        <v>3139</v>
      </c>
      <c r="D5298" s="2" t="s">
        <v>9041</v>
      </c>
      <c r="E5298" s="2" t="s">
        <v>16705</v>
      </c>
      <c r="F5298" s="2" t="s">
        <v>36513</v>
      </c>
      <c r="G5298" s="2" t="s">
        <v>4808</v>
      </c>
      <c r="H5298" s="2" t="s">
        <v>36514</v>
      </c>
      <c r="I5298" s="2" t="s">
        <v>36515</v>
      </c>
      <c r="J5298" s="3" t="s">
        <v>36516</v>
      </c>
      <c r="K5298" s="4">
        <v>44192</v>
      </c>
      <c r="L5298" s="3" t="s">
        <v>36517</v>
      </c>
    </row>
    <row r="5299" spans="1:12" x14ac:dyDescent="0.2">
      <c r="A5299" s="1">
        <v>5298</v>
      </c>
      <c r="B5299" s="5" t="s">
        <v>36518</v>
      </c>
      <c r="C5299" s="2" t="s">
        <v>2823</v>
      </c>
      <c r="D5299" s="2" t="s">
        <v>3685</v>
      </c>
      <c r="E5299" s="2" t="s">
        <v>36519</v>
      </c>
      <c r="F5299" s="2" t="s">
        <v>36520</v>
      </c>
      <c r="G5299" s="2" t="s">
        <v>2015</v>
      </c>
      <c r="H5299" s="2" t="s">
        <v>36521</v>
      </c>
      <c r="I5299" s="2" t="s">
        <v>36522</v>
      </c>
      <c r="J5299" s="3" t="s">
        <v>36523</v>
      </c>
      <c r="K5299" s="4">
        <v>43850</v>
      </c>
      <c r="L5299" s="3" t="s">
        <v>36524</v>
      </c>
    </row>
    <row r="5300" spans="1:12" x14ac:dyDescent="0.2">
      <c r="A5300" s="1">
        <v>5299</v>
      </c>
      <c r="B5300" s="2" t="s">
        <v>36525</v>
      </c>
      <c r="C5300" s="2" t="s">
        <v>6599</v>
      </c>
      <c r="D5300" s="2" t="s">
        <v>5024</v>
      </c>
      <c r="E5300" s="2" t="s">
        <v>36526</v>
      </c>
      <c r="F5300" s="2" t="s">
        <v>36527</v>
      </c>
      <c r="G5300" s="2" t="s">
        <v>1730</v>
      </c>
      <c r="H5300" s="2" t="s">
        <v>36528</v>
      </c>
      <c r="I5300" s="2" t="s">
        <v>36529</v>
      </c>
      <c r="J5300" s="3" t="s">
        <v>36530</v>
      </c>
      <c r="K5300" s="4">
        <v>44666</v>
      </c>
      <c r="L5300" s="3" t="s">
        <v>36531</v>
      </c>
    </row>
    <row r="5301" spans="1:12" x14ac:dyDescent="0.2">
      <c r="A5301" s="1">
        <v>5300</v>
      </c>
      <c r="B5301" s="2" t="s">
        <v>36532</v>
      </c>
      <c r="C5301" s="2" t="s">
        <v>2823</v>
      </c>
      <c r="D5301" s="2" t="s">
        <v>4064</v>
      </c>
      <c r="E5301" s="2" t="s">
        <v>36533</v>
      </c>
      <c r="F5301" s="2" t="s">
        <v>36534</v>
      </c>
      <c r="G5301" s="2" t="s">
        <v>1665</v>
      </c>
      <c r="H5301" s="2">
        <f>1-530-934-2008</f>
        <v>-3471</v>
      </c>
      <c r="I5301" s="2" t="s">
        <v>36535</v>
      </c>
      <c r="J5301" s="3" t="s">
        <v>36536</v>
      </c>
      <c r="K5301" s="4">
        <v>44107</v>
      </c>
      <c r="L5301" s="3" t="s">
        <v>36537</v>
      </c>
    </row>
    <row r="5302" spans="1:12" x14ac:dyDescent="0.2">
      <c r="A5302" s="1">
        <v>5301</v>
      </c>
      <c r="B5302" s="2" t="s">
        <v>36538</v>
      </c>
      <c r="C5302" s="2" t="s">
        <v>3245</v>
      </c>
      <c r="D5302" s="2" t="s">
        <v>1361</v>
      </c>
      <c r="E5302" s="2" t="s">
        <v>36539</v>
      </c>
      <c r="F5302" s="2" t="s">
        <v>36540</v>
      </c>
      <c r="G5302" s="2" t="s">
        <v>2327</v>
      </c>
      <c r="H5302" s="2" t="s">
        <v>36541</v>
      </c>
      <c r="I5302" s="2">
        <f>1-189-543-8404</f>
        <v>-9135</v>
      </c>
      <c r="J5302" s="3" t="s">
        <v>36542</v>
      </c>
      <c r="K5302" s="4">
        <v>44700</v>
      </c>
      <c r="L5302" s="3" t="s">
        <v>36543</v>
      </c>
    </row>
    <row r="5303" spans="1:12" x14ac:dyDescent="0.2">
      <c r="A5303" s="1">
        <v>5302</v>
      </c>
      <c r="B5303" s="2" t="s">
        <v>36544</v>
      </c>
      <c r="C5303" s="2" t="s">
        <v>12690</v>
      </c>
      <c r="D5303" s="2" t="s">
        <v>3166</v>
      </c>
      <c r="E5303" s="2" t="s">
        <v>36545</v>
      </c>
      <c r="F5303" s="2" t="s">
        <v>36546</v>
      </c>
      <c r="G5303" s="2" t="s">
        <v>396</v>
      </c>
      <c r="H5303" s="2" t="s">
        <v>36547</v>
      </c>
      <c r="I5303" s="2" t="s">
        <v>36548</v>
      </c>
      <c r="J5303" s="3" t="s">
        <v>36549</v>
      </c>
      <c r="K5303" s="4">
        <v>43976</v>
      </c>
      <c r="L5303" s="3" t="s">
        <v>36550</v>
      </c>
    </row>
    <row r="5304" spans="1:12" x14ac:dyDescent="0.2">
      <c r="A5304" s="1">
        <v>5303</v>
      </c>
      <c r="B5304" s="2" t="s">
        <v>36551</v>
      </c>
      <c r="C5304" s="2" t="s">
        <v>15856</v>
      </c>
      <c r="D5304" s="2" t="s">
        <v>557</v>
      </c>
      <c r="E5304" s="2" t="s">
        <v>36552</v>
      </c>
      <c r="F5304" s="2" t="s">
        <v>9599</v>
      </c>
      <c r="G5304" s="2" t="s">
        <v>2487</v>
      </c>
      <c r="H5304" s="2" t="s">
        <v>36553</v>
      </c>
      <c r="I5304" s="2" t="s">
        <v>36554</v>
      </c>
      <c r="J5304" s="3" t="s">
        <v>36555</v>
      </c>
      <c r="K5304" s="4">
        <v>44153</v>
      </c>
      <c r="L5304" s="3" t="s">
        <v>34860</v>
      </c>
    </row>
    <row r="5305" spans="1:12" x14ac:dyDescent="0.2">
      <c r="A5305" s="1">
        <v>5304</v>
      </c>
      <c r="B5305" s="2" t="s">
        <v>36556</v>
      </c>
      <c r="C5305" s="2" t="s">
        <v>1771</v>
      </c>
      <c r="D5305" s="2" t="s">
        <v>3459</v>
      </c>
      <c r="E5305" s="2" t="s">
        <v>36557</v>
      </c>
      <c r="F5305" s="2" t="s">
        <v>27727</v>
      </c>
      <c r="G5305" s="2" t="s">
        <v>72</v>
      </c>
      <c r="H5305" s="2">
        <f>1-19-787-5903</f>
        <v>-6708</v>
      </c>
      <c r="I5305" s="2" t="s">
        <v>36558</v>
      </c>
      <c r="J5305" s="3" t="s">
        <v>36559</v>
      </c>
      <c r="K5305" s="4">
        <v>44561</v>
      </c>
      <c r="L5305" s="3" t="s">
        <v>36560</v>
      </c>
    </row>
    <row r="5306" spans="1:12" x14ac:dyDescent="0.2">
      <c r="A5306" s="1">
        <v>5305</v>
      </c>
      <c r="B5306" s="2" t="s">
        <v>36561</v>
      </c>
      <c r="C5306" s="2" t="s">
        <v>1843</v>
      </c>
      <c r="D5306" s="2" t="s">
        <v>729</v>
      </c>
      <c r="E5306" s="2" t="s">
        <v>36562</v>
      </c>
      <c r="F5306" s="2" t="s">
        <v>36563</v>
      </c>
      <c r="G5306" s="2" t="s">
        <v>1068</v>
      </c>
      <c r="H5306" s="2">
        <f>1-764-805-7030</f>
        <v>-8598</v>
      </c>
      <c r="I5306" s="2" t="s">
        <v>36564</v>
      </c>
      <c r="J5306" s="3" t="s">
        <v>36565</v>
      </c>
      <c r="K5306" s="4">
        <v>43989</v>
      </c>
      <c r="L5306" s="3" t="s">
        <v>36566</v>
      </c>
    </row>
    <row r="5307" spans="1:12" x14ac:dyDescent="0.2">
      <c r="A5307" s="1">
        <v>5306</v>
      </c>
      <c r="B5307" s="2" t="s">
        <v>36567</v>
      </c>
      <c r="C5307" s="2" t="s">
        <v>1019</v>
      </c>
      <c r="D5307" s="2" t="s">
        <v>3342</v>
      </c>
      <c r="E5307" s="2" t="s">
        <v>36568</v>
      </c>
      <c r="F5307" s="2" t="s">
        <v>5527</v>
      </c>
      <c r="G5307" s="2" t="s">
        <v>2297</v>
      </c>
      <c r="H5307" s="2" t="s">
        <v>36569</v>
      </c>
      <c r="I5307" s="2" t="s">
        <v>36570</v>
      </c>
      <c r="J5307" s="3" t="s">
        <v>36571</v>
      </c>
      <c r="K5307" s="4">
        <v>43947</v>
      </c>
      <c r="L5307" s="3" t="s">
        <v>36572</v>
      </c>
    </row>
    <row r="5308" spans="1:12" x14ac:dyDescent="0.2">
      <c r="A5308" s="1">
        <v>5307</v>
      </c>
      <c r="B5308" s="2" t="s">
        <v>36573</v>
      </c>
      <c r="C5308" s="2" t="s">
        <v>2872</v>
      </c>
      <c r="D5308" s="2" t="s">
        <v>13923</v>
      </c>
      <c r="E5308" s="2" t="s">
        <v>36574</v>
      </c>
      <c r="F5308" s="2" t="s">
        <v>36575</v>
      </c>
      <c r="G5308" s="2" t="s">
        <v>1882</v>
      </c>
      <c r="H5308" s="2" t="s">
        <v>36576</v>
      </c>
      <c r="I5308" s="2" t="s">
        <v>36577</v>
      </c>
      <c r="J5308" s="3" t="s">
        <v>36578</v>
      </c>
      <c r="K5308" s="4">
        <v>43864</v>
      </c>
      <c r="L5308" s="3" t="s">
        <v>19707</v>
      </c>
    </row>
    <row r="5309" spans="1:12" x14ac:dyDescent="0.2">
      <c r="A5309" s="1">
        <v>5308</v>
      </c>
      <c r="B5309" s="2" t="s">
        <v>36579</v>
      </c>
      <c r="C5309" s="2" t="s">
        <v>3885</v>
      </c>
      <c r="D5309" s="2" t="s">
        <v>2942</v>
      </c>
      <c r="E5309" s="2" t="s">
        <v>34952</v>
      </c>
      <c r="F5309" s="2" t="s">
        <v>10247</v>
      </c>
      <c r="G5309" s="2" t="s">
        <v>976</v>
      </c>
      <c r="H5309" s="2">
        <v>2801434808</v>
      </c>
      <c r="I5309" s="2">
        <v>2920004827</v>
      </c>
      <c r="J5309" s="3" t="s">
        <v>36580</v>
      </c>
      <c r="K5309" s="4">
        <v>44671</v>
      </c>
      <c r="L5309" s="3" t="s">
        <v>36581</v>
      </c>
    </row>
    <row r="5310" spans="1:12" x14ac:dyDescent="0.2">
      <c r="A5310" s="1">
        <v>5309</v>
      </c>
      <c r="B5310" s="2" t="s">
        <v>36582</v>
      </c>
      <c r="C5310" s="2" t="s">
        <v>13587</v>
      </c>
      <c r="D5310" s="2" t="s">
        <v>2760</v>
      </c>
      <c r="E5310" s="2" t="s">
        <v>36583</v>
      </c>
      <c r="F5310" s="2" t="s">
        <v>36584</v>
      </c>
      <c r="G5310" s="2" t="s">
        <v>1637</v>
      </c>
      <c r="H5310" s="2" t="s">
        <v>36585</v>
      </c>
      <c r="I5310" s="2" t="s">
        <v>36586</v>
      </c>
      <c r="J5310" s="3" t="s">
        <v>36587</v>
      </c>
      <c r="K5310" s="4">
        <v>44274</v>
      </c>
      <c r="L5310" s="3" t="s">
        <v>36588</v>
      </c>
    </row>
    <row r="5311" spans="1:12" x14ac:dyDescent="0.2">
      <c r="A5311" s="1">
        <v>5310</v>
      </c>
      <c r="B5311" s="2" t="s">
        <v>36589</v>
      </c>
      <c r="C5311" s="2" t="s">
        <v>1987</v>
      </c>
      <c r="D5311" s="2" t="s">
        <v>3037</v>
      </c>
      <c r="E5311" s="2" t="s">
        <v>36590</v>
      </c>
      <c r="F5311" s="2" t="s">
        <v>28078</v>
      </c>
      <c r="G5311" s="2" t="s">
        <v>1168</v>
      </c>
      <c r="H5311" s="2" t="s">
        <v>36591</v>
      </c>
      <c r="I5311" s="2" t="s">
        <v>36592</v>
      </c>
      <c r="J5311" s="3" t="s">
        <v>36593</v>
      </c>
      <c r="K5311" s="4">
        <v>44608</v>
      </c>
      <c r="L5311" s="3" t="s">
        <v>36594</v>
      </c>
    </row>
    <row r="5312" spans="1:12" x14ac:dyDescent="0.2">
      <c r="A5312" s="1">
        <v>5311</v>
      </c>
      <c r="B5312" s="2" t="s">
        <v>36595</v>
      </c>
      <c r="C5312" s="2" t="s">
        <v>5646</v>
      </c>
      <c r="D5312" s="2" t="s">
        <v>10867</v>
      </c>
      <c r="E5312" s="2" t="s">
        <v>36596</v>
      </c>
      <c r="F5312" s="2" t="s">
        <v>29300</v>
      </c>
      <c r="G5312" s="2" t="s">
        <v>457</v>
      </c>
      <c r="H5312" s="2">
        <v>4699810043</v>
      </c>
      <c r="I5312" s="2" t="s">
        <v>36597</v>
      </c>
      <c r="J5312" s="3" t="s">
        <v>36598</v>
      </c>
      <c r="K5312" s="4">
        <v>44639</v>
      </c>
      <c r="L5312" s="3" t="s">
        <v>36599</v>
      </c>
    </row>
    <row r="5313" spans="1:12" x14ac:dyDescent="0.2">
      <c r="A5313" s="1">
        <v>5312</v>
      </c>
      <c r="B5313" s="2" t="s">
        <v>36600</v>
      </c>
      <c r="C5313" s="2" t="s">
        <v>4932</v>
      </c>
      <c r="D5313" s="2" t="s">
        <v>1979</v>
      </c>
      <c r="E5313" s="2" t="s">
        <v>36601</v>
      </c>
      <c r="F5313" s="2" t="s">
        <v>36602</v>
      </c>
      <c r="G5313" s="2" t="s">
        <v>2680</v>
      </c>
      <c r="H5313" s="2" t="s">
        <v>36603</v>
      </c>
      <c r="I5313" s="2">
        <v>4412048270</v>
      </c>
      <c r="J5313" s="3" t="s">
        <v>36604</v>
      </c>
      <c r="K5313" s="4">
        <v>44266</v>
      </c>
      <c r="L5313" s="3" t="s">
        <v>36605</v>
      </c>
    </row>
    <row r="5314" spans="1:12" x14ac:dyDescent="0.2">
      <c r="A5314" s="1">
        <v>5313</v>
      </c>
      <c r="B5314" s="2" t="s">
        <v>36606</v>
      </c>
      <c r="C5314" s="2" t="s">
        <v>3325</v>
      </c>
      <c r="D5314" s="2" t="s">
        <v>1323</v>
      </c>
      <c r="E5314" s="2" t="s">
        <v>30298</v>
      </c>
      <c r="F5314" s="2" t="s">
        <v>36607</v>
      </c>
      <c r="G5314" s="2" t="s">
        <v>1336</v>
      </c>
      <c r="H5314" s="2">
        <f>1-952-405-2075</f>
        <v>-3431</v>
      </c>
      <c r="I5314" s="2" t="s">
        <v>36608</v>
      </c>
      <c r="J5314" s="3" t="s">
        <v>36609</v>
      </c>
      <c r="K5314" s="4">
        <v>44537</v>
      </c>
      <c r="L5314" s="3" t="s">
        <v>36610</v>
      </c>
    </row>
    <row r="5315" spans="1:12" x14ac:dyDescent="0.2">
      <c r="A5315" s="1">
        <v>5314</v>
      </c>
      <c r="B5315" s="2" t="s">
        <v>36611</v>
      </c>
      <c r="C5315" s="2" t="s">
        <v>1377</v>
      </c>
      <c r="D5315" s="2" t="s">
        <v>2784</v>
      </c>
      <c r="E5315" s="2" t="s">
        <v>36612</v>
      </c>
      <c r="F5315" s="2" t="s">
        <v>36613</v>
      </c>
      <c r="G5315" s="2" t="s">
        <v>1013</v>
      </c>
      <c r="H5315" s="2" t="s">
        <v>36614</v>
      </c>
      <c r="I5315" s="2">
        <v>9639722985</v>
      </c>
      <c r="J5315" s="3" t="s">
        <v>36615</v>
      </c>
      <c r="K5315" s="4">
        <v>43997</v>
      </c>
      <c r="L5315" s="3" t="s">
        <v>36616</v>
      </c>
    </row>
    <row r="5316" spans="1:12" x14ac:dyDescent="0.2">
      <c r="A5316" s="1">
        <v>5315</v>
      </c>
      <c r="B5316" s="2" t="s">
        <v>36617</v>
      </c>
      <c r="C5316" s="2" t="s">
        <v>346</v>
      </c>
      <c r="D5316" s="2" t="s">
        <v>1155</v>
      </c>
      <c r="E5316" s="2" t="s">
        <v>36618</v>
      </c>
      <c r="F5316" s="2" t="s">
        <v>36619</v>
      </c>
      <c r="G5316" s="2" t="s">
        <v>1239</v>
      </c>
      <c r="H5316" s="2" t="s">
        <v>36620</v>
      </c>
      <c r="I5316" s="2" t="s">
        <v>36621</v>
      </c>
      <c r="J5316" s="3" t="s">
        <v>36622</v>
      </c>
      <c r="K5316" s="4">
        <v>44450</v>
      </c>
      <c r="L5316" s="3" t="s">
        <v>36623</v>
      </c>
    </row>
    <row r="5317" spans="1:12" x14ac:dyDescent="0.2">
      <c r="A5317" s="1">
        <v>5316</v>
      </c>
      <c r="B5317" s="2" t="s">
        <v>36624</v>
      </c>
      <c r="C5317" s="2" t="s">
        <v>9112</v>
      </c>
      <c r="D5317" s="2" t="s">
        <v>11546</v>
      </c>
      <c r="E5317" s="2" t="s">
        <v>36625</v>
      </c>
      <c r="F5317" s="2" t="s">
        <v>36626</v>
      </c>
      <c r="G5317" s="2" t="s">
        <v>437</v>
      </c>
      <c r="H5317" s="2" t="s">
        <v>36627</v>
      </c>
      <c r="I5317" s="2" t="s">
        <v>36628</v>
      </c>
      <c r="J5317" s="3" t="s">
        <v>36629</v>
      </c>
      <c r="K5317" s="4">
        <v>44454</v>
      </c>
      <c r="L5317" s="3" t="s">
        <v>36630</v>
      </c>
    </row>
    <row r="5318" spans="1:12" x14ac:dyDescent="0.2">
      <c r="A5318" s="1">
        <v>5317</v>
      </c>
      <c r="B5318" s="2" t="s">
        <v>36631</v>
      </c>
      <c r="C5318" s="2" t="s">
        <v>5290</v>
      </c>
      <c r="D5318" s="2" t="s">
        <v>1094</v>
      </c>
      <c r="E5318" s="2" t="s">
        <v>36632</v>
      </c>
      <c r="F5318" s="2" t="s">
        <v>36633</v>
      </c>
      <c r="G5318" s="2" t="s">
        <v>892</v>
      </c>
      <c r="H5318" s="2" t="s">
        <v>36634</v>
      </c>
      <c r="I5318" s="2" t="s">
        <v>36635</v>
      </c>
      <c r="J5318" s="3" t="s">
        <v>36636</v>
      </c>
      <c r="K5318" s="4">
        <v>44280</v>
      </c>
      <c r="L5318" s="3" t="s">
        <v>36637</v>
      </c>
    </row>
    <row r="5319" spans="1:12" x14ac:dyDescent="0.2">
      <c r="A5319" s="1">
        <v>5318</v>
      </c>
      <c r="B5319" s="2" t="s">
        <v>36638</v>
      </c>
      <c r="C5319" s="2" t="s">
        <v>3450</v>
      </c>
      <c r="D5319" s="2" t="s">
        <v>5849</v>
      </c>
      <c r="E5319" s="2" t="s">
        <v>36639</v>
      </c>
      <c r="F5319" s="2" t="s">
        <v>36640</v>
      </c>
      <c r="G5319" s="2" t="s">
        <v>835</v>
      </c>
      <c r="H5319" s="2" t="s">
        <v>36641</v>
      </c>
      <c r="I5319" s="2" t="s">
        <v>36642</v>
      </c>
      <c r="J5319" s="3" t="s">
        <v>36643</v>
      </c>
      <c r="K5319" s="4">
        <v>44012</v>
      </c>
      <c r="L5319" s="3" t="s">
        <v>33163</v>
      </c>
    </row>
    <row r="5320" spans="1:12" x14ac:dyDescent="0.2">
      <c r="A5320" s="1">
        <v>5319</v>
      </c>
      <c r="B5320" s="2" t="s">
        <v>36644</v>
      </c>
      <c r="C5320" s="2" t="s">
        <v>2814</v>
      </c>
      <c r="D5320" s="2" t="s">
        <v>10293</v>
      </c>
      <c r="E5320" s="2" t="s">
        <v>36645</v>
      </c>
      <c r="F5320" s="2" t="s">
        <v>36646</v>
      </c>
      <c r="G5320" s="2" t="s">
        <v>1140</v>
      </c>
      <c r="H5320" s="2">
        <f>1-627-339-7450</f>
        <v>-8415</v>
      </c>
      <c r="I5320" s="2" t="s">
        <v>36647</v>
      </c>
      <c r="J5320" s="3" t="s">
        <v>36648</v>
      </c>
      <c r="K5320" s="4">
        <v>44084</v>
      </c>
      <c r="L5320" s="3" t="s">
        <v>36649</v>
      </c>
    </row>
    <row r="5321" spans="1:12" x14ac:dyDescent="0.2">
      <c r="A5321" s="1">
        <v>5320</v>
      </c>
      <c r="B5321" s="2" t="s">
        <v>36650</v>
      </c>
      <c r="C5321" s="2" t="s">
        <v>8535</v>
      </c>
      <c r="D5321" s="2" t="s">
        <v>3363</v>
      </c>
      <c r="E5321" s="2" t="s">
        <v>36651</v>
      </c>
      <c r="F5321" s="2" t="s">
        <v>5701</v>
      </c>
      <c r="G5321" s="2" t="s">
        <v>1068</v>
      </c>
      <c r="H5321" s="2" t="s">
        <v>36652</v>
      </c>
      <c r="I5321" s="2" t="s">
        <v>36653</v>
      </c>
      <c r="J5321" s="3" t="s">
        <v>36654</v>
      </c>
      <c r="K5321" s="4">
        <v>44290</v>
      </c>
      <c r="L5321" s="3" t="s">
        <v>22371</v>
      </c>
    </row>
    <row r="5322" spans="1:12" x14ac:dyDescent="0.2">
      <c r="A5322" s="1">
        <v>5321</v>
      </c>
      <c r="B5322" s="2" t="s">
        <v>36655</v>
      </c>
      <c r="C5322" s="2" t="s">
        <v>3410</v>
      </c>
      <c r="D5322" s="2" t="s">
        <v>9330</v>
      </c>
      <c r="E5322" s="2" t="s">
        <v>36656</v>
      </c>
      <c r="F5322" s="2" t="s">
        <v>36657</v>
      </c>
      <c r="G5322" s="2" t="s">
        <v>117</v>
      </c>
      <c r="H5322" s="2" t="s">
        <v>36658</v>
      </c>
      <c r="I5322" s="2" t="s">
        <v>36659</v>
      </c>
      <c r="J5322" s="3" t="s">
        <v>36660</v>
      </c>
      <c r="K5322" s="4">
        <v>44480</v>
      </c>
      <c r="L5322" s="3" t="s">
        <v>36661</v>
      </c>
    </row>
    <row r="5323" spans="1:12" x14ac:dyDescent="0.2">
      <c r="A5323" s="1">
        <v>5322</v>
      </c>
      <c r="B5323" s="2" t="s">
        <v>36662</v>
      </c>
      <c r="C5323" s="2" t="s">
        <v>149</v>
      </c>
      <c r="D5323" s="2" t="s">
        <v>7243</v>
      </c>
      <c r="E5323" s="2" t="s">
        <v>36663</v>
      </c>
      <c r="F5323" s="2" t="s">
        <v>36664</v>
      </c>
      <c r="G5323" s="2" t="s">
        <v>2327</v>
      </c>
      <c r="H5323" s="2" t="s">
        <v>36665</v>
      </c>
      <c r="I5323" s="2" t="s">
        <v>36666</v>
      </c>
      <c r="J5323" s="3" t="s">
        <v>36667</v>
      </c>
      <c r="K5323" s="4">
        <v>44245</v>
      </c>
      <c r="L5323" s="3" t="s">
        <v>36668</v>
      </c>
    </row>
    <row r="5324" spans="1:12" x14ac:dyDescent="0.2">
      <c r="A5324" s="1">
        <v>5323</v>
      </c>
      <c r="B5324" s="2" t="s">
        <v>36669</v>
      </c>
      <c r="C5324" s="2" t="s">
        <v>8375</v>
      </c>
      <c r="D5324" s="2" t="s">
        <v>1426</v>
      </c>
      <c r="E5324" s="2" t="s">
        <v>36670</v>
      </c>
      <c r="F5324" s="2" t="s">
        <v>36671</v>
      </c>
      <c r="G5324" s="2" t="s">
        <v>570</v>
      </c>
      <c r="H5324" s="2" t="s">
        <v>36672</v>
      </c>
      <c r="I5324" s="2">
        <v>9773274023</v>
      </c>
      <c r="J5324" s="3" t="s">
        <v>36673</v>
      </c>
      <c r="K5324" s="4">
        <v>44197</v>
      </c>
      <c r="L5324" s="3" t="s">
        <v>20993</v>
      </c>
    </row>
    <row r="5325" spans="1:12" x14ac:dyDescent="0.2">
      <c r="A5325" s="1">
        <v>5324</v>
      </c>
      <c r="B5325" s="2" t="s">
        <v>36674</v>
      </c>
      <c r="C5325" s="2" t="s">
        <v>4763</v>
      </c>
      <c r="D5325" s="2" t="s">
        <v>1615</v>
      </c>
      <c r="E5325" s="2" t="s">
        <v>36675</v>
      </c>
      <c r="F5325" s="2" t="s">
        <v>36676</v>
      </c>
      <c r="G5325" s="2" t="s">
        <v>1437</v>
      </c>
      <c r="H5325" s="2" t="s">
        <v>36677</v>
      </c>
      <c r="I5325" s="2" t="s">
        <v>36678</v>
      </c>
      <c r="J5325" s="3" t="s">
        <v>36679</v>
      </c>
      <c r="K5325" s="4">
        <v>44703</v>
      </c>
      <c r="L5325" s="3" t="s">
        <v>36680</v>
      </c>
    </row>
    <row r="5326" spans="1:12" x14ac:dyDescent="0.2">
      <c r="A5326" s="1">
        <v>5325</v>
      </c>
      <c r="B5326" s="2" t="s">
        <v>36681</v>
      </c>
      <c r="C5326" s="2" t="s">
        <v>4977</v>
      </c>
      <c r="D5326" s="2" t="s">
        <v>18858</v>
      </c>
      <c r="E5326" s="2" t="s">
        <v>36682</v>
      </c>
      <c r="F5326" s="2" t="s">
        <v>36683</v>
      </c>
      <c r="G5326" s="2" t="s">
        <v>7163</v>
      </c>
      <c r="H5326" s="2" t="s">
        <v>36684</v>
      </c>
      <c r="I5326" s="2" t="s">
        <v>36685</v>
      </c>
      <c r="J5326" s="3" t="s">
        <v>36686</v>
      </c>
      <c r="K5326" s="4">
        <v>44136</v>
      </c>
      <c r="L5326" s="3" t="s">
        <v>36687</v>
      </c>
    </row>
    <row r="5327" spans="1:12" x14ac:dyDescent="0.2">
      <c r="A5327" s="1">
        <v>5326</v>
      </c>
      <c r="B5327" s="2" t="s">
        <v>36688</v>
      </c>
      <c r="C5327" s="2" t="s">
        <v>3068</v>
      </c>
      <c r="D5327" s="2" t="s">
        <v>3318</v>
      </c>
      <c r="E5327" s="2" t="s">
        <v>36689</v>
      </c>
      <c r="F5327" s="2" t="s">
        <v>36690</v>
      </c>
      <c r="G5327" s="2" t="s">
        <v>257</v>
      </c>
      <c r="H5327" s="2">
        <f>1-825-651-4114</f>
        <v>-5589</v>
      </c>
      <c r="I5327" s="2" t="s">
        <v>36691</v>
      </c>
      <c r="J5327" s="3" t="s">
        <v>36692</v>
      </c>
      <c r="K5327" s="4">
        <v>44389</v>
      </c>
      <c r="L5327" s="3" t="s">
        <v>36693</v>
      </c>
    </row>
    <row r="5328" spans="1:12" x14ac:dyDescent="0.2">
      <c r="A5328" s="1">
        <v>5327</v>
      </c>
      <c r="B5328" s="2" t="s">
        <v>36694</v>
      </c>
      <c r="C5328" s="2" t="s">
        <v>263</v>
      </c>
      <c r="D5328" s="2" t="s">
        <v>36695</v>
      </c>
      <c r="E5328" s="2" t="s">
        <v>36696</v>
      </c>
      <c r="F5328" s="2" t="s">
        <v>17852</v>
      </c>
      <c r="G5328" s="2" t="s">
        <v>635</v>
      </c>
      <c r="H5328" s="2" t="s">
        <v>36697</v>
      </c>
      <c r="I5328" s="2" t="s">
        <v>36698</v>
      </c>
      <c r="J5328" s="3" t="s">
        <v>36699</v>
      </c>
      <c r="K5328" s="4">
        <v>43932</v>
      </c>
      <c r="L5328" s="3" t="s">
        <v>36700</v>
      </c>
    </row>
    <row r="5329" spans="1:12" x14ac:dyDescent="0.2">
      <c r="A5329" s="1">
        <v>5328</v>
      </c>
      <c r="B5329" s="2" t="s">
        <v>36701</v>
      </c>
      <c r="C5329" s="2" t="s">
        <v>10068</v>
      </c>
      <c r="D5329" s="2" t="s">
        <v>402</v>
      </c>
      <c r="E5329" s="2" t="s">
        <v>36702</v>
      </c>
      <c r="F5329" s="2" t="s">
        <v>36237</v>
      </c>
      <c r="G5329" s="2" t="s">
        <v>3561</v>
      </c>
      <c r="H5329" s="2" t="s">
        <v>36703</v>
      </c>
      <c r="I5329" s="2" t="s">
        <v>36704</v>
      </c>
      <c r="J5329" s="3" t="s">
        <v>36705</v>
      </c>
      <c r="K5329" s="4">
        <v>44512</v>
      </c>
      <c r="L5329" s="3" t="s">
        <v>36706</v>
      </c>
    </row>
    <row r="5330" spans="1:12" x14ac:dyDescent="0.2">
      <c r="A5330" s="1">
        <v>5329</v>
      </c>
      <c r="B5330" s="2" t="s">
        <v>36707</v>
      </c>
      <c r="C5330" s="2" t="s">
        <v>5242</v>
      </c>
      <c r="D5330" s="2" t="s">
        <v>7435</v>
      </c>
      <c r="E5330" s="2" t="s">
        <v>36708</v>
      </c>
      <c r="F5330" s="2" t="s">
        <v>36709</v>
      </c>
      <c r="G5330" s="2" t="s">
        <v>396</v>
      </c>
      <c r="H5330" s="2" t="s">
        <v>36710</v>
      </c>
      <c r="I5330" s="2">
        <v>3128707987</v>
      </c>
      <c r="J5330" s="3" t="s">
        <v>36711</v>
      </c>
      <c r="K5330" s="4">
        <v>44338</v>
      </c>
      <c r="L5330" s="3" t="s">
        <v>36712</v>
      </c>
    </row>
    <row r="5331" spans="1:12" x14ac:dyDescent="0.2">
      <c r="A5331" s="1">
        <v>5330</v>
      </c>
      <c r="B5331" s="2" t="s">
        <v>36713</v>
      </c>
      <c r="C5331" s="2" t="s">
        <v>14603</v>
      </c>
      <c r="D5331" s="2" t="s">
        <v>4559</v>
      </c>
      <c r="E5331" s="2" t="s">
        <v>36714</v>
      </c>
      <c r="F5331" s="2" t="s">
        <v>36715</v>
      </c>
      <c r="G5331" s="2" t="s">
        <v>3524</v>
      </c>
      <c r="H5331" s="2">
        <f>1-836-193-5017</f>
        <v>-6045</v>
      </c>
      <c r="I5331" s="2" t="s">
        <v>36716</v>
      </c>
      <c r="J5331" s="3" t="s">
        <v>36717</v>
      </c>
      <c r="K5331" s="4">
        <v>44175</v>
      </c>
      <c r="L5331" s="3" t="s">
        <v>3947</v>
      </c>
    </row>
    <row r="5332" spans="1:12" x14ac:dyDescent="0.2">
      <c r="A5332" s="1">
        <v>5331</v>
      </c>
      <c r="B5332" s="2" t="s">
        <v>36718</v>
      </c>
      <c r="C5332" s="2" t="s">
        <v>15856</v>
      </c>
      <c r="D5332" s="2" t="s">
        <v>2833</v>
      </c>
      <c r="E5332" s="2" t="s">
        <v>36719</v>
      </c>
      <c r="F5332" s="2" t="s">
        <v>36720</v>
      </c>
      <c r="G5332" s="2" t="s">
        <v>1738</v>
      </c>
      <c r="H5332" s="2" t="s">
        <v>36721</v>
      </c>
      <c r="I5332" s="2" t="s">
        <v>36722</v>
      </c>
      <c r="J5332" s="3" t="s">
        <v>36723</v>
      </c>
      <c r="K5332" s="4">
        <v>44427</v>
      </c>
      <c r="L5332" s="3" t="s">
        <v>36724</v>
      </c>
    </row>
    <row r="5333" spans="1:12" x14ac:dyDescent="0.2">
      <c r="A5333" s="1">
        <v>5332</v>
      </c>
      <c r="B5333" s="2" t="s">
        <v>36725</v>
      </c>
      <c r="C5333" s="2" t="s">
        <v>10492</v>
      </c>
      <c r="D5333" s="2" t="s">
        <v>2442</v>
      </c>
      <c r="E5333" s="2" t="s">
        <v>36726</v>
      </c>
      <c r="F5333" s="2" t="s">
        <v>34409</v>
      </c>
      <c r="G5333" s="2" t="s">
        <v>986</v>
      </c>
      <c r="H5333" s="2" t="s">
        <v>36727</v>
      </c>
      <c r="I5333" s="2" t="s">
        <v>36728</v>
      </c>
      <c r="J5333" s="3" t="s">
        <v>36729</v>
      </c>
      <c r="K5333" s="4">
        <v>44283</v>
      </c>
      <c r="L5333" s="3" t="s">
        <v>36730</v>
      </c>
    </row>
    <row r="5334" spans="1:12" x14ac:dyDescent="0.2">
      <c r="A5334" s="1">
        <v>5333</v>
      </c>
      <c r="B5334" s="2" t="s">
        <v>36731</v>
      </c>
      <c r="C5334" s="2" t="s">
        <v>1698</v>
      </c>
      <c r="D5334" s="2" t="s">
        <v>2278</v>
      </c>
      <c r="E5334" s="2" t="s">
        <v>36732</v>
      </c>
      <c r="F5334" s="2" t="s">
        <v>36733</v>
      </c>
      <c r="G5334" s="2" t="s">
        <v>27</v>
      </c>
      <c r="H5334" s="2" t="s">
        <v>36734</v>
      </c>
      <c r="I5334" s="2" t="s">
        <v>36735</v>
      </c>
      <c r="J5334" s="3" t="s">
        <v>36736</v>
      </c>
      <c r="K5334" s="4">
        <v>43880</v>
      </c>
      <c r="L5334" s="3" t="s">
        <v>36737</v>
      </c>
    </row>
    <row r="5335" spans="1:12" x14ac:dyDescent="0.2">
      <c r="A5335" s="1">
        <v>5334</v>
      </c>
      <c r="B5335" s="2" t="s">
        <v>36738</v>
      </c>
      <c r="C5335" s="2" t="s">
        <v>453</v>
      </c>
      <c r="D5335" s="2" t="s">
        <v>2467</v>
      </c>
      <c r="E5335" s="2" t="s">
        <v>36739</v>
      </c>
      <c r="F5335" s="2" t="s">
        <v>36740</v>
      </c>
      <c r="G5335" s="2" t="s">
        <v>1231</v>
      </c>
      <c r="H5335" s="2" t="s">
        <v>36741</v>
      </c>
      <c r="I5335" s="2" t="s">
        <v>36742</v>
      </c>
      <c r="J5335" s="3" t="s">
        <v>36743</v>
      </c>
      <c r="K5335" s="4">
        <v>43890</v>
      </c>
      <c r="L5335" s="3" t="s">
        <v>36744</v>
      </c>
    </row>
    <row r="5336" spans="1:12" x14ac:dyDescent="0.2">
      <c r="A5336" s="1">
        <v>5335</v>
      </c>
      <c r="B5336" s="2" t="s">
        <v>36745</v>
      </c>
      <c r="C5336" s="2" t="s">
        <v>576</v>
      </c>
      <c r="D5336" s="2" t="s">
        <v>6016</v>
      </c>
      <c r="E5336" s="2" t="s">
        <v>7359</v>
      </c>
      <c r="F5336" s="2" t="s">
        <v>36746</v>
      </c>
      <c r="G5336" s="2" t="s">
        <v>1292</v>
      </c>
      <c r="H5336" s="2">
        <v>6800875364</v>
      </c>
      <c r="I5336" s="2" t="s">
        <v>36747</v>
      </c>
      <c r="J5336" s="3" t="s">
        <v>36748</v>
      </c>
      <c r="K5336" s="4">
        <v>44613</v>
      </c>
      <c r="L5336" s="3" t="s">
        <v>36749</v>
      </c>
    </row>
    <row r="5337" spans="1:12" x14ac:dyDescent="0.2">
      <c r="A5337" s="1">
        <v>5336</v>
      </c>
      <c r="B5337" s="2" t="s">
        <v>36750</v>
      </c>
      <c r="C5337" s="2" t="s">
        <v>9433</v>
      </c>
      <c r="D5337" s="2" t="s">
        <v>25096</v>
      </c>
      <c r="E5337" s="2" t="s">
        <v>36751</v>
      </c>
      <c r="F5337" s="2" t="s">
        <v>36752</v>
      </c>
      <c r="G5337" s="2" t="s">
        <v>11135</v>
      </c>
      <c r="H5337" s="2" t="s">
        <v>36753</v>
      </c>
      <c r="I5337" s="2" t="s">
        <v>36754</v>
      </c>
      <c r="J5337" s="3" t="s">
        <v>36755</v>
      </c>
      <c r="K5337" s="4">
        <v>44034</v>
      </c>
      <c r="L5337" s="3" t="s">
        <v>13521</v>
      </c>
    </row>
    <row r="5338" spans="1:12" x14ac:dyDescent="0.2">
      <c r="A5338" s="1">
        <v>5337</v>
      </c>
      <c r="B5338" s="2" t="s">
        <v>36756</v>
      </c>
      <c r="C5338" s="2" t="s">
        <v>15535</v>
      </c>
      <c r="D5338" s="2" t="s">
        <v>1588</v>
      </c>
      <c r="E5338" s="2" t="s">
        <v>36757</v>
      </c>
      <c r="F5338" s="2" t="s">
        <v>36758</v>
      </c>
      <c r="G5338" s="2" t="s">
        <v>2826</v>
      </c>
      <c r="H5338" s="2" t="s">
        <v>36759</v>
      </c>
      <c r="I5338" s="2" t="s">
        <v>36760</v>
      </c>
      <c r="J5338" s="3" t="s">
        <v>36761</v>
      </c>
      <c r="K5338" s="4">
        <v>44018</v>
      </c>
      <c r="L5338" s="3" t="s">
        <v>36762</v>
      </c>
    </row>
    <row r="5339" spans="1:12" x14ac:dyDescent="0.2">
      <c r="A5339" s="1">
        <v>5338</v>
      </c>
      <c r="B5339" s="2" t="s">
        <v>36763</v>
      </c>
      <c r="C5339" s="2" t="s">
        <v>4923</v>
      </c>
      <c r="D5339" s="2" t="s">
        <v>11407</v>
      </c>
      <c r="E5339" s="2" t="s">
        <v>36764</v>
      </c>
      <c r="F5339" s="2" t="s">
        <v>36765</v>
      </c>
      <c r="G5339" s="2" t="s">
        <v>6294</v>
      </c>
      <c r="H5339" s="2" t="s">
        <v>36766</v>
      </c>
      <c r="I5339" s="2" t="s">
        <v>36767</v>
      </c>
      <c r="J5339" s="3" t="s">
        <v>36768</v>
      </c>
      <c r="K5339" s="4">
        <v>44224</v>
      </c>
      <c r="L5339" s="3" t="s">
        <v>36769</v>
      </c>
    </row>
    <row r="5340" spans="1:12" x14ac:dyDescent="0.2">
      <c r="A5340" s="1">
        <v>5339</v>
      </c>
      <c r="B5340" s="2" t="s">
        <v>36770</v>
      </c>
      <c r="C5340" s="2" t="s">
        <v>2590</v>
      </c>
      <c r="D5340" s="2" t="s">
        <v>832</v>
      </c>
      <c r="E5340" s="2" t="s">
        <v>36771</v>
      </c>
      <c r="F5340" s="2" t="s">
        <v>30666</v>
      </c>
      <c r="G5340" s="2" t="s">
        <v>44</v>
      </c>
      <c r="H5340" s="2">
        <v>6556167709</v>
      </c>
      <c r="I5340" s="2" t="s">
        <v>36772</v>
      </c>
      <c r="J5340" s="3" t="s">
        <v>36773</v>
      </c>
      <c r="K5340" s="4">
        <v>44071</v>
      </c>
      <c r="L5340" s="3" t="s">
        <v>15842</v>
      </c>
    </row>
    <row r="5341" spans="1:12" x14ac:dyDescent="0.2">
      <c r="A5341" s="1">
        <v>5340</v>
      </c>
      <c r="B5341" s="2" t="s">
        <v>36774</v>
      </c>
      <c r="C5341" s="2" t="s">
        <v>4923</v>
      </c>
      <c r="D5341" s="2" t="s">
        <v>17092</v>
      </c>
      <c r="E5341" s="2" t="s">
        <v>21786</v>
      </c>
      <c r="F5341" s="2" t="s">
        <v>36775</v>
      </c>
      <c r="G5341" s="2" t="s">
        <v>4116</v>
      </c>
      <c r="H5341" s="2">
        <v>2451623774</v>
      </c>
      <c r="I5341" s="2" t="s">
        <v>36776</v>
      </c>
      <c r="J5341" s="3" t="s">
        <v>36777</v>
      </c>
      <c r="K5341" s="4">
        <v>44255</v>
      </c>
      <c r="L5341" s="3" t="s">
        <v>36778</v>
      </c>
    </row>
    <row r="5342" spans="1:12" x14ac:dyDescent="0.2">
      <c r="A5342" s="1">
        <v>5341</v>
      </c>
      <c r="B5342" s="2" t="s">
        <v>36779</v>
      </c>
      <c r="C5342" s="2" t="s">
        <v>2632</v>
      </c>
      <c r="D5342" s="2" t="s">
        <v>11646</v>
      </c>
      <c r="E5342" s="2" t="s">
        <v>36780</v>
      </c>
      <c r="F5342" s="2" t="s">
        <v>3320</v>
      </c>
      <c r="G5342" s="2" t="s">
        <v>4149</v>
      </c>
      <c r="H5342" s="2" t="s">
        <v>36781</v>
      </c>
      <c r="I5342" s="2" t="s">
        <v>36782</v>
      </c>
      <c r="J5342" s="3" t="s">
        <v>36783</v>
      </c>
      <c r="K5342" s="4">
        <v>44005</v>
      </c>
      <c r="L5342" s="3" t="s">
        <v>36784</v>
      </c>
    </row>
    <row r="5343" spans="1:12" x14ac:dyDescent="0.2">
      <c r="A5343" s="1">
        <v>5342</v>
      </c>
      <c r="B5343" s="2" t="s">
        <v>36785</v>
      </c>
      <c r="C5343" s="2" t="s">
        <v>1817</v>
      </c>
      <c r="D5343" s="2" t="s">
        <v>12997</v>
      </c>
      <c r="E5343" s="2" t="s">
        <v>36786</v>
      </c>
      <c r="F5343" s="2" t="s">
        <v>71</v>
      </c>
      <c r="G5343" s="2" t="s">
        <v>3396</v>
      </c>
      <c r="H5343" s="2" t="s">
        <v>36787</v>
      </c>
      <c r="I5343" s="2">
        <f>1-75-590-412</f>
        <v>-1076</v>
      </c>
      <c r="J5343" s="3" t="s">
        <v>36788</v>
      </c>
      <c r="K5343" s="4">
        <v>44188</v>
      </c>
      <c r="L5343" s="3" t="s">
        <v>21961</v>
      </c>
    </row>
    <row r="5344" spans="1:12" x14ac:dyDescent="0.2">
      <c r="A5344" s="1">
        <v>5343</v>
      </c>
      <c r="B5344" s="2" t="s">
        <v>36789</v>
      </c>
      <c r="C5344" s="2" t="s">
        <v>6645</v>
      </c>
      <c r="D5344" s="2" t="s">
        <v>4878</v>
      </c>
      <c r="E5344" s="2" t="s">
        <v>36790</v>
      </c>
      <c r="F5344" s="2" t="s">
        <v>484</v>
      </c>
      <c r="G5344" s="2" t="s">
        <v>64</v>
      </c>
      <c r="H5344" s="2" t="s">
        <v>36791</v>
      </c>
      <c r="I5344" s="2" t="s">
        <v>36792</v>
      </c>
      <c r="J5344" s="3" t="s">
        <v>36793</v>
      </c>
      <c r="K5344" s="4">
        <v>44383</v>
      </c>
      <c r="L5344" s="3" t="s">
        <v>36794</v>
      </c>
    </row>
    <row r="5345" spans="1:12" x14ac:dyDescent="0.2">
      <c r="A5345" s="1">
        <v>5344</v>
      </c>
      <c r="B5345" s="2" t="s">
        <v>36795</v>
      </c>
      <c r="C5345" s="2" t="s">
        <v>3669</v>
      </c>
      <c r="D5345" s="2" t="s">
        <v>22234</v>
      </c>
      <c r="E5345" s="2" t="s">
        <v>36796</v>
      </c>
      <c r="F5345" s="2" t="s">
        <v>36797</v>
      </c>
      <c r="G5345" s="2" t="s">
        <v>2061</v>
      </c>
      <c r="H5345" s="2" t="s">
        <v>36798</v>
      </c>
      <c r="I5345" s="2">
        <f>1-173-411-6745</f>
        <v>-7328</v>
      </c>
      <c r="J5345" s="3" t="s">
        <v>36799</v>
      </c>
      <c r="K5345" s="4">
        <v>44348</v>
      </c>
      <c r="L5345" s="3" t="s">
        <v>36800</v>
      </c>
    </row>
    <row r="5346" spans="1:12" x14ac:dyDescent="0.2">
      <c r="A5346" s="1">
        <v>5345</v>
      </c>
      <c r="B5346" s="2" t="s">
        <v>36801</v>
      </c>
      <c r="C5346" s="2" t="s">
        <v>12641</v>
      </c>
      <c r="D5346" s="2" t="s">
        <v>10450</v>
      </c>
      <c r="E5346" s="2" t="s">
        <v>36802</v>
      </c>
      <c r="F5346" s="2" t="s">
        <v>36803</v>
      </c>
      <c r="G5346" s="2" t="s">
        <v>1765</v>
      </c>
      <c r="H5346" s="2" t="s">
        <v>36804</v>
      </c>
      <c r="I5346" s="2" t="s">
        <v>36805</v>
      </c>
      <c r="J5346" s="3" t="s">
        <v>36806</v>
      </c>
      <c r="K5346" s="4">
        <v>44280</v>
      </c>
      <c r="L5346" s="3" t="s">
        <v>36807</v>
      </c>
    </row>
    <row r="5347" spans="1:12" x14ac:dyDescent="0.2">
      <c r="A5347" s="1">
        <v>5346</v>
      </c>
      <c r="B5347" s="2" t="s">
        <v>36808</v>
      </c>
      <c r="C5347" s="2" t="s">
        <v>4467</v>
      </c>
      <c r="D5347" s="2" t="s">
        <v>5062</v>
      </c>
      <c r="E5347" s="2" t="s">
        <v>36809</v>
      </c>
      <c r="F5347" s="2" t="s">
        <v>36810</v>
      </c>
      <c r="G5347" s="2" t="s">
        <v>723</v>
      </c>
      <c r="H5347" s="2" t="s">
        <v>36811</v>
      </c>
      <c r="I5347" s="2" t="s">
        <v>36812</v>
      </c>
      <c r="J5347" s="3" t="s">
        <v>36813</v>
      </c>
      <c r="K5347" s="4">
        <v>44620</v>
      </c>
      <c r="L5347" s="3" t="s">
        <v>8936</v>
      </c>
    </row>
    <row r="5348" spans="1:12" x14ac:dyDescent="0.2">
      <c r="A5348" s="1">
        <v>5347</v>
      </c>
      <c r="B5348" s="2" t="s">
        <v>36814</v>
      </c>
      <c r="C5348" s="2" t="s">
        <v>3165</v>
      </c>
      <c r="D5348" s="2" t="s">
        <v>4271</v>
      </c>
      <c r="E5348" s="2" t="s">
        <v>36815</v>
      </c>
      <c r="F5348" s="2" t="s">
        <v>36816</v>
      </c>
      <c r="G5348" s="2" t="s">
        <v>7036</v>
      </c>
      <c r="H5348" s="2" t="s">
        <v>36817</v>
      </c>
      <c r="I5348" s="2" t="s">
        <v>36818</v>
      </c>
      <c r="J5348" s="3" t="s">
        <v>36819</v>
      </c>
      <c r="K5348" s="4">
        <v>44074</v>
      </c>
      <c r="L5348" s="3" t="s">
        <v>36820</v>
      </c>
    </row>
    <row r="5349" spans="1:12" x14ac:dyDescent="0.2">
      <c r="A5349" s="1">
        <v>5348</v>
      </c>
      <c r="B5349" s="2" t="s">
        <v>36821</v>
      </c>
      <c r="C5349" s="2" t="s">
        <v>1571</v>
      </c>
      <c r="D5349" s="2" t="s">
        <v>4559</v>
      </c>
      <c r="E5349" s="2" t="s">
        <v>36822</v>
      </c>
      <c r="F5349" s="2" t="s">
        <v>5903</v>
      </c>
      <c r="G5349" s="2" t="s">
        <v>3784</v>
      </c>
      <c r="H5349" s="2" t="s">
        <v>36823</v>
      </c>
      <c r="I5349" s="2" t="s">
        <v>36824</v>
      </c>
      <c r="J5349" s="3" t="s">
        <v>36825</v>
      </c>
      <c r="K5349" s="4">
        <v>43954</v>
      </c>
      <c r="L5349" s="3" t="s">
        <v>36826</v>
      </c>
    </row>
    <row r="5350" spans="1:12" x14ac:dyDescent="0.2">
      <c r="A5350" s="1">
        <v>5349</v>
      </c>
      <c r="B5350" s="2" t="s">
        <v>36827</v>
      </c>
      <c r="C5350" s="2" t="s">
        <v>4467</v>
      </c>
      <c r="D5350" s="2" t="s">
        <v>2451</v>
      </c>
      <c r="E5350" s="2" t="s">
        <v>36828</v>
      </c>
      <c r="F5350" s="2" t="s">
        <v>10247</v>
      </c>
      <c r="G5350" s="2" t="s">
        <v>520</v>
      </c>
      <c r="H5350" s="2" t="s">
        <v>36829</v>
      </c>
      <c r="I5350" s="2" t="s">
        <v>36830</v>
      </c>
      <c r="J5350" s="3" t="s">
        <v>36831</v>
      </c>
      <c r="K5350" s="4">
        <v>43972</v>
      </c>
      <c r="L5350" s="3" t="s">
        <v>36832</v>
      </c>
    </row>
    <row r="5351" spans="1:12" x14ac:dyDescent="0.2">
      <c r="A5351" s="1">
        <v>5350</v>
      </c>
      <c r="B5351" s="2" t="s">
        <v>36833</v>
      </c>
      <c r="C5351" s="2" t="s">
        <v>11089</v>
      </c>
      <c r="D5351" s="2" t="s">
        <v>234</v>
      </c>
      <c r="E5351" s="2" t="s">
        <v>36834</v>
      </c>
      <c r="F5351" s="2" t="s">
        <v>36835</v>
      </c>
      <c r="G5351" s="2" t="s">
        <v>1765</v>
      </c>
      <c r="H5351" s="2" t="s">
        <v>36836</v>
      </c>
      <c r="I5351" s="2" t="s">
        <v>36837</v>
      </c>
      <c r="J5351" s="3" t="s">
        <v>36838</v>
      </c>
      <c r="K5351" s="4">
        <v>44410</v>
      </c>
      <c r="L5351" s="3" t="s">
        <v>36839</v>
      </c>
    </row>
    <row r="5352" spans="1:12" x14ac:dyDescent="0.2">
      <c r="A5352" s="1">
        <v>5351</v>
      </c>
      <c r="B5352" s="2" t="s">
        <v>36840</v>
      </c>
      <c r="C5352" s="2" t="s">
        <v>4655</v>
      </c>
      <c r="D5352" s="2" t="s">
        <v>25598</v>
      </c>
      <c r="E5352" s="2" t="s">
        <v>35300</v>
      </c>
      <c r="F5352" s="2" t="s">
        <v>36841</v>
      </c>
      <c r="G5352" s="2" t="s">
        <v>247</v>
      </c>
      <c r="H5352" s="2" t="s">
        <v>36842</v>
      </c>
      <c r="I5352" s="2" t="s">
        <v>36843</v>
      </c>
      <c r="J5352" s="3" t="s">
        <v>36844</v>
      </c>
      <c r="K5352" s="4">
        <v>43962</v>
      </c>
      <c r="L5352" s="3" t="s">
        <v>36845</v>
      </c>
    </row>
    <row r="5353" spans="1:12" x14ac:dyDescent="0.2">
      <c r="A5353" s="1">
        <v>5352</v>
      </c>
      <c r="B5353" s="2" t="s">
        <v>36846</v>
      </c>
      <c r="C5353" s="2" t="s">
        <v>14075</v>
      </c>
      <c r="D5353" s="2" t="s">
        <v>1531</v>
      </c>
      <c r="E5353" s="2" t="s">
        <v>36847</v>
      </c>
      <c r="F5353" s="2" t="s">
        <v>36848</v>
      </c>
      <c r="G5353" s="2" t="s">
        <v>530</v>
      </c>
      <c r="H5353" s="2" t="s">
        <v>36849</v>
      </c>
      <c r="I5353" s="2" t="s">
        <v>36850</v>
      </c>
      <c r="J5353" s="3" t="s">
        <v>36851</v>
      </c>
      <c r="K5353" s="4">
        <v>44602</v>
      </c>
      <c r="L5353" s="3" t="s">
        <v>36852</v>
      </c>
    </row>
    <row r="5354" spans="1:12" x14ac:dyDescent="0.2">
      <c r="A5354" s="1">
        <v>5353</v>
      </c>
      <c r="B5354" s="2" t="s">
        <v>36853</v>
      </c>
      <c r="C5354" s="2" t="s">
        <v>7137</v>
      </c>
      <c r="D5354" s="2" t="s">
        <v>25598</v>
      </c>
      <c r="E5354" s="2" t="s">
        <v>36854</v>
      </c>
      <c r="F5354" s="2" t="s">
        <v>36855</v>
      </c>
      <c r="G5354" s="2" t="s">
        <v>2061</v>
      </c>
      <c r="H5354" s="2" t="s">
        <v>36856</v>
      </c>
      <c r="I5354" s="2" t="s">
        <v>36857</v>
      </c>
      <c r="J5354" s="3" t="s">
        <v>36858</v>
      </c>
      <c r="K5354" s="4">
        <v>44208</v>
      </c>
      <c r="L5354" s="3" t="s">
        <v>2347</v>
      </c>
    </row>
    <row r="5355" spans="1:12" x14ac:dyDescent="0.2">
      <c r="A5355" s="1">
        <v>5354</v>
      </c>
      <c r="B5355" s="2" t="s">
        <v>36859</v>
      </c>
      <c r="C5355" s="2" t="s">
        <v>1953</v>
      </c>
      <c r="D5355" s="2" t="s">
        <v>2197</v>
      </c>
      <c r="E5355" s="2" t="s">
        <v>36860</v>
      </c>
      <c r="F5355" s="2" t="s">
        <v>36861</v>
      </c>
      <c r="G5355" s="2" t="s">
        <v>89</v>
      </c>
      <c r="H5355" s="2" t="s">
        <v>36862</v>
      </c>
      <c r="I5355" s="2" t="s">
        <v>36863</v>
      </c>
      <c r="J5355" s="3" t="s">
        <v>36864</v>
      </c>
      <c r="K5355" s="4">
        <v>44386</v>
      </c>
      <c r="L5355" s="3" t="s">
        <v>36865</v>
      </c>
    </row>
    <row r="5356" spans="1:12" x14ac:dyDescent="0.2">
      <c r="A5356" s="1">
        <v>5355</v>
      </c>
      <c r="B5356" s="2" t="s">
        <v>36866</v>
      </c>
      <c r="C5356" s="2" t="s">
        <v>2341</v>
      </c>
      <c r="D5356" s="2" t="s">
        <v>10615</v>
      </c>
      <c r="E5356" s="2" t="s">
        <v>36867</v>
      </c>
      <c r="F5356" s="2" t="s">
        <v>36868</v>
      </c>
      <c r="G5356" s="2" t="s">
        <v>1674</v>
      </c>
      <c r="H5356" s="2" t="s">
        <v>36869</v>
      </c>
      <c r="I5356" s="2" t="s">
        <v>36870</v>
      </c>
      <c r="J5356" s="3" t="s">
        <v>36871</v>
      </c>
      <c r="K5356" s="4">
        <v>44035</v>
      </c>
      <c r="L5356" s="3" t="s">
        <v>36872</v>
      </c>
    </row>
    <row r="5357" spans="1:12" x14ac:dyDescent="0.2">
      <c r="A5357" s="1">
        <v>5356</v>
      </c>
      <c r="B5357" s="2" t="s">
        <v>36873</v>
      </c>
      <c r="C5357" s="2" t="s">
        <v>3122</v>
      </c>
      <c r="D5357" s="2" t="s">
        <v>1549</v>
      </c>
      <c r="E5357" s="2" t="s">
        <v>36874</v>
      </c>
      <c r="F5357" s="2" t="s">
        <v>36875</v>
      </c>
      <c r="G5357" s="2" t="s">
        <v>910</v>
      </c>
      <c r="H5357" s="2" t="s">
        <v>36876</v>
      </c>
      <c r="I5357" s="2" t="s">
        <v>36877</v>
      </c>
      <c r="J5357" s="3" t="s">
        <v>36878</v>
      </c>
      <c r="K5357" s="4">
        <v>44112</v>
      </c>
      <c r="L5357" s="3" t="s">
        <v>36879</v>
      </c>
    </row>
    <row r="5358" spans="1:12" x14ac:dyDescent="0.2">
      <c r="A5358" s="1">
        <v>5357</v>
      </c>
      <c r="B5358" s="2" t="s">
        <v>36880</v>
      </c>
      <c r="C5358" s="2" t="s">
        <v>4164</v>
      </c>
      <c r="D5358" s="2" t="s">
        <v>1988</v>
      </c>
      <c r="E5358" s="2" t="s">
        <v>36881</v>
      </c>
      <c r="F5358" s="2" t="s">
        <v>36882</v>
      </c>
      <c r="G5358" s="2" t="s">
        <v>27</v>
      </c>
      <c r="H5358" s="2">
        <v>5282748394</v>
      </c>
      <c r="I5358" s="2" t="s">
        <v>36883</v>
      </c>
      <c r="J5358" s="3" t="s">
        <v>36884</v>
      </c>
      <c r="K5358" s="4">
        <v>43888</v>
      </c>
      <c r="L5358" s="3" t="s">
        <v>36885</v>
      </c>
    </row>
    <row r="5359" spans="1:12" x14ac:dyDescent="0.2">
      <c r="A5359" s="1">
        <v>5358</v>
      </c>
      <c r="B5359" s="2" t="s">
        <v>36886</v>
      </c>
      <c r="C5359" s="2" t="s">
        <v>2724</v>
      </c>
      <c r="D5359" s="2" t="s">
        <v>10557</v>
      </c>
      <c r="E5359" s="2" t="s">
        <v>26710</v>
      </c>
      <c r="F5359" s="2" t="s">
        <v>36887</v>
      </c>
      <c r="G5359" s="2" t="s">
        <v>44</v>
      </c>
      <c r="H5359" s="2" t="s">
        <v>36888</v>
      </c>
      <c r="I5359" s="2" t="s">
        <v>36889</v>
      </c>
      <c r="J5359" s="3" t="s">
        <v>36890</v>
      </c>
      <c r="K5359" s="4">
        <v>44069</v>
      </c>
      <c r="L5359" s="3" t="s">
        <v>36891</v>
      </c>
    </row>
    <row r="5360" spans="1:12" x14ac:dyDescent="0.2">
      <c r="A5360" s="1">
        <v>5359</v>
      </c>
      <c r="B5360" s="2" t="s">
        <v>36892</v>
      </c>
      <c r="C5360" s="2" t="s">
        <v>3994</v>
      </c>
      <c r="D5360" s="2" t="s">
        <v>7497</v>
      </c>
      <c r="E5360" s="2" t="s">
        <v>36893</v>
      </c>
      <c r="F5360" s="2" t="s">
        <v>12487</v>
      </c>
      <c r="G5360" s="2" t="s">
        <v>3568</v>
      </c>
      <c r="H5360" s="2" t="s">
        <v>36894</v>
      </c>
      <c r="I5360" s="2">
        <f>1-233-247-8840</f>
        <v>-9319</v>
      </c>
      <c r="J5360" s="3" t="s">
        <v>36895</v>
      </c>
      <c r="K5360" s="4">
        <v>44260</v>
      </c>
      <c r="L5360" s="3" t="s">
        <v>36896</v>
      </c>
    </row>
    <row r="5361" spans="1:12" x14ac:dyDescent="0.2">
      <c r="A5361" s="1">
        <v>5360</v>
      </c>
      <c r="B5361" s="2" t="s">
        <v>36897</v>
      </c>
      <c r="C5361" s="2" t="s">
        <v>9915</v>
      </c>
      <c r="D5361" s="2" t="s">
        <v>517</v>
      </c>
      <c r="E5361" s="2" t="s">
        <v>30411</v>
      </c>
      <c r="F5361" s="2" t="s">
        <v>36898</v>
      </c>
      <c r="G5361" s="2" t="s">
        <v>3524</v>
      </c>
      <c r="H5361" s="2" t="s">
        <v>36899</v>
      </c>
      <c r="I5361" s="2" t="s">
        <v>36900</v>
      </c>
      <c r="J5361" s="3" t="s">
        <v>36901</v>
      </c>
      <c r="K5361" s="4">
        <v>44657</v>
      </c>
      <c r="L5361" s="3" t="s">
        <v>36902</v>
      </c>
    </row>
    <row r="5362" spans="1:12" x14ac:dyDescent="0.2">
      <c r="A5362" s="1">
        <v>5361</v>
      </c>
      <c r="B5362" s="2" t="s">
        <v>36903</v>
      </c>
      <c r="C5362" s="2" t="s">
        <v>453</v>
      </c>
      <c r="D5362" s="2" t="s">
        <v>8080</v>
      </c>
      <c r="E5362" s="2" t="s">
        <v>36904</v>
      </c>
      <c r="F5362" s="2" t="s">
        <v>36905</v>
      </c>
      <c r="G5362" s="2" t="s">
        <v>3649</v>
      </c>
      <c r="H5362" s="2" t="s">
        <v>36906</v>
      </c>
      <c r="I5362" s="2">
        <v>2549531752</v>
      </c>
      <c r="J5362" s="3" t="s">
        <v>36907</v>
      </c>
      <c r="K5362" s="4">
        <v>44580</v>
      </c>
      <c r="L5362" s="3" t="s">
        <v>36908</v>
      </c>
    </row>
    <row r="5363" spans="1:12" x14ac:dyDescent="0.2">
      <c r="A5363" s="1">
        <v>5362</v>
      </c>
      <c r="B5363" s="2" t="s">
        <v>36909</v>
      </c>
      <c r="C5363" s="2" t="s">
        <v>6785</v>
      </c>
      <c r="D5363" s="2" t="s">
        <v>11011</v>
      </c>
      <c r="E5363" s="2" t="s">
        <v>36910</v>
      </c>
      <c r="F5363" s="2" t="s">
        <v>36911</v>
      </c>
      <c r="G5363" s="2" t="s">
        <v>806</v>
      </c>
      <c r="H5363" s="2" t="s">
        <v>36912</v>
      </c>
      <c r="I5363" s="2" t="s">
        <v>36913</v>
      </c>
      <c r="J5363" s="3" t="s">
        <v>36914</v>
      </c>
      <c r="K5363" s="4">
        <v>44218</v>
      </c>
      <c r="L5363" s="3" t="s">
        <v>36915</v>
      </c>
    </row>
    <row r="5364" spans="1:12" x14ac:dyDescent="0.2">
      <c r="A5364" s="1">
        <v>5363</v>
      </c>
      <c r="B5364" s="2" t="s">
        <v>36916</v>
      </c>
      <c r="C5364" s="2" t="s">
        <v>3434</v>
      </c>
      <c r="D5364" s="2" t="s">
        <v>2304</v>
      </c>
      <c r="E5364" s="2" t="s">
        <v>2376</v>
      </c>
      <c r="F5364" s="2" t="s">
        <v>10976</v>
      </c>
      <c r="G5364" s="2" t="s">
        <v>98</v>
      </c>
      <c r="H5364" s="2" t="s">
        <v>36917</v>
      </c>
      <c r="I5364" s="2">
        <v>3676039559</v>
      </c>
      <c r="J5364" s="3" t="s">
        <v>36918</v>
      </c>
      <c r="K5364" s="4">
        <v>44230</v>
      </c>
      <c r="L5364" s="3" t="s">
        <v>28448</v>
      </c>
    </row>
    <row r="5365" spans="1:12" x14ac:dyDescent="0.2">
      <c r="A5365" s="1">
        <v>5364</v>
      </c>
      <c r="B5365" s="2" t="s">
        <v>36919</v>
      </c>
      <c r="C5365" s="2" t="s">
        <v>10068</v>
      </c>
      <c r="D5365" s="2" t="s">
        <v>776</v>
      </c>
      <c r="E5365" s="2" t="s">
        <v>36920</v>
      </c>
      <c r="F5365" s="2" t="s">
        <v>36921</v>
      </c>
      <c r="G5365" s="2" t="s">
        <v>1231</v>
      </c>
      <c r="H5365" s="2" t="s">
        <v>36922</v>
      </c>
      <c r="I5365" s="2" t="s">
        <v>36923</v>
      </c>
      <c r="J5365" s="3" t="s">
        <v>36924</v>
      </c>
      <c r="K5365" s="4">
        <v>44575</v>
      </c>
      <c r="L5365" s="3" t="s">
        <v>36925</v>
      </c>
    </row>
    <row r="5366" spans="1:12" x14ac:dyDescent="0.2">
      <c r="A5366" s="1">
        <v>5365</v>
      </c>
      <c r="B5366" s="2" t="s">
        <v>36926</v>
      </c>
      <c r="C5366" s="2" t="s">
        <v>2048</v>
      </c>
      <c r="D5366" s="2" t="s">
        <v>1128</v>
      </c>
      <c r="E5366" s="2" t="s">
        <v>15171</v>
      </c>
      <c r="F5366" s="2" t="s">
        <v>36927</v>
      </c>
      <c r="G5366" s="2" t="s">
        <v>4177</v>
      </c>
      <c r="H5366" s="2" t="s">
        <v>36928</v>
      </c>
      <c r="I5366" s="2">
        <f>1-863-978-8629</f>
        <v>-10469</v>
      </c>
      <c r="J5366" s="3" t="s">
        <v>36929</v>
      </c>
      <c r="K5366" s="4">
        <v>44417</v>
      </c>
      <c r="L5366" s="3" t="s">
        <v>36930</v>
      </c>
    </row>
    <row r="5367" spans="1:12" x14ac:dyDescent="0.2">
      <c r="A5367" s="1">
        <v>5366</v>
      </c>
      <c r="B5367" s="2" t="s">
        <v>36931</v>
      </c>
      <c r="C5367" s="2" t="s">
        <v>9033</v>
      </c>
      <c r="D5367" s="2" t="s">
        <v>2197</v>
      </c>
      <c r="E5367" s="2" t="s">
        <v>36932</v>
      </c>
      <c r="F5367" s="2" t="s">
        <v>36933</v>
      </c>
      <c r="G5367" s="2" t="s">
        <v>1437</v>
      </c>
      <c r="H5367" s="2" t="s">
        <v>36934</v>
      </c>
      <c r="I5367" s="2" t="s">
        <v>36935</v>
      </c>
      <c r="J5367" s="3" t="s">
        <v>36936</v>
      </c>
      <c r="K5367" s="4">
        <v>43845</v>
      </c>
      <c r="L5367" s="3" t="s">
        <v>36937</v>
      </c>
    </row>
    <row r="5368" spans="1:12" x14ac:dyDescent="0.2">
      <c r="A5368" s="1">
        <v>5367</v>
      </c>
      <c r="B5368" s="2" t="s">
        <v>36938</v>
      </c>
      <c r="C5368" s="2" t="s">
        <v>2047</v>
      </c>
      <c r="D5368" s="2" t="s">
        <v>1954</v>
      </c>
      <c r="E5368" s="2" t="s">
        <v>36939</v>
      </c>
      <c r="F5368" s="2" t="s">
        <v>36940</v>
      </c>
      <c r="G5368" s="2" t="s">
        <v>293</v>
      </c>
      <c r="H5368" s="2" t="s">
        <v>36941</v>
      </c>
      <c r="I5368" s="2" t="s">
        <v>36942</v>
      </c>
      <c r="J5368" s="3" t="s">
        <v>36943</v>
      </c>
      <c r="K5368" s="4">
        <v>44322</v>
      </c>
      <c r="L5368" s="3" t="s">
        <v>36944</v>
      </c>
    </row>
    <row r="5369" spans="1:12" x14ac:dyDescent="0.2">
      <c r="A5369" s="1">
        <v>5368</v>
      </c>
      <c r="B5369" s="2" t="s">
        <v>36945</v>
      </c>
      <c r="C5369" s="2" t="s">
        <v>167</v>
      </c>
      <c r="D5369" s="2" t="s">
        <v>6975</v>
      </c>
      <c r="E5369" s="2" t="s">
        <v>36946</v>
      </c>
      <c r="F5369" s="2" t="s">
        <v>36947</v>
      </c>
      <c r="G5369" s="2" t="s">
        <v>162</v>
      </c>
      <c r="H5369" s="2" t="s">
        <v>36948</v>
      </c>
      <c r="I5369" s="2" t="s">
        <v>36949</v>
      </c>
      <c r="J5369" s="3" t="s">
        <v>36950</v>
      </c>
      <c r="K5369" s="4">
        <v>44539</v>
      </c>
      <c r="L5369" s="3" t="s">
        <v>36951</v>
      </c>
    </row>
    <row r="5370" spans="1:12" x14ac:dyDescent="0.2">
      <c r="A5370" s="1">
        <v>5369</v>
      </c>
      <c r="B5370" s="2" t="s">
        <v>36952</v>
      </c>
      <c r="C5370" s="2" t="s">
        <v>8549</v>
      </c>
      <c r="D5370" s="2" t="s">
        <v>2313</v>
      </c>
      <c r="E5370" s="2" t="s">
        <v>36953</v>
      </c>
      <c r="F5370" s="2" t="s">
        <v>36954</v>
      </c>
      <c r="G5370" s="2" t="s">
        <v>2636</v>
      </c>
      <c r="H5370" s="2" t="s">
        <v>36955</v>
      </c>
      <c r="I5370" s="2" t="s">
        <v>36956</v>
      </c>
      <c r="J5370" s="3" t="s">
        <v>36957</v>
      </c>
      <c r="K5370" s="4">
        <v>44371</v>
      </c>
      <c r="L5370" s="3" t="s">
        <v>36958</v>
      </c>
    </row>
    <row r="5371" spans="1:12" x14ac:dyDescent="0.2">
      <c r="A5371" s="1">
        <v>5370</v>
      </c>
      <c r="B5371" s="2" t="s">
        <v>36959</v>
      </c>
      <c r="C5371" s="2" t="s">
        <v>336</v>
      </c>
      <c r="D5371" s="2" t="s">
        <v>9041</v>
      </c>
      <c r="E5371" s="2" t="s">
        <v>36960</v>
      </c>
      <c r="F5371" s="2" t="s">
        <v>36961</v>
      </c>
      <c r="G5371" s="2" t="s">
        <v>1078</v>
      </c>
      <c r="H5371" s="2" t="s">
        <v>36962</v>
      </c>
      <c r="I5371" s="2" t="s">
        <v>36963</v>
      </c>
      <c r="J5371" s="3" t="s">
        <v>36964</v>
      </c>
      <c r="K5371" s="4">
        <v>44181</v>
      </c>
      <c r="L5371" s="3" t="s">
        <v>36965</v>
      </c>
    </row>
    <row r="5372" spans="1:12" x14ac:dyDescent="0.2">
      <c r="A5372" s="1">
        <v>5371</v>
      </c>
      <c r="B5372" s="2" t="s">
        <v>36966</v>
      </c>
      <c r="C5372" s="2" t="s">
        <v>12918</v>
      </c>
      <c r="D5372" s="2" t="s">
        <v>9788</v>
      </c>
      <c r="E5372" s="2" t="s">
        <v>36967</v>
      </c>
      <c r="F5372" s="2" t="s">
        <v>36968</v>
      </c>
      <c r="G5372" s="2" t="s">
        <v>3729</v>
      </c>
      <c r="H5372" s="2" t="s">
        <v>36969</v>
      </c>
      <c r="I5372" s="2" t="s">
        <v>36970</v>
      </c>
      <c r="J5372" s="3" t="s">
        <v>36971</v>
      </c>
      <c r="K5372" s="4">
        <v>44662</v>
      </c>
      <c r="L5372" s="3" t="s">
        <v>31452</v>
      </c>
    </row>
    <row r="5373" spans="1:12" x14ac:dyDescent="0.2">
      <c r="A5373" s="1">
        <v>5372</v>
      </c>
      <c r="B5373" s="2" t="s">
        <v>36972</v>
      </c>
      <c r="C5373" s="2" t="s">
        <v>17417</v>
      </c>
      <c r="D5373" s="2" t="s">
        <v>207</v>
      </c>
      <c r="E5373" s="2" t="s">
        <v>36973</v>
      </c>
      <c r="F5373" s="2" t="s">
        <v>36974</v>
      </c>
      <c r="G5373" s="2" t="s">
        <v>1618</v>
      </c>
      <c r="H5373" s="2" t="s">
        <v>36975</v>
      </c>
      <c r="I5373" s="2" t="s">
        <v>36976</v>
      </c>
      <c r="J5373" s="3" t="s">
        <v>36977</v>
      </c>
      <c r="K5373" s="4">
        <v>44213</v>
      </c>
      <c r="L5373" s="3" t="s">
        <v>36978</v>
      </c>
    </row>
    <row r="5374" spans="1:12" x14ac:dyDescent="0.2">
      <c r="A5374" s="1">
        <v>5373</v>
      </c>
      <c r="B5374" s="2" t="s">
        <v>36979</v>
      </c>
      <c r="C5374" s="2" t="s">
        <v>2293</v>
      </c>
      <c r="D5374" s="2" t="s">
        <v>1541</v>
      </c>
      <c r="E5374" s="2" t="s">
        <v>36980</v>
      </c>
      <c r="F5374" s="2" t="s">
        <v>36981</v>
      </c>
      <c r="G5374" s="2" t="s">
        <v>1195</v>
      </c>
      <c r="H5374" s="2" t="s">
        <v>36982</v>
      </c>
      <c r="I5374" s="2" t="s">
        <v>36983</v>
      </c>
      <c r="J5374" s="3" t="s">
        <v>36984</v>
      </c>
      <c r="K5374" s="4">
        <v>44405</v>
      </c>
      <c r="L5374" s="3" t="s">
        <v>36985</v>
      </c>
    </row>
    <row r="5375" spans="1:12" x14ac:dyDescent="0.2">
      <c r="A5375" s="1">
        <v>5374</v>
      </c>
      <c r="B5375" s="2" t="s">
        <v>36986</v>
      </c>
      <c r="C5375" s="2" t="s">
        <v>2450</v>
      </c>
      <c r="D5375" s="2" t="s">
        <v>8253</v>
      </c>
      <c r="E5375" s="2" t="s">
        <v>36987</v>
      </c>
      <c r="F5375" s="2" t="s">
        <v>36988</v>
      </c>
      <c r="G5375" s="2" t="s">
        <v>1801</v>
      </c>
      <c r="H5375" s="2" t="s">
        <v>36989</v>
      </c>
      <c r="I5375" s="2">
        <f>1-854-968-4018</f>
        <v>-5839</v>
      </c>
      <c r="J5375" s="3" t="s">
        <v>36990</v>
      </c>
      <c r="K5375" s="4">
        <v>44558</v>
      </c>
      <c r="L5375" s="3" t="s">
        <v>36991</v>
      </c>
    </row>
    <row r="5376" spans="1:12" x14ac:dyDescent="0.2">
      <c r="A5376" s="1">
        <v>5375</v>
      </c>
      <c r="B5376" s="2" t="s">
        <v>36992</v>
      </c>
      <c r="C5376" s="2" t="s">
        <v>2734</v>
      </c>
      <c r="D5376" s="2" t="s">
        <v>27392</v>
      </c>
      <c r="E5376" s="2" t="s">
        <v>36993</v>
      </c>
      <c r="F5376" s="2" t="s">
        <v>36994</v>
      </c>
      <c r="G5376" s="2" t="s">
        <v>741</v>
      </c>
      <c r="H5376" s="2" t="s">
        <v>36995</v>
      </c>
      <c r="I5376" s="2" t="s">
        <v>36996</v>
      </c>
      <c r="J5376" s="3" t="s">
        <v>36997</v>
      </c>
      <c r="K5376" s="4">
        <v>44355</v>
      </c>
      <c r="L5376" s="3" t="s">
        <v>36998</v>
      </c>
    </row>
    <row r="5377" spans="1:12" x14ac:dyDescent="0.2">
      <c r="A5377" s="1">
        <v>5376</v>
      </c>
      <c r="B5377" s="2" t="s">
        <v>36999</v>
      </c>
      <c r="C5377" s="2" t="s">
        <v>4528</v>
      </c>
      <c r="D5377" s="2" t="s">
        <v>5923</v>
      </c>
      <c r="E5377" s="2" t="s">
        <v>37000</v>
      </c>
      <c r="F5377" s="2" t="s">
        <v>27488</v>
      </c>
      <c r="G5377" s="2" t="s">
        <v>4335</v>
      </c>
      <c r="H5377" s="2" t="s">
        <v>37001</v>
      </c>
      <c r="I5377" s="2" t="s">
        <v>37002</v>
      </c>
      <c r="J5377" s="3" t="s">
        <v>37003</v>
      </c>
      <c r="K5377" s="4">
        <v>44136</v>
      </c>
      <c r="L5377" s="3" t="s">
        <v>37004</v>
      </c>
    </row>
    <row r="5378" spans="1:12" x14ac:dyDescent="0.2">
      <c r="A5378" s="1">
        <v>5377</v>
      </c>
      <c r="B5378" s="2" t="s">
        <v>37005</v>
      </c>
      <c r="C5378" s="2" t="s">
        <v>2599</v>
      </c>
      <c r="D5378" s="2" t="s">
        <v>784</v>
      </c>
      <c r="E5378" s="2" t="s">
        <v>37006</v>
      </c>
      <c r="F5378" s="2" t="s">
        <v>37007</v>
      </c>
      <c r="G5378" s="2" t="s">
        <v>530</v>
      </c>
      <c r="H5378" s="2" t="s">
        <v>37008</v>
      </c>
      <c r="I5378" s="2" t="s">
        <v>37009</v>
      </c>
      <c r="J5378" s="3" t="s">
        <v>37010</v>
      </c>
      <c r="K5378" s="4">
        <v>44326</v>
      </c>
      <c r="L5378" s="3" t="s">
        <v>37011</v>
      </c>
    </row>
    <row r="5379" spans="1:12" x14ac:dyDescent="0.2">
      <c r="A5379" s="1">
        <v>5378</v>
      </c>
      <c r="B5379" s="2" t="s">
        <v>37012</v>
      </c>
      <c r="C5379" s="2" t="s">
        <v>2147</v>
      </c>
      <c r="D5379" s="2" t="s">
        <v>2616</v>
      </c>
      <c r="E5379" s="2" t="s">
        <v>37013</v>
      </c>
      <c r="F5379" s="2" t="s">
        <v>37014</v>
      </c>
      <c r="G5379" s="2" t="s">
        <v>1738</v>
      </c>
      <c r="H5379" s="2" t="s">
        <v>37015</v>
      </c>
      <c r="I5379" s="2" t="s">
        <v>37016</v>
      </c>
      <c r="J5379" s="3" t="s">
        <v>37017</v>
      </c>
      <c r="K5379" s="4">
        <v>44556</v>
      </c>
      <c r="L5379" s="3" t="s">
        <v>37018</v>
      </c>
    </row>
    <row r="5380" spans="1:12" x14ac:dyDescent="0.2">
      <c r="A5380" s="1">
        <v>5379</v>
      </c>
      <c r="B5380" s="2" t="s">
        <v>37019</v>
      </c>
      <c r="C5380" s="2" t="s">
        <v>6769</v>
      </c>
      <c r="D5380" s="2" t="s">
        <v>11436</v>
      </c>
      <c r="E5380" s="2" t="s">
        <v>37020</v>
      </c>
      <c r="F5380" s="2" t="s">
        <v>37021</v>
      </c>
      <c r="G5380" s="2" t="s">
        <v>17591</v>
      </c>
      <c r="H5380" s="2" t="s">
        <v>37022</v>
      </c>
      <c r="I5380" s="2" t="s">
        <v>37023</v>
      </c>
      <c r="J5380" s="3" t="s">
        <v>37024</v>
      </c>
      <c r="K5380" s="4">
        <v>44520</v>
      </c>
      <c r="L5380" s="3" t="s">
        <v>37025</v>
      </c>
    </row>
    <row r="5381" spans="1:12" x14ac:dyDescent="0.2">
      <c r="A5381" s="1">
        <v>5380</v>
      </c>
      <c r="B5381" s="2" t="s">
        <v>37026</v>
      </c>
      <c r="C5381" s="2" t="s">
        <v>1313</v>
      </c>
      <c r="D5381" s="2" t="s">
        <v>2366</v>
      </c>
      <c r="E5381" s="2" t="s">
        <v>37027</v>
      </c>
      <c r="F5381" s="2" t="s">
        <v>37028</v>
      </c>
      <c r="G5381" s="2" t="s">
        <v>3568</v>
      </c>
      <c r="H5381" s="2" t="s">
        <v>37029</v>
      </c>
      <c r="I5381" s="2" t="s">
        <v>37030</v>
      </c>
      <c r="J5381" s="3" t="s">
        <v>37031</v>
      </c>
      <c r="K5381" s="4">
        <v>44108</v>
      </c>
      <c r="L5381" s="3" t="s">
        <v>12674</v>
      </c>
    </row>
    <row r="5382" spans="1:12" x14ac:dyDescent="0.2">
      <c r="A5382" s="1">
        <v>5381</v>
      </c>
      <c r="B5382" s="2" t="s">
        <v>37032</v>
      </c>
      <c r="C5382" s="2" t="s">
        <v>5115</v>
      </c>
      <c r="D5382" s="2" t="s">
        <v>2375</v>
      </c>
      <c r="E5382" s="2" t="s">
        <v>37033</v>
      </c>
      <c r="F5382" s="2" t="s">
        <v>37034</v>
      </c>
      <c r="G5382" s="2" t="s">
        <v>7850</v>
      </c>
      <c r="H5382" s="2" t="s">
        <v>37035</v>
      </c>
      <c r="I5382" s="2">
        <v>7753993697</v>
      </c>
      <c r="J5382" s="3" t="s">
        <v>37036</v>
      </c>
      <c r="K5382" s="4">
        <v>43839</v>
      </c>
      <c r="L5382" s="3" t="s">
        <v>37037</v>
      </c>
    </row>
    <row r="5383" spans="1:12" x14ac:dyDescent="0.2">
      <c r="A5383" s="1">
        <v>5382</v>
      </c>
      <c r="B5383" s="2" t="s">
        <v>37038</v>
      </c>
      <c r="C5383" s="2" t="s">
        <v>683</v>
      </c>
      <c r="D5383" s="2" t="s">
        <v>8136</v>
      </c>
      <c r="E5383" s="2" t="s">
        <v>37039</v>
      </c>
      <c r="F5383" s="2" t="s">
        <v>37040</v>
      </c>
      <c r="G5383" s="2" t="s">
        <v>3591</v>
      </c>
      <c r="H5383" s="2" t="s">
        <v>37041</v>
      </c>
      <c r="I5383" s="2" t="s">
        <v>37042</v>
      </c>
      <c r="J5383" s="3" t="s">
        <v>37043</v>
      </c>
      <c r="K5383" s="4">
        <v>44173</v>
      </c>
      <c r="L5383" s="3" t="s">
        <v>37044</v>
      </c>
    </row>
    <row r="5384" spans="1:12" x14ac:dyDescent="0.2">
      <c r="A5384" s="1">
        <v>5383</v>
      </c>
      <c r="B5384" s="2" t="s">
        <v>37045</v>
      </c>
      <c r="C5384" s="2" t="s">
        <v>516</v>
      </c>
      <c r="D5384" s="2" t="s">
        <v>2907</v>
      </c>
      <c r="E5384" s="2" t="s">
        <v>37046</v>
      </c>
      <c r="F5384" s="2" t="s">
        <v>18468</v>
      </c>
      <c r="G5384" s="2" t="s">
        <v>2963</v>
      </c>
      <c r="H5384" s="2" t="s">
        <v>37047</v>
      </c>
      <c r="I5384" s="2" t="s">
        <v>37048</v>
      </c>
      <c r="J5384" s="3" t="s">
        <v>37049</v>
      </c>
      <c r="K5384" s="4">
        <v>44683</v>
      </c>
      <c r="L5384" s="3" t="s">
        <v>37050</v>
      </c>
    </row>
    <row r="5385" spans="1:12" x14ac:dyDescent="0.2">
      <c r="A5385" s="1">
        <v>5384</v>
      </c>
      <c r="B5385" s="2" t="s">
        <v>37051</v>
      </c>
      <c r="C5385" s="2" t="s">
        <v>2590</v>
      </c>
      <c r="D5385" s="2" t="s">
        <v>4156</v>
      </c>
      <c r="E5385" s="2" t="s">
        <v>20931</v>
      </c>
      <c r="F5385" s="2" t="s">
        <v>37052</v>
      </c>
      <c r="G5385" s="2" t="s">
        <v>4492</v>
      </c>
      <c r="H5385" s="2" t="s">
        <v>37053</v>
      </c>
      <c r="I5385" s="2" t="s">
        <v>37054</v>
      </c>
      <c r="J5385" s="3" t="s">
        <v>37055</v>
      </c>
      <c r="K5385" s="4">
        <v>44699</v>
      </c>
      <c r="L5385" s="3" t="s">
        <v>37056</v>
      </c>
    </row>
    <row r="5386" spans="1:12" x14ac:dyDescent="0.2">
      <c r="A5386" s="1">
        <v>5385</v>
      </c>
      <c r="B5386" s="2" t="s">
        <v>37057</v>
      </c>
      <c r="C5386" s="2" t="s">
        <v>94</v>
      </c>
      <c r="D5386" s="2" t="s">
        <v>1109</v>
      </c>
      <c r="E5386" s="2" t="s">
        <v>37058</v>
      </c>
      <c r="F5386" s="2" t="s">
        <v>37059</v>
      </c>
      <c r="G5386" s="2" t="s">
        <v>378</v>
      </c>
      <c r="H5386" s="2" t="s">
        <v>37060</v>
      </c>
      <c r="I5386" s="2" t="s">
        <v>37061</v>
      </c>
      <c r="J5386" s="3" t="s">
        <v>37062</v>
      </c>
      <c r="K5386" s="4">
        <v>44161</v>
      </c>
      <c r="L5386" s="3" t="s">
        <v>37063</v>
      </c>
    </row>
    <row r="5387" spans="1:12" x14ac:dyDescent="0.2">
      <c r="A5387" s="1">
        <v>5386</v>
      </c>
      <c r="B5387" s="2" t="s">
        <v>37064</v>
      </c>
      <c r="C5387" s="2" t="s">
        <v>5819</v>
      </c>
      <c r="D5387" s="2" t="s">
        <v>12130</v>
      </c>
      <c r="E5387" s="2" t="s">
        <v>37065</v>
      </c>
      <c r="F5387" s="2" t="s">
        <v>37066</v>
      </c>
      <c r="G5387" s="2" t="s">
        <v>1925</v>
      </c>
      <c r="H5387" s="2" t="s">
        <v>37067</v>
      </c>
      <c r="I5387" s="2" t="s">
        <v>37068</v>
      </c>
      <c r="J5387" s="3" t="s">
        <v>37069</v>
      </c>
      <c r="K5387" s="4">
        <v>44696</v>
      </c>
      <c r="L5387" s="3" t="s">
        <v>37070</v>
      </c>
    </row>
    <row r="5388" spans="1:12" x14ac:dyDescent="0.2">
      <c r="A5388" s="1">
        <v>5387</v>
      </c>
      <c r="B5388" s="2" t="s">
        <v>37071</v>
      </c>
      <c r="C5388" s="2" t="s">
        <v>13198</v>
      </c>
      <c r="D5388" s="2" t="s">
        <v>917</v>
      </c>
      <c r="E5388" s="2" t="s">
        <v>37072</v>
      </c>
      <c r="F5388" s="2" t="s">
        <v>37073</v>
      </c>
      <c r="G5388" s="2" t="s">
        <v>2089</v>
      </c>
      <c r="H5388" s="2" t="s">
        <v>37074</v>
      </c>
      <c r="I5388" s="2">
        <v>70378809</v>
      </c>
      <c r="J5388" s="3" t="s">
        <v>37075</v>
      </c>
      <c r="K5388" s="4">
        <v>44631</v>
      </c>
      <c r="L5388" s="3" t="s">
        <v>37076</v>
      </c>
    </row>
    <row r="5389" spans="1:12" x14ac:dyDescent="0.2">
      <c r="A5389" s="1">
        <v>5388</v>
      </c>
      <c r="B5389" s="2" t="s">
        <v>37077</v>
      </c>
      <c r="C5389" s="2" t="s">
        <v>8346</v>
      </c>
      <c r="D5389" s="2" t="s">
        <v>2068</v>
      </c>
      <c r="E5389" s="2" t="s">
        <v>37078</v>
      </c>
      <c r="F5389" s="2" t="s">
        <v>37079</v>
      </c>
      <c r="G5389" s="2" t="s">
        <v>274</v>
      </c>
      <c r="H5389" s="2" t="s">
        <v>37080</v>
      </c>
      <c r="I5389" s="2" t="s">
        <v>37081</v>
      </c>
      <c r="J5389" s="3" t="s">
        <v>37082</v>
      </c>
      <c r="K5389" s="4">
        <v>44166</v>
      </c>
      <c r="L5389" s="3" t="s">
        <v>37083</v>
      </c>
    </row>
    <row r="5390" spans="1:12" x14ac:dyDescent="0.2">
      <c r="A5390" s="1">
        <v>5389</v>
      </c>
      <c r="B5390" s="2" t="s">
        <v>37084</v>
      </c>
      <c r="C5390" s="2" t="s">
        <v>10939</v>
      </c>
      <c r="D5390" s="2" t="s">
        <v>37085</v>
      </c>
      <c r="E5390" s="2" t="s">
        <v>37086</v>
      </c>
      <c r="F5390" s="2" t="s">
        <v>37087</v>
      </c>
      <c r="G5390" s="2" t="s">
        <v>4353</v>
      </c>
      <c r="H5390" s="2" t="s">
        <v>37088</v>
      </c>
      <c r="I5390" s="2">
        <f>1-772-400-6558</f>
        <v>-7729</v>
      </c>
      <c r="J5390" s="3" t="s">
        <v>37089</v>
      </c>
      <c r="K5390" s="4">
        <v>43855</v>
      </c>
      <c r="L5390" s="3" t="s">
        <v>37090</v>
      </c>
    </row>
    <row r="5391" spans="1:12" x14ac:dyDescent="0.2">
      <c r="A5391" s="1">
        <v>5390</v>
      </c>
      <c r="B5391" s="2" t="s">
        <v>37091</v>
      </c>
      <c r="C5391" s="2" t="s">
        <v>5366</v>
      </c>
      <c r="D5391" s="2" t="s">
        <v>11546</v>
      </c>
      <c r="E5391" s="2" t="s">
        <v>37092</v>
      </c>
      <c r="F5391" s="2" t="s">
        <v>37093</v>
      </c>
      <c r="G5391" s="2" t="s">
        <v>4149</v>
      </c>
      <c r="H5391" s="2">
        <f>1-77-147-3908</f>
        <v>-4131</v>
      </c>
      <c r="I5391" s="2" t="s">
        <v>37094</v>
      </c>
      <c r="J5391" s="3" t="s">
        <v>37095</v>
      </c>
      <c r="K5391" s="4">
        <v>44645</v>
      </c>
      <c r="L5391" s="3" t="s">
        <v>37096</v>
      </c>
    </row>
    <row r="5392" spans="1:12" x14ac:dyDescent="0.2">
      <c r="A5392" s="1">
        <v>5391</v>
      </c>
      <c r="B5392" s="2" t="s">
        <v>37097</v>
      </c>
      <c r="C5392" s="2" t="s">
        <v>3410</v>
      </c>
      <c r="D5392" s="2" t="s">
        <v>776</v>
      </c>
      <c r="E5392" s="2" t="s">
        <v>37098</v>
      </c>
      <c r="F5392" s="2" t="s">
        <v>37099</v>
      </c>
      <c r="G5392" s="2" t="s">
        <v>4507</v>
      </c>
      <c r="H5392" s="2" t="s">
        <v>37100</v>
      </c>
      <c r="I5392" s="2" t="s">
        <v>37101</v>
      </c>
      <c r="J5392" s="3" t="s">
        <v>37102</v>
      </c>
      <c r="K5392" s="4">
        <v>44013</v>
      </c>
      <c r="L5392" s="3" t="s">
        <v>37103</v>
      </c>
    </row>
    <row r="5393" spans="1:12" x14ac:dyDescent="0.2">
      <c r="A5393" s="1">
        <v>5392</v>
      </c>
      <c r="B5393" s="2" t="s">
        <v>37104</v>
      </c>
      <c r="C5393" s="2" t="s">
        <v>1192</v>
      </c>
      <c r="D5393" s="2" t="s">
        <v>37105</v>
      </c>
      <c r="E5393" s="2" t="s">
        <v>37106</v>
      </c>
      <c r="F5393" s="2" t="s">
        <v>1828</v>
      </c>
      <c r="G5393" s="2" t="s">
        <v>3905</v>
      </c>
      <c r="H5393" s="2" t="s">
        <v>37107</v>
      </c>
      <c r="I5393" s="2" t="s">
        <v>37108</v>
      </c>
      <c r="J5393" s="3" t="s">
        <v>37109</v>
      </c>
      <c r="K5393" s="4">
        <v>44321</v>
      </c>
      <c r="L5393" s="3" t="s">
        <v>37110</v>
      </c>
    </row>
    <row r="5394" spans="1:12" x14ac:dyDescent="0.2">
      <c r="A5394" s="1">
        <v>5393</v>
      </c>
      <c r="B5394" s="2" t="s">
        <v>37111</v>
      </c>
      <c r="C5394" s="2" t="s">
        <v>4096</v>
      </c>
      <c r="D5394" s="2" t="s">
        <v>2148</v>
      </c>
      <c r="E5394" s="2" t="s">
        <v>37112</v>
      </c>
      <c r="F5394" s="2" t="s">
        <v>23146</v>
      </c>
      <c r="G5394" s="2" t="s">
        <v>17591</v>
      </c>
      <c r="H5394" s="2">
        <f>1-501-352-5655</f>
        <v>-6507</v>
      </c>
      <c r="I5394" s="2" t="s">
        <v>37113</v>
      </c>
      <c r="J5394" s="3" t="s">
        <v>37114</v>
      </c>
      <c r="K5394" s="4">
        <v>44264</v>
      </c>
      <c r="L5394" s="3" t="s">
        <v>37115</v>
      </c>
    </row>
    <row r="5395" spans="1:12" x14ac:dyDescent="0.2">
      <c r="A5395" s="1">
        <v>5394</v>
      </c>
      <c r="B5395" s="2" t="s">
        <v>37116</v>
      </c>
      <c r="C5395" s="2" t="s">
        <v>10939</v>
      </c>
      <c r="D5395" s="2" t="s">
        <v>4705</v>
      </c>
      <c r="E5395" s="2" t="s">
        <v>37117</v>
      </c>
      <c r="F5395" s="2" t="s">
        <v>37118</v>
      </c>
      <c r="G5395" s="2" t="s">
        <v>2033</v>
      </c>
      <c r="H5395" s="2" t="s">
        <v>37119</v>
      </c>
      <c r="I5395" s="2" t="s">
        <v>37120</v>
      </c>
      <c r="J5395" s="3" t="s">
        <v>37121</v>
      </c>
      <c r="K5395" s="4">
        <v>44106</v>
      </c>
      <c r="L5395" s="3" t="s">
        <v>37122</v>
      </c>
    </row>
    <row r="5396" spans="1:12" x14ac:dyDescent="0.2">
      <c r="A5396" s="1">
        <v>5395</v>
      </c>
      <c r="B5396" s="2" t="s">
        <v>37123</v>
      </c>
      <c r="C5396" s="2" t="s">
        <v>4489</v>
      </c>
      <c r="D5396" s="2" t="s">
        <v>1219</v>
      </c>
      <c r="E5396" s="2" t="s">
        <v>37124</v>
      </c>
      <c r="F5396" s="2" t="s">
        <v>37125</v>
      </c>
      <c r="G5396" s="2" t="s">
        <v>162</v>
      </c>
      <c r="H5396" s="2" t="s">
        <v>37126</v>
      </c>
      <c r="I5396" s="2" t="s">
        <v>37127</v>
      </c>
      <c r="J5396" s="3" t="s">
        <v>37128</v>
      </c>
      <c r="K5396" s="4">
        <v>44082</v>
      </c>
      <c r="L5396" s="3" t="s">
        <v>10436</v>
      </c>
    </row>
    <row r="5397" spans="1:12" x14ac:dyDescent="0.2">
      <c r="A5397" s="1">
        <v>5396</v>
      </c>
      <c r="B5397" s="2" t="s">
        <v>37129</v>
      </c>
      <c r="C5397" s="2" t="s">
        <v>3011</v>
      </c>
      <c r="D5397" s="2" t="s">
        <v>4360</v>
      </c>
      <c r="E5397" s="2" t="s">
        <v>37130</v>
      </c>
      <c r="F5397" s="2" t="s">
        <v>9606</v>
      </c>
      <c r="G5397" s="2" t="s">
        <v>957</v>
      </c>
      <c r="H5397" s="2" t="s">
        <v>37131</v>
      </c>
      <c r="I5397" s="2" t="s">
        <v>37132</v>
      </c>
      <c r="J5397" s="3" t="s">
        <v>37133</v>
      </c>
      <c r="K5397" s="4">
        <v>44054</v>
      </c>
      <c r="L5397" s="3" t="s">
        <v>7234</v>
      </c>
    </row>
    <row r="5398" spans="1:12" x14ac:dyDescent="0.2">
      <c r="A5398" s="1">
        <v>5397</v>
      </c>
      <c r="B5398" s="2" t="s">
        <v>37134</v>
      </c>
      <c r="C5398" s="2" t="s">
        <v>27746</v>
      </c>
      <c r="D5398" s="2" t="s">
        <v>3260</v>
      </c>
      <c r="E5398" s="2" t="s">
        <v>14985</v>
      </c>
      <c r="F5398" s="2" t="s">
        <v>37135</v>
      </c>
      <c r="G5398" s="2" t="s">
        <v>7639</v>
      </c>
      <c r="H5398" s="2" t="s">
        <v>37136</v>
      </c>
      <c r="I5398" s="2" t="s">
        <v>37137</v>
      </c>
      <c r="J5398" s="3" t="s">
        <v>37138</v>
      </c>
      <c r="K5398" s="4">
        <v>43987</v>
      </c>
      <c r="L5398" s="3" t="s">
        <v>37139</v>
      </c>
    </row>
    <row r="5399" spans="1:12" x14ac:dyDescent="0.2">
      <c r="A5399" s="1">
        <v>5398</v>
      </c>
      <c r="B5399" s="2" t="s">
        <v>37140</v>
      </c>
      <c r="C5399" s="2" t="s">
        <v>3768</v>
      </c>
      <c r="D5399" s="2" t="s">
        <v>3467</v>
      </c>
      <c r="E5399" s="2" t="s">
        <v>37141</v>
      </c>
      <c r="F5399" s="2" t="s">
        <v>37142</v>
      </c>
      <c r="G5399" s="2" t="s">
        <v>2327</v>
      </c>
      <c r="H5399" s="2" t="s">
        <v>37143</v>
      </c>
      <c r="I5399" s="2" t="s">
        <v>37144</v>
      </c>
      <c r="J5399" s="3" t="s">
        <v>37145</v>
      </c>
      <c r="K5399" s="4">
        <v>44393</v>
      </c>
      <c r="L5399" s="3" t="s">
        <v>37146</v>
      </c>
    </row>
    <row r="5400" spans="1:12" x14ac:dyDescent="0.2">
      <c r="A5400" s="1">
        <v>5399</v>
      </c>
      <c r="B5400" s="2" t="s">
        <v>37147</v>
      </c>
      <c r="C5400" s="2" t="s">
        <v>631</v>
      </c>
      <c r="D5400" s="2" t="s">
        <v>2768</v>
      </c>
      <c r="E5400" s="2" t="s">
        <v>37148</v>
      </c>
      <c r="F5400" s="2" t="s">
        <v>37149</v>
      </c>
      <c r="G5400" s="2" t="s">
        <v>447</v>
      </c>
      <c r="H5400" s="2" t="s">
        <v>37150</v>
      </c>
      <c r="I5400" s="2" t="s">
        <v>37151</v>
      </c>
      <c r="J5400" s="3" t="s">
        <v>37152</v>
      </c>
      <c r="K5400" s="4">
        <v>44566</v>
      </c>
      <c r="L5400" s="3" t="s">
        <v>37153</v>
      </c>
    </row>
    <row r="5401" spans="1:12" x14ac:dyDescent="0.2">
      <c r="A5401" s="1">
        <v>5400</v>
      </c>
      <c r="B5401" s="2" t="s">
        <v>37154</v>
      </c>
      <c r="C5401" s="2" t="s">
        <v>2798</v>
      </c>
      <c r="D5401" s="2" t="s">
        <v>2148</v>
      </c>
      <c r="E5401" s="2" t="s">
        <v>37155</v>
      </c>
      <c r="F5401" s="2" t="s">
        <v>7006</v>
      </c>
      <c r="G5401" s="2" t="s">
        <v>5163</v>
      </c>
      <c r="H5401" s="2" t="s">
        <v>37156</v>
      </c>
      <c r="I5401" s="2" t="s">
        <v>37157</v>
      </c>
      <c r="J5401" s="3" t="s">
        <v>37158</v>
      </c>
      <c r="K5401" s="4">
        <v>44575</v>
      </c>
      <c r="L5401" s="3" t="s">
        <v>37159</v>
      </c>
    </row>
    <row r="5402" spans="1:12" x14ac:dyDescent="0.2">
      <c r="A5402" s="1">
        <v>5401</v>
      </c>
      <c r="B5402" s="2" t="s">
        <v>37160</v>
      </c>
      <c r="C5402" s="2" t="s">
        <v>2021</v>
      </c>
      <c r="D5402" s="2" t="s">
        <v>2012</v>
      </c>
      <c r="E5402" s="2" t="s">
        <v>37161</v>
      </c>
      <c r="F5402" s="2" t="s">
        <v>5777</v>
      </c>
      <c r="G5402" s="2" t="s">
        <v>1013</v>
      </c>
      <c r="H5402" s="2" t="s">
        <v>37162</v>
      </c>
      <c r="I5402" s="2" t="s">
        <v>37163</v>
      </c>
      <c r="J5402" s="3" t="s">
        <v>37164</v>
      </c>
      <c r="K5402" s="4">
        <v>44623</v>
      </c>
      <c r="L5402" s="3" t="s">
        <v>37165</v>
      </c>
    </row>
    <row r="5403" spans="1:12" x14ac:dyDescent="0.2">
      <c r="A5403" s="1">
        <v>5402</v>
      </c>
      <c r="B5403" s="2" t="s">
        <v>37166</v>
      </c>
      <c r="C5403" s="2" t="s">
        <v>5791</v>
      </c>
      <c r="D5403" s="2" t="s">
        <v>4932</v>
      </c>
      <c r="E5403" s="2" t="s">
        <v>37167</v>
      </c>
      <c r="F5403" s="2" t="s">
        <v>37168</v>
      </c>
      <c r="G5403" s="2" t="s">
        <v>369</v>
      </c>
      <c r="H5403" s="2" t="s">
        <v>37169</v>
      </c>
      <c r="I5403" s="2" t="s">
        <v>37170</v>
      </c>
      <c r="J5403" s="3" t="s">
        <v>37171</v>
      </c>
      <c r="K5403" s="4">
        <v>44552</v>
      </c>
      <c r="L5403" s="3" t="s">
        <v>37172</v>
      </c>
    </row>
    <row r="5404" spans="1:12" x14ac:dyDescent="0.2">
      <c r="A5404" s="1">
        <v>5403</v>
      </c>
      <c r="B5404" s="2" t="s">
        <v>37173</v>
      </c>
      <c r="C5404" s="2" t="s">
        <v>4413</v>
      </c>
      <c r="D5404" s="2" t="s">
        <v>6786</v>
      </c>
      <c r="E5404" s="2" t="s">
        <v>37174</v>
      </c>
      <c r="F5404" s="2" t="s">
        <v>37175</v>
      </c>
      <c r="G5404" s="2" t="s">
        <v>1591</v>
      </c>
      <c r="H5404" s="2" t="s">
        <v>37176</v>
      </c>
      <c r="I5404" s="2" t="s">
        <v>37177</v>
      </c>
      <c r="J5404" s="3" t="s">
        <v>37178</v>
      </c>
      <c r="K5404" s="4">
        <v>44171</v>
      </c>
      <c r="L5404" s="3" t="s">
        <v>37179</v>
      </c>
    </row>
    <row r="5405" spans="1:12" x14ac:dyDescent="0.2">
      <c r="A5405" s="1">
        <v>5404</v>
      </c>
      <c r="B5405" s="2" t="s">
        <v>37180</v>
      </c>
      <c r="C5405" s="2" t="s">
        <v>6024</v>
      </c>
      <c r="D5405" s="2" t="s">
        <v>4097</v>
      </c>
      <c r="E5405" s="2" t="s">
        <v>37181</v>
      </c>
      <c r="F5405" s="2" t="s">
        <v>37182</v>
      </c>
      <c r="G5405" s="2" t="s">
        <v>17591</v>
      </c>
      <c r="H5405" s="2" t="s">
        <v>37183</v>
      </c>
      <c r="I5405" s="2" t="s">
        <v>37184</v>
      </c>
      <c r="J5405" s="3" t="s">
        <v>37185</v>
      </c>
      <c r="K5405" s="4">
        <v>44531</v>
      </c>
      <c r="L5405" s="3" t="s">
        <v>37186</v>
      </c>
    </row>
    <row r="5406" spans="1:12" x14ac:dyDescent="0.2">
      <c r="A5406" s="1">
        <v>5405</v>
      </c>
      <c r="B5406" s="2" t="s">
        <v>37187</v>
      </c>
      <c r="C5406" s="2" t="s">
        <v>3020</v>
      </c>
      <c r="D5406" s="2" t="s">
        <v>12818</v>
      </c>
      <c r="E5406" s="2" t="s">
        <v>37188</v>
      </c>
      <c r="F5406" s="2" t="s">
        <v>37189</v>
      </c>
      <c r="G5406" s="2" t="s">
        <v>257</v>
      </c>
      <c r="H5406" s="2" t="s">
        <v>37190</v>
      </c>
      <c r="I5406" s="2">
        <f>1-383-429-3704</f>
        <v>-4515</v>
      </c>
      <c r="J5406" s="3" t="s">
        <v>37191</v>
      </c>
      <c r="K5406" s="4">
        <v>44214</v>
      </c>
      <c r="L5406" s="3" t="s">
        <v>37192</v>
      </c>
    </row>
    <row r="5407" spans="1:12" x14ac:dyDescent="0.2">
      <c r="A5407" s="1">
        <v>5406</v>
      </c>
      <c r="B5407" s="2" t="s">
        <v>37193</v>
      </c>
      <c r="C5407" s="2" t="s">
        <v>631</v>
      </c>
      <c r="D5407" s="2" t="s">
        <v>1236</v>
      </c>
      <c r="E5407" s="2" t="s">
        <v>37194</v>
      </c>
      <c r="F5407" s="2" t="s">
        <v>37195</v>
      </c>
      <c r="G5407" s="2" t="s">
        <v>1702</v>
      </c>
      <c r="H5407" s="2" t="s">
        <v>37196</v>
      </c>
      <c r="I5407" s="2" t="s">
        <v>37197</v>
      </c>
      <c r="J5407" s="3" t="s">
        <v>37198</v>
      </c>
      <c r="K5407" s="4">
        <v>44272</v>
      </c>
      <c r="L5407" s="3" t="s">
        <v>37199</v>
      </c>
    </row>
    <row r="5408" spans="1:12" x14ac:dyDescent="0.2">
      <c r="A5408" s="1">
        <v>5407</v>
      </c>
      <c r="B5408" s="2" t="s">
        <v>37200</v>
      </c>
      <c r="C5408" s="2" t="s">
        <v>4870</v>
      </c>
      <c r="D5408" s="2" t="s">
        <v>10160</v>
      </c>
      <c r="E5408" s="2" t="s">
        <v>37201</v>
      </c>
      <c r="F5408" s="2" t="s">
        <v>15524</v>
      </c>
      <c r="G5408" s="2" t="s">
        <v>1730</v>
      </c>
      <c r="H5408" s="2" t="s">
        <v>37202</v>
      </c>
      <c r="I5408" s="2" t="s">
        <v>37203</v>
      </c>
      <c r="J5408" s="3" t="s">
        <v>37204</v>
      </c>
      <c r="K5408" s="4">
        <v>44144</v>
      </c>
      <c r="L5408" s="3" t="s">
        <v>37205</v>
      </c>
    </row>
    <row r="5409" spans="1:12" x14ac:dyDescent="0.2">
      <c r="A5409" s="1">
        <v>5408</v>
      </c>
      <c r="B5409" s="2" t="s">
        <v>37206</v>
      </c>
      <c r="C5409" s="2" t="s">
        <v>2640</v>
      </c>
      <c r="D5409" s="2" t="s">
        <v>2476</v>
      </c>
      <c r="E5409" s="2" t="s">
        <v>37207</v>
      </c>
      <c r="F5409" s="2" t="s">
        <v>37208</v>
      </c>
      <c r="G5409" s="2" t="s">
        <v>723</v>
      </c>
      <c r="H5409" s="2" t="s">
        <v>37209</v>
      </c>
      <c r="I5409" s="2" t="s">
        <v>37210</v>
      </c>
      <c r="J5409" s="3" t="s">
        <v>37211</v>
      </c>
      <c r="K5409" s="4">
        <v>44009</v>
      </c>
      <c r="L5409" s="3" t="s">
        <v>37212</v>
      </c>
    </row>
    <row r="5410" spans="1:12" x14ac:dyDescent="0.2">
      <c r="A5410" s="1">
        <v>5409</v>
      </c>
      <c r="B5410" s="2" t="s">
        <v>37213</v>
      </c>
      <c r="C5410" s="2" t="s">
        <v>3484</v>
      </c>
      <c r="D5410" s="2" t="s">
        <v>2815</v>
      </c>
      <c r="E5410" s="2" t="s">
        <v>15067</v>
      </c>
      <c r="F5410" s="2" t="s">
        <v>37214</v>
      </c>
      <c r="G5410" s="2" t="s">
        <v>4267</v>
      </c>
      <c r="H5410" s="2" t="s">
        <v>37215</v>
      </c>
      <c r="I5410" s="2" t="s">
        <v>37216</v>
      </c>
      <c r="J5410" s="3" t="s">
        <v>37217</v>
      </c>
      <c r="K5410" s="4">
        <v>44660</v>
      </c>
      <c r="L5410" s="3" t="s">
        <v>37218</v>
      </c>
    </row>
    <row r="5411" spans="1:12" x14ac:dyDescent="0.2">
      <c r="A5411" s="1">
        <v>5410</v>
      </c>
      <c r="B5411" s="2" t="s">
        <v>37219</v>
      </c>
      <c r="C5411" s="2" t="s">
        <v>2493</v>
      </c>
      <c r="D5411" s="2" t="s">
        <v>1055</v>
      </c>
      <c r="E5411" s="2" t="s">
        <v>37220</v>
      </c>
      <c r="F5411" s="2" t="s">
        <v>37221</v>
      </c>
      <c r="G5411" s="2" t="s">
        <v>3015</v>
      </c>
      <c r="H5411" s="2" t="s">
        <v>37222</v>
      </c>
      <c r="I5411" s="2" t="s">
        <v>37223</v>
      </c>
      <c r="J5411" s="3" t="s">
        <v>37224</v>
      </c>
      <c r="K5411" s="4">
        <v>44536</v>
      </c>
      <c r="L5411" s="3" t="s">
        <v>37225</v>
      </c>
    </row>
    <row r="5412" spans="1:12" x14ac:dyDescent="0.2">
      <c r="A5412" s="1">
        <v>5411</v>
      </c>
      <c r="B5412" s="2" t="s">
        <v>37226</v>
      </c>
      <c r="C5412" s="2" t="s">
        <v>8219</v>
      </c>
      <c r="D5412" s="2" t="s">
        <v>13386</v>
      </c>
      <c r="E5412" s="2" t="s">
        <v>37227</v>
      </c>
      <c r="F5412" s="2" t="s">
        <v>8185</v>
      </c>
      <c r="G5412" s="2" t="s">
        <v>882</v>
      </c>
      <c r="H5412" s="2" t="s">
        <v>37228</v>
      </c>
      <c r="I5412" s="2">
        <f>1-887-257-8645</f>
        <v>-9788</v>
      </c>
      <c r="J5412" s="3" t="s">
        <v>37229</v>
      </c>
      <c r="K5412" s="4">
        <v>43953</v>
      </c>
      <c r="L5412" s="3" t="s">
        <v>1432</v>
      </c>
    </row>
    <row r="5413" spans="1:12" x14ac:dyDescent="0.2">
      <c r="A5413" s="1">
        <v>5412</v>
      </c>
      <c r="B5413" s="2" t="s">
        <v>37230</v>
      </c>
      <c r="C5413" s="2" t="s">
        <v>14925</v>
      </c>
      <c r="D5413" s="2" t="s">
        <v>3334</v>
      </c>
      <c r="E5413" s="2" t="s">
        <v>3402</v>
      </c>
      <c r="F5413" s="2" t="s">
        <v>3754</v>
      </c>
      <c r="G5413" s="2" t="s">
        <v>1627</v>
      </c>
      <c r="H5413" s="2" t="s">
        <v>37231</v>
      </c>
      <c r="I5413" s="2" t="s">
        <v>37232</v>
      </c>
      <c r="J5413" s="3" t="s">
        <v>37233</v>
      </c>
      <c r="K5413" s="4">
        <v>44172</v>
      </c>
      <c r="L5413" s="3" t="s">
        <v>37234</v>
      </c>
    </row>
    <row r="5414" spans="1:12" x14ac:dyDescent="0.2">
      <c r="A5414" s="1">
        <v>5413</v>
      </c>
      <c r="B5414" s="2" t="s">
        <v>37235</v>
      </c>
      <c r="C5414" s="2" t="s">
        <v>5767</v>
      </c>
      <c r="D5414" s="2" t="s">
        <v>5398</v>
      </c>
      <c r="E5414" s="2" t="s">
        <v>37236</v>
      </c>
      <c r="F5414" s="2" t="s">
        <v>37237</v>
      </c>
      <c r="G5414" s="2" t="s">
        <v>1005</v>
      </c>
      <c r="H5414" s="2">
        <f>1-568-310-9711</f>
        <v>-10588</v>
      </c>
      <c r="I5414" s="2" t="s">
        <v>37238</v>
      </c>
      <c r="J5414" s="3" t="s">
        <v>37239</v>
      </c>
      <c r="K5414" s="4">
        <v>43940</v>
      </c>
      <c r="L5414" s="3" t="s">
        <v>37240</v>
      </c>
    </row>
    <row r="5415" spans="1:12" x14ac:dyDescent="0.2">
      <c r="A5415" s="1">
        <v>5414</v>
      </c>
      <c r="B5415" s="2" t="s">
        <v>37241</v>
      </c>
      <c r="C5415" s="2" t="s">
        <v>6206</v>
      </c>
      <c r="D5415" s="2" t="s">
        <v>1954</v>
      </c>
      <c r="E5415" s="2" t="s">
        <v>37242</v>
      </c>
      <c r="F5415" s="2" t="s">
        <v>37243</v>
      </c>
      <c r="G5415" s="2" t="s">
        <v>125</v>
      </c>
      <c r="H5415" s="2">
        <v>7651722701</v>
      </c>
      <c r="I5415" s="2" t="s">
        <v>37244</v>
      </c>
      <c r="J5415" s="3" t="s">
        <v>37245</v>
      </c>
      <c r="K5415" s="4">
        <v>44187</v>
      </c>
      <c r="L5415" s="3" t="s">
        <v>3962</v>
      </c>
    </row>
    <row r="5416" spans="1:12" x14ac:dyDescent="0.2">
      <c r="A5416" s="1">
        <v>5415</v>
      </c>
      <c r="B5416" s="2" t="s">
        <v>37246</v>
      </c>
      <c r="C5416" s="2" t="s">
        <v>3505</v>
      </c>
      <c r="D5416" s="2" t="s">
        <v>19448</v>
      </c>
      <c r="E5416" s="2" t="s">
        <v>37247</v>
      </c>
      <c r="F5416" s="2" t="s">
        <v>37248</v>
      </c>
      <c r="G5416" s="2" t="s">
        <v>1801</v>
      </c>
      <c r="H5416" s="2" t="s">
        <v>37249</v>
      </c>
      <c r="I5416" s="2" t="s">
        <v>37250</v>
      </c>
      <c r="J5416" s="3" t="s">
        <v>37251</v>
      </c>
      <c r="K5416" s="4">
        <v>44661</v>
      </c>
      <c r="L5416" s="3" t="s">
        <v>37252</v>
      </c>
    </row>
    <row r="5417" spans="1:12" x14ac:dyDescent="0.2">
      <c r="A5417" s="1">
        <v>5416</v>
      </c>
      <c r="B5417" s="2" t="s">
        <v>37253</v>
      </c>
      <c r="C5417" s="2" t="s">
        <v>5518</v>
      </c>
      <c r="D5417" s="2" t="s">
        <v>18332</v>
      </c>
      <c r="E5417" s="2" t="s">
        <v>37254</v>
      </c>
      <c r="F5417" s="2" t="s">
        <v>13031</v>
      </c>
      <c r="G5417" s="2" t="s">
        <v>3649</v>
      </c>
      <c r="H5417" s="2" t="s">
        <v>37255</v>
      </c>
      <c r="I5417" s="2" t="s">
        <v>37256</v>
      </c>
      <c r="J5417" s="3" t="s">
        <v>37257</v>
      </c>
      <c r="K5417" s="4">
        <v>44534</v>
      </c>
      <c r="L5417" s="3" t="s">
        <v>37258</v>
      </c>
    </row>
    <row r="5418" spans="1:12" x14ac:dyDescent="0.2">
      <c r="A5418" s="1">
        <v>5417</v>
      </c>
      <c r="B5418" s="2" t="s">
        <v>37259</v>
      </c>
      <c r="C5418" s="2" t="s">
        <v>775</v>
      </c>
      <c r="D5418" s="2" t="s">
        <v>3166</v>
      </c>
      <c r="E5418" s="2" t="s">
        <v>37260</v>
      </c>
      <c r="F5418" s="2" t="s">
        <v>37261</v>
      </c>
      <c r="G5418" s="2" t="s">
        <v>7345</v>
      </c>
      <c r="H5418" s="2" t="s">
        <v>37262</v>
      </c>
      <c r="I5418" s="2" t="s">
        <v>37263</v>
      </c>
      <c r="J5418" s="3" t="s">
        <v>37264</v>
      </c>
      <c r="K5418" s="4">
        <v>43876</v>
      </c>
      <c r="L5418" s="3" t="s">
        <v>37265</v>
      </c>
    </row>
    <row r="5419" spans="1:12" x14ac:dyDescent="0.2">
      <c r="A5419" s="1">
        <v>5418</v>
      </c>
      <c r="B5419" s="2" t="s">
        <v>37266</v>
      </c>
      <c r="C5419" s="2" t="s">
        <v>756</v>
      </c>
      <c r="D5419" s="2" t="s">
        <v>9104</v>
      </c>
      <c r="E5419" s="2" t="s">
        <v>37267</v>
      </c>
      <c r="F5419" s="2" t="s">
        <v>37268</v>
      </c>
      <c r="G5419" s="2" t="s">
        <v>2033</v>
      </c>
      <c r="H5419" s="2" t="s">
        <v>37269</v>
      </c>
      <c r="I5419" s="2">
        <f>1-527-873-897</f>
        <v>-2296</v>
      </c>
      <c r="J5419" s="3" t="s">
        <v>37270</v>
      </c>
      <c r="K5419" s="4">
        <v>43840</v>
      </c>
      <c r="L5419" s="3" t="s">
        <v>37271</v>
      </c>
    </row>
    <row r="5420" spans="1:12" x14ac:dyDescent="0.2">
      <c r="A5420" s="1">
        <v>5419</v>
      </c>
      <c r="B5420" s="2" t="s">
        <v>37272</v>
      </c>
      <c r="C5420" s="2" t="s">
        <v>2554</v>
      </c>
      <c r="D5420" s="2" t="s">
        <v>5358</v>
      </c>
      <c r="E5420" s="2" t="s">
        <v>37273</v>
      </c>
      <c r="F5420" s="2" t="s">
        <v>27008</v>
      </c>
      <c r="G5420" s="2" t="s">
        <v>2255</v>
      </c>
      <c r="H5420" s="2" t="s">
        <v>37274</v>
      </c>
      <c r="I5420" s="2">
        <v>6501417831</v>
      </c>
      <c r="J5420" s="3" t="s">
        <v>37275</v>
      </c>
      <c r="K5420" s="4">
        <v>43958</v>
      </c>
      <c r="L5420" s="3" t="s">
        <v>37276</v>
      </c>
    </row>
    <row r="5421" spans="1:12" x14ac:dyDescent="0.2">
      <c r="A5421" s="1">
        <v>5420</v>
      </c>
      <c r="B5421" s="2" t="s">
        <v>37277</v>
      </c>
      <c r="C5421" s="2" t="s">
        <v>1807</v>
      </c>
      <c r="D5421" s="2" t="s">
        <v>1486</v>
      </c>
      <c r="E5421" s="2" t="s">
        <v>37278</v>
      </c>
      <c r="F5421" s="2" t="s">
        <v>37279</v>
      </c>
      <c r="G5421" s="2" t="s">
        <v>237</v>
      </c>
      <c r="H5421" s="2" t="s">
        <v>37280</v>
      </c>
      <c r="I5421" s="2" t="s">
        <v>37281</v>
      </c>
      <c r="J5421" s="3" t="s">
        <v>37282</v>
      </c>
      <c r="K5421" s="4">
        <v>44571</v>
      </c>
      <c r="L5421" s="3" t="s">
        <v>37283</v>
      </c>
    </row>
    <row r="5422" spans="1:12" x14ac:dyDescent="0.2">
      <c r="A5422" s="1">
        <v>5421</v>
      </c>
      <c r="B5422" s="2" t="s">
        <v>37284</v>
      </c>
      <c r="C5422" s="2" t="s">
        <v>3920</v>
      </c>
      <c r="D5422" s="2" t="s">
        <v>4123</v>
      </c>
      <c r="E5422" s="2" t="s">
        <v>37285</v>
      </c>
      <c r="F5422" s="2" t="s">
        <v>37286</v>
      </c>
      <c r="G5422" s="2" t="s">
        <v>82</v>
      </c>
      <c r="H5422" s="2" t="s">
        <v>37287</v>
      </c>
      <c r="I5422" s="2" t="s">
        <v>37288</v>
      </c>
      <c r="J5422" s="3" t="s">
        <v>37289</v>
      </c>
      <c r="K5422" s="4">
        <v>44132</v>
      </c>
      <c r="L5422" s="3" t="s">
        <v>37290</v>
      </c>
    </row>
    <row r="5423" spans="1:12" x14ac:dyDescent="0.2">
      <c r="A5423" s="1">
        <v>5422</v>
      </c>
      <c r="B5423" s="2" t="s">
        <v>37291</v>
      </c>
      <c r="C5423" s="2" t="s">
        <v>7945</v>
      </c>
      <c r="D5423" s="2" t="s">
        <v>4123</v>
      </c>
      <c r="E5423" s="2" t="s">
        <v>37292</v>
      </c>
      <c r="F5423" s="2" t="s">
        <v>33303</v>
      </c>
      <c r="G5423" s="2" t="s">
        <v>54</v>
      </c>
      <c r="H5423" s="2" t="s">
        <v>37293</v>
      </c>
      <c r="I5423" s="2" t="s">
        <v>37294</v>
      </c>
      <c r="J5423" s="3" t="s">
        <v>37295</v>
      </c>
      <c r="K5423" s="4">
        <v>44569</v>
      </c>
      <c r="L5423" s="3" t="s">
        <v>37296</v>
      </c>
    </row>
    <row r="5424" spans="1:12" x14ac:dyDescent="0.2">
      <c r="A5424" s="1">
        <v>5423</v>
      </c>
      <c r="B5424" s="2" t="s">
        <v>37297</v>
      </c>
      <c r="C5424" s="2" t="s">
        <v>5423</v>
      </c>
      <c r="D5424" s="2" t="s">
        <v>3692</v>
      </c>
      <c r="E5424" s="2" t="s">
        <v>37298</v>
      </c>
      <c r="F5424" s="2" t="s">
        <v>37299</v>
      </c>
      <c r="G5424" s="2" t="s">
        <v>2080</v>
      </c>
      <c r="H5424" s="2" t="s">
        <v>37300</v>
      </c>
      <c r="I5424" s="2" t="s">
        <v>37301</v>
      </c>
      <c r="J5424" s="3" t="s">
        <v>37302</v>
      </c>
      <c r="K5424" s="4">
        <v>44030</v>
      </c>
      <c r="L5424" s="3" t="s">
        <v>22416</v>
      </c>
    </row>
    <row r="5425" spans="1:12" x14ac:dyDescent="0.2">
      <c r="A5425" s="1">
        <v>5424</v>
      </c>
      <c r="B5425" s="5" t="s">
        <v>37303</v>
      </c>
      <c r="C5425" s="2" t="s">
        <v>1726</v>
      </c>
      <c r="D5425" s="2" t="s">
        <v>9923</v>
      </c>
      <c r="E5425" s="2" t="s">
        <v>37304</v>
      </c>
      <c r="F5425" s="2" t="s">
        <v>37305</v>
      </c>
      <c r="G5425" s="2" t="s">
        <v>82</v>
      </c>
      <c r="H5425" s="2" t="s">
        <v>37306</v>
      </c>
      <c r="I5425" s="2" t="s">
        <v>37307</v>
      </c>
      <c r="J5425" s="3" t="s">
        <v>37308</v>
      </c>
      <c r="K5425" s="4">
        <v>44078</v>
      </c>
      <c r="L5425" s="3" t="s">
        <v>37309</v>
      </c>
    </row>
    <row r="5426" spans="1:12" x14ac:dyDescent="0.2">
      <c r="A5426" s="1">
        <v>5425</v>
      </c>
      <c r="B5426" s="2" t="s">
        <v>37310</v>
      </c>
      <c r="C5426" s="2" t="s">
        <v>2890</v>
      </c>
      <c r="D5426" s="2" t="s">
        <v>9309</v>
      </c>
      <c r="E5426" s="2" t="s">
        <v>37311</v>
      </c>
      <c r="F5426" s="2" t="s">
        <v>37312</v>
      </c>
      <c r="G5426" s="2" t="s">
        <v>378</v>
      </c>
      <c r="H5426" s="2" t="s">
        <v>37313</v>
      </c>
      <c r="I5426" s="2" t="s">
        <v>37314</v>
      </c>
      <c r="J5426" s="3" t="s">
        <v>37315</v>
      </c>
      <c r="K5426" s="4">
        <v>44425</v>
      </c>
      <c r="L5426" s="3" t="s">
        <v>32409</v>
      </c>
    </row>
    <row r="5427" spans="1:12" x14ac:dyDescent="0.2">
      <c r="A5427" s="1">
        <v>5426</v>
      </c>
      <c r="B5427" s="2" t="s">
        <v>37316</v>
      </c>
      <c r="C5427" s="2" t="s">
        <v>443</v>
      </c>
      <c r="D5427" s="2" t="s">
        <v>16149</v>
      </c>
      <c r="E5427" s="2" t="s">
        <v>37317</v>
      </c>
      <c r="F5427" s="2" t="s">
        <v>37318</v>
      </c>
      <c r="G5427" s="2" t="s">
        <v>2182</v>
      </c>
      <c r="H5427" s="2" t="s">
        <v>37319</v>
      </c>
      <c r="I5427" s="2" t="s">
        <v>37320</v>
      </c>
      <c r="J5427" s="3" t="s">
        <v>37321</v>
      </c>
      <c r="K5427" s="4">
        <v>44120</v>
      </c>
      <c r="L5427" s="3" t="s">
        <v>37322</v>
      </c>
    </row>
    <row r="5428" spans="1:12" x14ac:dyDescent="0.2">
      <c r="A5428" s="1">
        <v>5427</v>
      </c>
      <c r="B5428" s="2" t="s">
        <v>37323</v>
      </c>
      <c r="C5428" s="2" t="s">
        <v>14603</v>
      </c>
      <c r="D5428" s="2" t="s">
        <v>33151</v>
      </c>
      <c r="E5428" s="2" t="s">
        <v>37324</v>
      </c>
      <c r="F5428" s="2" t="s">
        <v>37325</v>
      </c>
      <c r="G5428" s="2" t="s">
        <v>237</v>
      </c>
      <c r="H5428" s="2" t="s">
        <v>37326</v>
      </c>
      <c r="I5428" s="2" t="s">
        <v>37327</v>
      </c>
      <c r="J5428" s="3" t="s">
        <v>37328</v>
      </c>
      <c r="K5428" s="4">
        <v>44178</v>
      </c>
      <c r="L5428" s="3" t="s">
        <v>37329</v>
      </c>
    </row>
    <row r="5429" spans="1:12" x14ac:dyDescent="0.2">
      <c r="A5429" s="1">
        <v>5428</v>
      </c>
      <c r="B5429" s="2" t="s">
        <v>37330</v>
      </c>
      <c r="C5429" s="2" t="s">
        <v>6873</v>
      </c>
      <c r="D5429" s="2" t="s">
        <v>78</v>
      </c>
      <c r="E5429" s="2" t="s">
        <v>37331</v>
      </c>
      <c r="F5429" s="2" t="s">
        <v>37332</v>
      </c>
      <c r="G5429" s="2" t="s">
        <v>1591</v>
      </c>
      <c r="H5429" s="2" t="s">
        <v>37333</v>
      </c>
      <c r="I5429" s="2">
        <v>6847345101</v>
      </c>
      <c r="J5429" s="3" t="s">
        <v>37334</v>
      </c>
      <c r="K5429" s="4">
        <v>44648</v>
      </c>
      <c r="L5429" s="3" t="s">
        <v>37335</v>
      </c>
    </row>
    <row r="5430" spans="1:12" x14ac:dyDescent="0.2">
      <c r="A5430" s="1">
        <v>5429</v>
      </c>
      <c r="B5430" s="2" t="s">
        <v>37336</v>
      </c>
      <c r="C5430" s="2" t="s">
        <v>4406</v>
      </c>
      <c r="D5430" s="2" t="s">
        <v>10982</v>
      </c>
      <c r="E5430" s="2" t="s">
        <v>37337</v>
      </c>
      <c r="F5430" s="2" t="s">
        <v>37338</v>
      </c>
      <c r="G5430" s="2" t="s">
        <v>1846</v>
      </c>
      <c r="H5430" s="2" t="s">
        <v>37339</v>
      </c>
      <c r="I5430" s="2">
        <v>3159354157</v>
      </c>
      <c r="J5430" s="3" t="s">
        <v>37340</v>
      </c>
      <c r="K5430" s="4">
        <v>44143</v>
      </c>
      <c r="L5430" s="3" t="s">
        <v>37341</v>
      </c>
    </row>
    <row r="5431" spans="1:12" x14ac:dyDescent="0.2">
      <c r="A5431" s="1">
        <v>5430</v>
      </c>
      <c r="B5431" s="2" t="s">
        <v>37342</v>
      </c>
      <c r="C5431" s="2" t="s">
        <v>20504</v>
      </c>
      <c r="D5431" s="2" t="s">
        <v>7952</v>
      </c>
      <c r="E5431" s="2" t="s">
        <v>17403</v>
      </c>
      <c r="F5431" s="2" t="s">
        <v>37343</v>
      </c>
      <c r="G5431" s="2" t="s">
        <v>750</v>
      </c>
      <c r="H5431" s="2" t="s">
        <v>37344</v>
      </c>
      <c r="I5431" s="2">
        <v>7457648434</v>
      </c>
      <c r="J5431" s="3" t="s">
        <v>37345</v>
      </c>
      <c r="K5431" s="4">
        <v>44653</v>
      </c>
      <c r="L5431" s="3" t="s">
        <v>37346</v>
      </c>
    </row>
    <row r="5432" spans="1:12" x14ac:dyDescent="0.2">
      <c r="A5432" s="1">
        <v>5431</v>
      </c>
      <c r="B5432" s="2" t="s">
        <v>37347</v>
      </c>
      <c r="C5432" s="2" t="s">
        <v>2029</v>
      </c>
      <c r="D5432" s="2" t="s">
        <v>33462</v>
      </c>
      <c r="E5432" s="2" t="s">
        <v>37348</v>
      </c>
      <c r="F5432" s="2" t="s">
        <v>37349</v>
      </c>
      <c r="G5432" s="2" t="s">
        <v>134</v>
      </c>
      <c r="H5432" s="2" t="s">
        <v>37350</v>
      </c>
      <c r="I5432" s="2" t="s">
        <v>37351</v>
      </c>
      <c r="J5432" s="3" t="s">
        <v>37352</v>
      </c>
      <c r="K5432" s="4">
        <v>44380</v>
      </c>
      <c r="L5432" s="3" t="s">
        <v>37353</v>
      </c>
    </row>
    <row r="5433" spans="1:12" x14ac:dyDescent="0.2">
      <c r="A5433" s="1">
        <v>5432</v>
      </c>
      <c r="B5433" s="2" t="s">
        <v>37354</v>
      </c>
      <c r="C5433" s="2" t="s">
        <v>9089</v>
      </c>
      <c r="D5433" s="2" t="s">
        <v>11371</v>
      </c>
      <c r="E5433" s="2" t="s">
        <v>37355</v>
      </c>
      <c r="F5433" s="2" t="s">
        <v>37356</v>
      </c>
      <c r="G5433" s="2" t="s">
        <v>1674</v>
      </c>
      <c r="H5433" s="2" t="s">
        <v>37357</v>
      </c>
      <c r="I5433" s="2" t="s">
        <v>37358</v>
      </c>
      <c r="J5433" s="3" t="s">
        <v>37359</v>
      </c>
      <c r="K5433" s="4">
        <v>44703</v>
      </c>
      <c r="L5433" s="3" t="s">
        <v>37360</v>
      </c>
    </row>
    <row r="5434" spans="1:12" x14ac:dyDescent="0.2">
      <c r="A5434" s="1">
        <v>5433</v>
      </c>
      <c r="B5434" s="2" t="s">
        <v>37361</v>
      </c>
      <c r="C5434" s="2" t="s">
        <v>8889</v>
      </c>
      <c r="D5434" s="2" t="s">
        <v>1128</v>
      </c>
      <c r="E5434" s="2" t="s">
        <v>37362</v>
      </c>
      <c r="F5434" s="2" t="s">
        <v>37363</v>
      </c>
      <c r="G5434" s="2" t="s">
        <v>4492</v>
      </c>
      <c r="H5434" s="2" t="s">
        <v>37364</v>
      </c>
      <c r="I5434" s="2" t="s">
        <v>37365</v>
      </c>
      <c r="J5434" s="3" t="s">
        <v>37366</v>
      </c>
      <c r="K5434" s="4">
        <v>44405</v>
      </c>
      <c r="L5434" s="3" t="s">
        <v>10399</v>
      </c>
    </row>
    <row r="5435" spans="1:12" x14ac:dyDescent="0.2">
      <c r="A5435" s="1">
        <v>5434</v>
      </c>
      <c r="B5435" s="2" t="s">
        <v>37367</v>
      </c>
      <c r="C5435" s="2" t="s">
        <v>3147</v>
      </c>
      <c r="D5435" s="2" t="s">
        <v>7121</v>
      </c>
      <c r="E5435" s="2" t="s">
        <v>37368</v>
      </c>
      <c r="F5435" s="2" t="s">
        <v>37369</v>
      </c>
      <c r="G5435" s="2" t="s">
        <v>1168</v>
      </c>
      <c r="H5435" s="2" t="s">
        <v>37370</v>
      </c>
      <c r="I5435" s="2" t="s">
        <v>37371</v>
      </c>
      <c r="J5435" s="3" t="s">
        <v>37372</v>
      </c>
      <c r="K5435" s="4">
        <v>44535</v>
      </c>
      <c r="L5435" s="3" t="s">
        <v>37373</v>
      </c>
    </row>
    <row r="5436" spans="1:12" x14ac:dyDescent="0.2">
      <c r="A5436" s="1">
        <v>5435</v>
      </c>
      <c r="B5436" s="2" t="s">
        <v>37374</v>
      </c>
      <c r="C5436" s="2" t="s">
        <v>2057</v>
      </c>
      <c r="D5436" s="2" t="s">
        <v>327</v>
      </c>
      <c r="E5436" s="2" t="s">
        <v>37375</v>
      </c>
      <c r="F5436" s="2" t="s">
        <v>37376</v>
      </c>
      <c r="G5436" s="2" t="s">
        <v>920</v>
      </c>
      <c r="H5436" s="2" t="s">
        <v>37377</v>
      </c>
      <c r="I5436" s="2" t="s">
        <v>37378</v>
      </c>
      <c r="J5436" s="3" t="s">
        <v>37379</v>
      </c>
      <c r="K5436" s="4">
        <v>44476</v>
      </c>
      <c r="L5436" s="3" t="s">
        <v>8813</v>
      </c>
    </row>
    <row r="5437" spans="1:12" x14ac:dyDescent="0.2">
      <c r="A5437" s="1">
        <v>5436</v>
      </c>
      <c r="B5437" s="2" t="s">
        <v>37380</v>
      </c>
      <c r="C5437" s="2" t="s">
        <v>4048</v>
      </c>
      <c r="D5437" s="2" t="s">
        <v>4271</v>
      </c>
      <c r="E5437" s="2" t="s">
        <v>37381</v>
      </c>
      <c r="F5437" s="2" t="s">
        <v>37382</v>
      </c>
      <c r="G5437" s="2" t="s">
        <v>44</v>
      </c>
      <c r="H5437" s="2" t="s">
        <v>37383</v>
      </c>
      <c r="I5437" s="2" t="s">
        <v>37384</v>
      </c>
      <c r="J5437" s="3" t="s">
        <v>37385</v>
      </c>
      <c r="K5437" s="4">
        <v>44333</v>
      </c>
      <c r="L5437" s="3" t="s">
        <v>37386</v>
      </c>
    </row>
    <row r="5438" spans="1:12" x14ac:dyDescent="0.2">
      <c r="A5438" s="1">
        <v>5437</v>
      </c>
      <c r="B5438" s="2" t="s">
        <v>37387</v>
      </c>
      <c r="C5438" s="2" t="s">
        <v>13198</v>
      </c>
      <c r="D5438" s="2" t="s">
        <v>4814</v>
      </c>
      <c r="E5438" s="2" t="s">
        <v>37388</v>
      </c>
      <c r="F5438" s="2" t="s">
        <v>37389</v>
      </c>
      <c r="G5438" s="2" t="s">
        <v>108</v>
      </c>
      <c r="H5438" s="2" t="s">
        <v>37390</v>
      </c>
      <c r="I5438" s="2" t="s">
        <v>37391</v>
      </c>
      <c r="J5438" s="3" t="s">
        <v>37392</v>
      </c>
      <c r="K5438" s="4">
        <v>44469</v>
      </c>
      <c r="L5438" s="3" t="s">
        <v>37393</v>
      </c>
    </row>
    <row r="5439" spans="1:12" x14ac:dyDescent="0.2">
      <c r="A5439" s="1">
        <v>5438</v>
      </c>
      <c r="B5439" s="2" t="s">
        <v>37394</v>
      </c>
      <c r="C5439" s="2" t="s">
        <v>1744</v>
      </c>
      <c r="D5439" s="2" t="s">
        <v>7819</v>
      </c>
      <c r="E5439" s="2" t="s">
        <v>37395</v>
      </c>
      <c r="F5439" s="2" t="s">
        <v>11590</v>
      </c>
      <c r="G5439" s="2" t="s">
        <v>1282</v>
      </c>
      <c r="H5439" s="2" t="s">
        <v>37396</v>
      </c>
      <c r="I5439" s="2" t="s">
        <v>37397</v>
      </c>
      <c r="J5439" s="3" t="s">
        <v>37398</v>
      </c>
      <c r="K5439" s="4">
        <v>44027</v>
      </c>
      <c r="L5439" s="3" t="s">
        <v>37399</v>
      </c>
    </row>
    <row r="5440" spans="1:12" x14ac:dyDescent="0.2">
      <c r="A5440" s="1">
        <v>5439</v>
      </c>
      <c r="B5440" s="2" t="s">
        <v>37400</v>
      </c>
      <c r="C5440" s="2" t="s">
        <v>11858</v>
      </c>
      <c r="D5440" s="2" t="s">
        <v>33</v>
      </c>
      <c r="E5440" s="2" t="s">
        <v>37401</v>
      </c>
      <c r="F5440" s="2" t="s">
        <v>37402</v>
      </c>
      <c r="G5440" s="2" t="s">
        <v>7639</v>
      </c>
      <c r="H5440" s="2" t="s">
        <v>37403</v>
      </c>
      <c r="I5440" s="2" t="s">
        <v>37404</v>
      </c>
      <c r="J5440" s="3" t="s">
        <v>37405</v>
      </c>
      <c r="K5440" s="4">
        <v>44098</v>
      </c>
      <c r="L5440" s="3" t="s">
        <v>37406</v>
      </c>
    </row>
    <row r="5441" spans="1:12" x14ac:dyDescent="0.2">
      <c r="A5441" s="1">
        <v>5440</v>
      </c>
      <c r="B5441" s="2" t="s">
        <v>37407</v>
      </c>
      <c r="C5441" s="2" t="s">
        <v>3097</v>
      </c>
      <c r="D5441" s="2" t="s">
        <v>23870</v>
      </c>
      <c r="E5441" s="2" t="s">
        <v>6837</v>
      </c>
      <c r="F5441" s="2" t="s">
        <v>37408</v>
      </c>
      <c r="G5441" s="2" t="s">
        <v>200</v>
      </c>
      <c r="H5441" s="2" t="s">
        <v>37409</v>
      </c>
      <c r="I5441" s="2">
        <v>1702474021</v>
      </c>
      <c r="J5441" s="3" t="s">
        <v>37410</v>
      </c>
      <c r="K5441" s="4">
        <v>44203</v>
      </c>
      <c r="L5441" s="3" t="s">
        <v>37411</v>
      </c>
    </row>
    <row r="5442" spans="1:12" x14ac:dyDescent="0.2">
      <c r="A5442" s="1">
        <v>5441</v>
      </c>
      <c r="B5442" s="2" t="s">
        <v>37412</v>
      </c>
      <c r="C5442" s="2" t="s">
        <v>6080</v>
      </c>
      <c r="D5442" s="2" t="s">
        <v>15478</v>
      </c>
      <c r="E5442" s="2" t="s">
        <v>37413</v>
      </c>
      <c r="F5442" s="2" t="s">
        <v>37414</v>
      </c>
      <c r="G5442" s="2" t="s">
        <v>2191</v>
      </c>
      <c r="H5442" s="2" t="s">
        <v>37415</v>
      </c>
      <c r="I5442" s="2" t="s">
        <v>37416</v>
      </c>
      <c r="J5442" s="3" t="s">
        <v>37417</v>
      </c>
      <c r="K5442" s="4">
        <v>44038</v>
      </c>
      <c r="L5442" s="3" t="s">
        <v>37418</v>
      </c>
    </row>
    <row r="5443" spans="1:12" x14ac:dyDescent="0.2">
      <c r="A5443" s="1">
        <v>5442</v>
      </c>
      <c r="B5443" s="2" t="s">
        <v>37419</v>
      </c>
      <c r="C5443" s="2" t="s">
        <v>5783</v>
      </c>
      <c r="D5443" s="2" t="s">
        <v>26455</v>
      </c>
      <c r="E5443" s="2" t="s">
        <v>37420</v>
      </c>
      <c r="F5443" s="2" t="s">
        <v>37421</v>
      </c>
      <c r="G5443" s="2" t="s">
        <v>2307</v>
      </c>
      <c r="H5443" s="2" t="s">
        <v>37422</v>
      </c>
      <c r="I5443" s="2" t="s">
        <v>37423</v>
      </c>
      <c r="J5443" s="3" t="s">
        <v>37424</v>
      </c>
      <c r="K5443" s="4">
        <v>44680</v>
      </c>
      <c r="L5443" s="3" t="s">
        <v>37425</v>
      </c>
    </row>
    <row r="5444" spans="1:12" x14ac:dyDescent="0.2">
      <c r="A5444" s="1">
        <v>5443</v>
      </c>
      <c r="B5444" s="2" t="s">
        <v>37426</v>
      </c>
      <c r="C5444" s="2" t="s">
        <v>2094</v>
      </c>
      <c r="D5444" s="2" t="s">
        <v>1572</v>
      </c>
      <c r="E5444" s="2" t="s">
        <v>37427</v>
      </c>
      <c r="F5444" s="2" t="s">
        <v>37428</v>
      </c>
      <c r="G5444" s="2" t="s">
        <v>3271</v>
      </c>
      <c r="H5444" s="2" t="s">
        <v>37429</v>
      </c>
      <c r="I5444" s="2" t="s">
        <v>37430</v>
      </c>
      <c r="J5444" s="3" t="s">
        <v>37431</v>
      </c>
      <c r="K5444" s="4">
        <v>44519</v>
      </c>
      <c r="L5444" s="3" t="s">
        <v>17289</v>
      </c>
    </row>
    <row r="5445" spans="1:12" x14ac:dyDescent="0.2">
      <c r="A5445" s="1">
        <v>5444</v>
      </c>
      <c r="B5445" s="2" t="s">
        <v>37432</v>
      </c>
      <c r="C5445" s="2" t="s">
        <v>1807</v>
      </c>
      <c r="D5445" s="2" t="s">
        <v>337</v>
      </c>
      <c r="E5445" s="2" t="s">
        <v>37433</v>
      </c>
      <c r="F5445" s="2" t="s">
        <v>37434</v>
      </c>
      <c r="G5445" s="2" t="s">
        <v>1544</v>
      </c>
      <c r="H5445" s="2">
        <f>1-982-98-7700</f>
        <v>-8779</v>
      </c>
      <c r="I5445" s="2" t="s">
        <v>37435</v>
      </c>
      <c r="J5445" s="3" t="s">
        <v>37436</v>
      </c>
      <c r="K5445" s="4">
        <v>44523</v>
      </c>
      <c r="L5445" s="3" t="s">
        <v>37437</v>
      </c>
    </row>
    <row r="5446" spans="1:12" x14ac:dyDescent="0.2">
      <c r="A5446" s="1">
        <v>5445</v>
      </c>
      <c r="B5446" s="2" t="s">
        <v>37438</v>
      </c>
      <c r="C5446" s="2" t="s">
        <v>5783</v>
      </c>
      <c r="D5446" s="2" t="s">
        <v>178</v>
      </c>
      <c r="E5446" s="2" t="s">
        <v>37439</v>
      </c>
      <c r="F5446" s="2" t="s">
        <v>37440</v>
      </c>
      <c r="G5446" s="2" t="s">
        <v>4149</v>
      </c>
      <c r="H5446" s="2" t="s">
        <v>37441</v>
      </c>
      <c r="I5446" s="2" t="s">
        <v>37442</v>
      </c>
      <c r="J5446" s="3" t="s">
        <v>37443</v>
      </c>
      <c r="K5446" s="4">
        <v>44205</v>
      </c>
      <c r="L5446" s="3" t="s">
        <v>32587</v>
      </c>
    </row>
    <row r="5447" spans="1:12" x14ac:dyDescent="0.2">
      <c r="A5447" s="1">
        <v>5446</v>
      </c>
      <c r="B5447" s="2" t="s">
        <v>37444</v>
      </c>
      <c r="C5447" s="2" t="s">
        <v>2123</v>
      </c>
      <c r="D5447" s="2" t="s">
        <v>22451</v>
      </c>
      <c r="E5447" s="2" t="s">
        <v>37445</v>
      </c>
      <c r="F5447" s="2" t="s">
        <v>37446</v>
      </c>
      <c r="G5447" s="2" t="s">
        <v>2080</v>
      </c>
      <c r="H5447" s="2" t="s">
        <v>37447</v>
      </c>
      <c r="I5447" s="2" t="s">
        <v>37448</v>
      </c>
      <c r="J5447" s="3" t="s">
        <v>37449</v>
      </c>
      <c r="K5447" s="4">
        <v>43913</v>
      </c>
      <c r="L5447" s="3" t="s">
        <v>37450</v>
      </c>
    </row>
    <row r="5448" spans="1:12" x14ac:dyDescent="0.2">
      <c r="A5448" s="1">
        <v>5447</v>
      </c>
      <c r="B5448" s="2" t="s">
        <v>37451</v>
      </c>
      <c r="C5448" s="2" t="s">
        <v>1962</v>
      </c>
      <c r="D5448" s="2" t="s">
        <v>7773</v>
      </c>
      <c r="E5448" s="2" t="s">
        <v>37452</v>
      </c>
      <c r="F5448" s="2" t="s">
        <v>37453</v>
      </c>
      <c r="G5448" s="2" t="s">
        <v>2048</v>
      </c>
      <c r="H5448" s="2" t="s">
        <v>37454</v>
      </c>
      <c r="I5448" s="2" t="s">
        <v>37455</v>
      </c>
      <c r="J5448" s="3" t="s">
        <v>37456</v>
      </c>
      <c r="K5448" s="4">
        <v>44286</v>
      </c>
      <c r="L5448" s="3" t="s">
        <v>37457</v>
      </c>
    </row>
    <row r="5449" spans="1:12" x14ac:dyDescent="0.2">
      <c r="A5449" s="1">
        <v>5448</v>
      </c>
      <c r="B5449" s="2" t="s">
        <v>37458</v>
      </c>
      <c r="C5449" s="2" t="s">
        <v>5084</v>
      </c>
      <c r="D5449" s="2" t="s">
        <v>10492</v>
      </c>
      <c r="E5449" s="2" t="s">
        <v>37459</v>
      </c>
      <c r="F5449" s="2" t="s">
        <v>37460</v>
      </c>
      <c r="G5449" s="2" t="s">
        <v>1730</v>
      </c>
      <c r="H5449" s="2" t="s">
        <v>37461</v>
      </c>
      <c r="I5449" s="2">
        <v>2594670540</v>
      </c>
      <c r="J5449" s="3" t="s">
        <v>37462</v>
      </c>
      <c r="K5449" s="4">
        <v>44169</v>
      </c>
      <c r="L5449" s="3" t="s">
        <v>37463</v>
      </c>
    </row>
    <row r="5450" spans="1:12" x14ac:dyDescent="0.2">
      <c r="A5450" s="1">
        <v>5449</v>
      </c>
      <c r="B5450" s="2" t="s">
        <v>37464</v>
      </c>
      <c r="C5450" s="2" t="s">
        <v>3011</v>
      </c>
      <c r="D5450" s="2" t="s">
        <v>870</v>
      </c>
      <c r="E5450" s="2" t="s">
        <v>5792</v>
      </c>
      <c r="F5450" s="2" t="s">
        <v>37465</v>
      </c>
      <c r="G5450" s="2" t="s">
        <v>5917</v>
      </c>
      <c r="H5450" s="2" t="s">
        <v>37466</v>
      </c>
      <c r="I5450" s="2" t="s">
        <v>37467</v>
      </c>
      <c r="J5450" s="3" t="s">
        <v>37468</v>
      </c>
      <c r="K5450" s="4">
        <v>44315</v>
      </c>
      <c r="L5450" s="3" t="s">
        <v>37469</v>
      </c>
    </row>
    <row r="5451" spans="1:12" x14ac:dyDescent="0.2">
      <c r="A5451" s="1">
        <v>5450</v>
      </c>
      <c r="B5451" s="2" t="s">
        <v>37470</v>
      </c>
      <c r="C5451" s="2" t="s">
        <v>2899</v>
      </c>
      <c r="D5451" s="2" t="s">
        <v>13647</v>
      </c>
      <c r="E5451" s="2" t="s">
        <v>37471</v>
      </c>
      <c r="F5451" s="2" t="s">
        <v>16505</v>
      </c>
      <c r="G5451" s="2" t="s">
        <v>976</v>
      </c>
      <c r="H5451" s="2" t="s">
        <v>37472</v>
      </c>
      <c r="I5451" s="2">
        <f>1-885-737-6538</f>
        <v>-8159</v>
      </c>
      <c r="J5451" s="3" t="s">
        <v>37473</v>
      </c>
      <c r="K5451" s="4">
        <v>43836</v>
      </c>
      <c r="L5451" s="3" t="s">
        <v>37474</v>
      </c>
    </row>
    <row r="5452" spans="1:12" x14ac:dyDescent="0.2">
      <c r="A5452" s="1">
        <v>5451</v>
      </c>
      <c r="B5452" s="2" t="s">
        <v>37475</v>
      </c>
      <c r="C5452" s="2" t="s">
        <v>1861</v>
      </c>
      <c r="D5452" s="2" t="s">
        <v>150</v>
      </c>
      <c r="E5452" s="2" t="s">
        <v>37476</v>
      </c>
      <c r="F5452" s="2" t="s">
        <v>37477</v>
      </c>
      <c r="G5452" s="2" t="s">
        <v>457</v>
      </c>
      <c r="H5452" s="2" t="s">
        <v>37478</v>
      </c>
      <c r="I5452" s="2" t="s">
        <v>37479</v>
      </c>
      <c r="J5452" s="3" t="s">
        <v>37480</v>
      </c>
      <c r="K5452" s="4">
        <v>44138</v>
      </c>
      <c r="L5452" s="3" t="s">
        <v>37481</v>
      </c>
    </row>
    <row r="5453" spans="1:12" x14ac:dyDescent="0.2">
      <c r="A5453" s="1">
        <v>5452</v>
      </c>
      <c r="B5453" s="2" t="s">
        <v>37482</v>
      </c>
      <c r="C5453" s="2" t="s">
        <v>1643</v>
      </c>
      <c r="D5453" s="2" t="s">
        <v>3855</v>
      </c>
      <c r="E5453" s="2" t="s">
        <v>37483</v>
      </c>
      <c r="F5453" s="2" t="s">
        <v>37484</v>
      </c>
      <c r="G5453" s="2" t="s">
        <v>1846</v>
      </c>
      <c r="H5453" s="2" t="s">
        <v>37485</v>
      </c>
      <c r="I5453" s="2" t="s">
        <v>37486</v>
      </c>
      <c r="J5453" s="3" t="s">
        <v>37487</v>
      </c>
      <c r="K5453" s="4">
        <v>44302</v>
      </c>
      <c r="L5453" s="3" t="s">
        <v>37488</v>
      </c>
    </row>
    <row r="5454" spans="1:12" x14ac:dyDescent="0.2">
      <c r="A5454" s="1">
        <v>5453</v>
      </c>
      <c r="B5454" s="2" t="s">
        <v>37489</v>
      </c>
      <c r="C5454" s="2" t="s">
        <v>4015</v>
      </c>
      <c r="D5454" s="2" t="s">
        <v>9142</v>
      </c>
      <c r="E5454" s="2" t="s">
        <v>37490</v>
      </c>
      <c r="F5454" s="2" t="s">
        <v>4115</v>
      </c>
      <c r="G5454" s="2" t="s">
        <v>153</v>
      </c>
      <c r="H5454" s="2">
        <f>1-342-925-6404</f>
        <v>-7670</v>
      </c>
      <c r="I5454" s="2" t="s">
        <v>37491</v>
      </c>
      <c r="J5454" s="3" t="s">
        <v>37492</v>
      </c>
      <c r="K5454" s="4">
        <v>43980</v>
      </c>
      <c r="L5454" s="3" t="s">
        <v>37493</v>
      </c>
    </row>
    <row r="5455" spans="1:12" x14ac:dyDescent="0.2">
      <c r="A5455" s="1">
        <v>5454</v>
      </c>
      <c r="B5455" s="2" t="s">
        <v>37494</v>
      </c>
      <c r="C5455" s="2" t="s">
        <v>3789</v>
      </c>
      <c r="D5455" s="2" t="s">
        <v>27937</v>
      </c>
      <c r="E5455" s="2" t="s">
        <v>37495</v>
      </c>
      <c r="F5455" s="2" t="s">
        <v>37496</v>
      </c>
      <c r="G5455" s="2" t="s">
        <v>3640</v>
      </c>
      <c r="H5455" s="2" t="s">
        <v>37497</v>
      </c>
      <c r="I5455" s="2" t="s">
        <v>37498</v>
      </c>
      <c r="J5455" s="3" t="s">
        <v>37499</v>
      </c>
      <c r="K5455" s="4">
        <v>44645</v>
      </c>
      <c r="L5455" s="3" t="s">
        <v>37500</v>
      </c>
    </row>
    <row r="5456" spans="1:12" x14ac:dyDescent="0.2">
      <c r="A5456" s="1">
        <v>5455</v>
      </c>
      <c r="B5456" s="2" t="s">
        <v>37501</v>
      </c>
      <c r="C5456" s="2" t="s">
        <v>1888</v>
      </c>
      <c r="D5456" s="2" t="s">
        <v>3459</v>
      </c>
      <c r="E5456" s="2" t="s">
        <v>37502</v>
      </c>
      <c r="F5456" s="2" t="s">
        <v>37503</v>
      </c>
      <c r="G5456" s="2" t="s">
        <v>1837</v>
      </c>
      <c r="H5456" s="2" t="s">
        <v>37504</v>
      </c>
      <c r="I5456" s="2" t="s">
        <v>37505</v>
      </c>
      <c r="J5456" s="3" t="s">
        <v>37506</v>
      </c>
      <c r="K5456" s="4">
        <v>44402</v>
      </c>
      <c r="L5456" s="3" t="s">
        <v>37507</v>
      </c>
    </row>
    <row r="5457" spans="1:12" x14ac:dyDescent="0.2">
      <c r="A5457" s="1">
        <v>5456</v>
      </c>
      <c r="B5457" s="2" t="s">
        <v>37508</v>
      </c>
      <c r="C5457" s="2" t="s">
        <v>507</v>
      </c>
      <c r="D5457" s="2" t="s">
        <v>15717</v>
      </c>
      <c r="E5457" s="2" t="s">
        <v>37509</v>
      </c>
      <c r="F5457" s="2" t="s">
        <v>37510</v>
      </c>
      <c r="G5457" s="2" t="s">
        <v>2981</v>
      </c>
      <c r="H5457" s="2" t="s">
        <v>37511</v>
      </c>
      <c r="I5457" s="2" t="s">
        <v>37512</v>
      </c>
      <c r="J5457" s="3" t="s">
        <v>37513</v>
      </c>
      <c r="K5457" s="4">
        <v>44159</v>
      </c>
      <c r="L5457" s="3" t="s">
        <v>34073</v>
      </c>
    </row>
    <row r="5458" spans="1:12" x14ac:dyDescent="0.2">
      <c r="A5458" s="1">
        <v>5457</v>
      </c>
      <c r="B5458" s="2" t="s">
        <v>37514</v>
      </c>
      <c r="C5458" s="2" t="s">
        <v>365</v>
      </c>
      <c r="D5458" s="2" t="s">
        <v>8012</v>
      </c>
      <c r="E5458" s="2" t="s">
        <v>37515</v>
      </c>
      <c r="F5458" s="2" t="s">
        <v>37516</v>
      </c>
      <c r="G5458" s="2" t="s">
        <v>3055</v>
      </c>
      <c r="H5458" s="2" t="s">
        <v>37517</v>
      </c>
      <c r="I5458" s="2" t="s">
        <v>37518</v>
      </c>
      <c r="J5458" s="3" t="s">
        <v>37519</v>
      </c>
      <c r="K5458" s="4">
        <v>44394</v>
      </c>
      <c r="L5458" s="3" t="s">
        <v>17477</v>
      </c>
    </row>
    <row r="5459" spans="1:12" x14ac:dyDescent="0.2">
      <c r="A5459" s="1">
        <v>5458</v>
      </c>
      <c r="B5459" s="2" t="s">
        <v>37520</v>
      </c>
      <c r="C5459" s="2" t="s">
        <v>2029</v>
      </c>
      <c r="D5459" s="2" t="s">
        <v>25937</v>
      </c>
      <c r="E5459" s="2" t="s">
        <v>22927</v>
      </c>
      <c r="F5459" s="2" t="s">
        <v>37521</v>
      </c>
      <c r="G5459" s="2" t="s">
        <v>7850</v>
      </c>
      <c r="H5459" s="2" t="s">
        <v>37522</v>
      </c>
      <c r="I5459" s="2" t="s">
        <v>37523</v>
      </c>
      <c r="J5459" s="3" t="s">
        <v>37524</v>
      </c>
      <c r="K5459" s="4">
        <v>44520</v>
      </c>
      <c r="L5459" s="3" t="s">
        <v>37525</v>
      </c>
    </row>
    <row r="5460" spans="1:12" x14ac:dyDescent="0.2">
      <c r="A5460" s="1">
        <v>5459</v>
      </c>
      <c r="B5460" s="2" t="s">
        <v>37526</v>
      </c>
      <c r="C5460" s="2" t="s">
        <v>5366</v>
      </c>
      <c r="D5460" s="2" t="s">
        <v>30353</v>
      </c>
      <c r="E5460" s="2" t="s">
        <v>37527</v>
      </c>
      <c r="F5460" s="2" t="s">
        <v>37528</v>
      </c>
      <c r="G5460" s="2" t="s">
        <v>1195</v>
      </c>
      <c r="H5460" s="2" t="s">
        <v>37529</v>
      </c>
      <c r="I5460" s="2" t="s">
        <v>37530</v>
      </c>
      <c r="J5460" s="3" t="s">
        <v>37531</v>
      </c>
      <c r="K5460" s="4">
        <v>44642</v>
      </c>
      <c r="L5460" s="3" t="s">
        <v>32242</v>
      </c>
    </row>
    <row r="5461" spans="1:12" x14ac:dyDescent="0.2">
      <c r="A5461" s="1">
        <v>5460</v>
      </c>
      <c r="B5461" s="2" t="s">
        <v>37532</v>
      </c>
      <c r="C5461" s="2" t="s">
        <v>3325</v>
      </c>
      <c r="D5461" s="2" t="s">
        <v>4671</v>
      </c>
      <c r="E5461" s="2" t="s">
        <v>37533</v>
      </c>
      <c r="F5461" s="2" t="s">
        <v>37534</v>
      </c>
      <c r="G5461" s="2" t="s">
        <v>11135</v>
      </c>
      <c r="H5461" s="2" t="s">
        <v>37535</v>
      </c>
      <c r="I5461" s="2" t="s">
        <v>37536</v>
      </c>
      <c r="J5461" s="3" t="s">
        <v>37537</v>
      </c>
      <c r="K5461" s="4">
        <v>43933</v>
      </c>
      <c r="L5461" s="3" t="s">
        <v>37538</v>
      </c>
    </row>
    <row r="5462" spans="1:12" x14ac:dyDescent="0.2">
      <c r="A5462" s="1">
        <v>5461</v>
      </c>
      <c r="B5462" s="2" t="s">
        <v>37539</v>
      </c>
      <c r="C5462" s="2" t="s">
        <v>2323</v>
      </c>
      <c r="D5462" s="2" t="s">
        <v>234</v>
      </c>
      <c r="E5462" s="2" t="s">
        <v>37540</v>
      </c>
      <c r="F5462" s="2" t="s">
        <v>37541</v>
      </c>
      <c r="G5462" s="2" t="s">
        <v>1506</v>
      </c>
      <c r="H5462" s="2">
        <f>1-281-158-10</f>
        <v>-448</v>
      </c>
      <c r="I5462" s="2" t="s">
        <v>37542</v>
      </c>
      <c r="J5462" s="3" t="s">
        <v>37543</v>
      </c>
      <c r="K5462" s="4">
        <v>44482</v>
      </c>
      <c r="L5462" s="3" t="s">
        <v>37544</v>
      </c>
    </row>
    <row r="5463" spans="1:12" x14ac:dyDescent="0.2">
      <c r="A5463" s="1">
        <v>5462</v>
      </c>
      <c r="B5463" s="2" t="s">
        <v>37545</v>
      </c>
      <c r="C5463" s="2" t="s">
        <v>10366</v>
      </c>
      <c r="D5463" s="2" t="s">
        <v>3964</v>
      </c>
      <c r="E5463" s="2" t="s">
        <v>37546</v>
      </c>
      <c r="F5463" s="2" t="s">
        <v>37547</v>
      </c>
      <c r="G5463" s="2" t="s">
        <v>1702</v>
      </c>
      <c r="H5463" s="2" t="s">
        <v>37548</v>
      </c>
      <c r="I5463" s="2" t="s">
        <v>37549</v>
      </c>
      <c r="J5463" s="3" t="s">
        <v>37550</v>
      </c>
      <c r="K5463" s="4">
        <v>44220</v>
      </c>
      <c r="L5463" s="3" t="s">
        <v>31657</v>
      </c>
    </row>
    <row r="5464" spans="1:12" x14ac:dyDescent="0.2">
      <c r="A5464" s="1">
        <v>5463</v>
      </c>
      <c r="B5464" s="2" t="s">
        <v>37551</v>
      </c>
      <c r="C5464" s="2" t="s">
        <v>536</v>
      </c>
      <c r="D5464" s="2" t="s">
        <v>1549</v>
      </c>
      <c r="E5464" s="2" t="s">
        <v>37552</v>
      </c>
      <c r="F5464" s="2" t="s">
        <v>37553</v>
      </c>
      <c r="G5464" s="2" t="s">
        <v>1506</v>
      </c>
      <c r="H5464" s="2" t="s">
        <v>37554</v>
      </c>
      <c r="I5464" s="2">
        <v>684483488</v>
      </c>
      <c r="J5464" s="3" t="s">
        <v>37555</v>
      </c>
      <c r="K5464" s="4">
        <v>44691</v>
      </c>
      <c r="L5464" s="3" t="s">
        <v>10511</v>
      </c>
    </row>
    <row r="5465" spans="1:12" x14ac:dyDescent="0.2">
      <c r="A5465" s="1">
        <v>5464</v>
      </c>
      <c r="B5465" s="2" t="s">
        <v>37556</v>
      </c>
      <c r="C5465" s="2" t="s">
        <v>2374</v>
      </c>
      <c r="D5465" s="2" t="s">
        <v>1772</v>
      </c>
      <c r="E5465" s="2" t="s">
        <v>37557</v>
      </c>
      <c r="F5465" s="2" t="s">
        <v>37558</v>
      </c>
      <c r="G5465" s="2" t="s">
        <v>1032</v>
      </c>
      <c r="H5465" s="2" t="s">
        <v>37559</v>
      </c>
      <c r="I5465" s="2" t="s">
        <v>37560</v>
      </c>
      <c r="J5465" s="3" t="s">
        <v>37561</v>
      </c>
      <c r="K5465" s="4">
        <v>44293</v>
      </c>
      <c r="L5465" s="3" t="s">
        <v>37562</v>
      </c>
    </row>
    <row r="5466" spans="1:12" x14ac:dyDescent="0.2">
      <c r="A5466" s="1">
        <v>5465</v>
      </c>
      <c r="B5466" s="2" t="s">
        <v>37563</v>
      </c>
      <c r="C5466" s="2" t="s">
        <v>4686</v>
      </c>
      <c r="D5466" s="2" t="s">
        <v>823</v>
      </c>
      <c r="E5466" s="2" t="s">
        <v>37564</v>
      </c>
      <c r="F5466" s="2" t="s">
        <v>25719</v>
      </c>
      <c r="G5466" s="2" t="s">
        <v>311</v>
      </c>
      <c r="H5466" s="2" t="s">
        <v>37565</v>
      </c>
      <c r="I5466" s="2" t="s">
        <v>37566</v>
      </c>
      <c r="J5466" s="3" t="s">
        <v>37567</v>
      </c>
      <c r="K5466" s="4">
        <v>44235</v>
      </c>
      <c r="L5466" s="3" t="s">
        <v>37568</v>
      </c>
    </row>
    <row r="5467" spans="1:12" x14ac:dyDescent="0.2">
      <c r="A5467" s="1">
        <v>5466</v>
      </c>
      <c r="B5467" s="2" t="s">
        <v>37569</v>
      </c>
      <c r="C5467" s="2" t="s">
        <v>6024</v>
      </c>
      <c r="D5467" s="2" t="s">
        <v>7759</v>
      </c>
      <c r="E5467" s="2" t="s">
        <v>37570</v>
      </c>
      <c r="F5467" s="2" t="s">
        <v>37571</v>
      </c>
      <c r="G5467" s="2" t="s">
        <v>3640</v>
      </c>
      <c r="H5467" s="2" t="s">
        <v>37572</v>
      </c>
      <c r="I5467" s="2" t="s">
        <v>37573</v>
      </c>
      <c r="J5467" s="3" t="s">
        <v>37574</v>
      </c>
      <c r="K5467" s="4">
        <v>44217</v>
      </c>
      <c r="L5467" s="3" t="s">
        <v>37575</v>
      </c>
    </row>
    <row r="5468" spans="1:12" x14ac:dyDescent="0.2">
      <c r="A5468" s="1">
        <v>5467</v>
      </c>
      <c r="B5468" s="2" t="s">
        <v>37576</v>
      </c>
      <c r="C5468" s="2" t="s">
        <v>972</v>
      </c>
      <c r="D5468" s="2" t="s">
        <v>1512</v>
      </c>
      <c r="E5468" s="2" t="s">
        <v>37577</v>
      </c>
      <c r="F5468" s="2" t="s">
        <v>37578</v>
      </c>
      <c r="G5468" s="2" t="s">
        <v>696</v>
      </c>
      <c r="H5468" s="2" t="s">
        <v>37579</v>
      </c>
      <c r="I5468" s="2" t="s">
        <v>37580</v>
      </c>
      <c r="J5468" s="3" t="s">
        <v>37581</v>
      </c>
      <c r="K5468" s="4">
        <v>44654</v>
      </c>
      <c r="L5468" s="3" t="s">
        <v>37582</v>
      </c>
    </row>
    <row r="5469" spans="1:12" x14ac:dyDescent="0.2">
      <c r="A5469" s="1">
        <v>5468</v>
      </c>
      <c r="B5469" s="2" t="s">
        <v>37583</v>
      </c>
      <c r="C5469" s="2" t="s">
        <v>888</v>
      </c>
      <c r="D5469" s="2" t="s">
        <v>20384</v>
      </c>
      <c r="E5469" s="2" t="s">
        <v>32646</v>
      </c>
      <c r="F5469" s="2" t="s">
        <v>37584</v>
      </c>
      <c r="G5469" s="2" t="s">
        <v>2378</v>
      </c>
      <c r="H5469" s="2" t="s">
        <v>37585</v>
      </c>
      <c r="I5469" s="2" t="s">
        <v>37586</v>
      </c>
      <c r="J5469" s="3" t="s">
        <v>37587</v>
      </c>
      <c r="K5469" s="4">
        <v>44308</v>
      </c>
      <c r="L5469" s="3" t="s">
        <v>37588</v>
      </c>
    </row>
    <row r="5470" spans="1:12" x14ac:dyDescent="0.2">
      <c r="A5470" s="1">
        <v>5469</v>
      </c>
      <c r="B5470" s="2" t="s">
        <v>37589</v>
      </c>
      <c r="C5470" s="2" t="s">
        <v>167</v>
      </c>
      <c r="D5470" s="2" t="s">
        <v>4726</v>
      </c>
      <c r="E5470" s="2" t="s">
        <v>37590</v>
      </c>
      <c r="F5470" s="2" t="s">
        <v>37591</v>
      </c>
      <c r="G5470" s="2" t="s">
        <v>1041</v>
      </c>
      <c r="H5470" s="2" t="s">
        <v>37592</v>
      </c>
      <c r="I5470" s="2" t="s">
        <v>37593</v>
      </c>
      <c r="J5470" s="3" t="s">
        <v>37594</v>
      </c>
      <c r="K5470" s="4">
        <v>44103</v>
      </c>
      <c r="L5470" s="3" t="s">
        <v>37595</v>
      </c>
    </row>
    <row r="5471" spans="1:12" x14ac:dyDescent="0.2">
      <c r="A5471" s="1">
        <v>5470</v>
      </c>
      <c r="B5471" s="2" t="s">
        <v>37596</v>
      </c>
      <c r="C5471" s="2" t="s">
        <v>2573</v>
      </c>
      <c r="D5471" s="2" t="s">
        <v>6418</v>
      </c>
      <c r="E5471" s="2" t="s">
        <v>37597</v>
      </c>
      <c r="F5471" s="2" t="s">
        <v>37598</v>
      </c>
      <c r="G5471" s="2" t="s">
        <v>4116</v>
      </c>
      <c r="H5471" s="2" t="s">
        <v>37599</v>
      </c>
      <c r="I5471" s="2" t="s">
        <v>37600</v>
      </c>
      <c r="J5471" s="3" t="s">
        <v>37601</v>
      </c>
      <c r="K5471" s="4">
        <v>44064</v>
      </c>
      <c r="L5471" s="3" t="s">
        <v>10894</v>
      </c>
    </row>
    <row r="5472" spans="1:12" x14ac:dyDescent="0.2">
      <c r="A5472" s="1">
        <v>5471</v>
      </c>
      <c r="B5472" s="2" t="s">
        <v>37602</v>
      </c>
      <c r="C5472" s="2" t="s">
        <v>992</v>
      </c>
      <c r="D5472" s="2" t="s">
        <v>4755</v>
      </c>
      <c r="E5472" s="2" t="s">
        <v>37603</v>
      </c>
      <c r="F5472" s="2" t="s">
        <v>37604</v>
      </c>
      <c r="G5472" s="2" t="s">
        <v>98</v>
      </c>
      <c r="H5472" s="2" t="s">
        <v>37605</v>
      </c>
      <c r="I5472" s="2" t="s">
        <v>37606</v>
      </c>
      <c r="J5472" s="3" t="s">
        <v>37607</v>
      </c>
      <c r="K5472" s="4">
        <v>43908</v>
      </c>
      <c r="L5472" s="3" t="s">
        <v>37608</v>
      </c>
    </row>
    <row r="5473" spans="1:12" x14ac:dyDescent="0.2">
      <c r="A5473" s="1">
        <v>5472</v>
      </c>
      <c r="B5473" s="2" t="s">
        <v>37609</v>
      </c>
      <c r="C5473" s="2" t="s">
        <v>3530</v>
      </c>
      <c r="D5473" s="2" t="s">
        <v>131</v>
      </c>
      <c r="E5473" s="2" t="s">
        <v>7869</v>
      </c>
      <c r="F5473" s="2" t="s">
        <v>37610</v>
      </c>
      <c r="G5473" s="2" t="s">
        <v>2636</v>
      </c>
      <c r="H5473" s="2" t="s">
        <v>37611</v>
      </c>
      <c r="I5473" s="2" t="s">
        <v>37612</v>
      </c>
      <c r="J5473" s="3" t="s">
        <v>37613</v>
      </c>
      <c r="K5473" s="4">
        <v>44641</v>
      </c>
      <c r="L5473" s="3" t="s">
        <v>37614</v>
      </c>
    </row>
    <row r="5474" spans="1:12" x14ac:dyDescent="0.2">
      <c r="A5474" s="1">
        <v>5473</v>
      </c>
      <c r="B5474" s="2" t="s">
        <v>37615</v>
      </c>
      <c r="C5474" s="2" t="s">
        <v>10204</v>
      </c>
      <c r="D5474" s="2" t="s">
        <v>11588</v>
      </c>
      <c r="E5474" s="2" t="s">
        <v>37616</v>
      </c>
      <c r="F5474" s="2" t="s">
        <v>37617</v>
      </c>
      <c r="G5474" s="2" t="s">
        <v>4507</v>
      </c>
      <c r="H5474" s="2" t="s">
        <v>37618</v>
      </c>
      <c r="I5474" s="2">
        <v>4303753359</v>
      </c>
      <c r="J5474" s="3" t="s">
        <v>37619</v>
      </c>
      <c r="K5474" s="4">
        <v>44406</v>
      </c>
      <c r="L5474" s="3" t="s">
        <v>37620</v>
      </c>
    </row>
    <row r="5475" spans="1:12" x14ac:dyDescent="0.2">
      <c r="A5475" s="1">
        <v>5474</v>
      </c>
      <c r="B5475" s="2" t="s">
        <v>37621</v>
      </c>
      <c r="C5475" s="2" t="s">
        <v>4895</v>
      </c>
      <c r="D5475" s="2" t="s">
        <v>1369</v>
      </c>
      <c r="E5475" s="2" t="s">
        <v>7222</v>
      </c>
      <c r="F5475" s="2" t="s">
        <v>37622</v>
      </c>
      <c r="G5475" s="2" t="s">
        <v>1292</v>
      </c>
      <c r="H5475" s="2" t="s">
        <v>37623</v>
      </c>
      <c r="I5475" s="2" t="s">
        <v>37624</v>
      </c>
      <c r="J5475" s="3" t="s">
        <v>37625</v>
      </c>
      <c r="K5475" s="4">
        <v>44341</v>
      </c>
      <c r="L5475" s="3" t="s">
        <v>37626</v>
      </c>
    </row>
    <row r="5476" spans="1:12" x14ac:dyDescent="0.2">
      <c r="A5476" s="1">
        <v>5475</v>
      </c>
      <c r="B5476" s="2" t="s">
        <v>37627</v>
      </c>
      <c r="C5476" s="2" t="s">
        <v>1798</v>
      </c>
      <c r="D5476" s="2" t="s">
        <v>1353</v>
      </c>
      <c r="E5476" s="2" t="s">
        <v>37628</v>
      </c>
      <c r="F5476" s="2" t="s">
        <v>37629</v>
      </c>
      <c r="G5476" s="2" t="s">
        <v>3832</v>
      </c>
      <c r="H5476" s="2" t="s">
        <v>37630</v>
      </c>
      <c r="I5476" s="2" t="s">
        <v>37631</v>
      </c>
      <c r="J5476" s="3" t="s">
        <v>37632</v>
      </c>
      <c r="K5476" s="4">
        <v>44200</v>
      </c>
      <c r="L5476" s="3" t="s">
        <v>2994</v>
      </c>
    </row>
    <row r="5477" spans="1:12" x14ac:dyDescent="0.2">
      <c r="A5477" s="1">
        <v>5476</v>
      </c>
      <c r="B5477" s="2" t="s">
        <v>37633</v>
      </c>
      <c r="C5477" s="2" t="s">
        <v>60</v>
      </c>
      <c r="D5477" s="2" t="s">
        <v>935</v>
      </c>
      <c r="E5477" s="2" t="s">
        <v>37634</v>
      </c>
      <c r="F5477" s="2" t="s">
        <v>24550</v>
      </c>
      <c r="G5477" s="2" t="s">
        <v>2918</v>
      </c>
      <c r="H5477" s="2">
        <v>7900361682</v>
      </c>
      <c r="I5477" s="2" t="s">
        <v>37635</v>
      </c>
      <c r="J5477" s="3" t="s">
        <v>37636</v>
      </c>
      <c r="K5477" s="4">
        <v>44614</v>
      </c>
      <c r="L5477" s="3" t="s">
        <v>37637</v>
      </c>
    </row>
    <row r="5478" spans="1:12" x14ac:dyDescent="0.2">
      <c r="A5478" s="1">
        <v>5477</v>
      </c>
      <c r="B5478" s="2" t="s">
        <v>37638</v>
      </c>
      <c r="C5478" s="2" t="s">
        <v>1817</v>
      </c>
      <c r="D5478" s="2" t="s">
        <v>5456</v>
      </c>
      <c r="E5478" s="2" t="s">
        <v>37639</v>
      </c>
      <c r="F5478" s="2" t="s">
        <v>37640</v>
      </c>
      <c r="G5478" s="2" t="s">
        <v>4507</v>
      </c>
      <c r="H5478" s="2" t="s">
        <v>37641</v>
      </c>
      <c r="I5478" s="2" t="s">
        <v>37642</v>
      </c>
      <c r="J5478" s="3" t="s">
        <v>37643</v>
      </c>
      <c r="K5478" s="4">
        <v>44459</v>
      </c>
      <c r="L5478" s="3" t="s">
        <v>37644</v>
      </c>
    </row>
    <row r="5479" spans="1:12" x14ac:dyDescent="0.2">
      <c r="A5479" s="1">
        <v>5478</v>
      </c>
      <c r="B5479" s="2" t="s">
        <v>37645</v>
      </c>
      <c r="C5479" s="2" t="s">
        <v>158</v>
      </c>
      <c r="D5479" s="2" t="s">
        <v>14</v>
      </c>
      <c r="E5479" s="2" t="s">
        <v>37646</v>
      </c>
      <c r="F5479" s="2" t="s">
        <v>37647</v>
      </c>
      <c r="G5479" s="2" t="s">
        <v>996</v>
      </c>
      <c r="H5479" s="2" t="s">
        <v>37648</v>
      </c>
      <c r="I5479" s="2" t="s">
        <v>37649</v>
      </c>
      <c r="J5479" s="3" t="s">
        <v>37650</v>
      </c>
      <c r="K5479" s="4">
        <v>44022</v>
      </c>
      <c r="L5479" s="3" t="s">
        <v>37651</v>
      </c>
    </row>
    <row r="5480" spans="1:12" x14ac:dyDescent="0.2">
      <c r="A5480" s="1">
        <v>5479</v>
      </c>
      <c r="B5480" s="2" t="s">
        <v>37652</v>
      </c>
      <c r="C5480" s="2" t="s">
        <v>7443</v>
      </c>
      <c r="D5480" s="2" t="s">
        <v>1137</v>
      </c>
      <c r="E5480" s="2" t="s">
        <v>37653</v>
      </c>
      <c r="F5480" s="2" t="s">
        <v>37654</v>
      </c>
      <c r="G5480" s="2" t="s">
        <v>17591</v>
      </c>
      <c r="H5480" s="2" t="s">
        <v>37655</v>
      </c>
      <c r="I5480" s="2" t="s">
        <v>37656</v>
      </c>
      <c r="J5480" s="3" t="s">
        <v>37657</v>
      </c>
      <c r="K5480" s="4">
        <v>44171</v>
      </c>
      <c r="L5480" s="3" t="s">
        <v>37658</v>
      </c>
    </row>
    <row r="5481" spans="1:12" x14ac:dyDescent="0.2">
      <c r="A5481" s="1">
        <v>5480</v>
      </c>
      <c r="B5481" s="2" t="s">
        <v>37659</v>
      </c>
      <c r="C5481" s="2" t="s">
        <v>1360</v>
      </c>
      <c r="D5481" s="2" t="s">
        <v>14337</v>
      </c>
      <c r="E5481" s="2" t="s">
        <v>37660</v>
      </c>
      <c r="F5481" s="2" t="s">
        <v>37661</v>
      </c>
      <c r="G5481" s="2" t="s">
        <v>511</v>
      </c>
      <c r="H5481" s="2" t="s">
        <v>37662</v>
      </c>
      <c r="I5481" s="2" t="s">
        <v>37663</v>
      </c>
      <c r="J5481" s="3" t="s">
        <v>37664</v>
      </c>
      <c r="K5481" s="4">
        <v>44173</v>
      </c>
      <c r="L5481" s="3" t="s">
        <v>37665</v>
      </c>
    </row>
    <row r="5482" spans="1:12" x14ac:dyDescent="0.2">
      <c r="A5482" s="1">
        <v>5481</v>
      </c>
      <c r="B5482" s="2" t="s">
        <v>37666</v>
      </c>
      <c r="C5482" s="2" t="s">
        <v>4241</v>
      </c>
      <c r="D5482" s="2" t="s">
        <v>4138</v>
      </c>
      <c r="E5482" s="2" t="s">
        <v>37667</v>
      </c>
      <c r="F5482" s="2" t="s">
        <v>37668</v>
      </c>
      <c r="G5482" s="2" t="s">
        <v>835</v>
      </c>
      <c r="H5482" s="2" t="s">
        <v>37669</v>
      </c>
      <c r="I5482" s="2" t="s">
        <v>37670</v>
      </c>
      <c r="J5482" s="3" t="s">
        <v>37671</v>
      </c>
      <c r="K5482" s="4">
        <v>44627</v>
      </c>
      <c r="L5482" s="3" t="s">
        <v>37672</v>
      </c>
    </row>
    <row r="5483" spans="1:12" x14ac:dyDescent="0.2">
      <c r="A5483" s="1">
        <v>5482</v>
      </c>
      <c r="B5483" s="2" t="s">
        <v>37673</v>
      </c>
      <c r="C5483" s="2" t="s">
        <v>1377</v>
      </c>
      <c r="D5483" s="2" t="s">
        <v>17567</v>
      </c>
      <c r="E5483" s="2" t="s">
        <v>37674</v>
      </c>
      <c r="F5483" s="2" t="s">
        <v>36122</v>
      </c>
      <c r="G5483" s="2" t="s">
        <v>910</v>
      </c>
      <c r="H5483" s="2">
        <f>1-523-745-6893</f>
        <v>-8160</v>
      </c>
      <c r="I5483" s="2" t="s">
        <v>37675</v>
      </c>
      <c r="J5483" s="3" t="s">
        <v>37676</v>
      </c>
      <c r="K5483" s="4">
        <v>44505</v>
      </c>
      <c r="L5483" s="3" t="s">
        <v>9299</v>
      </c>
    </row>
    <row r="5484" spans="1:12" x14ac:dyDescent="0.2">
      <c r="A5484" s="1">
        <v>5483</v>
      </c>
      <c r="B5484" s="2" t="s">
        <v>37677</v>
      </c>
      <c r="C5484" s="2" t="s">
        <v>516</v>
      </c>
      <c r="D5484" s="2" t="s">
        <v>508</v>
      </c>
      <c r="E5484" s="2" t="s">
        <v>37678</v>
      </c>
      <c r="F5484" s="2" t="s">
        <v>37679</v>
      </c>
      <c r="G5484" s="2" t="s">
        <v>350</v>
      </c>
      <c r="H5484" s="2" t="s">
        <v>37680</v>
      </c>
      <c r="I5484" s="2" t="s">
        <v>37681</v>
      </c>
      <c r="J5484" s="3" t="s">
        <v>37682</v>
      </c>
      <c r="K5484" s="4">
        <v>44666</v>
      </c>
      <c r="L5484" s="3" t="s">
        <v>37683</v>
      </c>
    </row>
    <row r="5485" spans="1:12" x14ac:dyDescent="0.2">
      <c r="A5485" s="1">
        <v>5484</v>
      </c>
      <c r="B5485" s="2" t="s">
        <v>37684</v>
      </c>
      <c r="C5485" s="2" t="s">
        <v>2004</v>
      </c>
      <c r="D5485" s="2" t="s">
        <v>10954</v>
      </c>
      <c r="E5485" s="2" t="s">
        <v>37685</v>
      </c>
      <c r="F5485" s="2" t="s">
        <v>37686</v>
      </c>
      <c r="G5485" s="2" t="s">
        <v>2918</v>
      </c>
      <c r="H5485" s="2" t="s">
        <v>37687</v>
      </c>
      <c r="I5485" s="2" t="s">
        <v>37688</v>
      </c>
      <c r="J5485" s="3" t="s">
        <v>37689</v>
      </c>
      <c r="K5485" s="4">
        <v>43941</v>
      </c>
      <c r="L5485" s="3" t="s">
        <v>37690</v>
      </c>
    </row>
    <row r="5486" spans="1:12" x14ac:dyDescent="0.2">
      <c r="A5486" s="1">
        <v>5485</v>
      </c>
      <c r="B5486" s="2" t="s">
        <v>37691</v>
      </c>
      <c r="C5486" s="2" t="s">
        <v>1074</v>
      </c>
      <c r="D5486" s="2" t="s">
        <v>280</v>
      </c>
      <c r="E5486" s="2" t="s">
        <v>37692</v>
      </c>
      <c r="F5486" s="2" t="s">
        <v>37693</v>
      </c>
      <c r="G5486" s="2" t="s">
        <v>2191</v>
      </c>
      <c r="H5486" s="2" t="s">
        <v>37694</v>
      </c>
      <c r="I5486" s="2" t="s">
        <v>37695</v>
      </c>
      <c r="J5486" s="3" t="s">
        <v>37696</v>
      </c>
      <c r="K5486" s="4">
        <v>44505</v>
      </c>
      <c r="L5486" s="3" t="s">
        <v>28205</v>
      </c>
    </row>
    <row r="5487" spans="1:12" x14ac:dyDescent="0.2">
      <c r="A5487" s="1">
        <v>5486</v>
      </c>
      <c r="B5487" s="2" t="s">
        <v>37697</v>
      </c>
      <c r="C5487" s="2" t="s">
        <v>3619</v>
      </c>
      <c r="D5487" s="2" t="s">
        <v>11631</v>
      </c>
      <c r="E5487" s="2" t="s">
        <v>37698</v>
      </c>
      <c r="F5487" s="2" t="s">
        <v>7223</v>
      </c>
      <c r="G5487" s="2" t="s">
        <v>3561</v>
      </c>
      <c r="H5487" s="2" t="s">
        <v>37699</v>
      </c>
      <c r="I5487" s="2" t="s">
        <v>37700</v>
      </c>
      <c r="J5487" s="3" t="s">
        <v>37701</v>
      </c>
      <c r="K5487" s="4">
        <v>44420</v>
      </c>
      <c r="L5487" s="3" t="s">
        <v>37702</v>
      </c>
    </row>
    <row r="5488" spans="1:12" x14ac:dyDescent="0.2">
      <c r="A5488" s="1">
        <v>5487</v>
      </c>
      <c r="B5488" s="2" t="s">
        <v>37703</v>
      </c>
      <c r="C5488" s="2" t="s">
        <v>2358</v>
      </c>
      <c r="D5488" s="2" t="s">
        <v>823</v>
      </c>
      <c r="E5488" s="2" t="s">
        <v>21191</v>
      </c>
      <c r="F5488" s="2" t="s">
        <v>18457</v>
      </c>
      <c r="G5488" s="2" t="s">
        <v>643</v>
      </c>
      <c r="H5488" s="2" t="s">
        <v>37704</v>
      </c>
      <c r="I5488" s="2" t="s">
        <v>37705</v>
      </c>
      <c r="J5488" s="3" t="s">
        <v>37706</v>
      </c>
      <c r="K5488" s="4">
        <v>43873</v>
      </c>
      <c r="L5488" s="3" t="s">
        <v>37707</v>
      </c>
    </row>
    <row r="5489" spans="1:12" x14ac:dyDescent="0.2">
      <c r="A5489" s="1">
        <v>5488</v>
      </c>
      <c r="B5489" s="2" t="s">
        <v>37708</v>
      </c>
      <c r="C5489" s="2" t="s">
        <v>14062</v>
      </c>
      <c r="D5489" s="2" t="s">
        <v>3190</v>
      </c>
      <c r="E5489" s="2" t="s">
        <v>15236</v>
      </c>
      <c r="F5489" s="2" t="s">
        <v>37709</v>
      </c>
      <c r="G5489" s="2" t="s">
        <v>153</v>
      </c>
      <c r="H5489" s="2" t="s">
        <v>37710</v>
      </c>
      <c r="I5489" s="2" t="s">
        <v>37711</v>
      </c>
      <c r="J5489" s="3" t="s">
        <v>37712</v>
      </c>
      <c r="K5489" s="4">
        <v>43968</v>
      </c>
      <c r="L5489" s="3" t="s">
        <v>37713</v>
      </c>
    </row>
    <row r="5490" spans="1:12" x14ac:dyDescent="0.2">
      <c r="A5490" s="1">
        <v>5489</v>
      </c>
      <c r="B5490" s="2" t="s">
        <v>37714</v>
      </c>
      <c r="C5490" s="2" t="s">
        <v>1245</v>
      </c>
      <c r="D5490" s="2" t="s">
        <v>2094</v>
      </c>
      <c r="E5490" s="2" t="s">
        <v>37715</v>
      </c>
      <c r="F5490" s="2" t="s">
        <v>37716</v>
      </c>
      <c r="G5490" s="2" t="s">
        <v>1104</v>
      </c>
      <c r="H5490" s="2" t="s">
        <v>37717</v>
      </c>
      <c r="I5490" s="2" t="s">
        <v>37718</v>
      </c>
      <c r="J5490" s="3" t="s">
        <v>37719</v>
      </c>
      <c r="K5490" s="4">
        <v>44375</v>
      </c>
      <c r="L5490" s="3" t="s">
        <v>37720</v>
      </c>
    </row>
    <row r="5491" spans="1:12" x14ac:dyDescent="0.2">
      <c r="A5491" s="1">
        <v>5490</v>
      </c>
      <c r="B5491" s="2" t="s">
        <v>37721</v>
      </c>
      <c r="C5491" s="2" t="s">
        <v>270</v>
      </c>
      <c r="D5491" s="2" t="s">
        <v>3973</v>
      </c>
      <c r="E5491" s="2" t="s">
        <v>37722</v>
      </c>
      <c r="F5491" s="2" t="s">
        <v>37723</v>
      </c>
      <c r="G5491" s="2" t="s">
        <v>1479</v>
      </c>
      <c r="H5491" s="2" t="s">
        <v>37724</v>
      </c>
      <c r="I5491" s="2" t="s">
        <v>37725</v>
      </c>
      <c r="J5491" s="3" t="s">
        <v>37726</v>
      </c>
      <c r="K5491" s="4">
        <v>44171</v>
      </c>
      <c r="L5491" s="3" t="s">
        <v>37727</v>
      </c>
    </row>
    <row r="5492" spans="1:12" x14ac:dyDescent="0.2">
      <c r="A5492" s="1">
        <v>5491</v>
      </c>
      <c r="B5492" s="2" t="s">
        <v>37728</v>
      </c>
      <c r="C5492" s="2" t="s">
        <v>3442</v>
      </c>
      <c r="D5492" s="2" t="s">
        <v>317</v>
      </c>
      <c r="E5492" s="2" t="s">
        <v>37729</v>
      </c>
      <c r="F5492" s="2" t="s">
        <v>37730</v>
      </c>
      <c r="G5492" s="2" t="s">
        <v>589</v>
      </c>
      <c r="H5492" s="2" t="s">
        <v>37731</v>
      </c>
      <c r="I5492" s="2" t="s">
        <v>37732</v>
      </c>
      <c r="J5492" s="3" t="s">
        <v>37733</v>
      </c>
      <c r="K5492" s="4">
        <v>43911</v>
      </c>
      <c r="L5492" s="3" t="s">
        <v>37734</v>
      </c>
    </row>
    <row r="5493" spans="1:12" x14ac:dyDescent="0.2">
      <c r="A5493" s="1">
        <v>5492</v>
      </c>
      <c r="B5493" s="2" t="s">
        <v>37735</v>
      </c>
      <c r="C5493" s="2" t="s">
        <v>7728</v>
      </c>
      <c r="D5493" s="2" t="s">
        <v>26783</v>
      </c>
      <c r="E5493" s="2" t="s">
        <v>37736</v>
      </c>
      <c r="F5493" s="2" t="s">
        <v>37737</v>
      </c>
      <c r="G5493" s="2" t="s">
        <v>1864</v>
      </c>
      <c r="H5493" s="2" t="s">
        <v>37738</v>
      </c>
      <c r="I5493" s="2" t="s">
        <v>37739</v>
      </c>
      <c r="J5493" s="3" t="s">
        <v>37740</v>
      </c>
      <c r="K5493" s="4">
        <v>44506</v>
      </c>
      <c r="L5493" s="3" t="s">
        <v>3970</v>
      </c>
    </row>
    <row r="5494" spans="1:12" x14ac:dyDescent="0.2">
      <c r="A5494" s="1">
        <v>5493</v>
      </c>
      <c r="B5494" s="2" t="s">
        <v>37741</v>
      </c>
      <c r="C5494" s="2" t="s">
        <v>2582</v>
      </c>
      <c r="D5494" s="2" t="s">
        <v>20805</v>
      </c>
      <c r="E5494" s="2" t="s">
        <v>37742</v>
      </c>
      <c r="F5494" s="2" t="s">
        <v>37743</v>
      </c>
      <c r="G5494" s="2" t="s">
        <v>1158</v>
      </c>
      <c r="H5494" s="2" t="s">
        <v>37744</v>
      </c>
      <c r="I5494" s="2" t="s">
        <v>37745</v>
      </c>
      <c r="J5494" s="3" t="s">
        <v>37746</v>
      </c>
      <c r="K5494" s="4">
        <v>43951</v>
      </c>
      <c r="L5494" s="3" t="s">
        <v>37747</v>
      </c>
    </row>
    <row r="5495" spans="1:12" x14ac:dyDescent="0.2">
      <c r="A5495" s="1">
        <v>5494</v>
      </c>
      <c r="B5495" s="2" t="s">
        <v>37748</v>
      </c>
      <c r="C5495" s="2" t="s">
        <v>6417</v>
      </c>
      <c r="D5495" s="2" t="s">
        <v>3012</v>
      </c>
      <c r="E5495" s="2" t="s">
        <v>37749</v>
      </c>
      <c r="F5495" s="2" t="s">
        <v>37750</v>
      </c>
      <c r="G5495" s="2" t="s">
        <v>3015</v>
      </c>
      <c r="H5495" s="2" t="s">
        <v>37751</v>
      </c>
      <c r="I5495" s="2">
        <f>1-702-590-8512</f>
        <v>-9803</v>
      </c>
      <c r="J5495" s="3" t="s">
        <v>37752</v>
      </c>
      <c r="K5495" s="4">
        <v>44163</v>
      </c>
      <c r="L5495" s="3" t="s">
        <v>37753</v>
      </c>
    </row>
    <row r="5496" spans="1:12" x14ac:dyDescent="0.2">
      <c r="A5496" s="1">
        <v>5495</v>
      </c>
      <c r="B5496" s="2" t="s">
        <v>37754</v>
      </c>
      <c r="C5496" s="2" t="s">
        <v>4467</v>
      </c>
      <c r="D5496" s="2" t="s">
        <v>3685</v>
      </c>
      <c r="E5496" s="2" t="s">
        <v>37755</v>
      </c>
      <c r="F5496" s="2" t="s">
        <v>37756</v>
      </c>
      <c r="G5496" s="2" t="s">
        <v>1292</v>
      </c>
      <c r="H5496" s="2" t="s">
        <v>37757</v>
      </c>
      <c r="I5496" s="2" t="s">
        <v>37758</v>
      </c>
      <c r="J5496" s="3" t="s">
        <v>37759</v>
      </c>
      <c r="K5496" s="4">
        <v>44168</v>
      </c>
      <c r="L5496" s="3" t="s">
        <v>37760</v>
      </c>
    </row>
    <row r="5497" spans="1:12" x14ac:dyDescent="0.2">
      <c r="A5497" s="1">
        <v>5496</v>
      </c>
      <c r="B5497" s="2" t="s">
        <v>37761</v>
      </c>
      <c r="C5497" s="2" t="s">
        <v>1852</v>
      </c>
      <c r="D5497" s="2" t="s">
        <v>7609</v>
      </c>
      <c r="E5497" s="2" t="s">
        <v>37762</v>
      </c>
      <c r="F5497" s="2" t="s">
        <v>37763</v>
      </c>
      <c r="G5497" s="2" t="s">
        <v>54</v>
      </c>
      <c r="H5497" s="2">
        <v>8249238804</v>
      </c>
      <c r="I5497" s="2" t="s">
        <v>37764</v>
      </c>
      <c r="J5497" s="3" t="s">
        <v>37765</v>
      </c>
      <c r="K5497" s="4">
        <v>44375</v>
      </c>
      <c r="L5497" s="3" t="s">
        <v>37766</v>
      </c>
    </row>
    <row r="5498" spans="1:12" x14ac:dyDescent="0.2">
      <c r="A5498" s="1">
        <v>5497</v>
      </c>
      <c r="B5498" s="2" t="s">
        <v>37767</v>
      </c>
      <c r="C5498" s="2" t="s">
        <v>7917</v>
      </c>
      <c r="D5498" s="2" t="s">
        <v>1512</v>
      </c>
      <c r="E5498" s="2" t="s">
        <v>37768</v>
      </c>
      <c r="F5498" s="2" t="s">
        <v>37769</v>
      </c>
      <c r="G5498" s="2" t="s">
        <v>5328</v>
      </c>
      <c r="H5498" s="2" t="s">
        <v>37770</v>
      </c>
      <c r="I5498" s="2" t="s">
        <v>37771</v>
      </c>
      <c r="J5498" s="3" t="s">
        <v>37772</v>
      </c>
      <c r="K5498" s="4">
        <v>44204</v>
      </c>
      <c r="L5498" s="3" t="s">
        <v>37773</v>
      </c>
    </row>
    <row r="5499" spans="1:12" x14ac:dyDescent="0.2">
      <c r="A5499" s="1">
        <v>5498</v>
      </c>
      <c r="B5499" s="2" t="s">
        <v>37774</v>
      </c>
      <c r="C5499" s="2" t="s">
        <v>5000</v>
      </c>
      <c r="D5499" s="2" t="s">
        <v>595</v>
      </c>
      <c r="E5499" s="2" t="s">
        <v>37775</v>
      </c>
      <c r="F5499" s="2" t="s">
        <v>37776</v>
      </c>
      <c r="G5499" s="2" t="s">
        <v>1627</v>
      </c>
      <c r="H5499" s="2" t="s">
        <v>37777</v>
      </c>
      <c r="I5499" s="2" t="s">
        <v>37778</v>
      </c>
      <c r="J5499" s="3" t="s">
        <v>37779</v>
      </c>
      <c r="K5499" s="4">
        <v>43912</v>
      </c>
      <c r="L5499" s="3" t="s">
        <v>37780</v>
      </c>
    </row>
    <row r="5500" spans="1:12" x14ac:dyDescent="0.2">
      <c r="A5500" s="1">
        <v>5499</v>
      </c>
      <c r="B5500" s="2" t="s">
        <v>37781</v>
      </c>
      <c r="C5500" s="2" t="s">
        <v>2632</v>
      </c>
      <c r="D5500" s="2" t="s">
        <v>5407</v>
      </c>
      <c r="E5500" s="2" t="s">
        <v>19284</v>
      </c>
      <c r="F5500" s="2" t="s">
        <v>37782</v>
      </c>
      <c r="G5500" s="2" t="s">
        <v>3729</v>
      </c>
      <c r="H5500" s="2" t="s">
        <v>37783</v>
      </c>
      <c r="I5500" s="2" t="s">
        <v>37784</v>
      </c>
      <c r="J5500" s="3" t="s">
        <v>37785</v>
      </c>
      <c r="K5500" s="4">
        <v>44446</v>
      </c>
      <c r="L5500" s="3" t="s">
        <v>37786</v>
      </c>
    </row>
    <row r="5501" spans="1:12" x14ac:dyDescent="0.2">
      <c r="A5501" s="1">
        <v>5500</v>
      </c>
      <c r="B5501" s="2" t="s">
        <v>37787</v>
      </c>
      <c r="C5501" s="2" t="s">
        <v>4870</v>
      </c>
      <c r="D5501" s="2" t="s">
        <v>7129</v>
      </c>
      <c r="E5501" s="2" t="s">
        <v>37788</v>
      </c>
      <c r="F5501" s="2" t="s">
        <v>37789</v>
      </c>
      <c r="G5501" s="2" t="s">
        <v>570</v>
      </c>
      <c r="H5501" s="2" t="s">
        <v>37790</v>
      </c>
      <c r="I5501" s="2">
        <v>5940018523</v>
      </c>
      <c r="J5501" s="3" t="s">
        <v>37791</v>
      </c>
      <c r="K5501" s="4">
        <v>43895</v>
      </c>
      <c r="L5501" s="3" t="s">
        <v>37792</v>
      </c>
    </row>
    <row r="5502" spans="1:12" x14ac:dyDescent="0.2">
      <c r="A5502" s="1">
        <v>5501</v>
      </c>
      <c r="B5502" s="2" t="s">
        <v>37793</v>
      </c>
      <c r="C5502" s="2" t="s">
        <v>4655</v>
      </c>
      <c r="D5502" s="2" t="s">
        <v>11421</v>
      </c>
      <c r="E5502" s="2" t="s">
        <v>37794</v>
      </c>
      <c r="F5502" s="2" t="s">
        <v>37795</v>
      </c>
      <c r="G5502" s="2" t="s">
        <v>2317</v>
      </c>
      <c r="H5502" s="2" t="s">
        <v>37796</v>
      </c>
      <c r="I5502" s="2" t="s">
        <v>37797</v>
      </c>
      <c r="J5502" s="3" t="s">
        <v>37798</v>
      </c>
      <c r="K5502" s="4">
        <v>44559</v>
      </c>
      <c r="L5502" s="3" t="s">
        <v>14496</v>
      </c>
    </row>
    <row r="5503" spans="1:12" x14ac:dyDescent="0.2">
      <c r="A5503" s="1">
        <v>5502</v>
      </c>
      <c r="B5503" s="2" t="s">
        <v>37799</v>
      </c>
      <c r="C5503" s="2" t="s">
        <v>683</v>
      </c>
      <c r="D5503" s="2" t="s">
        <v>8476</v>
      </c>
      <c r="E5503" s="2" t="s">
        <v>37800</v>
      </c>
      <c r="F5503" s="2" t="s">
        <v>37801</v>
      </c>
      <c r="G5503" s="2" t="s">
        <v>626</v>
      </c>
      <c r="H5503" s="2">
        <f>1-621-912-2987</f>
        <v>-4519</v>
      </c>
      <c r="I5503" s="2" t="s">
        <v>37802</v>
      </c>
      <c r="J5503" s="3" t="s">
        <v>37803</v>
      </c>
      <c r="K5503" s="4">
        <v>44106</v>
      </c>
      <c r="L5503" s="3" t="s">
        <v>37804</v>
      </c>
    </row>
    <row r="5504" spans="1:12" x14ac:dyDescent="0.2">
      <c r="A5504" s="1">
        <v>5503</v>
      </c>
      <c r="B5504" s="2" t="s">
        <v>37805</v>
      </c>
      <c r="C5504" s="2" t="s">
        <v>1001</v>
      </c>
      <c r="D5504" s="2" t="s">
        <v>5775</v>
      </c>
      <c r="E5504" s="2" t="s">
        <v>37806</v>
      </c>
      <c r="F5504" s="2" t="s">
        <v>37807</v>
      </c>
      <c r="G5504" s="2" t="s">
        <v>3396</v>
      </c>
      <c r="H5504" s="2" t="s">
        <v>37808</v>
      </c>
      <c r="I5504" s="2" t="s">
        <v>37809</v>
      </c>
      <c r="J5504" s="3" t="s">
        <v>37810</v>
      </c>
      <c r="K5504" s="4">
        <v>44514</v>
      </c>
      <c r="L5504" s="3" t="s">
        <v>13631</v>
      </c>
    </row>
    <row r="5505" spans="1:12" x14ac:dyDescent="0.2">
      <c r="A5505" s="1">
        <v>5504</v>
      </c>
      <c r="B5505" s="2" t="s">
        <v>37811</v>
      </c>
      <c r="C5505" s="2" t="s">
        <v>1930</v>
      </c>
      <c r="D5505" s="2" t="s">
        <v>1467</v>
      </c>
      <c r="E5505" s="2" t="s">
        <v>37812</v>
      </c>
      <c r="F5505" s="2" t="s">
        <v>37813</v>
      </c>
      <c r="G5505" s="2" t="s">
        <v>1346</v>
      </c>
      <c r="H5505" s="2" t="s">
        <v>37814</v>
      </c>
      <c r="I5505" s="2" t="s">
        <v>37815</v>
      </c>
      <c r="J5505" s="3" t="s">
        <v>37816</v>
      </c>
      <c r="K5505" s="4">
        <v>44707</v>
      </c>
      <c r="L5505" s="3" t="s">
        <v>37817</v>
      </c>
    </row>
    <row r="5506" spans="1:12" x14ac:dyDescent="0.2">
      <c r="A5506" s="1">
        <v>5505</v>
      </c>
      <c r="B5506" s="2" t="s">
        <v>37818</v>
      </c>
      <c r="C5506" s="2" t="s">
        <v>2048</v>
      </c>
      <c r="D5506" s="2" t="s">
        <v>3620</v>
      </c>
      <c r="E5506" s="2" t="s">
        <v>37819</v>
      </c>
      <c r="F5506" s="2" t="s">
        <v>37820</v>
      </c>
      <c r="G5506" s="2" t="s">
        <v>98</v>
      </c>
      <c r="H5506" s="2" t="s">
        <v>37821</v>
      </c>
      <c r="I5506" s="2">
        <f>1-163-941-6826</f>
        <v>-7929</v>
      </c>
      <c r="J5506" s="3" t="s">
        <v>37822</v>
      </c>
      <c r="K5506" s="4">
        <v>44673</v>
      </c>
      <c r="L5506" s="3" t="s">
        <v>37823</v>
      </c>
    </row>
    <row r="5507" spans="1:12" x14ac:dyDescent="0.2">
      <c r="A5507" s="1">
        <v>5506</v>
      </c>
      <c r="B5507" s="2" t="s">
        <v>37824</v>
      </c>
      <c r="C5507" s="2" t="s">
        <v>10492</v>
      </c>
      <c r="D5507" s="2" t="s">
        <v>11539</v>
      </c>
      <c r="E5507" s="2" t="s">
        <v>37825</v>
      </c>
      <c r="F5507" s="2" t="s">
        <v>37826</v>
      </c>
      <c r="G5507" s="2" t="s">
        <v>467</v>
      </c>
      <c r="H5507" s="2" t="s">
        <v>37827</v>
      </c>
      <c r="I5507" s="2" t="s">
        <v>37828</v>
      </c>
      <c r="J5507" s="3" t="s">
        <v>37829</v>
      </c>
      <c r="K5507" s="4">
        <v>44107</v>
      </c>
      <c r="L5507" s="3" t="s">
        <v>37830</v>
      </c>
    </row>
    <row r="5508" spans="1:12" x14ac:dyDescent="0.2">
      <c r="A5508" s="1">
        <v>5507</v>
      </c>
      <c r="B5508" s="2" t="s">
        <v>37831</v>
      </c>
      <c r="C5508" s="2" t="s">
        <v>507</v>
      </c>
      <c r="D5508" s="2" t="s">
        <v>623</v>
      </c>
      <c r="E5508" s="2" t="s">
        <v>21865</v>
      </c>
      <c r="F5508" s="2" t="s">
        <v>9875</v>
      </c>
      <c r="G5508" s="2" t="s">
        <v>4345</v>
      </c>
      <c r="H5508" s="2" t="s">
        <v>37832</v>
      </c>
      <c r="I5508" s="2" t="s">
        <v>37833</v>
      </c>
      <c r="J5508" s="3" t="s">
        <v>37834</v>
      </c>
      <c r="K5508" s="4">
        <v>44123</v>
      </c>
      <c r="L5508" s="3" t="s">
        <v>37835</v>
      </c>
    </row>
    <row r="5509" spans="1:12" x14ac:dyDescent="0.2">
      <c r="A5509" s="1">
        <v>5508</v>
      </c>
      <c r="B5509" s="2" t="s">
        <v>37836</v>
      </c>
      <c r="C5509" s="2" t="s">
        <v>15535</v>
      </c>
      <c r="D5509" s="2" t="s">
        <v>2775</v>
      </c>
      <c r="E5509" s="2" t="s">
        <v>37837</v>
      </c>
      <c r="F5509" s="2" t="s">
        <v>37838</v>
      </c>
      <c r="G5509" s="2" t="s">
        <v>643</v>
      </c>
      <c r="H5509" s="2" t="s">
        <v>37839</v>
      </c>
      <c r="I5509" s="2" t="s">
        <v>37840</v>
      </c>
      <c r="J5509" s="3" t="s">
        <v>37841</v>
      </c>
      <c r="K5509" s="4">
        <v>44341</v>
      </c>
      <c r="L5509" s="3" t="s">
        <v>37842</v>
      </c>
    </row>
    <row r="5510" spans="1:12" x14ac:dyDescent="0.2">
      <c r="A5510" s="1">
        <v>5509</v>
      </c>
      <c r="B5510" s="2" t="s">
        <v>37843</v>
      </c>
      <c r="C5510" s="2" t="s">
        <v>472</v>
      </c>
      <c r="D5510" s="2" t="s">
        <v>17539</v>
      </c>
      <c r="E5510" s="2" t="s">
        <v>37844</v>
      </c>
      <c r="F5510" s="2" t="s">
        <v>6232</v>
      </c>
      <c r="G5510" s="2" t="s">
        <v>1618</v>
      </c>
      <c r="H5510" s="2" t="s">
        <v>37845</v>
      </c>
      <c r="I5510" s="2" t="s">
        <v>37846</v>
      </c>
      <c r="J5510" s="3" t="s">
        <v>37847</v>
      </c>
      <c r="K5510" s="4">
        <v>44318</v>
      </c>
      <c r="L5510" s="3" t="s">
        <v>37848</v>
      </c>
    </row>
    <row r="5511" spans="1:12" x14ac:dyDescent="0.2">
      <c r="A5511" s="1">
        <v>5510</v>
      </c>
      <c r="B5511" s="2" t="s">
        <v>37849</v>
      </c>
      <c r="C5511" s="2" t="s">
        <v>823</v>
      </c>
      <c r="D5511" s="2" t="s">
        <v>18526</v>
      </c>
      <c r="E5511" s="2" t="s">
        <v>37850</v>
      </c>
      <c r="F5511" s="2" t="s">
        <v>37851</v>
      </c>
      <c r="G5511" s="2" t="s">
        <v>770</v>
      </c>
      <c r="H5511" s="2" t="s">
        <v>37852</v>
      </c>
      <c r="I5511" s="2" t="s">
        <v>37853</v>
      </c>
      <c r="J5511" s="3" t="s">
        <v>37854</v>
      </c>
      <c r="K5511" s="4">
        <v>44706</v>
      </c>
      <c r="L5511" s="3" t="s">
        <v>37855</v>
      </c>
    </row>
    <row r="5512" spans="1:12" x14ac:dyDescent="0.2">
      <c r="A5512" s="1">
        <v>5511</v>
      </c>
      <c r="B5512" s="2" t="s">
        <v>37856</v>
      </c>
      <c r="C5512" s="2" t="s">
        <v>326</v>
      </c>
      <c r="D5512" s="2" t="s">
        <v>4156</v>
      </c>
      <c r="E5512" s="2" t="s">
        <v>37857</v>
      </c>
      <c r="F5512" s="2" t="s">
        <v>37858</v>
      </c>
      <c r="G5512" s="2" t="s">
        <v>2015</v>
      </c>
      <c r="H5512" s="2" t="s">
        <v>37859</v>
      </c>
      <c r="I5512" s="2" t="s">
        <v>37860</v>
      </c>
      <c r="J5512" s="3" t="s">
        <v>37861</v>
      </c>
      <c r="K5512" s="4">
        <v>44561</v>
      </c>
      <c r="L5512" s="3" t="s">
        <v>37862</v>
      </c>
    </row>
    <row r="5513" spans="1:12" x14ac:dyDescent="0.2">
      <c r="A5513" s="1">
        <v>5512</v>
      </c>
      <c r="B5513" s="2" t="s">
        <v>37863</v>
      </c>
      <c r="C5513" s="2" t="s">
        <v>4208</v>
      </c>
      <c r="D5513" s="2" t="s">
        <v>24465</v>
      </c>
      <c r="E5513" s="2" t="s">
        <v>37864</v>
      </c>
      <c r="F5513" s="2" t="s">
        <v>37865</v>
      </c>
      <c r="G5513" s="2" t="s">
        <v>4177</v>
      </c>
      <c r="H5513" s="2">
        <v>304982075</v>
      </c>
      <c r="I5513" s="2" t="s">
        <v>37866</v>
      </c>
      <c r="J5513" s="3" t="s">
        <v>37867</v>
      </c>
      <c r="K5513" s="4">
        <v>44464</v>
      </c>
      <c r="L5513" s="3" t="s">
        <v>37868</v>
      </c>
    </row>
    <row r="5514" spans="1:12" x14ac:dyDescent="0.2">
      <c r="A5514" s="1">
        <v>5513</v>
      </c>
      <c r="B5514" s="2" t="s">
        <v>37869</v>
      </c>
      <c r="C5514" s="2" t="s">
        <v>5221</v>
      </c>
      <c r="D5514" s="2" t="s">
        <v>1298</v>
      </c>
      <c r="E5514" s="2" t="s">
        <v>37870</v>
      </c>
      <c r="F5514" s="2" t="s">
        <v>37871</v>
      </c>
      <c r="G5514" s="2" t="s">
        <v>5010</v>
      </c>
      <c r="H5514" s="2" t="s">
        <v>37872</v>
      </c>
      <c r="I5514" s="2" t="s">
        <v>37873</v>
      </c>
      <c r="J5514" s="3" t="s">
        <v>37874</v>
      </c>
      <c r="K5514" s="4">
        <v>44154</v>
      </c>
      <c r="L5514" s="3" t="s">
        <v>37875</v>
      </c>
    </row>
    <row r="5515" spans="1:12" x14ac:dyDescent="0.2">
      <c r="A5515" s="1">
        <v>5514</v>
      </c>
      <c r="B5515" s="2" t="s">
        <v>37876</v>
      </c>
      <c r="C5515" s="2" t="s">
        <v>206</v>
      </c>
      <c r="D5515" s="2" t="s">
        <v>10015</v>
      </c>
      <c r="E5515" s="2" t="s">
        <v>36539</v>
      </c>
      <c r="F5515" s="2" t="s">
        <v>37877</v>
      </c>
      <c r="G5515" s="2" t="s">
        <v>3302</v>
      </c>
      <c r="H5515" s="2" t="s">
        <v>37878</v>
      </c>
      <c r="I5515" s="2" t="s">
        <v>37879</v>
      </c>
      <c r="J5515" s="3" t="s">
        <v>37880</v>
      </c>
      <c r="K5515" s="4">
        <v>43868</v>
      </c>
      <c r="L5515" s="3" t="s">
        <v>37881</v>
      </c>
    </row>
    <row r="5516" spans="1:12" x14ac:dyDescent="0.2">
      <c r="A5516" s="1">
        <v>5515</v>
      </c>
      <c r="B5516" s="2" t="s">
        <v>37882</v>
      </c>
      <c r="C5516" s="2" t="s">
        <v>8058</v>
      </c>
      <c r="D5516" s="2" t="s">
        <v>17271</v>
      </c>
      <c r="E5516" s="2" t="s">
        <v>37883</v>
      </c>
      <c r="F5516" s="2" t="s">
        <v>12225</v>
      </c>
      <c r="G5516" s="2" t="s">
        <v>2981</v>
      </c>
      <c r="H5516" s="2" t="s">
        <v>37884</v>
      </c>
      <c r="I5516" s="2" t="s">
        <v>37885</v>
      </c>
      <c r="J5516" s="3" t="s">
        <v>37886</v>
      </c>
      <c r="K5516" s="4">
        <v>44003</v>
      </c>
      <c r="L5516" s="3" t="s">
        <v>37887</v>
      </c>
    </row>
    <row r="5517" spans="1:12" x14ac:dyDescent="0.2">
      <c r="A5517" s="1">
        <v>5516</v>
      </c>
      <c r="B5517" s="2" t="s">
        <v>37888</v>
      </c>
      <c r="C5517" s="2" t="s">
        <v>9034</v>
      </c>
      <c r="D5517" s="2" t="s">
        <v>9667</v>
      </c>
      <c r="E5517" s="2" t="s">
        <v>37889</v>
      </c>
      <c r="F5517" s="2" t="s">
        <v>37890</v>
      </c>
      <c r="G5517" s="2" t="s">
        <v>6042</v>
      </c>
      <c r="H5517" s="2" t="s">
        <v>37891</v>
      </c>
      <c r="I5517" s="2" t="s">
        <v>37892</v>
      </c>
      <c r="J5517" s="3" t="s">
        <v>37893</v>
      </c>
      <c r="K5517" s="4">
        <v>44627</v>
      </c>
      <c r="L5517" s="3" t="s">
        <v>37894</v>
      </c>
    </row>
    <row r="5518" spans="1:12" x14ac:dyDescent="0.2">
      <c r="A5518" s="1">
        <v>5517</v>
      </c>
      <c r="B5518" s="2" t="s">
        <v>37895</v>
      </c>
      <c r="C5518" s="2" t="s">
        <v>4680</v>
      </c>
      <c r="D5518" s="2" t="s">
        <v>5062</v>
      </c>
      <c r="E5518" s="2" t="s">
        <v>30191</v>
      </c>
      <c r="F5518" s="2" t="s">
        <v>37896</v>
      </c>
      <c r="G5518" s="2" t="s">
        <v>227</v>
      </c>
      <c r="H5518" s="2" t="s">
        <v>37897</v>
      </c>
      <c r="I5518" s="2" t="s">
        <v>37898</v>
      </c>
      <c r="J5518" s="3" t="s">
        <v>37899</v>
      </c>
      <c r="K5518" s="4">
        <v>44155</v>
      </c>
      <c r="L5518" s="3" t="s">
        <v>37900</v>
      </c>
    </row>
    <row r="5519" spans="1:12" x14ac:dyDescent="0.2">
      <c r="A5519" s="1">
        <v>5518</v>
      </c>
      <c r="B5519" s="2" t="s">
        <v>37901</v>
      </c>
      <c r="C5519" s="2" t="s">
        <v>121</v>
      </c>
      <c r="D5519" s="2" t="s">
        <v>8318</v>
      </c>
      <c r="E5519" s="2" t="s">
        <v>37902</v>
      </c>
      <c r="F5519" s="2" t="s">
        <v>37903</v>
      </c>
      <c r="G5519" s="2" t="s">
        <v>6042</v>
      </c>
      <c r="H5519" s="2" t="s">
        <v>37904</v>
      </c>
      <c r="I5519" s="2" t="s">
        <v>37905</v>
      </c>
      <c r="J5519" s="3" t="s">
        <v>37906</v>
      </c>
      <c r="K5519" s="4">
        <v>44378</v>
      </c>
      <c r="L5519" s="3" t="s">
        <v>37907</v>
      </c>
    </row>
    <row r="5520" spans="1:12" x14ac:dyDescent="0.2">
      <c r="A5520" s="1">
        <v>5519</v>
      </c>
      <c r="B5520" s="2" t="s">
        <v>37908</v>
      </c>
      <c r="C5520" s="2" t="s">
        <v>279</v>
      </c>
      <c r="D5520" s="2" t="s">
        <v>33151</v>
      </c>
      <c r="E5520" s="2" t="s">
        <v>37909</v>
      </c>
      <c r="F5520" s="2" t="s">
        <v>37910</v>
      </c>
      <c r="G5520" s="2" t="s">
        <v>3832</v>
      </c>
      <c r="H5520" s="2" t="s">
        <v>37911</v>
      </c>
      <c r="I5520" s="2" t="s">
        <v>37912</v>
      </c>
      <c r="J5520" s="3" t="s">
        <v>37913</v>
      </c>
      <c r="K5520" s="4">
        <v>44233</v>
      </c>
      <c r="L5520" s="3" t="s">
        <v>37914</v>
      </c>
    </row>
    <row r="5521" spans="1:12" x14ac:dyDescent="0.2">
      <c r="A5521" s="1">
        <v>5520</v>
      </c>
      <c r="B5521" s="2" t="s">
        <v>37915</v>
      </c>
      <c r="C5521" s="2" t="s">
        <v>186</v>
      </c>
      <c r="D5521" s="2" t="s">
        <v>402</v>
      </c>
      <c r="E5521" s="2" t="s">
        <v>37916</v>
      </c>
      <c r="F5521" s="2" t="s">
        <v>37917</v>
      </c>
      <c r="G5521" s="2" t="s">
        <v>4492</v>
      </c>
      <c r="H5521" s="2" t="s">
        <v>37918</v>
      </c>
      <c r="I5521" s="2" t="s">
        <v>37919</v>
      </c>
      <c r="J5521" s="3" t="s">
        <v>37920</v>
      </c>
      <c r="K5521" s="4">
        <v>44041</v>
      </c>
      <c r="L5521" s="3" t="s">
        <v>37921</v>
      </c>
    </row>
    <row r="5522" spans="1:12" x14ac:dyDescent="0.2">
      <c r="A5522" s="1">
        <v>5521</v>
      </c>
      <c r="B5522" s="2" t="s">
        <v>37922</v>
      </c>
      <c r="C5522" s="2" t="s">
        <v>5510</v>
      </c>
      <c r="D5522" s="2" t="s">
        <v>6947</v>
      </c>
      <c r="E5522" s="2" t="s">
        <v>37923</v>
      </c>
      <c r="F5522" s="2" t="s">
        <v>21845</v>
      </c>
      <c r="G5522" s="2" t="s">
        <v>134</v>
      </c>
      <c r="H5522" s="2" t="s">
        <v>37924</v>
      </c>
      <c r="I5522" s="2" t="s">
        <v>37925</v>
      </c>
      <c r="J5522" s="3" t="s">
        <v>37926</v>
      </c>
      <c r="K5522" s="4">
        <v>44689</v>
      </c>
      <c r="L5522" s="3" t="s">
        <v>37927</v>
      </c>
    </row>
    <row r="5523" spans="1:12" x14ac:dyDescent="0.2">
      <c r="A5523" s="1">
        <v>5522</v>
      </c>
      <c r="B5523" s="2" t="s">
        <v>37928</v>
      </c>
      <c r="C5523" s="2" t="s">
        <v>4838</v>
      </c>
      <c r="D5523" s="2" t="s">
        <v>8168</v>
      </c>
      <c r="E5523" s="2" t="s">
        <v>37929</v>
      </c>
      <c r="F5523" s="2" t="s">
        <v>37930</v>
      </c>
      <c r="G5523" s="2" t="s">
        <v>1140</v>
      </c>
      <c r="H5523" s="2" t="s">
        <v>37931</v>
      </c>
      <c r="I5523" s="2">
        <f>1-904-756-2228</f>
        <v>-3887</v>
      </c>
      <c r="J5523" s="3" t="s">
        <v>37932</v>
      </c>
      <c r="K5523" s="4">
        <v>44042</v>
      </c>
      <c r="L5523" s="3" t="s">
        <v>37933</v>
      </c>
    </row>
    <row r="5524" spans="1:12" x14ac:dyDescent="0.2">
      <c r="A5524" s="1">
        <v>5523</v>
      </c>
      <c r="B5524" s="2" t="s">
        <v>37934</v>
      </c>
      <c r="C5524" s="2" t="s">
        <v>2640</v>
      </c>
      <c r="D5524" s="2" t="s">
        <v>2641</v>
      </c>
      <c r="E5524" s="2" t="s">
        <v>37935</v>
      </c>
      <c r="F5524" s="2" t="s">
        <v>37936</v>
      </c>
      <c r="G5524" s="2" t="s">
        <v>3534</v>
      </c>
      <c r="H5524" s="2" t="s">
        <v>37937</v>
      </c>
      <c r="I5524" s="2" t="s">
        <v>37938</v>
      </c>
      <c r="J5524" s="3" t="s">
        <v>37939</v>
      </c>
      <c r="K5524" s="4">
        <v>44569</v>
      </c>
      <c r="L5524" s="3" t="s">
        <v>37940</v>
      </c>
    </row>
    <row r="5525" spans="1:12" x14ac:dyDescent="0.2">
      <c r="A5525" s="1">
        <v>5524</v>
      </c>
      <c r="B5525" s="2" t="s">
        <v>37941</v>
      </c>
      <c r="C5525" s="2" t="s">
        <v>3237</v>
      </c>
      <c r="D5525" s="2" t="s">
        <v>1184</v>
      </c>
      <c r="E5525" s="2" t="s">
        <v>37942</v>
      </c>
      <c r="F5525" s="2" t="s">
        <v>37943</v>
      </c>
      <c r="G5525" s="2" t="s">
        <v>4386</v>
      </c>
      <c r="H5525" s="2" t="s">
        <v>37944</v>
      </c>
      <c r="I5525" s="2" t="s">
        <v>37945</v>
      </c>
      <c r="J5525" s="3" t="s">
        <v>37946</v>
      </c>
      <c r="K5525" s="4">
        <v>43929</v>
      </c>
      <c r="L5525" s="3" t="s">
        <v>37947</v>
      </c>
    </row>
    <row r="5526" spans="1:12" x14ac:dyDescent="0.2">
      <c r="A5526" s="1">
        <v>5525</v>
      </c>
      <c r="B5526" s="2" t="s">
        <v>37948</v>
      </c>
      <c r="C5526" s="2" t="s">
        <v>4413</v>
      </c>
      <c r="D5526" s="2" t="s">
        <v>6484</v>
      </c>
      <c r="E5526" s="2" t="s">
        <v>9591</v>
      </c>
      <c r="F5526" s="2" t="s">
        <v>37949</v>
      </c>
      <c r="G5526" s="2" t="s">
        <v>2327</v>
      </c>
      <c r="H5526" s="2" t="s">
        <v>37950</v>
      </c>
      <c r="I5526" s="2" t="s">
        <v>37951</v>
      </c>
      <c r="J5526" s="3" t="s">
        <v>37952</v>
      </c>
      <c r="K5526" s="4">
        <v>44296</v>
      </c>
      <c r="L5526" s="3" t="s">
        <v>31063</v>
      </c>
    </row>
    <row r="5527" spans="1:12" x14ac:dyDescent="0.2">
      <c r="A5527" s="1">
        <v>5526</v>
      </c>
      <c r="B5527" s="2" t="s">
        <v>37953</v>
      </c>
      <c r="C5527" s="2" t="s">
        <v>356</v>
      </c>
      <c r="D5527" s="2" t="s">
        <v>586</v>
      </c>
      <c r="E5527" s="2" t="s">
        <v>14764</v>
      </c>
      <c r="F5527" s="2" t="s">
        <v>37954</v>
      </c>
      <c r="G5527" s="2" t="s">
        <v>976</v>
      </c>
      <c r="H5527" s="2" t="s">
        <v>37955</v>
      </c>
      <c r="I5527" s="2" t="s">
        <v>37956</v>
      </c>
      <c r="J5527" s="3" t="s">
        <v>37957</v>
      </c>
      <c r="K5527" s="4">
        <v>44010</v>
      </c>
      <c r="L5527" s="3" t="s">
        <v>37958</v>
      </c>
    </row>
    <row r="5528" spans="1:12" x14ac:dyDescent="0.2">
      <c r="A5528" s="1">
        <v>5527</v>
      </c>
      <c r="B5528" s="2" t="s">
        <v>37959</v>
      </c>
      <c r="C5528" s="2" t="s">
        <v>5423</v>
      </c>
      <c r="D5528" s="2" t="s">
        <v>5980</v>
      </c>
      <c r="E5528" s="2" t="s">
        <v>37960</v>
      </c>
      <c r="F5528" s="2" t="s">
        <v>37961</v>
      </c>
      <c r="G5528" s="2" t="s">
        <v>3015</v>
      </c>
      <c r="H5528" s="2" t="s">
        <v>37962</v>
      </c>
      <c r="I5528" s="2" t="s">
        <v>37963</v>
      </c>
      <c r="J5528" s="3" t="s">
        <v>37964</v>
      </c>
      <c r="K5528" s="4">
        <v>44104</v>
      </c>
      <c r="L5528" s="3" t="s">
        <v>37965</v>
      </c>
    </row>
    <row r="5529" spans="1:12" x14ac:dyDescent="0.2">
      <c r="A5529" s="1">
        <v>5528</v>
      </c>
      <c r="B5529" s="2" t="s">
        <v>37966</v>
      </c>
      <c r="C5529" s="2" t="s">
        <v>2959</v>
      </c>
      <c r="D5529" s="2" t="s">
        <v>12560</v>
      </c>
      <c r="E5529" s="2" t="s">
        <v>37967</v>
      </c>
      <c r="F5529" s="2" t="s">
        <v>37968</v>
      </c>
      <c r="G5529" s="2" t="s">
        <v>3271</v>
      </c>
      <c r="H5529" s="2" t="s">
        <v>37969</v>
      </c>
      <c r="I5529" s="2" t="s">
        <v>37970</v>
      </c>
      <c r="J5529" s="3" t="s">
        <v>37971</v>
      </c>
      <c r="K5529" s="4">
        <v>43954</v>
      </c>
      <c r="L5529" s="3" t="s">
        <v>37972</v>
      </c>
    </row>
    <row r="5530" spans="1:12" x14ac:dyDescent="0.2">
      <c r="A5530" s="1">
        <v>5529</v>
      </c>
      <c r="B5530" s="2" t="s">
        <v>37973</v>
      </c>
      <c r="C5530" s="2" t="s">
        <v>4886</v>
      </c>
      <c r="D5530" s="2" t="s">
        <v>15780</v>
      </c>
      <c r="E5530" s="2" t="s">
        <v>37974</v>
      </c>
      <c r="F5530" s="2" t="s">
        <v>37975</v>
      </c>
      <c r="G5530" s="2" t="s">
        <v>4167</v>
      </c>
      <c r="H5530" s="2" t="s">
        <v>37976</v>
      </c>
      <c r="I5530" s="2">
        <v>9653861053</v>
      </c>
      <c r="J5530" s="3" t="s">
        <v>37977</v>
      </c>
      <c r="K5530" s="4">
        <v>44353</v>
      </c>
      <c r="L5530" s="3" t="s">
        <v>14254</v>
      </c>
    </row>
    <row r="5531" spans="1:12" x14ac:dyDescent="0.2">
      <c r="A5531" s="1">
        <v>5530</v>
      </c>
      <c r="B5531" s="2" t="s">
        <v>37978</v>
      </c>
      <c r="C5531" s="2" t="s">
        <v>1597</v>
      </c>
      <c r="D5531" s="2" t="s">
        <v>8513</v>
      </c>
      <c r="E5531" s="2" t="s">
        <v>37979</v>
      </c>
      <c r="F5531" s="2" t="s">
        <v>37980</v>
      </c>
      <c r="G5531" s="2" t="s">
        <v>257</v>
      </c>
      <c r="H5531" s="2">
        <v>2552418437</v>
      </c>
      <c r="I5531" s="2" t="s">
        <v>37981</v>
      </c>
      <c r="J5531" s="3" t="s">
        <v>37982</v>
      </c>
      <c r="K5531" s="4">
        <v>43938</v>
      </c>
      <c r="L5531" s="3" t="s">
        <v>37983</v>
      </c>
    </row>
    <row r="5532" spans="1:12" x14ac:dyDescent="0.2">
      <c r="A5532" s="1">
        <v>5531</v>
      </c>
      <c r="B5532" s="2" t="s">
        <v>37984</v>
      </c>
      <c r="C5532" s="2" t="s">
        <v>3854</v>
      </c>
      <c r="D5532" s="2" t="s">
        <v>2068</v>
      </c>
      <c r="E5532" s="2" t="s">
        <v>37985</v>
      </c>
      <c r="F5532" s="2" t="s">
        <v>37986</v>
      </c>
      <c r="G5532" s="2" t="s">
        <v>2403</v>
      </c>
      <c r="H5532" s="2">
        <v>5367053156</v>
      </c>
      <c r="I5532" s="2" t="s">
        <v>37987</v>
      </c>
      <c r="J5532" s="3" t="s">
        <v>37988</v>
      </c>
      <c r="K5532" s="4">
        <v>44360</v>
      </c>
      <c r="L5532" s="3" t="s">
        <v>27987</v>
      </c>
    </row>
    <row r="5533" spans="1:12" x14ac:dyDescent="0.2">
      <c r="A5533" s="1">
        <v>5532</v>
      </c>
      <c r="B5533" s="2" t="s">
        <v>37989</v>
      </c>
      <c r="C5533" s="2" t="s">
        <v>2323</v>
      </c>
      <c r="D5533" s="2" t="s">
        <v>9375</v>
      </c>
      <c r="E5533" s="2" t="s">
        <v>37990</v>
      </c>
      <c r="F5533" s="2" t="s">
        <v>37991</v>
      </c>
      <c r="G5533" s="2" t="s">
        <v>599</v>
      </c>
      <c r="H5533" s="2">
        <v>8931524762</v>
      </c>
      <c r="I5533" s="2" t="s">
        <v>37992</v>
      </c>
      <c r="J5533" s="3" t="s">
        <v>37993</v>
      </c>
      <c r="K5533" s="4">
        <v>44031</v>
      </c>
      <c r="L5533" s="3" t="s">
        <v>19397</v>
      </c>
    </row>
    <row r="5534" spans="1:12" x14ac:dyDescent="0.2">
      <c r="A5534" s="1">
        <v>5533</v>
      </c>
      <c r="B5534" s="2" t="s">
        <v>37994</v>
      </c>
      <c r="C5534" s="2" t="s">
        <v>6095</v>
      </c>
      <c r="D5534" s="2" t="s">
        <v>37995</v>
      </c>
      <c r="E5534" s="2" t="s">
        <v>37996</v>
      </c>
      <c r="F5534" s="2" t="s">
        <v>9043</v>
      </c>
      <c r="G5534" s="2" t="s">
        <v>910</v>
      </c>
      <c r="H5534" s="2" t="s">
        <v>37997</v>
      </c>
      <c r="I5534" s="2" t="s">
        <v>37998</v>
      </c>
      <c r="J5534" s="3" t="s">
        <v>37999</v>
      </c>
      <c r="K5534" s="4">
        <v>43965</v>
      </c>
      <c r="L5534" s="3" t="s">
        <v>38000</v>
      </c>
    </row>
    <row r="5535" spans="1:12" x14ac:dyDescent="0.2">
      <c r="A5535" s="1">
        <v>5534</v>
      </c>
      <c r="B5535" s="2" t="s">
        <v>38001</v>
      </c>
      <c r="C5535" s="2" t="s">
        <v>8607</v>
      </c>
      <c r="D5535" s="2" t="s">
        <v>508</v>
      </c>
      <c r="E5535" s="2" t="s">
        <v>38002</v>
      </c>
      <c r="F5535" s="2" t="s">
        <v>38003</v>
      </c>
      <c r="G5535" s="2" t="s">
        <v>1801</v>
      </c>
      <c r="H5535" s="2" t="s">
        <v>38004</v>
      </c>
      <c r="I5535" s="2" t="s">
        <v>38005</v>
      </c>
      <c r="J5535" s="3" t="s">
        <v>38006</v>
      </c>
      <c r="K5535" s="4">
        <v>44612</v>
      </c>
      <c r="L5535" s="3" t="s">
        <v>38007</v>
      </c>
    </row>
    <row r="5536" spans="1:12" x14ac:dyDescent="0.2">
      <c r="A5536" s="1">
        <v>5535</v>
      </c>
      <c r="B5536" s="2" t="s">
        <v>38008</v>
      </c>
      <c r="C5536" s="2" t="s">
        <v>2188</v>
      </c>
      <c r="D5536" s="2" t="s">
        <v>7796</v>
      </c>
      <c r="E5536" s="2" t="s">
        <v>38009</v>
      </c>
      <c r="F5536" s="2" t="s">
        <v>38010</v>
      </c>
      <c r="G5536" s="2" t="s">
        <v>501</v>
      </c>
      <c r="H5536" s="2" t="s">
        <v>38011</v>
      </c>
      <c r="I5536" s="2" t="s">
        <v>38012</v>
      </c>
      <c r="J5536" s="3" t="s">
        <v>38013</v>
      </c>
      <c r="K5536" s="4">
        <v>44013</v>
      </c>
      <c r="L5536" s="3" t="s">
        <v>38014</v>
      </c>
    </row>
    <row r="5537" spans="1:12" x14ac:dyDescent="0.2">
      <c r="A5537" s="1">
        <v>5536</v>
      </c>
      <c r="B5537" s="2" t="s">
        <v>38015</v>
      </c>
      <c r="C5537" s="2" t="s">
        <v>11132</v>
      </c>
      <c r="D5537" s="2" t="s">
        <v>19583</v>
      </c>
      <c r="E5537" s="2" t="s">
        <v>38016</v>
      </c>
      <c r="F5537" s="2" t="s">
        <v>38017</v>
      </c>
      <c r="G5537" s="2" t="s">
        <v>976</v>
      </c>
      <c r="H5537" s="2" t="s">
        <v>38018</v>
      </c>
      <c r="I5537" s="2" t="s">
        <v>38019</v>
      </c>
      <c r="J5537" s="3" t="s">
        <v>38020</v>
      </c>
      <c r="K5537" s="4">
        <v>44551</v>
      </c>
      <c r="L5537" s="3" t="s">
        <v>38021</v>
      </c>
    </row>
    <row r="5538" spans="1:12" x14ac:dyDescent="0.2">
      <c r="A5538" s="1">
        <v>5537</v>
      </c>
      <c r="B5538" s="2" t="s">
        <v>38022</v>
      </c>
      <c r="C5538" s="2" t="s">
        <v>11616</v>
      </c>
      <c r="D5538" s="2" t="s">
        <v>2942</v>
      </c>
      <c r="E5538" s="2" t="s">
        <v>38023</v>
      </c>
      <c r="F5538" s="2" t="s">
        <v>38024</v>
      </c>
      <c r="G5538" s="2" t="s">
        <v>1050</v>
      </c>
      <c r="H5538" s="2" t="s">
        <v>38025</v>
      </c>
      <c r="I5538" s="2" t="s">
        <v>38026</v>
      </c>
      <c r="J5538" s="3" t="s">
        <v>38027</v>
      </c>
      <c r="K5538" s="4">
        <v>44046</v>
      </c>
      <c r="L5538" s="3" t="s">
        <v>38028</v>
      </c>
    </row>
    <row r="5539" spans="1:12" x14ac:dyDescent="0.2">
      <c r="A5539" s="1">
        <v>5538</v>
      </c>
      <c r="B5539" s="2" t="s">
        <v>38029</v>
      </c>
      <c r="C5539" s="2" t="s">
        <v>8219</v>
      </c>
      <c r="D5539" s="2" t="s">
        <v>3981</v>
      </c>
      <c r="E5539" s="2" t="s">
        <v>38030</v>
      </c>
      <c r="F5539" s="2" t="s">
        <v>38031</v>
      </c>
      <c r="G5539" s="2" t="s">
        <v>2307</v>
      </c>
      <c r="H5539" s="2" t="s">
        <v>38032</v>
      </c>
      <c r="I5539" s="2" t="s">
        <v>38033</v>
      </c>
      <c r="J5539" s="3" t="s">
        <v>38034</v>
      </c>
      <c r="K5539" s="4">
        <v>43838</v>
      </c>
      <c r="L5539" s="3" t="s">
        <v>38035</v>
      </c>
    </row>
    <row r="5540" spans="1:12" x14ac:dyDescent="0.2">
      <c r="A5540" s="1">
        <v>5539</v>
      </c>
      <c r="B5540" s="2" t="s">
        <v>38036</v>
      </c>
      <c r="C5540" s="2" t="s">
        <v>3484</v>
      </c>
      <c r="D5540" s="2" t="s">
        <v>8587</v>
      </c>
      <c r="E5540" s="2" t="s">
        <v>38037</v>
      </c>
      <c r="F5540" s="2" t="s">
        <v>38038</v>
      </c>
      <c r="G5540" s="2" t="s">
        <v>117</v>
      </c>
      <c r="H5540" s="2" t="s">
        <v>38039</v>
      </c>
      <c r="I5540" s="2" t="s">
        <v>38040</v>
      </c>
      <c r="J5540" s="3" t="s">
        <v>38041</v>
      </c>
      <c r="K5540" s="4">
        <v>44103</v>
      </c>
      <c r="L5540" s="3" t="s">
        <v>38042</v>
      </c>
    </row>
    <row r="5541" spans="1:12" x14ac:dyDescent="0.2">
      <c r="A5541" s="1">
        <v>5540</v>
      </c>
      <c r="B5541" s="2" t="s">
        <v>38043</v>
      </c>
      <c r="C5541" s="2" t="s">
        <v>992</v>
      </c>
      <c r="D5541" s="2" t="s">
        <v>4359</v>
      </c>
      <c r="E5541" s="2" t="s">
        <v>38044</v>
      </c>
      <c r="F5541" s="2" t="s">
        <v>38045</v>
      </c>
      <c r="G5541" s="2" t="s">
        <v>3679</v>
      </c>
      <c r="H5541" s="2" t="s">
        <v>38046</v>
      </c>
      <c r="I5541" s="2" t="s">
        <v>38047</v>
      </c>
      <c r="J5541" s="3" t="s">
        <v>38048</v>
      </c>
      <c r="K5541" s="4">
        <v>44650</v>
      </c>
      <c r="L5541" s="3" t="s">
        <v>38049</v>
      </c>
    </row>
    <row r="5542" spans="1:12" x14ac:dyDescent="0.2">
      <c r="A5542" s="1">
        <v>5541</v>
      </c>
      <c r="B5542" s="2" t="s">
        <v>38050</v>
      </c>
      <c r="C5542" s="2" t="s">
        <v>2374</v>
      </c>
      <c r="D5542" s="2" t="s">
        <v>51</v>
      </c>
      <c r="E5542" s="2" t="s">
        <v>38051</v>
      </c>
      <c r="F5542" s="2" t="s">
        <v>38052</v>
      </c>
      <c r="G5542" s="2" t="s">
        <v>4335</v>
      </c>
      <c r="H5542" s="2" t="s">
        <v>38053</v>
      </c>
      <c r="I5542" s="2" t="s">
        <v>38054</v>
      </c>
      <c r="J5542" s="3" t="s">
        <v>38055</v>
      </c>
      <c r="K5542" s="4">
        <v>44014</v>
      </c>
      <c r="L5542" s="3" t="s">
        <v>38056</v>
      </c>
    </row>
    <row r="5543" spans="1:12" x14ac:dyDescent="0.2">
      <c r="A5543" s="1">
        <v>5542</v>
      </c>
      <c r="B5543" s="2" t="s">
        <v>38057</v>
      </c>
      <c r="C5543" s="2" t="s">
        <v>2425</v>
      </c>
      <c r="D5543" s="2" t="s">
        <v>3140</v>
      </c>
      <c r="E5543" s="2" t="s">
        <v>38058</v>
      </c>
      <c r="F5543" s="2" t="s">
        <v>38059</v>
      </c>
      <c r="G5543" s="2" t="s">
        <v>476</v>
      </c>
      <c r="H5543" s="2" t="s">
        <v>38060</v>
      </c>
      <c r="I5543" s="2" t="s">
        <v>38061</v>
      </c>
      <c r="J5543" s="3" t="s">
        <v>38062</v>
      </c>
      <c r="K5543" s="4">
        <v>44554</v>
      </c>
      <c r="L5543" s="3" t="s">
        <v>38063</v>
      </c>
    </row>
    <row r="5544" spans="1:12" x14ac:dyDescent="0.2">
      <c r="A5544" s="1">
        <v>5543</v>
      </c>
      <c r="B5544" s="2" t="s">
        <v>38064</v>
      </c>
      <c r="C5544" s="2" t="s">
        <v>1174</v>
      </c>
      <c r="D5544" s="2" t="s">
        <v>38065</v>
      </c>
      <c r="E5544" s="2" t="s">
        <v>18825</v>
      </c>
      <c r="F5544" s="2" t="s">
        <v>38066</v>
      </c>
      <c r="G5544" s="2" t="s">
        <v>2327</v>
      </c>
      <c r="H5544" s="2" t="s">
        <v>38067</v>
      </c>
      <c r="I5544" s="2" t="s">
        <v>38068</v>
      </c>
      <c r="J5544" s="3" t="s">
        <v>38069</v>
      </c>
      <c r="K5544" s="4">
        <v>44158</v>
      </c>
      <c r="L5544" s="3" t="s">
        <v>38070</v>
      </c>
    </row>
    <row r="5545" spans="1:12" x14ac:dyDescent="0.2">
      <c r="A5545" s="1">
        <v>5544</v>
      </c>
      <c r="B5545" s="2" t="s">
        <v>38071</v>
      </c>
      <c r="C5545" s="2" t="s">
        <v>5038</v>
      </c>
      <c r="D5545" s="2" t="s">
        <v>9301</v>
      </c>
      <c r="E5545" s="2" t="s">
        <v>38072</v>
      </c>
      <c r="F5545" s="2" t="s">
        <v>38073</v>
      </c>
      <c r="G5545" s="2" t="s">
        <v>7163</v>
      </c>
      <c r="H5545" s="2" t="s">
        <v>38074</v>
      </c>
      <c r="I5545" s="2" t="s">
        <v>38075</v>
      </c>
      <c r="J5545" s="3" t="s">
        <v>38076</v>
      </c>
      <c r="K5545" s="4">
        <v>43931</v>
      </c>
      <c r="L5545" s="3" t="s">
        <v>38077</v>
      </c>
    </row>
    <row r="5546" spans="1:12" x14ac:dyDescent="0.2">
      <c r="A5546" s="1">
        <v>5545</v>
      </c>
      <c r="B5546" s="2" t="s">
        <v>38078</v>
      </c>
      <c r="C5546" s="2" t="s">
        <v>4383</v>
      </c>
      <c r="D5546" s="2" t="s">
        <v>33462</v>
      </c>
      <c r="E5546" s="2" t="s">
        <v>38079</v>
      </c>
      <c r="F5546" s="2" t="s">
        <v>38080</v>
      </c>
      <c r="G5546" s="2" t="s">
        <v>2182</v>
      </c>
      <c r="H5546" s="2" t="s">
        <v>38081</v>
      </c>
      <c r="I5546" s="2" t="s">
        <v>38082</v>
      </c>
      <c r="J5546" s="3" t="s">
        <v>38083</v>
      </c>
      <c r="K5546" s="4">
        <v>44188</v>
      </c>
      <c r="L5546" s="3" t="s">
        <v>38084</v>
      </c>
    </row>
    <row r="5547" spans="1:12" x14ac:dyDescent="0.2">
      <c r="A5547" s="1">
        <v>5546</v>
      </c>
      <c r="B5547" s="2" t="s">
        <v>38085</v>
      </c>
      <c r="C5547" s="2" t="s">
        <v>12690</v>
      </c>
      <c r="D5547" s="2" t="s">
        <v>3083</v>
      </c>
      <c r="E5547" s="2" t="s">
        <v>38086</v>
      </c>
      <c r="F5547" s="2" t="s">
        <v>38087</v>
      </c>
      <c r="G5547" s="2" t="s">
        <v>2216</v>
      </c>
      <c r="H5547" s="2" t="s">
        <v>38088</v>
      </c>
      <c r="I5547" s="2">
        <v>5250193784</v>
      </c>
      <c r="J5547" s="3" t="s">
        <v>38089</v>
      </c>
      <c r="K5547" s="4">
        <v>44564</v>
      </c>
      <c r="L5547" s="3" t="s">
        <v>6289</v>
      </c>
    </row>
    <row r="5548" spans="1:12" x14ac:dyDescent="0.2">
      <c r="A5548" s="1">
        <v>5547</v>
      </c>
      <c r="B5548" s="2" t="s">
        <v>38090</v>
      </c>
      <c r="C5548" s="2" t="s">
        <v>9531</v>
      </c>
      <c r="D5548" s="2" t="s">
        <v>4568</v>
      </c>
      <c r="E5548" s="2" t="s">
        <v>38091</v>
      </c>
      <c r="F5548" s="2" t="s">
        <v>38092</v>
      </c>
      <c r="G5548" s="2" t="s">
        <v>320</v>
      </c>
      <c r="H5548" s="2" t="s">
        <v>38093</v>
      </c>
      <c r="I5548" s="2" t="s">
        <v>38094</v>
      </c>
      <c r="J5548" s="3" t="s">
        <v>38095</v>
      </c>
      <c r="K5548" s="4">
        <v>43965</v>
      </c>
      <c r="L5548" s="3" t="s">
        <v>38096</v>
      </c>
    </row>
    <row r="5549" spans="1:12" x14ac:dyDescent="0.2">
      <c r="A5549" s="1">
        <v>5548</v>
      </c>
      <c r="B5549" s="2" t="s">
        <v>38097</v>
      </c>
      <c r="C5549" s="2" t="s">
        <v>1127</v>
      </c>
      <c r="D5549" s="2" t="s">
        <v>11908</v>
      </c>
      <c r="E5549" s="2" t="s">
        <v>22208</v>
      </c>
      <c r="F5549" s="2" t="s">
        <v>38098</v>
      </c>
      <c r="G5549" s="2" t="s">
        <v>1712</v>
      </c>
      <c r="H5549" s="2" t="s">
        <v>38099</v>
      </c>
      <c r="I5549" s="2" t="s">
        <v>38100</v>
      </c>
      <c r="J5549" s="3" t="s">
        <v>38101</v>
      </c>
      <c r="K5549" s="4">
        <v>43907</v>
      </c>
      <c r="L5549" s="3" t="s">
        <v>38102</v>
      </c>
    </row>
    <row r="5550" spans="1:12" x14ac:dyDescent="0.2">
      <c r="A5550" s="1">
        <v>5549</v>
      </c>
      <c r="B5550" s="2" t="s">
        <v>38103</v>
      </c>
      <c r="C5550" s="2" t="s">
        <v>3052</v>
      </c>
      <c r="D5550" s="2" t="s">
        <v>3981</v>
      </c>
      <c r="E5550" s="2" t="s">
        <v>38104</v>
      </c>
      <c r="F5550" s="2" t="s">
        <v>38105</v>
      </c>
      <c r="G5550" s="2" t="s">
        <v>5822</v>
      </c>
      <c r="H5550" s="2">
        <f>1-733-47-7872</f>
        <v>-8651</v>
      </c>
      <c r="I5550" s="2">
        <v>1428800564</v>
      </c>
      <c r="J5550" s="3" t="s">
        <v>38106</v>
      </c>
      <c r="K5550" s="4">
        <v>44013</v>
      </c>
      <c r="L5550" s="3" t="s">
        <v>38107</v>
      </c>
    </row>
    <row r="5551" spans="1:12" x14ac:dyDescent="0.2">
      <c r="A5551" s="1">
        <v>5550</v>
      </c>
      <c r="B5551" s="2" t="s">
        <v>38108</v>
      </c>
      <c r="C5551" s="2" t="s">
        <v>6645</v>
      </c>
      <c r="D5551" s="2" t="s">
        <v>15780</v>
      </c>
      <c r="E5551" s="2" t="s">
        <v>17258</v>
      </c>
      <c r="F5551" s="2" t="s">
        <v>38109</v>
      </c>
      <c r="G5551" s="2" t="s">
        <v>540</v>
      </c>
      <c r="H5551" s="2" t="s">
        <v>38110</v>
      </c>
      <c r="I5551" s="2" t="s">
        <v>38111</v>
      </c>
      <c r="J5551" s="3" t="s">
        <v>38112</v>
      </c>
      <c r="K5551" s="4">
        <v>44154</v>
      </c>
      <c r="L5551" s="3" t="s">
        <v>38113</v>
      </c>
    </row>
    <row r="5552" spans="1:12" x14ac:dyDescent="0.2">
      <c r="A5552" s="1">
        <v>5551</v>
      </c>
      <c r="B5552" s="2" t="s">
        <v>38114</v>
      </c>
      <c r="C5552" s="2" t="s">
        <v>12803</v>
      </c>
      <c r="D5552" s="2" t="s">
        <v>8587</v>
      </c>
      <c r="E5552" s="2" t="s">
        <v>38115</v>
      </c>
      <c r="F5552" s="2" t="s">
        <v>38116</v>
      </c>
      <c r="G5552" s="2" t="s">
        <v>696</v>
      </c>
      <c r="H5552" s="2" t="s">
        <v>38117</v>
      </c>
      <c r="I5552" s="2" t="s">
        <v>38118</v>
      </c>
      <c r="J5552" s="3" t="s">
        <v>38119</v>
      </c>
      <c r="K5552" s="4">
        <v>43854</v>
      </c>
      <c r="L5552" s="3" t="s">
        <v>38120</v>
      </c>
    </row>
    <row r="5553" spans="1:12" x14ac:dyDescent="0.2">
      <c r="A5553" s="1">
        <v>5552</v>
      </c>
      <c r="B5553" s="2" t="s">
        <v>38121</v>
      </c>
      <c r="C5553" s="2" t="s">
        <v>595</v>
      </c>
      <c r="D5553" s="2" t="s">
        <v>1378</v>
      </c>
      <c r="E5553" s="2" t="s">
        <v>38122</v>
      </c>
      <c r="F5553" s="2" t="s">
        <v>38123</v>
      </c>
      <c r="G5553" s="2" t="s">
        <v>3534</v>
      </c>
      <c r="H5553" s="2" t="s">
        <v>38124</v>
      </c>
      <c r="I5553" s="2" t="s">
        <v>38125</v>
      </c>
      <c r="J5553" s="3" t="s">
        <v>38126</v>
      </c>
      <c r="K5553" s="4">
        <v>43920</v>
      </c>
      <c r="L5553" s="3" t="s">
        <v>38127</v>
      </c>
    </row>
    <row r="5554" spans="1:12" x14ac:dyDescent="0.2">
      <c r="A5554" s="1">
        <v>5553</v>
      </c>
      <c r="B5554" s="2" t="s">
        <v>38128</v>
      </c>
      <c r="C5554" s="2" t="s">
        <v>3392</v>
      </c>
      <c r="D5554" s="2" t="s">
        <v>9823</v>
      </c>
      <c r="E5554" s="2" t="s">
        <v>38129</v>
      </c>
      <c r="F5554" s="2" t="s">
        <v>38130</v>
      </c>
      <c r="G5554" s="2" t="s">
        <v>457</v>
      </c>
      <c r="H5554" s="2" t="s">
        <v>38131</v>
      </c>
      <c r="I5554" s="2" t="s">
        <v>38132</v>
      </c>
      <c r="J5554" s="3" t="s">
        <v>38133</v>
      </c>
      <c r="K5554" s="4">
        <v>44089</v>
      </c>
      <c r="L5554" s="3" t="s">
        <v>38134</v>
      </c>
    </row>
    <row r="5555" spans="1:12" x14ac:dyDescent="0.2">
      <c r="A5555" s="1">
        <v>5554</v>
      </c>
      <c r="B5555" s="2" t="s">
        <v>38135</v>
      </c>
      <c r="C5555" s="2" t="s">
        <v>17629</v>
      </c>
      <c r="D5555" s="2" t="s">
        <v>1853</v>
      </c>
      <c r="E5555" s="2" t="s">
        <v>38136</v>
      </c>
      <c r="F5555" s="2" t="s">
        <v>38137</v>
      </c>
      <c r="G5555" s="2" t="s">
        <v>2567</v>
      </c>
      <c r="H5555" s="2">
        <v>9641430198</v>
      </c>
      <c r="I5555" s="2" t="s">
        <v>38138</v>
      </c>
      <c r="J5555" s="3" t="s">
        <v>38139</v>
      </c>
      <c r="K5555" s="4">
        <v>43856</v>
      </c>
      <c r="L5555" s="3" t="s">
        <v>6606</v>
      </c>
    </row>
    <row r="5556" spans="1:12" x14ac:dyDescent="0.2">
      <c r="A5556" s="1">
        <v>5555</v>
      </c>
      <c r="B5556" s="2" t="s">
        <v>38140</v>
      </c>
      <c r="C5556" s="2" t="s">
        <v>7012</v>
      </c>
      <c r="D5556" s="2" t="s">
        <v>6087</v>
      </c>
      <c r="E5556" s="2" t="s">
        <v>38141</v>
      </c>
      <c r="F5556" s="2" t="s">
        <v>5117</v>
      </c>
      <c r="G5556" s="2" t="s">
        <v>714</v>
      </c>
      <c r="H5556" s="2" t="s">
        <v>38142</v>
      </c>
      <c r="I5556" s="2" t="s">
        <v>38143</v>
      </c>
      <c r="J5556" s="3" t="s">
        <v>38144</v>
      </c>
      <c r="K5556" s="4">
        <v>44561</v>
      </c>
      <c r="L5556" s="3" t="s">
        <v>38145</v>
      </c>
    </row>
    <row r="5557" spans="1:12" x14ac:dyDescent="0.2">
      <c r="A5557" s="1">
        <v>5556</v>
      </c>
      <c r="B5557" s="2" t="s">
        <v>38146</v>
      </c>
      <c r="C5557" s="2" t="s">
        <v>13</v>
      </c>
      <c r="D5557" s="2" t="s">
        <v>20957</v>
      </c>
      <c r="E5557" s="2" t="s">
        <v>20248</v>
      </c>
      <c r="F5557" s="2" t="s">
        <v>8392</v>
      </c>
      <c r="G5557" s="2" t="s">
        <v>7036</v>
      </c>
      <c r="H5557" s="2" t="s">
        <v>38147</v>
      </c>
      <c r="I5557" s="2" t="s">
        <v>38148</v>
      </c>
      <c r="J5557" s="3" t="s">
        <v>38149</v>
      </c>
      <c r="K5557" s="4">
        <v>44710</v>
      </c>
      <c r="L5557" s="3" t="s">
        <v>38150</v>
      </c>
    </row>
    <row r="5558" spans="1:12" x14ac:dyDescent="0.2">
      <c r="A5558" s="1">
        <v>5557</v>
      </c>
      <c r="B5558" s="2" t="s">
        <v>38151</v>
      </c>
      <c r="C5558" s="2" t="s">
        <v>1852</v>
      </c>
      <c r="D5558" s="2" t="s">
        <v>7092</v>
      </c>
      <c r="E5558" s="2" t="s">
        <v>38152</v>
      </c>
      <c r="F5558" s="2" t="s">
        <v>38153</v>
      </c>
      <c r="G5558" s="2" t="s">
        <v>369</v>
      </c>
      <c r="H5558" s="2" t="s">
        <v>38154</v>
      </c>
      <c r="I5558" s="2" t="s">
        <v>38155</v>
      </c>
      <c r="J5558" s="3" t="s">
        <v>38156</v>
      </c>
      <c r="K5558" s="4">
        <v>44585</v>
      </c>
      <c r="L5558" s="3" t="s">
        <v>38157</v>
      </c>
    </row>
    <row r="5559" spans="1:12" x14ac:dyDescent="0.2">
      <c r="A5559" s="1">
        <v>5558</v>
      </c>
      <c r="B5559" s="2" t="s">
        <v>38158</v>
      </c>
      <c r="C5559" s="2" t="s">
        <v>3557</v>
      </c>
      <c r="D5559" s="2" t="s">
        <v>9172</v>
      </c>
      <c r="E5559" s="2" t="s">
        <v>38159</v>
      </c>
      <c r="F5559" s="2" t="s">
        <v>38160</v>
      </c>
      <c r="G5559" s="2" t="s">
        <v>340</v>
      </c>
      <c r="H5559" s="2" t="s">
        <v>38161</v>
      </c>
      <c r="I5559" s="2" t="s">
        <v>38162</v>
      </c>
      <c r="J5559" s="3" t="s">
        <v>38163</v>
      </c>
      <c r="K5559" s="4">
        <v>44708</v>
      </c>
      <c r="L5559" s="3" t="s">
        <v>38164</v>
      </c>
    </row>
    <row r="5560" spans="1:12" x14ac:dyDescent="0.2">
      <c r="A5560" s="1">
        <v>5559</v>
      </c>
      <c r="B5560" s="2" t="s">
        <v>38165</v>
      </c>
      <c r="C5560" s="2" t="s">
        <v>6741</v>
      </c>
      <c r="D5560" s="2" t="s">
        <v>4317</v>
      </c>
      <c r="E5560" s="2" t="s">
        <v>23676</v>
      </c>
      <c r="F5560" s="2" t="s">
        <v>38166</v>
      </c>
      <c r="G5560" s="2" t="s">
        <v>4116</v>
      </c>
      <c r="H5560" s="2" t="s">
        <v>38167</v>
      </c>
      <c r="I5560" s="2" t="s">
        <v>38168</v>
      </c>
      <c r="J5560" s="3" t="s">
        <v>38169</v>
      </c>
      <c r="K5560" s="4">
        <v>44107</v>
      </c>
      <c r="L5560" s="3" t="s">
        <v>38170</v>
      </c>
    </row>
    <row r="5561" spans="1:12" x14ac:dyDescent="0.2">
      <c r="A5561" s="1">
        <v>5560</v>
      </c>
      <c r="B5561" s="2" t="s">
        <v>38171</v>
      </c>
      <c r="C5561" s="2" t="s">
        <v>23</v>
      </c>
      <c r="D5561" s="2" t="s">
        <v>25937</v>
      </c>
      <c r="E5561" s="2" t="s">
        <v>38172</v>
      </c>
      <c r="F5561" s="2" t="s">
        <v>38173</v>
      </c>
      <c r="G5561" s="2" t="s">
        <v>7850</v>
      </c>
      <c r="H5561" s="2" t="s">
        <v>38174</v>
      </c>
      <c r="I5561" s="2" t="s">
        <v>38175</v>
      </c>
      <c r="J5561" s="3" t="s">
        <v>38176</v>
      </c>
      <c r="K5561" s="4">
        <v>44094</v>
      </c>
      <c r="L5561" s="3" t="s">
        <v>8295</v>
      </c>
    </row>
    <row r="5562" spans="1:12" x14ac:dyDescent="0.2">
      <c r="A5562" s="1">
        <v>5561</v>
      </c>
      <c r="B5562" s="2" t="s">
        <v>38177</v>
      </c>
      <c r="C5562" s="2" t="s">
        <v>6852</v>
      </c>
      <c r="D5562" s="2" t="s">
        <v>1370</v>
      </c>
      <c r="E5562" s="2" t="s">
        <v>38178</v>
      </c>
      <c r="F5562" s="2" t="s">
        <v>38179</v>
      </c>
      <c r="G5562" s="2" t="s">
        <v>200</v>
      </c>
      <c r="H5562" s="2">
        <f>1-661-669-8127</f>
        <v>-9456</v>
      </c>
      <c r="I5562" s="2" t="s">
        <v>38180</v>
      </c>
      <c r="J5562" s="3" t="s">
        <v>38181</v>
      </c>
      <c r="K5562" s="4">
        <v>44234</v>
      </c>
      <c r="L5562" s="3" t="s">
        <v>38182</v>
      </c>
    </row>
    <row r="5563" spans="1:12" x14ac:dyDescent="0.2">
      <c r="A5563" s="1">
        <v>5562</v>
      </c>
      <c r="B5563" s="2" t="s">
        <v>38183</v>
      </c>
      <c r="C5563" s="2" t="s">
        <v>33396</v>
      </c>
      <c r="D5563" s="2" t="s">
        <v>1897</v>
      </c>
      <c r="E5563" s="2" t="s">
        <v>7716</v>
      </c>
      <c r="F5563" s="2" t="s">
        <v>38184</v>
      </c>
      <c r="G5563" s="2" t="s">
        <v>4010</v>
      </c>
      <c r="H5563" s="2" t="s">
        <v>38185</v>
      </c>
      <c r="I5563" s="2" t="s">
        <v>38186</v>
      </c>
      <c r="J5563" s="3" t="s">
        <v>38187</v>
      </c>
      <c r="K5563" s="4">
        <v>44174</v>
      </c>
      <c r="L5563" s="3" t="s">
        <v>6945</v>
      </c>
    </row>
    <row r="5564" spans="1:12" x14ac:dyDescent="0.2">
      <c r="A5564" s="1">
        <v>5563</v>
      </c>
      <c r="B5564" s="2" t="s">
        <v>38188</v>
      </c>
      <c r="C5564" s="2" t="s">
        <v>2724</v>
      </c>
      <c r="D5564" s="2" t="s">
        <v>785</v>
      </c>
      <c r="E5564" s="2" t="s">
        <v>38189</v>
      </c>
      <c r="F5564" s="2" t="s">
        <v>38190</v>
      </c>
      <c r="G5564" s="2" t="s">
        <v>864</v>
      </c>
      <c r="H5564" s="2" t="s">
        <v>38191</v>
      </c>
      <c r="I5564" s="2" t="s">
        <v>38192</v>
      </c>
      <c r="J5564" s="3" t="s">
        <v>38193</v>
      </c>
      <c r="K5564" s="4">
        <v>43962</v>
      </c>
      <c r="L5564" s="3" t="s">
        <v>38194</v>
      </c>
    </row>
    <row r="5565" spans="1:12" x14ac:dyDescent="0.2">
      <c r="A5565" s="1">
        <v>5564</v>
      </c>
      <c r="B5565" s="2" t="s">
        <v>38195</v>
      </c>
      <c r="C5565" s="2" t="s">
        <v>1136</v>
      </c>
      <c r="D5565" s="2" t="s">
        <v>1155</v>
      </c>
      <c r="E5565" s="2" t="s">
        <v>38196</v>
      </c>
      <c r="F5565" s="2" t="s">
        <v>38197</v>
      </c>
      <c r="G5565" s="2" t="s">
        <v>3640</v>
      </c>
      <c r="H5565" s="2" t="s">
        <v>38198</v>
      </c>
      <c r="I5565" s="2" t="s">
        <v>38199</v>
      </c>
      <c r="J5565" s="3" t="s">
        <v>38200</v>
      </c>
      <c r="K5565" s="4">
        <v>44535</v>
      </c>
      <c r="L5565" s="3" t="s">
        <v>38201</v>
      </c>
    </row>
    <row r="5566" spans="1:12" x14ac:dyDescent="0.2">
      <c r="A5566" s="1">
        <v>5565</v>
      </c>
      <c r="B5566" s="2" t="s">
        <v>38202</v>
      </c>
      <c r="C5566" s="2" t="s">
        <v>4122</v>
      </c>
      <c r="D5566" s="2" t="s">
        <v>2716</v>
      </c>
      <c r="E5566" s="2" t="s">
        <v>38203</v>
      </c>
      <c r="F5566" s="2" t="s">
        <v>38204</v>
      </c>
      <c r="G5566" s="2" t="s">
        <v>4149</v>
      </c>
      <c r="H5566" s="2" t="s">
        <v>38205</v>
      </c>
      <c r="I5566" s="2" t="s">
        <v>38206</v>
      </c>
      <c r="J5566" s="3" t="s">
        <v>38207</v>
      </c>
      <c r="K5566" s="4">
        <v>44421</v>
      </c>
      <c r="L5566" s="3" t="s">
        <v>20458</v>
      </c>
    </row>
    <row r="5567" spans="1:12" x14ac:dyDescent="0.2">
      <c r="A5567" s="1">
        <v>5566</v>
      </c>
      <c r="B5567" s="2" t="s">
        <v>38208</v>
      </c>
      <c r="C5567" s="2" t="s">
        <v>497</v>
      </c>
      <c r="D5567" s="2" t="s">
        <v>5282</v>
      </c>
      <c r="E5567" s="2" t="s">
        <v>38209</v>
      </c>
      <c r="F5567" s="2" t="s">
        <v>38210</v>
      </c>
      <c r="G5567" s="2" t="s">
        <v>82</v>
      </c>
      <c r="H5567" s="2">
        <f>1-780-476-2431</f>
        <v>-3686</v>
      </c>
      <c r="I5567" s="2" t="s">
        <v>38211</v>
      </c>
      <c r="J5567" s="3" t="s">
        <v>38212</v>
      </c>
      <c r="K5567" s="4">
        <v>43877</v>
      </c>
      <c r="L5567" s="3" t="s">
        <v>38213</v>
      </c>
    </row>
    <row r="5568" spans="1:12" x14ac:dyDescent="0.2">
      <c r="A5568" s="1">
        <v>5567</v>
      </c>
      <c r="B5568" s="2" t="s">
        <v>38214</v>
      </c>
      <c r="C5568" s="2" t="s">
        <v>9850</v>
      </c>
      <c r="D5568" s="2" t="s">
        <v>150</v>
      </c>
      <c r="E5568" s="2" t="s">
        <v>38215</v>
      </c>
      <c r="F5568" s="2" t="s">
        <v>38216</v>
      </c>
      <c r="G5568" s="2" t="s">
        <v>1437</v>
      </c>
      <c r="H5568" s="2" t="s">
        <v>38217</v>
      </c>
      <c r="I5568" s="2" t="s">
        <v>38218</v>
      </c>
      <c r="J5568" s="3" t="s">
        <v>38219</v>
      </c>
      <c r="K5568" s="4">
        <v>44207</v>
      </c>
      <c r="L5568" s="3" t="s">
        <v>12004</v>
      </c>
    </row>
    <row r="5569" spans="1:12" x14ac:dyDescent="0.2">
      <c r="A5569" s="1">
        <v>5568</v>
      </c>
      <c r="B5569" s="2" t="s">
        <v>38220</v>
      </c>
      <c r="C5569" s="2" t="s">
        <v>6463</v>
      </c>
      <c r="D5569" s="2" t="s">
        <v>51</v>
      </c>
      <c r="E5569" s="2" t="s">
        <v>38221</v>
      </c>
      <c r="F5569" s="2" t="s">
        <v>38222</v>
      </c>
      <c r="G5569" s="2" t="s">
        <v>3055</v>
      </c>
      <c r="H5569" s="2" t="s">
        <v>38223</v>
      </c>
      <c r="I5569" s="2" t="s">
        <v>38224</v>
      </c>
      <c r="J5569" s="3" t="s">
        <v>38225</v>
      </c>
      <c r="K5569" s="4">
        <v>44365</v>
      </c>
      <c r="L5569" s="3" t="s">
        <v>38226</v>
      </c>
    </row>
    <row r="5570" spans="1:12" x14ac:dyDescent="0.2">
      <c r="A5570" s="1">
        <v>5569</v>
      </c>
      <c r="B5570" s="2" t="s">
        <v>38227</v>
      </c>
      <c r="C5570" s="2" t="s">
        <v>7144</v>
      </c>
      <c r="D5570" s="2" t="s">
        <v>935</v>
      </c>
      <c r="E5570" s="2" t="s">
        <v>38228</v>
      </c>
      <c r="F5570" s="2" t="s">
        <v>38229</v>
      </c>
      <c r="G5570" s="2" t="s">
        <v>330</v>
      </c>
      <c r="H5570" s="2" t="s">
        <v>38230</v>
      </c>
      <c r="I5570" s="2">
        <v>1037496950</v>
      </c>
      <c r="J5570" s="3" t="s">
        <v>38231</v>
      </c>
      <c r="K5570" s="4">
        <v>43928</v>
      </c>
      <c r="L5570" s="3" t="s">
        <v>5136</v>
      </c>
    </row>
    <row r="5571" spans="1:12" x14ac:dyDescent="0.2">
      <c r="A5571" s="1">
        <v>5570</v>
      </c>
      <c r="B5571" s="2" t="s">
        <v>38232</v>
      </c>
      <c r="C5571" s="2" t="s">
        <v>4023</v>
      </c>
      <c r="D5571" s="2" t="s">
        <v>5077</v>
      </c>
      <c r="E5571" s="2" t="s">
        <v>38233</v>
      </c>
      <c r="F5571" s="2" t="s">
        <v>38234</v>
      </c>
      <c r="G5571" s="2" t="s">
        <v>2577</v>
      </c>
      <c r="H5571" s="2" t="s">
        <v>38235</v>
      </c>
      <c r="I5571" s="2" t="s">
        <v>38236</v>
      </c>
      <c r="J5571" s="3" t="s">
        <v>38237</v>
      </c>
      <c r="K5571" s="4">
        <v>44390</v>
      </c>
      <c r="L5571" s="3" t="s">
        <v>38238</v>
      </c>
    </row>
    <row r="5572" spans="1:12" x14ac:dyDescent="0.2">
      <c r="A5572" s="1">
        <v>5571</v>
      </c>
      <c r="B5572" s="2" t="s">
        <v>38239</v>
      </c>
      <c r="C5572" s="2" t="s">
        <v>1905</v>
      </c>
      <c r="D5572" s="2" t="s">
        <v>9113</v>
      </c>
      <c r="E5572" s="2" t="s">
        <v>38240</v>
      </c>
      <c r="F5572" s="2" t="s">
        <v>38241</v>
      </c>
      <c r="G5572" s="2" t="s">
        <v>3784</v>
      </c>
      <c r="H5572" s="2" t="s">
        <v>38242</v>
      </c>
      <c r="I5572" s="2" t="s">
        <v>38243</v>
      </c>
      <c r="J5572" s="3" t="s">
        <v>38244</v>
      </c>
      <c r="K5572" s="4">
        <v>44647</v>
      </c>
      <c r="L5572" s="3" t="s">
        <v>38245</v>
      </c>
    </row>
    <row r="5573" spans="1:12" x14ac:dyDescent="0.2">
      <c r="A5573" s="1">
        <v>5572</v>
      </c>
      <c r="B5573" s="2" t="s">
        <v>38246</v>
      </c>
      <c r="C5573" s="2" t="s">
        <v>11309</v>
      </c>
      <c r="D5573" s="2" t="s">
        <v>22702</v>
      </c>
      <c r="E5573" s="2" t="s">
        <v>38247</v>
      </c>
      <c r="F5573" s="2" t="s">
        <v>38248</v>
      </c>
      <c r="G5573" s="2" t="s">
        <v>741</v>
      </c>
      <c r="H5573" s="2" t="s">
        <v>38249</v>
      </c>
      <c r="I5573" s="2" t="s">
        <v>38250</v>
      </c>
      <c r="J5573" s="3" t="s">
        <v>38251</v>
      </c>
      <c r="K5573" s="4">
        <v>44401</v>
      </c>
      <c r="L5573" s="3" t="s">
        <v>27625</v>
      </c>
    </row>
    <row r="5574" spans="1:12" x14ac:dyDescent="0.2">
      <c r="A5574" s="1">
        <v>5573</v>
      </c>
      <c r="B5574" s="2" t="s">
        <v>38252</v>
      </c>
      <c r="C5574" s="2" t="s">
        <v>3838</v>
      </c>
      <c r="D5574" s="2" t="s">
        <v>8711</v>
      </c>
      <c r="E5574" s="2" t="s">
        <v>38253</v>
      </c>
      <c r="F5574" s="2" t="s">
        <v>23335</v>
      </c>
      <c r="G5574" s="2" t="s">
        <v>2127</v>
      </c>
      <c r="H5574" s="2" t="s">
        <v>38254</v>
      </c>
      <c r="I5574" s="2" t="s">
        <v>38255</v>
      </c>
      <c r="J5574" s="3" t="s">
        <v>38256</v>
      </c>
      <c r="K5574" s="4">
        <v>44599</v>
      </c>
      <c r="L5574" s="3" t="s">
        <v>38257</v>
      </c>
    </row>
    <row r="5575" spans="1:12" x14ac:dyDescent="0.2">
      <c r="A5575" s="1">
        <v>5574</v>
      </c>
      <c r="B5575" s="2" t="s">
        <v>38258</v>
      </c>
      <c r="C5575" s="2" t="s">
        <v>10068</v>
      </c>
      <c r="D5575" s="2" t="s">
        <v>10909</v>
      </c>
      <c r="E5575" s="2" t="s">
        <v>38259</v>
      </c>
      <c r="F5575" s="2" t="s">
        <v>33715</v>
      </c>
      <c r="G5575" s="2" t="s">
        <v>1168</v>
      </c>
      <c r="H5575" s="2" t="s">
        <v>38260</v>
      </c>
      <c r="I5575" s="2" t="s">
        <v>38261</v>
      </c>
      <c r="J5575" s="3" t="s">
        <v>38262</v>
      </c>
      <c r="K5575" s="4">
        <v>44396</v>
      </c>
      <c r="L5575" s="3" t="s">
        <v>38263</v>
      </c>
    </row>
    <row r="5576" spans="1:12" x14ac:dyDescent="0.2">
      <c r="A5576" s="1">
        <v>5575</v>
      </c>
      <c r="B5576" s="2" t="s">
        <v>38264</v>
      </c>
      <c r="C5576" s="2" t="s">
        <v>1369</v>
      </c>
      <c r="D5576" s="2" t="s">
        <v>38065</v>
      </c>
      <c r="E5576" s="2" t="s">
        <v>38265</v>
      </c>
      <c r="F5576" s="2" t="s">
        <v>38266</v>
      </c>
      <c r="G5576" s="2" t="s">
        <v>996</v>
      </c>
      <c r="H5576" s="2" t="s">
        <v>38267</v>
      </c>
      <c r="I5576" s="2" t="s">
        <v>38268</v>
      </c>
      <c r="J5576" s="3" t="s">
        <v>38269</v>
      </c>
      <c r="K5576" s="4">
        <v>43838</v>
      </c>
      <c r="L5576" s="3" t="s">
        <v>34936</v>
      </c>
    </row>
    <row r="5577" spans="1:12" x14ac:dyDescent="0.2">
      <c r="A5577" s="1">
        <v>5576</v>
      </c>
      <c r="B5577" s="2" t="s">
        <v>38270</v>
      </c>
      <c r="C5577" s="2" t="s">
        <v>10438</v>
      </c>
      <c r="D5577" s="2" t="s">
        <v>3726</v>
      </c>
      <c r="E5577" s="2" t="s">
        <v>38271</v>
      </c>
      <c r="F5577" s="2" t="s">
        <v>38272</v>
      </c>
      <c r="G5577" s="2" t="s">
        <v>2403</v>
      </c>
      <c r="H5577" s="2" t="s">
        <v>38273</v>
      </c>
      <c r="I5577" s="2" t="s">
        <v>38274</v>
      </c>
      <c r="J5577" s="3" t="s">
        <v>38275</v>
      </c>
      <c r="K5577" s="4">
        <v>44330</v>
      </c>
      <c r="L5577" s="3" t="s">
        <v>38276</v>
      </c>
    </row>
    <row r="5578" spans="1:12" x14ac:dyDescent="0.2">
      <c r="A5578" s="1">
        <v>5577</v>
      </c>
      <c r="B5578" s="2" t="s">
        <v>38277</v>
      </c>
      <c r="C5578" s="2" t="s">
        <v>5964</v>
      </c>
      <c r="D5578" s="2" t="s">
        <v>1557</v>
      </c>
      <c r="E5578" s="2" t="s">
        <v>38278</v>
      </c>
      <c r="F5578" s="2" t="s">
        <v>38279</v>
      </c>
      <c r="G5578" s="2" t="s">
        <v>3848</v>
      </c>
      <c r="H5578" s="2" t="s">
        <v>38280</v>
      </c>
      <c r="I5578" s="2" t="s">
        <v>38281</v>
      </c>
      <c r="J5578" s="3" t="s">
        <v>38282</v>
      </c>
      <c r="K5578" s="4">
        <v>43990</v>
      </c>
      <c r="L5578" s="3" t="s">
        <v>38283</v>
      </c>
    </row>
    <row r="5579" spans="1:12" x14ac:dyDescent="0.2">
      <c r="A5579" s="1">
        <v>5578</v>
      </c>
      <c r="B5579" s="2" t="s">
        <v>38284</v>
      </c>
      <c r="C5579" s="2" t="s">
        <v>33396</v>
      </c>
      <c r="D5579" s="2" t="s">
        <v>1426</v>
      </c>
      <c r="E5579" s="2" t="s">
        <v>38285</v>
      </c>
      <c r="F5579" s="2" t="s">
        <v>7437</v>
      </c>
      <c r="G5579" s="2" t="s">
        <v>1282</v>
      </c>
      <c r="H5579" s="2" t="s">
        <v>38286</v>
      </c>
      <c r="I5579" s="2" t="s">
        <v>38287</v>
      </c>
      <c r="J5579" s="3" t="s">
        <v>38288</v>
      </c>
      <c r="K5579" s="4">
        <v>44040</v>
      </c>
      <c r="L5579" s="3" t="s">
        <v>38289</v>
      </c>
    </row>
    <row r="5580" spans="1:12" x14ac:dyDescent="0.2">
      <c r="A5580" s="1">
        <v>5579</v>
      </c>
      <c r="B5580" s="2" t="s">
        <v>38290</v>
      </c>
      <c r="C5580" s="2" t="s">
        <v>6540</v>
      </c>
      <c r="D5580" s="2" t="s">
        <v>9375</v>
      </c>
      <c r="E5580" s="2" t="s">
        <v>38291</v>
      </c>
      <c r="F5580" s="2" t="s">
        <v>38292</v>
      </c>
      <c r="G5580" s="2" t="s">
        <v>892</v>
      </c>
      <c r="H5580" s="2" t="s">
        <v>38293</v>
      </c>
      <c r="I5580" s="2" t="s">
        <v>38294</v>
      </c>
      <c r="J5580" s="3" t="s">
        <v>38295</v>
      </c>
      <c r="K5580" s="4">
        <v>44075</v>
      </c>
      <c r="L5580" s="3" t="s">
        <v>38296</v>
      </c>
    </row>
    <row r="5581" spans="1:12" x14ac:dyDescent="0.2">
      <c r="A5581" s="1">
        <v>5580</v>
      </c>
      <c r="B5581" s="2" t="s">
        <v>38297</v>
      </c>
      <c r="C5581" s="2" t="s">
        <v>3113</v>
      </c>
      <c r="D5581" s="2" t="s">
        <v>11506</v>
      </c>
      <c r="E5581" s="2" t="s">
        <v>38298</v>
      </c>
      <c r="F5581" s="2" t="s">
        <v>38299</v>
      </c>
      <c r="G5581" s="2" t="s">
        <v>350</v>
      </c>
      <c r="H5581" s="2" t="s">
        <v>38300</v>
      </c>
      <c r="I5581" s="2" t="s">
        <v>38301</v>
      </c>
      <c r="J5581" s="3" t="s">
        <v>38302</v>
      </c>
      <c r="K5581" s="4">
        <v>44162</v>
      </c>
      <c r="L5581" s="3" t="s">
        <v>38303</v>
      </c>
    </row>
    <row r="5582" spans="1:12" x14ac:dyDescent="0.2">
      <c r="A5582" s="1">
        <v>5581</v>
      </c>
      <c r="B5582" s="2" t="s">
        <v>38304</v>
      </c>
      <c r="C5582" s="2" t="s">
        <v>2178</v>
      </c>
      <c r="D5582" s="2" t="s">
        <v>2012</v>
      </c>
      <c r="E5582" s="2" t="s">
        <v>38305</v>
      </c>
      <c r="F5582" s="2" t="s">
        <v>38306</v>
      </c>
      <c r="G5582" s="2" t="s">
        <v>920</v>
      </c>
      <c r="H5582" s="2" t="s">
        <v>38307</v>
      </c>
      <c r="I5582" s="2" t="s">
        <v>38308</v>
      </c>
      <c r="J5582" s="3" t="s">
        <v>38309</v>
      </c>
      <c r="K5582" s="4">
        <v>43875</v>
      </c>
      <c r="L5582" s="3" t="s">
        <v>32699</v>
      </c>
    </row>
    <row r="5583" spans="1:12" x14ac:dyDescent="0.2">
      <c r="A5583" s="1">
        <v>5582</v>
      </c>
      <c r="B5583" s="2" t="s">
        <v>38310</v>
      </c>
      <c r="C5583" s="2" t="s">
        <v>2899</v>
      </c>
      <c r="D5583" s="2" t="s">
        <v>2435</v>
      </c>
      <c r="E5583" s="2" t="s">
        <v>34281</v>
      </c>
      <c r="F5583" s="2" t="s">
        <v>38311</v>
      </c>
      <c r="G5583" s="2" t="s">
        <v>1702</v>
      </c>
      <c r="H5583" s="2" t="s">
        <v>38312</v>
      </c>
      <c r="I5583" s="2" t="s">
        <v>38313</v>
      </c>
      <c r="J5583" s="3" t="s">
        <v>38314</v>
      </c>
      <c r="K5583" s="4">
        <v>44097</v>
      </c>
      <c r="L5583" s="3" t="s">
        <v>38315</v>
      </c>
    </row>
    <row r="5584" spans="1:12" x14ac:dyDescent="0.2">
      <c r="A5584" s="1">
        <v>5583</v>
      </c>
      <c r="B5584" s="2" t="s">
        <v>38316</v>
      </c>
      <c r="C5584" s="2" t="s">
        <v>1987</v>
      </c>
      <c r="D5584" s="2" t="s">
        <v>2102</v>
      </c>
      <c r="E5584" s="2" t="s">
        <v>38317</v>
      </c>
      <c r="F5584" s="2" t="s">
        <v>7374</v>
      </c>
      <c r="G5584" s="2" t="s">
        <v>6042</v>
      </c>
      <c r="H5584" s="2" t="s">
        <v>38318</v>
      </c>
      <c r="I5584" s="2" t="s">
        <v>38319</v>
      </c>
      <c r="J5584" s="3" t="s">
        <v>38320</v>
      </c>
      <c r="K5584" s="4">
        <v>44615</v>
      </c>
      <c r="L5584" s="3" t="s">
        <v>38321</v>
      </c>
    </row>
    <row r="5585" spans="1:12" x14ac:dyDescent="0.2">
      <c r="A5585" s="1">
        <v>5584</v>
      </c>
      <c r="B5585" s="2" t="s">
        <v>38322</v>
      </c>
      <c r="C5585" s="2" t="s">
        <v>15795</v>
      </c>
      <c r="D5585" s="2" t="s">
        <v>9532</v>
      </c>
      <c r="E5585" s="2" t="s">
        <v>35213</v>
      </c>
      <c r="F5585" s="2" t="s">
        <v>38323</v>
      </c>
      <c r="G5585" s="2" t="s">
        <v>3848</v>
      </c>
      <c r="H5585" s="2" t="s">
        <v>38324</v>
      </c>
      <c r="I5585" s="2" t="s">
        <v>38325</v>
      </c>
      <c r="J5585" s="3" t="s">
        <v>38326</v>
      </c>
      <c r="K5585" s="4">
        <v>44102</v>
      </c>
      <c r="L5585" s="3" t="s">
        <v>38327</v>
      </c>
    </row>
    <row r="5586" spans="1:12" x14ac:dyDescent="0.2">
      <c r="A5586" s="1">
        <v>5585</v>
      </c>
      <c r="B5586" s="2" t="s">
        <v>38328</v>
      </c>
      <c r="C5586" s="2" t="s">
        <v>14062</v>
      </c>
      <c r="D5586" s="2" t="s">
        <v>2539</v>
      </c>
      <c r="E5586" s="2" t="s">
        <v>29971</v>
      </c>
      <c r="F5586" s="2" t="s">
        <v>38329</v>
      </c>
      <c r="G5586" s="2" t="s">
        <v>520</v>
      </c>
      <c r="H5586" s="2" t="s">
        <v>38330</v>
      </c>
      <c r="I5586" s="2" t="s">
        <v>38331</v>
      </c>
      <c r="J5586" s="3" t="s">
        <v>38332</v>
      </c>
      <c r="K5586" s="4">
        <v>44373</v>
      </c>
      <c r="L5586" s="3" t="s">
        <v>38333</v>
      </c>
    </row>
    <row r="5587" spans="1:12" x14ac:dyDescent="0.2">
      <c r="A5587" s="1">
        <v>5586</v>
      </c>
      <c r="B5587" s="2" t="s">
        <v>38334</v>
      </c>
      <c r="C5587" s="2" t="s">
        <v>4309</v>
      </c>
      <c r="D5587" s="2" t="s">
        <v>16163</v>
      </c>
      <c r="E5587" s="2" t="s">
        <v>38335</v>
      </c>
      <c r="F5587" s="2" t="s">
        <v>38336</v>
      </c>
      <c r="G5587" s="2" t="s">
        <v>7036</v>
      </c>
      <c r="H5587" s="2" t="s">
        <v>38337</v>
      </c>
      <c r="I5587" s="2" t="s">
        <v>38338</v>
      </c>
      <c r="J5587" s="3" t="s">
        <v>38339</v>
      </c>
      <c r="K5587" s="4">
        <v>43984</v>
      </c>
      <c r="L5587" s="3" t="s">
        <v>38340</v>
      </c>
    </row>
    <row r="5588" spans="1:12" x14ac:dyDescent="0.2">
      <c r="A5588" s="1">
        <v>5587</v>
      </c>
      <c r="B5588" s="2" t="s">
        <v>38341</v>
      </c>
      <c r="C5588" s="2" t="s">
        <v>982</v>
      </c>
      <c r="D5588" s="2" t="s">
        <v>4131</v>
      </c>
      <c r="E5588" s="2" t="s">
        <v>38342</v>
      </c>
      <c r="F5588" s="2" t="s">
        <v>38343</v>
      </c>
      <c r="G5588" s="2" t="s">
        <v>1213</v>
      </c>
      <c r="H5588" s="2" t="s">
        <v>38344</v>
      </c>
      <c r="I5588" s="2" t="s">
        <v>38345</v>
      </c>
      <c r="J5588" s="3" t="s">
        <v>38346</v>
      </c>
      <c r="K5588" s="4">
        <v>44081</v>
      </c>
      <c r="L5588" s="3" t="s">
        <v>38347</v>
      </c>
    </row>
    <row r="5589" spans="1:12" x14ac:dyDescent="0.2">
      <c r="A5589" s="1">
        <v>5588</v>
      </c>
      <c r="B5589" s="2" t="s">
        <v>38348</v>
      </c>
      <c r="C5589" s="2" t="s">
        <v>213</v>
      </c>
      <c r="D5589" s="2" t="s">
        <v>24</v>
      </c>
      <c r="E5589" s="2" t="s">
        <v>38349</v>
      </c>
      <c r="F5589" s="2" t="s">
        <v>22340</v>
      </c>
      <c r="G5589" s="2" t="s">
        <v>2728</v>
      </c>
      <c r="H5589" s="2" t="s">
        <v>38350</v>
      </c>
      <c r="I5589" s="2" t="s">
        <v>38351</v>
      </c>
      <c r="J5589" s="3" t="s">
        <v>38352</v>
      </c>
      <c r="K5589" s="4">
        <v>44230</v>
      </c>
      <c r="L5589" s="3" t="s">
        <v>38353</v>
      </c>
    </row>
    <row r="5590" spans="1:12" x14ac:dyDescent="0.2">
      <c r="A5590" s="1">
        <v>5589</v>
      </c>
      <c r="B5590" s="2" t="s">
        <v>38354</v>
      </c>
      <c r="C5590" s="2" t="s">
        <v>831</v>
      </c>
      <c r="D5590" s="2" t="s">
        <v>3902</v>
      </c>
      <c r="E5590" s="2" t="s">
        <v>23001</v>
      </c>
      <c r="F5590" s="2" t="s">
        <v>38355</v>
      </c>
      <c r="G5590" s="2" t="s">
        <v>910</v>
      </c>
      <c r="H5590" s="2" t="s">
        <v>38356</v>
      </c>
      <c r="I5590" s="2" t="s">
        <v>38357</v>
      </c>
      <c r="J5590" s="3" t="s">
        <v>38358</v>
      </c>
      <c r="K5590" s="4">
        <v>43870</v>
      </c>
      <c r="L5590" s="3" t="s">
        <v>38359</v>
      </c>
    </row>
    <row r="5591" spans="1:12" x14ac:dyDescent="0.2">
      <c r="A5591" s="1">
        <v>5590</v>
      </c>
      <c r="B5591" s="2" t="s">
        <v>38360</v>
      </c>
      <c r="C5591" s="2" t="s">
        <v>5455</v>
      </c>
      <c r="D5591" s="2" t="s">
        <v>870</v>
      </c>
      <c r="E5591" s="2" t="s">
        <v>38361</v>
      </c>
      <c r="F5591" s="2" t="s">
        <v>38362</v>
      </c>
      <c r="G5591" s="2" t="s">
        <v>3679</v>
      </c>
      <c r="H5591" s="2" t="s">
        <v>38363</v>
      </c>
      <c r="I5591" s="2" t="s">
        <v>38364</v>
      </c>
      <c r="J5591" s="3" t="s">
        <v>38365</v>
      </c>
      <c r="K5591" s="4">
        <v>44234</v>
      </c>
      <c r="L5591" s="3" t="s">
        <v>38366</v>
      </c>
    </row>
    <row r="5592" spans="1:12" x14ac:dyDescent="0.2">
      <c r="A5592" s="1">
        <v>5591</v>
      </c>
      <c r="B5592" s="2" t="s">
        <v>38367</v>
      </c>
      <c r="C5592" s="2" t="s">
        <v>3506</v>
      </c>
      <c r="D5592" s="2" t="s">
        <v>9681</v>
      </c>
      <c r="E5592" s="2" t="s">
        <v>38368</v>
      </c>
      <c r="F5592" s="2" t="s">
        <v>38369</v>
      </c>
      <c r="G5592" s="2" t="s">
        <v>200</v>
      </c>
      <c r="H5592" s="2" t="s">
        <v>38370</v>
      </c>
      <c r="I5592" s="2" t="s">
        <v>38371</v>
      </c>
      <c r="J5592" s="3" t="s">
        <v>38372</v>
      </c>
      <c r="K5592" s="4">
        <v>44545</v>
      </c>
      <c r="L5592" s="3" t="s">
        <v>20710</v>
      </c>
    </row>
    <row r="5593" spans="1:12" x14ac:dyDescent="0.2">
      <c r="A5593" s="1">
        <v>5592</v>
      </c>
      <c r="B5593" s="2" t="s">
        <v>38373</v>
      </c>
      <c r="C5593" s="2" t="s">
        <v>3333</v>
      </c>
      <c r="D5593" s="2" t="s">
        <v>3620</v>
      </c>
      <c r="E5593" s="2" t="s">
        <v>38374</v>
      </c>
      <c r="F5593" s="2" t="s">
        <v>38375</v>
      </c>
      <c r="G5593" s="2" t="s">
        <v>3404</v>
      </c>
      <c r="H5593" s="2" t="s">
        <v>38376</v>
      </c>
      <c r="I5593" s="2" t="s">
        <v>38377</v>
      </c>
      <c r="J5593" s="3" t="s">
        <v>38378</v>
      </c>
      <c r="K5593" s="4">
        <v>44644</v>
      </c>
      <c r="L5593" s="3" t="s">
        <v>18693</v>
      </c>
    </row>
    <row r="5594" spans="1:12" x14ac:dyDescent="0.2">
      <c r="A5594" s="1">
        <v>5593</v>
      </c>
      <c r="B5594" s="2" t="s">
        <v>38379</v>
      </c>
      <c r="C5594" s="2" t="s">
        <v>944</v>
      </c>
      <c r="D5594" s="2" t="s">
        <v>14047</v>
      </c>
      <c r="E5594" s="2" t="s">
        <v>25847</v>
      </c>
      <c r="F5594" s="2" t="s">
        <v>38380</v>
      </c>
      <c r="G5594" s="2" t="s">
        <v>3623</v>
      </c>
      <c r="H5594" s="2" t="s">
        <v>38381</v>
      </c>
      <c r="I5594" s="2">
        <v>7276811001</v>
      </c>
      <c r="J5594" s="3" t="s">
        <v>38382</v>
      </c>
      <c r="K5594" s="4">
        <v>44325</v>
      </c>
      <c r="L5594" s="3" t="s">
        <v>38383</v>
      </c>
    </row>
    <row r="5595" spans="1:12" x14ac:dyDescent="0.2">
      <c r="A5595" s="1">
        <v>5594</v>
      </c>
      <c r="B5595" s="2" t="s">
        <v>38384</v>
      </c>
      <c r="C5595" s="2" t="s">
        <v>6996</v>
      </c>
      <c r="D5595" s="2" t="s">
        <v>7952</v>
      </c>
      <c r="E5595" s="2" t="s">
        <v>38385</v>
      </c>
      <c r="F5595" s="2" t="s">
        <v>1701</v>
      </c>
      <c r="G5595" s="2" t="s">
        <v>3568</v>
      </c>
      <c r="H5595" s="2" t="s">
        <v>38386</v>
      </c>
      <c r="I5595" s="2" t="s">
        <v>38387</v>
      </c>
      <c r="J5595" s="3" t="s">
        <v>38388</v>
      </c>
      <c r="K5595" s="4">
        <v>43934</v>
      </c>
      <c r="L5595" s="3" t="s">
        <v>38389</v>
      </c>
    </row>
    <row r="5596" spans="1:12" x14ac:dyDescent="0.2">
      <c r="A5596" s="1">
        <v>5595</v>
      </c>
      <c r="B5596" s="2" t="s">
        <v>38390</v>
      </c>
      <c r="C5596" s="2" t="s">
        <v>5152</v>
      </c>
      <c r="D5596" s="2" t="s">
        <v>38391</v>
      </c>
      <c r="E5596" s="2" t="s">
        <v>38392</v>
      </c>
      <c r="F5596" s="2" t="s">
        <v>38393</v>
      </c>
      <c r="G5596" s="2" t="s">
        <v>892</v>
      </c>
      <c r="H5596" s="2" t="s">
        <v>38394</v>
      </c>
      <c r="I5596" s="2" t="s">
        <v>38395</v>
      </c>
      <c r="J5596" s="3" t="s">
        <v>38396</v>
      </c>
      <c r="K5596" s="4">
        <v>44546</v>
      </c>
      <c r="L5596" s="3" t="s">
        <v>38397</v>
      </c>
    </row>
    <row r="5597" spans="1:12" x14ac:dyDescent="0.2">
      <c r="A5597" s="1">
        <v>5596</v>
      </c>
      <c r="B5597" s="2" t="s">
        <v>38398</v>
      </c>
      <c r="C5597" s="2" t="s">
        <v>4430</v>
      </c>
      <c r="D5597" s="2" t="s">
        <v>366</v>
      </c>
      <c r="E5597" s="2" t="s">
        <v>38399</v>
      </c>
      <c r="F5597" s="2" t="s">
        <v>38400</v>
      </c>
      <c r="G5597" s="2" t="s">
        <v>11135</v>
      </c>
      <c r="H5597" s="2" t="s">
        <v>38401</v>
      </c>
      <c r="I5597" s="2" t="s">
        <v>38402</v>
      </c>
      <c r="J5597" s="3" t="s">
        <v>38403</v>
      </c>
      <c r="K5597" s="4">
        <v>44258</v>
      </c>
      <c r="L5597" s="3" t="s">
        <v>12716</v>
      </c>
    </row>
    <row r="5598" spans="1:12" x14ac:dyDescent="0.2">
      <c r="A5598" s="1">
        <v>5597</v>
      </c>
      <c r="B5598" s="2" t="s">
        <v>38404</v>
      </c>
      <c r="C5598" s="2" t="s">
        <v>2899</v>
      </c>
      <c r="D5598" s="2" t="s">
        <v>720</v>
      </c>
      <c r="E5598" s="2" t="s">
        <v>38405</v>
      </c>
      <c r="F5598" s="2" t="s">
        <v>38406</v>
      </c>
      <c r="G5598" s="2" t="s">
        <v>1489</v>
      </c>
      <c r="H5598" s="2" t="s">
        <v>38407</v>
      </c>
      <c r="I5598" s="2" t="s">
        <v>38408</v>
      </c>
      <c r="J5598" s="3" t="s">
        <v>38409</v>
      </c>
      <c r="K5598" s="4">
        <v>43988</v>
      </c>
      <c r="L5598" s="3" t="s">
        <v>11788</v>
      </c>
    </row>
    <row r="5599" spans="1:12" x14ac:dyDescent="0.2">
      <c r="A5599" s="1">
        <v>5598</v>
      </c>
      <c r="B5599" s="2" t="s">
        <v>38410</v>
      </c>
      <c r="C5599" s="2" t="s">
        <v>8152</v>
      </c>
      <c r="D5599" s="2" t="s">
        <v>3183</v>
      </c>
      <c r="E5599" s="2" t="s">
        <v>38411</v>
      </c>
      <c r="F5599" s="2" t="s">
        <v>38412</v>
      </c>
      <c r="G5599" s="2" t="s">
        <v>419</v>
      </c>
      <c r="H5599" s="2" t="s">
        <v>38413</v>
      </c>
      <c r="I5599" s="2" t="s">
        <v>38414</v>
      </c>
      <c r="J5599" s="3" t="s">
        <v>38415</v>
      </c>
      <c r="K5599" s="4">
        <v>44652</v>
      </c>
      <c r="L5599" s="3" t="s">
        <v>38416</v>
      </c>
    </row>
    <row r="5600" spans="1:12" x14ac:dyDescent="0.2">
      <c r="A5600" s="1">
        <v>5599</v>
      </c>
      <c r="B5600" s="2" t="s">
        <v>38417</v>
      </c>
      <c r="C5600" s="2" t="s">
        <v>3920</v>
      </c>
      <c r="D5600" s="2" t="s">
        <v>813</v>
      </c>
      <c r="E5600" s="2" t="s">
        <v>38418</v>
      </c>
      <c r="F5600" s="2" t="s">
        <v>38419</v>
      </c>
      <c r="G5600" s="2" t="s">
        <v>1730</v>
      </c>
      <c r="H5600" s="2" t="s">
        <v>38420</v>
      </c>
      <c r="I5600" s="2" t="s">
        <v>38421</v>
      </c>
      <c r="J5600" s="3" t="s">
        <v>38422</v>
      </c>
      <c r="K5600" s="4">
        <v>44441</v>
      </c>
      <c r="L5600" s="3" t="s">
        <v>36930</v>
      </c>
    </row>
    <row r="5601" spans="1:12" x14ac:dyDescent="0.2">
      <c r="A5601" s="1">
        <v>5600</v>
      </c>
      <c r="B5601" s="2" t="s">
        <v>38423</v>
      </c>
      <c r="C5601" s="2" t="s">
        <v>12668</v>
      </c>
      <c r="D5601" s="2" t="s">
        <v>14576</v>
      </c>
      <c r="E5601" s="2" t="s">
        <v>38424</v>
      </c>
      <c r="F5601" s="2" t="s">
        <v>38425</v>
      </c>
      <c r="G5601" s="2" t="s">
        <v>72</v>
      </c>
      <c r="H5601" s="2" t="s">
        <v>38426</v>
      </c>
      <c r="I5601" s="2" t="s">
        <v>38427</v>
      </c>
      <c r="J5601" s="3" t="s">
        <v>38428</v>
      </c>
      <c r="K5601" s="4">
        <v>44486</v>
      </c>
      <c r="L5601" s="3" t="s">
        <v>38429</v>
      </c>
    </row>
    <row r="5602" spans="1:12" x14ac:dyDescent="0.2">
      <c r="A5602" s="1">
        <v>5601</v>
      </c>
      <c r="B5602" s="5" t="s">
        <v>38430</v>
      </c>
      <c r="C5602" s="2" t="s">
        <v>4163</v>
      </c>
      <c r="D5602" s="2" t="s">
        <v>22782</v>
      </c>
      <c r="E5602" s="2" t="s">
        <v>38431</v>
      </c>
      <c r="F5602" s="2" t="s">
        <v>38432</v>
      </c>
      <c r="G5602" s="2" t="s">
        <v>330</v>
      </c>
      <c r="H5602" s="2" t="s">
        <v>38433</v>
      </c>
      <c r="I5602" s="2" t="s">
        <v>38434</v>
      </c>
      <c r="J5602" s="3" t="s">
        <v>38435</v>
      </c>
      <c r="K5602" s="4">
        <v>43883</v>
      </c>
      <c r="L5602" s="3" t="s">
        <v>38436</v>
      </c>
    </row>
    <row r="5603" spans="1:12" x14ac:dyDescent="0.2">
      <c r="A5603" s="1">
        <v>5602</v>
      </c>
      <c r="B5603" s="2" t="s">
        <v>38437</v>
      </c>
      <c r="C5603" s="2" t="s">
        <v>737</v>
      </c>
      <c r="D5603" s="2" t="s">
        <v>4039</v>
      </c>
      <c r="E5603" s="2" t="s">
        <v>38438</v>
      </c>
      <c r="F5603" s="2" t="s">
        <v>38439</v>
      </c>
      <c r="G5603" s="2" t="s">
        <v>723</v>
      </c>
      <c r="H5603" s="2" t="s">
        <v>38440</v>
      </c>
      <c r="I5603" s="2" t="s">
        <v>38441</v>
      </c>
      <c r="J5603" s="3" t="s">
        <v>38442</v>
      </c>
      <c r="K5603" s="4">
        <v>44300</v>
      </c>
      <c r="L5603" s="3" t="s">
        <v>38443</v>
      </c>
    </row>
    <row r="5604" spans="1:12" x14ac:dyDescent="0.2">
      <c r="A5604" s="1">
        <v>5603</v>
      </c>
      <c r="B5604" s="2" t="s">
        <v>38444</v>
      </c>
      <c r="C5604" s="2" t="s">
        <v>2293</v>
      </c>
      <c r="D5604" s="2" t="s">
        <v>7945</v>
      </c>
      <c r="E5604" s="2" t="s">
        <v>38445</v>
      </c>
      <c r="F5604" s="2" t="s">
        <v>38446</v>
      </c>
      <c r="G5604" s="2" t="s">
        <v>2307</v>
      </c>
      <c r="H5604" s="2" t="s">
        <v>38447</v>
      </c>
      <c r="I5604" s="2">
        <v>5566113712</v>
      </c>
      <c r="J5604" s="3" t="s">
        <v>38448</v>
      </c>
      <c r="K5604" s="4">
        <v>43904</v>
      </c>
      <c r="L5604" s="3" t="s">
        <v>38449</v>
      </c>
    </row>
    <row r="5605" spans="1:12" x14ac:dyDescent="0.2">
      <c r="A5605" s="1">
        <v>5604</v>
      </c>
      <c r="B5605" s="2" t="s">
        <v>38450</v>
      </c>
      <c r="C5605" s="2" t="s">
        <v>3011</v>
      </c>
      <c r="D5605" s="2" t="s">
        <v>85</v>
      </c>
      <c r="E5605" s="2" t="s">
        <v>38451</v>
      </c>
      <c r="F5605" s="2" t="s">
        <v>38452</v>
      </c>
      <c r="G5605" s="2" t="s">
        <v>1524</v>
      </c>
      <c r="H5605" s="2">
        <v>4164559869</v>
      </c>
      <c r="I5605" s="2" t="s">
        <v>38453</v>
      </c>
      <c r="J5605" s="3" t="s">
        <v>38454</v>
      </c>
      <c r="K5605" s="4">
        <v>44319</v>
      </c>
      <c r="L5605" s="3" t="s">
        <v>38455</v>
      </c>
    </row>
    <row r="5606" spans="1:12" x14ac:dyDescent="0.2">
      <c r="A5606" s="1">
        <v>5605</v>
      </c>
      <c r="B5606" s="2" t="s">
        <v>38456</v>
      </c>
      <c r="C5606" s="2" t="s">
        <v>19399</v>
      </c>
      <c r="D5606" s="2" t="s">
        <v>6262</v>
      </c>
      <c r="E5606" s="2" t="s">
        <v>38457</v>
      </c>
      <c r="F5606" s="2" t="s">
        <v>38458</v>
      </c>
      <c r="G5606" s="2" t="s">
        <v>1195</v>
      </c>
      <c r="H5606" s="2" t="s">
        <v>38459</v>
      </c>
      <c r="I5606" s="2" t="s">
        <v>38460</v>
      </c>
      <c r="J5606" s="3" t="s">
        <v>38461</v>
      </c>
      <c r="K5606" s="4">
        <v>44110</v>
      </c>
      <c r="L5606" s="3" t="s">
        <v>38462</v>
      </c>
    </row>
    <row r="5607" spans="1:12" x14ac:dyDescent="0.2">
      <c r="A5607" s="1">
        <v>5606</v>
      </c>
      <c r="B5607" s="2" t="s">
        <v>38463</v>
      </c>
      <c r="C5607" s="2" t="s">
        <v>2987</v>
      </c>
      <c r="D5607" s="2" t="s">
        <v>3130</v>
      </c>
      <c r="E5607" s="2" t="s">
        <v>38464</v>
      </c>
      <c r="F5607" s="2" t="s">
        <v>38465</v>
      </c>
      <c r="G5607" s="2" t="s">
        <v>1140</v>
      </c>
      <c r="H5607" s="2">
        <v>728216305</v>
      </c>
      <c r="I5607" s="2" t="s">
        <v>38466</v>
      </c>
      <c r="J5607" s="3" t="s">
        <v>38467</v>
      </c>
      <c r="K5607" s="4">
        <v>43882</v>
      </c>
      <c r="L5607" s="3" t="s">
        <v>38468</v>
      </c>
    </row>
    <row r="5608" spans="1:12" x14ac:dyDescent="0.2">
      <c r="A5608" s="1">
        <v>5607</v>
      </c>
      <c r="B5608" s="2" t="s">
        <v>38469</v>
      </c>
      <c r="C5608" s="2" t="s">
        <v>5577</v>
      </c>
      <c r="D5608" s="2" t="s">
        <v>684</v>
      </c>
      <c r="E5608" s="2" t="s">
        <v>38470</v>
      </c>
      <c r="F5608" s="2" t="s">
        <v>38471</v>
      </c>
      <c r="G5608" s="2" t="s">
        <v>64</v>
      </c>
      <c r="H5608" s="2" t="s">
        <v>38472</v>
      </c>
      <c r="I5608" s="2">
        <f>1-61-705-2292</f>
        <v>-3057</v>
      </c>
      <c r="J5608" s="3" t="s">
        <v>38473</v>
      </c>
      <c r="K5608" s="4">
        <v>44109</v>
      </c>
      <c r="L5608" s="3" t="s">
        <v>5106</v>
      </c>
    </row>
    <row r="5609" spans="1:12" x14ac:dyDescent="0.2">
      <c r="A5609" s="1">
        <v>5608</v>
      </c>
      <c r="B5609" s="2" t="s">
        <v>38474</v>
      </c>
      <c r="C5609" s="2" t="s">
        <v>4055</v>
      </c>
      <c r="D5609" s="2" t="s">
        <v>7351</v>
      </c>
      <c r="E5609" s="2" t="s">
        <v>38475</v>
      </c>
      <c r="F5609" s="2" t="s">
        <v>38476</v>
      </c>
      <c r="G5609" s="2" t="s">
        <v>4778</v>
      </c>
      <c r="H5609" s="2" t="s">
        <v>38477</v>
      </c>
      <c r="I5609" s="2" t="s">
        <v>38478</v>
      </c>
      <c r="J5609" s="3" t="s">
        <v>38479</v>
      </c>
      <c r="K5609" s="4">
        <v>43932</v>
      </c>
      <c r="L5609" s="3" t="s">
        <v>38480</v>
      </c>
    </row>
    <row r="5610" spans="1:12" x14ac:dyDescent="0.2">
      <c r="A5610" s="1">
        <v>5609</v>
      </c>
      <c r="B5610" s="2" t="s">
        <v>38481</v>
      </c>
      <c r="C5610" s="2" t="s">
        <v>1771</v>
      </c>
      <c r="D5610" s="2" t="s">
        <v>3781</v>
      </c>
      <c r="E5610" s="2" t="s">
        <v>38482</v>
      </c>
      <c r="F5610" s="2" t="s">
        <v>38483</v>
      </c>
      <c r="G5610" s="2" t="s">
        <v>6506</v>
      </c>
      <c r="H5610" s="2" t="s">
        <v>38484</v>
      </c>
      <c r="I5610" s="2">
        <f>1-518-540-5695</f>
        <v>-6752</v>
      </c>
      <c r="J5610" s="3" t="s">
        <v>38485</v>
      </c>
      <c r="K5610" s="4">
        <v>44084</v>
      </c>
      <c r="L5610" s="3" t="s">
        <v>38486</v>
      </c>
    </row>
    <row r="5611" spans="1:12" x14ac:dyDescent="0.2">
      <c r="A5611" s="1">
        <v>5610</v>
      </c>
      <c r="B5611" s="2" t="s">
        <v>38487</v>
      </c>
      <c r="C5611" s="2" t="s">
        <v>648</v>
      </c>
      <c r="D5611" s="2" t="s">
        <v>1624</v>
      </c>
      <c r="E5611" s="2" t="s">
        <v>21686</v>
      </c>
      <c r="F5611" s="2" t="s">
        <v>38488</v>
      </c>
      <c r="G5611" s="2" t="s">
        <v>2297</v>
      </c>
      <c r="H5611" s="2" t="s">
        <v>38489</v>
      </c>
      <c r="I5611" s="2" t="s">
        <v>38490</v>
      </c>
      <c r="J5611" s="3" t="s">
        <v>38491</v>
      </c>
      <c r="K5611" s="4">
        <v>44038</v>
      </c>
      <c r="L5611" s="3" t="s">
        <v>8929</v>
      </c>
    </row>
    <row r="5612" spans="1:12" x14ac:dyDescent="0.2">
      <c r="A5612" s="1">
        <v>5611</v>
      </c>
      <c r="B5612" s="2" t="s">
        <v>38492</v>
      </c>
      <c r="C5612" s="2" t="s">
        <v>2563</v>
      </c>
      <c r="D5612" s="2" t="s">
        <v>13334</v>
      </c>
      <c r="E5612" s="2" t="s">
        <v>38493</v>
      </c>
      <c r="F5612" s="2" t="s">
        <v>38494</v>
      </c>
      <c r="G5612" s="2" t="s">
        <v>3404</v>
      </c>
      <c r="H5612" s="2" t="s">
        <v>38495</v>
      </c>
      <c r="I5612" s="2">
        <v>1656683780</v>
      </c>
      <c r="J5612" s="3" t="s">
        <v>38496</v>
      </c>
      <c r="K5612" s="4">
        <v>44387</v>
      </c>
      <c r="L5612" s="3" t="s">
        <v>38497</v>
      </c>
    </row>
    <row r="5613" spans="1:12" x14ac:dyDescent="0.2">
      <c r="A5613" s="1">
        <v>5612</v>
      </c>
      <c r="B5613" s="2" t="s">
        <v>38498</v>
      </c>
      <c r="C5613" s="2" t="s">
        <v>3530</v>
      </c>
      <c r="D5613" s="2" t="s">
        <v>3957</v>
      </c>
      <c r="E5613" s="2" t="s">
        <v>27148</v>
      </c>
      <c r="F5613" s="2" t="s">
        <v>38499</v>
      </c>
      <c r="G5613" s="2" t="s">
        <v>1738</v>
      </c>
      <c r="H5613" s="2" t="s">
        <v>38500</v>
      </c>
      <c r="I5613" s="2" t="s">
        <v>38501</v>
      </c>
      <c r="J5613" s="3" t="s">
        <v>38502</v>
      </c>
      <c r="K5613" s="4">
        <v>44045</v>
      </c>
      <c r="L5613" s="3" t="s">
        <v>38503</v>
      </c>
    </row>
    <row r="5614" spans="1:12" x14ac:dyDescent="0.2">
      <c r="A5614" s="1">
        <v>5613</v>
      </c>
      <c r="B5614" s="2" t="s">
        <v>38504</v>
      </c>
      <c r="C5614" s="2" t="s">
        <v>5707</v>
      </c>
      <c r="D5614" s="2" t="s">
        <v>2512</v>
      </c>
      <c r="E5614" s="2" t="s">
        <v>38505</v>
      </c>
      <c r="F5614" s="2" t="s">
        <v>38506</v>
      </c>
      <c r="G5614" s="2" t="s">
        <v>4492</v>
      </c>
      <c r="H5614" s="2">
        <v>2041966156</v>
      </c>
      <c r="I5614" s="2" t="s">
        <v>38507</v>
      </c>
      <c r="J5614" s="3" t="s">
        <v>38508</v>
      </c>
      <c r="K5614" s="4">
        <v>43863</v>
      </c>
      <c r="L5614" s="3" t="s">
        <v>38509</v>
      </c>
    </row>
    <row r="5615" spans="1:12" x14ac:dyDescent="0.2">
      <c r="A5615" s="1">
        <v>5614</v>
      </c>
      <c r="B5615" s="2" t="s">
        <v>38510</v>
      </c>
      <c r="C5615" s="2" t="s">
        <v>3317</v>
      </c>
      <c r="D5615" s="2" t="s">
        <v>6118</v>
      </c>
      <c r="E5615" s="2" t="s">
        <v>38511</v>
      </c>
      <c r="F5615" s="2" t="s">
        <v>12445</v>
      </c>
      <c r="G5615" s="2" t="s">
        <v>1674</v>
      </c>
      <c r="H5615" s="2" t="s">
        <v>38512</v>
      </c>
      <c r="I5615" s="2">
        <v>8419023661</v>
      </c>
      <c r="J5615" s="3" t="s">
        <v>38513</v>
      </c>
      <c r="K5615" s="4">
        <v>44358</v>
      </c>
      <c r="L5615" s="3" t="s">
        <v>38514</v>
      </c>
    </row>
    <row r="5616" spans="1:12" x14ac:dyDescent="0.2">
      <c r="A5616" s="1">
        <v>5615</v>
      </c>
      <c r="B5616" s="2" t="s">
        <v>38515</v>
      </c>
      <c r="C5616" s="2" t="s">
        <v>5382</v>
      </c>
      <c r="D5616" s="2" t="s">
        <v>79</v>
      </c>
      <c r="E5616" s="2" t="s">
        <v>38516</v>
      </c>
      <c r="F5616" s="2" t="s">
        <v>38517</v>
      </c>
      <c r="G5616" s="2" t="s">
        <v>17591</v>
      </c>
      <c r="H5616" s="2">
        <f>1-102-50-9785</f>
        <v>-9936</v>
      </c>
      <c r="I5616" s="2">
        <v>4812717344</v>
      </c>
      <c r="J5616" s="3" t="s">
        <v>38518</v>
      </c>
      <c r="K5616" s="4">
        <v>43912</v>
      </c>
      <c r="L5616" s="3" t="s">
        <v>38519</v>
      </c>
    </row>
    <row r="5617" spans="1:12" x14ac:dyDescent="0.2">
      <c r="A5617" s="1">
        <v>5616</v>
      </c>
      <c r="B5617" s="2" t="s">
        <v>38520</v>
      </c>
      <c r="C5617" s="2" t="s">
        <v>6024</v>
      </c>
      <c r="D5617" s="2" t="s">
        <v>7435</v>
      </c>
      <c r="E5617" s="2" t="s">
        <v>38521</v>
      </c>
      <c r="F5617" s="2" t="s">
        <v>38522</v>
      </c>
      <c r="G5617" s="2" t="s">
        <v>2653</v>
      </c>
      <c r="H5617" s="2" t="s">
        <v>38523</v>
      </c>
      <c r="I5617" s="2" t="s">
        <v>38524</v>
      </c>
      <c r="J5617" s="3" t="s">
        <v>38525</v>
      </c>
      <c r="K5617" s="4">
        <v>44158</v>
      </c>
      <c r="L5617" s="3" t="s">
        <v>38526</v>
      </c>
    </row>
    <row r="5618" spans="1:12" x14ac:dyDescent="0.2">
      <c r="A5618" s="1">
        <v>5617</v>
      </c>
      <c r="B5618" s="2" t="s">
        <v>38527</v>
      </c>
      <c r="C5618" s="2" t="s">
        <v>233</v>
      </c>
      <c r="D5618" s="2" t="s">
        <v>3418</v>
      </c>
      <c r="E5618" s="2" t="s">
        <v>38528</v>
      </c>
      <c r="F5618" s="2" t="s">
        <v>38529</v>
      </c>
      <c r="G5618" s="2" t="s">
        <v>723</v>
      </c>
      <c r="H5618" s="2" t="s">
        <v>38530</v>
      </c>
      <c r="I5618" s="2" t="s">
        <v>38531</v>
      </c>
      <c r="J5618" s="3" t="s">
        <v>38532</v>
      </c>
      <c r="K5618" s="4">
        <v>44560</v>
      </c>
      <c r="L5618" s="3" t="s">
        <v>38533</v>
      </c>
    </row>
    <row r="5619" spans="1:12" x14ac:dyDescent="0.2">
      <c r="A5619" s="1">
        <v>5618</v>
      </c>
      <c r="B5619" s="2" t="s">
        <v>38534</v>
      </c>
      <c r="C5619" s="2" t="s">
        <v>8058</v>
      </c>
      <c r="D5619" s="2" t="s">
        <v>17567</v>
      </c>
      <c r="E5619" s="2" t="s">
        <v>38535</v>
      </c>
      <c r="F5619" s="2" t="s">
        <v>975</v>
      </c>
      <c r="G5619" s="2" t="s">
        <v>1712</v>
      </c>
      <c r="H5619" s="2">
        <v>239473510</v>
      </c>
      <c r="I5619" s="2" t="s">
        <v>38536</v>
      </c>
      <c r="J5619" s="3" t="s">
        <v>38537</v>
      </c>
      <c r="K5619" s="4">
        <v>44514</v>
      </c>
      <c r="L5619" s="3" t="s">
        <v>38538</v>
      </c>
    </row>
    <row r="5620" spans="1:12" x14ac:dyDescent="0.2">
      <c r="A5620" s="1">
        <v>5619</v>
      </c>
      <c r="B5620" s="2" t="s">
        <v>38539</v>
      </c>
      <c r="C5620" s="2" t="s">
        <v>7945</v>
      </c>
      <c r="D5620" s="2" t="s">
        <v>1155</v>
      </c>
      <c r="E5620" s="2" t="s">
        <v>38540</v>
      </c>
      <c r="F5620" s="2" t="s">
        <v>38541</v>
      </c>
      <c r="G5620" s="2" t="s">
        <v>1489</v>
      </c>
      <c r="H5620" s="2" t="s">
        <v>38542</v>
      </c>
      <c r="I5620" s="2" t="s">
        <v>38543</v>
      </c>
      <c r="J5620" s="3" t="s">
        <v>38544</v>
      </c>
      <c r="K5620" s="4">
        <v>44442</v>
      </c>
      <c r="L5620" s="3" t="s">
        <v>38545</v>
      </c>
    </row>
    <row r="5621" spans="1:12" x14ac:dyDescent="0.2">
      <c r="A5621" s="1">
        <v>5620</v>
      </c>
      <c r="B5621" s="2" t="s">
        <v>38546</v>
      </c>
      <c r="C5621" s="2" t="s">
        <v>1788</v>
      </c>
      <c r="D5621" s="2" t="s">
        <v>3061</v>
      </c>
      <c r="E5621" s="2" t="s">
        <v>38547</v>
      </c>
      <c r="F5621" s="2" t="s">
        <v>1453</v>
      </c>
      <c r="G5621" s="2" t="s">
        <v>2378</v>
      </c>
      <c r="H5621" s="2" t="s">
        <v>38548</v>
      </c>
      <c r="I5621" s="2">
        <v>7657635773</v>
      </c>
      <c r="J5621" s="3" t="s">
        <v>38549</v>
      </c>
      <c r="K5621" s="4">
        <v>44666</v>
      </c>
      <c r="L5621" s="3" t="s">
        <v>7257</v>
      </c>
    </row>
    <row r="5622" spans="1:12" x14ac:dyDescent="0.2">
      <c r="A5622" s="1">
        <v>5621</v>
      </c>
      <c r="B5622" s="2" t="s">
        <v>38550</v>
      </c>
      <c r="C5622" s="2" t="s">
        <v>595</v>
      </c>
      <c r="D5622" s="2" t="s">
        <v>7767</v>
      </c>
      <c r="E5622" s="2" t="s">
        <v>38551</v>
      </c>
      <c r="F5622" s="2" t="s">
        <v>38552</v>
      </c>
      <c r="G5622" s="2" t="s">
        <v>72</v>
      </c>
      <c r="H5622" s="2" t="s">
        <v>38553</v>
      </c>
      <c r="I5622" s="2" t="s">
        <v>38554</v>
      </c>
      <c r="J5622" s="3" t="s">
        <v>38555</v>
      </c>
      <c r="K5622" s="4">
        <v>44231</v>
      </c>
      <c r="L5622" s="3" t="s">
        <v>38556</v>
      </c>
    </row>
    <row r="5623" spans="1:12" x14ac:dyDescent="0.2">
      <c r="A5623" s="1">
        <v>5622</v>
      </c>
      <c r="B5623" s="2" t="s">
        <v>38557</v>
      </c>
      <c r="C5623" s="2" t="s">
        <v>7676</v>
      </c>
      <c r="D5623" s="2" t="s">
        <v>7497</v>
      </c>
      <c r="E5623" s="2" t="s">
        <v>38558</v>
      </c>
      <c r="F5623" s="2" t="s">
        <v>38559</v>
      </c>
      <c r="G5623" s="2" t="s">
        <v>2728</v>
      </c>
      <c r="H5623" s="2" t="s">
        <v>38560</v>
      </c>
      <c r="I5623" s="2" t="s">
        <v>38561</v>
      </c>
      <c r="J5623" s="3" t="s">
        <v>38562</v>
      </c>
      <c r="K5623" s="4">
        <v>44699</v>
      </c>
      <c r="L5623" s="3" t="s">
        <v>38563</v>
      </c>
    </row>
    <row r="5624" spans="1:12" x14ac:dyDescent="0.2">
      <c r="A5624" s="1">
        <v>5623</v>
      </c>
      <c r="B5624" s="2" t="s">
        <v>38564</v>
      </c>
      <c r="C5624" s="2" t="s">
        <v>5334</v>
      </c>
      <c r="D5624" s="2" t="s">
        <v>4138</v>
      </c>
      <c r="E5624" s="2" t="s">
        <v>38565</v>
      </c>
      <c r="F5624" s="2" t="s">
        <v>38566</v>
      </c>
      <c r="G5624" s="2" t="s">
        <v>714</v>
      </c>
      <c r="H5624" s="2" t="s">
        <v>38567</v>
      </c>
      <c r="I5624" s="2" t="s">
        <v>38568</v>
      </c>
      <c r="J5624" s="3" t="s">
        <v>38569</v>
      </c>
      <c r="K5624" s="4">
        <v>44680</v>
      </c>
      <c r="L5624" s="3" t="s">
        <v>38570</v>
      </c>
    </row>
    <row r="5625" spans="1:12" x14ac:dyDescent="0.2">
      <c r="A5625" s="1">
        <v>5624</v>
      </c>
      <c r="B5625" s="2" t="s">
        <v>38571</v>
      </c>
      <c r="C5625" s="2" t="s">
        <v>17629</v>
      </c>
      <c r="D5625" s="2" t="s">
        <v>1451</v>
      </c>
      <c r="E5625" s="2" t="s">
        <v>38572</v>
      </c>
      <c r="F5625" s="2" t="s">
        <v>38573</v>
      </c>
      <c r="G5625" s="2" t="s">
        <v>1317</v>
      </c>
      <c r="H5625" s="2" t="s">
        <v>38574</v>
      </c>
      <c r="I5625" s="2">
        <v>6606960758</v>
      </c>
      <c r="J5625" s="3" t="s">
        <v>38575</v>
      </c>
      <c r="K5625" s="4">
        <v>44049</v>
      </c>
      <c r="L5625" s="3" t="s">
        <v>38576</v>
      </c>
    </row>
    <row r="5626" spans="1:12" x14ac:dyDescent="0.2">
      <c r="A5626" s="1">
        <v>5625</v>
      </c>
      <c r="B5626" s="2" t="s">
        <v>38577</v>
      </c>
      <c r="C5626" s="2" t="s">
        <v>1261</v>
      </c>
      <c r="D5626" s="2" t="s">
        <v>1727</v>
      </c>
      <c r="E5626" s="2" t="s">
        <v>38578</v>
      </c>
      <c r="F5626" s="2" t="s">
        <v>38579</v>
      </c>
      <c r="G5626" s="2" t="s">
        <v>1239</v>
      </c>
      <c r="H5626" s="2" t="s">
        <v>38580</v>
      </c>
      <c r="I5626" s="2" t="s">
        <v>38581</v>
      </c>
      <c r="J5626" s="3" t="s">
        <v>38582</v>
      </c>
      <c r="K5626" s="4">
        <v>43904</v>
      </c>
      <c r="L5626" s="3" t="s">
        <v>21651</v>
      </c>
    </row>
    <row r="5627" spans="1:12" x14ac:dyDescent="0.2">
      <c r="A5627" s="1">
        <v>5626</v>
      </c>
      <c r="B5627" s="2" t="s">
        <v>38583</v>
      </c>
      <c r="C5627" s="2" t="s">
        <v>3628</v>
      </c>
      <c r="D5627" s="2" t="s">
        <v>224</v>
      </c>
      <c r="E5627" s="2" t="s">
        <v>38584</v>
      </c>
      <c r="F5627" s="2" t="s">
        <v>38585</v>
      </c>
      <c r="G5627" s="2" t="s">
        <v>237</v>
      </c>
      <c r="H5627" s="2" t="s">
        <v>38586</v>
      </c>
      <c r="I5627" s="2" t="s">
        <v>38587</v>
      </c>
      <c r="J5627" s="3" t="s">
        <v>38588</v>
      </c>
      <c r="K5627" s="4">
        <v>44521</v>
      </c>
      <c r="L5627" s="3" t="s">
        <v>18004</v>
      </c>
    </row>
    <row r="5628" spans="1:12" x14ac:dyDescent="0.2">
      <c r="A5628" s="1">
        <v>5627</v>
      </c>
      <c r="B5628" s="2" t="s">
        <v>38589</v>
      </c>
      <c r="C5628" s="2" t="s">
        <v>4309</v>
      </c>
      <c r="D5628" s="2" t="s">
        <v>527</v>
      </c>
      <c r="E5628" s="2" t="s">
        <v>38590</v>
      </c>
      <c r="F5628" s="2" t="s">
        <v>38591</v>
      </c>
      <c r="G5628" s="2" t="s">
        <v>635</v>
      </c>
      <c r="H5628" s="2" t="s">
        <v>38592</v>
      </c>
      <c r="I5628" s="2" t="s">
        <v>38593</v>
      </c>
      <c r="J5628" s="3" t="s">
        <v>38594</v>
      </c>
      <c r="K5628" s="4">
        <v>44376</v>
      </c>
      <c r="L5628" s="3" t="s">
        <v>38595</v>
      </c>
    </row>
    <row r="5629" spans="1:12" x14ac:dyDescent="0.2">
      <c r="A5629" s="1">
        <v>5628</v>
      </c>
      <c r="B5629" s="2" t="s">
        <v>38596</v>
      </c>
      <c r="C5629" s="2" t="s">
        <v>15716</v>
      </c>
      <c r="D5629" s="2" t="s">
        <v>10867</v>
      </c>
      <c r="E5629" s="2" t="s">
        <v>18219</v>
      </c>
      <c r="F5629" s="2" t="s">
        <v>38597</v>
      </c>
      <c r="G5629" s="2" t="s">
        <v>626</v>
      </c>
      <c r="H5629" s="2" t="s">
        <v>38598</v>
      </c>
      <c r="I5629" s="2" t="s">
        <v>38599</v>
      </c>
      <c r="J5629" s="3" t="s">
        <v>38600</v>
      </c>
      <c r="K5629" s="4">
        <v>44405</v>
      </c>
      <c r="L5629" s="3" t="s">
        <v>38601</v>
      </c>
    </row>
    <row r="5630" spans="1:12" x14ac:dyDescent="0.2">
      <c r="A5630" s="1">
        <v>5629</v>
      </c>
      <c r="B5630" s="2" t="s">
        <v>38602</v>
      </c>
      <c r="C5630" s="2" t="s">
        <v>2751</v>
      </c>
      <c r="D5630" s="2" t="s">
        <v>4156</v>
      </c>
      <c r="E5630" s="2" t="s">
        <v>38603</v>
      </c>
      <c r="F5630" s="2" t="s">
        <v>38604</v>
      </c>
      <c r="G5630" s="2" t="s">
        <v>1738</v>
      </c>
      <c r="H5630" s="2">
        <v>7945064210</v>
      </c>
      <c r="I5630" s="2" t="s">
        <v>38605</v>
      </c>
      <c r="J5630" s="3" t="s">
        <v>38606</v>
      </c>
      <c r="K5630" s="4">
        <v>43967</v>
      </c>
      <c r="L5630" s="3" t="s">
        <v>38607</v>
      </c>
    </row>
    <row r="5631" spans="1:12" x14ac:dyDescent="0.2">
      <c r="A5631" s="1">
        <v>5630</v>
      </c>
      <c r="B5631" s="2" t="s">
        <v>38608</v>
      </c>
      <c r="C5631" s="2" t="s">
        <v>9531</v>
      </c>
      <c r="D5631" s="2" t="s">
        <v>22702</v>
      </c>
      <c r="E5631" s="2" t="s">
        <v>38609</v>
      </c>
      <c r="F5631" s="2" t="s">
        <v>38610</v>
      </c>
      <c r="G5631" s="2" t="s">
        <v>1591</v>
      </c>
      <c r="H5631" s="2" t="s">
        <v>38611</v>
      </c>
      <c r="I5631" s="2" t="s">
        <v>38612</v>
      </c>
      <c r="J5631" s="3" t="s">
        <v>38613</v>
      </c>
      <c r="K5631" s="4">
        <v>44474</v>
      </c>
      <c r="L5631" s="3" t="s">
        <v>38614</v>
      </c>
    </row>
    <row r="5632" spans="1:12" x14ac:dyDescent="0.2">
      <c r="A5632" s="1">
        <v>5631</v>
      </c>
      <c r="B5632" s="2" t="s">
        <v>38615</v>
      </c>
      <c r="C5632" s="2" t="s">
        <v>917</v>
      </c>
      <c r="D5632" s="2" t="s">
        <v>10388</v>
      </c>
      <c r="E5632" s="2" t="s">
        <v>38616</v>
      </c>
      <c r="F5632" s="2" t="s">
        <v>38617</v>
      </c>
      <c r="G5632" s="2" t="s">
        <v>1078</v>
      </c>
      <c r="H5632" s="2" t="s">
        <v>38618</v>
      </c>
      <c r="I5632" s="2" t="s">
        <v>38619</v>
      </c>
      <c r="J5632" s="3" t="s">
        <v>38620</v>
      </c>
      <c r="K5632" s="4">
        <v>44690</v>
      </c>
      <c r="L5632" s="3" t="s">
        <v>35341</v>
      </c>
    </row>
    <row r="5633" spans="1:12" x14ac:dyDescent="0.2">
      <c r="A5633" s="1">
        <v>5632</v>
      </c>
      <c r="B5633" s="2" t="s">
        <v>38621</v>
      </c>
      <c r="C5633" s="2" t="s">
        <v>2293</v>
      </c>
      <c r="D5633" s="2" t="s">
        <v>5291</v>
      </c>
      <c r="E5633" s="2" t="s">
        <v>38622</v>
      </c>
      <c r="F5633" s="2" t="s">
        <v>38623</v>
      </c>
      <c r="G5633" s="2" t="s">
        <v>1627</v>
      </c>
      <c r="H5633" s="2" t="s">
        <v>38624</v>
      </c>
      <c r="I5633" s="2" t="s">
        <v>38625</v>
      </c>
      <c r="J5633" s="3" t="s">
        <v>38626</v>
      </c>
      <c r="K5633" s="4">
        <v>44405</v>
      </c>
      <c r="L5633" s="3" t="s">
        <v>38627</v>
      </c>
    </row>
    <row r="5634" spans="1:12" x14ac:dyDescent="0.2">
      <c r="A5634" s="1">
        <v>5633</v>
      </c>
      <c r="B5634" s="2" t="s">
        <v>38628</v>
      </c>
      <c r="C5634" s="2" t="s">
        <v>507</v>
      </c>
      <c r="D5634" s="2" t="s">
        <v>33</v>
      </c>
      <c r="E5634" s="2" t="s">
        <v>38629</v>
      </c>
      <c r="F5634" s="2" t="s">
        <v>38630</v>
      </c>
      <c r="G5634" s="2" t="s">
        <v>2884</v>
      </c>
      <c r="H5634" s="2" t="s">
        <v>38631</v>
      </c>
      <c r="I5634" s="2" t="s">
        <v>38632</v>
      </c>
      <c r="J5634" s="3" t="s">
        <v>38633</v>
      </c>
      <c r="K5634" s="4">
        <v>44277</v>
      </c>
      <c r="L5634" s="3" t="s">
        <v>38634</v>
      </c>
    </row>
    <row r="5635" spans="1:12" x14ac:dyDescent="0.2">
      <c r="A5635" s="1">
        <v>5634</v>
      </c>
      <c r="B5635" s="2" t="s">
        <v>38635</v>
      </c>
      <c r="C5635" s="2" t="s">
        <v>2743</v>
      </c>
      <c r="D5635" s="2" t="s">
        <v>6532</v>
      </c>
      <c r="E5635" s="2" t="s">
        <v>38636</v>
      </c>
      <c r="F5635" s="2" t="s">
        <v>38637</v>
      </c>
      <c r="G5635" s="2" t="s">
        <v>1712</v>
      </c>
      <c r="H5635" s="2" t="s">
        <v>38638</v>
      </c>
      <c r="I5635" s="2" t="s">
        <v>38639</v>
      </c>
      <c r="J5635" s="3" t="s">
        <v>38640</v>
      </c>
      <c r="K5635" s="4">
        <v>44281</v>
      </c>
      <c r="L5635" s="3" t="s">
        <v>38641</v>
      </c>
    </row>
    <row r="5636" spans="1:12" x14ac:dyDescent="0.2">
      <c r="A5636" s="1">
        <v>5635</v>
      </c>
      <c r="B5636" s="2" t="s">
        <v>38642</v>
      </c>
      <c r="C5636" s="2" t="s">
        <v>10401</v>
      </c>
      <c r="D5636" s="2" t="s">
        <v>6356</v>
      </c>
      <c r="E5636" s="2" t="s">
        <v>38643</v>
      </c>
      <c r="F5636" s="2" t="s">
        <v>38644</v>
      </c>
      <c r="G5636" s="2" t="s">
        <v>44</v>
      </c>
      <c r="H5636" s="2" t="s">
        <v>38645</v>
      </c>
      <c r="I5636" s="2" t="s">
        <v>38646</v>
      </c>
      <c r="J5636" s="3" t="s">
        <v>38647</v>
      </c>
      <c r="K5636" s="4">
        <v>44444</v>
      </c>
      <c r="L5636" s="3" t="s">
        <v>38648</v>
      </c>
    </row>
    <row r="5637" spans="1:12" x14ac:dyDescent="0.2">
      <c r="A5637" s="1">
        <v>5636</v>
      </c>
      <c r="B5637" s="2" t="s">
        <v>38649</v>
      </c>
      <c r="C5637" s="2" t="s">
        <v>2899</v>
      </c>
      <c r="D5637" s="2" t="s">
        <v>889</v>
      </c>
      <c r="E5637" s="2" t="s">
        <v>38650</v>
      </c>
      <c r="F5637" s="2" t="s">
        <v>38651</v>
      </c>
      <c r="G5637" s="2" t="s">
        <v>2216</v>
      </c>
      <c r="H5637" s="2" t="s">
        <v>38652</v>
      </c>
      <c r="I5637" s="2" t="s">
        <v>38653</v>
      </c>
      <c r="J5637" s="3" t="s">
        <v>38654</v>
      </c>
      <c r="K5637" s="4">
        <v>44437</v>
      </c>
      <c r="L5637" s="3" t="s">
        <v>38655</v>
      </c>
    </row>
    <row r="5638" spans="1:12" x14ac:dyDescent="0.2">
      <c r="A5638" s="1">
        <v>5637</v>
      </c>
      <c r="B5638" s="2" t="s">
        <v>38656</v>
      </c>
      <c r="C5638" s="2" t="s">
        <v>556</v>
      </c>
      <c r="D5638" s="2" t="s">
        <v>280</v>
      </c>
      <c r="E5638" s="2" t="s">
        <v>38657</v>
      </c>
      <c r="F5638" s="2" t="s">
        <v>38658</v>
      </c>
      <c r="G5638" s="2" t="s">
        <v>2378</v>
      </c>
      <c r="H5638" s="2" t="s">
        <v>38659</v>
      </c>
      <c r="I5638" s="2" t="s">
        <v>38660</v>
      </c>
      <c r="J5638" s="3" t="s">
        <v>38661</v>
      </c>
      <c r="K5638" s="4">
        <v>44616</v>
      </c>
      <c r="L5638" s="3" t="s">
        <v>38662</v>
      </c>
    </row>
    <row r="5639" spans="1:12" x14ac:dyDescent="0.2">
      <c r="A5639" s="1">
        <v>5638</v>
      </c>
      <c r="B5639" s="2" t="s">
        <v>38663</v>
      </c>
      <c r="C5639" s="2" t="s">
        <v>4341</v>
      </c>
      <c r="D5639" s="2" t="s">
        <v>3669</v>
      </c>
      <c r="E5639" s="2" t="s">
        <v>38664</v>
      </c>
      <c r="F5639" s="2" t="s">
        <v>38665</v>
      </c>
      <c r="G5639" s="2" t="s">
        <v>247</v>
      </c>
      <c r="H5639" s="2" t="s">
        <v>38666</v>
      </c>
      <c r="I5639" s="2" t="s">
        <v>38667</v>
      </c>
      <c r="J5639" s="3" t="s">
        <v>38668</v>
      </c>
      <c r="K5639" s="4">
        <v>44118</v>
      </c>
      <c r="L5639" s="3" t="s">
        <v>38669</v>
      </c>
    </row>
    <row r="5640" spans="1:12" x14ac:dyDescent="0.2">
      <c r="A5640" s="1">
        <v>5639</v>
      </c>
      <c r="B5640" s="2" t="s">
        <v>38670</v>
      </c>
      <c r="C5640" s="2" t="s">
        <v>4241</v>
      </c>
      <c r="D5640" s="2" t="s">
        <v>14637</v>
      </c>
      <c r="E5640" s="2" t="s">
        <v>38671</v>
      </c>
      <c r="F5640" s="2" t="s">
        <v>38672</v>
      </c>
      <c r="G5640" s="2" t="s">
        <v>117</v>
      </c>
      <c r="H5640" s="2" t="s">
        <v>38673</v>
      </c>
      <c r="I5640" s="2" t="s">
        <v>38674</v>
      </c>
      <c r="J5640" s="3" t="s">
        <v>38675</v>
      </c>
      <c r="K5640" s="4">
        <v>44184</v>
      </c>
      <c r="L5640" s="3" t="s">
        <v>38676</v>
      </c>
    </row>
    <row r="5641" spans="1:12" x14ac:dyDescent="0.2">
      <c r="A5641" s="1">
        <v>5640</v>
      </c>
      <c r="B5641" s="2" t="s">
        <v>38677</v>
      </c>
      <c r="C5641" s="2" t="s">
        <v>7601</v>
      </c>
      <c r="D5641" s="2" t="s">
        <v>8168</v>
      </c>
      <c r="E5641" s="2" t="s">
        <v>38678</v>
      </c>
      <c r="F5641" s="2" t="s">
        <v>38679</v>
      </c>
      <c r="G5641" s="2" t="s">
        <v>5010</v>
      </c>
      <c r="H5641" s="2" t="s">
        <v>38680</v>
      </c>
      <c r="I5641" s="2">
        <v>7962088193</v>
      </c>
      <c r="J5641" s="3" t="s">
        <v>38681</v>
      </c>
      <c r="K5641" s="4">
        <v>44010</v>
      </c>
      <c r="L5641" s="3" t="s">
        <v>17791</v>
      </c>
    </row>
    <row r="5642" spans="1:12" x14ac:dyDescent="0.2">
      <c r="A5642" s="1">
        <v>5641</v>
      </c>
      <c r="B5642" s="2" t="s">
        <v>38682</v>
      </c>
      <c r="C5642" s="2" t="s">
        <v>10152</v>
      </c>
      <c r="D5642" s="2" t="s">
        <v>5892</v>
      </c>
      <c r="E5642" s="2" t="s">
        <v>38683</v>
      </c>
      <c r="F5642" s="2" t="s">
        <v>38684</v>
      </c>
      <c r="G5642" s="2" t="s">
        <v>5328</v>
      </c>
      <c r="H5642" s="2" t="s">
        <v>38685</v>
      </c>
      <c r="I5642" s="2" t="s">
        <v>38686</v>
      </c>
      <c r="J5642" s="3" t="s">
        <v>38687</v>
      </c>
      <c r="K5642" s="4">
        <v>44041</v>
      </c>
      <c r="L5642" s="3" t="s">
        <v>38688</v>
      </c>
    </row>
    <row r="5643" spans="1:12" x14ac:dyDescent="0.2">
      <c r="A5643" s="1">
        <v>5642</v>
      </c>
      <c r="B5643" s="2" t="s">
        <v>38689</v>
      </c>
      <c r="C5643" s="2" t="s">
        <v>4183</v>
      </c>
      <c r="D5643" s="2" t="s">
        <v>5708</v>
      </c>
      <c r="E5643" s="2" t="s">
        <v>38690</v>
      </c>
      <c r="F5643" s="2" t="s">
        <v>38691</v>
      </c>
      <c r="G5643" s="2" t="s">
        <v>1178</v>
      </c>
      <c r="H5643" s="2" t="s">
        <v>38692</v>
      </c>
      <c r="I5643" s="2" t="s">
        <v>38693</v>
      </c>
      <c r="J5643" s="3" t="s">
        <v>38694</v>
      </c>
      <c r="K5643" s="4">
        <v>44399</v>
      </c>
      <c r="L5643" s="3" t="s">
        <v>38695</v>
      </c>
    </row>
    <row r="5644" spans="1:12" x14ac:dyDescent="0.2">
      <c r="A5644" s="1">
        <v>5643</v>
      </c>
      <c r="B5644" s="2" t="s">
        <v>38696</v>
      </c>
      <c r="C5644" s="2" t="s">
        <v>6497</v>
      </c>
      <c r="D5644" s="2" t="s">
        <v>1055</v>
      </c>
      <c r="E5644" s="2" t="s">
        <v>38697</v>
      </c>
      <c r="F5644" s="2" t="s">
        <v>38698</v>
      </c>
      <c r="G5644" s="2" t="s">
        <v>835</v>
      </c>
      <c r="H5644" s="2" t="s">
        <v>38699</v>
      </c>
      <c r="I5644" s="2" t="s">
        <v>38700</v>
      </c>
      <c r="J5644" s="3" t="s">
        <v>38701</v>
      </c>
      <c r="K5644" s="4">
        <v>43854</v>
      </c>
      <c r="L5644" s="3" t="s">
        <v>38702</v>
      </c>
    </row>
    <row r="5645" spans="1:12" x14ac:dyDescent="0.2">
      <c r="A5645" s="1">
        <v>5644</v>
      </c>
      <c r="B5645" s="2" t="s">
        <v>38703</v>
      </c>
      <c r="C5645" s="2" t="s">
        <v>3768</v>
      </c>
      <c r="D5645" s="2" t="s">
        <v>1094</v>
      </c>
      <c r="E5645" s="2" t="s">
        <v>38704</v>
      </c>
      <c r="F5645" s="2" t="s">
        <v>38705</v>
      </c>
      <c r="G5645" s="2" t="s">
        <v>190</v>
      </c>
      <c r="H5645" s="2" t="s">
        <v>38706</v>
      </c>
      <c r="I5645" s="2">
        <f>1-568-685-3611</f>
        <v>-4863</v>
      </c>
      <c r="J5645" s="3" t="s">
        <v>38707</v>
      </c>
      <c r="K5645" s="4">
        <v>44153</v>
      </c>
      <c r="L5645" s="3" t="s">
        <v>38708</v>
      </c>
    </row>
    <row r="5646" spans="1:12" x14ac:dyDescent="0.2">
      <c r="A5646" s="1">
        <v>5645</v>
      </c>
      <c r="B5646" s="2" t="s">
        <v>38709</v>
      </c>
      <c r="C5646" s="2" t="s">
        <v>2841</v>
      </c>
      <c r="D5646" s="2" t="s">
        <v>7452</v>
      </c>
      <c r="E5646" s="2" t="s">
        <v>38710</v>
      </c>
      <c r="F5646" s="2" t="s">
        <v>38711</v>
      </c>
      <c r="G5646" s="2" t="s">
        <v>2680</v>
      </c>
      <c r="H5646" s="2" t="s">
        <v>38712</v>
      </c>
      <c r="I5646" s="2" t="s">
        <v>38713</v>
      </c>
      <c r="J5646" s="3" t="s">
        <v>38714</v>
      </c>
      <c r="K5646" s="4">
        <v>44299</v>
      </c>
      <c r="L5646" s="3" t="s">
        <v>38715</v>
      </c>
    </row>
    <row r="5647" spans="1:12" x14ac:dyDescent="0.2">
      <c r="A5647" s="1">
        <v>5646</v>
      </c>
      <c r="B5647" s="2" t="s">
        <v>38716</v>
      </c>
      <c r="C5647" s="2" t="s">
        <v>2941</v>
      </c>
      <c r="D5647" s="2" t="s">
        <v>13293</v>
      </c>
      <c r="E5647" s="2" t="s">
        <v>38717</v>
      </c>
      <c r="F5647" s="2" t="s">
        <v>38718</v>
      </c>
      <c r="G5647" s="2" t="s">
        <v>134</v>
      </c>
      <c r="H5647" s="2" t="s">
        <v>38719</v>
      </c>
      <c r="I5647" s="2" t="s">
        <v>38720</v>
      </c>
      <c r="J5647" s="3" t="s">
        <v>38721</v>
      </c>
      <c r="K5647" s="4">
        <v>43915</v>
      </c>
      <c r="L5647" s="3" t="s">
        <v>505</v>
      </c>
    </row>
    <row r="5648" spans="1:12" x14ac:dyDescent="0.2">
      <c r="A5648" s="1">
        <v>5647</v>
      </c>
      <c r="B5648" s="2" t="s">
        <v>38722</v>
      </c>
      <c r="C5648" s="2" t="s">
        <v>10939</v>
      </c>
      <c r="D5648" s="2" t="s">
        <v>5213</v>
      </c>
      <c r="E5648" s="2" t="s">
        <v>38259</v>
      </c>
      <c r="F5648" s="2" t="s">
        <v>38723</v>
      </c>
      <c r="G5648" s="2" t="s">
        <v>1317</v>
      </c>
      <c r="H5648" s="2" t="s">
        <v>38724</v>
      </c>
      <c r="I5648" s="2" t="s">
        <v>38725</v>
      </c>
      <c r="J5648" s="3" t="s">
        <v>38726</v>
      </c>
      <c r="K5648" s="4">
        <v>44056</v>
      </c>
      <c r="L5648" s="3" t="s">
        <v>7196</v>
      </c>
    </row>
    <row r="5649" spans="1:12" x14ac:dyDescent="0.2">
      <c r="A5649" s="1">
        <v>5648</v>
      </c>
      <c r="B5649" s="2" t="s">
        <v>38727</v>
      </c>
      <c r="C5649" s="2" t="s">
        <v>1029</v>
      </c>
      <c r="D5649" s="2" t="s">
        <v>1913</v>
      </c>
      <c r="E5649" s="2" t="s">
        <v>38728</v>
      </c>
      <c r="F5649" s="2" t="s">
        <v>38729</v>
      </c>
      <c r="G5649" s="2" t="s">
        <v>3568</v>
      </c>
      <c r="H5649" s="2" t="s">
        <v>38730</v>
      </c>
      <c r="I5649" s="2" t="s">
        <v>38731</v>
      </c>
      <c r="J5649" s="3" t="s">
        <v>38732</v>
      </c>
      <c r="K5649" s="4">
        <v>44218</v>
      </c>
      <c r="L5649" s="3" t="s">
        <v>18238</v>
      </c>
    </row>
    <row r="5650" spans="1:12" x14ac:dyDescent="0.2">
      <c r="A5650" s="1">
        <v>5649</v>
      </c>
      <c r="B5650" s="2" t="s">
        <v>38733</v>
      </c>
      <c r="C5650" s="2" t="s">
        <v>3920</v>
      </c>
      <c r="D5650" s="2" t="s">
        <v>5593</v>
      </c>
      <c r="E5650" s="2" t="s">
        <v>38734</v>
      </c>
      <c r="F5650" s="2" t="s">
        <v>38735</v>
      </c>
      <c r="G5650" s="2" t="s">
        <v>5010</v>
      </c>
      <c r="H5650" s="2" t="s">
        <v>38736</v>
      </c>
      <c r="I5650" s="2" t="s">
        <v>38737</v>
      </c>
      <c r="J5650" s="3" t="s">
        <v>38738</v>
      </c>
      <c r="K5650" s="4">
        <v>44341</v>
      </c>
      <c r="L5650" s="3" t="s">
        <v>38739</v>
      </c>
    </row>
    <row r="5651" spans="1:12" x14ac:dyDescent="0.2">
      <c r="A5651" s="1">
        <v>5650</v>
      </c>
      <c r="B5651" s="2" t="s">
        <v>38740</v>
      </c>
      <c r="C5651" s="2" t="s">
        <v>1520</v>
      </c>
      <c r="D5651" s="2" t="s">
        <v>23281</v>
      </c>
      <c r="E5651" s="2" t="s">
        <v>38741</v>
      </c>
      <c r="F5651" s="2" t="s">
        <v>38742</v>
      </c>
      <c r="G5651" s="2" t="s">
        <v>1437</v>
      </c>
      <c r="H5651" s="2" t="s">
        <v>38743</v>
      </c>
      <c r="I5651" s="2">
        <v>2893500582</v>
      </c>
      <c r="J5651" s="3" t="s">
        <v>38744</v>
      </c>
      <c r="K5651" s="4">
        <v>43856</v>
      </c>
      <c r="L5651" s="3" t="s">
        <v>38745</v>
      </c>
    </row>
    <row r="5652" spans="1:12" x14ac:dyDescent="0.2">
      <c r="A5652" s="1">
        <v>5651</v>
      </c>
      <c r="B5652" s="2" t="s">
        <v>38746</v>
      </c>
      <c r="C5652" s="2" t="s">
        <v>1270</v>
      </c>
      <c r="D5652" s="2" t="s">
        <v>7415</v>
      </c>
      <c r="E5652" s="2" t="s">
        <v>38747</v>
      </c>
      <c r="F5652" s="2" t="s">
        <v>38748</v>
      </c>
      <c r="G5652" s="2" t="s">
        <v>467</v>
      </c>
      <c r="H5652" s="2">
        <f>1-663-917-9102</f>
        <v>-10681</v>
      </c>
      <c r="I5652" s="2">
        <v>5567946904</v>
      </c>
      <c r="J5652" s="3" t="s">
        <v>38749</v>
      </c>
      <c r="K5652" s="4">
        <v>44481</v>
      </c>
      <c r="L5652" s="3" t="s">
        <v>38750</v>
      </c>
    </row>
    <row r="5653" spans="1:12" x14ac:dyDescent="0.2">
      <c r="A5653" s="1">
        <v>5652</v>
      </c>
      <c r="B5653" s="2" t="s">
        <v>38751</v>
      </c>
      <c r="C5653" s="2" t="s">
        <v>25814</v>
      </c>
      <c r="D5653" s="2" t="s">
        <v>1193</v>
      </c>
      <c r="E5653" s="2" t="s">
        <v>38752</v>
      </c>
      <c r="F5653" s="2" t="s">
        <v>38753</v>
      </c>
      <c r="G5653" s="2" t="s">
        <v>5822</v>
      </c>
      <c r="H5653" s="2">
        <v>3952038506</v>
      </c>
      <c r="I5653" s="2" t="s">
        <v>38754</v>
      </c>
      <c r="J5653" s="3" t="s">
        <v>38755</v>
      </c>
      <c r="K5653" s="4">
        <v>44709</v>
      </c>
      <c r="L5653" s="3" t="s">
        <v>38756</v>
      </c>
    </row>
    <row r="5654" spans="1:12" x14ac:dyDescent="0.2">
      <c r="A5654" s="1">
        <v>5653</v>
      </c>
      <c r="B5654" s="2" t="s">
        <v>38757</v>
      </c>
      <c r="C5654" s="2" t="s">
        <v>4638</v>
      </c>
      <c r="D5654" s="2" t="s">
        <v>23281</v>
      </c>
      <c r="E5654" s="2" t="s">
        <v>18039</v>
      </c>
      <c r="F5654" s="2" t="s">
        <v>38758</v>
      </c>
      <c r="G5654" s="2" t="s">
        <v>1489</v>
      </c>
      <c r="H5654" s="2" t="s">
        <v>38759</v>
      </c>
      <c r="I5654" s="2">
        <f>1-535-510-7290</f>
        <v>-8334</v>
      </c>
      <c r="J5654" s="3" t="s">
        <v>38760</v>
      </c>
      <c r="K5654" s="4">
        <v>44108</v>
      </c>
      <c r="L5654" s="3" t="s">
        <v>38761</v>
      </c>
    </row>
    <row r="5655" spans="1:12" x14ac:dyDescent="0.2">
      <c r="A5655" s="1">
        <v>5654</v>
      </c>
      <c r="B5655" s="2" t="s">
        <v>38762</v>
      </c>
      <c r="C5655" s="2" t="s">
        <v>776</v>
      </c>
      <c r="D5655" s="2" t="s">
        <v>1772</v>
      </c>
      <c r="E5655" s="2" t="s">
        <v>38763</v>
      </c>
      <c r="F5655" s="2" t="s">
        <v>38764</v>
      </c>
      <c r="G5655" s="2" t="s">
        <v>2515</v>
      </c>
      <c r="H5655" s="2" t="s">
        <v>38765</v>
      </c>
      <c r="I5655" s="2" t="s">
        <v>38766</v>
      </c>
      <c r="J5655" s="3" t="s">
        <v>38767</v>
      </c>
      <c r="K5655" s="4">
        <v>44438</v>
      </c>
      <c r="L5655" s="3" t="s">
        <v>38768</v>
      </c>
    </row>
    <row r="5656" spans="1:12" x14ac:dyDescent="0.2">
      <c r="A5656" s="1">
        <v>5655</v>
      </c>
      <c r="B5656" s="2" t="s">
        <v>38769</v>
      </c>
      <c r="C5656" s="2" t="s">
        <v>3805</v>
      </c>
      <c r="D5656" s="2" t="s">
        <v>7677</v>
      </c>
      <c r="E5656" s="2" t="s">
        <v>38770</v>
      </c>
      <c r="F5656" s="2" t="s">
        <v>38771</v>
      </c>
      <c r="G5656" s="2" t="s">
        <v>1429</v>
      </c>
      <c r="H5656" s="2" t="s">
        <v>38772</v>
      </c>
      <c r="I5656" s="2" t="s">
        <v>38773</v>
      </c>
      <c r="J5656" s="3" t="s">
        <v>38774</v>
      </c>
      <c r="K5656" s="4">
        <v>44125</v>
      </c>
      <c r="L5656" s="3" t="s">
        <v>38775</v>
      </c>
    </row>
    <row r="5657" spans="1:12" x14ac:dyDescent="0.2">
      <c r="A5657" s="1">
        <v>5656</v>
      </c>
      <c r="B5657" s="2" t="s">
        <v>38776</v>
      </c>
      <c r="C5657" s="2" t="s">
        <v>1038</v>
      </c>
      <c r="D5657" s="2" t="s">
        <v>2996</v>
      </c>
      <c r="E5657" s="2" t="s">
        <v>30962</v>
      </c>
      <c r="F5657" s="2" t="s">
        <v>22590</v>
      </c>
      <c r="G5657" s="2" t="s">
        <v>2928</v>
      </c>
      <c r="H5657" s="2">
        <v>3168912917</v>
      </c>
      <c r="I5657" s="2" t="s">
        <v>38777</v>
      </c>
      <c r="J5657" s="3" t="s">
        <v>38778</v>
      </c>
      <c r="K5657" s="4">
        <v>44667</v>
      </c>
      <c r="L5657" s="3" t="s">
        <v>38779</v>
      </c>
    </row>
    <row r="5658" spans="1:12" x14ac:dyDescent="0.2">
      <c r="A5658" s="1">
        <v>5657</v>
      </c>
      <c r="B5658" s="2" t="s">
        <v>38780</v>
      </c>
      <c r="C5658" s="2" t="s">
        <v>7488</v>
      </c>
      <c r="D5658" s="2" t="s">
        <v>1386</v>
      </c>
      <c r="E5658" s="2" t="s">
        <v>38781</v>
      </c>
      <c r="F5658" s="2" t="s">
        <v>38782</v>
      </c>
      <c r="G5658" s="2" t="s">
        <v>892</v>
      </c>
      <c r="H5658" s="2" t="s">
        <v>38783</v>
      </c>
      <c r="I5658" s="2" t="s">
        <v>38784</v>
      </c>
      <c r="J5658" s="3" t="s">
        <v>38785</v>
      </c>
      <c r="K5658" s="4">
        <v>44258</v>
      </c>
      <c r="L5658" s="3" t="s">
        <v>38786</v>
      </c>
    </row>
    <row r="5659" spans="1:12" x14ac:dyDescent="0.2">
      <c r="A5659" s="1">
        <v>5658</v>
      </c>
      <c r="B5659" s="2" t="s">
        <v>38787</v>
      </c>
      <c r="C5659" s="2" t="s">
        <v>4838</v>
      </c>
      <c r="D5659" s="2" t="s">
        <v>879</v>
      </c>
      <c r="E5659" s="2" t="s">
        <v>38788</v>
      </c>
      <c r="F5659" s="2" t="s">
        <v>19161</v>
      </c>
      <c r="G5659" s="2" t="s">
        <v>2636</v>
      </c>
      <c r="H5659" s="2" t="s">
        <v>38789</v>
      </c>
      <c r="I5659" s="2" t="s">
        <v>38790</v>
      </c>
      <c r="J5659" s="3" t="s">
        <v>38791</v>
      </c>
      <c r="K5659" s="4">
        <v>43872</v>
      </c>
      <c r="L5659" s="3" t="s">
        <v>10887</v>
      </c>
    </row>
    <row r="5660" spans="1:12" x14ac:dyDescent="0.2">
      <c r="A5660" s="1">
        <v>5659</v>
      </c>
      <c r="B5660" s="2" t="s">
        <v>38792</v>
      </c>
      <c r="C5660" s="2" t="s">
        <v>2269</v>
      </c>
      <c r="D5660" s="2" t="s">
        <v>8347</v>
      </c>
      <c r="E5660" s="2" t="s">
        <v>38793</v>
      </c>
      <c r="F5660" s="2" t="s">
        <v>38794</v>
      </c>
      <c r="G5660" s="2" t="s">
        <v>134</v>
      </c>
      <c r="H5660" s="2" t="s">
        <v>38795</v>
      </c>
      <c r="I5660" s="2" t="s">
        <v>38796</v>
      </c>
      <c r="J5660" s="3" t="s">
        <v>38797</v>
      </c>
      <c r="K5660" s="4">
        <v>44222</v>
      </c>
      <c r="L5660" s="3" t="s">
        <v>38798</v>
      </c>
    </row>
    <row r="5661" spans="1:12" x14ac:dyDescent="0.2">
      <c r="A5661" s="1">
        <v>5660</v>
      </c>
      <c r="B5661" s="2" t="s">
        <v>38799</v>
      </c>
      <c r="C5661" s="2" t="s">
        <v>1879</v>
      </c>
      <c r="D5661" s="2" t="s">
        <v>8029</v>
      </c>
      <c r="E5661" s="2" t="s">
        <v>38800</v>
      </c>
      <c r="F5661" s="2" t="s">
        <v>38801</v>
      </c>
      <c r="G5661" s="2" t="s">
        <v>986</v>
      </c>
      <c r="H5661" s="2" t="s">
        <v>38802</v>
      </c>
      <c r="I5661" s="2" t="s">
        <v>38803</v>
      </c>
      <c r="J5661" s="3" t="s">
        <v>38804</v>
      </c>
      <c r="K5661" s="4">
        <v>44316</v>
      </c>
      <c r="L5661" s="3" t="s">
        <v>38805</v>
      </c>
    </row>
    <row r="5662" spans="1:12" x14ac:dyDescent="0.2">
      <c r="A5662" s="1">
        <v>5661</v>
      </c>
      <c r="B5662" s="2" t="s">
        <v>38806</v>
      </c>
      <c r="C5662" s="2" t="s">
        <v>3805</v>
      </c>
      <c r="D5662" s="2" t="s">
        <v>4741</v>
      </c>
      <c r="E5662" s="2" t="s">
        <v>38807</v>
      </c>
      <c r="F5662" s="2" t="s">
        <v>38808</v>
      </c>
      <c r="G5662" s="2" t="s">
        <v>2515</v>
      </c>
      <c r="H5662" s="2" t="s">
        <v>38809</v>
      </c>
      <c r="I5662" s="2" t="s">
        <v>38810</v>
      </c>
      <c r="J5662" s="3" t="s">
        <v>38811</v>
      </c>
      <c r="K5662" s="4">
        <v>43857</v>
      </c>
      <c r="L5662" s="3" t="s">
        <v>38812</v>
      </c>
    </row>
    <row r="5663" spans="1:12" x14ac:dyDescent="0.2">
      <c r="A5663" s="1">
        <v>5662</v>
      </c>
      <c r="B5663" s="2" t="s">
        <v>38813</v>
      </c>
      <c r="C5663" s="2" t="s">
        <v>556</v>
      </c>
      <c r="D5663" s="2" t="s">
        <v>2707</v>
      </c>
      <c r="E5663" s="2" t="s">
        <v>38814</v>
      </c>
      <c r="F5663" s="2" t="s">
        <v>38815</v>
      </c>
      <c r="G5663" s="2" t="s">
        <v>134</v>
      </c>
      <c r="H5663" s="2">
        <v>7549053988</v>
      </c>
      <c r="I5663" s="2" t="s">
        <v>38816</v>
      </c>
      <c r="J5663" s="3" t="s">
        <v>38817</v>
      </c>
      <c r="K5663" s="4">
        <v>44256</v>
      </c>
      <c r="L5663" s="3" t="s">
        <v>38818</v>
      </c>
    </row>
    <row r="5664" spans="1:12" x14ac:dyDescent="0.2">
      <c r="A5664" s="1">
        <v>5663</v>
      </c>
      <c r="B5664" s="2" t="s">
        <v>38819</v>
      </c>
      <c r="C5664" s="2" t="s">
        <v>841</v>
      </c>
      <c r="D5664" s="2" t="s">
        <v>9702</v>
      </c>
      <c r="E5664" s="2" t="s">
        <v>38820</v>
      </c>
      <c r="F5664" s="2" t="s">
        <v>38821</v>
      </c>
      <c r="G5664" s="2" t="s">
        <v>117</v>
      </c>
      <c r="H5664" s="2" t="s">
        <v>38822</v>
      </c>
      <c r="I5664" s="2" t="s">
        <v>38823</v>
      </c>
      <c r="J5664" s="3" t="s">
        <v>38824</v>
      </c>
      <c r="K5664" s="4">
        <v>44245</v>
      </c>
      <c r="L5664" s="3" t="s">
        <v>13521</v>
      </c>
    </row>
    <row r="5665" spans="1:12" x14ac:dyDescent="0.2">
      <c r="A5665" s="1">
        <v>5664</v>
      </c>
      <c r="B5665" s="2" t="s">
        <v>38825</v>
      </c>
      <c r="C5665" s="2" t="s">
        <v>11040</v>
      </c>
      <c r="D5665" s="2" t="s">
        <v>1128</v>
      </c>
      <c r="E5665" s="2" t="s">
        <v>38826</v>
      </c>
      <c r="F5665" s="2" t="s">
        <v>21633</v>
      </c>
      <c r="G5665" s="2" t="s">
        <v>2403</v>
      </c>
      <c r="H5665" s="2" t="s">
        <v>38827</v>
      </c>
      <c r="I5665" s="2" t="s">
        <v>38828</v>
      </c>
      <c r="J5665" s="3" t="s">
        <v>38829</v>
      </c>
      <c r="K5665" s="4">
        <v>44316</v>
      </c>
      <c r="L5665" s="3" t="s">
        <v>38830</v>
      </c>
    </row>
    <row r="5666" spans="1:12" x14ac:dyDescent="0.2">
      <c r="A5666" s="1">
        <v>5665</v>
      </c>
      <c r="B5666" s="2" t="s">
        <v>38831</v>
      </c>
      <c r="C5666" s="2" t="s">
        <v>5324</v>
      </c>
      <c r="D5666" s="2" t="s">
        <v>3902</v>
      </c>
      <c r="E5666" s="2" t="s">
        <v>38832</v>
      </c>
      <c r="F5666" s="2" t="s">
        <v>38833</v>
      </c>
      <c r="G5666" s="2" t="s">
        <v>1506</v>
      </c>
      <c r="H5666" s="2" t="s">
        <v>38834</v>
      </c>
      <c r="I5666" s="2">
        <v>3479701875</v>
      </c>
      <c r="J5666" s="3" t="s">
        <v>38835</v>
      </c>
      <c r="K5666" s="4">
        <v>44325</v>
      </c>
      <c r="L5666" s="3" t="s">
        <v>38836</v>
      </c>
    </row>
    <row r="5667" spans="1:12" x14ac:dyDescent="0.2">
      <c r="A5667" s="1">
        <v>5666</v>
      </c>
      <c r="B5667" s="2" t="s">
        <v>38837</v>
      </c>
      <c r="C5667" s="2" t="s">
        <v>658</v>
      </c>
      <c r="D5667" s="2" t="s">
        <v>2048</v>
      </c>
      <c r="E5667" s="2" t="s">
        <v>38838</v>
      </c>
      <c r="F5667" s="2" t="s">
        <v>38839</v>
      </c>
      <c r="G5667" s="2" t="s">
        <v>1005</v>
      </c>
      <c r="H5667" s="2" t="s">
        <v>38840</v>
      </c>
      <c r="I5667" s="2" t="s">
        <v>38841</v>
      </c>
      <c r="J5667" s="3" t="s">
        <v>38842</v>
      </c>
      <c r="K5667" s="4">
        <v>44249</v>
      </c>
      <c r="L5667" s="3" t="s">
        <v>38843</v>
      </c>
    </row>
    <row r="5668" spans="1:12" x14ac:dyDescent="0.2">
      <c r="A5668" s="1">
        <v>5667</v>
      </c>
      <c r="B5668" s="2" t="s">
        <v>38844</v>
      </c>
      <c r="C5668" s="2" t="s">
        <v>4954</v>
      </c>
      <c r="D5668" s="2" t="s">
        <v>1451</v>
      </c>
      <c r="E5668" s="2" t="s">
        <v>38845</v>
      </c>
      <c r="F5668" s="2" t="s">
        <v>38846</v>
      </c>
      <c r="G5668" s="2" t="s">
        <v>27</v>
      </c>
      <c r="H5668" s="2" t="s">
        <v>38847</v>
      </c>
      <c r="I5668" s="2">
        <v>4969181501</v>
      </c>
      <c r="J5668" s="3" t="s">
        <v>38848</v>
      </c>
      <c r="K5668" s="4">
        <v>44095</v>
      </c>
      <c r="L5668" s="3" t="s">
        <v>38849</v>
      </c>
    </row>
    <row r="5669" spans="1:12" x14ac:dyDescent="0.2">
      <c r="A5669" s="1">
        <v>5668</v>
      </c>
      <c r="B5669" s="2" t="s">
        <v>38850</v>
      </c>
      <c r="C5669" s="2" t="s">
        <v>3401</v>
      </c>
      <c r="D5669" s="2" t="s">
        <v>7804</v>
      </c>
      <c r="E5669" s="2" t="s">
        <v>38851</v>
      </c>
      <c r="F5669" s="2" t="s">
        <v>38852</v>
      </c>
      <c r="G5669" s="2" t="s">
        <v>6142</v>
      </c>
      <c r="H5669" s="2" t="s">
        <v>38853</v>
      </c>
      <c r="I5669" s="2" t="s">
        <v>38854</v>
      </c>
      <c r="J5669" s="3" t="s">
        <v>38855</v>
      </c>
      <c r="K5669" s="4">
        <v>43982</v>
      </c>
      <c r="L5669" s="3" t="s">
        <v>38856</v>
      </c>
    </row>
    <row r="5670" spans="1:12" x14ac:dyDescent="0.2">
      <c r="A5670" s="1">
        <v>5669</v>
      </c>
      <c r="B5670" s="2" t="s">
        <v>38857</v>
      </c>
      <c r="C5670" s="2" t="s">
        <v>356</v>
      </c>
      <c r="D5670" s="2" t="s">
        <v>3061</v>
      </c>
      <c r="E5670" s="2" t="s">
        <v>38858</v>
      </c>
      <c r="F5670" s="2" t="s">
        <v>38859</v>
      </c>
      <c r="G5670" s="2" t="s">
        <v>1013</v>
      </c>
      <c r="H5670" s="2" t="s">
        <v>38860</v>
      </c>
      <c r="I5670" s="2" t="s">
        <v>38861</v>
      </c>
      <c r="J5670" s="3" t="s">
        <v>38862</v>
      </c>
      <c r="K5670" s="4">
        <v>44594</v>
      </c>
      <c r="L5670" s="3" t="s">
        <v>38863</v>
      </c>
    </row>
    <row r="5671" spans="1:12" x14ac:dyDescent="0.2">
      <c r="A5671" s="1">
        <v>5670</v>
      </c>
      <c r="B5671" s="2" t="s">
        <v>38864</v>
      </c>
      <c r="C5671" s="2" t="s">
        <v>6769</v>
      </c>
      <c r="D5671" s="2" t="s">
        <v>4671</v>
      </c>
      <c r="E5671" s="2" t="s">
        <v>38865</v>
      </c>
      <c r="F5671" s="2" t="s">
        <v>38866</v>
      </c>
      <c r="G5671" s="2" t="s">
        <v>816</v>
      </c>
      <c r="H5671" s="2" t="s">
        <v>38867</v>
      </c>
      <c r="I5671" s="2">
        <f>1-401-712-4919</f>
        <v>-6031</v>
      </c>
      <c r="J5671" s="3" t="s">
        <v>38868</v>
      </c>
      <c r="K5671" s="4">
        <v>44621</v>
      </c>
      <c r="L5671" s="3" t="s">
        <v>38869</v>
      </c>
    </row>
    <row r="5672" spans="1:12" x14ac:dyDescent="0.2">
      <c r="A5672" s="1">
        <v>5671</v>
      </c>
      <c r="B5672" s="2" t="s">
        <v>38870</v>
      </c>
      <c r="C5672" s="2" t="s">
        <v>1109</v>
      </c>
      <c r="D5672" s="2" t="s">
        <v>6698</v>
      </c>
      <c r="E5672" s="2" t="s">
        <v>38871</v>
      </c>
      <c r="F5672" s="2" t="s">
        <v>38872</v>
      </c>
      <c r="G5672" s="2" t="s">
        <v>892</v>
      </c>
      <c r="H5672" s="2" t="s">
        <v>38873</v>
      </c>
      <c r="I5672" s="2" t="s">
        <v>38874</v>
      </c>
      <c r="J5672" s="3" t="s">
        <v>38875</v>
      </c>
      <c r="K5672" s="4">
        <v>44258</v>
      </c>
      <c r="L5672" s="3" t="s">
        <v>38876</v>
      </c>
    </row>
    <row r="5673" spans="1:12" x14ac:dyDescent="0.2">
      <c r="A5673" s="1">
        <v>5672</v>
      </c>
      <c r="B5673" s="2" t="s">
        <v>38877</v>
      </c>
      <c r="C5673" s="2" t="s">
        <v>2676</v>
      </c>
      <c r="D5673" s="2" t="s">
        <v>10521</v>
      </c>
      <c r="E5673" s="2" t="s">
        <v>38878</v>
      </c>
      <c r="F5673" s="2" t="s">
        <v>38879</v>
      </c>
      <c r="G5673" s="2" t="s">
        <v>1637</v>
      </c>
      <c r="H5673" s="2" t="s">
        <v>38880</v>
      </c>
      <c r="I5673" s="2" t="s">
        <v>38881</v>
      </c>
      <c r="J5673" s="3" t="s">
        <v>38882</v>
      </c>
      <c r="K5673" s="4">
        <v>44118</v>
      </c>
      <c r="L5673" s="3" t="s">
        <v>38883</v>
      </c>
    </row>
    <row r="5674" spans="1:12" x14ac:dyDescent="0.2">
      <c r="A5674" s="1">
        <v>5673</v>
      </c>
      <c r="B5674" s="2" t="s">
        <v>38884</v>
      </c>
      <c r="C5674" s="2" t="s">
        <v>2236</v>
      </c>
      <c r="D5674" s="2" t="s">
        <v>557</v>
      </c>
      <c r="E5674" s="2" t="s">
        <v>38885</v>
      </c>
      <c r="F5674" s="2" t="s">
        <v>38886</v>
      </c>
      <c r="G5674" s="2" t="s">
        <v>2963</v>
      </c>
      <c r="H5674" s="2" t="s">
        <v>38887</v>
      </c>
      <c r="I5674" s="2" t="s">
        <v>38888</v>
      </c>
      <c r="J5674" s="3" t="s">
        <v>38889</v>
      </c>
      <c r="K5674" s="4">
        <v>44512</v>
      </c>
      <c r="L5674" s="3" t="s">
        <v>38890</v>
      </c>
    </row>
    <row r="5675" spans="1:12" x14ac:dyDescent="0.2">
      <c r="A5675" s="1">
        <v>5674</v>
      </c>
      <c r="B5675" s="2" t="s">
        <v>38891</v>
      </c>
      <c r="C5675" s="2" t="s">
        <v>1744</v>
      </c>
      <c r="D5675" s="2" t="s">
        <v>1369</v>
      </c>
      <c r="E5675" s="2" t="s">
        <v>30590</v>
      </c>
      <c r="F5675" s="2" t="s">
        <v>38892</v>
      </c>
      <c r="G5675" s="2" t="s">
        <v>1005</v>
      </c>
      <c r="H5675" s="2" t="s">
        <v>38893</v>
      </c>
      <c r="I5675" s="2">
        <v>2229632880</v>
      </c>
      <c r="J5675" s="3" t="s">
        <v>38894</v>
      </c>
      <c r="K5675" s="4">
        <v>44197</v>
      </c>
      <c r="L5675" s="3" t="s">
        <v>38895</v>
      </c>
    </row>
    <row r="5676" spans="1:12" x14ac:dyDescent="0.2">
      <c r="A5676" s="1">
        <v>5675</v>
      </c>
      <c r="B5676" s="2" t="s">
        <v>38896</v>
      </c>
      <c r="C5676" s="2" t="s">
        <v>6813</v>
      </c>
      <c r="D5676" s="2" t="s">
        <v>785</v>
      </c>
      <c r="E5676" s="2" t="s">
        <v>7716</v>
      </c>
      <c r="F5676" s="2" t="s">
        <v>14229</v>
      </c>
      <c r="G5676" s="2" t="s">
        <v>5858</v>
      </c>
      <c r="H5676" s="2" t="s">
        <v>38897</v>
      </c>
      <c r="I5676" s="2" t="s">
        <v>38898</v>
      </c>
      <c r="J5676" s="3" t="s">
        <v>38899</v>
      </c>
      <c r="K5676" s="4">
        <v>44458</v>
      </c>
      <c r="L5676" s="3" t="s">
        <v>19845</v>
      </c>
    </row>
    <row r="5677" spans="1:12" x14ac:dyDescent="0.2">
      <c r="A5677" s="1">
        <v>5676</v>
      </c>
      <c r="B5677" s="2" t="s">
        <v>38900</v>
      </c>
      <c r="C5677" s="2" t="s">
        <v>613</v>
      </c>
      <c r="D5677" s="2" t="s">
        <v>11154</v>
      </c>
      <c r="E5677" s="2" t="s">
        <v>38901</v>
      </c>
      <c r="F5677" s="2" t="s">
        <v>38902</v>
      </c>
      <c r="G5677" s="2" t="s">
        <v>1326</v>
      </c>
      <c r="H5677" s="2" t="s">
        <v>38903</v>
      </c>
      <c r="I5677" s="2" t="s">
        <v>38904</v>
      </c>
      <c r="J5677" s="3" t="s">
        <v>38905</v>
      </c>
      <c r="K5677" s="4">
        <v>44614</v>
      </c>
      <c r="L5677" s="3" t="s">
        <v>38906</v>
      </c>
    </row>
    <row r="5678" spans="1:12" x14ac:dyDescent="0.2">
      <c r="A5678" s="1">
        <v>5677</v>
      </c>
      <c r="B5678" s="2" t="s">
        <v>38907</v>
      </c>
      <c r="C5678" s="2" t="s">
        <v>1485</v>
      </c>
      <c r="D5678" s="2" t="s">
        <v>15885</v>
      </c>
      <c r="E5678" s="2" t="s">
        <v>21818</v>
      </c>
      <c r="F5678" s="2" t="s">
        <v>38908</v>
      </c>
      <c r="G5678" s="2" t="s">
        <v>2487</v>
      </c>
      <c r="H5678" s="2" t="s">
        <v>38909</v>
      </c>
      <c r="I5678" s="2" t="s">
        <v>38910</v>
      </c>
      <c r="J5678" s="3" t="s">
        <v>38911</v>
      </c>
      <c r="K5678" s="4">
        <v>43911</v>
      </c>
      <c r="L5678" s="3" t="s">
        <v>38912</v>
      </c>
    </row>
    <row r="5679" spans="1:12" x14ac:dyDescent="0.2">
      <c r="A5679" s="1">
        <v>5678</v>
      </c>
      <c r="B5679" s="2" t="s">
        <v>38913</v>
      </c>
      <c r="C5679" s="2" t="s">
        <v>8889</v>
      </c>
      <c r="D5679" s="2" t="s">
        <v>489</v>
      </c>
      <c r="E5679" s="2" t="s">
        <v>38914</v>
      </c>
      <c r="F5679" s="2" t="s">
        <v>38915</v>
      </c>
      <c r="G5679" s="2" t="s">
        <v>1178</v>
      </c>
      <c r="H5679" s="2">
        <v>3489685029</v>
      </c>
      <c r="I5679" s="2" t="s">
        <v>38916</v>
      </c>
      <c r="J5679" s="3" t="s">
        <v>38917</v>
      </c>
      <c r="K5679" s="4">
        <v>44196</v>
      </c>
      <c r="L5679" s="3" t="s">
        <v>38918</v>
      </c>
    </row>
    <row r="5680" spans="1:12" x14ac:dyDescent="0.2">
      <c r="A5680" s="1">
        <v>5679</v>
      </c>
      <c r="B5680" s="2" t="s">
        <v>38919</v>
      </c>
      <c r="C5680" s="2" t="s">
        <v>4654</v>
      </c>
      <c r="D5680" s="2" t="s">
        <v>11879</v>
      </c>
      <c r="E5680" s="2" t="s">
        <v>38920</v>
      </c>
      <c r="F5680" s="2" t="s">
        <v>38921</v>
      </c>
      <c r="G5680" s="2" t="s">
        <v>7639</v>
      </c>
      <c r="H5680" s="2" t="s">
        <v>38922</v>
      </c>
      <c r="I5680" s="2" t="s">
        <v>38923</v>
      </c>
      <c r="J5680" s="3" t="s">
        <v>38924</v>
      </c>
      <c r="K5680" s="4">
        <v>44323</v>
      </c>
      <c r="L5680" s="3" t="s">
        <v>5074</v>
      </c>
    </row>
    <row r="5681" spans="1:12" x14ac:dyDescent="0.2">
      <c r="A5681" s="1">
        <v>5680</v>
      </c>
      <c r="B5681" s="2" t="s">
        <v>38925</v>
      </c>
      <c r="C5681" s="2" t="s">
        <v>1408</v>
      </c>
      <c r="D5681" s="2" t="s">
        <v>1557</v>
      </c>
      <c r="E5681" s="2" t="s">
        <v>38926</v>
      </c>
      <c r="F5681" s="2" t="s">
        <v>38927</v>
      </c>
      <c r="G5681" s="2" t="s">
        <v>2567</v>
      </c>
      <c r="H5681" s="2" t="s">
        <v>38928</v>
      </c>
      <c r="I5681" s="2" t="s">
        <v>38929</v>
      </c>
      <c r="J5681" s="3" t="s">
        <v>38930</v>
      </c>
      <c r="K5681" s="4">
        <v>43884</v>
      </c>
      <c r="L5681" s="3" t="s">
        <v>38931</v>
      </c>
    </row>
    <row r="5682" spans="1:12" x14ac:dyDescent="0.2">
      <c r="A5682" s="1">
        <v>5681</v>
      </c>
      <c r="B5682" s="2" t="s">
        <v>38932</v>
      </c>
      <c r="C5682" s="2" t="s">
        <v>1145</v>
      </c>
      <c r="D5682" s="2" t="s">
        <v>1897</v>
      </c>
      <c r="E5682" s="2" t="s">
        <v>4333</v>
      </c>
      <c r="F5682" s="2" t="s">
        <v>38933</v>
      </c>
      <c r="G5682" s="2" t="s">
        <v>72</v>
      </c>
      <c r="H5682" s="2" t="s">
        <v>38934</v>
      </c>
      <c r="I5682" s="2" t="s">
        <v>38935</v>
      </c>
      <c r="J5682" s="3" t="s">
        <v>38936</v>
      </c>
      <c r="K5682" s="4">
        <v>44278</v>
      </c>
      <c r="L5682" s="3" t="s">
        <v>17751</v>
      </c>
    </row>
    <row r="5683" spans="1:12" x14ac:dyDescent="0.2">
      <c r="A5683" s="1">
        <v>5682</v>
      </c>
      <c r="B5683" s="2" t="s">
        <v>38937</v>
      </c>
      <c r="C5683" s="2" t="s">
        <v>3458</v>
      </c>
      <c r="D5683" s="2" t="s">
        <v>7497</v>
      </c>
      <c r="E5683" s="2" t="s">
        <v>38938</v>
      </c>
      <c r="F5683" s="2" t="s">
        <v>38939</v>
      </c>
      <c r="G5683" s="2" t="s">
        <v>750</v>
      </c>
      <c r="H5683" s="2" t="s">
        <v>38940</v>
      </c>
      <c r="I5683" s="2" t="s">
        <v>38941</v>
      </c>
      <c r="J5683" s="3" t="s">
        <v>38942</v>
      </c>
      <c r="K5683" s="4">
        <v>44389</v>
      </c>
      <c r="L5683" s="3" t="s">
        <v>38943</v>
      </c>
    </row>
    <row r="5684" spans="1:12" x14ac:dyDescent="0.2">
      <c r="A5684" s="1">
        <v>5683</v>
      </c>
      <c r="B5684" s="2" t="s">
        <v>38944</v>
      </c>
      <c r="C5684" s="2" t="s">
        <v>5608</v>
      </c>
      <c r="D5684" s="2" t="s">
        <v>187</v>
      </c>
      <c r="E5684" s="2" t="s">
        <v>16110</v>
      </c>
      <c r="F5684" s="2" t="s">
        <v>32263</v>
      </c>
      <c r="G5684" s="2" t="s">
        <v>4116</v>
      </c>
      <c r="H5684" s="2">
        <f>1-283-109-1879</f>
        <v>-2270</v>
      </c>
      <c r="I5684" s="2" t="s">
        <v>38945</v>
      </c>
      <c r="J5684" s="3" t="s">
        <v>38946</v>
      </c>
      <c r="K5684" s="4">
        <v>44076</v>
      </c>
      <c r="L5684" s="3" t="s">
        <v>38947</v>
      </c>
    </row>
    <row r="5685" spans="1:12" x14ac:dyDescent="0.2">
      <c r="A5685" s="1">
        <v>5684</v>
      </c>
      <c r="B5685" s="2" t="s">
        <v>38948</v>
      </c>
      <c r="C5685" s="2" t="s">
        <v>19811</v>
      </c>
      <c r="D5685" s="2" t="s">
        <v>19483</v>
      </c>
      <c r="E5685" s="2" t="s">
        <v>38949</v>
      </c>
      <c r="F5685" s="2" t="s">
        <v>38950</v>
      </c>
      <c r="G5685" s="2" t="s">
        <v>779</v>
      </c>
      <c r="H5685" s="2">
        <f>1-602-665-1321</f>
        <v>-2587</v>
      </c>
      <c r="I5685" s="2" t="s">
        <v>38951</v>
      </c>
      <c r="J5685" s="3" t="s">
        <v>38952</v>
      </c>
      <c r="K5685" s="4">
        <v>44246</v>
      </c>
      <c r="L5685" s="3" t="s">
        <v>38953</v>
      </c>
    </row>
    <row r="5686" spans="1:12" x14ac:dyDescent="0.2">
      <c r="A5686" s="1">
        <v>5685</v>
      </c>
      <c r="B5686" s="2" t="s">
        <v>38954</v>
      </c>
      <c r="C5686" s="2" t="s">
        <v>5876</v>
      </c>
      <c r="D5686" s="2" t="s">
        <v>5877</v>
      </c>
      <c r="E5686" s="2" t="s">
        <v>38955</v>
      </c>
      <c r="F5686" s="2" t="s">
        <v>38956</v>
      </c>
      <c r="G5686" s="2" t="s">
        <v>2945</v>
      </c>
      <c r="H5686" s="2" t="s">
        <v>38957</v>
      </c>
      <c r="I5686" s="2" t="s">
        <v>38958</v>
      </c>
      <c r="J5686" s="3" t="s">
        <v>38959</v>
      </c>
      <c r="K5686" s="4">
        <v>44679</v>
      </c>
      <c r="L5686" s="3" t="s">
        <v>38960</v>
      </c>
    </row>
    <row r="5687" spans="1:12" x14ac:dyDescent="0.2">
      <c r="A5687" s="1">
        <v>5686</v>
      </c>
      <c r="B5687" s="2" t="s">
        <v>38961</v>
      </c>
      <c r="C5687" s="2" t="s">
        <v>4489</v>
      </c>
      <c r="D5687" s="2" t="s">
        <v>12082</v>
      </c>
      <c r="E5687" s="2" t="s">
        <v>38962</v>
      </c>
      <c r="F5687" s="2" t="s">
        <v>38698</v>
      </c>
      <c r="G5687" s="2" t="s">
        <v>3396</v>
      </c>
      <c r="H5687" s="2">
        <f>1-605-838-9276</f>
        <v>-10718</v>
      </c>
      <c r="I5687" s="2" t="s">
        <v>38963</v>
      </c>
      <c r="J5687" s="3" t="s">
        <v>38964</v>
      </c>
      <c r="K5687" s="4">
        <v>44207</v>
      </c>
      <c r="L5687" s="3" t="s">
        <v>38965</v>
      </c>
    </row>
    <row r="5688" spans="1:12" x14ac:dyDescent="0.2">
      <c r="A5688" s="1">
        <v>5687</v>
      </c>
      <c r="B5688" s="2" t="s">
        <v>38966</v>
      </c>
      <c r="C5688" s="2" t="s">
        <v>1735</v>
      </c>
      <c r="D5688" s="2" t="s">
        <v>6540</v>
      </c>
      <c r="E5688" s="2" t="s">
        <v>38967</v>
      </c>
      <c r="F5688" s="2" t="s">
        <v>38968</v>
      </c>
      <c r="G5688" s="2" t="s">
        <v>1738</v>
      </c>
      <c r="H5688" s="2" t="s">
        <v>38969</v>
      </c>
      <c r="I5688" s="2" t="s">
        <v>38970</v>
      </c>
      <c r="J5688" s="3" t="s">
        <v>38971</v>
      </c>
      <c r="K5688" s="4">
        <v>44385</v>
      </c>
      <c r="L5688" s="3" t="s">
        <v>18751</v>
      </c>
    </row>
    <row r="5689" spans="1:12" x14ac:dyDescent="0.2">
      <c r="A5689" s="1">
        <v>5688</v>
      </c>
      <c r="B5689" s="5" t="s">
        <v>38972</v>
      </c>
      <c r="C5689" s="2" t="s">
        <v>4015</v>
      </c>
      <c r="D5689" s="2" t="s">
        <v>11111</v>
      </c>
      <c r="E5689" s="2" t="s">
        <v>7840</v>
      </c>
      <c r="F5689" s="2" t="s">
        <v>38973</v>
      </c>
      <c r="G5689" s="2" t="s">
        <v>1429</v>
      </c>
      <c r="H5689" s="2" t="s">
        <v>38974</v>
      </c>
      <c r="I5689" s="2" t="s">
        <v>38975</v>
      </c>
      <c r="J5689" s="3" t="s">
        <v>38976</v>
      </c>
      <c r="K5689" s="4">
        <v>44625</v>
      </c>
      <c r="L5689" s="3" t="s">
        <v>38977</v>
      </c>
    </row>
    <row r="5690" spans="1:12" x14ac:dyDescent="0.2">
      <c r="A5690" s="1">
        <v>5689</v>
      </c>
      <c r="B5690" s="2" t="s">
        <v>38978</v>
      </c>
      <c r="C5690" s="2" t="s">
        <v>9540</v>
      </c>
      <c r="D5690" s="2" t="s">
        <v>3148</v>
      </c>
      <c r="E5690" s="2" t="s">
        <v>38979</v>
      </c>
      <c r="F5690" s="2" t="s">
        <v>38980</v>
      </c>
      <c r="G5690" s="2" t="s">
        <v>3133</v>
      </c>
      <c r="H5690" s="2" t="s">
        <v>38981</v>
      </c>
      <c r="I5690" s="2" t="s">
        <v>38982</v>
      </c>
      <c r="J5690" s="3" t="s">
        <v>38983</v>
      </c>
      <c r="K5690" s="4">
        <v>43910</v>
      </c>
      <c r="L5690" s="3" t="s">
        <v>38984</v>
      </c>
    </row>
    <row r="5691" spans="1:12" x14ac:dyDescent="0.2">
      <c r="A5691" s="1">
        <v>5690</v>
      </c>
      <c r="B5691" s="2" t="s">
        <v>38985</v>
      </c>
      <c r="C5691" s="2" t="s">
        <v>5964</v>
      </c>
      <c r="D5691" s="2" t="s">
        <v>3286</v>
      </c>
      <c r="E5691" s="2" t="s">
        <v>27347</v>
      </c>
      <c r="F5691" s="2" t="s">
        <v>28849</v>
      </c>
      <c r="G5691" s="2" t="s">
        <v>1801</v>
      </c>
      <c r="H5691" s="2" t="s">
        <v>38986</v>
      </c>
      <c r="I5691" s="2">
        <f>1-461-69-5353</f>
        <v>-5882</v>
      </c>
      <c r="J5691" s="3" t="s">
        <v>38987</v>
      </c>
      <c r="K5691" s="4">
        <v>44235</v>
      </c>
      <c r="L5691" s="3" t="s">
        <v>38988</v>
      </c>
    </row>
    <row r="5692" spans="1:12" x14ac:dyDescent="0.2">
      <c r="A5692" s="1">
        <v>5691</v>
      </c>
      <c r="B5692" s="2" t="s">
        <v>38989</v>
      </c>
      <c r="C5692" s="2" t="s">
        <v>6246</v>
      </c>
      <c r="D5692" s="2" t="s">
        <v>537</v>
      </c>
      <c r="E5692" s="2" t="s">
        <v>38990</v>
      </c>
      <c r="F5692" s="2" t="s">
        <v>38991</v>
      </c>
      <c r="G5692" s="2" t="s">
        <v>2297</v>
      </c>
      <c r="H5692" s="2" t="s">
        <v>38992</v>
      </c>
      <c r="I5692" s="2" t="s">
        <v>38993</v>
      </c>
      <c r="J5692" s="3" t="s">
        <v>38994</v>
      </c>
      <c r="K5692" s="4">
        <v>44630</v>
      </c>
      <c r="L5692" s="3" t="s">
        <v>38995</v>
      </c>
    </row>
    <row r="5693" spans="1:12" x14ac:dyDescent="0.2">
      <c r="A5693" s="1">
        <v>5692</v>
      </c>
      <c r="B5693" s="2" t="s">
        <v>38996</v>
      </c>
      <c r="C5693" s="2" t="s">
        <v>94</v>
      </c>
      <c r="D5693" s="2" t="s">
        <v>2068</v>
      </c>
      <c r="E5693" s="2" t="s">
        <v>38997</v>
      </c>
      <c r="F5693" s="2" t="s">
        <v>38998</v>
      </c>
      <c r="G5693" s="2" t="s">
        <v>938</v>
      </c>
      <c r="H5693" s="2" t="s">
        <v>38999</v>
      </c>
      <c r="I5693" s="2" t="s">
        <v>39000</v>
      </c>
      <c r="J5693" s="3" t="s">
        <v>39001</v>
      </c>
      <c r="K5693" s="4">
        <v>43960</v>
      </c>
      <c r="L5693" s="3" t="s">
        <v>39002</v>
      </c>
    </row>
    <row r="5694" spans="1:12" x14ac:dyDescent="0.2">
      <c r="A5694" s="1">
        <v>5693</v>
      </c>
      <c r="B5694" s="2" t="s">
        <v>39003</v>
      </c>
      <c r="C5694" s="2" t="s">
        <v>3637</v>
      </c>
      <c r="D5694" s="2" t="s">
        <v>337</v>
      </c>
      <c r="E5694" s="2" t="s">
        <v>39004</v>
      </c>
      <c r="F5694" s="2" t="s">
        <v>39005</v>
      </c>
      <c r="G5694" s="2" t="s">
        <v>4281</v>
      </c>
      <c r="H5694" s="2" t="s">
        <v>39006</v>
      </c>
      <c r="I5694" s="2" t="s">
        <v>39007</v>
      </c>
      <c r="J5694" s="3" t="s">
        <v>39008</v>
      </c>
      <c r="K5694" s="4">
        <v>44626</v>
      </c>
      <c r="L5694" s="3" t="s">
        <v>39009</v>
      </c>
    </row>
    <row r="5695" spans="1:12" x14ac:dyDescent="0.2">
      <c r="A5695" s="1">
        <v>5694</v>
      </c>
      <c r="B5695" s="2" t="s">
        <v>39010</v>
      </c>
      <c r="C5695" s="2" t="s">
        <v>3139</v>
      </c>
      <c r="D5695" s="2" t="s">
        <v>2278</v>
      </c>
      <c r="E5695" s="2" t="s">
        <v>39011</v>
      </c>
      <c r="F5695" s="2" t="s">
        <v>39012</v>
      </c>
      <c r="G5695" s="2" t="s">
        <v>2487</v>
      </c>
      <c r="H5695" s="2" t="s">
        <v>39013</v>
      </c>
      <c r="I5695" s="2" t="s">
        <v>39014</v>
      </c>
      <c r="J5695" s="3" t="s">
        <v>39015</v>
      </c>
      <c r="K5695" s="4">
        <v>44119</v>
      </c>
      <c r="L5695" s="3" t="s">
        <v>39016</v>
      </c>
    </row>
    <row r="5696" spans="1:12" x14ac:dyDescent="0.2">
      <c r="A5696" s="1">
        <v>5695</v>
      </c>
      <c r="B5696" s="2" t="s">
        <v>39017</v>
      </c>
      <c r="C5696" s="2" t="s">
        <v>1254</v>
      </c>
      <c r="D5696" s="2" t="s">
        <v>10314</v>
      </c>
      <c r="E5696" s="2" t="s">
        <v>39018</v>
      </c>
      <c r="F5696" s="2" t="s">
        <v>39019</v>
      </c>
      <c r="G5696" s="2" t="s">
        <v>938</v>
      </c>
      <c r="H5696" s="2" t="s">
        <v>39020</v>
      </c>
      <c r="I5696" s="2" t="s">
        <v>39021</v>
      </c>
      <c r="J5696" s="3" t="s">
        <v>39022</v>
      </c>
      <c r="K5696" s="4">
        <v>44196</v>
      </c>
      <c r="L5696" s="3" t="s">
        <v>38779</v>
      </c>
    </row>
    <row r="5697" spans="1:12" x14ac:dyDescent="0.2">
      <c r="A5697" s="1">
        <v>5696</v>
      </c>
      <c r="B5697" s="2" t="s">
        <v>39023</v>
      </c>
      <c r="C5697" s="2" t="s">
        <v>2425</v>
      </c>
      <c r="D5697" s="2" t="s">
        <v>12036</v>
      </c>
      <c r="E5697" s="2" t="s">
        <v>39024</v>
      </c>
      <c r="F5697" s="2" t="s">
        <v>39025</v>
      </c>
      <c r="G5697" s="2" t="s">
        <v>3784</v>
      </c>
      <c r="H5697" s="2" t="s">
        <v>39026</v>
      </c>
      <c r="I5697" s="2" t="s">
        <v>39027</v>
      </c>
      <c r="J5697" s="3" t="s">
        <v>39028</v>
      </c>
      <c r="K5697" s="4">
        <v>44338</v>
      </c>
      <c r="L5697" s="3" t="s">
        <v>39029</v>
      </c>
    </row>
    <row r="5698" spans="1:12" x14ac:dyDescent="0.2">
      <c r="A5698" s="1">
        <v>5697</v>
      </c>
      <c r="B5698" s="2" t="s">
        <v>39030</v>
      </c>
      <c r="C5698" s="2" t="s">
        <v>14503</v>
      </c>
      <c r="D5698" s="2" t="s">
        <v>234</v>
      </c>
      <c r="E5698" s="2" t="s">
        <v>39031</v>
      </c>
      <c r="F5698" s="2" t="s">
        <v>9332</v>
      </c>
      <c r="G5698" s="2" t="s">
        <v>1792</v>
      </c>
      <c r="H5698" s="2" t="s">
        <v>39032</v>
      </c>
      <c r="I5698" s="2" t="s">
        <v>39033</v>
      </c>
      <c r="J5698" s="3" t="s">
        <v>39034</v>
      </c>
      <c r="K5698" s="4">
        <v>43863</v>
      </c>
      <c r="L5698" s="3" t="s">
        <v>39035</v>
      </c>
    </row>
    <row r="5699" spans="1:12" x14ac:dyDescent="0.2">
      <c r="A5699" s="1">
        <v>5698</v>
      </c>
      <c r="B5699" s="2" t="s">
        <v>39036</v>
      </c>
      <c r="C5699" s="2" t="s">
        <v>8987</v>
      </c>
      <c r="D5699" s="2" t="s">
        <v>1634</v>
      </c>
      <c r="E5699" s="2" t="s">
        <v>39037</v>
      </c>
      <c r="F5699" s="2" t="s">
        <v>39038</v>
      </c>
      <c r="G5699" s="2" t="s">
        <v>966</v>
      </c>
      <c r="H5699" s="2" t="s">
        <v>39039</v>
      </c>
      <c r="I5699" s="2" t="s">
        <v>39040</v>
      </c>
      <c r="J5699" s="3" t="s">
        <v>39041</v>
      </c>
      <c r="K5699" s="4">
        <v>44438</v>
      </c>
      <c r="L5699" s="3" t="s">
        <v>39042</v>
      </c>
    </row>
    <row r="5700" spans="1:12" x14ac:dyDescent="0.2">
      <c r="A5700" s="1">
        <v>5699</v>
      </c>
      <c r="B5700" s="2" t="s">
        <v>39043</v>
      </c>
      <c r="C5700" s="2" t="s">
        <v>5608</v>
      </c>
      <c r="D5700" s="2" t="s">
        <v>4073</v>
      </c>
      <c r="E5700" s="2" t="s">
        <v>39044</v>
      </c>
      <c r="F5700" s="2" t="s">
        <v>39045</v>
      </c>
      <c r="G5700" s="2" t="s">
        <v>540</v>
      </c>
      <c r="H5700" s="2" t="s">
        <v>39046</v>
      </c>
      <c r="I5700" s="2" t="s">
        <v>39047</v>
      </c>
      <c r="J5700" s="3" t="s">
        <v>39048</v>
      </c>
      <c r="K5700" s="4">
        <v>44240</v>
      </c>
      <c r="L5700" s="3" t="s">
        <v>39049</v>
      </c>
    </row>
    <row r="5701" spans="1:12" x14ac:dyDescent="0.2">
      <c r="A5701" s="1">
        <v>5700</v>
      </c>
      <c r="B5701" s="2" t="s">
        <v>39050</v>
      </c>
      <c r="C5701" s="2" t="s">
        <v>2484</v>
      </c>
      <c r="D5701" s="2" t="s">
        <v>7767</v>
      </c>
      <c r="E5701" s="2" t="s">
        <v>39051</v>
      </c>
      <c r="F5701" s="2" t="s">
        <v>39052</v>
      </c>
      <c r="G5701" s="2" t="s">
        <v>1041</v>
      </c>
      <c r="H5701" s="2" t="s">
        <v>39053</v>
      </c>
      <c r="I5701" s="2" t="s">
        <v>39054</v>
      </c>
      <c r="J5701" s="3" t="s">
        <v>39055</v>
      </c>
      <c r="K5701" s="4">
        <v>44632</v>
      </c>
      <c r="L5701" s="3" t="s">
        <v>39056</v>
      </c>
    </row>
    <row r="5702" spans="1:12" x14ac:dyDescent="0.2">
      <c r="A5702" s="1">
        <v>5701</v>
      </c>
      <c r="B5702" s="2" t="s">
        <v>39057</v>
      </c>
      <c r="C5702" s="2" t="s">
        <v>365</v>
      </c>
      <c r="D5702" s="2" t="s">
        <v>5391</v>
      </c>
      <c r="E5702" s="2" t="s">
        <v>39058</v>
      </c>
      <c r="F5702" s="2" t="s">
        <v>39059</v>
      </c>
      <c r="G5702" s="2" t="s">
        <v>4267</v>
      </c>
      <c r="H5702" s="2">
        <v>5234175843</v>
      </c>
      <c r="I5702" s="2">
        <f>1-154-404-5274</f>
        <v>-5831</v>
      </c>
      <c r="J5702" s="3" t="s">
        <v>39060</v>
      </c>
      <c r="K5702" s="4">
        <v>43957</v>
      </c>
      <c r="L5702" s="3" t="s">
        <v>6863</v>
      </c>
    </row>
    <row r="5703" spans="1:12" x14ac:dyDescent="0.2">
      <c r="A5703" s="1">
        <v>5702</v>
      </c>
      <c r="B5703" s="2" t="s">
        <v>39061</v>
      </c>
      <c r="C5703" s="2" t="s">
        <v>14241</v>
      </c>
      <c r="D5703" s="2" t="s">
        <v>12718</v>
      </c>
      <c r="E5703" s="2" t="s">
        <v>39062</v>
      </c>
      <c r="F5703" s="2" t="s">
        <v>39063</v>
      </c>
      <c r="G5703" s="2" t="s">
        <v>3896</v>
      </c>
      <c r="H5703" s="2">
        <v>2979664806</v>
      </c>
      <c r="I5703" s="2" t="s">
        <v>39064</v>
      </c>
      <c r="J5703" s="3" t="s">
        <v>39065</v>
      </c>
      <c r="K5703" s="4">
        <v>44488</v>
      </c>
      <c r="L5703" s="3" t="s">
        <v>39066</v>
      </c>
    </row>
    <row r="5704" spans="1:12" x14ac:dyDescent="0.2">
      <c r="A5704" s="1">
        <v>5703</v>
      </c>
      <c r="B5704" s="2" t="s">
        <v>39067</v>
      </c>
      <c r="C5704" s="2" t="s">
        <v>1164</v>
      </c>
      <c r="D5704" s="2" t="s">
        <v>280</v>
      </c>
      <c r="E5704" s="2" t="s">
        <v>39068</v>
      </c>
      <c r="F5704" s="2" t="s">
        <v>36657</v>
      </c>
      <c r="G5704" s="2" t="s">
        <v>5328</v>
      </c>
      <c r="H5704" s="2">
        <f>1-924-23-9744</f>
        <v>-10690</v>
      </c>
      <c r="I5704" s="2" t="s">
        <v>39069</v>
      </c>
      <c r="J5704" s="3" t="s">
        <v>39070</v>
      </c>
      <c r="K5704" s="4">
        <v>44655</v>
      </c>
      <c r="L5704" s="3" t="s">
        <v>39071</v>
      </c>
    </row>
    <row r="5705" spans="1:12" x14ac:dyDescent="0.2">
      <c r="A5705" s="1">
        <v>5704</v>
      </c>
      <c r="B5705" s="2" t="s">
        <v>39072</v>
      </c>
      <c r="C5705" s="2" t="s">
        <v>3426</v>
      </c>
      <c r="D5705" s="2" t="s">
        <v>5554</v>
      </c>
      <c r="E5705" s="2" t="s">
        <v>39073</v>
      </c>
      <c r="F5705" s="2" t="s">
        <v>39074</v>
      </c>
      <c r="G5705" s="2" t="s">
        <v>1050</v>
      </c>
      <c r="H5705" s="2" t="s">
        <v>39075</v>
      </c>
      <c r="I5705" s="2" t="s">
        <v>39076</v>
      </c>
      <c r="J5705" s="3" t="s">
        <v>39077</v>
      </c>
      <c r="K5705" s="4">
        <v>43901</v>
      </c>
      <c r="L5705" s="3" t="s">
        <v>39078</v>
      </c>
    </row>
    <row r="5706" spans="1:12" x14ac:dyDescent="0.2">
      <c r="A5706" s="1">
        <v>5705</v>
      </c>
      <c r="B5706" s="2" t="s">
        <v>39079</v>
      </c>
      <c r="C5706" s="2" t="s">
        <v>917</v>
      </c>
      <c r="D5706" s="2" t="s">
        <v>10052</v>
      </c>
      <c r="E5706" s="2" t="s">
        <v>39080</v>
      </c>
      <c r="F5706" s="2" t="s">
        <v>39081</v>
      </c>
      <c r="G5706" s="2" t="s">
        <v>1864</v>
      </c>
      <c r="H5706" s="2" t="s">
        <v>39082</v>
      </c>
      <c r="I5706" s="2" t="s">
        <v>39083</v>
      </c>
      <c r="J5706" s="3" t="s">
        <v>39084</v>
      </c>
      <c r="K5706" s="4">
        <v>44116</v>
      </c>
      <c r="L5706" s="3" t="s">
        <v>8316</v>
      </c>
    </row>
    <row r="5707" spans="1:12" x14ac:dyDescent="0.2">
      <c r="A5707" s="1">
        <v>5706</v>
      </c>
      <c r="B5707" s="2" t="s">
        <v>39085</v>
      </c>
      <c r="C5707" s="2" t="s">
        <v>907</v>
      </c>
      <c r="D5707" s="2" t="s">
        <v>78</v>
      </c>
      <c r="E5707" s="2" t="s">
        <v>39086</v>
      </c>
      <c r="F5707" s="2" t="s">
        <v>39087</v>
      </c>
      <c r="G5707" s="2" t="s">
        <v>948</v>
      </c>
      <c r="H5707" s="2" t="s">
        <v>39088</v>
      </c>
      <c r="I5707" s="2" t="s">
        <v>39089</v>
      </c>
      <c r="J5707" s="3" t="s">
        <v>39090</v>
      </c>
      <c r="K5707" s="4">
        <v>44694</v>
      </c>
      <c r="L5707" s="3" t="s">
        <v>39091</v>
      </c>
    </row>
    <row r="5708" spans="1:12" x14ac:dyDescent="0.2">
      <c r="A5708" s="1">
        <v>5707</v>
      </c>
      <c r="B5708" s="2" t="s">
        <v>39092</v>
      </c>
      <c r="C5708" s="2" t="s">
        <v>2341</v>
      </c>
      <c r="D5708" s="2" t="s">
        <v>11688</v>
      </c>
      <c r="E5708" s="2" t="s">
        <v>39093</v>
      </c>
      <c r="F5708" s="2" t="s">
        <v>39094</v>
      </c>
      <c r="G5708" s="2" t="s">
        <v>4267</v>
      </c>
      <c r="H5708" s="2" t="s">
        <v>39095</v>
      </c>
      <c r="I5708" s="2" t="s">
        <v>39096</v>
      </c>
      <c r="J5708" s="3" t="s">
        <v>39097</v>
      </c>
      <c r="K5708" s="4">
        <v>44561</v>
      </c>
      <c r="L5708" s="3" t="s">
        <v>39098</v>
      </c>
    </row>
    <row r="5709" spans="1:12" x14ac:dyDescent="0.2">
      <c r="A5709" s="1">
        <v>5708</v>
      </c>
      <c r="B5709" s="2" t="s">
        <v>39099</v>
      </c>
      <c r="C5709" s="2" t="s">
        <v>3669</v>
      </c>
      <c r="D5709" s="2" t="s">
        <v>12498</v>
      </c>
      <c r="E5709" s="2" t="s">
        <v>39100</v>
      </c>
      <c r="F5709" s="2" t="s">
        <v>39101</v>
      </c>
      <c r="G5709" s="2" t="s">
        <v>1213</v>
      </c>
      <c r="H5709" s="2" t="s">
        <v>39102</v>
      </c>
      <c r="I5709" s="2" t="s">
        <v>39103</v>
      </c>
      <c r="J5709" s="3" t="s">
        <v>39104</v>
      </c>
      <c r="K5709" s="4">
        <v>44132</v>
      </c>
      <c r="L5709" s="3" t="s">
        <v>39105</v>
      </c>
    </row>
    <row r="5710" spans="1:12" x14ac:dyDescent="0.2">
      <c r="A5710" s="1">
        <v>5709</v>
      </c>
      <c r="B5710" s="2" t="s">
        <v>39106</v>
      </c>
      <c r="C5710" s="2" t="s">
        <v>3122</v>
      </c>
      <c r="D5710" s="2" t="s">
        <v>38391</v>
      </c>
      <c r="E5710" s="2" t="s">
        <v>39107</v>
      </c>
      <c r="F5710" s="2" t="s">
        <v>39108</v>
      </c>
      <c r="G5710" s="2" t="s">
        <v>1973</v>
      </c>
      <c r="H5710" s="2" t="s">
        <v>39109</v>
      </c>
      <c r="I5710" s="2" t="s">
        <v>39110</v>
      </c>
      <c r="J5710" s="3" t="s">
        <v>39111</v>
      </c>
      <c r="K5710" s="4">
        <v>44341</v>
      </c>
      <c r="L5710" s="3" t="s">
        <v>39112</v>
      </c>
    </row>
    <row r="5711" spans="1:12" x14ac:dyDescent="0.2">
      <c r="A5711" s="1">
        <v>5710</v>
      </c>
      <c r="B5711" s="2" t="s">
        <v>39113</v>
      </c>
      <c r="C5711" s="2" t="s">
        <v>4629</v>
      </c>
      <c r="D5711" s="2" t="s">
        <v>2139</v>
      </c>
      <c r="E5711" s="2" t="s">
        <v>39114</v>
      </c>
      <c r="F5711" s="2" t="s">
        <v>39115</v>
      </c>
      <c r="G5711" s="2" t="s">
        <v>2255</v>
      </c>
      <c r="H5711" s="2" t="s">
        <v>39116</v>
      </c>
      <c r="I5711" s="2" t="s">
        <v>39117</v>
      </c>
      <c r="J5711" s="3" t="s">
        <v>39118</v>
      </c>
      <c r="K5711" s="4">
        <v>44096</v>
      </c>
      <c r="L5711" s="3" t="s">
        <v>21452</v>
      </c>
    </row>
    <row r="5712" spans="1:12" x14ac:dyDescent="0.2">
      <c r="A5712" s="1">
        <v>5711</v>
      </c>
      <c r="B5712" s="2" t="s">
        <v>39119</v>
      </c>
      <c r="C5712" s="2" t="s">
        <v>10366</v>
      </c>
      <c r="D5712" s="2" t="s">
        <v>1323</v>
      </c>
      <c r="E5712" s="2" t="s">
        <v>39120</v>
      </c>
      <c r="F5712" s="2" t="s">
        <v>39121</v>
      </c>
      <c r="G5712" s="2" t="s">
        <v>1032</v>
      </c>
      <c r="H5712" s="2" t="s">
        <v>39122</v>
      </c>
      <c r="I5712" s="2" t="s">
        <v>39123</v>
      </c>
      <c r="J5712" s="3" t="s">
        <v>39124</v>
      </c>
      <c r="K5712" s="4">
        <v>44492</v>
      </c>
      <c r="L5712" s="3" t="s">
        <v>39125</v>
      </c>
    </row>
    <row r="5713" spans="1:12" x14ac:dyDescent="0.2">
      <c r="A5713" s="1">
        <v>5712</v>
      </c>
      <c r="B5713" s="2" t="s">
        <v>39126</v>
      </c>
      <c r="C5713" s="2" t="s">
        <v>3597</v>
      </c>
      <c r="D5713" s="2" t="s">
        <v>5349</v>
      </c>
      <c r="E5713" s="2" t="s">
        <v>39127</v>
      </c>
      <c r="F5713" s="2" t="s">
        <v>39128</v>
      </c>
      <c r="G5713" s="2" t="s">
        <v>6640</v>
      </c>
      <c r="H5713" s="2">
        <v>7663763712</v>
      </c>
      <c r="I5713" s="2" t="s">
        <v>39129</v>
      </c>
      <c r="J5713" s="3" t="s">
        <v>39130</v>
      </c>
      <c r="K5713" s="4">
        <v>44324</v>
      </c>
      <c r="L5713" s="3" t="s">
        <v>39131</v>
      </c>
    </row>
    <row r="5714" spans="1:12" x14ac:dyDescent="0.2">
      <c r="A5714" s="1">
        <v>5713</v>
      </c>
      <c r="B5714" s="2" t="s">
        <v>39132</v>
      </c>
      <c r="C5714" s="2" t="s">
        <v>6769</v>
      </c>
      <c r="D5714" s="2" t="s">
        <v>2856</v>
      </c>
      <c r="E5714" s="2" t="s">
        <v>39133</v>
      </c>
      <c r="F5714" s="2" t="s">
        <v>39134</v>
      </c>
      <c r="G5714" s="2" t="s">
        <v>369</v>
      </c>
      <c r="H5714" s="2" t="s">
        <v>39135</v>
      </c>
      <c r="I5714" s="2" t="s">
        <v>39136</v>
      </c>
      <c r="J5714" s="3" t="s">
        <v>39137</v>
      </c>
      <c r="K5714" s="4">
        <v>44510</v>
      </c>
      <c r="L5714" s="3" t="s">
        <v>39138</v>
      </c>
    </row>
    <row r="5715" spans="1:12" x14ac:dyDescent="0.2">
      <c r="A5715" s="1">
        <v>5714</v>
      </c>
      <c r="B5715" s="2" t="s">
        <v>39139</v>
      </c>
      <c r="C5715" s="2" t="s">
        <v>16365</v>
      </c>
      <c r="D5715" s="2" t="s">
        <v>2048</v>
      </c>
      <c r="E5715" s="2" t="s">
        <v>39140</v>
      </c>
      <c r="F5715" s="2" t="s">
        <v>39141</v>
      </c>
      <c r="G5715" s="2" t="s">
        <v>589</v>
      </c>
      <c r="H5715" s="2" t="s">
        <v>39142</v>
      </c>
      <c r="I5715" s="2" t="s">
        <v>39143</v>
      </c>
      <c r="J5715" s="3" t="s">
        <v>39144</v>
      </c>
      <c r="K5715" s="4">
        <v>44121</v>
      </c>
      <c r="L5715" s="3" t="s">
        <v>39145</v>
      </c>
    </row>
    <row r="5716" spans="1:12" x14ac:dyDescent="0.2">
      <c r="A5716" s="1">
        <v>5715</v>
      </c>
      <c r="B5716" s="2" t="s">
        <v>39146</v>
      </c>
      <c r="C5716" s="2" t="s">
        <v>2715</v>
      </c>
      <c r="D5716" s="2" t="s">
        <v>10069</v>
      </c>
      <c r="E5716" s="2" t="s">
        <v>39147</v>
      </c>
      <c r="F5716" s="2" t="s">
        <v>39148</v>
      </c>
      <c r="G5716" s="2" t="s">
        <v>2080</v>
      </c>
      <c r="H5716" s="2" t="s">
        <v>39149</v>
      </c>
      <c r="I5716" s="2" t="s">
        <v>39150</v>
      </c>
      <c r="J5716" s="3" t="s">
        <v>39151</v>
      </c>
      <c r="K5716" s="4">
        <v>44029</v>
      </c>
      <c r="L5716" s="3" t="s">
        <v>39152</v>
      </c>
    </row>
    <row r="5717" spans="1:12" x14ac:dyDescent="0.2">
      <c r="A5717" s="1">
        <v>5716</v>
      </c>
      <c r="B5717" s="2" t="s">
        <v>39153</v>
      </c>
      <c r="C5717" s="2" t="s">
        <v>7062</v>
      </c>
      <c r="D5717" s="2" t="s">
        <v>1753</v>
      </c>
      <c r="E5717" s="2" t="s">
        <v>39154</v>
      </c>
      <c r="F5717" s="2" t="s">
        <v>39155</v>
      </c>
      <c r="G5717" s="2" t="s">
        <v>125</v>
      </c>
      <c r="H5717" s="2" t="s">
        <v>39156</v>
      </c>
      <c r="I5717" s="2">
        <f>1-777-284-4577</f>
        <v>-5637</v>
      </c>
      <c r="J5717" s="3" t="s">
        <v>39157</v>
      </c>
      <c r="K5717" s="4">
        <v>44058</v>
      </c>
      <c r="L5717" s="3" t="s">
        <v>39158</v>
      </c>
    </row>
    <row r="5718" spans="1:12" x14ac:dyDescent="0.2">
      <c r="A5718" s="1">
        <v>5717</v>
      </c>
      <c r="B5718" s="2" t="s">
        <v>39159</v>
      </c>
      <c r="C5718" s="2" t="s">
        <v>1921</v>
      </c>
      <c r="D5718" s="2" t="s">
        <v>7145</v>
      </c>
      <c r="E5718" s="2" t="s">
        <v>39160</v>
      </c>
      <c r="F5718" s="2" t="s">
        <v>17754</v>
      </c>
      <c r="G5718" s="2" t="s">
        <v>419</v>
      </c>
      <c r="H5718" s="2" t="s">
        <v>39161</v>
      </c>
      <c r="I5718" s="2" t="s">
        <v>39162</v>
      </c>
      <c r="J5718" s="3" t="s">
        <v>39163</v>
      </c>
      <c r="K5718" s="4">
        <v>44470</v>
      </c>
      <c r="L5718" s="3" t="s">
        <v>39164</v>
      </c>
    </row>
    <row r="5719" spans="1:12" x14ac:dyDescent="0.2">
      <c r="A5719" s="1">
        <v>5718</v>
      </c>
      <c r="B5719" s="2" t="s">
        <v>39165</v>
      </c>
      <c r="C5719" s="2" t="s">
        <v>6095</v>
      </c>
      <c r="D5719" s="2" t="s">
        <v>271</v>
      </c>
      <c r="E5719" s="2" t="s">
        <v>39166</v>
      </c>
      <c r="F5719" s="2" t="s">
        <v>39167</v>
      </c>
      <c r="G5719" s="2" t="s">
        <v>5041</v>
      </c>
      <c r="H5719" s="2" t="s">
        <v>39168</v>
      </c>
      <c r="I5719" s="2" t="s">
        <v>39169</v>
      </c>
      <c r="J5719" s="3" t="s">
        <v>39170</v>
      </c>
      <c r="K5719" s="4">
        <v>44070</v>
      </c>
      <c r="L5719" s="3" t="s">
        <v>39171</v>
      </c>
    </row>
    <row r="5720" spans="1:12" x14ac:dyDescent="0.2">
      <c r="A5720" s="1">
        <v>5719</v>
      </c>
      <c r="B5720" s="2" t="s">
        <v>39172</v>
      </c>
      <c r="C5720" s="2" t="s">
        <v>22755</v>
      </c>
      <c r="D5720" s="2" t="s">
        <v>1871</v>
      </c>
      <c r="E5720" s="2" t="s">
        <v>39173</v>
      </c>
      <c r="F5720" s="2" t="s">
        <v>29497</v>
      </c>
      <c r="G5720" s="2" t="s">
        <v>696</v>
      </c>
      <c r="H5720" s="2" t="s">
        <v>39174</v>
      </c>
      <c r="I5720" s="2" t="s">
        <v>39175</v>
      </c>
      <c r="J5720" s="3" t="s">
        <v>39176</v>
      </c>
      <c r="K5720" s="4">
        <v>44553</v>
      </c>
      <c r="L5720" s="3" t="s">
        <v>8977</v>
      </c>
    </row>
    <row r="5721" spans="1:12" x14ac:dyDescent="0.2">
      <c r="A5721" s="1">
        <v>5720</v>
      </c>
      <c r="B5721" s="2" t="s">
        <v>39177</v>
      </c>
      <c r="C5721" s="2" t="s">
        <v>9089</v>
      </c>
      <c r="D5721" s="2" t="s">
        <v>5730</v>
      </c>
      <c r="E5721" s="2" t="s">
        <v>39178</v>
      </c>
      <c r="F5721" s="2" t="s">
        <v>39179</v>
      </c>
      <c r="G5721" s="2" t="s">
        <v>257</v>
      </c>
      <c r="H5721" s="2" t="s">
        <v>39180</v>
      </c>
      <c r="I5721" s="2" t="s">
        <v>39181</v>
      </c>
      <c r="J5721" s="3" t="s">
        <v>39182</v>
      </c>
      <c r="K5721" s="4">
        <v>44424</v>
      </c>
      <c r="L5721" s="3" t="s">
        <v>39183</v>
      </c>
    </row>
    <row r="5722" spans="1:12" x14ac:dyDescent="0.2">
      <c r="A5722" s="1">
        <v>5721</v>
      </c>
      <c r="B5722" s="2" t="s">
        <v>39184</v>
      </c>
      <c r="C5722" s="2" t="s">
        <v>40</v>
      </c>
      <c r="D5722" s="2" t="s">
        <v>7129</v>
      </c>
      <c r="E5722" s="2" t="s">
        <v>20806</v>
      </c>
      <c r="F5722" s="2" t="s">
        <v>39185</v>
      </c>
      <c r="G5722" s="2" t="s">
        <v>4492</v>
      </c>
      <c r="H5722" s="2" t="s">
        <v>39186</v>
      </c>
      <c r="I5722" s="2" t="s">
        <v>39187</v>
      </c>
      <c r="J5722" s="3" t="s">
        <v>39188</v>
      </c>
      <c r="K5722" s="4">
        <v>44182</v>
      </c>
      <c r="L5722" s="3" t="s">
        <v>39189</v>
      </c>
    </row>
    <row r="5723" spans="1:12" x14ac:dyDescent="0.2">
      <c r="A5723" s="1">
        <v>5722</v>
      </c>
      <c r="B5723" s="2" t="s">
        <v>39190</v>
      </c>
      <c r="C5723" s="2" t="s">
        <v>11330</v>
      </c>
      <c r="D5723" s="2" t="s">
        <v>4031</v>
      </c>
      <c r="E5723" s="2" t="s">
        <v>39191</v>
      </c>
      <c r="F5723" s="2" t="s">
        <v>39192</v>
      </c>
      <c r="G5723" s="2" t="s">
        <v>293</v>
      </c>
      <c r="H5723" s="2" t="s">
        <v>39193</v>
      </c>
      <c r="I5723" s="2" t="s">
        <v>39194</v>
      </c>
      <c r="J5723" s="3" t="s">
        <v>39195</v>
      </c>
      <c r="K5723" s="4">
        <v>44158</v>
      </c>
      <c r="L5723" s="3" t="s">
        <v>39196</v>
      </c>
    </row>
    <row r="5724" spans="1:12" x14ac:dyDescent="0.2">
      <c r="A5724" s="1">
        <v>5723</v>
      </c>
      <c r="B5724" s="2" t="s">
        <v>39197</v>
      </c>
      <c r="C5724" s="2" t="s">
        <v>2667</v>
      </c>
      <c r="D5724" s="2" t="s">
        <v>2775</v>
      </c>
      <c r="E5724" s="2" t="s">
        <v>39198</v>
      </c>
      <c r="F5724" s="2" t="s">
        <v>20317</v>
      </c>
      <c r="G5724" s="2" t="s">
        <v>4010</v>
      </c>
      <c r="H5724" s="2" t="s">
        <v>39199</v>
      </c>
      <c r="I5724" s="2" t="s">
        <v>39200</v>
      </c>
      <c r="J5724" s="3" t="s">
        <v>39201</v>
      </c>
      <c r="K5724" s="4">
        <v>44102</v>
      </c>
      <c r="L5724" s="3" t="s">
        <v>39202</v>
      </c>
    </row>
    <row r="5725" spans="1:12" x14ac:dyDescent="0.2">
      <c r="A5725" s="1">
        <v>5724</v>
      </c>
      <c r="B5725" s="2" t="s">
        <v>39203</v>
      </c>
      <c r="C5725" s="2" t="s">
        <v>2632</v>
      </c>
      <c r="D5725" s="2" t="s">
        <v>336</v>
      </c>
      <c r="E5725" s="2" t="s">
        <v>39204</v>
      </c>
      <c r="F5725" s="2" t="s">
        <v>39205</v>
      </c>
      <c r="G5725" s="2" t="s">
        <v>1801</v>
      </c>
      <c r="H5725" s="2">
        <v>7997717407</v>
      </c>
      <c r="I5725" s="2" t="s">
        <v>39206</v>
      </c>
      <c r="J5725" s="3" t="s">
        <v>39207</v>
      </c>
      <c r="K5725" s="4">
        <v>44226</v>
      </c>
      <c r="L5725" s="3" t="s">
        <v>9864</v>
      </c>
    </row>
    <row r="5726" spans="1:12" x14ac:dyDescent="0.2">
      <c r="A5726" s="1">
        <v>5725</v>
      </c>
      <c r="B5726" s="2" t="s">
        <v>39208</v>
      </c>
      <c r="C5726" s="2" t="s">
        <v>14850</v>
      </c>
      <c r="D5726" s="2" t="s">
        <v>595</v>
      </c>
      <c r="E5726" s="2" t="s">
        <v>2452</v>
      </c>
      <c r="F5726" s="2" t="s">
        <v>39209</v>
      </c>
      <c r="G5726" s="2" t="s">
        <v>1195</v>
      </c>
      <c r="H5726" s="2" t="s">
        <v>39210</v>
      </c>
      <c r="I5726" s="2" t="s">
        <v>39211</v>
      </c>
      <c r="J5726" s="3" t="s">
        <v>39212</v>
      </c>
      <c r="K5726" s="4">
        <v>44430</v>
      </c>
      <c r="L5726" s="3" t="s">
        <v>39213</v>
      </c>
    </row>
    <row r="5727" spans="1:12" x14ac:dyDescent="0.2">
      <c r="A5727" s="1">
        <v>5726</v>
      </c>
      <c r="B5727" s="2" t="s">
        <v>39214</v>
      </c>
      <c r="C5727" s="2" t="s">
        <v>1643</v>
      </c>
      <c r="D5727" s="2" t="s">
        <v>5715</v>
      </c>
      <c r="E5727" s="2" t="s">
        <v>39215</v>
      </c>
      <c r="F5727" s="2" t="s">
        <v>35580</v>
      </c>
      <c r="G5727" s="2" t="s">
        <v>396</v>
      </c>
      <c r="H5727" s="2" t="s">
        <v>39216</v>
      </c>
      <c r="I5727" s="2" t="s">
        <v>39217</v>
      </c>
      <c r="J5727" s="3" t="s">
        <v>39218</v>
      </c>
      <c r="K5727" s="4">
        <v>44345</v>
      </c>
      <c r="L5727" s="3" t="s">
        <v>39219</v>
      </c>
    </row>
    <row r="5728" spans="1:12" x14ac:dyDescent="0.2">
      <c r="A5728" s="1">
        <v>5727</v>
      </c>
      <c r="B5728" s="2" t="s">
        <v>39220</v>
      </c>
      <c r="C5728" s="2" t="s">
        <v>3920</v>
      </c>
      <c r="D5728" s="2" t="s">
        <v>8711</v>
      </c>
      <c r="E5728" s="2" t="s">
        <v>39221</v>
      </c>
      <c r="F5728" s="2" t="s">
        <v>10375</v>
      </c>
      <c r="G5728" s="2" t="s">
        <v>257</v>
      </c>
      <c r="H5728" s="2" t="s">
        <v>39222</v>
      </c>
      <c r="I5728" s="2">
        <v>3345007581</v>
      </c>
      <c r="J5728" s="3" t="s">
        <v>39223</v>
      </c>
      <c r="K5728" s="4">
        <v>43928</v>
      </c>
      <c r="L5728" s="3" t="s">
        <v>39224</v>
      </c>
    </row>
    <row r="5729" spans="1:12" x14ac:dyDescent="0.2">
      <c r="A5729" s="1">
        <v>5728</v>
      </c>
      <c r="B5729" s="2" t="s">
        <v>39225</v>
      </c>
      <c r="C5729" s="2" t="s">
        <v>10536</v>
      </c>
      <c r="D5729" s="2" t="s">
        <v>79</v>
      </c>
      <c r="E5729" s="2" t="s">
        <v>39226</v>
      </c>
      <c r="F5729" s="2" t="s">
        <v>39227</v>
      </c>
      <c r="G5729" s="2" t="s">
        <v>882</v>
      </c>
      <c r="H5729" s="2" t="s">
        <v>39228</v>
      </c>
      <c r="I5729" s="2" t="s">
        <v>39229</v>
      </c>
      <c r="J5729" s="3" t="s">
        <v>39230</v>
      </c>
      <c r="K5729" s="4">
        <v>44542</v>
      </c>
      <c r="L5729" s="3" t="s">
        <v>39231</v>
      </c>
    </row>
    <row r="5730" spans="1:12" x14ac:dyDescent="0.2">
      <c r="A5730" s="1">
        <v>5729</v>
      </c>
      <c r="B5730" s="2" t="s">
        <v>39232</v>
      </c>
      <c r="C5730" s="2" t="s">
        <v>2147</v>
      </c>
      <c r="D5730" s="2" t="s">
        <v>2942</v>
      </c>
      <c r="E5730" s="2" t="s">
        <v>39233</v>
      </c>
      <c r="F5730" s="2" t="s">
        <v>39234</v>
      </c>
      <c r="G5730" s="2" t="s">
        <v>4177</v>
      </c>
      <c r="H5730" s="2" t="s">
        <v>39235</v>
      </c>
      <c r="I5730" s="2" t="s">
        <v>39236</v>
      </c>
      <c r="J5730" s="3" t="s">
        <v>39237</v>
      </c>
      <c r="K5730" s="4">
        <v>44494</v>
      </c>
      <c r="L5730" s="3" t="s">
        <v>39238</v>
      </c>
    </row>
    <row r="5731" spans="1:12" x14ac:dyDescent="0.2">
      <c r="A5731" s="1">
        <v>5730</v>
      </c>
      <c r="B5731" s="2" t="s">
        <v>39239</v>
      </c>
      <c r="C5731" s="2" t="s">
        <v>13</v>
      </c>
      <c r="D5731" s="2" t="s">
        <v>1426</v>
      </c>
      <c r="E5731" s="2" t="s">
        <v>39240</v>
      </c>
      <c r="F5731" s="2" t="s">
        <v>39241</v>
      </c>
      <c r="G5731" s="2" t="s">
        <v>3302</v>
      </c>
      <c r="H5731" s="2" t="s">
        <v>39242</v>
      </c>
      <c r="I5731" s="2" t="s">
        <v>39243</v>
      </c>
      <c r="J5731" s="3" t="s">
        <v>39244</v>
      </c>
      <c r="K5731" s="4">
        <v>44442</v>
      </c>
      <c r="L5731" s="3" t="s">
        <v>39245</v>
      </c>
    </row>
    <row r="5732" spans="1:12" x14ac:dyDescent="0.2">
      <c r="A5732" s="1">
        <v>5731</v>
      </c>
      <c r="B5732" s="2" t="s">
        <v>39246</v>
      </c>
      <c r="C5732" s="2" t="s">
        <v>4923</v>
      </c>
      <c r="D5732" s="2" t="s">
        <v>6569</v>
      </c>
      <c r="E5732" s="2" t="s">
        <v>39247</v>
      </c>
      <c r="F5732" s="2" t="s">
        <v>39248</v>
      </c>
      <c r="G5732" s="2" t="s">
        <v>4281</v>
      </c>
      <c r="H5732" s="2">
        <f>1-321-78-4248</f>
        <v>-4646</v>
      </c>
      <c r="I5732" s="2" t="s">
        <v>39249</v>
      </c>
      <c r="J5732" s="3" t="s">
        <v>39250</v>
      </c>
      <c r="K5732" s="4">
        <v>44205</v>
      </c>
      <c r="L5732" s="3" t="s">
        <v>39251</v>
      </c>
    </row>
    <row r="5733" spans="1:12" x14ac:dyDescent="0.2">
      <c r="A5733" s="1">
        <v>5732</v>
      </c>
      <c r="B5733" s="2" t="s">
        <v>39252</v>
      </c>
      <c r="C5733" s="2" t="s">
        <v>9442</v>
      </c>
      <c r="D5733" s="2" t="s">
        <v>1644</v>
      </c>
      <c r="E5733" s="2" t="s">
        <v>39253</v>
      </c>
      <c r="F5733" s="2" t="s">
        <v>39254</v>
      </c>
      <c r="G5733" s="2" t="s">
        <v>1765</v>
      </c>
      <c r="H5733" s="2" t="s">
        <v>39255</v>
      </c>
      <c r="I5733" s="2" t="s">
        <v>39256</v>
      </c>
      <c r="J5733" s="3" t="s">
        <v>39257</v>
      </c>
      <c r="K5733" s="4">
        <v>44373</v>
      </c>
      <c r="L5733" s="3" t="s">
        <v>39258</v>
      </c>
    </row>
    <row r="5734" spans="1:12" x14ac:dyDescent="0.2">
      <c r="A5734" s="1">
        <v>5733</v>
      </c>
      <c r="B5734" s="2" t="s">
        <v>39259</v>
      </c>
      <c r="C5734" s="2" t="s">
        <v>917</v>
      </c>
      <c r="D5734" s="2" t="s">
        <v>4655</v>
      </c>
      <c r="E5734" s="2" t="s">
        <v>39260</v>
      </c>
      <c r="F5734" s="2" t="s">
        <v>6984</v>
      </c>
      <c r="G5734" s="2" t="s">
        <v>1104</v>
      </c>
      <c r="H5734" s="2" t="s">
        <v>39261</v>
      </c>
      <c r="I5734" s="2">
        <v>4678750013</v>
      </c>
      <c r="J5734" s="3" t="s">
        <v>39262</v>
      </c>
      <c r="K5734" s="4">
        <v>44530</v>
      </c>
      <c r="L5734" s="3" t="s">
        <v>7817</v>
      </c>
    </row>
    <row r="5735" spans="1:12" x14ac:dyDescent="0.2">
      <c r="A5735" s="1">
        <v>5734</v>
      </c>
      <c r="B5735" s="2" t="s">
        <v>39263</v>
      </c>
      <c r="C5735" s="2" t="s">
        <v>8346</v>
      </c>
      <c r="D5735" s="2" t="s">
        <v>7326</v>
      </c>
      <c r="E5735" s="2" t="s">
        <v>39264</v>
      </c>
      <c r="F5735" s="2" t="s">
        <v>39265</v>
      </c>
      <c r="G5735" s="2" t="s">
        <v>1041</v>
      </c>
      <c r="H5735" s="2" t="s">
        <v>39266</v>
      </c>
      <c r="I5735" s="2" t="s">
        <v>39267</v>
      </c>
      <c r="J5735" s="3" t="s">
        <v>39268</v>
      </c>
      <c r="K5735" s="4">
        <v>44546</v>
      </c>
      <c r="L5735" s="3" t="s">
        <v>39269</v>
      </c>
    </row>
    <row r="5736" spans="1:12" x14ac:dyDescent="0.2">
      <c r="A5736" s="1">
        <v>5735</v>
      </c>
      <c r="B5736" s="2" t="s">
        <v>39270</v>
      </c>
      <c r="C5736" s="2" t="s">
        <v>11089</v>
      </c>
      <c r="D5736" s="2" t="s">
        <v>793</v>
      </c>
      <c r="E5736" s="2" t="s">
        <v>39271</v>
      </c>
      <c r="F5736" s="2" t="s">
        <v>39272</v>
      </c>
      <c r="G5736" s="2" t="s">
        <v>2884</v>
      </c>
      <c r="H5736" s="2" t="s">
        <v>39273</v>
      </c>
      <c r="I5736" s="2">
        <f>1-236-835-9930</f>
        <v>-11000</v>
      </c>
      <c r="J5736" s="3" t="s">
        <v>39274</v>
      </c>
      <c r="K5736" s="4">
        <v>43958</v>
      </c>
      <c r="L5736" s="3" t="s">
        <v>19845</v>
      </c>
    </row>
    <row r="5737" spans="1:12" x14ac:dyDescent="0.2">
      <c r="A5737" s="1">
        <v>5736</v>
      </c>
      <c r="B5737" s="2" t="s">
        <v>39275</v>
      </c>
      <c r="C5737" s="2" t="s">
        <v>2048</v>
      </c>
      <c r="D5737" s="2" t="s">
        <v>7342</v>
      </c>
      <c r="E5737" s="2" t="s">
        <v>39276</v>
      </c>
      <c r="F5737" s="2" t="s">
        <v>39277</v>
      </c>
      <c r="G5737" s="2" t="s">
        <v>1637</v>
      </c>
      <c r="H5737" s="2" t="s">
        <v>39278</v>
      </c>
      <c r="I5737" s="2" t="s">
        <v>39279</v>
      </c>
      <c r="J5737" s="3" t="s">
        <v>39280</v>
      </c>
      <c r="K5737" s="4">
        <v>44579</v>
      </c>
      <c r="L5737" s="3" t="s">
        <v>39281</v>
      </c>
    </row>
    <row r="5738" spans="1:12" x14ac:dyDescent="0.2">
      <c r="A5738" s="1">
        <v>5737</v>
      </c>
      <c r="B5738" s="2" t="s">
        <v>39282</v>
      </c>
      <c r="C5738" s="2" t="s">
        <v>3956</v>
      </c>
      <c r="D5738" s="2" t="s">
        <v>12560</v>
      </c>
      <c r="E5738" s="2" t="s">
        <v>39283</v>
      </c>
      <c r="F5738" s="2" t="s">
        <v>39284</v>
      </c>
      <c r="G5738" s="2" t="s">
        <v>5041</v>
      </c>
      <c r="H5738" s="2" t="s">
        <v>39285</v>
      </c>
      <c r="I5738" s="2" t="s">
        <v>39286</v>
      </c>
      <c r="J5738" s="3" t="s">
        <v>39287</v>
      </c>
      <c r="K5738" s="4">
        <v>44302</v>
      </c>
      <c r="L5738" s="3" t="s">
        <v>39288</v>
      </c>
    </row>
    <row r="5739" spans="1:12" x14ac:dyDescent="0.2">
      <c r="A5739" s="1">
        <v>5738</v>
      </c>
      <c r="B5739" s="2" t="s">
        <v>39289</v>
      </c>
      <c r="C5739" s="2" t="s">
        <v>14302</v>
      </c>
      <c r="D5739" s="2" t="s">
        <v>5609</v>
      </c>
      <c r="E5739" s="2" t="s">
        <v>39290</v>
      </c>
      <c r="F5739" s="2" t="s">
        <v>39291</v>
      </c>
      <c r="G5739" s="2" t="s">
        <v>4507</v>
      </c>
      <c r="H5739" s="2" t="s">
        <v>39292</v>
      </c>
      <c r="I5739" s="2" t="s">
        <v>39293</v>
      </c>
      <c r="J5739" s="3" t="s">
        <v>39294</v>
      </c>
      <c r="K5739" s="4">
        <v>44017</v>
      </c>
      <c r="L5739" s="3" t="s">
        <v>39295</v>
      </c>
    </row>
    <row r="5740" spans="1:12" x14ac:dyDescent="0.2">
      <c r="A5740" s="1">
        <v>5739</v>
      </c>
      <c r="B5740" s="2" t="s">
        <v>39296</v>
      </c>
      <c r="C5740" s="2" t="s">
        <v>4814</v>
      </c>
      <c r="D5740" s="2" t="s">
        <v>3277</v>
      </c>
      <c r="E5740" s="2" t="s">
        <v>39297</v>
      </c>
      <c r="F5740" s="2" t="s">
        <v>39115</v>
      </c>
      <c r="G5740" s="2" t="s">
        <v>1158</v>
      </c>
      <c r="H5740" s="2" t="s">
        <v>39298</v>
      </c>
      <c r="I5740" s="2" t="s">
        <v>39299</v>
      </c>
      <c r="J5740" s="3" t="s">
        <v>39300</v>
      </c>
      <c r="K5740" s="4">
        <v>44219</v>
      </c>
      <c r="L5740" s="3" t="s">
        <v>39301</v>
      </c>
    </row>
    <row r="5741" spans="1:12" x14ac:dyDescent="0.2">
      <c r="A5741" s="1">
        <v>5740</v>
      </c>
      <c r="B5741" s="2" t="s">
        <v>39302</v>
      </c>
      <c r="C5741" s="2" t="s">
        <v>13561</v>
      </c>
      <c r="D5741" s="2" t="s">
        <v>4413</v>
      </c>
      <c r="E5741" s="2" t="s">
        <v>39303</v>
      </c>
      <c r="F5741" s="2" t="s">
        <v>39304</v>
      </c>
      <c r="G5741" s="2" t="s">
        <v>3729</v>
      </c>
      <c r="H5741" s="2" t="s">
        <v>39305</v>
      </c>
      <c r="I5741" s="2" t="s">
        <v>39306</v>
      </c>
      <c r="J5741" s="3" t="s">
        <v>39307</v>
      </c>
      <c r="K5741" s="4">
        <v>44197</v>
      </c>
      <c r="L5741" s="3" t="s">
        <v>6516</v>
      </c>
    </row>
    <row r="5742" spans="1:12" x14ac:dyDescent="0.2">
      <c r="A5742" s="1">
        <v>5741</v>
      </c>
      <c r="B5742" s="2" t="s">
        <v>39308</v>
      </c>
      <c r="C5742" s="2" t="s">
        <v>2047</v>
      </c>
      <c r="D5742" s="2" t="s">
        <v>6805</v>
      </c>
      <c r="E5742" s="2" t="s">
        <v>39309</v>
      </c>
      <c r="F5742" s="2" t="s">
        <v>39310</v>
      </c>
      <c r="G5742" s="2" t="s">
        <v>143</v>
      </c>
      <c r="H5742" s="2" t="s">
        <v>39311</v>
      </c>
      <c r="I5742" s="2" t="s">
        <v>39312</v>
      </c>
      <c r="J5742" s="3" t="s">
        <v>39313</v>
      </c>
      <c r="K5742" s="4">
        <v>44677</v>
      </c>
      <c r="L5742" s="3" t="s">
        <v>39314</v>
      </c>
    </row>
    <row r="5743" spans="1:12" x14ac:dyDescent="0.2">
      <c r="A5743" s="1">
        <v>5742</v>
      </c>
      <c r="B5743" s="2" t="s">
        <v>39315</v>
      </c>
      <c r="C5743" s="2" t="s">
        <v>6852</v>
      </c>
      <c r="D5743" s="2" t="s">
        <v>27937</v>
      </c>
      <c r="E5743" s="2" t="s">
        <v>39316</v>
      </c>
      <c r="F5743" s="2" t="s">
        <v>14631</v>
      </c>
      <c r="G5743" s="2" t="s">
        <v>9747</v>
      </c>
      <c r="H5743" s="2" t="s">
        <v>39317</v>
      </c>
      <c r="I5743" s="2" t="s">
        <v>39318</v>
      </c>
      <c r="J5743" s="3" t="s">
        <v>39319</v>
      </c>
      <c r="K5743" s="4">
        <v>44710</v>
      </c>
      <c r="L5743" s="3" t="s">
        <v>39320</v>
      </c>
    </row>
    <row r="5744" spans="1:12" x14ac:dyDescent="0.2">
      <c r="A5744" s="1">
        <v>5743</v>
      </c>
      <c r="B5744" s="2" t="s">
        <v>39321</v>
      </c>
      <c r="C5744" s="2" t="s">
        <v>992</v>
      </c>
      <c r="D5744" s="2" t="s">
        <v>1343</v>
      </c>
      <c r="E5744" s="2" t="s">
        <v>39322</v>
      </c>
      <c r="F5744" s="2" t="s">
        <v>39323</v>
      </c>
      <c r="G5744" s="2" t="s">
        <v>3896</v>
      </c>
      <c r="H5744" s="2" t="s">
        <v>39324</v>
      </c>
      <c r="I5744" s="2" t="s">
        <v>39325</v>
      </c>
      <c r="J5744" s="3" t="s">
        <v>39326</v>
      </c>
      <c r="K5744" s="4">
        <v>44167</v>
      </c>
      <c r="L5744" s="3" t="s">
        <v>39327</v>
      </c>
    </row>
    <row r="5745" spans="1:12" x14ac:dyDescent="0.2">
      <c r="A5745" s="1">
        <v>5744</v>
      </c>
      <c r="B5745" s="2" t="s">
        <v>39328</v>
      </c>
      <c r="C5745" s="2" t="s">
        <v>631</v>
      </c>
      <c r="D5745" s="2" t="s">
        <v>11588</v>
      </c>
      <c r="E5745" s="2" t="s">
        <v>39329</v>
      </c>
      <c r="F5745" s="2" t="s">
        <v>39330</v>
      </c>
      <c r="G5745" s="2" t="s">
        <v>320</v>
      </c>
      <c r="H5745" s="2" t="s">
        <v>39331</v>
      </c>
      <c r="I5745" s="2">
        <f>1-985-765-77</f>
        <v>-1826</v>
      </c>
      <c r="J5745" s="3" t="s">
        <v>39332</v>
      </c>
      <c r="K5745" s="4">
        <v>43954</v>
      </c>
      <c r="L5745" s="3" t="s">
        <v>39333</v>
      </c>
    </row>
    <row r="5746" spans="1:12" x14ac:dyDescent="0.2">
      <c r="A5746" s="1">
        <v>5745</v>
      </c>
      <c r="B5746" s="2" t="s">
        <v>39334</v>
      </c>
      <c r="C5746" s="2" t="s">
        <v>7474</v>
      </c>
      <c r="D5746" s="2" t="s">
        <v>12498</v>
      </c>
      <c r="E5746" s="2" t="s">
        <v>39335</v>
      </c>
      <c r="F5746" s="2" t="s">
        <v>39336</v>
      </c>
      <c r="G5746" s="2" t="s">
        <v>3055</v>
      </c>
      <c r="H5746" s="2" t="s">
        <v>39337</v>
      </c>
      <c r="I5746" s="2" t="s">
        <v>39338</v>
      </c>
      <c r="J5746" s="3" t="s">
        <v>39339</v>
      </c>
      <c r="K5746" s="4">
        <v>44224</v>
      </c>
      <c r="L5746" s="3" t="s">
        <v>34586</v>
      </c>
    </row>
    <row r="5747" spans="1:12" x14ac:dyDescent="0.2">
      <c r="A5747" s="1">
        <v>5746</v>
      </c>
      <c r="B5747" s="2" t="s">
        <v>39340</v>
      </c>
      <c r="C5747" s="2" t="s">
        <v>1879</v>
      </c>
      <c r="D5747" s="2" t="s">
        <v>4687</v>
      </c>
      <c r="E5747" s="2" t="s">
        <v>39341</v>
      </c>
      <c r="F5747" s="2" t="s">
        <v>18120</v>
      </c>
      <c r="G5747" s="2" t="s">
        <v>3561</v>
      </c>
      <c r="H5747" s="2" t="s">
        <v>39342</v>
      </c>
      <c r="I5747" s="2" t="s">
        <v>39343</v>
      </c>
      <c r="J5747" s="3" t="s">
        <v>39344</v>
      </c>
      <c r="K5747" s="4">
        <v>44302</v>
      </c>
      <c r="L5747" s="3" t="s">
        <v>39345</v>
      </c>
    </row>
    <row r="5748" spans="1:12" x14ac:dyDescent="0.2">
      <c r="A5748" s="1">
        <v>5747</v>
      </c>
      <c r="B5748" s="2" t="s">
        <v>39346</v>
      </c>
      <c r="C5748" s="2" t="s">
        <v>5000</v>
      </c>
      <c r="D5748" s="2" t="s">
        <v>1164</v>
      </c>
      <c r="E5748" s="2" t="s">
        <v>39347</v>
      </c>
      <c r="F5748" s="2" t="s">
        <v>39348</v>
      </c>
      <c r="G5748" s="2" t="s">
        <v>3015</v>
      </c>
      <c r="H5748" s="2" t="s">
        <v>39349</v>
      </c>
      <c r="I5748" s="2" t="s">
        <v>39350</v>
      </c>
      <c r="J5748" s="3" t="s">
        <v>39351</v>
      </c>
      <c r="K5748" s="4">
        <v>43934</v>
      </c>
      <c r="L5748" s="3" t="s">
        <v>39352</v>
      </c>
    </row>
    <row r="5749" spans="1:12" x14ac:dyDescent="0.2">
      <c r="A5749" s="1">
        <v>5748</v>
      </c>
      <c r="B5749" s="2" t="s">
        <v>39353</v>
      </c>
      <c r="C5749" s="2" t="s">
        <v>5834</v>
      </c>
      <c r="D5749" s="2" t="s">
        <v>11539</v>
      </c>
      <c r="E5749" s="2" t="s">
        <v>39354</v>
      </c>
      <c r="F5749" s="2" t="s">
        <v>9782</v>
      </c>
      <c r="G5749" s="2" t="s">
        <v>3561</v>
      </c>
      <c r="H5749" s="2">
        <v>1991411113</v>
      </c>
      <c r="I5749" s="2" t="s">
        <v>39355</v>
      </c>
      <c r="J5749" s="3" t="s">
        <v>39356</v>
      </c>
      <c r="K5749" s="4">
        <v>44030</v>
      </c>
      <c r="L5749" s="3" t="s">
        <v>39357</v>
      </c>
    </row>
    <row r="5750" spans="1:12" x14ac:dyDescent="0.2">
      <c r="A5750" s="1">
        <v>5749</v>
      </c>
      <c r="B5750" s="2" t="s">
        <v>39358</v>
      </c>
      <c r="C5750" s="2" t="s">
        <v>14763</v>
      </c>
      <c r="D5750" s="2" t="s">
        <v>1409</v>
      </c>
      <c r="E5750" s="2" t="s">
        <v>39359</v>
      </c>
      <c r="F5750" s="2" t="s">
        <v>39360</v>
      </c>
      <c r="G5750" s="2" t="s">
        <v>301</v>
      </c>
      <c r="H5750" s="2" t="s">
        <v>39361</v>
      </c>
      <c r="I5750" s="2">
        <f>1-105-248-807</f>
        <v>-1159</v>
      </c>
      <c r="J5750" s="3" t="s">
        <v>39362</v>
      </c>
      <c r="K5750" s="4">
        <v>43875</v>
      </c>
      <c r="L5750" s="3" t="s">
        <v>39363</v>
      </c>
    </row>
    <row r="5751" spans="1:12" x14ac:dyDescent="0.2">
      <c r="A5751" s="1">
        <v>5750</v>
      </c>
      <c r="B5751" s="2" t="s">
        <v>39364</v>
      </c>
      <c r="C5751" s="2" t="s">
        <v>728</v>
      </c>
      <c r="D5751" s="2" t="s">
        <v>3385</v>
      </c>
      <c r="E5751" s="2" t="s">
        <v>39365</v>
      </c>
      <c r="F5751" s="2" t="s">
        <v>39366</v>
      </c>
      <c r="G5751" s="2" t="s">
        <v>501</v>
      </c>
      <c r="H5751" s="2" t="s">
        <v>39367</v>
      </c>
      <c r="I5751" s="2" t="s">
        <v>39368</v>
      </c>
      <c r="J5751" s="3" t="s">
        <v>39369</v>
      </c>
      <c r="K5751" s="4">
        <v>44345</v>
      </c>
      <c r="L5751" s="3" t="s">
        <v>39370</v>
      </c>
    </row>
    <row r="5752" spans="1:12" x14ac:dyDescent="0.2">
      <c r="A5752" s="1">
        <v>5751</v>
      </c>
      <c r="B5752" s="2" t="s">
        <v>39371</v>
      </c>
      <c r="C5752" s="2" t="s">
        <v>149</v>
      </c>
      <c r="D5752" s="2" t="s">
        <v>3166</v>
      </c>
      <c r="E5752" s="2" t="s">
        <v>39372</v>
      </c>
      <c r="F5752" s="2" t="s">
        <v>39373</v>
      </c>
      <c r="G5752" s="2" t="s">
        <v>6042</v>
      </c>
      <c r="H5752" s="2" t="s">
        <v>39374</v>
      </c>
      <c r="I5752" s="2" t="s">
        <v>39375</v>
      </c>
      <c r="J5752" s="3" t="s">
        <v>39376</v>
      </c>
      <c r="K5752" s="4">
        <v>44311</v>
      </c>
      <c r="L5752" s="3" t="s">
        <v>17179</v>
      </c>
    </row>
    <row r="5753" spans="1:12" x14ac:dyDescent="0.2">
      <c r="A5753" s="1">
        <v>5752</v>
      </c>
      <c r="B5753" s="2" t="s">
        <v>39377</v>
      </c>
      <c r="C5753" s="2" t="s">
        <v>1064</v>
      </c>
      <c r="D5753" s="2" t="s">
        <v>2162</v>
      </c>
      <c r="E5753" s="2" t="s">
        <v>39378</v>
      </c>
      <c r="F5753" s="2" t="s">
        <v>39379</v>
      </c>
      <c r="G5753" s="2" t="s">
        <v>3116</v>
      </c>
      <c r="H5753" s="2">
        <v>7190113495</v>
      </c>
      <c r="I5753" s="2" t="s">
        <v>39380</v>
      </c>
      <c r="J5753" s="3" t="s">
        <v>39381</v>
      </c>
      <c r="K5753" s="4">
        <v>44344</v>
      </c>
      <c r="L5753" s="3" t="s">
        <v>39382</v>
      </c>
    </row>
    <row r="5754" spans="1:12" x14ac:dyDescent="0.2">
      <c r="A5754" s="1">
        <v>5753</v>
      </c>
      <c r="B5754" s="2" t="s">
        <v>39383</v>
      </c>
      <c r="C5754" s="2" t="s">
        <v>186</v>
      </c>
      <c r="D5754" s="2" t="s">
        <v>2442</v>
      </c>
      <c r="E5754" s="2" t="s">
        <v>39384</v>
      </c>
      <c r="F5754" s="2" t="s">
        <v>39385</v>
      </c>
      <c r="G5754" s="2" t="s">
        <v>1524</v>
      </c>
      <c r="H5754" s="2" t="s">
        <v>39386</v>
      </c>
      <c r="I5754" s="2" t="s">
        <v>39387</v>
      </c>
      <c r="J5754" s="3" t="s">
        <v>39388</v>
      </c>
      <c r="K5754" s="4">
        <v>44335</v>
      </c>
      <c r="L5754" s="3" t="s">
        <v>18296</v>
      </c>
    </row>
    <row r="5755" spans="1:12" x14ac:dyDescent="0.2">
      <c r="A5755" s="1">
        <v>5754</v>
      </c>
      <c r="B5755" s="2" t="s">
        <v>39389</v>
      </c>
      <c r="C5755" s="2" t="s">
        <v>5038</v>
      </c>
      <c r="D5755" s="2" t="s">
        <v>7129</v>
      </c>
      <c r="E5755" s="2" t="s">
        <v>39390</v>
      </c>
      <c r="F5755" s="2" t="s">
        <v>39391</v>
      </c>
      <c r="G5755" s="2" t="s">
        <v>2403</v>
      </c>
      <c r="H5755" s="2" t="s">
        <v>39392</v>
      </c>
      <c r="I5755" s="2" t="s">
        <v>39393</v>
      </c>
      <c r="J5755" s="3" t="s">
        <v>39394</v>
      </c>
      <c r="K5755" s="4">
        <v>44096</v>
      </c>
      <c r="L5755" s="3" t="s">
        <v>39395</v>
      </c>
    </row>
    <row r="5756" spans="1:12" x14ac:dyDescent="0.2">
      <c r="A5756" s="1">
        <v>5755</v>
      </c>
      <c r="B5756" s="2" t="s">
        <v>39396</v>
      </c>
      <c r="C5756" s="2" t="s">
        <v>5221</v>
      </c>
      <c r="D5756" s="2" t="s">
        <v>12997</v>
      </c>
      <c r="E5756" s="2" t="s">
        <v>39397</v>
      </c>
      <c r="F5756" s="2" t="s">
        <v>39398</v>
      </c>
      <c r="G5756" s="2" t="s">
        <v>511</v>
      </c>
      <c r="H5756" s="2" t="s">
        <v>39399</v>
      </c>
      <c r="I5756" s="2" t="s">
        <v>39400</v>
      </c>
      <c r="J5756" s="3" t="s">
        <v>39401</v>
      </c>
      <c r="K5756" s="4">
        <v>44661</v>
      </c>
      <c r="L5756" s="3" t="s">
        <v>10980</v>
      </c>
    </row>
    <row r="5757" spans="1:12" x14ac:dyDescent="0.2">
      <c r="A5757" s="1">
        <v>5756</v>
      </c>
      <c r="B5757" s="2" t="s">
        <v>39402</v>
      </c>
      <c r="C5757" s="2" t="s">
        <v>4567</v>
      </c>
      <c r="D5757" s="2" t="s">
        <v>9330</v>
      </c>
      <c r="E5757" s="2" t="s">
        <v>39403</v>
      </c>
      <c r="F5757" s="2" t="s">
        <v>39404</v>
      </c>
      <c r="G5757" s="2" t="s">
        <v>2963</v>
      </c>
      <c r="H5757" s="2" t="s">
        <v>39405</v>
      </c>
      <c r="I5757" s="2" t="s">
        <v>39406</v>
      </c>
      <c r="J5757" s="3" t="s">
        <v>39407</v>
      </c>
      <c r="K5757" s="4">
        <v>44613</v>
      </c>
      <c r="L5757" s="3" t="s">
        <v>39408</v>
      </c>
    </row>
    <row r="5758" spans="1:12" x14ac:dyDescent="0.2">
      <c r="A5758" s="1">
        <v>5757</v>
      </c>
      <c r="B5758" s="2" t="s">
        <v>39409</v>
      </c>
      <c r="C5758" s="2" t="s">
        <v>50</v>
      </c>
      <c r="D5758" s="2" t="s">
        <v>3893</v>
      </c>
      <c r="E5758" s="2" t="s">
        <v>37749</v>
      </c>
      <c r="F5758" s="2" t="s">
        <v>39410</v>
      </c>
      <c r="G5758" s="2" t="s">
        <v>9747</v>
      </c>
      <c r="H5758" s="2" t="s">
        <v>39411</v>
      </c>
      <c r="I5758" s="2">
        <v>848769988</v>
      </c>
      <c r="J5758" s="3" t="s">
        <v>39412</v>
      </c>
      <c r="K5758" s="4">
        <v>44195</v>
      </c>
      <c r="L5758" s="3" t="s">
        <v>39413</v>
      </c>
    </row>
    <row r="5759" spans="1:12" x14ac:dyDescent="0.2">
      <c r="A5759" s="1">
        <v>5758</v>
      </c>
      <c r="B5759" s="2" t="s">
        <v>39414</v>
      </c>
      <c r="C5759" s="2" t="s">
        <v>443</v>
      </c>
      <c r="D5759" s="2" t="s">
        <v>8711</v>
      </c>
      <c r="E5759" s="2" t="s">
        <v>39415</v>
      </c>
      <c r="F5759" s="2" t="s">
        <v>19648</v>
      </c>
      <c r="G5759" s="2" t="s">
        <v>1552</v>
      </c>
      <c r="H5759" s="2" t="s">
        <v>39416</v>
      </c>
      <c r="I5759" s="2" t="s">
        <v>39417</v>
      </c>
      <c r="J5759" s="3" t="s">
        <v>39418</v>
      </c>
      <c r="K5759" s="4">
        <v>43988</v>
      </c>
      <c r="L5759" s="3" t="s">
        <v>39419</v>
      </c>
    </row>
    <row r="5760" spans="1:12" x14ac:dyDescent="0.2">
      <c r="A5760" s="1">
        <v>5759</v>
      </c>
      <c r="B5760" s="2" t="s">
        <v>39420</v>
      </c>
      <c r="C5760" s="2" t="s">
        <v>4870</v>
      </c>
      <c r="D5760" s="2" t="s">
        <v>842</v>
      </c>
      <c r="E5760" s="2" t="s">
        <v>3566</v>
      </c>
      <c r="F5760" s="2" t="s">
        <v>39421</v>
      </c>
      <c r="G5760" s="2" t="s">
        <v>6294</v>
      </c>
      <c r="H5760" s="2" t="s">
        <v>39422</v>
      </c>
      <c r="I5760" s="2" t="s">
        <v>39423</v>
      </c>
      <c r="J5760" s="3" t="s">
        <v>39424</v>
      </c>
      <c r="K5760" s="4">
        <v>44216</v>
      </c>
      <c r="L5760" s="3" t="s">
        <v>5396</v>
      </c>
    </row>
    <row r="5761" spans="1:12" x14ac:dyDescent="0.2">
      <c r="A5761" s="1">
        <v>5760</v>
      </c>
      <c r="B5761" s="2" t="s">
        <v>39425</v>
      </c>
      <c r="C5761" s="2" t="s">
        <v>8909</v>
      </c>
      <c r="D5761" s="2" t="s">
        <v>11421</v>
      </c>
      <c r="E5761" s="2" t="s">
        <v>39426</v>
      </c>
      <c r="F5761" s="2" t="s">
        <v>39427</v>
      </c>
      <c r="G5761" s="2" t="s">
        <v>1195</v>
      </c>
      <c r="H5761" s="2" t="s">
        <v>39428</v>
      </c>
      <c r="I5761" s="2" t="s">
        <v>39429</v>
      </c>
      <c r="J5761" s="3" t="s">
        <v>39430</v>
      </c>
      <c r="K5761" s="4">
        <v>44500</v>
      </c>
      <c r="L5761" s="3" t="s">
        <v>39431</v>
      </c>
    </row>
    <row r="5762" spans="1:12" x14ac:dyDescent="0.2">
      <c r="A5762" s="1">
        <v>5761</v>
      </c>
      <c r="B5762" s="2" t="s">
        <v>39432</v>
      </c>
      <c r="C5762" s="2" t="s">
        <v>7451</v>
      </c>
      <c r="D5762" s="2" t="s">
        <v>7318</v>
      </c>
      <c r="E5762" s="2" t="s">
        <v>39433</v>
      </c>
      <c r="F5762" s="2" t="s">
        <v>39434</v>
      </c>
      <c r="G5762" s="2" t="s">
        <v>217</v>
      </c>
      <c r="H5762" s="2" t="s">
        <v>39435</v>
      </c>
      <c r="I5762" s="2" t="s">
        <v>39436</v>
      </c>
      <c r="J5762" s="3" t="s">
        <v>39437</v>
      </c>
      <c r="K5762" s="4">
        <v>43921</v>
      </c>
      <c r="L5762" s="3" t="s">
        <v>39438</v>
      </c>
    </row>
    <row r="5763" spans="1:12" x14ac:dyDescent="0.2">
      <c r="A5763" s="1">
        <v>5762</v>
      </c>
      <c r="B5763" s="2" t="s">
        <v>39439</v>
      </c>
      <c r="C5763" s="2" t="s">
        <v>15856</v>
      </c>
      <c r="D5763" s="2" t="s">
        <v>168</v>
      </c>
      <c r="E5763" s="2" t="s">
        <v>39440</v>
      </c>
      <c r="F5763" s="2" t="s">
        <v>37503</v>
      </c>
      <c r="G5763" s="2" t="s">
        <v>3568</v>
      </c>
      <c r="H5763" s="2">
        <f>1-579-797-9309</f>
        <v>-10684</v>
      </c>
      <c r="I5763" s="2" t="s">
        <v>39441</v>
      </c>
      <c r="J5763" s="3" t="s">
        <v>39442</v>
      </c>
      <c r="K5763" s="4">
        <v>44285</v>
      </c>
      <c r="L5763" s="3" t="s">
        <v>39443</v>
      </c>
    </row>
    <row r="5764" spans="1:12" x14ac:dyDescent="0.2">
      <c r="A5764" s="1">
        <v>5763</v>
      </c>
      <c r="B5764" s="2" t="s">
        <v>39444</v>
      </c>
      <c r="C5764" s="2" t="s">
        <v>7018</v>
      </c>
      <c r="D5764" s="2" t="s">
        <v>18666</v>
      </c>
      <c r="E5764" s="2" t="s">
        <v>39445</v>
      </c>
      <c r="F5764" s="2" t="s">
        <v>39446</v>
      </c>
      <c r="G5764" s="2" t="s">
        <v>1627</v>
      </c>
      <c r="H5764" s="2" t="s">
        <v>39447</v>
      </c>
      <c r="I5764" s="2" t="s">
        <v>39448</v>
      </c>
      <c r="J5764" s="3" t="s">
        <v>39449</v>
      </c>
      <c r="K5764" s="4">
        <v>44115</v>
      </c>
      <c r="L5764" s="3" t="s">
        <v>39450</v>
      </c>
    </row>
    <row r="5765" spans="1:12" x14ac:dyDescent="0.2">
      <c r="A5765" s="1">
        <v>5764</v>
      </c>
      <c r="B5765" s="5" t="s">
        <v>39451</v>
      </c>
      <c r="C5765" s="2" t="s">
        <v>5707</v>
      </c>
      <c r="D5765" s="2" t="s">
        <v>3781</v>
      </c>
      <c r="E5765" s="2" t="s">
        <v>14140</v>
      </c>
      <c r="F5765" s="2" t="s">
        <v>39452</v>
      </c>
      <c r="G5765" s="2" t="s">
        <v>64</v>
      </c>
      <c r="H5765" s="2" t="s">
        <v>39453</v>
      </c>
      <c r="I5765" s="2" t="s">
        <v>39454</v>
      </c>
      <c r="J5765" s="3" t="s">
        <v>39455</v>
      </c>
      <c r="K5765" s="4">
        <v>44050</v>
      </c>
      <c r="L5765" s="3" t="s">
        <v>39456</v>
      </c>
    </row>
    <row r="5766" spans="1:12" x14ac:dyDescent="0.2">
      <c r="A5766" s="1">
        <v>5765</v>
      </c>
      <c r="B5766" s="2" t="s">
        <v>39457</v>
      </c>
      <c r="C5766" s="2" t="s">
        <v>5819</v>
      </c>
      <c r="D5766" s="2" t="s">
        <v>3878</v>
      </c>
      <c r="E5766" s="2" t="s">
        <v>39458</v>
      </c>
      <c r="F5766" s="2" t="s">
        <v>39459</v>
      </c>
      <c r="G5766" s="2" t="s">
        <v>3534</v>
      </c>
      <c r="H5766" s="2" t="s">
        <v>39460</v>
      </c>
      <c r="I5766" s="2">
        <f>1-390-148-396</f>
        <v>-933</v>
      </c>
      <c r="J5766" s="3" t="s">
        <v>39461</v>
      </c>
      <c r="K5766" s="4">
        <v>44304</v>
      </c>
      <c r="L5766" s="3" t="s">
        <v>39462</v>
      </c>
    </row>
    <row r="5767" spans="1:12" x14ac:dyDescent="0.2">
      <c r="A5767" s="1">
        <v>5766</v>
      </c>
      <c r="B5767" s="2" t="s">
        <v>39463</v>
      </c>
      <c r="C5767" s="2" t="s">
        <v>16544</v>
      </c>
      <c r="D5767" s="2" t="s">
        <v>39464</v>
      </c>
      <c r="E5767" s="2" t="s">
        <v>39465</v>
      </c>
      <c r="F5767" s="2" t="s">
        <v>39466</v>
      </c>
      <c r="G5767" s="2" t="s">
        <v>5328</v>
      </c>
      <c r="H5767" s="2" t="s">
        <v>39467</v>
      </c>
      <c r="I5767" s="2" t="s">
        <v>39468</v>
      </c>
      <c r="J5767" s="3" t="s">
        <v>39469</v>
      </c>
      <c r="K5767" s="4">
        <v>44309</v>
      </c>
      <c r="L5767" s="3" t="s">
        <v>39470</v>
      </c>
    </row>
    <row r="5768" spans="1:12" x14ac:dyDescent="0.2">
      <c r="A5768" s="1">
        <v>5767</v>
      </c>
      <c r="B5768" s="2" t="s">
        <v>39471</v>
      </c>
      <c r="C5768" s="2" t="s">
        <v>9112</v>
      </c>
      <c r="D5768" s="2" t="s">
        <v>454</v>
      </c>
      <c r="E5768" s="2" t="s">
        <v>39472</v>
      </c>
      <c r="F5768" s="2" t="s">
        <v>39473</v>
      </c>
      <c r="G5768" s="2" t="s">
        <v>1552</v>
      </c>
      <c r="H5768" s="2" t="s">
        <v>39474</v>
      </c>
      <c r="I5768" s="2" t="s">
        <v>39475</v>
      </c>
      <c r="J5768" s="3" t="s">
        <v>39476</v>
      </c>
      <c r="K5768" s="4">
        <v>44126</v>
      </c>
      <c r="L5768" s="3" t="s">
        <v>39477</v>
      </c>
    </row>
    <row r="5769" spans="1:12" x14ac:dyDescent="0.2">
      <c r="A5769" s="1">
        <v>5768</v>
      </c>
      <c r="B5769" s="2" t="s">
        <v>39478</v>
      </c>
      <c r="C5769" s="2" t="s">
        <v>346</v>
      </c>
      <c r="D5769" s="2" t="s">
        <v>3012</v>
      </c>
      <c r="E5769" s="2" t="s">
        <v>39479</v>
      </c>
      <c r="F5769" s="2" t="s">
        <v>39480</v>
      </c>
      <c r="G5769" s="2" t="s">
        <v>4010</v>
      </c>
      <c r="H5769" s="2" t="s">
        <v>39481</v>
      </c>
      <c r="I5769" s="2" t="s">
        <v>39482</v>
      </c>
      <c r="J5769" s="3" t="s">
        <v>39483</v>
      </c>
      <c r="K5769" s="4">
        <v>44521</v>
      </c>
      <c r="L5769" s="3" t="s">
        <v>18137</v>
      </c>
    </row>
    <row r="5770" spans="1:12" x14ac:dyDescent="0.2">
      <c r="A5770" s="1">
        <v>5769</v>
      </c>
      <c r="B5770" s="2" t="s">
        <v>39484</v>
      </c>
      <c r="C5770" s="2" t="s">
        <v>2743</v>
      </c>
      <c r="D5770" s="2" t="s">
        <v>8853</v>
      </c>
      <c r="E5770" s="2" t="s">
        <v>39485</v>
      </c>
      <c r="F5770" s="2" t="s">
        <v>39486</v>
      </c>
      <c r="G5770" s="2" t="s">
        <v>806</v>
      </c>
      <c r="H5770" s="2" t="s">
        <v>39487</v>
      </c>
      <c r="I5770" s="2" t="s">
        <v>39488</v>
      </c>
      <c r="J5770" s="3" t="s">
        <v>39489</v>
      </c>
      <c r="K5770" s="4">
        <v>43833</v>
      </c>
      <c r="L5770" s="3" t="s">
        <v>22886</v>
      </c>
    </row>
    <row r="5771" spans="1:12" x14ac:dyDescent="0.2">
      <c r="A5771" s="1">
        <v>5770</v>
      </c>
      <c r="B5771" s="2" t="s">
        <v>39490</v>
      </c>
      <c r="C5771" s="2" t="s">
        <v>158</v>
      </c>
      <c r="D5771" s="2" t="s">
        <v>4301</v>
      </c>
      <c r="E5771" s="2" t="s">
        <v>39491</v>
      </c>
      <c r="F5771" s="2" t="s">
        <v>39492</v>
      </c>
      <c r="G5771" s="2" t="s">
        <v>1140</v>
      </c>
      <c r="H5771" s="2" t="s">
        <v>39493</v>
      </c>
      <c r="I5771" s="2" t="s">
        <v>39494</v>
      </c>
      <c r="J5771" s="3" t="s">
        <v>39495</v>
      </c>
      <c r="K5771" s="4">
        <v>44088</v>
      </c>
      <c r="L5771" s="3" t="s">
        <v>39496</v>
      </c>
    </row>
    <row r="5772" spans="1:12" x14ac:dyDescent="0.2">
      <c r="A5772" s="1">
        <v>5771</v>
      </c>
      <c r="B5772" s="2" t="s">
        <v>39497</v>
      </c>
      <c r="C5772" s="2" t="s">
        <v>2086</v>
      </c>
      <c r="D5772" s="2" t="s">
        <v>5639</v>
      </c>
      <c r="E5772" s="2" t="s">
        <v>39498</v>
      </c>
      <c r="F5772" s="2" t="s">
        <v>8727</v>
      </c>
      <c r="G5772" s="2" t="s">
        <v>1041</v>
      </c>
      <c r="H5772" s="2" t="s">
        <v>39499</v>
      </c>
      <c r="I5772" s="2" t="s">
        <v>39500</v>
      </c>
      <c r="J5772" s="3" t="s">
        <v>39501</v>
      </c>
      <c r="K5772" s="4">
        <v>44400</v>
      </c>
      <c r="L5772" s="3" t="s">
        <v>39502</v>
      </c>
    </row>
    <row r="5773" spans="1:12" x14ac:dyDescent="0.2">
      <c r="A5773" s="1">
        <v>5772</v>
      </c>
      <c r="B5773" s="2" t="s">
        <v>39503</v>
      </c>
      <c r="C5773" s="2" t="s">
        <v>5668</v>
      </c>
      <c r="D5773" s="2" t="s">
        <v>9330</v>
      </c>
      <c r="E5773" s="2" t="s">
        <v>39504</v>
      </c>
      <c r="F5773" s="2" t="s">
        <v>39505</v>
      </c>
      <c r="G5773" s="2" t="s">
        <v>11135</v>
      </c>
      <c r="H5773" s="2" t="s">
        <v>39506</v>
      </c>
      <c r="I5773" s="2" t="s">
        <v>39507</v>
      </c>
      <c r="J5773" s="3" t="s">
        <v>39508</v>
      </c>
      <c r="K5773" s="4">
        <v>44423</v>
      </c>
      <c r="L5773" s="3" t="s">
        <v>10733</v>
      </c>
    </row>
    <row r="5774" spans="1:12" x14ac:dyDescent="0.2">
      <c r="A5774" s="1">
        <v>5773</v>
      </c>
      <c r="B5774" s="2" t="s">
        <v>39509</v>
      </c>
      <c r="C5774" s="2" t="s">
        <v>766</v>
      </c>
      <c r="D5774" s="2" t="s">
        <v>3549</v>
      </c>
      <c r="E5774" s="2" t="s">
        <v>15605</v>
      </c>
      <c r="F5774" s="2" t="s">
        <v>39510</v>
      </c>
      <c r="G5774" s="2" t="s">
        <v>2317</v>
      </c>
      <c r="H5774" s="2" t="s">
        <v>39511</v>
      </c>
      <c r="I5774" s="2" t="s">
        <v>39512</v>
      </c>
      <c r="J5774" s="3" t="s">
        <v>39513</v>
      </c>
      <c r="K5774" s="4">
        <v>44235</v>
      </c>
      <c r="L5774" s="3" t="s">
        <v>39514</v>
      </c>
    </row>
    <row r="5775" spans="1:12" x14ac:dyDescent="0.2">
      <c r="A5775" s="1">
        <v>5774</v>
      </c>
      <c r="B5775" s="2" t="s">
        <v>39515</v>
      </c>
      <c r="C5775" s="2" t="s">
        <v>6080</v>
      </c>
      <c r="D5775" s="2" t="s">
        <v>5016</v>
      </c>
      <c r="E5775" s="2" t="s">
        <v>35851</v>
      </c>
      <c r="F5775" s="2" t="s">
        <v>39516</v>
      </c>
      <c r="G5775" s="2" t="s">
        <v>1140</v>
      </c>
      <c r="H5775" s="2" t="s">
        <v>39517</v>
      </c>
      <c r="I5775" s="2">
        <v>4789416814</v>
      </c>
      <c r="J5775" s="3" t="s">
        <v>39518</v>
      </c>
      <c r="K5775" s="4">
        <v>44225</v>
      </c>
      <c r="L5775" s="3" t="s">
        <v>39519</v>
      </c>
    </row>
    <row r="5776" spans="1:12" x14ac:dyDescent="0.2">
      <c r="A5776" s="1">
        <v>5775</v>
      </c>
      <c r="B5776" s="2" t="s">
        <v>39520</v>
      </c>
      <c r="C5776" s="2" t="s">
        <v>1879</v>
      </c>
      <c r="D5776" s="2" t="s">
        <v>6418</v>
      </c>
      <c r="E5776" s="2" t="s">
        <v>39521</v>
      </c>
      <c r="F5776" s="2" t="s">
        <v>39522</v>
      </c>
      <c r="G5776" s="2" t="s">
        <v>378</v>
      </c>
      <c r="H5776" s="2" t="s">
        <v>39523</v>
      </c>
      <c r="I5776" s="2" t="s">
        <v>39524</v>
      </c>
      <c r="J5776" s="3" t="s">
        <v>39525</v>
      </c>
      <c r="K5776" s="4">
        <v>44466</v>
      </c>
      <c r="L5776" s="3" t="s">
        <v>39526</v>
      </c>
    </row>
    <row r="5777" spans="1:12" x14ac:dyDescent="0.2">
      <c r="A5777" s="1">
        <v>5776</v>
      </c>
      <c r="B5777" s="2" t="s">
        <v>39527</v>
      </c>
      <c r="C5777" s="2" t="s">
        <v>6555</v>
      </c>
      <c r="D5777" s="2" t="s">
        <v>4301</v>
      </c>
      <c r="E5777" s="2" t="s">
        <v>24149</v>
      </c>
      <c r="F5777" s="2" t="s">
        <v>39528</v>
      </c>
      <c r="G5777" s="2" t="s">
        <v>1618</v>
      </c>
      <c r="H5777" s="2">
        <v>3849212106</v>
      </c>
      <c r="I5777" s="2" t="s">
        <v>39529</v>
      </c>
      <c r="J5777" s="3" t="s">
        <v>39530</v>
      </c>
      <c r="K5777" s="4">
        <v>44481</v>
      </c>
      <c r="L5777" s="3" t="s">
        <v>4103</v>
      </c>
    </row>
    <row r="5778" spans="1:12" x14ac:dyDescent="0.2">
      <c r="A5778" s="1">
        <v>5777</v>
      </c>
      <c r="B5778" s="2" t="s">
        <v>39531</v>
      </c>
      <c r="C5778" s="2" t="s">
        <v>12471</v>
      </c>
      <c r="D5778" s="2" t="s">
        <v>11588</v>
      </c>
      <c r="E5778" s="2" t="s">
        <v>12928</v>
      </c>
      <c r="F5778" s="2" t="s">
        <v>39532</v>
      </c>
      <c r="G5778" s="2" t="s">
        <v>599</v>
      </c>
      <c r="H5778" s="2">
        <f>1-200-709-9983</f>
        <v>-10891</v>
      </c>
      <c r="I5778" s="2" t="s">
        <v>39533</v>
      </c>
      <c r="J5778" s="3" t="s">
        <v>39534</v>
      </c>
      <c r="K5778" s="4">
        <v>44322</v>
      </c>
      <c r="L5778" s="3" t="s">
        <v>39535</v>
      </c>
    </row>
    <row r="5779" spans="1:12" x14ac:dyDescent="0.2">
      <c r="A5779" s="1">
        <v>5778</v>
      </c>
      <c r="B5779" s="2" t="s">
        <v>39536</v>
      </c>
      <c r="C5779" s="2" t="s">
        <v>7488</v>
      </c>
      <c r="D5779" s="2" t="s">
        <v>2304</v>
      </c>
      <c r="E5779" s="2" t="s">
        <v>39537</v>
      </c>
      <c r="F5779" s="2" t="s">
        <v>39538</v>
      </c>
      <c r="G5779" s="2" t="s">
        <v>476</v>
      </c>
      <c r="H5779" s="2" t="s">
        <v>39539</v>
      </c>
      <c r="I5779" s="2" t="s">
        <v>39540</v>
      </c>
      <c r="J5779" s="3" t="s">
        <v>39541</v>
      </c>
      <c r="K5779" s="4">
        <v>44613</v>
      </c>
      <c r="L5779" s="3" t="s">
        <v>611</v>
      </c>
    </row>
    <row r="5780" spans="1:12" x14ac:dyDescent="0.2">
      <c r="A5780" s="1">
        <v>5779</v>
      </c>
      <c r="B5780" s="2" t="s">
        <v>39542</v>
      </c>
      <c r="C5780" s="2" t="s">
        <v>19811</v>
      </c>
      <c r="D5780" s="2" t="s">
        <v>3166</v>
      </c>
      <c r="E5780" s="2" t="s">
        <v>39543</v>
      </c>
      <c r="F5780" s="2" t="s">
        <v>39544</v>
      </c>
      <c r="G5780" s="2" t="s">
        <v>54</v>
      </c>
      <c r="H5780" s="2" t="s">
        <v>39545</v>
      </c>
      <c r="I5780" s="2" t="s">
        <v>39546</v>
      </c>
      <c r="J5780" s="3" t="s">
        <v>39547</v>
      </c>
      <c r="K5780" s="4">
        <v>44264</v>
      </c>
      <c r="L5780" s="3" t="s">
        <v>39548</v>
      </c>
    </row>
    <row r="5781" spans="1:12" x14ac:dyDescent="0.2">
      <c r="A5781" s="1">
        <v>5780</v>
      </c>
      <c r="B5781" s="2" t="s">
        <v>39549</v>
      </c>
      <c r="C5781" s="2" t="s">
        <v>1597</v>
      </c>
      <c r="D5781" s="2" t="s">
        <v>17271</v>
      </c>
      <c r="E5781" s="2" t="s">
        <v>39550</v>
      </c>
      <c r="F5781" s="2" t="s">
        <v>39551</v>
      </c>
      <c r="G5781" s="2" t="s">
        <v>835</v>
      </c>
      <c r="H5781" s="2" t="s">
        <v>39552</v>
      </c>
      <c r="I5781" s="2" t="s">
        <v>39553</v>
      </c>
      <c r="J5781" s="3" t="s">
        <v>39554</v>
      </c>
      <c r="K5781" s="4">
        <v>44074</v>
      </c>
      <c r="L5781" s="3" t="s">
        <v>39555</v>
      </c>
    </row>
    <row r="5782" spans="1:12" x14ac:dyDescent="0.2">
      <c r="A5782" s="1">
        <v>5781</v>
      </c>
      <c r="B5782" s="2" t="s">
        <v>39556</v>
      </c>
      <c r="C5782" s="2" t="s">
        <v>6873</v>
      </c>
      <c r="D5782" s="2" t="s">
        <v>21244</v>
      </c>
      <c r="E5782" s="2" t="s">
        <v>39557</v>
      </c>
      <c r="F5782" s="2" t="s">
        <v>39558</v>
      </c>
      <c r="G5782" s="2" t="s">
        <v>3055</v>
      </c>
      <c r="H5782" s="2" t="s">
        <v>39559</v>
      </c>
      <c r="I5782" s="2" t="s">
        <v>39560</v>
      </c>
      <c r="J5782" s="3" t="s">
        <v>39561</v>
      </c>
      <c r="K5782" s="4">
        <v>44039</v>
      </c>
      <c r="L5782" s="3" t="s">
        <v>39562</v>
      </c>
    </row>
    <row r="5783" spans="1:12" x14ac:dyDescent="0.2">
      <c r="A5783" s="1">
        <v>5782</v>
      </c>
      <c r="B5783" s="2" t="s">
        <v>39563</v>
      </c>
      <c r="C5783" s="2" t="s">
        <v>15856</v>
      </c>
      <c r="D5783" s="2" t="s">
        <v>9309</v>
      </c>
      <c r="E5783" s="2" t="s">
        <v>39564</v>
      </c>
      <c r="F5783" s="2" t="s">
        <v>39565</v>
      </c>
      <c r="G5783" s="2" t="s">
        <v>511</v>
      </c>
      <c r="H5783" s="2" t="s">
        <v>39566</v>
      </c>
      <c r="I5783" s="2" t="s">
        <v>39567</v>
      </c>
      <c r="J5783" s="3" t="s">
        <v>39568</v>
      </c>
      <c r="K5783" s="4">
        <v>43855</v>
      </c>
      <c r="L5783" s="3" t="s">
        <v>39569</v>
      </c>
    </row>
    <row r="5784" spans="1:12" x14ac:dyDescent="0.2">
      <c r="A5784" s="1">
        <v>5783</v>
      </c>
      <c r="B5784" s="2" t="s">
        <v>39570</v>
      </c>
      <c r="C5784" s="2" t="s">
        <v>4122</v>
      </c>
      <c r="D5784" s="2" t="s">
        <v>8711</v>
      </c>
      <c r="E5784" s="2" t="s">
        <v>39571</v>
      </c>
      <c r="F5784" s="2" t="s">
        <v>39572</v>
      </c>
      <c r="G5784" s="2" t="s">
        <v>1524</v>
      </c>
      <c r="H5784" s="2" t="s">
        <v>39573</v>
      </c>
      <c r="I5784" s="2" t="s">
        <v>39574</v>
      </c>
      <c r="J5784" s="3" t="s">
        <v>39575</v>
      </c>
      <c r="K5784" s="4">
        <v>44353</v>
      </c>
      <c r="L5784" s="3" t="s">
        <v>39576</v>
      </c>
    </row>
    <row r="5785" spans="1:12" x14ac:dyDescent="0.2">
      <c r="A5785" s="1">
        <v>5784</v>
      </c>
      <c r="B5785" s="2" t="s">
        <v>39577</v>
      </c>
      <c r="C5785" s="2" t="s">
        <v>4413</v>
      </c>
      <c r="D5785" s="2" t="s">
        <v>8834</v>
      </c>
      <c r="E5785" s="2" t="s">
        <v>39578</v>
      </c>
      <c r="F5785" s="2" t="s">
        <v>39579</v>
      </c>
      <c r="G5785" s="2" t="s">
        <v>2567</v>
      </c>
      <c r="H5785" s="2" t="s">
        <v>39580</v>
      </c>
      <c r="I5785" s="2" t="s">
        <v>39581</v>
      </c>
      <c r="J5785" s="3" t="s">
        <v>39582</v>
      </c>
      <c r="K5785" s="4">
        <v>44128</v>
      </c>
      <c r="L5785" s="3" t="s">
        <v>39583</v>
      </c>
    </row>
    <row r="5786" spans="1:12" x14ac:dyDescent="0.2">
      <c r="A5786" s="1">
        <v>5785</v>
      </c>
      <c r="B5786" s="2" t="s">
        <v>39584</v>
      </c>
      <c r="C5786" s="2" t="s">
        <v>13198</v>
      </c>
      <c r="D5786" s="2" t="s">
        <v>27140</v>
      </c>
      <c r="E5786" s="2" t="s">
        <v>39585</v>
      </c>
      <c r="F5786" s="2" t="s">
        <v>39586</v>
      </c>
      <c r="G5786" s="2" t="s">
        <v>910</v>
      </c>
      <c r="H5786" s="2" t="s">
        <v>39587</v>
      </c>
      <c r="I5786" s="2">
        <f>1-457-870-4026</f>
        <v>-5352</v>
      </c>
      <c r="J5786" s="3" t="s">
        <v>39588</v>
      </c>
      <c r="K5786" s="4">
        <v>44446</v>
      </c>
      <c r="L5786" s="3" t="s">
        <v>39589</v>
      </c>
    </row>
    <row r="5787" spans="1:12" x14ac:dyDescent="0.2">
      <c r="A5787" s="1">
        <v>5786</v>
      </c>
      <c r="B5787" s="2" t="s">
        <v>39590</v>
      </c>
      <c r="C5787" s="2" t="s">
        <v>3450</v>
      </c>
      <c r="D5787" s="2" t="s">
        <v>2077</v>
      </c>
      <c r="E5787" s="2" t="s">
        <v>39591</v>
      </c>
      <c r="F5787" s="2" t="s">
        <v>39592</v>
      </c>
      <c r="G5787" s="2" t="s">
        <v>72</v>
      </c>
      <c r="H5787" s="2" t="s">
        <v>39593</v>
      </c>
      <c r="I5787" s="2" t="s">
        <v>39594</v>
      </c>
      <c r="J5787" s="3" t="s">
        <v>39595</v>
      </c>
      <c r="K5787" s="4">
        <v>43889</v>
      </c>
      <c r="L5787" s="3" t="s">
        <v>39596</v>
      </c>
    </row>
    <row r="5788" spans="1:12" x14ac:dyDescent="0.2">
      <c r="A5788" s="1">
        <v>5787</v>
      </c>
      <c r="B5788" s="2" t="s">
        <v>39597</v>
      </c>
      <c r="C5788" s="2" t="s">
        <v>10536</v>
      </c>
      <c r="D5788" s="2" t="s">
        <v>1118</v>
      </c>
      <c r="E5788" s="2" t="s">
        <v>39598</v>
      </c>
      <c r="F5788" s="2" t="s">
        <v>39599</v>
      </c>
      <c r="G5788" s="2" t="s">
        <v>4345</v>
      </c>
      <c r="H5788" s="2" t="s">
        <v>39600</v>
      </c>
      <c r="I5788" s="2" t="s">
        <v>39601</v>
      </c>
      <c r="J5788" s="3" t="s">
        <v>39602</v>
      </c>
      <c r="K5788" s="4">
        <v>43959</v>
      </c>
      <c r="L5788" s="3" t="s">
        <v>2622</v>
      </c>
    </row>
    <row r="5789" spans="1:12" x14ac:dyDescent="0.2">
      <c r="A5789" s="1">
        <v>5788</v>
      </c>
      <c r="B5789" s="2" t="s">
        <v>39603</v>
      </c>
      <c r="C5789" s="2" t="s">
        <v>3521</v>
      </c>
      <c r="D5789" s="2" t="s">
        <v>6418</v>
      </c>
      <c r="E5789" s="2" t="s">
        <v>39604</v>
      </c>
      <c r="F5789" s="2" t="s">
        <v>39605</v>
      </c>
      <c r="G5789" s="2" t="s">
        <v>1013</v>
      </c>
      <c r="H5789" s="2" t="s">
        <v>39606</v>
      </c>
      <c r="I5789" s="2" t="s">
        <v>39607</v>
      </c>
      <c r="J5789" s="3" t="s">
        <v>39608</v>
      </c>
      <c r="K5789" s="4">
        <v>44159</v>
      </c>
      <c r="L5789" s="3" t="s">
        <v>23601</v>
      </c>
    </row>
    <row r="5790" spans="1:12" x14ac:dyDescent="0.2">
      <c r="A5790" s="1">
        <v>5789</v>
      </c>
      <c r="B5790" s="2" t="s">
        <v>39609</v>
      </c>
      <c r="C5790" s="2" t="s">
        <v>11630</v>
      </c>
      <c r="D5790" s="2" t="s">
        <v>10931</v>
      </c>
      <c r="E5790" s="2" t="s">
        <v>39610</v>
      </c>
      <c r="F5790" s="2" t="s">
        <v>39611</v>
      </c>
      <c r="G5790" s="2" t="s">
        <v>1534</v>
      </c>
      <c r="H5790" s="2" t="s">
        <v>39612</v>
      </c>
      <c r="I5790" s="2" t="s">
        <v>39613</v>
      </c>
      <c r="J5790" s="3" t="s">
        <v>39614</v>
      </c>
      <c r="K5790" s="4">
        <v>44098</v>
      </c>
      <c r="L5790" s="3" t="s">
        <v>39615</v>
      </c>
    </row>
    <row r="5791" spans="1:12" x14ac:dyDescent="0.2">
      <c r="A5791" s="1">
        <v>5790</v>
      </c>
      <c r="B5791" s="2" t="s">
        <v>39616</v>
      </c>
      <c r="C5791" s="2" t="s">
        <v>8521</v>
      </c>
      <c r="D5791" s="2" t="s">
        <v>3646</v>
      </c>
      <c r="E5791" s="2" t="s">
        <v>39617</v>
      </c>
      <c r="F5791" s="2" t="s">
        <v>39618</v>
      </c>
      <c r="G5791" s="2" t="s">
        <v>1544</v>
      </c>
      <c r="H5791" s="2" t="s">
        <v>39619</v>
      </c>
      <c r="I5791" s="2" t="s">
        <v>39620</v>
      </c>
      <c r="J5791" s="3" t="s">
        <v>39621</v>
      </c>
      <c r="K5791" s="4">
        <v>43972</v>
      </c>
      <c r="L5791" s="3" t="s">
        <v>39622</v>
      </c>
    </row>
    <row r="5792" spans="1:12" x14ac:dyDescent="0.2">
      <c r="A5792" s="1">
        <v>5791</v>
      </c>
      <c r="B5792" s="2" t="s">
        <v>39623</v>
      </c>
      <c r="C5792" s="2" t="s">
        <v>4048</v>
      </c>
      <c r="D5792" s="2" t="s">
        <v>26688</v>
      </c>
      <c r="E5792" s="2" t="s">
        <v>39624</v>
      </c>
      <c r="F5792" s="2" t="s">
        <v>39625</v>
      </c>
      <c r="G5792" s="2" t="s">
        <v>44</v>
      </c>
      <c r="H5792" s="2" t="s">
        <v>39626</v>
      </c>
      <c r="I5792" s="2">
        <v>4552936437</v>
      </c>
      <c r="J5792" s="3" t="s">
        <v>39627</v>
      </c>
      <c r="K5792" s="4">
        <v>44139</v>
      </c>
      <c r="L5792" s="3" t="s">
        <v>39628</v>
      </c>
    </row>
    <row r="5793" spans="1:12" x14ac:dyDescent="0.2">
      <c r="A5793" s="1">
        <v>5792</v>
      </c>
      <c r="B5793" s="2" t="s">
        <v>39629</v>
      </c>
      <c r="C5793" s="2" t="s">
        <v>6555</v>
      </c>
      <c r="D5793" s="2" t="s">
        <v>2841</v>
      </c>
      <c r="E5793" s="2" t="s">
        <v>39630</v>
      </c>
      <c r="F5793" s="2" t="s">
        <v>39631</v>
      </c>
      <c r="G5793" s="2" t="s">
        <v>770</v>
      </c>
      <c r="H5793" s="2" t="s">
        <v>39632</v>
      </c>
      <c r="I5793" s="2" t="s">
        <v>39633</v>
      </c>
      <c r="J5793" s="3" t="s">
        <v>39634</v>
      </c>
      <c r="K5793" s="4">
        <v>43874</v>
      </c>
      <c r="L5793" s="3" t="s">
        <v>39635</v>
      </c>
    </row>
    <row r="5794" spans="1:12" x14ac:dyDescent="0.2">
      <c r="A5794" s="1">
        <v>5793</v>
      </c>
      <c r="B5794" s="2" t="s">
        <v>39636</v>
      </c>
      <c r="C5794" s="2" t="s">
        <v>802</v>
      </c>
      <c r="D5794" s="2" t="s">
        <v>2841</v>
      </c>
      <c r="E5794" s="2" t="s">
        <v>39637</v>
      </c>
      <c r="F5794" s="2" t="s">
        <v>39638</v>
      </c>
      <c r="G5794" s="2" t="s">
        <v>1489</v>
      </c>
      <c r="H5794" s="2" t="s">
        <v>39639</v>
      </c>
      <c r="I5794" s="2" t="s">
        <v>39640</v>
      </c>
      <c r="J5794" s="3" t="s">
        <v>39641</v>
      </c>
      <c r="K5794" s="4">
        <v>44232</v>
      </c>
      <c r="L5794" s="3" t="s">
        <v>39642</v>
      </c>
    </row>
    <row r="5795" spans="1:12" x14ac:dyDescent="0.2">
      <c r="A5795" s="1">
        <v>5794</v>
      </c>
      <c r="B5795" s="2" t="s">
        <v>39643</v>
      </c>
      <c r="C5795" s="2" t="s">
        <v>4309</v>
      </c>
      <c r="D5795" s="2" t="s">
        <v>15020</v>
      </c>
      <c r="E5795" s="2" t="s">
        <v>39644</v>
      </c>
      <c r="F5795" s="2" t="s">
        <v>39645</v>
      </c>
      <c r="G5795" s="2" t="s">
        <v>1148</v>
      </c>
      <c r="H5795" s="2">
        <f>1-194-102-4160</f>
        <v>-4455</v>
      </c>
      <c r="I5795" s="2" t="s">
        <v>39646</v>
      </c>
      <c r="J5795" s="3" t="s">
        <v>39647</v>
      </c>
      <c r="K5795" s="4">
        <v>44544</v>
      </c>
      <c r="L5795" s="3" t="s">
        <v>39648</v>
      </c>
    </row>
    <row r="5796" spans="1:12" x14ac:dyDescent="0.2">
      <c r="A5796" s="1">
        <v>5795</v>
      </c>
      <c r="B5796" s="2" t="s">
        <v>39649</v>
      </c>
      <c r="C5796" s="2" t="s">
        <v>3317</v>
      </c>
      <c r="D5796" s="2" t="s">
        <v>1305</v>
      </c>
      <c r="E5796" s="2" t="s">
        <v>39650</v>
      </c>
      <c r="F5796" s="2" t="s">
        <v>39651</v>
      </c>
      <c r="G5796" s="2" t="s">
        <v>4545</v>
      </c>
      <c r="H5796" s="2" t="s">
        <v>39652</v>
      </c>
      <c r="I5796" s="2" t="s">
        <v>39653</v>
      </c>
      <c r="J5796" s="3" t="s">
        <v>39654</v>
      </c>
      <c r="K5796" s="4">
        <v>43835</v>
      </c>
      <c r="L5796" s="3" t="s">
        <v>39655</v>
      </c>
    </row>
    <row r="5797" spans="1:12" x14ac:dyDescent="0.2">
      <c r="A5797" s="1">
        <v>5796</v>
      </c>
      <c r="B5797" s="2" t="s">
        <v>39656</v>
      </c>
      <c r="C5797" s="2" t="s">
        <v>4567</v>
      </c>
      <c r="D5797" s="2" t="s">
        <v>18858</v>
      </c>
      <c r="E5797" s="2" t="s">
        <v>15944</v>
      </c>
      <c r="F5797" s="2" t="s">
        <v>39657</v>
      </c>
      <c r="G5797" s="2" t="s">
        <v>2089</v>
      </c>
      <c r="H5797" s="2" t="s">
        <v>39658</v>
      </c>
      <c r="I5797" s="2" t="s">
        <v>39659</v>
      </c>
      <c r="J5797" s="3" t="s">
        <v>39660</v>
      </c>
      <c r="K5797" s="4">
        <v>44517</v>
      </c>
      <c r="L5797" s="3" t="s">
        <v>26672</v>
      </c>
    </row>
    <row r="5798" spans="1:12" x14ac:dyDescent="0.2">
      <c r="A5798" s="1">
        <v>5797</v>
      </c>
      <c r="B5798" s="2" t="s">
        <v>39661</v>
      </c>
      <c r="C5798" s="2" t="s">
        <v>6518</v>
      </c>
      <c r="D5798" s="2" t="s">
        <v>4854</v>
      </c>
      <c r="E5798" s="2" t="s">
        <v>39662</v>
      </c>
      <c r="F5798" s="2" t="s">
        <v>39663</v>
      </c>
      <c r="G5798" s="2" t="s">
        <v>1282</v>
      </c>
      <c r="H5798" s="2">
        <v>4578226217</v>
      </c>
      <c r="I5798" s="2" t="s">
        <v>39664</v>
      </c>
      <c r="J5798" s="3" t="s">
        <v>39665</v>
      </c>
      <c r="K5798" s="4">
        <v>44063</v>
      </c>
      <c r="L5798" s="3" t="s">
        <v>39666</v>
      </c>
    </row>
    <row r="5799" spans="1:12" x14ac:dyDescent="0.2">
      <c r="A5799" s="1">
        <v>5798</v>
      </c>
      <c r="B5799" s="2" t="s">
        <v>39667</v>
      </c>
      <c r="C5799" s="2" t="s">
        <v>5996</v>
      </c>
      <c r="D5799" s="2" t="s">
        <v>14155</v>
      </c>
      <c r="E5799" s="2" t="s">
        <v>39668</v>
      </c>
      <c r="F5799" s="2" t="s">
        <v>39669</v>
      </c>
      <c r="G5799" s="2" t="s">
        <v>1730</v>
      </c>
      <c r="H5799" s="2" t="s">
        <v>39670</v>
      </c>
      <c r="I5799" s="2">
        <v>1684097267</v>
      </c>
      <c r="J5799" s="3" t="s">
        <v>39671</v>
      </c>
      <c r="K5799" s="4">
        <v>44144</v>
      </c>
      <c r="L5799" s="3" t="s">
        <v>39672</v>
      </c>
    </row>
    <row r="5800" spans="1:12" x14ac:dyDescent="0.2">
      <c r="A5800" s="1">
        <v>5799</v>
      </c>
      <c r="B5800" s="2" t="s">
        <v>39673</v>
      </c>
      <c r="C5800" s="2" t="s">
        <v>149</v>
      </c>
      <c r="D5800" s="2" t="s">
        <v>5424</v>
      </c>
      <c r="E5800" s="2" t="s">
        <v>39674</v>
      </c>
      <c r="F5800" s="2" t="s">
        <v>39675</v>
      </c>
      <c r="G5800" s="2" t="s">
        <v>200</v>
      </c>
      <c r="H5800" s="2" t="s">
        <v>39676</v>
      </c>
      <c r="I5800" s="2" t="s">
        <v>39677</v>
      </c>
      <c r="J5800" s="3" t="s">
        <v>39678</v>
      </c>
      <c r="K5800" s="4">
        <v>44137</v>
      </c>
      <c r="L5800" s="3" t="s">
        <v>39679</v>
      </c>
    </row>
    <row r="5801" spans="1:12" x14ac:dyDescent="0.2">
      <c r="A5801" s="1">
        <v>5800</v>
      </c>
      <c r="B5801" s="2" t="s">
        <v>39680</v>
      </c>
      <c r="C5801" s="2" t="s">
        <v>4413</v>
      </c>
      <c r="D5801" s="2" t="s">
        <v>1671</v>
      </c>
      <c r="E5801" s="2" t="s">
        <v>39681</v>
      </c>
      <c r="F5801" s="2" t="s">
        <v>39682</v>
      </c>
      <c r="G5801" s="2" t="s">
        <v>770</v>
      </c>
      <c r="H5801" s="2" t="s">
        <v>39683</v>
      </c>
      <c r="I5801" s="2" t="s">
        <v>39684</v>
      </c>
      <c r="J5801" s="3" t="s">
        <v>39685</v>
      </c>
      <c r="K5801" s="4">
        <v>43897</v>
      </c>
      <c r="L5801" s="3" t="s">
        <v>39686</v>
      </c>
    </row>
    <row r="5802" spans="1:12" x14ac:dyDescent="0.2">
      <c r="A5802" s="1">
        <v>5801</v>
      </c>
      <c r="B5802" s="2" t="s">
        <v>39687</v>
      </c>
      <c r="C5802" s="2" t="s">
        <v>1279</v>
      </c>
      <c r="D5802" s="2" t="s">
        <v>4156</v>
      </c>
      <c r="E5802" s="2" t="s">
        <v>39688</v>
      </c>
      <c r="F5802" s="2" t="s">
        <v>8046</v>
      </c>
      <c r="G5802" s="2" t="s">
        <v>4149</v>
      </c>
      <c r="H5802" s="2" t="s">
        <v>39689</v>
      </c>
      <c r="I5802" s="2" t="s">
        <v>39690</v>
      </c>
      <c r="J5802" s="3" t="s">
        <v>39691</v>
      </c>
      <c r="K5802" s="4">
        <v>44503</v>
      </c>
      <c r="L5802" s="3" t="s">
        <v>39692</v>
      </c>
    </row>
    <row r="5803" spans="1:12" x14ac:dyDescent="0.2">
      <c r="A5803" s="1">
        <v>5802</v>
      </c>
      <c r="B5803" s="2" t="s">
        <v>39693</v>
      </c>
      <c r="C5803" s="2" t="s">
        <v>365</v>
      </c>
      <c r="D5803" s="2" t="s">
        <v>454</v>
      </c>
      <c r="E5803" s="2" t="s">
        <v>39694</v>
      </c>
      <c r="F5803" s="2" t="s">
        <v>39695</v>
      </c>
      <c r="G5803" s="2" t="s">
        <v>1738</v>
      </c>
      <c r="H5803" s="2" t="s">
        <v>39696</v>
      </c>
      <c r="I5803" s="2" t="s">
        <v>39697</v>
      </c>
      <c r="J5803" s="3" t="s">
        <v>39698</v>
      </c>
      <c r="K5803" s="4">
        <v>44513</v>
      </c>
      <c r="L5803" s="3" t="s">
        <v>39699</v>
      </c>
    </row>
    <row r="5804" spans="1:12" x14ac:dyDescent="0.2">
      <c r="A5804" s="1">
        <v>5803</v>
      </c>
      <c r="B5804" s="2" t="s">
        <v>39700</v>
      </c>
      <c r="C5804" s="2" t="s">
        <v>9540</v>
      </c>
      <c r="D5804" s="2" t="s">
        <v>207</v>
      </c>
      <c r="E5804" s="2" t="s">
        <v>39701</v>
      </c>
      <c r="F5804" s="2" t="s">
        <v>19648</v>
      </c>
      <c r="G5804" s="2" t="s">
        <v>7850</v>
      </c>
      <c r="H5804" s="2" t="s">
        <v>39702</v>
      </c>
      <c r="I5804" s="2" t="s">
        <v>39703</v>
      </c>
      <c r="J5804" s="3" t="s">
        <v>39704</v>
      </c>
      <c r="K5804" s="4">
        <v>44123</v>
      </c>
      <c r="L5804" s="3" t="s">
        <v>39705</v>
      </c>
    </row>
    <row r="5805" spans="1:12" x14ac:dyDescent="0.2">
      <c r="A5805" s="1">
        <v>5804</v>
      </c>
      <c r="B5805" s="2" t="s">
        <v>39706</v>
      </c>
      <c r="C5805" s="2" t="s">
        <v>6355</v>
      </c>
      <c r="D5805" s="2" t="s">
        <v>11154</v>
      </c>
      <c r="E5805" s="2" t="s">
        <v>26008</v>
      </c>
      <c r="F5805" s="2" t="s">
        <v>39707</v>
      </c>
      <c r="G5805" s="2" t="s">
        <v>17591</v>
      </c>
      <c r="H5805" s="2" t="s">
        <v>39708</v>
      </c>
      <c r="I5805" s="2" t="s">
        <v>39709</v>
      </c>
      <c r="J5805" s="3" t="s">
        <v>39710</v>
      </c>
      <c r="K5805" s="4">
        <v>44671</v>
      </c>
      <c r="L5805" s="3" t="s">
        <v>39711</v>
      </c>
    </row>
    <row r="5806" spans="1:12" x14ac:dyDescent="0.2">
      <c r="A5806" s="1">
        <v>5805</v>
      </c>
      <c r="B5806" s="2" t="s">
        <v>39712</v>
      </c>
      <c r="C5806" s="2" t="s">
        <v>2511</v>
      </c>
      <c r="D5806" s="2" t="s">
        <v>11421</v>
      </c>
      <c r="E5806" s="2" t="s">
        <v>39713</v>
      </c>
      <c r="F5806" s="2" t="s">
        <v>39714</v>
      </c>
      <c r="G5806" s="2" t="s">
        <v>3623</v>
      </c>
      <c r="H5806" s="2" t="s">
        <v>39715</v>
      </c>
      <c r="I5806" s="2" t="s">
        <v>39716</v>
      </c>
      <c r="J5806" s="3" t="s">
        <v>39717</v>
      </c>
      <c r="K5806" s="4">
        <v>44088</v>
      </c>
      <c r="L5806" s="3" t="s">
        <v>39718</v>
      </c>
    </row>
    <row r="5807" spans="1:12" x14ac:dyDescent="0.2">
      <c r="A5807" s="1">
        <v>5806</v>
      </c>
      <c r="B5807" s="2" t="s">
        <v>39719</v>
      </c>
      <c r="C5807" s="2" t="s">
        <v>3743</v>
      </c>
      <c r="D5807" s="2" t="s">
        <v>7989</v>
      </c>
      <c r="E5807" s="2" t="s">
        <v>39720</v>
      </c>
      <c r="F5807" s="2" t="s">
        <v>12761</v>
      </c>
      <c r="G5807" s="2" t="s">
        <v>237</v>
      </c>
      <c r="H5807" s="2" t="s">
        <v>39721</v>
      </c>
      <c r="I5807" s="2" t="s">
        <v>39722</v>
      </c>
      <c r="J5807" s="3" t="s">
        <v>39723</v>
      </c>
      <c r="K5807" s="4">
        <v>44480</v>
      </c>
      <c r="L5807" s="3" t="s">
        <v>39724</v>
      </c>
    </row>
    <row r="5808" spans="1:12" x14ac:dyDescent="0.2">
      <c r="A5808" s="1">
        <v>5807</v>
      </c>
      <c r="B5808" s="2" t="s">
        <v>39725</v>
      </c>
      <c r="C5808" s="2" t="s">
        <v>5324</v>
      </c>
      <c r="D5808" s="2" t="s">
        <v>2102</v>
      </c>
      <c r="E5808" s="2" t="s">
        <v>39726</v>
      </c>
      <c r="F5808" s="2" t="s">
        <v>39727</v>
      </c>
      <c r="G5808" s="2" t="s">
        <v>3848</v>
      </c>
      <c r="H5808" s="2" t="s">
        <v>39728</v>
      </c>
      <c r="I5808" s="2" t="s">
        <v>39729</v>
      </c>
      <c r="J5808" s="3" t="s">
        <v>39730</v>
      </c>
      <c r="K5808" s="4">
        <v>44463</v>
      </c>
      <c r="L5808" s="3" t="s">
        <v>39731</v>
      </c>
    </row>
    <row r="5809" spans="1:12" x14ac:dyDescent="0.2">
      <c r="A5809" s="1">
        <v>5808</v>
      </c>
      <c r="B5809" s="2" t="s">
        <v>39732</v>
      </c>
      <c r="C5809" s="2" t="s">
        <v>3854</v>
      </c>
      <c r="D5809" s="2" t="s">
        <v>11407</v>
      </c>
      <c r="E5809" s="2" t="s">
        <v>39733</v>
      </c>
      <c r="F5809" s="2" t="s">
        <v>39734</v>
      </c>
      <c r="G5809" s="2" t="s">
        <v>530</v>
      </c>
      <c r="H5809" s="2" t="s">
        <v>39735</v>
      </c>
      <c r="I5809" s="2" t="s">
        <v>39736</v>
      </c>
      <c r="J5809" s="3" t="s">
        <v>39737</v>
      </c>
      <c r="K5809" s="4">
        <v>44325</v>
      </c>
      <c r="L5809" s="3" t="s">
        <v>39738</v>
      </c>
    </row>
    <row r="5810" spans="1:12" x14ac:dyDescent="0.2">
      <c r="A5810" s="1">
        <v>5809</v>
      </c>
      <c r="B5810" s="2" t="s">
        <v>39739</v>
      </c>
      <c r="C5810" s="2" t="s">
        <v>4528</v>
      </c>
      <c r="D5810" s="2" t="s">
        <v>13355</v>
      </c>
      <c r="E5810" s="2" t="s">
        <v>39740</v>
      </c>
      <c r="F5810" s="2" t="s">
        <v>39741</v>
      </c>
      <c r="G5810" s="2" t="s">
        <v>3832</v>
      </c>
      <c r="H5810" s="2" t="s">
        <v>39742</v>
      </c>
      <c r="I5810" s="2">
        <v>4065007222</v>
      </c>
      <c r="J5810" s="3" t="s">
        <v>39743</v>
      </c>
      <c r="K5810" s="4">
        <v>44309</v>
      </c>
      <c r="L5810" s="3" t="s">
        <v>28316</v>
      </c>
    </row>
    <row r="5811" spans="1:12" x14ac:dyDescent="0.2">
      <c r="A5811" s="1">
        <v>5810</v>
      </c>
      <c r="B5811" s="2" t="s">
        <v>39744</v>
      </c>
      <c r="C5811" s="2" t="s">
        <v>365</v>
      </c>
      <c r="D5811" s="2" t="s">
        <v>879</v>
      </c>
      <c r="E5811" s="2" t="s">
        <v>39745</v>
      </c>
      <c r="F5811" s="2" t="s">
        <v>39746</v>
      </c>
      <c r="G5811" s="2" t="s">
        <v>4335</v>
      </c>
      <c r="H5811" s="2" t="s">
        <v>39747</v>
      </c>
      <c r="I5811" s="2" t="s">
        <v>39748</v>
      </c>
      <c r="J5811" s="3" t="s">
        <v>39749</v>
      </c>
      <c r="K5811" s="4">
        <v>44616</v>
      </c>
      <c r="L5811" s="3" t="s">
        <v>39750</v>
      </c>
    </row>
    <row r="5812" spans="1:12" x14ac:dyDescent="0.2">
      <c r="A5812" s="1">
        <v>5811</v>
      </c>
      <c r="B5812" s="2" t="s">
        <v>39751</v>
      </c>
      <c r="C5812" s="2" t="s">
        <v>7839</v>
      </c>
      <c r="D5812" s="2" t="s">
        <v>7960</v>
      </c>
      <c r="E5812" s="2" t="s">
        <v>39752</v>
      </c>
      <c r="F5812" s="2" t="s">
        <v>39753</v>
      </c>
      <c r="G5812" s="2" t="s">
        <v>4353</v>
      </c>
      <c r="H5812" s="2" t="s">
        <v>39754</v>
      </c>
      <c r="I5812" s="2" t="s">
        <v>39755</v>
      </c>
      <c r="J5812" s="3" t="s">
        <v>39756</v>
      </c>
      <c r="K5812" s="4">
        <v>44139</v>
      </c>
      <c r="L5812" s="3" t="s">
        <v>39757</v>
      </c>
    </row>
    <row r="5813" spans="1:12" x14ac:dyDescent="0.2">
      <c r="A5813" s="1">
        <v>5812</v>
      </c>
      <c r="B5813" s="2" t="s">
        <v>39758</v>
      </c>
      <c r="C5813" s="2" t="s">
        <v>12767</v>
      </c>
      <c r="D5813" s="2" t="s">
        <v>3174</v>
      </c>
      <c r="E5813" s="2" t="s">
        <v>39759</v>
      </c>
      <c r="F5813" s="2" t="s">
        <v>39760</v>
      </c>
      <c r="G5813" s="2" t="s">
        <v>419</v>
      </c>
      <c r="H5813" s="2" t="s">
        <v>39761</v>
      </c>
      <c r="I5813" s="2" t="s">
        <v>39762</v>
      </c>
      <c r="J5813" s="3" t="s">
        <v>39763</v>
      </c>
      <c r="K5813" s="4">
        <v>44593</v>
      </c>
      <c r="L5813" s="3" t="s">
        <v>3595</v>
      </c>
    </row>
    <row r="5814" spans="1:12" x14ac:dyDescent="0.2">
      <c r="A5814" s="1">
        <v>5813</v>
      </c>
      <c r="B5814" s="2" t="s">
        <v>39764</v>
      </c>
      <c r="C5814" s="2" t="s">
        <v>5334</v>
      </c>
      <c r="D5814" s="2" t="s">
        <v>4200</v>
      </c>
      <c r="E5814" s="2" t="s">
        <v>39765</v>
      </c>
      <c r="F5814" s="2" t="s">
        <v>39766</v>
      </c>
      <c r="G5814" s="2" t="s">
        <v>2826</v>
      </c>
      <c r="H5814" s="2" t="s">
        <v>39767</v>
      </c>
      <c r="I5814" s="2" t="s">
        <v>39768</v>
      </c>
      <c r="J5814" s="3" t="s">
        <v>39769</v>
      </c>
      <c r="K5814" s="4">
        <v>44405</v>
      </c>
      <c r="L5814" s="3" t="s">
        <v>39770</v>
      </c>
    </row>
    <row r="5815" spans="1:12" x14ac:dyDescent="0.2">
      <c r="A5815" s="1">
        <v>5814</v>
      </c>
      <c r="B5815" s="2" t="s">
        <v>39771</v>
      </c>
      <c r="C5815" s="2" t="s">
        <v>4233</v>
      </c>
      <c r="D5815" s="2" t="s">
        <v>4909</v>
      </c>
      <c r="E5815" s="2" t="s">
        <v>39772</v>
      </c>
      <c r="F5815" s="2" t="s">
        <v>39773</v>
      </c>
      <c r="G5815" s="2" t="s">
        <v>1140</v>
      </c>
      <c r="H5815" s="2" t="s">
        <v>39774</v>
      </c>
      <c r="I5815" s="2" t="s">
        <v>39775</v>
      </c>
      <c r="J5815" s="3" t="s">
        <v>39776</v>
      </c>
      <c r="K5815" s="4">
        <v>44223</v>
      </c>
      <c r="L5815" s="3" t="s">
        <v>39777</v>
      </c>
    </row>
    <row r="5816" spans="1:12" x14ac:dyDescent="0.2">
      <c r="A5816" s="1">
        <v>5815</v>
      </c>
      <c r="B5816" s="2" t="s">
        <v>39778</v>
      </c>
      <c r="C5816" s="2" t="s">
        <v>3751</v>
      </c>
      <c r="D5816" s="2" t="s">
        <v>3492</v>
      </c>
      <c r="E5816" s="2" t="s">
        <v>39779</v>
      </c>
      <c r="F5816" s="2" t="s">
        <v>39780</v>
      </c>
      <c r="G5816" s="2" t="s">
        <v>4010</v>
      </c>
      <c r="H5816" s="2" t="s">
        <v>39781</v>
      </c>
      <c r="I5816" s="2" t="s">
        <v>39782</v>
      </c>
      <c r="J5816" s="3" t="s">
        <v>39783</v>
      </c>
      <c r="K5816" s="4">
        <v>44406</v>
      </c>
      <c r="L5816" s="3" t="s">
        <v>22117</v>
      </c>
    </row>
    <row r="5817" spans="1:12" x14ac:dyDescent="0.2">
      <c r="A5817" s="1">
        <v>5816</v>
      </c>
      <c r="B5817" s="2" t="s">
        <v>39784</v>
      </c>
      <c r="C5817" s="2" t="s">
        <v>3789</v>
      </c>
      <c r="D5817" s="2" t="s">
        <v>11081</v>
      </c>
      <c r="E5817" s="2" t="s">
        <v>39785</v>
      </c>
      <c r="F5817" s="2" t="s">
        <v>39786</v>
      </c>
      <c r="G5817" s="2" t="s">
        <v>3055</v>
      </c>
      <c r="H5817" s="2" t="s">
        <v>39787</v>
      </c>
      <c r="I5817" s="2" t="s">
        <v>39788</v>
      </c>
      <c r="J5817" s="3" t="s">
        <v>39789</v>
      </c>
      <c r="K5817" s="4">
        <v>44625</v>
      </c>
      <c r="L5817" s="3" t="s">
        <v>39790</v>
      </c>
    </row>
    <row r="5818" spans="1:12" x14ac:dyDescent="0.2">
      <c r="A5818" s="1">
        <v>5817</v>
      </c>
      <c r="B5818" s="2" t="s">
        <v>39791</v>
      </c>
      <c r="C5818" s="2" t="s">
        <v>2076</v>
      </c>
      <c r="D5818" s="2" t="s">
        <v>7804</v>
      </c>
      <c r="E5818" s="2" t="s">
        <v>39792</v>
      </c>
      <c r="F5818" s="2" t="s">
        <v>39793</v>
      </c>
      <c r="G5818" s="2" t="s">
        <v>5858</v>
      </c>
      <c r="H5818" s="2" t="s">
        <v>39794</v>
      </c>
      <c r="I5818" s="2" t="s">
        <v>39795</v>
      </c>
      <c r="J5818" s="3" t="s">
        <v>39796</v>
      </c>
      <c r="K5818" s="4">
        <v>44162</v>
      </c>
      <c r="L5818" s="3" t="s">
        <v>39797</v>
      </c>
    </row>
    <row r="5819" spans="1:12" x14ac:dyDescent="0.2">
      <c r="A5819" s="1">
        <v>5818</v>
      </c>
      <c r="B5819" s="2" t="s">
        <v>39798</v>
      </c>
      <c r="C5819" s="2" t="s">
        <v>5783</v>
      </c>
      <c r="D5819" s="2" t="s">
        <v>4854</v>
      </c>
      <c r="E5819" s="2" t="s">
        <v>39799</v>
      </c>
      <c r="F5819" s="2" t="s">
        <v>39800</v>
      </c>
      <c r="G5819" s="2" t="s">
        <v>27</v>
      </c>
      <c r="H5819" s="2" t="s">
        <v>39801</v>
      </c>
      <c r="I5819" s="2" t="s">
        <v>39802</v>
      </c>
      <c r="J5819" s="3" t="s">
        <v>39803</v>
      </c>
      <c r="K5819" s="4">
        <v>43848</v>
      </c>
      <c r="L5819" s="3" t="s">
        <v>3111</v>
      </c>
    </row>
    <row r="5820" spans="1:12" x14ac:dyDescent="0.2">
      <c r="A5820" s="1">
        <v>5819</v>
      </c>
      <c r="B5820" s="2" t="s">
        <v>39804</v>
      </c>
      <c r="C5820" s="2" t="s">
        <v>2341</v>
      </c>
      <c r="D5820" s="2" t="s">
        <v>3506</v>
      </c>
      <c r="E5820" s="2" t="s">
        <v>39805</v>
      </c>
      <c r="F5820" s="2" t="s">
        <v>39806</v>
      </c>
      <c r="G5820" s="2" t="s">
        <v>892</v>
      </c>
      <c r="H5820" s="2">
        <f>1-362-389-3511</f>
        <v>-4261</v>
      </c>
      <c r="I5820" s="2" t="s">
        <v>39807</v>
      </c>
      <c r="J5820" s="3" t="s">
        <v>39808</v>
      </c>
      <c r="K5820" s="4">
        <v>44387</v>
      </c>
      <c r="L5820" s="3" t="s">
        <v>39809</v>
      </c>
    </row>
    <row r="5821" spans="1:12" x14ac:dyDescent="0.2">
      <c r="A5821" s="1">
        <v>5820</v>
      </c>
      <c r="B5821" s="2" t="s">
        <v>39810</v>
      </c>
      <c r="C5821" s="2" t="s">
        <v>6555</v>
      </c>
      <c r="D5821" s="2" t="s">
        <v>3760</v>
      </c>
      <c r="E5821" s="2" t="s">
        <v>39811</v>
      </c>
      <c r="F5821" s="2" t="s">
        <v>39812</v>
      </c>
      <c r="G5821" s="2" t="s">
        <v>1222</v>
      </c>
      <c r="H5821" s="2" t="s">
        <v>39813</v>
      </c>
      <c r="I5821" s="2" t="s">
        <v>39814</v>
      </c>
      <c r="J5821" s="3" t="s">
        <v>39815</v>
      </c>
      <c r="K5821" s="4">
        <v>44121</v>
      </c>
      <c r="L5821" s="3" t="s">
        <v>39816</v>
      </c>
    </row>
    <row r="5822" spans="1:12" x14ac:dyDescent="0.2">
      <c r="A5822" s="1">
        <v>5821</v>
      </c>
      <c r="B5822" s="2" t="s">
        <v>39817</v>
      </c>
      <c r="C5822" s="2" t="s">
        <v>15536</v>
      </c>
      <c r="D5822" s="2" t="s">
        <v>13666</v>
      </c>
      <c r="E5822" s="2" t="s">
        <v>39818</v>
      </c>
      <c r="F5822" s="2" t="s">
        <v>39819</v>
      </c>
      <c r="G5822" s="2" t="s">
        <v>2307</v>
      </c>
      <c r="H5822" s="2" t="s">
        <v>39820</v>
      </c>
      <c r="I5822" s="2" t="s">
        <v>39821</v>
      </c>
      <c r="J5822" s="3" t="s">
        <v>39822</v>
      </c>
      <c r="K5822" s="4">
        <v>44161</v>
      </c>
      <c r="L5822" s="3" t="s">
        <v>39823</v>
      </c>
    </row>
    <row r="5823" spans="1:12" x14ac:dyDescent="0.2">
      <c r="A5823" s="1">
        <v>5822</v>
      </c>
      <c r="B5823" s="2" t="s">
        <v>39824</v>
      </c>
      <c r="C5823" s="2" t="s">
        <v>6417</v>
      </c>
      <c r="D5823" s="2" t="s">
        <v>4887</v>
      </c>
      <c r="E5823" s="2" t="s">
        <v>39825</v>
      </c>
      <c r="F5823" s="2" t="s">
        <v>19610</v>
      </c>
      <c r="G5823" s="2" t="s">
        <v>560</v>
      </c>
      <c r="H5823" s="2">
        <v>6934563549</v>
      </c>
      <c r="I5823" s="2" t="s">
        <v>39826</v>
      </c>
      <c r="J5823" s="3" t="s">
        <v>39827</v>
      </c>
      <c r="K5823" s="4">
        <v>43919</v>
      </c>
      <c r="L5823" s="3" t="s">
        <v>39828</v>
      </c>
    </row>
    <row r="5824" spans="1:12" x14ac:dyDescent="0.2">
      <c r="A5824" s="1">
        <v>5823</v>
      </c>
      <c r="B5824" s="5" t="s">
        <v>39829</v>
      </c>
      <c r="C5824" s="2" t="s">
        <v>8815</v>
      </c>
      <c r="D5824" s="2" t="s">
        <v>3821</v>
      </c>
      <c r="E5824" s="2" t="s">
        <v>39830</v>
      </c>
      <c r="F5824" s="2" t="s">
        <v>39831</v>
      </c>
      <c r="G5824" s="2" t="s">
        <v>4335</v>
      </c>
      <c r="H5824" s="2" t="s">
        <v>39832</v>
      </c>
      <c r="I5824" s="2" t="s">
        <v>39833</v>
      </c>
      <c r="J5824" s="3" t="s">
        <v>39834</v>
      </c>
      <c r="K5824" s="4">
        <v>44475</v>
      </c>
      <c r="L5824" s="3" t="s">
        <v>39835</v>
      </c>
    </row>
    <row r="5825" spans="1:12" x14ac:dyDescent="0.2">
      <c r="A5825" s="1">
        <v>5824</v>
      </c>
      <c r="B5825" s="2" t="s">
        <v>39836</v>
      </c>
      <c r="C5825" s="2" t="s">
        <v>1930</v>
      </c>
      <c r="D5825" s="2" t="s">
        <v>337</v>
      </c>
      <c r="E5825" s="2" t="s">
        <v>39837</v>
      </c>
      <c r="F5825" s="2" t="s">
        <v>39838</v>
      </c>
      <c r="G5825" s="2" t="s">
        <v>6640</v>
      </c>
      <c r="H5825" s="2">
        <v>1408737689</v>
      </c>
      <c r="I5825" s="2" t="s">
        <v>39839</v>
      </c>
      <c r="J5825" s="3" t="s">
        <v>39840</v>
      </c>
      <c r="K5825" s="4">
        <v>44305</v>
      </c>
      <c r="L5825" s="3" t="s">
        <v>38503</v>
      </c>
    </row>
    <row r="5826" spans="1:12" x14ac:dyDescent="0.2">
      <c r="A5826" s="1">
        <v>5825</v>
      </c>
      <c r="B5826" s="2" t="s">
        <v>39841</v>
      </c>
      <c r="C5826" s="2" t="s">
        <v>3911</v>
      </c>
      <c r="D5826" s="2" t="s">
        <v>336</v>
      </c>
      <c r="E5826" s="2" t="s">
        <v>39842</v>
      </c>
      <c r="F5826" s="2" t="s">
        <v>39843</v>
      </c>
      <c r="G5826" s="2" t="s">
        <v>369</v>
      </c>
      <c r="H5826" s="2" t="s">
        <v>39844</v>
      </c>
      <c r="I5826" s="2">
        <v>7558981030</v>
      </c>
      <c r="J5826" s="3" t="s">
        <v>39845</v>
      </c>
      <c r="K5826" s="4">
        <v>44245</v>
      </c>
      <c r="L5826" s="3" t="s">
        <v>5986</v>
      </c>
    </row>
    <row r="5827" spans="1:12" x14ac:dyDescent="0.2">
      <c r="A5827" s="1">
        <v>5826</v>
      </c>
      <c r="B5827" s="2" t="s">
        <v>39846</v>
      </c>
      <c r="C5827" s="2" t="s">
        <v>1154</v>
      </c>
      <c r="D5827" s="2" t="s">
        <v>6548</v>
      </c>
      <c r="E5827" s="2" t="s">
        <v>39847</v>
      </c>
      <c r="F5827" s="2" t="s">
        <v>39848</v>
      </c>
      <c r="G5827" s="2" t="s">
        <v>1013</v>
      </c>
      <c r="H5827" s="2" t="s">
        <v>39849</v>
      </c>
      <c r="I5827" s="2" t="s">
        <v>39850</v>
      </c>
      <c r="J5827" s="3" t="s">
        <v>39851</v>
      </c>
      <c r="K5827" s="4">
        <v>44262</v>
      </c>
      <c r="L5827" s="3" t="s">
        <v>39852</v>
      </c>
    </row>
    <row r="5828" spans="1:12" x14ac:dyDescent="0.2">
      <c r="A5828" s="1">
        <v>5827</v>
      </c>
      <c r="B5828" s="2" t="s">
        <v>39853</v>
      </c>
      <c r="C5828" s="2" t="s">
        <v>861</v>
      </c>
      <c r="D5828" s="2" t="s">
        <v>22993</v>
      </c>
      <c r="E5828" s="2" t="s">
        <v>39854</v>
      </c>
      <c r="F5828" s="2" t="s">
        <v>1177</v>
      </c>
      <c r="G5828" s="2" t="s">
        <v>4335</v>
      </c>
      <c r="H5828" s="2" t="s">
        <v>39855</v>
      </c>
      <c r="I5828" s="2" t="s">
        <v>39856</v>
      </c>
      <c r="J5828" s="3" t="s">
        <v>39857</v>
      </c>
      <c r="K5828" s="4">
        <v>44523</v>
      </c>
      <c r="L5828" s="3" t="s">
        <v>39858</v>
      </c>
    </row>
    <row r="5829" spans="1:12" x14ac:dyDescent="0.2">
      <c r="A5829" s="1">
        <v>5828</v>
      </c>
      <c r="B5829" s="2" t="s">
        <v>39859</v>
      </c>
      <c r="C5829" s="2" t="s">
        <v>11850</v>
      </c>
      <c r="D5829" s="2" t="s">
        <v>4606</v>
      </c>
      <c r="E5829" s="2" t="s">
        <v>39860</v>
      </c>
      <c r="F5829" s="2" t="s">
        <v>39861</v>
      </c>
      <c r="G5829" s="2" t="s">
        <v>11135</v>
      </c>
      <c r="H5829" s="2" t="s">
        <v>39862</v>
      </c>
      <c r="I5829" s="2" t="s">
        <v>39863</v>
      </c>
      <c r="J5829" s="3" t="s">
        <v>39864</v>
      </c>
      <c r="K5829" s="4">
        <v>44451</v>
      </c>
      <c r="L5829" s="3" t="s">
        <v>39865</v>
      </c>
    </row>
    <row r="5830" spans="1:12" x14ac:dyDescent="0.2">
      <c r="A5830" s="1">
        <v>5829</v>
      </c>
      <c r="B5830" s="2" t="s">
        <v>39866</v>
      </c>
      <c r="C5830" s="2" t="s">
        <v>7012</v>
      </c>
      <c r="D5830" s="2" t="s">
        <v>7519</v>
      </c>
      <c r="E5830" s="2" t="s">
        <v>39867</v>
      </c>
      <c r="F5830" s="2" t="s">
        <v>39868</v>
      </c>
      <c r="G5830" s="2" t="s">
        <v>2487</v>
      </c>
      <c r="H5830" s="2" t="s">
        <v>39869</v>
      </c>
      <c r="I5830" s="2" t="s">
        <v>39870</v>
      </c>
      <c r="J5830" s="3" t="s">
        <v>39871</v>
      </c>
      <c r="K5830" s="4">
        <v>43865</v>
      </c>
      <c r="L5830" s="3" t="s">
        <v>157</v>
      </c>
    </row>
    <row r="5831" spans="1:12" x14ac:dyDescent="0.2">
      <c r="A5831" s="1">
        <v>5830</v>
      </c>
      <c r="B5831" s="2" t="s">
        <v>39872</v>
      </c>
      <c r="C5831" s="2" t="s">
        <v>19825</v>
      </c>
      <c r="D5831" s="2" t="s">
        <v>2608</v>
      </c>
      <c r="E5831" s="2" t="s">
        <v>39873</v>
      </c>
      <c r="F5831" s="2" t="s">
        <v>39874</v>
      </c>
      <c r="G5831" s="2" t="s">
        <v>3133</v>
      </c>
      <c r="H5831" s="2">
        <f>1-43-364-5645</f>
        <v>-6051</v>
      </c>
      <c r="I5831" s="2" t="s">
        <v>39875</v>
      </c>
      <c r="J5831" s="3" t="s">
        <v>39876</v>
      </c>
      <c r="K5831" s="4">
        <v>44686</v>
      </c>
      <c r="L5831" s="3" t="s">
        <v>39877</v>
      </c>
    </row>
    <row r="5832" spans="1:12" x14ac:dyDescent="0.2">
      <c r="A5832" s="1">
        <v>5831</v>
      </c>
      <c r="B5832" s="2" t="s">
        <v>39878</v>
      </c>
      <c r="C5832" s="2" t="s">
        <v>1726</v>
      </c>
      <c r="D5832" s="2" t="s">
        <v>15780</v>
      </c>
      <c r="E5832" s="2" t="s">
        <v>39879</v>
      </c>
      <c r="F5832" s="2" t="s">
        <v>39880</v>
      </c>
      <c r="G5832" s="2" t="s">
        <v>2048</v>
      </c>
      <c r="H5832" s="2" t="s">
        <v>39881</v>
      </c>
      <c r="I5832" s="2" t="s">
        <v>39882</v>
      </c>
      <c r="J5832" s="3" t="s">
        <v>39883</v>
      </c>
      <c r="K5832" s="4">
        <v>43854</v>
      </c>
      <c r="L5832" s="3" t="s">
        <v>39884</v>
      </c>
    </row>
    <row r="5833" spans="1:12" x14ac:dyDescent="0.2">
      <c r="A5833" s="1">
        <v>5832</v>
      </c>
      <c r="B5833" s="2" t="s">
        <v>39885</v>
      </c>
      <c r="C5833" s="2" t="s">
        <v>4763</v>
      </c>
      <c r="D5833" s="2" t="s">
        <v>4413</v>
      </c>
      <c r="E5833" s="2" t="s">
        <v>39886</v>
      </c>
      <c r="F5833" s="2" t="s">
        <v>39887</v>
      </c>
      <c r="G5833" s="2" t="s">
        <v>3679</v>
      </c>
      <c r="H5833" s="2" t="s">
        <v>39888</v>
      </c>
      <c r="I5833" s="2" t="s">
        <v>39889</v>
      </c>
      <c r="J5833" s="3" t="s">
        <v>39890</v>
      </c>
      <c r="K5833" s="4">
        <v>44327</v>
      </c>
      <c r="L5833" s="3" t="s">
        <v>39891</v>
      </c>
    </row>
    <row r="5834" spans="1:12" x14ac:dyDescent="0.2">
      <c r="A5834" s="1">
        <v>5833</v>
      </c>
      <c r="B5834" s="2" t="s">
        <v>39892</v>
      </c>
      <c r="C5834" s="2" t="s">
        <v>4629</v>
      </c>
      <c r="D5834" s="2" t="s">
        <v>3620</v>
      </c>
      <c r="E5834" s="2" t="s">
        <v>39893</v>
      </c>
      <c r="F5834" s="2" t="s">
        <v>39894</v>
      </c>
      <c r="G5834" s="2" t="s">
        <v>1591</v>
      </c>
      <c r="H5834" s="2" t="s">
        <v>39895</v>
      </c>
      <c r="I5834" s="2" t="s">
        <v>39896</v>
      </c>
      <c r="J5834" s="3" t="s">
        <v>39897</v>
      </c>
      <c r="K5834" s="4">
        <v>44695</v>
      </c>
      <c r="L5834" s="3" t="s">
        <v>19288</v>
      </c>
    </row>
    <row r="5835" spans="1:12" x14ac:dyDescent="0.2">
      <c r="A5835" s="1">
        <v>5834</v>
      </c>
      <c r="B5835" s="2" t="s">
        <v>39898</v>
      </c>
      <c r="C5835" s="2" t="s">
        <v>2590</v>
      </c>
      <c r="D5835" s="2" t="s">
        <v>9981</v>
      </c>
      <c r="E5835" s="2" t="s">
        <v>39899</v>
      </c>
      <c r="F5835" s="2" t="s">
        <v>39900</v>
      </c>
      <c r="G5835" s="2" t="s">
        <v>4386</v>
      </c>
      <c r="H5835" s="2" t="s">
        <v>39901</v>
      </c>
      <c r="I5835" s="2" t="s">
        <v>39902</v>
      </c>
      <c r="J5835" s="3" t="s">
        <v>39903</v>
      </c>
      <c r="K5835" s="4">
        <v>44598</v>
      </c>
      <c r="L5835" s="3" t="s">
        <v>11102</v>
      </c>
    </row>
    <row r="5836" spans="1:12" x14ac:dyDescent="0.2">
      <c r="A5836" s="1">
        <v>5835</v>
      </c>
      <c r="B5836" s="2" t="s">
        <v>39904</v>
      </c>
      <c r="C5836" s="2" t="s">
        <v>472</v>
      </c>
      <c r="D5836" s="2" t="s">
        <v>20805</v>
      </c>
      <c r="E5836" s="2" t="s">
        <v>39905</v>
      </c>
      <c r="F5836" s="2" t="s">
        <v>39906</v>
      </c>
      <c r="G5836" s="2" t="s">
        <v>643</v>
      </c>
      <c r="H5836" s="2" t="s">
        <v>39907</v>
      </c>
      <c r="I5836" s="2" t="s">
        <v>39908</v>
      </c>
      <c r="J5836" s="3" t="s">
        <v>39909</v>
      </c>
      <c r="K5836" s="4">
        <v>43938</v>
      </c>
      <c r="L5836" s="3" t="s">
        <v>39910</v>
      </c>
    </row>
    <row r="5837" spans="1:12" x14ac:dyDescent="0.2">
      <c r="A5837" s="1">
        <v>5836</v>
      </c>
      <c r="B5837" s="2" t="s">
        <v>39911</v>
      </c>
      <c r="C5837" s="2" t="s">
        <v>613</v>
      </c>
      <c r="D5837" s="2" t="s">
        <v>4932</v>
      </c>
      <c r="E5837" s="2" t="s">
        <v>39912</v>
      </c>
      <c r="F5837" s="2" t="s">
        <v>39913</v>
      </c>
      <c r="G5837" s="2" t="s">
        <v>806</v>
      </c>
      <c r="H5837" s="2">
        <f>1-883-343-5355</f>
        <v>-6580</v>
      </c>
      <c r="I5837" s="2" t="s">
        <v>39914</v>
      </c>
      <c r="J5837" s="3" t="s">
        <v>39915</v>
      </c>
      <c r="K5837" s="4">
        <v>44530</v>
      </c>
      <c r="L5837" s="3" t="s">
        <v>39916</v>
      </c>
    </row>
    <row r="5838" spans="1:12" x14ac:dyDescent="0.2">
      <c r="A5838" s="1">
        <v>5837</v>
      </c>
      <c r="B5838" s="2" t="s">
        <v>39917</v>
      </c>
      <c r="C5838" s="2" t="s">
        <v>1270</v>
      </c>
      <c r="D5838" s="2" t="s">
        <v>18332</v>
      </c>
      <c r="E5838" s="2" t="s">
        <v>39918</v>
      </c>
      <c r="F5838" s="2" t="s">
        <v>39919</v>
      </c>
      <c r="G5838" s="2" t="s">
        <v>635</v>
      </c>
      <c r="H5838" s="2" t="s">
        <v>39920</v>
      </c>
      <c r="I5838" s="2" t="s">
        <v>39921</v>
      </c>
      <c r="J5838" s="3" t="s">
        <v>39922</v>
      </c>
      <c r="K5838" s="4">
        <v>44440</v>
      </c>
      <c r="L5838" s="3" t="s">
        <v>39923</v>
      </c>
    </row>
    <row r="5839" spans="1:12" x14ac:dyDescent="0.2">
      <c r="A5839" s="1">
        <v>5838</v>
      </c>
      <c r="B5839" s="2" t="s">
        <v>39924</v>
      </c>
      <c r="C5839" s="2" t="s">
        <v>5608</v>
      </c>
      <c r="D5839" s="2" t="s">
        <v>6484</v>
      </c>
      <c r="E5839" s="2" t="s">
        <v>39925</v>
      </c>
      <c r="F5839" s="2" t="s">
        <v>39926</v>
      </c>
      <c r="G5839" s="2" t="s">
        <v>741</v>
      </c>
      <c r="H5839" s="2" t="s">
        <v>39927</v>
      </c>
      <c r="I5839" s="2" t="s">
        <v>39928</v>
      </c>
      <c r="J5839" s="3" t="s">
        <v>39929</v>
      </c>
      <c r="K5839" s="4">
        <v>44675</v>
      </c>
      <c r="L5839" s="3" t="s">
        <v>39930</v>
      </c>
    </row>
    <row r="5840" spans="1:12" x14ac:dyDescent="0.2">
      <c r="A5840" s="1">
        <v>5839</v>
      </c>
      <c r="B5840" s="2" t="s">
        <v>39931</v>
      </c>
      <c r="C5840" s="2" t="s">
        <v>2607</v>
      </c>
      <c r="D5840" s="2" t="s">
        <v>10492</v>
      </c>
      <c r="E5840" s="2" t="s">
        <v>39932</v>
      </c>
      <c r="F5840" s="2" t="s">
        <v>39933</v>
      </c>
      <c r="G5840" s="2" t="s">
        <v>3561</v>
      </c>
      <c r="H5840" s="2">
        <v>8689537843</v>
      </c>
      <c r="I5840" s="2" t="s">
        <v>39934</v>
      </c>
      <c r="J5840" s="3" t="s">
        <v>39935</v>
      </c>
      <c r="K5840" s="4">
        <v>44254</v>
      </c>
      <c r="L5840" s="3" t="s">
        <v>5698</v>
      </c>
    </row>
    <row r="5841" spans="1:12" x14ac:dyDescent="0.2">
      <c r="A5841" s="1">
        <v>5840</v>
      </c>
      <c r="B5841" s="2" t="s">
        <v>39936</v>
      </c>
      <c r="C5841" s="2" t="s">
        <v>5152</v>
      </c>
      <c r="D5841" s="2" t="s">
        <v>2205</v>
      </c>
      <c r="E5841" s="2" t="s">
        <v>39937</v>
      </c>
      <c r="F5841" s="2" t="s">
        <v>39938</v>
      </c>
      <c r="G5841" s="2" t="s">
        <v>1792</v>
      </c>
      <c r="H5841" s="2" t="s">
        <v>39939</v>
      </c>
      <c r="I5841" s="2" t="s">
        <v>39940</v>
      </c>
      <c r="J5841" s="3" t="s">
        <v>39941</v>
      </c>
      <c r="K5841" s="4">
        <v>44352</v>
      </c>
      <c r="L5841" s="3" t="s">
        <v>12989</v>
      </c>
    </row>
    <row r="5842" spans="1:12" x14ac:dyDescent="0.2">
      <c r="A5842" s="1">
        <v>5841</v>
      </c>
      <c r="B5842" s="2" t="s">
        <v>39942</v>
      </c>
      <c r="C5842" s="2" t="s">
        <v>9270</v>
      </c>
      <c r="D5842" s="2" t="s">
        <v>16149</v>
      </c>
      <c r="E5842" s="2" t="s">
        <v>39943</v>
      </c>
      <c r="F5842" s="2" t="s">
        <v>39944</v>
      </c>
      <c r="G5842" s="2" t="s">
        <v>378</v>
      </c>
      <c r="H5842" s="2" t="s">
        <v>39945</v>
      </c>
      <c r="I5842" s="2" t="s">
        <v>39946</v>
      </c>
      <c r="J5842" s="3" t="s">
        <v>39947</v>
      </c>
      <c r="K5842" s="4">
        <v>44430</v>
      </c>
      <c r="L5842" s="3" t="s">
        <v>39948</v>
      </c>
    </row>
    <row r="5843" spans="1:12" x14ac:dyDescent="0.2">
      <c r="A5843" s="1">
        <v>5842</v>
      </c>
      <c r="B5843" s="2" t="s">
        <v>39949</v>
      </c>
      <c r="C5843" s="2" t="s">
        <v>4846</v>
      </c>
      <c r="D5843" s="2" t="s">
        <v>3342</v>
      </c>
      <c r="E5843" s="2" t="s">
        <v>39950</v>
      </c>
      <c r="F5843" s="2" t="s">
        <v>39951</v>
      </c>
      <c r="G5843" s="2" t="s">
        <v>181</v>
      </c>
      <c r="H5843" s="2" t="s">
        <v>39952</v>
      </c>
      <c r="I5843" s="2" t="s">
        <v>39953</v>
      </c>
      <c r="J5843" s="3" t="s">
        <v>39954</v>
      </c>
      <c r="K5843" s="4">
        <v>44312</v>
      </c>
      <c r="L5843" s="3" t="s">
        <v>39955</v>
      </c>
    </row>
    <row r="5844" spans="1:12" x14ac:dyDescent="0.2">
      <c r="A5844" s="1">
        <v>5843</v>
      </c>
      <c r="B5844" s="2" t="s">
        <v>39956</v>
      </c>
      <c r="C5844" s="2" t="s">
        <v>982</v>
      </c>
      <c r="D5844" s="2" t="s">
        <v>21079</v>
      </c>
      <c r="E5844" s="2" t="s">
        <v>39957</v>
      </c>
      <c r="F5844" s="2" t="s">
        <v>39958</v>
      </c>
      <c r="G5844" s="2" t="s">
        <v>457</v>
      </c>
      <c r="H5844" s="2" t="s">
        <v>39959</v>
      </c>
      <c r="I5844" s="2" t="s">
        <v>39960</v>
      </c>
      <c r="J5844" s="3" t="s">
        <v>39961</v>
      </c>
      <c r="K5844" s="4">
        <v>44272</v>
      </c>
      <c r="L5844" s="3" t="s">
        <v>39962</v>
      </c>
    </row>
    <row r="5845" spans="1:12" x14ac:dyDescent="0.2">
      <c r="A5845" s="1">
        <v>5844</v>
      </c>
      <c r="B5845" s="2" t="s">
        <v>39963</v>
      </c>
      <c r="C5845" s="2" t="s">
        <v>8058</v>
      </c>
      <c r="D5845" s="2" t="s">
        <v>8347</v>
      </c>
      <c r="E5845" s="2" t="s">
        <v>39964</v>
      </c>
      <c r="F5845" s="2" t="s">
        <v>39965</v>
      </c>
      <c r="G5845" s="2" t="s">
        <v>3478</v>
      </c>
      <c r="H5845" s="2" t="s">
        <v>39966</v>
      </c>
      <c r="I5845" s="2" t="s">
        <v>39967</v>
      </c>
      <c r="J5845" s="3" t="s">
        <v>39968</v>
      </c>
      <c r="K5845" s="4">
        <v>44593</v>
      </c>
      <c r="L5845" s="3" t="s">
        <v>27398</v>
      </c>
    </row>
    <row r="5846" spans="1:12" x14ac:dyDescent="0.2">
      <c r="A5846" s="1">
        <v>5845</v>
      </c>
      <c r="B5846" s="2" t="s">
        <v>39969</v>
      </c>
      <c r="C5846" s="2" t="s">
        <v>6555</v>
      </c>
      <c r="D5846" s="2" t="s">
        <v>2725</v>
      </c>
      <c r="E5846" s="2" t="s">
        <v>39970</v>
      </c>
      <c r="F5846" s="2" t="s">
        <v>39971</v>
      </c>
      <c r="G5846" s="2" t="s">
        <v>72</v>
      </c>
      <c r="H5846" s="2" t="s">
        <v>39972</v>
      </c>
      <c r="I5846" s="2" t="s">
        <v>39973</v>
      </c>
      <c r="J5846" s="3" t="s">
        <v>39974</v>
      </c>
      <c r="K5846" s="4">
        <v>44572</v>
      </c>
      <c r="L5846" s="3" t="s">
        <v>39975</v>
      </c>
    </row>
    <row r="5847" spans="1:12" x14ac:dyDescent="0.2">
      <c r="A5847" s="1">
        <v>5846</v>
      </c>
      <c r="B5847" s="2" t="s">
        <v>39976</v>
      </c>
      <c r="C5847" s="2" t="s">
        <v>10060</v>
      </c>
      <c r="D5847" s="2" t="s">
        <v>168</v>
      </c>
      <c r="E5847" s="2" t="s">
        <v>39977</v>
      </c>
      <c r="F5847" s="2" t="s">
        <v>39978</v>
      </c>
      <c r="G5847" s="2" t="s">
        <v>89</v>
      </c>
      <c r="H5847" s="2">
        <v>3333956926</v>
      </c>
      <c r="I5847" s="2" t="s">
        <v>39979</v>
      </c>
      <c r="J5847" s="3" t="s">
        <v>39980</v>
      </c>
      <c r="K5847" s="4">
        <v>44549</v>
      </c>
      <c r="L5847" s="3" t="s">
        <v>39981</v>
      </c>
    </row>
    <row r="5848" spans="1:12" x14ac:dyDescent="0.2">
      <c r="A5848" s="1">
        <v>5847</v>
      </c>
      <c r="B5848" s="2" t="s">
        <v>39982</v>
      </c>
      <c r="C5848" s="2" t="s">
        <v>2511</v>
      </c>
      <c r="D5848" s="2" t="s">
        <v>41</v>
      </c>
      <c r="E5848" s="2" t="s">
        <v>39983</v>
      </c>
      <c r="F5848" s="2" t="s">
        <v>39984</v>
      </c>
      <c r="G5848" s="2" t="s">
        <v>7163</v>
      </c>
      <c r="H5848" s="2" t="s">
        <v>39985</v>
      </c>
      <c r="I5848" s="2" t="s">
        <v>39986</v>
      </c>
      <c r="J5848" s="3" t="s">
        <v>39987</v>
      </c>
      <c r="K5848" s="4">
        <v>44319</v>
      </c>
      <c r="L5848" s="3" t="s">
        <v>39988</v>
      </c>
    </row>
    <row r="5849" spans="1:12" x14ac:dyDescent="0.2">
      <c r="A5849" s="1">
        <v>5848</v>
      </c>
      <c r="B5849" s="2" t="s">
        <v>39989</v>
      </c>
      <c r="C5849" s="2" t="s">
        <v>11916</v>
      </c>
      <c r="D5849" s="2" t="s">
        <v>4459</v>
      </c>
      <c r="E5849" s="2" t="s">
        <v>39990</v>
      </c>
      <c r="F5849" s="2" t="s">
        <v>39991</v>
      </c>
      <c r="G5849" s="2" t="s">
        <v>1437</v>
      </c>
      <c r="H5849" s="2" t="s">
        <v>39992</v>
      </c>
      <c r="I5849" s="2" t="s">
        <v>39993</v>
      </c>
      <c r="J5849" s="3" t="s">
        <v>39994</v>
      </c>
      <c r="K5849" s="4">
        <v>44196</v>
      </c>
      <c r="L5849" s="3" t="s">
        <v>39995</v>
      </c>
    </row>
    <row r="5850" spans="1:12" x14ac:dyDescent="0.2">
      <c r="A5850" s="1">
        <v>5849</v>
      </c>
      <c r="B5850" s="2" t="s">
        <v>39996</v>
      </c>
      <c r="C5850" s="2" t="s">
        <v>12082</v>
      </c>
      <c r="D5850" s="2" t="s">
        <v>18581</v>
      </c>
      <c r="E5850" s="2" t="s">
        <v>39997</v>
      </c>
      <c r="F5850" s="2" t="s">
        <v>39998</v>
      </c>
      <c r="G5850" s="2" t="s">
        <v>652</v>
      </c>
      <c r="H5850" s="2" t="s">
        <v>39999</v>
      </c>
      <c r="I5850" s="2" t="s">
        <v>40000</v>
      </c>
      <c r="J5850" s="3" t="s">
        <v>40001</v>
      </c>
      <c r="K5850" s="4">
        <v>44442</v>
      </c>
      <c r="L5850" s="3" t="s">
        <v>40002</v>
      </c>
    </row>
    <row r="5851" spans="1:12" x14ac:dyDescent="0.2">
      <c r="A5851" s="1">
        <v>5850</v>
      </c>
      <c r="B5851" s="2" t="s">
        <v>40003</v>
      </c>
      <c r="C5851" s="2" t="s">
        <v>953</v>
      </c>
      <c r="D5851" s="2" t="s">
        <v>26680</v>
      </c>
      <c r="E5851" s="2" t="s">
        <v>40004</v>
      </c>
      <c r="F5851" s="2" t="s">
        <v>40005</v>
      </c>
      <c r="G5851" s="2" t="s">
        <v>5917</v>
      </c>
      <c r="H5851" s="2" t="s">
        <v>40006</v>
      </c>
      <c r="I5851" s="2" t="s">
        <v>40007</v>
      </c>
      <c r="J5851" s="3" t="s">
        <v>40008</v>
      </c>
      <c r="K5851" s="4">
        <v>44306</v>
      </c>
      <c r="L5851" s="3" t="s">
        <v>40009</v>
      </c>
    </row>
    <row r="5852" spans="1:12" x14ac:dyDescent="0.2">
      <c r="A5852" s="1">
        <v>5851</v>
      </c>
      <c r="B5852" s="2" t="s">
        <v>40010</v>
      </c>
      <c r="C5852" s="2" t="s">
        <v>1459</v>
      </c>
      <c r="D5852" s="2" t="s">
        <v>2707</v>
      </c>
      <c r="E5852" s="2" t="s">
        <v>40011</v>
      </c>
      <c r="F5852" s="2" t="s">
        <v>40012</v>
      </c>
      <c r="G5852" s="2" t="s">
        <v>1078</v>
      </c>
      <c r="H5852" s="2">
        <v>3244092354</v>
      </c>
      <c r="I5852" s="2" t="s">
        <v>40013</v>
      </c>
      <c r="J5852" s="3" t="s">
        <v>40014</v>
      </c>
      <c r="K5852" s="4">
        <v>43932</v>
      </c>
      <c r="L5852" s="3" t="s">
        <v>40015</v>
      </c>
    </row>
    <row r="5853" spans="1:12" x14ac:dyDescent="0.2">
      <c r="A5853" s="1">
        <v>5852</v>
      </c>
      <c r="B5853" s="2" t="s">
        <v>40016</v>
      </c>
      <c r="C5853" s="2" t="s">
        <v>121</v>
      </c>
      <c r="D5853" s="2" t="s">
        <v>3981</v>
      </c>
      <c r="E5853" s="2" t="s">
        <v>40017</v>
      </c>
      <c r="F5853" s="2" t="s">
        <v>11932</v>
      </c>
      <c r="G5853" s="2" t="s">
        <v>419</v>
      </c>
      <c r="H5853" s="2" t="s">
        <v>40018</v>
      </c>
      <c r="I5853" s="2" t="s">
        <v>40019</v>
      </c>
      <c r="J5853" s="3" t="s">
        <v>40020</v>
      </c>
      <c r="K5853" s="4">
        <v>44238</v>
      </c>
      <c r="L5853" s="3" t="s">
        <v>40021</v>
      </c>
    </row>
    <row r="5854" spans="1:12" x14ac:dyDescent="0.2">
      <c r="A5854" s="1">
        <v>5853</v>
      </c>
      <c r="B5854" s="2" t="s">
        <v>40022</v>
      </c>
      <c r="C5854" s="2" t="s">
        <v>6246</v>
      </c>
      <c r="D5854" s="2" t="s">
        <v>3629</v>
      </c>
      <c r="E5854" s="2" t="s">
        <v>40023</v>
      </c>
      <c r="F5854" s="2" t="s">
        <v>25377</v>
      </c>
      <c r="G5854" s="2" t="s">
        <v>2378</v>
      </c>
      <c r="H5854" s="2" t="s">
        <v>40024</v>
      </c>
      <c r="I5854" s="2" t="s">
        <v>40025</v>
      </c>
      <c r="J5854" s="3" t="s">
        <v>40026</v>
      </c>
      <c r="K5854" s="4">
        <v>44460</v>
      </c>
      <c r="L5854" s="3" t="s">
        <v>40027</v>
      </c>
    </row>
    <row r="5855" spans="1:12" x14ac:dyDescent="0.2">
      <c r="A5855" s="1">
        <v>5854</v>
      </c>
      <c r="B5855" s="2" t="s">
        <v>40028</v>
      </c>
      <c r="C5855" s="2" t="s">
        <v>8815</v>
      </c>
      <c r="D5855" s="2" t="s">
        <v>416</v>
      </c>
      <c r="E5855" s="2" t="s">
        <v>40029</v>
      </c>
      <c r="F5855" s="2" t="s">
        <v>40030</v>
      </c>
      <c r="G5855" s="2" t="s">
        <v>2255</v>
      </c>
      <c r="H5855" s="2" t="s">
        <v>40031</v>
      </c>
      <c r="I5855" s="2">
        <f>1-738-984-3556</f>
        <v>-5277</v>
      </c>
      <c r="J5855" s="3" t="s">
        <v>40032</v>
      </c>
      <c r="K5855" s="4">
        <v>43920</v>
      </c>
      <c r="L5855" s="3" t="s">
        <v>40033</v>
      </c>
    </row>
    <row r="5856" spans="1:12" x14ac:dyDescent="0.2">
      <c r="A5856" s="1">
        <v>5855</v>
      </c>
      <c r="B5856" s="2" t="s">
        <v>40034</v>
      </c>
      <c r="C5856" s="2" t="s">
        <v>10594</v>
      </c>
      <c r="D5856" s="2" t="s">
        <v>2752</v>
      </c>
      <c r="E5856" s="2" t="s">
        <v>40035</v>
      </c>
      <c r="F5856" s="2" t="s">
        <v>40036</v>
      </c>
      <c r="G5856" s="2" t="s">
        <v>6142</v>
      </c>
      <c r="H5856" s="2" t="s">
        <v>40037</v>
      </c>
      <c r="I5856" s="2" t="s">
        <v>40038</v>
      </c>
      <c r="J5856" s="3" t="s">
        <v>40039</v>
      </c>
      <c r="K5856" s="4">
        <v>44165</v>
      </c>
      <c r="L5856" s="3" t="s">
        <v>40040</v>
      </c>
    </row>
    <row r="5857" spans="1:12" x14ac:dyDescent="0.2">
      <c r="A5857" s="1">
        <v>5856</v>
      </c>
      <c r="B5857" s="2" t="s">
        <v>40041</v>
      </c>
      <c r="C5857" s="2" t="s">
        <v>2459</v>
      </c>
      <c r="D5857" s="2" t="s">
        <v>86</v>
      </c>
      <c r="E5857" s="2" t="s">
        <v>40042</v>
      </c>
      <c r="F5857" s="2" t="s">
        <v>40043</v>
      </c>
      <c r="G5857" s="2" t="s">
        <v>2080</v>
      </c>
      <c r="H5857" s="2" t="s">
        <v>40044</v>
      </c>
      <c r="I5857" s="2" t="s">
        <v>40045</v>
      </c>
      <c r="J5857" s="3" t="s">
        <v>40046</v>
      </c>
      <c r="K5857" s="4">
        <v>44080</v>
      </c>
      <c r="L5857" s="3" t="s">
        <v>40047</v>
      </c>
    </row>
    <row r="5858" spans="1:12" x14ac:dyDescent="0.2">
      <c r="A5858" s="1">
        <v>5857</v>
      </c>
      <c r="B5858" s="2" t="s">
        <v>40048</v>
      </c>
      <c r="C5858" s="2" t="s">
        <v>1038</v>
      </c>
      <c r="D5858" s="2" t="s">
        <v>4887</v>
      </c>
      <c r="E5858" s="2" t="s">
        <v>40049</v>
      </c>
      <c r="F5858" s="2" t="s">
        <v>40050</v>
      </c>
      <c r="G5858" s="2" t="s">
        <v>806</v>
      </c>
      <c r="H5858" s="2" t="s">
        <v>40051</v>
      </c>
      <c r="I5858" s="2" t="s">
        <v>40052</v>
      </c>
      <c r="J5858" s="3" t="s">
        <v>40053</v>
      </c>
      <c r="K5858" s="4">
        <v>44435</v>
      </c>
      <c r="L5858" s="3" t="s">
        <v>40054</v>
      </c>
    </row>
    <row r="5859" spans="1:12" x14ac:dyDescent="0.2">
      <c r="A5859" s="1">
        <v>5858</v>
      </c>
      <c r="B5859" s="2" t="s">
        <v>40055</v>
      </c>
      <c r="C5859" s="2" t="s">
        <v>12926</v>
      </c>
      <c r="D5859" s="2" t="s">
        <v>464</v>
      </c>
      <c r="E5859" s="2" t="s">
        <v>40056</v>
      </c>
      <c r="F5859" s="2" t="s">
        <v>40057</v>
      </c>
      <c r="G5859" s="2" t="s">
        <v>2728</v>
      </c>
      <c r="H5859" s="2" t="s">
        <v>40058</v>
      </c>
      <c r="I5859" s="2" t="s">
        <v>40059</v>
      </c>
      <c r="J5859" s="3" t="s">
        <v>40060</v>
      </c>
      <c r="K5859" s="4">
        <v>44149</v>
      </c>
      <c r="L5859" s="3" t="s">
        <v>40061</v>
      </c>
    </row>
    <row r="5860" spans="1:12" x14ac:dyDescent="0.2">
      <c r="A5860" s="1">
        <v>5859</v>
      </c>
      <c r="B5860" s="2" t="s">
        <v>40062</v>
      </c>
      <c r="C5860" s="2" t="s">
        <v>2759</v>
      </c>
      <c r="D5860" s="2" t="s">
        <v>8099</v>
      </c>
      <c r="E5860" s="2" t="s">
        <v>40063</v>
      </c>
      <c r="F5860" s="2" t="s">
        <v>38488</v>
      </c>
      <c r="G5860" s="2" t="s">
        <v>1765</v>
      </c>
      <c r="H5860" s="2" t="s">
        <v>40064</v>
      </c>
      <c r="I5860" s="2" t="s">
        <v>40065</v>
      </c>
      <c r="J5860" s="3" t="s">
        <v>40066</v>
      </c>
      <c r="K5860" s="4">
        <v>44315</v>
      </c>
      <c r="L5860" s="3" t="s">
        <v>40067</v>
      </c>
    </row>
    <row r="5861" spans="1:12" x14ac:dyDescent="0.2">
      <c r="A5861" s="1">
        <v>5860</v>
      </c>
      <c r="B5861" s="2" t="s">
        <v>40068</v>
      </c>
      <c r="C5861" s="2" t="s">
        <v>15577</v>
      </c>
      <c r="D5861" s="2" t="s">
        <v>40069</v>
      </c>
      <c r="E5861" s="2" t="s">
        <v>40070</v>
      </c>
      <c r="F5861" s="2" t="s">
        <v>40071</v>
      </c>
      <c r="G5861" s="2" t="s">
        <v>2567</v>
      </c>
      <c r="H5861" s="2" t="s">
        <v>40072</v>
      </c>
      <c r="I5861" s="2" t="s">
        <v>40073</v>
      </c>
      <c r="J5861" s="3" t="s">
        <v>40074</v>
      </c>
      <c r="K5861" s="4">
        <v>44294</v>
      </c>
      <c r="L5861" s="3" t="s">
        <v>40075</v>
      </c>
    </row>
    <row r="5862" spans="1:12" x14ac:dyDescent="0.2">
      <c r="A5862" s="1">
        <v>5861</v>
      </c>
      <c r="B5862" s="2" t="s">
        <v>40076</v>
      </c>
      <c r="C5862" s="2" t="s">
        <v>1905</v>
      </c>
      <c r="D5862" s="2" t="s">
        <v>2442</v>
      </c>
      <c r="E5862" s="2" t="s">
        <v>40077</v>
      </c>
      <c r="F5862" s="2" t="s">
        <v>40078</v>
      </c>
      <c r="G5862" s="2" t="s">
        <v>350</v>
      </c>
      <c r="H5862" s="2" t="s">
        <v>40079</v>
      </c>
      <c r="I5862" s="2" t="s">
        <v>40080</v>
      </c>
      <c r="J5862" s="3" t="s">
        <v>40081</v>
      </c>
      <c r="K5862" s="4">
        <v>44444</v>
      </c>
      <c r="L5862" s="3" t="s">
        <v>40082</v>
      </c>
    </row>
    <row r="5863" spans="1:12" x14ac:dyDescent="0.2">
      <c r="A5863" s="1">
        <v>5862</v>
      </c>
      <c r="B5863" s="2" t="s">
        <v>40083</v>
      </c>
      <c r="C5863" s="2" t="s">
        <v>4406</v>
      </c>
      <c r="D5863" s="2" t="s">
        <v>5046</v>
      </c>
      <c r="E5863" s="2" t="s">
        <v>40084</v>
      </c>
      <c r="F5863" s="2" t="s">
        <v>40085</v>
      </c>
      <c r="G5863" s="2" t="s">
        <v>854</v>
      </c>
      <c r="H5863" s="2" t="s">
        <v>40086</v>
      </c>
      <c r="I5863" s="2" t="s">
        <v>40087</v>
      </c>
      <c r="J5863" s="3" t="s">
        <v>40088</v>
      </c>
      <c r="K5863" s="4">
        <v>44040</v>
      </c>
      <c r="L5863" s="3" t="s">
        <v>40089</v>
      </c>
    </row>
    <row r="5864" spans="1:12" x14ac:dyDescent="0.2">
      <c r="A5864" s="1">
        <v>5863</v>
      </c>
      <c r="B5864" s="2" t="s">
        <v>40090</v>
      </c>
      <c r="C5864" s="2" t="s">
        <v>920</v>
      </c>
      <c r="D5864" s="2" t="s">
        <v>11539</v>
      </c>
      <c r="E5864" s="2" t="s">
        <v>40091</v>
      </c>
      <c r="F5864" s="2" t="s">
        <v>40092</v>
      </c>
      <c r="G5864" s="2" t="s">
        <v>966</v>
      </c>
      <c r="H5864" s="2" t="s">
        <v>40093</v>
      </c>
      <c r="I5864" s="2" t="s">
        <v>40094</v>
      </c>
      <c r="J5864" s="3" t="s">
        <v>40095</v>
      </c>
      <c r="K5864" s="4">
        <v>44247</v>
      </c>
      <c r="L5864" s="3" t="s">
        <v>40096</v>
      </c>
    </row>
    <row r="5865" spans="1:12" x14ac:dyDescent="0.2">
      <c r="A5865" s="1">
        <v>5864</v>
      </c>
      <c r="B5865" s="2" t="s">
        <v>40097</v>
      </c>
      <c r="C5865" s="2" t="s">
        <v>1922</v>
      </c>
      <c r="D5865" s="2" t="s">
        <v>1047</v>
      </c>
      <c r="E5865" s="2" t="s">
        <v>40098</v>
      </c>
      <c r="F5865" s="2" t="s">
        <v>40099</v>
      </c>
      <c r="G5865" s="2" t="s">
        <v>901</v>
      </c>
      <c r="H5865" s="2" t="s">
        <v>40100</v>
      </c>
      <c r="I5865" s="2" t="s">
        <v>40101</v>
      </c>
      <c r="J5865" s="3" t="s">
        <v>40102</v>
      </c>
      <c r="K5865" s="4">
        <v>43919</v>
      </c>
      <c r="L5865" s="3" t="s">
        <v>40103</v>
      </c>
    </row>
    <row r="5866" spans="1:12" x14ac:dyDescent="0.2">
      <c r="A5866" s="1">
        <v>5865</v>
      </c>
      <c r="B5866" s="2" t="s">
        <v>40104</v>
      </c>
      <c r="C5866" s="2" t="s">
        <v>1417</v>
      </c>
      <c r="D5866" s="2" t="s">
        <v>9041</v>
      </c>
      <c r="E5866" s="2" t="s">
        <v>40105</v>
      </c>
      <c r="F5866" s="2" t="s">
        <v>40106</v>
      </c>
      <c r="G5866" s="2" t="s">
        <v>467</v>
      </c>
      <c r="H5866" s="2" t="s">
        <v>40107</v>
      </c>
      <c r="I5866" s="2" t="s">
        <v>40108</v>
      </c>
      <c r="J5866" s="3" t="s">
        <v>40109</v>
      </c>
      <c r="K5866" s="4">
        <v>44503</v>
      </c>
      <c r="L5866" s="3" t="s">
        <v>40110</v>
      </c>
    </row>
    <row r="5867" spans="1:12" x14ac:dyDescent="0.2">
      <c r="A5867" s="1">
        <v>5866</v>
      </c>
      <c r="B5867" s="2" t="s">
        <v>40111</v>
      </c>
      <c r="C5867" s="2" t="s">
        <v>3392</v>
      </c>
      <c r="D5867" s="2" t="s">
        <v>8739</v>
      </c>
      <c r="E5867" s="2" t="s">
        <v>40112</v>
      </c>
      <c r="F5867" s="2" t="s">
        <v>40113</v>
      </c>
      <c r="G5867" s="2" t="s">
        <v>2317</v>
      </c>
      <c r="H5867" s="2" t="s">
        <v>40114</v>
      </c>
      <c r="I5867" s="2" t="s">
        <v>40115</v>
      </c>
      <c r="J5867" s="3" t="s">
        <v>40116</v>
      </c>
      <c r="K5867" s="4">
        <v>44010</v>
      </c>
      <c r="L5867" s="3" t="s">
        <v>40117</v>
      </c>
    </row>
    <row r="5868" spans="1:12" x14ac:dyDescent="0.2">
      <c r="A5868" s="1">
        <v>5867</v>
      </c>
      <c r="B5868" s="2" t="s">
        <v>40118</v>
      </c>
      <c r="C5868" s="2" t="s">
        <v>622</v>
      </c>
      <c r="D5868" s="2" t="s">
        <v>10615</v>
      </c>
      <c r="E5868" s="2" t="s">
        <v>40119</v>
      </c>
      <c r="F5868" s="2" t="s">
        <v>40120</v>
      </c>
      <c r="G5868" s="2" t="s">
        <v>1552</v>
      </c>
      <c r="H5868" s="2" t="s">
        <v>40121</v>
      </c>
      <c r="I5868" s="2" t="s">
        <v>40122</v>
      </c>
      <c r="J5868" s="3" t="s">
        <v>40123</v>
      </c>
      <c r="K5868" s="4">
        <v>44156</v>
      </c>
      <c r="L5868" s="3" t="s">
        <v>40124</v>
      </c>
    </row>
    <row r="5869" spans="1:12" x14ac:dyDescent="0.2">
      <c r="A5869" s="1">
        <v>5868</v>
      </c>
      <c r="B5869" s="2" t="s">
        <v>40125</v>
      </c>
      <c r="C5869" s="2" t="s">
        <v>3902</v>
      </c>
      <c r="D5869" s="2" t="s">
        <v>11436</v>
      </c>
      <c r="E5869" s="2" t="s">
        <v>40126</v>
      </c>
      <c r="F5869" s="2" t="s">
        <v>40127</v>
      </c>
      <c r="G5869" s="2" t="s">
        <v>1837</v>
      </c>
      <c r="H5869" s="2" t="s">
        <v>40128</v>
      </c>
      <c r="I5869" s="2" t="s">
        <v>40129</v>
      </c>
      <c r="J5869" s="3" t="s">
        <v>40130</v>
      </c>
      <c r="K5869" s="4">
        <v>43993</v>
      </c>
      <c r="L5869" s="3" t="s">
        <v>40131</v>
      </c>
    </row>
    <row r="5870" spans="1:12" x14ac:dyDescent="0.2">
      <c r="A5870" s="1">
        <v>5869</v>
      </c>
      <c r="B5870" s="2" t="s">
        <v>40132</v>
      </c>
      <c r="C5870" s="2" t="s">
        <v>263</v>
      </c>
      <c r="D5870" s="2" t="s">
        <v>9034</v>
      </c>
      <c r="E5870" s="2" t="s">
        <v>40133</v>
      </c>
      <c r="F5870" s="2" t="s">
        <v>40134</v>
      </c>
      <c r="G5870" s="2" t="s">
        <v>3534</v>
      </c>
      <c r="H5870" s="2" t="s">
        <v>40135</v>
      </c>
      <c r="I5870" s="2">
        <v>7621720777</v>
      </c>
      <c r="J5870" s="3" t="s">
        <v>40136</v>
      </c>
      <c r="K5870" s="4">
        <v>44088</v>
      </c>
      <c r="L5870" s="3" t="s">
        <v>40137</v>
      </c>
    </row>
    <row r="5871" spans="1:12" x14ac:dyDescent="0.2">
      <c r="A5871" s="1">
        <v>5870</v>
      </c>
      <c r="B5871" s="2" t="s">
        <v>40138</v>
      </c>
      <c r="C5871" s="2" t="s">
        <v>1145</v>
      </c>
      <c r="D5871" s="2" t="s">
        <v>15885</v>
      </c>
      <c r="E5871" s="2" t="s">
        <v>40139</v>
      </c>
      <c r="F5871" s="2" t="s">
        <v>40140</v>
      </c>
      <c r="G5871" s="2" t="s">
        <v>378</v>
      </c>
      <c r="H5871" s="2" t="s">
        <v>40141</v>
      </c>
      <c r="I5871" s="2" t="s">
        <v>40142</v>
      </c>
      <c r="J5871" s="3" t="s">
        <v>40143</v>
      </c>
      <c r="K5871" s="4">
        <v>43929</v>
      </c>
      <c r="L5871" s="3" t="s">
        <v>40144</v>
      </c>
    </row>
    <row r="5872" spans="1:12" x14ac:dyDescent="0.2">
      <c r="A5872" s="1">
        <v>5871</v>
      </c>
      <c r="B5872" s="2" t="s">
        <v>40145</v>
      </c>
      <c r="C5872" s="2" t="s">
        <v>1735</v>
      </c>
      <c r="D5872" s="2" t="s">
        <v>1988</v>
      </c>
      <c r="E5872" s="2" t="s">
        <v>40146</v>
      </c>
      <c r="F5872" s="2" t="s">
        <v>40147</v>
      </c>
      <c r="G5872" s="2" t="s">
        <v>626</v>
      </c>
      <c r="H5872" s="2">
        <v>866688837</v>
      </c>
      <c r="I5872" s="2" t="s">
        <v>40148</v>
      </c>
      <c r="J5872" s="3" t="s">
        <v>40149</v>
      </c>
      <c r="K5872" s="4">
        <v>44221</v>
      </c>
      <c r="L5872" s="3" t="s">
        <v>13521</v>
      </c>
    </row>
    <row r="5873" spans="1:12" x14ac:dyDescent="0.2">
      <c r="A5873" s="1">
        <v>5872</v>
      </c>
      <c r="B5873" s="2" t="s">
        <v>40150</v>
      </c>
      <c r="C5873" s="2" t="s">
        <v>13587</v>
      </c>
      <c r="D5873" s="2" t="s">
        <v>4790</v>
      </c>
      <c r="E5873" s="2" t="s">
        <v>40151</v>
      </c>
      <c r="F5873" s="2" t="s">
        <v>40152</v>
      </c>
      <c r="G5873" s="2" t="s">
        <v>4808</v>
      </c>
      <c r="H5873" s="2" t="s">
        <v>40153</v>
      </c>
      <c r="I5873" s="2" t="s">
        <v>40154</v>
      </c>
      <c r="J5873" s="3" t="s">
        <v>40155</v>
      </c>
      <c r="K5873" s="4">
        <v>44174</v>
      </c>
      <c r="L5873" s="3" t="s">
        <v>40156</v>
      </c>
    </row>
    <row r="5874" spans="1:12" x14ac:dyDescent="0.2">
      <c r="A5874" s="1">
        <v>5873</v>
      </c>
      <c r="B5874" s="2" t="s">
        <v>40157</v>
      </c>
      <c r="C5874" s="2" t="s">
        <v>7676</v>
      </c>
      <c r="D5874" s="2" t="s">
        <v>18639</v>
      </c>
      <c r="E5874" s="2" t="s">
        <v>40158</v>
      </c>
      <c r="F5874" s="2" t="s">
        <v>40159</v>
      </c>
      <c r="G5874" s="2" t="s">
        <v>2567</v>
      </c>
      <c r="H5874" s="2">
        <v>5060584609</v>
      </c>
      <c r="I5874" s="2" t="s">
        <v>40160</v>
      </c>
      <c r="J5874" s="3" t="s">
        <v>40161</v>
      </c>
      <c r="K5874" s="4">
        <v>44588</v>
      </c>
      <c r="L5874" s="3" t="s">
        <v>40162</v>
      </c>
    </row>
    <row r="5875" spans="1:12" x14ac:dyDescent="0.2">
      <c r="A5875" s="1">
        <v>5874</v>
      </c>
      <c r="B5875" s="2" t="s">
        <v>40163</v>
      </c>
      <c r="C5875" s="2" t="s">
        <v>12641</v>
      </c>
      <c r="D5875" s="2" t="s">
        <v>3744</v>
      </c>
      <c r="E5875" s="2" t="s">
        <v>12328</v>
      </c>
      <c r="F5875" s="2" t="s">
        <v>40164</v>
      </c>
      <c r="G5875" s="2" t="s">
        <v>741</v>
      </c>
      <c r="H5875" s="2" t="s">
        <v>40165</v>
      </c>
      <c r="I5875" s="2" t="s">
        <v>40166</v>
      </c>
      <c r="J5875" s="3" t="s">
        <v>40167</v>
      </c>
      <c r="K5875" s="4">
        <v>43895</v>
      </c>
      <c r="L5875" s="3" t="s">
        <v>40168</v>
      </c>
    </row>
    <row r="5876" spans="1:12" x14ac:dyDescent="0.2">
      <c r="A5876" s="1">
        <v>5875</v>
      </c>
      <c r="B5876" s="2" t="s">
        <v>40169</v>
      </c>
      <c r="C5876" s="2" t="s">
        <v>7251</v>
      </c>
      <c r="D5876" s="2" t="s">
        <v>8153</v>
      </c>
      <c r="E5876" s="2" t="s">
        <v>40170</v>
      </c>
      <c r="F5876" s="2" t="s">
        <v>38723</v>
      </c>
      <c r="G5876" s="2" t="s">
        <v>4177</v>
      </c>
      <c r="H5876" s="2" t="s">
        <v>40171</v>
      </c>
      <c r="I5876" s="2" t="s">
        <v>40172</v>
      </c>
      <c r="J5876" s="3" t="s">
        <v>40173</v>
      </c>
      <c r="K5876" s="4">
        <v>43962</v>
      </c>
      <c r="L5876" s="3" t="s">
        <v>40174</v>
      </c>
    </row>
    <row r="5877" spans="1:12" x14ac:dyDescent="0.2">
      <c r="A5877" s="1">
        <v>5876</v>
      </c>
      <c r="B5877" s="2" t="s">
        <v>40175</v>
      </c>
      <c r="C5877" s="2" t="s">
        <v>473</v>
      </c>
      <c r="D5877" s="2" t="s">
        <v>1718</v>
      </c>
      <c r="E5877" s="2" t="s">
        <v>40176</v>
      </c>
      <c r="F5877" s="2" t="s">
        <v>40177</v>
      </c>
      <c r="G5877" s="2" t="s">
        <v>17591</v>
      </c>
      <c r="H5877" s="2" t="s">
        <v>40178</v>
      </c>
      <c r="I5877" s="2" t="s">
        <v>40179</v>
      </c>
      <c r="J5877" s="3" t="s">
        <v>40180</v>
      </c>
      <c r="K5877" s="4">
        <v>44678</v>
      </c>
      <c r="L5877" s="3" t="s">
        <v>40181</v>
      </c>
    </row>
    <row r="5878" spans="1:12" x14ac:dyDescent="0.2">
      <c r="A5878" s="1">
        <v>5877</v>
      </c>
      <c r="B5878" s="2" t="s">
        <v>40182</v>
      </c>
      <c r="C5878" s="2" t="s">
        <v>3221</v>
      </c>
      <c r="D5878" s="2" t="s">
        <v>434</v>
      </c>
      <c r="E5878" s="2" t="s">
        <v>40183</v>
      </c>
      <c r="F5878" s="2" t="s">
        <v>40184</v>
      </c>
      <c r="G5878" s="2" t="s">
        <v>1846</v>
      </c>
      <c r="H5878" s="2">
        <v>8169911264</v>
      </c>
      <c r="I5878" s="2" t="s">
        <v>40185</v>
      </c>
      <c r="J5878" s="3" t="s">
        <v>40186</v>
      </c>
      <c r="K5878" s="4">
        <v>44337</v>
      </c>
      <c r="L5878" s="3" t="s">
        <v>40187</v>
      </c>
    </row>
    <row r="5879" spans="1:12" x14ac:dyDescent="0.2">
      <c r="A5879" s="1">
        <v>5878</v>
      </c>
      <c r="B5879" s="2" t="s">
        <v>40188</v>
      </c>
      <c r="C5879" s="2" t="s">
        <v>11616</v>
      </c>
      <c r="D5879" s="2" t="s">
        <v>702</v>
      </c>
      <c r="E5879" s="2" t="s">
        <v>27148</v>
      </c>
      <c r="F5879" s="2" t="s">
        <v>40189</v>
      </c>
      <c r="G5879" s="2" t="s">
        <v>4335</v>
      </c>
      <c r="H5879" s="2" t="s">
        <v>40190</v>
      </c>
      <c r="I5879" s="2" t="s">
        <v>40191</v>
      </c>
      <c r="J5879" s="3" t="s">
        <v>40192</v>
      </c>
      <c r="K5879" s="4">
        <v>44457</v>
      </c>
      <c r="L5879" s="3" t="s">
        <v>40193</v>
      </c>
    </row>
    <row r="5880" spans="1:12" x14ac:dyDescent="0.2">
      <c r="A5880" s="1">
        <v>5879</v>
      </c>
      <c r="B5880" s="2" t="s">
        <v>40194</v>
      </c>
      <c r="C5880" s="2" t="s">
        <v>17315</v>
      </c>
      <c r="D5880" s="2" t="s">
        <v>7121</v>
      </c>
      <c r="E5880" s="2" t="s">
        <v>40195</v>
      </c>
      <c r="F5880" s="2" t="s">
        <v>40196</v>
      </c>
      <c r="G5880" s="2" t="s">
        <v>4116</v>
      </c>
      <c r="H5880" s="2" t="s">
        <v>40197</v>
      </c>
      <c r="I5880" s="2">
        <f>1-918-222-3477</f>
        <v>-4616</v>
      </c>
      <c r="J5880" s="3" t="s">
        <v>40198</v>
      </c>
      <c r="K5880" s="4">
        <v>44460</v>
      </c>
      <c r="L5880" s="3" t="s">
        <v>40199</v>
      </c>
    </row>
    <row r="5881" spans="1:12" x14ac:dyDescent="0.2">
      <c r="A5881" s="1">
        <v>5880</v>
      </c>
      <c r="B5881" s="2" t="s">
        <v>40200</v>
      </c>
      <c r="C5881" s="2" t="s">
        <v>2086</v>
      </c>
      <c r="D5881" s="2" t="s">
        <v>1897</v>
      </c>
      <c r="E5881" s="2" t="s">
        <v>40201</v>
      </c>
      <c r="F5881" s="2" t="s">
        <v>40202</v>
      </c>
      <c r="G5881" s="2" t="s">
        <v>996</v>
      </c>
      <c r="H5881" s="2" t="s">
        <v>40203</v>
      </c>
      <c r="I5881" s="2" t="s">
        <v>40204</v>
      </c>
      <c r="J5881" s="3" t="s">
        <v>40205</v>
      </c>
      <c r="K5881" s="4">
        <v>44017</v>
      </c>
      <c r="L5881" s="3" t="s">
        <v>40206</v>
      </c>
    </row>
    <row r="5882" spans="1:12" x14ac:dyDescent="0.2">
      <c r="A5882" s="1">
        <v>5881</v>
      </c>
      <c r="B5882" s="2" t="s">
        <v>40207</v>
      </c>
      <c r="C5882" s="2" t="s">
        <v>121</v>
      </c>
      <c r="D5882" s="2" t="s">
        <v>5024</v>
      </c>
      <c r="E5882" s="2" t="s">
        <v>40208</v>
      </c>
      <c r="F5882" s="2" t="s">
        <v>18126</v>
      </c>
      <c r="G5882" s="2" t="s">
        <v>3015</v>
      </c>
      <c r="H5882" s="2" t="s">
        <v>40209</v>
      </c>
      <c r="I5882" s="2" t="s">
        <v>40210</v>
      </c>
      <c r="J5882" s="3" t="s">
        <v>40211</v>
      </c>
      <c r="K5882" s="4">
        <v>44519</v>
      </c>
      <c r="L5882" s="3" t="s">
        <v>40212</v>
      </c>
    </row>
    <row r="5883" spans="1:12" x14ac:dyDescent="0.2">
      <c r="A5883" s="1">
        <v>5882</v>
      </c>
      <c r="B5883" s="2" t="s">
        <v>40213</v>
      </c>
      <c r="C5883" s="2" t="s">
        <v>1520</v>
      </c>
      <c r="D5883" s="2" t="s">
        <v>18526</v>
      </c>
      <c r="E5883" s="2" t="s">
        <v>40214</v>
      </c>
      <c r="F5883" s="2" t="s">
        <v>40215</v>
      </c>
      <c r="G5883" s="2" t="s">
        <v>3524</v>
      </c>
      <c r="H5883" s="2" t="s">
        <v>40216</v>
      </c>
      <c r="I5883" s="2" t="s">
        <v>40217</v>
      </c>
      <c r="J5883" s="3" t="s">
        <v>40218</v>
      </c>
      <c r="K5883" s="4">
        <v>43924</v>
      </c>
      <c r="L5883" s="3" t="s">
        <v>40219</v>
      </c>
    </row>
    <row r="5884" spans="1:12" x14ac:dyDescent="0.2">
      <c r="A5884" s="1">
        <v>5883</v>
      </c>
      <c r="B5884" s="2" t="s">
        <v>40220</v>
      </c>
      <c r="C5884" s="2" t="s">
        <v>3148</v>
      </c>
      <c r="D5884" s="2" t="s">
        <v>4225</v>
      </c>
      <c r="E5884" s="2" t="s">
        <v>40221</v>
      </c>
      <c r="F5884" s="2" t="s">
        <v>40222</v>
      </c>
      <c r="G5884" s="2" t="s">
        <v>1068</v>
      </c>
      <c r="H5884" s="2">
        <v>5872657076</v>
      </c>
      <c r="I5884" s="2" t="s">
        <v>40223</v>
      </c>
      <c r="J5884" s="3" t="s">
        <v>40224</v>
      </c>
      <c r="K5884" s="4">
        <v>43955</v>
      </c>
      <c r="L5884" s="3" t="s">
        <v>39438</v>
      </c>
    </row>
    <row r="5885" spans="1:12" x14ac:dyDescent="0.2">
      <c r="A5885" s="1">
        <v>5884</v>
      </c>
      <c r="B5885" s="2" t="s">
        <v>40225</v>
      </c>
      <c r="C5885" s="2" t="s">
        <v>10060</v>
      </c>
      <c r="D5885" s="2" t="s">
        <v>11850</v>
      </c>
      <c r="E5885" s="2" t="s">
        <v>40226</v>
      </c>
      <c r="F5885" s="2" t="s">
        <v>40227</v>
      </c>
      <c r="G5885" s="2" t="s">
        <v>293</v>
      </c>
      <c r="H5885" s="2" t="s">
        <v>40228</v>
      </c>
      <c r="I5885" s="2" t="s">
        <v>40229</v>
      </c>
      <c r="J5885" s="3" t="s">
        <v>40230</v>
      </c>
      <c r="K5885" s="4">
        <v>44539</v>
      </c>
      <c r="L5885" s="3" t="s">
        <v>33098</v>
      </c>
    </row>
    <row r="5886" spans="1:12" x14ac:dyDescent="0.2">
      <c r="A5886" s="1">
        <v>5885</v>
      </c>
      <c r="B5886" s="2" t="s">
        <v>40231</v>
      </c>
      <c r="C5886" s="2" t="s">
        <v>1978</v>
      </c>
      <c r="D5886" s="2" t="s">
        <v>18479</v>
      </c>
      <c r="E5886" s="2" t="s">
        <v>40232</v>
      </c>
      <c r="F5886" s="2" t="s">
        <v>40233</v>
      </c>
      <c r="G5886" s="2" t="s">
        <v>501</v>
      </c>
      <c r="H5886" s="2" t="s">
        <v>40234</v>
      </c>
      <c r="I5886" s="2" t="s">
        <v>40235</v>
      </c>
      <c r="J5886" s="3" t="s">
        <v>40236</v>
      </c>
      <c r="K5886" s="4">
        <v>44240</v>
      </c>
      <c r="L5886" s="3" t="s">
        <v>40237</v>
      </c>
    </row>
    <row r="5887" spans="1:12" x14ac:dyDescent="0.2">
      <c r="A5887" s="1">
        <v>5886</v>
      </c>
      <c r="B5887" s="2" t="s">
        <v>40238</v>
      </c>
      <c r="C5887" s="2" t="s">
        <v>1597</v>
      </c>
      <c r="D5887" s="2" t="s">
        <v>605</v>
      </c>
      <c r="E5887" s="2" t="s">
        <v>40239</v>
      </c>
      <c r="F5887" s="2" t="s">
        <v>40240</v>
      </c>
      <c r="G5887" s="2" t="s">
        <v>237</v>
      </c>
      <c r="H5887" s="2">
        <v>5479200921</v>
      </c>
      <c r="I5887" s="2" t="s">
        <v>40241</v>
      </c>
      <c r="J5887" s="3" t="s">
        <v>40242</v>
      </c>
      <c r="K5887" s="4">
        <v>43856</v>
      </c>
      <c r="L5887" s="3" t="s">
        <v>40243</v>
      </c>
    </row>
    <row r="5888" spans="1:12" x14ac:dyDescent="0.2">
      <c r="A5888" s="1">
        <v>5887</v>
      </c>
      <c r="B5888" s="2" t="s">
        <v>40244</v>
      </c>
      <c r="C5888" s="2" t="s">
        <v>12926</v>
      </c>
      <c r="D5888" s="2" t="s">
        <v>711</v>
      </c>
      <c r="E5888" s="2" t="s">
        <v>26653</v>
      </c>
      <c r="F5888" s="2" t="s">
        <v>40245</v>
      </c>
      <c r="G5888" s="2" t="s">
        <v>1336</v>
      </c>
      <c r="H5888" s="2" t="s">
        <v>40246</v>
      </c>
      <c r="I5888" s="2" t="s">
        <v>40247</v>
      </c>
      <c r="J5888" s="3" t="s">
        <v>40248</v>
      </c>
      <c r="K5888" s="4">
        <v>44634</v>
      </c>
      <c r="L5888" s="3" t="s">
        <v>40249</v>
      </c>
    </row>
    <row r="5889" spans="1:12" x14ac:dyDescent="0.2">
      <c r="A5889" s="1">
        <v>5888</v>
      </c>
      <c r="B5889" s="2" t="s">
        <v>40250</v>
      </c>
      <c r="C5889" s="2" t="s">
        <v>5819</v>
      </c>
      <c r="D5889" s="2" t="s">
        <v>8136</v>
      </c>
      <c r="E5889" s="2" t="s">
        <v>40251</v>
      </c>
      <c r="F5889" s="2" t="s">
        <v>40252</v>
      </c>
      <c r="G5889" s="2" t="s">
        <v>1239</v>
      </c>
      <c r="H5889" s="2" t="s">
        <v>40253</v>
      </c>
      <c r="I5889" s="2" t="s">
        <v>40254</v>
      </c>
      <c r="J5889" s="3" t="s">
        <v>40255</v>
      </c>
      <c r="K5889" s="4">
        <v>44149</v>
      </c>
      <c r="L5889" s="3" t="s">
        <v>40256</v>
      </c>
    </row>
    <row r="5890" spans="1:12" x14ac:dyDescent="0.2">
      <c r="A5890" s="1">
        <v>5889</v>
      </c>
      <c r="B5890" s="2" t="s">
        <v>40257</v>
      </c>
      <c r="C5890" s="2" t="s">
        <v>3020</v>
      </c>
      <c r="D5890" s="2" t="s">
        <v>1962</v>
      </c>
      <c r="E5890" s="2" t="s">
        <v>40258</v>
      </c>
      <c r="F5890" s="2" t="s">
        <v>40259</v>
      </c>
      <c r="G5890" s="2" t="s">
        <v>283</v>
      </c>
      <c r="H5890" s="2">
        <v>3911780989</v>
      </c>
      <c r="I5890" s="2" t="s">
        <v>40260</v>
      </c>
      <c r="J5890" s="3" t="s">
        <v>40261</v>
      </c>
      <c r="K5890" s="4">
        <v>44089</v>
      </c>
      <c r="L5890" s="3" t="s">
        <v>16645</v>
      </c>
    </row>
    <row r="5891" spans="1:12" x14ac:dyDescent="0.2">
      <c r="A5891" s="1">
        <v>5890</v>
      </c>
      <c r="B5891" s="2" t="s">
        <v>40262</v>
      </c>
      <c r="C5891" s="2" t="s">
        <v>831</v>
      </c>
      <c r="D5891" s="2" t="s">
        <v>9638</v>
      </c>
      <c r="E5891" s="2" t="s">
        <v>40263</v>
      </c>
      <c r="F5891" s="2" t="s">
        <v>40264</v>
      </c>
      <c r="G5891" s="2" t="s">
        <v>27</v>
      </c>
      <c r="H5891" s="2" t="s">
        <v>40265</v>
      </c>
      <c r="I5891" s="2">
        <v>8599205667</v>
      </c>
      <c r="J5891" s="3" t="s">
        <v>40266</v>
      </c>
      <c r="K5891" s="4">
        <v>44006</v>
      </c>
      <c r="L5891" s="3" t="s">
        <v>28716</v>
      </c>
    </row>
    <row r="5892" spans="1:12" x14ac:dyDescent="0.2">
      <c r="A5892" s="1">
        <v>5891</v>
      </c>
      <c r="B5892" s="2" t="s">
        <v>40267</v>
      </c>
      <c r="C5892" s="2" t="s">
        <v>13076</v>
      </c>
      <c r="D5892" s="2" t="s">
        <v>3549</v>
      </c>
      <c r="E5892" s="2" t="s">
        <v>40268</v>
      </c>
      <c r="F5892" s="2" t="s">
        <v>40269</v>
      </c>
      <c r="G5892" s="2" t="s">
        <v>996</v>
      </c>
      <c r="H5892" s="2">
        <f>1-398-284-5982</f>
        <v>-6663</v>
      </c>
      <c r="I5892" s="2" t="s">
        <v>40270</v>
      </c>
      <c r="J5892" s="3" t="s">
        <v>40271</v>
      </c>
      <c r="K5892" s="4">
        <v>43950</v>
      </c>
      <c r="L5892" s="3" t="s">
        <v>40272</v>
      </c>
    </row>
    <row r="5893" spans="1:12" x14ac:dyDescent="0.2">
      <c r="A5893" s="1">
        <v>5892</v>
      </c>
      <c r="B5893" s="2" t="s">
        <v>40273</v>
      </c>
      <c r="C5893" s="2" t="s">
        <v>4278</v>
      </c>
      <c r="D5893" s="2" t="s">
        <v>12028</v>
      </c>
      <c r="E5893" s="2" t="s">
        <v>40274</v>
      </c>
      <c r="F5893" s="2" t="s">
        <v>40275</v>
      </c>
      <c r="G5893" s="2" t="s">
        <v>3896</v>
      </c>
      <c r="H5893" s="2" t="s">
        <v>40276</v>
      </c>
      <c r="I5893" s="2" t="s">
        <v>40277</v>
      </c>
      <c r="J5893" s="3" t="s">
        <v>40278</v>
      </c>
      <c r="K5893" s="4">
        <v>44419</v>
      </c>
      <c r="L5893" s="3" t="s">
        <v>40279</v>
      </c>
    </row>
    <row r="5894" spans="1:12" x14ac:dyDescent="0.2">
      <c r="A5894" s="1">
        <v>5893</v>
      </c>
      <c r="B5894" s="2" t="s">
        <v>40280</v>
      </c>
      <c r="C5894" s="2" t="s">
        <v>2484</v>
      </c>
      <c r="D5894" s="2" t="s">
        <v>366</v>
      </c>
      <c r="E5894" s="2" t="s">
        <v>40281</v>
      </c>
      <c r="F5894" s="2" t="s">
        <v>40282</v>
      </c>
      <c r="G5894" s="2" t="s">
        <v>7163</v>
      </c>
      <c r="H5894" s="2" t="s">
        <v>40283</v>
      </c>
      <c r="I5894" s="2">
        <v>1228821053</v>
      </c>
      <c r="J5894" s="3" t="s">
        <v>40284</v>
      </c>
      <c r="K5894" s="4">
        <v>43991</v>
      </c>
      <c r="L5894" s="3" t="s">
        <v>40285</v>
      </c>
    </row>
    <row r="5895" spans="1:12" x14ac:dyDescent="0.2">
      <c r="A5895" s="1">
        <v>5894</v>
      </c>
      <c r="B5895" s="2" t="s">
        <v>40286</v>
      </c>
      <c r="C5895" s="2" t="s">
        <v>812</v>
      </c>
      <c r="D5895" s="2" t="s">
        <v>3309</v>
      </c>
      <c r="E5895" s="2" t="s">
        <v>40287</v>
      </c>
      <c r="F5895" s="2" t="s">
        <v>30627</v>
      </c>
      <c r="G5895" s="2" t="s">
        <v>1346</v>
      </c>
      <c r="H5895" s="2" t="s">
        <v>40288</v>
      </c>
      <c r="I5895" s="2" t="s">
        <v>40289</v>
      </c>
      <c r="J5895" s="3" t="s">
        <v>40290</v>
      </c>
      <c r="K5895" s="4">
        <v>44147</v>
      </c>
      <c r="L5895" s="3" t="s">
        <v>21183</v>
      </c>
    </row>
    <row r="5896" spans="1:12" x14ac:dyDescent="0.2">
      <c r="A5896" s="1">
        <v>5895</v>
      </c>
      <c r="B5896" s="2" t="s">
        <v>40291</v>
      </c>
      <c r="C5896" s="2" t="s">
        <v>6813</v>
      </c>
      <c r="D5896" s="2" t="s">
        <v>3598</v>
      </c>
      <c r="E5896" s="2" t="s">
        <v>40292</v>
      </c>
      <c r="F5896" s="2" t="s">
        <v>40293</v>
      </c>
      <c r="G5896" s="2" t="s">
        <v>4042</v>
      </c>
      <c r="H5896" s="2" t="s">
        <v>40294</v>
      </c>
      <c r="I5896" s="2" t="s">
        <v>40295</v>
      </c>
      <c r="J5896" s="3" t="s">
        <v>40296</v>
      </c>
      <c r="K5896" s="4">
        <v>43847</v>
      </c>
      <c r="L5896" s="3" t="s">
        <v>40297</v>
      </c>
    </row>
    <row r="5897" spans="1:12" x14ac:dyDescent="0.2">
      <c r="A5897" s="1">
        <v>5896</v>
      </c>
      <c r="B5897" s="2" t="s">
        <v>40298</v>
      </c>
      <c r="C5897" s="2" t="s">
        <v>5334</v>
      </c>
      <c r="D5897" s="2" t="s">
        <v>9113</v>
      </c>
      <c r="E5897" s="2" t="s">
        <v>40299</v>
      </c>
      <c r="F5897" s="2" t="s">
        <v>40300</v>
      </c>
      <c r="G5897" s="2" t="s">
        <v>4386</v>
      </c>
      <c r="H5897" s="2" t="s">
        <v>40301</v>
      </c>
      <c r="I5897" s="2" t="s">
        <v>40302</v>
      </c>
      <c r="J5897" s="3" t="s">
        <v>40303</v>
      </c>
      <c r="K5897" s="4">
        <v>44030</v>
      </c>
      <c r="L5897" s="3" t="s">
        <v>5074</v>
      </c>
    </row>
    <row r="5898" spans="1:12" x14ac:dyDescent="0.2">
      <c r="A5898" s="1">
        <v>5897</v>
      </c>
      <c r="B5898" s="2" t="s">
        <v>40304</v>
      </c>
      <c r="C5898" s="2" t="s">
        <v>12803</v>
      </c>
      <c r="D5898" s="2" t="s">
        <v>4325</v>
      </c>
      <c r="E5898" s="2" t="s">
        <v>40305</v>
      </c>
      <c r="F5898" s="2" t="s">
        <v>40306</v>
      </c>
      <c r="G5898" s="2" t="s">
        <v>340</v>
      </c>
      <c r="H5898" s="2" t="s">
        <v>40307</v>
      </c>
      <c r="I5898" s="2" t="s">
        <v>40308</v>
      </c>
      <c r="J5898" s="3" t="s">
        <v>40309</v>
      </c>
      <c r="K5898" s="4">
        <v>44488</v>
      </c>
      <c r="L5898" s="3" t="s">
        <v>19481</v>
      </c>
    </row>
    <row r="5899" spans="1:12" x14ac:dyDescent="0.2">
      <c r="A5899" s="1">
        <v>5898</v>
      </c>
      <c r="B5899" s="2" t="s">
        <v>40310</v>
      </c>
      <c r="C5899" s="2" t="s">
        <v>12767</v>
      </c>
      <c r="D5899" s="2" t="s">
        <v>5972</v>
      </c>
      <c r="E5899" s="2" t="s">
        <v>40311</v>
      </c>
      <c r="F5899" s="2" t="s">
        <v>40312</v>
      </c>
      <c r="G5899" s="2" t="s">
        <v>4386</v>
      </c>
      <c r="H5899" s="2" t="s">
        <v>40313</v>
      </c>
      <c r="I5899" s="2">
        <v>4754829550</v>
      </c>
      <c r="J5899" s="3" t="s">
        <v>40314</v>
      </c>
      <c r="K5899" s="4">
        <v>43853</v>
      </c>
      <c r="L5899" s="3" t="s">
        <v>40315</v>
      </c>
    </row>
    <row r="5900" spans="1:12" x14ac:dyDescent="0.2">
      <c r="A5900" s="1">
        <v>5899</v>
      </c>
      <c r="B5900" s="2" t="s">
        <v>40316</v>
      </c>
      <c r="C5900" s="2" t="s">
        <v>4946</v>
      </c>
      <c r="D5900" s="2" t="s">
        <v>8153</v>
      </c>
      <c r="E5900" s="2" t="s">
        <v>40317</v>
      </c>
      <c r="F5900" s="2" t="s">
        <v>40318</v>
      </c>
      <c r="G5900" s="2" t="s">
        <v>3591</v>
      </c>
      <c r="H5900" s="2" t="s">
        <v>40319</v>
      </c>
      <c r="I5900" s="2" t="s">
        <v>40320</v>
      </c>
      <c r="J5900" s="3" t="s">
        <v>40321</v>
      </c>
      <c r="K5900" s="4">
        <v>43859</v>
      </c>
      <c r="L5900" s="3" t="s">
        <v>40322</v>
      </c>
    </row>
    <row r="5901" spans="1:12" x14ac:dyDescent="0.2">
      <c r="A5901" s="1">
        <v>5900</v>
      </c>
      <c r="B5901" s="2" t="s">
        <v>40323</v>
      </c>
      <c r="C5901" s="2" t="s">
        <v>68</v>
      </c>
      <c r="D5901" s="2" t="s">
        <v>7452</v>
      </c>
      <c r="E5901" s="2" t="s">
        <v>40324</v>
      </c>
      <c r="F5901" s="2" t="s">
        <v>40325</v>
      </c>
      <c r="G5901" s="2" t="s">
        <v>1627</v>
      </c>
      <c r="H5901" s="2">
        <v>3660591639</v>
      </c>
      <c r="I5901" s="2" t="s">
        <v>40326</v>
      </c>
      <c r="J5901" s="3" t="s">
        <v>40327</v>
      </c>
      <c r="K5901" s="4">
        <v>44020</v>
      </c>
      <c r="L5901" s="3" t="s">
        <v>40328</v>
      </c>
    </row>
    <row r="5902" spans="1:12" x14ac:dyDescent="0.2">
      <c r="A5902" s="1">
        <v>5901</v>
      </c>
      <c r="B5902" s="2" t="s">
        <v>40329</v>
      </c>
      <c r="C5902" s="2" t="s">
        <v>3920</v>
      </c>
      <c r="D5902" s="2" t="s">
        <v>7759</v>
      </c>
      <c r="E5902" s="2" t="s">
        <v>40330</v>
      </c>
      <c r="F5902" s="2" t="s">
        <v>40331</v>
      </c>
      <c r="G5902" s="2" t="s">
        <v>447</v>
      </c>
      <c r="H5902" s="2">
        <f>1-899-472-9928</f>
        <v>-11298</v>
      </c>
      <c r="I5902" s="2" t="s">
        <v>40332</v>
      </c>
      <c r="J5902" s="3" t="s">
        <v>40333</v>
      </c>
      <c r="K5902" s="4">
        <v>44311</v>
      </c>
      <c r="L5902" s="3" t="s">
        <v>40334</v>
      </c>
    </row>
    <row r="5903" spans="1:12" x14ac:dyDescent="0.2">
      <c r="A5903" s="1">
        <v>5902</v>
      </c>
      <c r="B5903" s="2" t="s">
        <v>40335</v>
      </c>
      <c r="C5903" s="2" t="s">
        <v>3854</v>
      </c>
      <c r="D5903" s="2" t="s">
        <v>1101</v>
      </c>
      <c r="E5903" s="2" t="s">
        <v>40336</v>
      </c>
      <c r="F5903" s="2" t="s">
        <v>36775</v>
      </c>
      <c r="G5903" s="2" t="s">
        <v>283</v>
      </c>
      <c r="H5903" s="2" t="s">
        <v>40337</v>
      </c>
      <c r="I5903" s="2" t="s">
        <v>40338</v>
      </c>
      <c r="J5903" s="3" t="s">
        <v>40339</v>
      </c>
      <c r="K5903" s="4">
        <v>44364</v>
      </c>
      <c r="L5903" s="3" t="s">
        <v>37265</v>
      </c>
    </row>
    <row r="5904" spans="1:12" x14ac:dyDescent="0.2">
      <c r="A5904" s="1">
        <v>5903</v>
      </c>
      <c r="B5904" s="2" t="s">
        <v>40340</v>
      </c>
      <c r="C5904" s="2" t="s">
        <v>5707</v>
      </c>
      <c r="D5904" s="2" t="s">
        <v>11217</v>
      </c>
      <c r="E5904" s="2" t="s">
        <v>40341</v>
      </c>
      <c r="F5904" s="2" t="s">
        <v>40342</v>
      </c>
      <c r="G5904" s="2" t="s">
        <v>3302</v>
      </c>
      <c r="H5904" s="2">
        <v>7561803074</v>
      </c>
      <c r="I5904" s="2" t="s">
        <v>40343</v>
      </c>
      <c r="J5904" s="3" t="s">
        <v>40344</v>
      </c>
      <c r="K5904" s="4">
        <v>43998</v>
      </c>
      <c r="L5904" s="3" t="s">
        <v>25341</v>
      </c>
    </row>
    <row r="5905" spans="1:12" x14ac:dyDescent="0.2">
      <c r="A5905" s="1">
        <v>5904</v>
      </c>
      <c r="B5905" s="2" t="s">
        <v>40345</v>
      </c>
      <c r="C5905" s="2" t="s">
        <v>11089</v>
      </c>
      <c r="D5905" s="2" t="s">
        <v>33151</v>
      </c>
      <c r="E5905" s="2" t="s">
        <v>40346</v>
      </c>
      <c r="F5905" s="2" t="s">
        <v>40347</v>
      </c>
      <c r="G5905" s="2" t="s">
        <v>1292</v>
      </c>
      <c r="H5905" s="2" t="s">
        <v>40348</v>
      </c>
      <c r="I5905" s="2" t="s">
        <v>40349</v>
      </c>
      <c r="J5905" s="3" t="s">
        <v>40350</v>
      </c>
      <c r="K5905" s="4">
        <v>44141</v>
      </c>
      <c r="L5905" s="3" t="s">
        <v>40351</v>
      </c>
    </row>
    <row r="5906" spans="1:12" x14ac:dyDescent="0.2">
      <c r="A5906" s="1">
        <v>5905</v>
      </c>
      <c r="B5906" s="2" t="s">
        <v>40352</v>
      </c>
      <c r="C5906" s="2" t="s">
        <v>21158</v>
      </c>
      <c r="D5906" s="2" t="s">
        <v>993</v>
      </c>
      <c r="E5906" s="2" t="s">
        <v>40353</v>
      </c>
      <c r="F5906" s="2" t="s">
        <v>36002</v>
      </c>
      <c r="G5906" s="2" t="s">
        <v>920</v>
      </c>
      <c r="H5906" s="2" t="s">
        <v>40354</v>
      </c>
      <c r="I5906" s="2">
        <f>1-956-736-8308</f>
        <v>-9999</v>
      </c>
      <c r="J5906" s="3" t="s">
        <v>40355</v>
      </c>
      <c r="K5906" s="4">
        <v>44383</v>
      </c>
      <c r="L5906" s="3" t="s">
        <v>12510</v>
      </c>
    </row>
    <row r="5907" spans="1:12" x14ac:dyDescent="0.2">
      <c r="A5907" s="1">
        <v>5906</v>
      </c>
      <c r="B5907" s="2" t="s">
        <v>40356</v>
      </c>
      <c r="C5907" s="2" t="s">
        <v>2590</v>
      </c>
      <c r="D5907" s="2" t="s">
        <v>12122</v>
      </c>
      <c r="E5907" s="2" t="s">
        <v>40357</v>
      </c>
      <c r="F5907" s="2" t="s">
        <v>6411</v>
      </c>
      <c r="G5907" s="2" t="s">
        <v>1882</v>
      </c>
      <c r="H5907" s="2" t="s">
        <v>40358</v>
      </c>
      <c r="I5907" s="2" t="s">
        <v>40359</v>
      </c>
      <c r="J5907" s="3" t="s">
        <v>40360</v>
      </c>
      <c r="K5907" s="4">
        <v>44389</v>
      </c>
      <c r="L5907" s="3" t="s">
        <v>10792</v>
      </c>
    </row>
    <row r="5908" spans="1:12" x14ac:dyDescent="0.2">
      <c r="A5908" s="1">
        <v>5907</v>
      </c>
      <c r="B5908" s="2" t="s">
        <v>40361</v>
      </c>
      <c r="C5908" s="2" t="s">
        <v>7018</v>
      </c>
      <c r="D5908" s="2" t="s">
        <v>8821</v>
      </c>
      <c r="E5908" s="2" t="s">
        <v>40362</v>
      </c>
      <c r="F5908" s="2" t="s">
        <v>40363</v>
      </c>
      <c r="G5908" s="2" t="s">
        <v>143</v>
      </c>
      <c r="H5908" s="2" t="s">
        <v>40364</v>
      </c>
      <c r="I5908" s="2">
        <f>1-297-232-1200</f>
        <v>-1728</v>
      </c>
      <c r="J5908" s="3" t="s">
        <v>40365</v>
      </c>
      <c r="K5908" s="4">
        <v>44348</v>
      </c>
      <c r="L5908" s="3" t="s">
        <v>40366</v>
      </c>
    </row>
    <row r="5909" spans="1:12" x14ac:dyDescent="0.2">
      <c r="A5909" s="1">
        <v>5908</v>
      </c>
      <c r="B5909" s="2" t="s">
        <v>40367</v>
      </c>
      <c r="C5909" s="2" t="s">
        <v>20504</v>
      </c>
      <c r="D5909" s="2" t="s">
        <v>1137</v>
      </c>
      <c r="E5909" s="2" t="s">
        <v>40368</v>
      </c>
      <c r="F5909" s="2" t="s">
        <v>40369</v>
      </c>
      <c r="G5909" s="2" t="s">
        <v>599</v>
      </c>
      <c r="H5909" s="2" t="s">
        <v>40370</v>
      </c>
      <c r="I5909" s="2" t="s">
        <v>40371</v>
      </c>
      <c r="J5909" s="3" t="s">
        <v>40372</v>
      </c>
      <c r="K5909" s="4">
        <v>43913</v>
      </c>
      <c r="L5909" s="3" t="s">
        <v>40373</v>
      </c>
    </row>
    <row r="5910" spans="1:12" x14ac:dyDescent="0.2">
      <c r="A5910" s="1">
        <v>5909</v>
      </c>
      <c r="B5910" s="2" t="s">
        <v>40374</v>
      </c>
      <c r="C5910" s="2" t="s">
        <v>149</v>
      </c>
      <c r="D5910" s="2" t="s">
        <v>5252</v>
      </c>
      <c r="E5910" s="2" t="s">
        <v>40375</v>
      </c>
      <c r="F5910" s="2" t="s">
        <v>40376</v>
      </c>
      <c r="G5910" s="2" t="s">
        <v>1292</v>
      </c>
      <c r="H5910" s="2" t="s">
        <v>40377</v>
      </c>
      <c r="I5910" s="2">
        <f>1-229-524-4867</f>
        <v>-5619</v>
      </c>
      <c r="J5910" s="3" t="s">
        <v>40378</v>
      </c>
      <c r="K5910" s="4">
        <v>43849</v>
      </c>
      <c r="L5910" s="3" t="s">
        <v>40379</v>
      </c>
    </row>
    <row r="5911" spans="1:12" x14ac:dyDescent="0.2">
      <c r="A5911" s="1">
        <v>5910</v>
      </c>
      <c r="B5911" s="2" t="s">
        <v>40380</v>
      </c>
      <c r="C5911" s="2" t="s">
        <v>784</v>
      </c>
      <c r="D5911" s="2" t="s">
        <v>12698</v>
      </c>
      <c r="E5911" s="2" t="s">
        <v>40381</v>
      </c>
      <c r="F5911" s="2" t="s">
        <v>40382</v>
      </c>
      <c r="G5911" s="2" t="s">
        <v>3905</v>
      </c>
      <c r="H5911" s="2" t="s">
        <v>40383</v>
      </c>
      <c r="I5911" s="2" t="s">
        <v>40384</v>
      </c>
      <c r="J5911" s="3" t="s">
        <v>40385</v>
      </c>
      <c r="K5911" s="4">
        <v>44008</v>
      </c>
      <c r="L5911" s="3" t="s">
        <v>40386</v>
      </c>
    </row>
    <row r="5912" spans="1:12" x14ac:dyDescent="0.2">
      <c r="A5912" s="1">
        <v>5911</v>
      </c>
      <c r="B5912" s="2" t="s">
        <v>40387</v>
      </c>
      <c r="C5912" s="2" t="s">
        <v>8670</v>
      </c>
      <c r="D5912" s="2" t="s">
        <v>945</v>
      </c>
      <c r="E5912" s="2" t="s">
        <v>40388</v>
      </c>
      <c r="F5912" s="2" t="s">
        <v>40389</v>
      </c>
      <c r="G5912" s="2" t="s">
        <v>1231</v>
      </c>
      <c r="H5912" s="2" t="s">
        <v>40390</v>
      </c>
      <c r="I5912" s="2" t="s">
        <v>40391</v>
      </c>
      <c r="J5912" s="3" t="s">
        <v>40392</v>
      </c>
      <c r="K5912" s="4">
        <v>44577</v>
      </c>
      <c r="L5912" s="3" t="s">
        <v>40393</v>
      </c>
    </row>
    <row r="5913" spans="1:12" x14ac:dyDescent="0.2">
      <c r="A5913" s="1">
        <v>5912</v>
      </c>
      <c r="B5913" s="2" t="s">
        <v>40394</v>
      </c>
      <c r="C5913" s="2" t="s">
        <v>1744</v>
      </c>
      <c r="D5913" s="2" t="s">
        <v>5349</v>
      </c>
      <c r="E5913" s="2" t="s">
        <v>40395</v>
      </c>
      <c r="F5913" s="2" t="s">
        <v>40396</v>
      </c>
      <c r="G5913" s="2" t="s">
        <v>1738</v>
      </c>
      <c r="H5913" s="2" t="s">
        <v>40397</v>
      </c>
      <c r="I5913" s="2" t="s">
        <v>40398</v>
      </c>
      <c r="J5913" s="3" t="s">
        <v>40399</v>
      </c>
      <c r="K5913" s="4">
        <v>44498</v>
      </c>
      <c r="L5913" s="3" t="s">
        <v>40400</v>
      </c>
    </row>
    <row r="5914" spans="1:12" x14ac:dyDescent="0.2">
      <c r="A5914" s="1">
        <v>5913</v>
      </c>
      <c r="B5914" s="2" t="s">
        <v>40401</v>
      </c>
      <c r="C5914" s="2" t="s">
        <v>307</v>
      </c>
      <c r="D5914" s="2" t="s">
        <v>11887</v>
      </c>
      <c r="E5914" s="2" t="s">
        <v>40402</v>
      </c>
      <c r="F5914" s="2" t="s">
        <v>40403</v>
      </c>
      <c r="G5914" s="2" t="s">
        <v>901</v>
      </c>
      <c r="H5914" s="2">
        <v>3120730499</v>
      </c>
      <c r="I5914" s="2" t="s">
        <v>40404</v>
      </c>
      <c r="J5914" s="3" t="s">
        <v>40405</v>
      </c>
      <c r="K5914" s="4">
        <v>44164</v>
      </c>
      <c r="L5914" s="3" t="s">
        <v>40406</v>
      </c>
    </row>
    <row r="5915" spans="1:12" x14ac:dyDescent="0.2">
      <c r="A5915" s="1">
        <v>5914</v>
      </c>
      <c r="B5915" s="5" t="s">
        <v>40407</v>
      </c>
      <c r="C5915" s="2" t="s">
        <v>27746</v>
      </c>
      <c r="D5915" s="2" t="s">
        <v>2616</v>
      </c>
      <c r="E5915" s="2" t="s">
        <v>40408</v>
      </c>
      <c r="F5915" s="2" t="s">
        <v>19746</v>
      </c>
      <c r="G5915" s="2" t="s">
        <v>1846</v>
      </c>
      <c r="H5915" s="2" t="s">
        <v>40409</v>
      </c>
      <c r="I5915" s="2">
        <v>2920682247</v>
      </c>
      <c r="J5915" s="3" t="s">
        <v>40410</v>
      </c>
      <c r="K5915" s="4">
        <v>43959</v>
      </c>
      <c r="L5915" s="3" t="s">
        <v>40411</v>
      </c>
    </row>
    <row r="5916" spans="1:12" x14ac:dyDescent="0.2">
      <c r="A5916" s="1">
        <v>5915</v>
      </c>
      <c r="B5916" s="2" t="s">
        <v>40412</v>
      </c>
      <c r="C5916" s="2" t="s">
        <v>12825</v>
      </c>
      <c r="D5916" s="2" t="s">
        <v>159</v>
      </c>
      <c r="E5916" s="2" t="s">
        <v>40413</v>
      </c>
      <c r="F5916" s="2" t="s">
        <v>40414</v>
      </c>
      <c r="G5916" s="2" t="s">
        <v>3151</v>
      </c>
      <c r="H5916" s="2" t="s">
        <v>40415</v>
      </c>
      <c r="I5916" s="2">
        <v>417597298</v>
      </c>
      <c r="J5916" s="3" t="s">
        <v>40416</v>
      </c>
      <c r="K5916" s="4">
        <v>44162</v>
      </c>
      <c r="L5916" s="3" t="s">
        <v>40417</v>
      </c>
    </row>
    <row r="5917" spans="1:12" x14ac:dyDescent="0.2">
      <c r="A5917" s="1">
        <v>5916</v>
      </c>
      <c r="B5917" s="2" t="s">
        <v>40418</v>
      </c>
      <c r="C5917" s="2" t="s">
        <v>3708</v>
      </c>
      <c r="D5917" s="2" t="s">
        <v>4513</v>
      </c>
      <c r="E5917" s="2" t="s">
        <v>40419</v>
      </c>
      <c r="F5917" s="2" t="s">
        <v>40420</v>
      </c>
      <c r="G5917" s="2" t="s">
        <v>4808</v>
      </c>
      <c r="H5917" s="2">
        <v>1518182343</v>
      </c>
      <c r="I5917" s="2" t="s">
        <v>40421</v>
      </c>
      <c r="J5917" s="3" t="s">
        <v>40422</v>
      </c>
      <c r="K5917" s="4">
        <v>44560</v>
      </c>
      <c r="L5917" s="3" t="s">
        <v>40423</v>
      </c>
    </row>
    <row r="5918" spans="1:12" x14ac:dyDescent="0.2">
      <c r="A5918" s="1">
        <v>5917</v>
      </c>
      <c r="B5918" s="2" t="s">
        <v>40424</v>
      </c>
      <c r="C5918" s="2" t="s">
        <v>11630</v>
      </c>
      <c r="D5918" s="2" t="s">
        <v>6291</v>
      </c>
      <c r="E5918" s="2" t="s">
        <v>9331</v>
      </c>
      <c r="F5918" s="2" t="s">
        <v>40425</v>
      </c>
      <c r="G5918" s="2" t="s">
        <v>2884</v>
      </c>
      <c r="H5918" s="2" t="s">
        <v>40426</v>
      </c>
      <c r="I5918" s="2" t="s">
        <v>40427</v>
      </c>
      <c r="J5918" s="3" t="s">
        <v>40428</v>
      </c>
      <c r="K5918" s="4">
        <v>43903</v>
      </c>
      <c r="L5918" s="3" t="s">
        <v>40429</v>
      </c>
    </row>
    <row r="5919" spans="1:12" x14ac:dyDescent="0.2">
      <c r="A5919" s="1">
        <v>5918</v>
      </c>
      <c r="B5919" s="2" t="s">
        <v>40430</v>
      </c>
      <c r="C5919" s="2" t="s">
        <v>7167</v>
      </c>
      <c r="D5919" s="2" t="s">
        <v>1634</v>
      </c>
      <c r="E5919" s="2" t="s">
        <v>40431</v>
      </c>
      <c r="F5919" s="2" t="s">
        <v>40432</v>
      </c>
      <c r="G5919" s="2" t="s">
        <v>320</v>
      </c>
      <c r="H5919" s="2" t="s">
        <v>40433</v>
      </c>
      <c r="I5919" s="2" t="s">
        <v>40434</v>
      </c>
      <c r="J5919" s="3" t="s">
        <v>40435</v>
      </c>
      <c r="K5919" s="4">
        <v>44636</v>
      </c>
      <c r="L5919" s="3" t="s">
        <v>40436</v>
      </c>
    </row>
    <row r="5920" spans="1:12" x14ac:dyDescent="0.2">
      <c r="A5920" s="1">
        <v>5919</v>
      </c>
      <c r="B5920" s="2" t="s">
        <v>40437</v>
      </c>
      <c r="C5920" s="2" t="s">
        <v>12918</v>
      </c>
      <c r="D5920" s="2" t="s">
        <v>5892</v>
      </c>
      <c r="E5920" s="2" t="s">
        <v>40438</v>
      </c>
      <c r="F5920" s="2" t="s">
        <v>40439</v>
      </c>
      <c r="G5920" s="2" t="s">
        <v>2981</v>
      </c>
      <c r="H5920" s="2" t="s">
        <v>40440</v>
      </c>
      <c r="I5920" s="2" t="s">
        <v>40441</v>
      </c>
      <c r="J5920" s="3" t="s">
        <v>40442</v>
      </c>
      <c r="K5920" s="4">
        <v>44669</v>
      </c>
      <c r="L5920" s="3" t="s">
        <v>40443</v>
      </c>
    </row>
    <row r="5921" spans="1:12" x14ac:dyDescent="0.2">
      <c r="A5921" s="1">
        <v>5920</v>
      </c>
      <c r="B5921" s="2" t="s">
        <v>40444</v>
      </c>
      <c r="C5921" s="2" t="s">
        <v>2425</v>
      </c>
      <c r="D5921" s="2" t="s">
        <v>9823</v>
      </c>
      <c r="E5921" s="2" t="s">
        <v>40445</v>
      </c>
      <c r="F5921" s="2" t="s">
        <v>40446</v>
      </c>
      <c r="G5921" s="2" t="s">
        <v>966</v>
      </c>
      <c r="H5921" s="2" t="s">
        <v>40447</v>
      </c>
      <c r="I5921" s="2" t="s">
        <v>40448</v>
      </c>
      <c r="J5921" s="3" t="s">
        <v>40449</v>
      </c>
      <c r="K5921" s="4">
        <v>43944</v>
      </c>
      <c r="L5921" s="3" t="s">
        <v>40450</v>
      </c>
    </row>
    <row r="5922" spans="1:12" x14ac:dyDescent="0.2">
      <c r="A5922" s="1">
        <v>5921</v>
      </c>
      <c r="B5922" s="2" t="s">
        <v>40451</v>
      </c>
      <c r="C5922" s="2" t="s">
        <v>20504</v>
      </c>
      <c r="D5922" s="2" t="s">
        <v>3385</v>
      </c>
      <c r="E5922" s="2" t="s">
        <v>40452</v>
      </c>
      <c r="F5922" s="2" t="s">
        <v>40453</v>
      </c>
      <c r="G5922" s="2" t="s">
        <v>854</v>
      </c>
      <c r="H5922" s="2">
        <v>8753274936</v>
      </c>
      <c r="I5922" s="2" t="s">
        <v>40454</v>
      </c>
      <c r="J5922" s="3" t="s">
        <v>40455</v>
      </c>
      <c r="K5922" s="4">
        <v>43865</v>
      </c>
      <c r="L5922" s="3" t="s">
        <v>40456</v>
      </c>
    </row>
    <row r="5923" spans="1:12" x14ac:dyDescent="0.2">
      <c r="A5923" s="1">
        <v>5922</v>
      </c>
      <c r="B5923" s="2" t="s">
        <v>40457</v>
      </c>
      <c r="C5923" s="2" t="s">
        <v>1681</v>
      </c>
      <c r="D5923" s="2" t="s">
        <v>6577</v>
      </c>
      <c r="E5923" s="2" t="s">
        <v>40458</v>
      </c>
      <c r="F5923" s="2" t="s">
        <v>40459</v>
      </c>
      <c r="G5923" s="2" t="s">
        <v>1282</v>
      </c>
      <c r="H5923" s="2" t="s">
        <v>40460</v>
      </c>
      <c r="I5923" s="2" t="s">
        <v>40461</v>
      </c>
      <c r="J5923" s="3" t="s">
        <v>40462</v>
      </c>
      <c r="K5923" s="4">
        <v>43960</v>
      </c>
      <c r="L5923" s="3" t="s">
        <v>40463</v>
      </c>
    </row>
    <row r="5924" spans="1:12" x14ac:dyDescent="0.2">
      <c r="A5924" s="1">
        <v>5923</v>
      </c>
      <c r="B5924" s="2" t="s">
        <v>40464</v>
      </c>
      <c r="C5924" s="2" t="s">
        <v>4946</v>
      </c>
      <c r="D5924" s="2" t="s">
        <v>4823</v>
      </c>
      <c r="E5924" s="2" t="s">
        <v>40465</v>
      </c>
      <c r="F5924" s="2" t="s">
        <v>40466</v>
      </c>
      <c r="G5924" s="2" t="s">
        <v>2015</v>
      </c>
      <c r="H5924" s="2">
        <v>325740912</v>
      </c>
      <c r="I5924" s="2" t="s">
        <v>40467</v>
      </c>
      <c r="J5924" s="3" t="s">
        <v>40468</v>
      </c>
      <c r="K5924" s="4">
        <v>44249</v>
      </c>
      <c r="L5924" s="3" t="s">
        <v>40469</v>
      </c>
    </row>
    <row r="5925" spans="1:12" x14ac:dyDescent="0.2">
      <c r="A5925" s="1">
        <v>5924</v>
      </c>
      <c r="B5925" s="2" t="s">
        <v>40470</v>
      </c>
      <c r="C5925" s="2" t="s">
        <v>11132</v>
      </c>
      <c r="D5925" s="2" t="s">
        <v>38391</v>
      </c>
      <c r="E5925" s="2" t="s">
        <v>40471</v>
      </c>
      <c r="F5925" s="2" t="s">
        <v>19585</v>
      </c>
      <c r="G5925" s="2" t="s">
        <v>17</v>
      </c>
      <c r="H5925" s="2" t="s">
        <v>40472</v>
      </c>
      <c r="I5925" s="2" t="s">
        <v>40473</v>
      </c>
      <c r="J5925" s="3" t="s">
        <v>40474</v>
      </c>
      <c r="K5925" s="4">
        <v>43881</v>
      </c>
      <c r="L5925" s="3" t="s">
        <v>40475</v>
      </c>
    </row>
    <row r="5926" spans="1:12" x14ac:dyDescent="0.2">
      <c r="A5926" s="1">
        <v>5925</v>
      </c>
      <c r="B5926" s="2" t="s">
        <v>40476</v>
      </c>
      <c r="C5926" s="2" t="s">
        <v>32</v>
      </c>
      <c r="D5926" s="2" t="s">
        <v>7960</v>
      </c>
      <c r="E5926" s="2" t="s">
        <v>40477</v>
      </c>
      <c r="F5926" s="2" t="s">
        <v>40478</v>
      </c>
      <c r="G5926" s="2" t="s">
        <v>4177</v>
      </c>
      <c r="H5926" s="2" t="s">
        <v>40479</v>
      </c>
      <c r="I5926" s="2" t="s">
        <v>40480</v>
      </c>
      <c r="J5926" s="3" t="s">
        <v>40481</v>
      </c>
      <c r="K5926" s="4">
        <v>44623</v>
      </c>
      <c r="L5926" s="3" t="s">
        <v>40482</v>
      </c>
    </row>
    <row r="5927" spans="1:12" x14ac:dyDescent="0.2">
      <c r="A5927" s="1">
        <v>5926</v>
      </c>
      <c r="B5927" s="2" t="s">
        <v>40483</v>
      </c>
      <c r="C5927" s="2" t="s">
        <v>3450</v>
      </c>
      <c r="D5927" s="2" t="s">
        <v>1572</v>
      </c>
      <c r="E5927" s="2" t="s">
        <v>40484</v>
      </c>
      <c r="F5927" s="2" t="s">
        <v>40485</v>
      </c>
      <c r="G5927" s="2" t="s">
        <v>1023</v>
      </c>
      <c r="H5927" s="2" t="s">
        <v>40486</v>
      </c>
      <c r="I5927" s="2" t="s">
        <v>40487</v>
      </c>
      <c r="J5927" s="3" t="s">
        <v>40488</v>
      </c>
      <c r="K5927" s="4">
        <v>44255</v>
      </c>
      <c r="L5927" s="3" t="s">
        <v>40489</v>
      </c>
    </row>
    <row r="5928" spans="1:12" x14ac:dyDescent="0.2">
      <c r="A5928" s="1">
        <v>5927</v>
      </c>
      <c r="B5928" s="2" t="s">
        <v>40490</v>
      </c>
      <c r="C5928" s="2" t="s">
        <v>2607</v>
      </c>
      <c r="D5928" s="2" t="s">
        <v>567</v>
      </c>
      <c r="E5928" s="2" t="s">
        <v>40491</v>
      </c>
      <c r="F5928" s="2" t="s">
        <v>40492</v>
      </c>
      <c r="G5928" s="2" t="s">
        <v>1991</v>
      </c>
      <c r="H5928" s="2" t="s">
        <v>40493</v>
      </c>
      <c r="I5928" s="2" t="s">
        <v>40494</v>
      </c>
      <c r="J5928" s="3" t="s">
        <v>40495</v>
      </c>
      <c r="K5928" s="4">
        <v>44119</v>
      </c>
      <c r="L5928" s="3" t="s">
        <v>40496</v>
      </c>
    </row>
    <row r="5929" spans="1:12" x14ac:dyDescent="0.2">
      <c r="A5929" s="1">
        <v>5928</v>
      </c>
      <c r="B5929" s="2" t="s">
        <v>40497</v>
      </c>
      <c r="C5929" s="2" t="s">
        <v>1409</v>
      </c>
      <c r="D5929" s="2" t="s">
        <v>9823</v>
      </c>
      <c r="E5929" s="2" t="s">
        <v>40498</v>
      </c>
      <c r="F5929" s="2" t="s">
        <v>40499</v>
      </c>
      <c r="G5929" s="2" t="s">
        <v>1591</v>
      </c>
      <c r="H5929" s="2" t="s">
        <v>40500</v>
      </c>
      <c r="I5929" s="2" t="s">
        <v>40501</v>
      </c>
      <c r="J5929" s="3" t="s">
        <v>40502</v>
      </c>
      <c r="K5929" s="4">
        <v>43950</v>
      </c>
      <c r="L5929" s="3" t="s">
        <v>40503</v>
      </c>
    </row>
    <row r="5930" spans="1:12" x14ac:dyDescent="0.2">
      <c r="A5930" s="1">
        <v>5929</v>
      </c>
      <c r="B5930" s="2" t="s">
        <v>40504</v>
      </c>
      <c r="C5930" s="2" t="s">
        <v>4105</v>
      </c>
      <c r="D5930" s="2" t="s">
        <v>11385</v>
      </c>
      <c r="E5930" s="2" t="s">
        <v>40505</v>
      </c>
      <c r="F5930" s="2" t="s">
        <v>40506</v>
      </c>
      <c r="G5930" s="2" t="s">
        <v>293</v>
      </c>
      <c r="H5930" s="2" t="s">
        <v>40507</v>
      </c>
      <c r="I5930" s="2" t="s">
        <v>40508</v>
      </c>
      <c r="J5930" s="3" t="s">
        <v>40509</v>
      </c>
      <c r="K5930" s="4">
        <v>44098</v>
      </c>
      <c r="L5930" s="3" t="s">
        <v>40510</v>
      </c>
    </row>
    <row r="5931" spans="1:12" x14ac:dyDescent="0.2">
      <c r="A5931" s="1">
        <v>5930</v>
      </c>
      <c r="B5931" s="2" t="s">
        <v>40511</v>
      </c>
      <c r="C5931" s="2" t="s">
        <v>11545</v>
      </c>
      <c r="D5931" s="2" t="s">
        <v>614</v>
      </c>
      <c r="E5931" s="2" t="s">
        <v>40512</v>
      </c>
      <c r="F5931" s="2" t="s">
        <v>40513</v>
      </c>
      <c r="G5931" s="2" t="s">
        <v>311</v>
      </c>
      <c r="H5931" s="2" t="s">
        <v>40514</v>
      </c>
      <c r="I5931" s="2" t="s">
        <v>40515</v>
      </c>
      <c r="J5931" s="3" t="s">
        <v>40516</v>
      </c>
      <c r="K5931" s="4">
        <v>44656</v>
      </c>
      <c r="L5931" s="3" t="s">
        <v>29513</v>
      </c>
    </row>
    <row r="5932" spans="1:12" x14ac:dyDescent="0.2">
      <c r="A5932" s="1">
        <v>5931</v>
      </c>
      <c r="B5932" s="2" t="s">
        <v>40517</v>
      </c>
      <c r="C5932" s="2" t="s">
        <v>16163</v>
      </c>
      <c r="D5932" s="2" t="s">
        <v>6975</v>
      </c>
      <c r="E5932" s="2" t="s">
        <v>40518</v>
      </c>
      <c r="F5932" s="2" t="s">
        <v>40519</v>
      </c>
      <c r="G5932" s="2" t="s">
        <v>3808</v>
      </c>
      <c r="H5932" s="2" t="s">
        <v>40520</v>
      </c>
      <c r="I5932" s="2" t="s">
        <v>40521</v>
      </c>
      <c r="J5932" s="3" t="s">
        <v>40522</v>
      </c>
      <c r="K5932" s="4">
        <v>44161</v>
      </c>
      <c r="L5932" s="3" t="s">
        <v>40523</v>
      </c>
    </row>
    <row r="5933" spans="1:12" x14ac:dyDescent="0.2">
      <c r="A5933" s="1">
        <v>5932</v>
      </c>
      <c r="B5933" s="2" t="s">
        <v>40524</v>
      </c>
      <c r="C5933" s="2" t="s">
        <v>2057</v>
      </c>
      <c r="D5933" s="2" t="s">
        <v>19087</v>
      </c>
      <c r="E5933" s="2" t="s">
        <v>40525</v>
      </c>
      <c r="F5933" s="2" t="s">
        <v>40526</v>
      </c>
      <c r="G5933" s="2" t="s">
        <v>1506</v>
      </c>
      <c r="H5933" s="2">
        <v>9502404617</v>
      </c>
      <c r="I5933" s="2" t="s">
        <v>40527</v>
      </c>
      <c r="J5933" s="3" t="s">
        <v>40528</v>
      </c>
      <c r="K5933" s="4">
        <v>44077</v>
      </c>
      <c r="L5933" s="3" t="s">
        <v>2830</v>
      </c>
    </row>
    <row r="5934" spans="1:12" x14ac:dyDescent="0.2">
      <c r="A5934" s="1">
        <v>5933</v>
      </c>
      <c r="B5934" s="2" t="s">
        <v>40529</v>
      </c>
      <c r="C5934" s="2" t="s">
        <v>8397</v>
      </c>
      <c r="D5934" s="2" t="s">
        <v>9142</v>
      </c>
      <c r="E5934" s="2" t="s">
        <v>40530</v>
      </c>
      <c r="F5934" s="2" t="s">
        <v>40531</v>
      </c>
      <c r="G5934" s="2" t="s">
        <v>5328</v>
      </c>
      <c r="H5934" s="2" t="s">
        <v>40532</v>
      </c>
      <c r="I5934" s="2" t="s">
        <v>40533</v>
      </c>
      <c r="J5934" s="3" t="s">
        <v>40534</v>
      </c>
      <c r="K5934" s="4">
        <v>44634</v>
      </c>
      <c r="L5934" s="3" t="s">
        <v>40535</v>
      </c>
    </row>
    <row r="5935" spans="1:12" x14ac:dyDescent="0.2">
      <c r="A5935" s="1">
        <v>5934</v>
      </c>
      <c r="B5935" s="2" t="s">
        <v>40536</v>
      </c>
      <c r="C5935" s="2" t="s">
        <v>9033</v>
      </c>
      <c r="D5935" s="2" t="s">
        <v>4559</v>
      </c>
      <c r="E5935" s="2" t="s">
        <v>3693</v>
      </c>
      <c r="F5935" s="2" t="s">
        <v>40537</v>
      </c>
      <c r="G5935" s="2" t="s">
        <v>816</v>
      </c>
      <c r="H5935" s="2" t="s">
        <v>40538</v>
      </c>
      <c r="I5935" s="2" t="s">
        <v>40539</v>
      </c>
      <c r="J5935" s="3" t="s">
        <v>40540</v>
      </c>
      <c r="K5935" s="4">
        <v>44327</v>
      </c>
      <c r="L5935" s="3" t="s">
        <v>40541</v>
      </c>
    </row>
    <row r="5936" spans="1:12" x14ac:dyDescent="0.2">
      <c r="A5936" s="1">
        <v>5935</v>
      </c>
      <c r="B5936" s="2" t="s">
        <v>40542</v>
      </c>
      <c r="C5936" s="2" t="s">
        <v>3113</v>
      </c>
      <c r="D5936" s="2" t="s">
        <v>11111</v>
      </c>
      <c r="E5936" s="2" t="s">
        <v>40543</v>
      </c>
      <c r="F5936" s="2" t="s">
        <v>40544</v>
      </c>
      <c r="G5936" s="2" t="s">
        <v>1618</v>
      </c>
      <c r="H5936" s="2" t="s">
        <v>40545</v>
      </c>
      <c r="I5936" s="2">
        <v>7731830619</v>
      </c>
      <c r="J5936" s="3" t="s">
        <v>40546</v>
      </c>
      <c r="K5936" s="4">
        <v>44306</v>
      </c>
      <c r="L5936" s="3" t="s">
        <v>40547</v>
      </c>
    </row>
    <row r="5937" spans="1:12" x14ac:dyDescent="0.2">
      <c r="A5937" s="1">
        <v>5936</v>
      </c>
      <c r="B5937" s="2" t="s">
        <v>40548</v>
      </c>
      <c r="C5937" s="2" t="s">
        <v>1408</v>
      </c>
      <c r="D5937" s="2" t="s">
        <v>34959</v>
      </c>
      <c r="E5937" s="2" t="s">
        <v>40549</v>
      </c>
      <c r="F5937" s="2" t="s">
        <v>40550</v>
      </c>
      <c r="G5937" s="2" t="s">
        <v>2033</v>
      </c>
      <c r="H5937" s="2" t="s">
        <v>40551</v>
      </c>
      <c r="I5937" s="2" t="s">
        <v>40552</v>
      </c>
      <c r="J5937" s="3" t="s">
        <v>40553</v>
      </c>
      <c r="K5937" s="4">
        <v>44703</v>
      </c>
      <c r="L5937" s="3" t="s">
        <v>40554</v>
      </c>
    </row>
    <row r="5938" spans="1:12" x14ac:dyDescent="0.2">
      <c r="A5938" s="1">
        <v>5937</v>
      </c>
      <c r="B5938" s="2" t="s">
        <v>40555</v>
      </c>
      <c r="C5938" s="2" t="s">
        <v>2890</v>
      </c>
      <c r="D5938" s="2" t="s">
        <v>8994</v>
      </c>
      <c r="E5938" s="2" t="s">
        <v>40556</v>
      </c>
      <c r="F5938" s="2" t="s">
        <v>40557</v>
      </c>
      <c r="G5938" s="2" t="s">
        <v>1712</v>
      </c>
      <c r="H5938" s="2" t="s">
        <v>40558</v>
      </c>
      <c r="I5938" s="2" t="s">
        <v>40559</v>
      </c>
      <c r="J5938" s="3" t="s">
        <v>40560</v>
      </c>
      <c r="K5938" s="4">
        <v>44625</v>
      </c>
      <c r="L5938" s="3" t="s">
        <v>40561</v>
      </c>
    </row>
    <row r="5939" spans="1:12" x14ac:dyDescent="0.2">
      <c r="A5939" s="1">
        <v>5938</v>
      </c>
      <c r="B5939" s="2" t="s">
        <v>40562</v>
      </c>
      <c r="C5939" s="2" t="s">
        <v>1154</v>
      </c>
      <c r="D5939" s="2" t="s">
        <v>14637</v>
      </c>
      <c r="E5939" s="2" t="s">
        <v>40563</v>
      </c>
      <c r="F5939" s="2" t="s">
        <v>40564</v>
      </c>
      <c r="G5939" s="2" t="s">
        <v>2378</v>
      </c>
      <c r="H5939" s="2" t="s">
        <v>40565</v>
      </c>
      <c r="I5939" s="2" t="s">
        <v>40566</v>
      </c>
      <c r="J5939" s="3" t="s">
        <v>40567</v>
      </c>
      <c r="K5939" s="4">
        <v>44275</v>
      </c>
      <c r="L5939" s="3" t="s">
        <v>40568</v>
      </c>
    </row>
    <row r="5940" spans="1:12" x14ac:dyDescent="0.2">
      <c r="A5940" s="1">
        <v>5939</v>
      </c>
      <c r="B5940" s="2" t="s">
        <v>40569</v>
      </c>
      <c r="C5940" s="2" t="s">
        <v>4105</v>
      </c>
      <c r="D5940" s="2" t="s">
        <v>12130</v>
      </c>
      <c r="E5940" s="2" t="s">
        <v>40570</v>
      </c>
      <c r="F5940" s="2" t="s">
        <v>40571</v>
      </c>
      <c r="G5940" s="2" t="s">
        <v>3784</v>
      </c>
      <c r="H5940" s="2" t="s">
        <v>40572</v>
      </c>
      <c r="I5940" s="2" t="s">
        <v>40573</v>
      </c>
      <c r="J5940" s="3" t="s">
        <v>40574</v>
      </c>
      <c r="K5940" s="4">
        <v>44684</v>
      </c>
      <c r="L5940" s="3" t="s">
        <v>4366</v>
      </c>
    </row>
    <row r="5941" spans="1:12" x14ac:dyDescent="0.2">
      <c r="A5941" s="1">
        <v>5940</v>
      </c>
      <c r="B5941" s="2" t="s">
        <v>40575</v>
      </c>
      <c r="C5941" s="2" t="s">
        <v>3877</v>
      </c>
      <c r="D5941" s="2" t="s">
        <v>5267</v>
      </c>
      <c r="E5941" s="2" t="s">
        <v>40576</v>
      </c>
      <c r="F5941" s="2" t="s">
        <v>40577</v>
      </c>
      <c r="G5941" s="2" t="s">
        <v>6640</v>
      </c>
      <c r="H5941" s="2" t="s">
        <v>40578</v>
      </c>
      <c r="I5941" s="2" t="s">
        <v>40579</v>
      </c>
      <c r="J5941" s="3" t="s">
        <v>40580</v>
      </c>
      <c r="K5941" s="4">
        <v>44465</v>
      </c>
      <c r="L5941" s="3" t="s">
        <v>8792</v>
      </c>
    </row>
    <row r="5942" spans="1:12" x14ac:dyDescent="0.2">
      <c r="A5942" s="1">
        <v>5941</v>
      </c>
      <c r="B5942" s="2" t="s">
        <v>40581</v>
      </c>
      <c r="C5942" s="2" t="s">
        <v>2676</v>
      </c>
      <c r="D5942" s="2" t="s">
        <v>8144</v>
      </c>
      <c r="E5942" s="2" t="s">
        <v>16996</v>
      </c>
      <c r="F5942" s="2" t="s">
        <v>40582</v>
      </c>
      <c r="G5942" s="2" t="s">
        <v>3534</v>
      </c>
      <c r="H5942" s="2" t="s">
        <v>40583</v>
      </c>
      <c r="I5942" s="2" t="s">
        <v>40584</v>
      </c>
      <c r="J5942" s="3" t="s">
        <v>40585</v>
      </c>
      <c r="K5942" s="4">
        <v>44006</v>
      </c>
      <c r="L5942" s="3" t="s">
        <v>40586</v>
      </c>
    </row>
    <row r="5943" spans="1:12" x14ac:dyDescent="0.2">
      <c r="A5943" s="1">
        <v>5942</v>
      </c>
      <c r="B5943" s="2" t="s">
        <v>40587</v>
      </c>
      <c r="C5943" s="2" t="s">
        <v>3113</v>
      </c>
      <c r="D5943" s="2" t="s">
        <v>7121</v>
      </c>
      <c r="E5943" s="2" t="s">
        <v>40588</v>
      </c>
      <c r="F5943" s="2" t="s">
        <v>40589</v>
      </c>
      <c r="G5943" s="2" t="s">
        <v>2636</v>
      </c>
      <c r="H5943" s="2" t="s">
        <v>40590</v>
      </c>
      <c r="I5943" s="2" t="s">
        <v>40591</v>
      </c>
      <c r="J5943" s="3" t="s">
        <v>40592</v>
      </c>
      <c r="K5943" s="4">
        <v>44664</v>
      </c>
      <c r="L5943" s="3" t="s">
        <v>40593</v>
      </c>
    </row>
    <row r="5944" spans="1:12" x14ac:dyDescent="0.2">
      <c r="A5944" s="1">
        <v>5943</v>
      </c>
      <c r="B5944" s="2" t="s">
        <v>40594</v>
      </c>
      <c r="C5944" s="2" t="s">
        <v>7839</v>
      </c>
      <c r="D5944" s="2" t="s">
        <v>2924</v>
      </c>
      <c r="E5944" s="2" t="s">
        <v>40595</v>
      </c>
      <c r="F5944" s="2" t="s">
        <v>40596</v>
      </c>
      <c r="G5944" s="2" t="s">
        <v>1282</v>
      </c>
      <c r="H5944" s="2" t="s">
        <v>40597</v>
      </c>
      <c r="I5944" s="2">
        <v>7767852040</v>
      </c>
      <c r="J5944" s="3" t="s">
        <v>40598</v>
      </c>
      <c r="K5944" s="4">
        <v>44401</v>
      </c>
      <c r="L5944" s="3" t="s">
        <v>40599</v>
      </c>
    </row>
    <row r="5945" spans="1:12" x14ac:dyDescent="0.2">
      <c r="A5945" s="1">
        <v>5944</v>
      </c>
      <c r="B5945" s="2" t="s">
        <v>40600</v>
      </c>
      <c r="C5945" s="2" t="s">
        <v>2759</v>
      </c>
      <c r="D5945" s="2" t="s">
        <v>983</v>
      </c>
      <c r="E5945" s="2" t="s">
        <v>6734</v>
      </c>
      <c r="F5945" s="2" t="s">
        <v>40601</v>
      </c>
      <c r="G5945" s="2" t="s">
        <v>1140</v>
      </c>
      <c r="H5945" s="2" t="s">
        <v>40602</v>
      </c>
      <c r="I5945" s="2" t="s">
        <v>40603</v>
      </c>
      <c r="J5945" s="3" t="s">
        <v>40604</v>
      </c>
      <c r="K5945" s="4">
        <v>44188</v>
      </c>
      <c r="L5945" s="3" t="s">
        <v>40605</v>
      </c>
    </row>
    <row r="5946" spans="1:12" x14ac:dyDescent="0.2">
      <c r="A5946" s="1">
        <v>5945</v>
      </c>
      <c r="B5946" s="2" t="s">
        <v>40606</v>
      </c>
      <c r="C5946" s="2" t="s">
        <v>4001</v>
      </c>
      <c r="D5946" s="2" t="s">
        <v>785</v>
      </c>
      <c r="E5946" s="2" t="s">
        <v>40607</v>
      </c>
      <c r="F5946" s="2" t="s">
        <v>40608</v>
      </c>
      <c r="G5946" s="2" t="s">
        <v>2317</v>
      </c>
      <c r="H5946" s="2" t="s">
        <v>40609</v>
      </c>
      <c r="I5946" s="2" t="s">
        <v>40610</v>
      </c>
      <c r="J5946" s="3" t="s">
        <v>40611</v>
      </c>
      <c r="K5946" s="4">
        <v>44346</v>
      </c>
      <c r="L5946" s="3" t="s">
        <v>40612</v>
      </c>
    </row>
    <row r="5947" spans="1:12" x14ac:dyDescent="0.2">
      <c r="A5947" s="1">
        <v>5946</v>
      </c>
      <c r="B5947" s="2" t="s">
        <v>40613</v>
      </c>
      <c r="C5947" s="2" t="s">
        <v>167</v>
      </c>
      <c r="D5947" s="2" t="s">
        <v>11668</v>
      </c>
      <c r="E5947" s="2" t="s">
        <v>40614</v>
      </c>
      <c r="F5947" s="2" t="s">
        <v>40615</v>
      </c>
      <c r="G5947" s="2" t="s">
        <v>1882</v>
      </c>
      <c r="H5947" s="2" t="s">
        <v>40616</v>
      </c>
      <c r="I5947" s="2" t="s">
        <v>40617</v>
      </c>
      <c r="J5947" s="3" t="s">
        <v>40618</v>
      </c>
      <c r="K5947" s="4">
        <v>43930</v>
      </c>
      <c r="L5947" s="3" t="s">
        <v>40619</v>
      </c>
    </row>
    <row r="5948" spans="1:12" x14ac:dyDescent="0.2">
      <c r="A5948" s="1">
        <v>5947</v>
      </c>
      <c r="B5948" s="2" t="s">
        <v>40620</v>
      </c>
      <c r="C5948" s="2" t="s">
        <v>4932</v>
      </c>
      <c r="D5948" s="2" t="s">
        <v>17010</v>
      </c>
      <c r="E5948" s="2" t="s">
        <v>40621</v>
      </c>
      <c r="F5948" s="2" t="s">
        <v>40622</v>
      </c>
      <c r="G5948" s="2" t="s">
        <v>2080</v>
      </c>
      <c r="H5948" s="2" t="s">
        <v>40623</v>
      </c>
      <c r="I5948" s="2">
        <v>7765246895</v>
      </c>
      <c r="J5948" s="3" t="s">
        <v>40624</v>
      </c>
      <c r="K5948" s="4">
        <v>44216</v>
      </c>
      <c r="L5948" s="3" t="s">
        <v>40625</v>
      </c>
    </row>
    <row r="5949" spans="1:12" x14ac:dyDescent="0.2">
      <c r="A5949" s="1">
        <v>5948</v>
      </c>
      <c r="B5949" s="2" t="s">
        <v>40626</v>
      </c>
      <c r="C5949" s="2" t="s">
        <v>2554</v>
      </c>
      <c r="D5949" s="2" t="s">
        <v>20194</v>
      </c>
      <c r="E5949" s="2" t="s">
        <v>40627</v>
      </c>
      <c r="F5949" s="2" t="s">
        <v>18025</v>
      </c>
      <c r="G5949" s="2" t="s">
        <v>530</v>
      </c>
      <c r="H5949" s="2" t="s">
        <v>40628</v>
      </c>
      <c r="I5949" s="2" t="s">
        <v>40629</v>
      </c>
      <c r="J5949" s="3" t="s">
        <v>40630</v>
      </c>
      <c r="K5949" s="4">
        <v>43992</v>
      </c>
      <c r="L5949" s="3" t="s">
        <v>40631</v>
      </c>
    </row>
    <row r="5950" spans="1:12" x14ac:dyDescent="0.2">
      <c r="A5950" s="1">
        <v>5949</v>
      </c>
      <c r="B5950" s="2" t="s">
        <v>40632</v>
      </c>
      <c r="C5950" s="2" t="s">
        <v>18225</v>
      </c>
      <c r="D5950" s="2" t="s">
        <v>1029</v>
      </c>
      <c r="E5950" s="2" t="s">
        <v>40633</v>
      </c>
      <c r="F5950" s="2" t="s">
        <v>40634</v>
      </c>
      <c r="G5950" s="2" t="s">
        <v>2033</v>
      </c>
      <c r="H5950" s="2" t="s">
        <v>40635</v>
      </c>
      <c r="I5950" s="2" t="s">
        <v>40636</v>
      </c>
      <c r="J5950" s="3" t="s">
        <v>40637</v>
      </c>
      <c r="K5950" s="4">
        <v>44046</v>
      </c>
      <c r="L5950" s="3" t="s">
        <v>40638</v>
      </c>
    </row>
    <row r="5951" spans="1:12" x14ac:dyDescent="0.2">
      <c r="A5951" s="1">
        <v>5950</v>
      </c>
      <c r="B5951" s="2" t="s">
        <v>40639</v>
      </c>
      <c r="C5951" s="2" t="s">
        <v>3426</v>
      </c>
      <c r="D5951" s="2" t="s">
        <v>8808</v>
      </c>
      <c r="E5951" s="2" t="s">
        <v>36172</v>
      </c>
      <c r="F5951" s="2" t="s">
        <v>40640</v>
      </c>
      <c r="G5951" s="2" t="s">
        <v>626</v>
      </c>
      <c r="H5951" s="2" t="s">
        <v>40641</v>
      </c>
      <c r="I5951" s="2" t="s">
        <v>40642</v>
      </c>
      <c r="J5951" s="3" t="s">
        <v>40643</v>
      </c>
      <c r="K5951" s="4">
        <v>44073</v>
      </c>
      <c r="L5951" s="3" t="s">
        <v>40644</v>
      </c>
    </row>
    <row r="5952" spans="1:12" x14ac:dyDescent="0.2">
      <c r="A5952" s="1">
        <v>5951</v>
      </c>
      <c r="B5952" s="2" t="s">
        <v>40645</v>
      </c>
      <c r="C5952" s="2" t="s">
        <v>8815</v>
      </c>
      <c r="D5952" s="2" t="s">
        <v>1192</v>
      </c>
      <c r="E5952" s="2" t="s">
        <v>40646</v>
      </c>
      <c r="F5952" s="2" t="s">
        <v>40647</v>
      </c>
      <c r="G5952" s="2" t="s">
        <v>3591</v>
      </c>
      <c r="H5952" s="2" t="s">
        <v>40648</v>
      </c>
      <c r="I5952" s="2" t="s">
        <v>40649</v>
      </c>
      <c r="J5952" s="3" t="s">
        <v>40650</v>
      </c>
      <c r="K5952" s="4">
        <v>44582</v>
      </c>
      <c r="L5952" s="3" t="s">
        <v>40651</v>
      </c>
    </row>
    <row r="5953" spans="1:12" x14ac:dyDescent="0.2">
      <c r="A5953" s="1">
        <v>5952</v>
      </c>
      <c r="B5953" s="2" t="s">
        <v>40652</v>
      </c>
      <c r="C5953" s="2" t="s">
        <v>1442</v>
      </c>
      <c r="D5953" s="2" t="s">
        <v>6087</v>
      </c>
      <c r="E5953" s="2" t="s">
        <v>40653</v>
      </c>
      <c r="F5953" s="2" t="s">
        <v>40654</v>
      </c>
      <c r="G5953" s="2" t="s">
        <v>2127</v>
      </c>
      <c r="H5953" s="2" t="s">
        <v>40655</v>
      </c>
      <c r="I5953" s="2" t="s">
        <v>40656</v>
      </c>
      <c r="J5953" s="3" t="s">
        <v>40657</v>
      </c>
      <c r="K5953" s="4">
        <v>44373</v>
      </c>
      <c r="L5953" s="3" t="s">
        <v>40658</v>
      </c>
    </row>
    <row r="5954" spans="1:12" x14ac:dyDescent="0.2">
      <c r="A5954" s="1">
        <v>5953</v>
      </c>
      <c r="B5954" s="2" t="s">
        <v>40659</v>
      </c>
      <c r="C5954" s="2" t="s">
        <v>4837</v>
      </c>
      <c r="D5954" s="2" t="s">
        <v>3717</v>
      </c>
      <c r="E5954" s="2" t="s">
        <v>40660</v>
      </c>
      <c r="F5954" s="2" t="s">
        <v>40661</v>
      </c>
      <c r="G5954" s="2" t="s">
        <v>1140</v>
      </c>
      <c r="H5954" s="2" t="s">
        <v>40662</v>
      </c>
      <c r="I5954" s="2" t="s">
        <v>40663</v>
      </c>
      <c r="J5954" s="3" t="s">
        <v>40664</v>
      </c>
      <c r="K5954" s="4">
        <v>44433</v>
      </c>
      <c r="L5954" s="3" t="s">
        <v>40665</v>
      </c>
    </row>
    <row r="5955" spans="1:12" x14ac:dyDescent="0.2">
      <c r="A5955" s="1">
        <v>5954</v>
      </c>
      <c r="B5955" s="2" t="s">
        <v>40666</v>
      </c>
      <c r="C5955" s="2" t="s">
        <v>683</v>
      </c>
      <c r="D5955" s="2" t="s">
        <v>5677</v>
      </c>
      <c r="E5955" s="2" t="s">
        <v>40667</v>
      </c>
      <c r="F5955" s="2" t="s">
        <v>40668</v>
      </c>
      <c r="G5955" s="2" t="s">
        <v>3055</v>
      </c>
      <c r="H5955" s="2" t="s">
        <v>40669</v>
      </c>
      <c r="I5955" s="2">
        <v>3703864099</v>
      </c>
      <c r="J5955" s="3" t="s">
        <v>40670</v>
      </c>
      <c r="K5955" s="4">
        <v>43897</v>
      </c>
      <c r="L5955" s="3" t="s">
        <v>40671</v>
      </c>
    </row>
    <row r="5956" spans="1:12" x14ac:dyDescent="0.2">
      <c r="A5956" s="1">
        <v>5955</v>
      </c>
      <c r="B5956" s="2" t="s">
        <v>40672</v>
      </c>
      <c r="C5956" s="2" t="s">
        <v>3220</v>
      </c>
      <c r="D5956" s="2" t="s">
        <v>78</v>
      </c>
      <c r="E5956" s="2" t="s">
        <v>40673</v>
      </c>
      <c r="F5956" s="2" t="s">
        <v>40674</v>
      </c>
      <c r="G5956" s="2" t="s">
        <v>4507</v>
      </c>
      <c r="H5956" s="2" t="s">
        <v>40675</v>
      </c>
      <c r="I5956" s="2" t="s">
        <v>40676</v>
      </c>
      <c r="J5956" s="3" t="s">
        <v>40677</v>
      </c>
      <c r="K5956" s="4">
        <v>43899</v>
      </c>
      <c r="L5956" s="3" t="s">
        <v>40678</v>
      </c>
    </row>
    <row r="5957" spans="1:12" x14ac:dyDescent="0.2">
      <c r="A5957" s="1">
        <v>5956</v>
      </c>
      <c r="B5957" s="2" t="s">
        <v>40679</v>
      </c>
      <c r="C5957" s="2" t="s">
        <v>11132</v>
      </c>
      <c r="D5957" s="2" t="s">
        <v>9938</v>
      </c>
      <c r="E5957" s="2" t="s">
        <v>40680</v>
      </c>
      <c r="F5957" s="2" t="s">
        <v>40681</v>
      </c>
      <c r="G5957" s="2" t="s">
        <v>1712</v>
      </c>
      <c r="H5957" s="2" t="s">
        <v>40682</v>
      </c>
      <c r="I5957" s="2" t="s">
        <v>40683</v>
      </c>
      <c r="J5957" s="3" t="s">
        <v>40684</v>
      </c>
      <c r="K5957" s="4">
        <v>44376</v>
      </c>
      <c r="L5957" s="3" t="s">
        <v>40685</v>
      </c>
    </row>
    <row r="5958" spans="1:12" x14ac:dyDescent="0.2">
      <c r="A5958" s="1">
        <v>5957</v>
      </c>
      <c r="B5958" s="2" t="s">
        <v>40686</v>
      </c>
      <c r="C5958" s="2" t="s">
        <v>6645</v>
      </c>
      <c r="D5958" s="2" t="s">
        <v>150</v>
      </c>
      <c r="E5958" s="2" t="s">
        <v>40687</v>
      </c>
      <c r="F5958" s="2" t="s">
        <v>40688</v>
      </c>
      <c r="G5958" s="2" t="s">
        <v>2297</v>
      </c>
      <c r="H5958" s="2" t="s">
        <v>40689</v>
      </c>
      <c r="I5958" s="2" t="s">
        <v>40690</v>
      </c>
      <c r="J5958" s="3" t="s">
        <v>40691</v>
      </c>
      <c r="K5958" s="4">
        <v>44266</v>
      </c>
      <c r="L5958" s="3" t="s">
        <v>40692</v>
      </c>
    </row>
    <row r="5959" spans="1:12" x14ac:dyDescent="0.2">
      <c r="A5959" s="1">
        <v>5958</v>
      </c>
      <c r="B5959" s="2" t="s">
        <v>40693</v>
      </c>
      <c r="C5959" s="2" t="s">
        <v>11616</v>
      </c>
      <c r="D5959" s="2" t="s">
        <v>12036</v>
      </c>
      <c r="E5959" s="2" t="s">
        <v>40694</v>
      </c>
      <c r="F5959" s="2" t="s">
        <v>40695</v>
      </c>
      <c r="G5959" s="2" t="s">
        <v>3568</v>
      </c>
      <c r="H5959" s="2" t="s">
        <v>40696</v>
      </c>
      <c r="I5959" s="2">
        <v>3007251639</v>
      </c>
      <c r="J5959" s="3" t="s">
        <v>40697</v>
      </c>
      <c r="K5959" s="4">
        <v>44354</v>
      </c>
      <c r="L5959" s="3" t="s">
        <v>40698</v>
      </c>
    </row>
    <row r="5960" spans="1:12" x14ac:dyDescent="0.2">
      <c r="A5960" s="1">
        <v>5959</v>
      </c>
      <c r="B5960" s="2" t="s">
        <v>40699</v>
      </c>
      <c r="C5960" s="2" t="s">
        <v>15856</v>
      </c>
      <c r="D5960" s="2" t="s">
        <v>547</v>
      </c>
      <c r="E5960" s="2" t="s">
        <v>40700</v>
      </c>
      <c r="F5960" s="2" t="s">
        <v>40701</v>
      </c>
      <c r="G5960" s="2" t="s">
        <v>4010</v>
      </c>
      <c r="H5960" s="2" t="s">
        <v>40702</v>
      </c>
      <c r="I5960" s="2" t="s">
        <v>40703</v>
      </c>
      <c r="J5960" s="3" t="s">
        <v>40704</v>
      </c>
      <c r="K5960" s="4">
        <v>44016</v>
      </c>
      <c r="L5960" s="3" t="s">
        <v>40705</v>
      </c>
    </row>
    <row r="5961" spans="1:12" x14ac:dyDescent="0.2">
      <c r="A5961" s="1">
        <v>5960</v>
      </c>
      <c r="B5961" s="2" t="s">
        <v>40706</v>
      </c>
      <c r="C5961" s="2" t="s">
        <v>1361</v>
      </c>
      <c r="D5961" s="2" t="s">
        <v>3981</v>
      </c>
      <c r="E5961" s="2" t="s">
        <v>40707</v>
      </c>
      <c r="F5961" s="2" t="s">
        <v>40708</v>
      </c>
      <c r="G5961" s="2" t="s">
        <v>257</v>
      </c>
      <c r="H5961" s="2" t="s">
        <v>40709</v>
      </c>
      <c r="I5961" s="2" t="s">
        <v>40710</v>
      </c>
      <c r="J5961" s="3" t="s">
        <v>40711</v>
      </c>
      <c r="K5961" s="4">
        <v>44241</v>
      </c>
      <c r="L5961" s="3" t="s">
        <v>40712</v>
      </c>
    </row>
    <row r="5962" spans="1:12" x14ac:dyDescent="0.2">
      <c r="A5962" s="1">
        <v>5961</v>
      </c>
      <c r="B5962" s="2" t="s">
        <v>40713</v>
      </c>
      <c r="C5962" s="2" t="s">
        <v>4977</v>
      </c>
      <c r="D5962" s="2" t="s">
        <v>5077</v>
      </c>
      <c r="E5962" s="2" t="s">
        <v>40714</v>
      </c>
      <c r="F5962" s="2" t="s">
        <v>40715</v>
      </c>
      <c r="G5962" s="2" t="s">
        <v>5010</v>
      </c>
      <c r="H5962" s="2" t="s">
        <v>40716</v>
      </c>
      <c r="I5962" s="2">
        <v>3164582252</v>
      </c>
      <c r="J5962" s="3" t="s">
        <v>40717</v>
      </c>
      <c r="K5962" s="4">
        <v>44389</v>
      </c>
      <c r="L5962" s="3" t="s">
        <v>40718</v>
      </c>
    </row>
    <row r="5963" spans="1:12" x14ac:dyDescent="0.2">
      <c r="A5963" s="1">
        <v>5962</v>
      </c>
      <c r="B5963" s="2" t="s">
        <v>40719</v>
      </c>
      <c r="C5963" s="2" t="s">
        <v>10068</v>
      </c>
      <c r="D5963" s="2" t="s">
        <v>4763</v>
      </c>
      <c r="E5963" s="2" t="s">
        <v>40720</v>
      </c>
      <c r="F5963" s="2" t="s">
        <v>40721</v>
      </c>
      <c r="G5963" s="2" t="s">
        <v>1544</v>
      </c>
      <c r="H5963" s="2" t="s">
        <v>40722</v>
      </c>
      <c r="I5963" s="2" t="s">
        <v>40723</v>
      </c>
      <c r="J5963" s="3" t="s">
        <v>40724</v>
      </c>
      <c r="K5963" s="4">
        <v>43863</v>
      </c>
      <c r="L5963" s="3" t="s">
        <v>2397</v>
      </c>
    </row>
    <row r="5964" spans="1:12" x14ac:dyDescent="0.2">
      <c r="A5964" s="1">
        <v>5963</v>
      </c>
      <c r="B5964" s="2" t="s">
        <v>40725</v>
      </c>
      <c r="C5964" s="2" t="s">
        <v>1459</v>
      </c>
      <c r="D5964" s="2" t="s">
        <v>1753</v>
      </c>
      <c r="E5964" s="2" t="s">
        <v>40726</v>
      </c>
      <c r="F5964" s="2" t="s">
        <v>40727</v>
      </c>
      <c r="G5964" s="2" t="s">
        <v>910</v>
      </c>
      <c r="H5964" s="2" t="s">
        <v>40728</v>
      </c>
      <c r="I5964" s="2" t="s">
        <v>40729</v>
      </c>
      <c r="J5964" s="3" t="s">
        <v>40730</v>
      </c>
      <c r="K5964" s="4">
        <v>44226</v>
      </c>
      <c r="L5964" s="3" t="s">
        <v>40731</v>
      </c>
    </row>
    <row r="5965" spans="1:12" x14ac:dyDescent="0.2">
      <c r="A5965" s="1">
        <v>5964</v>
      </c>
      <c r="B5965" s="2" t="s">
        <v>40732</v>
      </c>
      <c r="C5965" s="2" t="s">
        <v>3475</v>
      </c>
      <c r="D5965" s="2" t="s">
        <v>8853</v>
      </c>
      <c r="E5965" s="2" t="s">
        <v>40733</v>
      </c>
      <c r="F5965" s="2" t="s">
        <v>14631</v>
      </c>
      <c r="G5965" s="2" t="s">
        <v>1702</v>
      </c>
      <c r="H5965" s="2" t="s">
        <v>40734</v>
      </c>
      <c r="I5965" s="2" t="s">
        <v>40735</v>
      </c>
      <c r="J5965" s="3" t="s">
        <v>40736</v>
      </c>
      <c r="K5965" s="4">
        <v>44549</v>
      </c>
      <c r="L5965" s="3" t="s">
        <v>40737</v>
      </c>
    </row>
    <row r="5966" spans="1:12" x14ac:dyDescent="0.2">
      <c r="A5966" s="1">
        <v>5965</v>
      </c>
      <c r="B5966" s="2" t="s">
        <v>40738</v>
      </c>
      <c r="C5966" s="2" t="s">
        <v>1288</v>
      </c>
      <c r="D5966" s="2" t="s">
        <v>6016</v>
      </c>
      <c r="E5966" s="2" t="s">
        <v>40739</v>
      </c>
      <c r="F5966" s="2" t="s">
        <v>40740</v>
      </c>
      <c r="G5966" s="2" t="s">
        <v>1552</v>
      </c>
      <c r="H5966" s="2" t="s">
        <v>40741</v>
      </c>
      <c r="I5966" s="2" t="s">
        <v>40742</v>
      </c>
      <c r="J5966" s="3" t="s">
        <v>40743</v>
      </c>
      <c r="K5966" s="4">
        <v>44611</v>
      </c>
      <c r="L5966" s="3" t="s">
        <v>37411</v>
      </c>
    </row>
    <row r="5967" spans="1:12" x14ac:dyDescent="0.2">
      <c r="A5967" s="1">
        <v>5966</v>
      </c>
      <c r="B5967" s="2" t="s">
        <v>40744</v>
      </c>
      <c r="C5967" s="2" t="s">
        <v>289</v>
      </c>
      <c r="D5967" s="2" t="s">
        <v>336</v>
      </c>
      <c r="E5967" s="2" t="s">
        <v>6096</v>
      </c>
      <c r="F5967" s="2" t="s">
        <v>40745</v>
      </c>
      <c r="G5967" s="2" t="s">
        <v>311</v>
      </c>
      <c r="H5967" s="2" t="s">
        <v>40746</v>
      </c>
      <c r="I5967" s="2" t="s">
        <v>40747</v>
      </c>
      <c r="J5967" s="3" t="s">
        <v>40748</v>
      </c>
      <c r="K5967" s="4">
        <v>44280</v>
      </c>
      <c r="L5967" s="3" t="s">
        <v>40749</v>
      </c>
    </row>
    <row r="5968" spans="1:12" x14ac:dyDescent="0.2">
      <c r="A5968" s="1">
        <v>5967</v>
      </c>
      <c r="B5968" s="2" t="s">
        <v>40750</v>
      </c>
      <c r="C5968" s="2" t="s">
        <v>4233</v>
      </c>
      <c r="D5968" s="2" t="s">
        <v>1699</v>
      </c>
      <c r="E5968" s="2" t="s">
        <v>40751</v>
      </c>
      <c r="F5968" s="2" t="s">
        <v>40752</v>
      </c>
      <c r="G5968" s="2" t="s">
        <v>910</v>
      </c>
      <c r="H5968" s="2" t="s">
        <v>40753</v>
      </c>
      <c r="I5968" s="2" t="s">
        <v>40754</v>
      </c>
      <c r="J5968" s="3" t="s">
        <v>40755</v>
      </c>
      <c r="K5968" s="4">
        <v>44645</v>
      </c>
      <c r="L5968" s="3" t="s">
        <v>40756</v>
      </c>
    </row>
    <row r="5969" spans="1:12" x14ac:dyDescent="0.2">
      <c r="A5969" s="1">
        <v>5968</v>
      </c>
      <c r="B5969" s="2" t="s">
        <v>40757</v>
      </c>
      <c r="C5969" s="2" t="s">
        <v>6238</v>
      </c>
      <c r="D5969" s="2" t="s">
        <v>40758</v>
      </c>
      <c r="E5969" s="2" t="s">
        <v>40759</v>
      </c>
      <c r="F5969" s="2" t="s">
        <v>40760</v>
      </c>
      <c r="G5969" s="2" t="s">
        <v>36</v>
      </c>
      <c r="H5969" s="2" t="s">
        <v>40761</v>
      </c>
      <c r="I5969" s="2" t="s">
        <v>40762</v>
      </c>
      <c r="J5969" s="3" t="s">
        <v>40763</v>
      </c>
      <c r="K5969" s="4">
        <v>44070</v>
      </c>
      <c r="L5969" s="3" t="s">
        <v>40764</v>
      </c>
    </row>
    <row r="5970" spans="1:12" x14ac:dyDescent="0.2">
      <c r="A5970" s="1">
        <v>5969</v>
      </c>
      <c r="B5970" s="2" t="s">
        <v>40765</v>
      </c>
      <c r="C5970" s="2" t="s">
        <v>2715</v>
      </c>
      <c r="D5970" s="2" t="s">
        <v>178</v>
      </c>
      <c r="E5970" s="2" t="s">
        <v>40766</v>
      </c>
      <c r="F5970" s="2" t="s">
        <v>40767</v>
      </c>
      <c r="G5970" s="2" t="s">
        <v>1925</v>
      </c>
      <c r="H5970" s="2" t="s">
        <v>40768</v>
      </c>
      <c r="I5970" s="2" t="s">
        <v>40769</v>
      </c>
      <c r="J5970" s="3" t="s">
        <v>40770</v>
      </c>
      <c r="K5970" s="4">
        <v>44240</v>
      </c>
      <c r="L5970" s="3" t="s">
        <v>40771</v>
      </c>
    </row>
    <row r="5971" spans="1:12" x14ac:dyDescent="0.2">
      <c r="A5971" s="1">
        <v>5970</v>
      </c>
      <c r="B5971" s="2" t="s">
        <v>40772</v>
      </c>
      <c r="C5971" s="2" t="s">
        <v>472</v>
      </c>
      <c r="D5971" s="2" t="s">
        <v>2139</v>
      </c>
      <c r="E5971" s="2" t="s">
        <v>40773</v>
      </c>
      <c r="F5971" s="2" t="s">
        <v>34347</v>
      </c>
      <c r="G5971" s="2" t="s">
        <v>4808</v>
      </c>
      <c r="H5971" s="2" t="s">
        <v>40774</v>
      </c>
      <c r="I5971" s="2" t="s">
        <v>40775</v>
      </c>
      <c r="J5971" s="3" t="s">
        <v>40776</v>
      </c>
      <c r="K5971" s="4">
        <v>43930</v>
      </c>
      <c r="L5971" s="3" t="s">
        <v>40777</v>
      </c>
    </row>
    <row r="5972" spans="1:12" x14ac:dyDescent="0.2">
      <c r="A5972" s="1">
        <v>5971</v>
      </c>
      <c r="B5972" s="2" t="s">
        <v>40778</v>
      </c>
      <c r="C5972" s="2" t="s">
        <v>5357</v>
      </c>
      <c r="D5972" s="2" t="s">
        <v>16536</v>
      </c>
      <c r="E5972" s="2" t="s">
        <v>33295</v>
      </c>
      <c r="F5972" s="2" t="s">
        <v>40779</v>
      </c>
      <c r="G5972" s="2" t="s">
        <v>938</v>
      </c>
      <c r="H5972" s="2" t="s">
        <v>40780</v>
      </c>
      <c r="I5972" s="2" t="s">
        <v>40781</v>
      </c>
      <c r="J5972" s="3" t="s">
        <v>40782</v>
      </c>
      <c r="K5972" s="4">
        <v>44296</v>
      </c>
      <c r="L5972" s="3" t="s">
        <v>40783</v>
      </c>
    </row>
    <row r="5973" spans="1:12" x14ac:dyDescent="0.2">
      <c r="A5973" s="1">
        <v>5972</v>
      </c>
      <c r="B5973" s="2" t="s">
        <v>40784</v>
      </c>
      <c r="C5973" s="2" t="s">
        <v>1360</v>
      </c>
      <c r="D5973" s="2" t="s">
        <v>178</v>
      </c>
      <c r="E5973" s="2" t="s">
        <v>40785</v>
      </c>
      <c r="F5973" s="2" t="s">
        <v>40786</v>
      </c>
      <c r="G5973" s="2" t="s">
        <v>652</v>
      </c>
      <c r="H5973" s="2" t="s">
        <v>40787</v>
      </c>
      <c r="I5973" s="2" t="s">
        <v>40788</v>
      </c>
      <c r="J5973" s="3" t="s">
        <v>40789</v>
      </c>
      <c r="K5973" s="4">
        <v>44271</v>
      </c>
      <c r="L5973" s="3" t="s">
        <v>40790</v>
      </c>
    </row>
    <row r="5974" spans="1:12" x14ac:dyDescent="0.2">
      <c r="A5974" s="1">
        <v>5973</v>
      </c>
      <c r="B5974" s="2" t="s">
        <v>40791</v>
      </c>
      <c r="C5974" s="2" t="s">
        <v>2313</v>
      </c>
      <c r="D5974" s="2" t="s">
        <v>61</v>
      </c>
      <c r="E5974" s="2" t="s">
        <v>40029</v>
      </c>
      <c r="F5974" s="2" t="s">
        <v>40506</v>
      </c>
      <c r="G5974" s="2" t="s">
        <v>1479</v>
      </c>
      <c r="H5974" s="2" t="s">
        <v>40792</v>
      </c>
      <c r="I5974" s="2" t="s">
        <v>40793</v>
      </c>
      <c r="J5974" s="3" t="s">
        <v>40794</v>
      </c>
      <c r="K5974" s="4">
        <v>44276</v>
      </c>
      <c r="L5974" s="3" t="s">
        <v>40795</v>
      </c>
    </row>
    <row r="5975" spans="1:12" x14ac:dyDescent="0.2">
      <c r="A5975" s="1">
        <v>5974</v>
      </c>
      <c r="B5975" s="2" t="s">
        <v>40796</v>
      </c>
      <c r="C5975" s="2" t="s">
        <v>3221</v>
      </c>
      <c r="D5975" s="2" t="s">
        <v>11573</v>
      </c>
      <c r="E5975" s="2" t="s">
        <v>40797</v>
      </c>
      <c r="F5975" s="2" t="s">
        <v>40798</v>
      </c>
      <c r="G5975" s="2" t="s">
        <v>11135</v>
      </c>
      <c r="H5975" s="2" t="s">
        <v>40799</v>
      </c>
      <c r="I5975" s="2" t="s">
        <v>40800</v>
      </c>
      <c r="J5975" s="3" t="s">
        <v>40801</v>
      </c>
      <c r="K5975" s="4">
        <v>44099</v>
      </c>
      <c r="L5975" s="3" t="s">
        <v>40802</v>
      </c>
    </row>
    <row r="5976" spans="1:12" x14ac:dyDescent="0.2">
      <c r="A5976" s="1">
        <v>5975</v>
      </c>
      <c r="B5976" s="2" t="s">
        <v>40803</v>
      </c>
      <c r="C5976" s="2" t="s">
        <v>12082</v>
      </c>
      <c r="D5976" s="2" t="s">
        <v>22667</v>
      </c>
      <c r="E5976" s="2" t="s">
        <v>40804</v>
      </c>
      <c r="F5976" s="2" t="s">
        <v>40805</v>
      </c>
      <c r="G5976" s="2" t="s">
        <v>540</v>
      </c>
      <c r="H5976" s="2" t="s">
        <v>40806</v>
      </c>
      <c r="I5976" s="2" t="s">
        <v>40807</v>
      </c>
      <c r="J5976" s="3" t="s">
        <v>40808</v>
      </c>
      <c r="K5976" s="4">
        <v>43938</v>
      </c>
      <c r="L5976" s="3" t="s">
        <v>40809</v>
      </c>
    </row>
    <row r="5977" spans="1:12" x14ac:dyDescent="0.2">
      <c r="A5977" s="1">
        <v>5976</v>
      </c>
      <c r="B5977" s="2" t="s">
        <v>40810</v>
      </c>
      <c r="C5977" s="2" t="s">
        <v>6283</v>
      </c>
      <c r="D5977" s="2" t="s">
        <v>24465</v>
      </c>
      <c r="E5977" s="2" t="s">
        <v>40811</v>
      </c>
      <c r="F5977" s="2" t="s">
        <v>40812</v>
      </c>
      <c r="G5977" s="2" t="s">
        <v>143</v>
      </c>
      <c r="H5977" s="2" t="s">
        <v>40813</v>
      </c>
      <c r="I5977" s="2" t="s">
        <v>40814</v>
      </c>
      <c r="J5977" s="3" t="s">
        <v>40815</v>
      </c>
      <c r="K5977" s="4">
        <v>44143</v>
      </c>
      <c r="L5977" s="3" t="s">
        <v>40816</v>
      </c>
    </row>
    <row r="5978" spans="1:12" x14ac:dyDescent="0.2">
      <c r="A5978" s="1">
        <v>5977</v>
      </c>
      <c r="B5978" s="2" t="s">
        <v>40817</v>
      </c>
      <c r="C5978" s="2" t="s">
        <v>1771</v>
      </c>
      <c r="D5978" s="2" t="s">
        <v>375</v>
      </c>
      <c r="E5978" s="2" t="s">
        <v>40818</v>
      </c>
      <c r="F5978" s="2" t="s">
        <v>40819</v>
      </c>
      <c r="G5978" s="2" t="s">
        <v>1765</v>
      </c>
      <c r="H5978" s="2" t="s">
        <v>40820</v>
      </c>
      <c r="I5978" s="2" t="s">
        <v>40821</v>
      </c>
      <c r="J5978" s="3" t="s">
        <v>40822</v>
      </c>
      <c r="K5978" s="4">
        <v>43905</v>
      </c>
      <c r="L5978" s="3" t="s">
        <v>30568</v>
      </c>
    </row>
    <row r="5979" spans="1:12" x14ac:dyDescent="0.2">
      <c r="A5979" s="1">
        <v>5978</v>
      </c>
      <c r="B5979" s="2" t="s">
        <v>40823</v>
      </c>
      <c r="C5979" s="2" t="s">
        <v>4711</v>
      </c>
      <c r="D5979" s="2" t="s">
        <v>4156</v>
      </c>
      <c r="E5979" s="2" t="s">
        <v>40824</v>
      </c>
      <c r="F5979" s="2" t="s">
        <v>40825</v>
      </c>
      <c r="G5979" s="2" t="s">
        <v>966</v>
      </c>
      <c r="H5979" s="2" t="s">
        <v>40826</v>
      </c>
      <c r="I5979" s="2" t="s">
        <v>40827</v>
      </c>
      <c r="J5979" s="3" t="s">
        <v>40828</v>
      </c>
      <c r="K5979" s="4">
        <v>44115</v>
      </c>
      <c r="L5979" s="3" t="s">
        <v>40829</v>
      </c>
    </row>
    <row r="5980" spans="1:12" x14ac:dyDescent="0.2">
      <c r="A5980" s="1">
        <v>5979</v>
      </c>
      <c r="B5980" s="2" t="s">
        <v>40830</v>
      </c>
      <c r="C5980" s="2" t="s">
        <v>6844</v>
      </c>
      <c r="D5980" s="2" t="s">
        <v>15885</v>
      </c>
      <c r="E5980" s="2" t="s">
        <v>40831</v>
      </c>
      <c r="F5980" s="2" t="s">
        <v>40832</v>
      </c>
      <c r="G5980" s="2" t="s">
        <v>4042</v>
      </c>
      <c r="H5980" s="2" t="s">
        <v>40833</v>
      </c>
      <c r="I5980" s="2" t="s">
        <v>40834</v>
      </c>
      <c r="J5980" s="3" t="s">
        <v>40835</v>
      </c>
      <c r="K5980" s="4">
        <v>43854</v>
      </c>
      <c r="L5980" s="3" t="s">
        <v>40836</v>
      </c>
    </row>
    <row r="5981" spans="1:12" x14ac:dyDescent="0.2">
      <c r="A5981" s="1">
        <v>5980</v>
      </c>
      <c r="B5981" s="2" t="s">
        <v>40837</v>
      </c>
      <c r="C5981" s="2" t="s">
        <v>1798</v>
      </c>
      <c r="D5981" s="2" t="s">
        <v>5038</v>
      </c>
      <c r="E5981" s="2" t="s">
        <v>40388</v>
      </c>
      <c r="F5981" s="2" t="s">
        <v>40838</v>
      </c>
      <c r="G5981" s="2" t="s">
        <v>5163</v>
      </c>
      <c r="H5981" s="2">
        <f>1-511-202-6207</f>
        <v>-6919</v>
      </c>
      <c r="I5981" s="2" t="s">
        <v>40839</v>
      </c>
      <c r="J5981" s="3" t="s">
        <v>40840</v>
      </c>
      <c r="K5981" s="4">
        <v>44081</v>
      </c>
      <c r="L5981" s="3" t="s">
        <v>40841</v>
      </c>
    </row>
    <row r="5982" spans="1:12" x14ac:dyDescent="0.2">
      <c r="A5982" s="1">
        <v>5981</v>
      </c>
      <c r="B5982" s="2" t="s">
        <v>40842</v>
      </c>
      <c r="C5982" s="2" t="s">
        <v>3506</v>
      </c>
      <c r="D5982" s="2" t="s">
        <v>7773</v>
      </c>
      <c r="E5982" s="2" t="s">
        <v>40843</v>
      </c>
      <c r="F5982" s="2" t="s">
        <v>40844</v>
      </c>
      <c r="G5982" s="2" t="s">
        <v>1534</v>
      </c>
      <c r="H5982" s="2" t="s">
        <v>40845</v>
      </c>
      <c r="I5982" s="2" t="s">
        <v>40846</v>
      </c>
      <c r="J5982" s="3" t="s">
        <v>40847</v>
      </c>
      <c r="K5982" s="4">
        <v>44200</v>
      </c>
      <c r="L5982" s="3" t="s">
        <v>1577</v>
      </c>
    </row>
    <row r="5983" spans="1:12" x14ac:dyDescent="0.2">
      <c r="A5983" s="1">
        <v>5982</v>
      </c>
      <c r="B5983" s="2" t="s">
        <v>40848</v>
      </c>
      <c r="C5983" s="2" t="s">
        <v>516</v>
      </c>
      <c r="D5983" s="2" t="s">
        <v>26688</v>
      </c>
      <c r="E5983" s="2" t="s">
        <v>40849</v>
      </c>
      <c r="F5983" s="2" t="s">
        <v>40850</v>
      </c>
      <c r="G5983" s="2" t="s">
        <v>599</v>
      </c>
      <c r="H5983" s="2" t="s">
        <v>40851</v>
      </c>
      <c r="I5983" s="2" t="s">
        <v>40852</v>
      </c>
      <c r="J5983" s="3" t="s">
        <v>40853</v>
      </c>
      <c r="K5983" s="4">
        <v>44580</v>
      </c>
      <c r="L5983" s="3" t="s">
        <v>40854</v>
      </c>
    </row>
    <row r="5984" spans="1:12" x14ac:dyDescent="0.2">
      <c r="A5984" s="1">
        <v>5983</v>
      </c>
      <c r="B5984" s="2" t="s">
        <v>40855</v>
      </c>
      <c r="C5984" s="2" t="s">
        <v>9531</v>
      </c>
      <c r="D5984" s="2" t="s">
        <v>22702</v>
      </c>
      <c r="E5984" s="2" t="s">
        <v>40856</v>
      </c>
      <c r="F5984" s="2" t="s">
        <v>40857</v>
      </c>
      <c r="G5984" s="2" t="s">
        <v>511</v>
      </c>
      <c r="H5984" s="2" t="s">
        <v>40858</v>
      </c>
      <c r="I5984" s="2">
        <v>3509150420</v>
      </c>
      <c r="J5984" s="3" t="s">
        <v>40859</v>
      </c>
      <c r="K5984" s="4">
        <v>43878</v>
      </c>
      <c r="L5984" s="3" t="s">
        <v>40860</v>
      </c>
    </row>
    <row r="5985" spans="1:12" x14ac:dyDescent="0.2">
      <c r="A5985" s="1">
        <v>5984</v>
      </c>
      <c r="B5985" s="2" t="s">
        <v>40861</v>
      </c>
      <c r="C5985" s="2" t="s">
        <v>6206</v>
      </c>
      <c r="D5985" s="2" t="s">
        <v>23179</v>
      </c>
      <c r="E5985" s="2" t="s">
        <v>40862</v>
      </c>
      <c r="F5985" s="2" t="s">
        <v>40863</v>
      </c>
      <c r="G5985" s="2" t="s">
        <v>920</v>
      </c>
      <c r="H5985" s="2" t="s">
        <v>40864</v>
      </c>
      <c r="I5985" s="2" t="s">
        <v>40865</v>
      </c>
      <c r="J5985" s="3" t="s">
        <v>40866</v>
      </c>
      <c r="K5985" s="4">
        <v>44452</v>
      </c>
      <c r="L5985" s="3" t="s">
        <v>18971</v>
      </c>
    </row>
    <row r="5986" spans="1:12" x14ac:dyDescent="0.2">
      <c r="A5986" s="1">
        <v>5985</v>
      </c>
      <c r="B5986" s="2" t="s">
        <v>40867</v>
      </c>
      <c r="C5986" s="2" t="s">
        <v>7443</v>
      </c>
      <c r="D5986" s="2" t="s">
        <v>10830</v>
      </c>
      <c r="E5986" s="2" t="s">
        <v>33785</v>
      </c>
      <c r="F5986" s="2" t="s">
        <v>40868</v>
      </c>
      <c r="G5986" s="2" t="s">
        <v>3396</v>
      </c>
      <c r="H5986" s="2" t="s">
        <v>40869</v>
      </c>
      <c r="I5986" s="2" t="s">
        <v>40870</v>
      </c>
      <c r="J5986" s="3" t="s">
        <v>40871</v>
      </c>
      <c r="K5986" s="4">
        <v>44286</v>
      </c>
      <c r="L5986" s="3" t="s">
        <v>40872</v>
      </c>
    </row>
    <row r="5987" spans="1:12" x14ac:dyDescent="0.2">
      <c r="A5987" s="1">
        <v>5986</v>
      </c>
      <c r="B5987" s="2" t="s">
        <v>40873</v>
      </c>
      <c r="C5987" s="2" t="s">
        <v>6518</v>
      </c>
      <c r="D5987" s="2" t="s">
        <v>11407</v>
      </c>
      <c r="E5987" s="2" t="s">
        <v>40874</v>
      </c>
      <c r="F5987" s="2" t="s">
        <v>40875</v>
      </c>
      <c r="G5987" s="2" t="s">
        <v>4335</v>
      </c>
      <c r="H5987" s="2" t="s">
        <v>40876</v>
      </c>
      <c r="I5987" s="2" t="s">
        <v>40877</v>
      </c>
      <c r="J5987" s="3" t="s">
        <v>40878</v>
      </c>
      <c r="K5987" s="4">
        <v>44619</v>
      </c>
      <c r="L5987" s="3" t="s">
        <v>29456</v>
      </c>
    </row>
    <row r="5988" spans="1:12" x14ac:dyDescent="0.2">
      <c r="A5988" s="1">
        <v>5987</v>
      </c>
      <c r="B5988" s="2" t="s">
        <v>40879</v>
      </c>
      <c r="C5988" s="2" t="s">
        <v>1879</v>
      </c>
      <c r="D5988" s="2" t="s">
        <v>2133</v>
      </c>
      <c r="E5988" s="2" t="s">
        <v>40880</v>
      </c>
      <c r="F5988" s="2" t="s">
        <v>35270</v>
      </c>
      <c r="G5988" s="2" t="s">
        <v>1078</v>
      </c>
      <c r="H5988" s="2" t="s">
        <v>40881</v>
      </c>
      <c r="I5988" s="2" t="s">
        <v>40882</v>
      </c>
      <c r="J5988" s="3" t="s">
        <v>40883</v>
      </c>
      <c r="K5988" s="4">
        <v>44419</v>
      </c>
      <c r="L5988" s="3" t="s">
        <v>40884</v>
      </c>
    </row>
    <row r="5989" spans="1:12" x14ac:dyDescent="0.2">
      <c r="A5989" s="1">
        <v>5988</v>
      </c>
      <c r="B5989" s="2" t="s">
        <v>40885</v>
      </c>
      <c r="C5989" s="2" t="s">
        <v>1680</v>
      </c>
      <c r="D5989" s="2" t="s">
        <v>10388</v>
      </c>
      <c r="E5989" s="2" t="s">
        <v>2452</v>
      </c>
      <c r="F5989" s="2" t="s">
        <v>40886</v>
      </c>
      <c r="G5989" s="2" t="s">
        <v>153</v>
      </c>
      <c r="H5989" s="2" t="s">
        <v>40887</v>
      </c>
      <c r="I5989" s="2" t="s">
        <v>40888</v>
      </c>
      <c r="J5989" s="3" t="s">
        <v>40889</v>
      </c>
      <c r="K5989" s="4">
        <v>44116</v>
      </c>
      <c r="L5989" s="3" t="s">
        <v>40890</v>
      </c>
    </row>
    <row r="5990" spans="1:12" x14ac:dyDescent="0.2">
      <c r="A5990" s="1">
        <v>5989</v>
      </c>
      <c r="B5990" s="2" t="s">
        <v>40891</v>
      </c>
      <c r="C5990" s="2" t="s">
        <v>10939</v>
      </c>
      <c r="D5990" s="2" t="s">
        <v>1531</v>
      </c>
      <c r="E5990" s="2" t="s">
        <v>40892</v>
      </c>
      <c r="F5990" s="2" t="s">
        <v>40893</v>
      </c>
      <c r="G5990" s="2" t="s">
        <v>162</v>
      </c>
      <c r="H5990" s="2" t="s">
        <v>40894</v>
      </c>
      <c r="I5990" s="2" t="s">
        <v>40895</v>
      </c>
      <c r="J5990" s="3" t="s">
        <v>40896</v>
      </c>
      <c r="K5990" s="4">
        <v>44268</v>
      </c>
      <c r="L5990" s="3" t="s">
        <v>20369</v>
      </c>
    </row>
    <row r="5991" spans="1:12" x14ac:dyDescent="0.2">
      <c r="A5991" s="1">
        <v>5990</v>
      </c>
      <c r="B5991" s="2" t="s">
        <v>40897</v>
      </c>
      <c r="C5991" s="2" t="s">
        <v>5684</v>
      </c>
      <c r="D5991" s="2" t="s">
        <v>8964</v>
      </c>
      <c r="E5991" s="2" t="s">
        <v>40898</v>
      </c>
      <c r="F5991" s="2" t="s">
        <v>40899</v>
      </c>
      <c r="G5991" s="2" t="s">
        <v>2378</v>
      </c>
      <c r="H5991" s="2" t="s">
        <v>40900</v>
      </c>
      <c r="I5991" s="2" t="s">
        <v>40901</v>
      </c>
      <c r="J5991" s="3" t="s">
        <v>40902</v>
      </c>
      <c r="K5991" s="4">
        <v>43909</v>
      </c>
      <c r="L5991" s="3" t="s">
        <v>40903</v>
      </c>
    </row>
    <row r="5992" spans="1:12" x14ac:dyDescent="0.2">
      <c r="A5992" s="1">
        <v>5991</v>
      </c>
      <c r="B5992" s="2" t="s">
        <v>40904</v>
      </c>
      <c r="C5992" s="2" t="s">
        <v>3220</v>
      </c>
      <c r="D5992" s="2" t="s">
        <v>5282</v>
      </c>
      <c r="E5992" s="2" t="s">
        <v>40905</v>
      </c>
      <c r="F5992" s="2" t="s">
        <v>40906</v>
      </c>
      <c r="G5992" s="2" t="s">
        <v>72</v>
      </c>
      <c r="H5992" s="2">
        <v>9516428324</v>
      </c>
      <c r="I5992" s="2" t="s">
        <v>40907</v>
      </c>
      <c r="J5992" s="3" t="s">
        <v>40908</v>
      </c>
      <c r="K5992" s="4">
        <v>44206</v>
      </c>
      <c r="L5992" s="3" t="s">
        <v>40909</v>
      </c>
    </row>
    <row r="5993" spans="1:12" x14ac:dyDescent="0.2">
      <c r="A5993" s="1">
        <v>5992</v>
      </c>
      <c r="B5993" s="2" t="s">
        <v>40910</v>
      </c>
      <c r="C5993" s="2" t="s">
        <v>7062</v>
      </c>
      <c r="D5993" s="2" t="s">
        <v>6540</v>
      </c>
      <c r="E5993" s="2" t="s">
        <v>40911</v>
      </c>
      <c r="F5993" s="2" t="s">
        <v>40912</v>
      </c>
      <c r="G5993" s="2" t="s">
        <v>696</v>
      </c>
      <c r="H5993" s="2" t="s">
        <v>40913</v>
      </c>
      <c r="I5993" s="2">
        <v>6033767997</v>
      </c>
      <c r="J5993" s="3" t="s">
        <v>40914</v>
      </c>
      <c r="K5993" s="4">
        <v>43921</v>
      </c>
      <c r="L5993" s="3" t="s">
        <v>40915</v>
      </c>
    </row>
    <row r="5994" spans="1:12" x14ac:dyDescent="0.2">
      <c r="A5994" s="1">
        <v>5993</v>
      </c>
      <c r="B5994" s="2" t="s">
        <v>40916</v>
      </c>
      <c r="C5994" s="2" t="s">
        <v>2383</v>
      </c>
      <c r="D5994" s="2" t="s">
        <v>3385</v>
      </c>
      <c r="E5994" s="2" t="s">
        <v>40917</v>
      </c>
      <c r="F5994" s="2" t="s">
        <v>40918</v>
      </c>
      <c r="G5994" s="2" t="s">
        <v>643</v>
      </c>
      <c r="H5994" s="2" t="s">
        <v>40919</v>
      </c>
      <c r="I5994" s="2" t="s">
        <v>40920</v>
      </c>
      <c r="J5994" s="3" t="s">
        <v>40921</v>
      </c>
      <c r="K5994" s="4">
        <v>43883</v>
      </c>
      <c r="L5994" s="3" t="s">
        <v>40922</v>
      </c>
    </row>
    <row r="5995" spans="1:12" x14ac:dyDescent="0.2">
      <c r="A5995" s="1">
        <v>5994</v>
      </c>
      <c r="B5995" s="2" t="s">
        <v>40923</v>
      </c>
      <c r="C5995" s="2" t="s">
        <v>6540</v>
      </c>
      <c r="D5995" s="2" t="s">
        <v>38065</v>
      </c>
      <c r="E5995" s="2" t="s">
        <v>40924</v>
      </c>
      <c r="F5995" s="2" t="s">
        <v>40925</v>
      </c>
      <c r="G5995" s="2" t="s">
        <v>2051</v>
      </c>
      <c r="H5995" s="2" t="s">
        <v>40926</v>
      </c>
      <c r="I5995" s="2">
        <v>1157703867</v>
      </c>
      <c r="J5995" s="3" t="s">
        <v>40927</v>
      </c>
      <c r="K5995" s="4">
        <v>44704</v>
      </c>
      <c r="L5995" s="3" t="s">
        <v>40928</v>
      </c>
    </row>
    <row r="5996" spans="1:12" x14ac:dyDescent="0.2">
      <c r="A5996" s="1">
        <v>5995</v>
      </c>
      <c r="B5996" s="2" t="s">
        <v>40929</v>
      </c>
      <c r="C5996" s="2" t="s">
        <v>4895</v>
      </c>
      <c r="D5996" s="2" t="s">
        <v>5784</v>
      </c>
      <c r="E5996" s="2" t="s">
        <v>40930</v>
      </c>
      <c r="F5996" s="2" t="s">
        <v>40931</v>
      </c>
      <c r="G5996" s="2" t="s">
        <v>378</v>
      </c>
      <c r="H5996" s="2" t="s">
        <v>40932</v>
      </c>
      <c r="I5996" s="2" t="s">
        <v>40933</v>
      </c>
      <c r="J5996" s="3" t="s">
        <v>40934</v>
      </c>
      <c r="K5996" s="4">
        <v>44218</v>
      </c>
      <c r="L5996" s="3" t="s">
        <v>5437</v>
      </c>
    </row>
    <row r="5997" spans="1:12" x14ac:dyDescent="0.2">
      <c r="A5997" s="1">
        <v>5996</v>
      </c>
      <c r="B5997" s="2" t="s">
        <v>40935</v>
      </c>
      <c r="C5997" s="2" t="s">
        <v>802</v>
      </c>
      <c r="D5997" s="2" t="s">
        <v>4985</v>
      </c>
      <c r="E5997" s="2" t="s">
        <v>40936</v>
      </c>
      <c r="F5997" s="2" t="s">
        <v>40937</v>
      </c>
      <c r="G5997" s="2" t="s">
        <v>3534</v>
      </c>
      <c r="H5997" s="2" t="s">
        <v>40938</v>
      </c>
      <c r="I5997" s="2" t="s">
        <v>40939</v>
      </c>
      <c r="J5997" s="3" t="s">
        <v>40940</v>
      </c>
      <c r="K5997" s="4">
        <v>43965</v>
      </c>
      <c r="L5997" s="3" t="s">
        <v>40941</v>
      </c>
    </row>
    <row r="5998" spans="1:12" x14ac:dyDescent="0.2">
      <c r="A5998" s="1">
        <v>5997</v>
      </c>
      <c r="B5998" s="2" t="s">
        <v>40942</v>
      </c>
      <c r="C5998" s="2" t="s">
        <v>374</v>
      </c>
      <c r="D5998" s="2" t="s">
        <v>8168</v>
      </c>
      <c r="E5998" s="2" t="s">
        <v>40943</v>
      </c>
      <c r="F5998" s="2" t="s">
        <v>40944</v>
      </c>
      <c r="G5998" s="2" t="s">
        <v>750</v>
      </c>
      <c r="H5998" s="2" t="s">
        <v>40945</v>
      </c>
      <c r="I5998" s="2" t="s">
        <v>40946</v>
      </c>
      <c r="J5998" s="3" t="s">
        <v>40947</v>
      </c>
      <c r="K5998" s="4">
        <v>44565</v>
      </c>
      <c r="L5998" s="3" t="s">
        <v>1143</v>
      </c>
    </row>
    <row r="5999" spans="1:12" x14ac:dyDescent="0.2">
      <c r="A5999" s="1">
        <v>5998</v>
      </c>
      <c r="B5999" s="2" t="s">
        <v>40948</v>
      </c>
      <c r="C5999" s="2" t="s">
        <v>1495</v>
      </c>
      <c r="D5999" s="2" t="s">
        <v>14041</v>
      </c>
      <c r="E5999" s="2" t="s">
        <v>40949</v>
      </c>
      <c r="F5999" s="2" t="s">
        <v>24726</v>
      </c>
      <c r="G5999" s="2" t="s">
        <v>1544</v>
      </c>
      <c r="H5999" s="2" t="s">
        <v>40950</v>
      </c>
      <c r="I5999" s="2" t="s">
        <v>40951</v>
      </c>
      <c r="J5999" s="3" t="s">
        <v>40952</v>
      </c>
      <c r="K5999" s="4">
        <v>44037</v>
      </c>
      <c r="L5999" s="3" t="s">
        <v>40953</v>
      </c>
    </row>
    <row r="6000" spans="1:12" x14ac:dyDescent="0.2">
      <c r="A6000" s="1">
        <v>5999</v>
      </c>
      <c r="B6000" s="2" t="s">
        <v>40954</v>
      </c>
      <c r="C6000" s="2" t="s">
        <v>1987</v>
      </c>
      <c r="D6000" s="2" t="s">
        <v>7497</v>
      </c>
      <c r="E6000" s="2" t="s">
        <v>40955</v>
      </c>
      <c r="F6000" s="2" t="s">
        <v>40956</v>
      </c>
      <c r="G6000" s="2" t="s">
        <v>957</v>
      </c>
      <c r="H6000" s="2" t="s">
        <v>40957</v>
      </c>
      <c r="I6000" s="2" t="s">
        <v>40958</v>
      </c>
      <c r="J6000" s="3" t="s">
        <v>40959</v>
      </c>
      <c r="K6000" s="4">
        <v>44038</v>
      </c>
      <c r="L6000" s="3" t="s">
        <v>40960</v>
      </c>
    </row>
    <row r="6001" spans="1:12" x14ac:dyDescent="0.2">
      <c r="A6001" s="1">
        <v>6000</v>
      </c>
      <c r="B6001" s="2" t="s">
        <v>40961</v>
      </c>
      <c r="C6001" s="2" t="s">
        <v>2805</v>
      </c>
      <c r="D6001" s="2" t="s">
        <v>4741</v>
      </c>
      <c r="E6001" s="2" t="s">
        <v>40962</v>
      </c>
      <c r="F6001" s="2" t="s">
        <v>8068</v>
      </c>
      <c r="G6001" s="2" t="s">
        <v>9747</v>
      </c>
      <c r="H6001" s="2" t="s">
        <v>40963</v>
      </c>
      <c r="I6001" s="2" t="s">
        <v>40964</v>
      </c>
      <c r="J6001" s="3" t="s">
        <v>40965</v>
      </c>
      <c r="K6001" s="4">
        <v>44438</v>
      </c>
      <c r="L6001" s="3" t="s">
        <v>40966</v>
      </c>
    </row>
    <row r="6002" spans="1:12" x14ac:dyDescent="0.2">
      <c r="A6002" s="1">
        <v>6001</v>
      </c>
      <c r="B6002" s="2" t="s">
        <v>40967</v>
      </c>
      <c r="C6002" s="2" t="s">
        <v>4814</v>
      </c>
      <c r="D6002" s="2" t="s">
        <v>337</v>
      </c>
      <c r="E6002" s="2" t="s">
        <v>40968</v>
      </c>
      <c r="F6002" s="2" t="s">
        <v>40969</v>
      </c>
      <c r="G6002" s="2" t="s">
        <v>2051</v>
      </c>
      <c r="H6002" s="2" t="s">
        <v>40970</v>
      </c>
      <c r="I6002" s="2" t="s">
        <v>40971</v>
      </c>
      <c r="J6002" s="3" t="s">
        <v>40972</v>
      </c>
      <c r="K6002" s="4">
        <v>43919</v>
      </c>
      <c r="L6002" s="3" t="s">
        <v>40973</v>
      </c>
    </row>
    <row r="6003" spans="1:12" x14ac:dyDescent="0.2">
      <c r="A6003" s="1">
        <v>6002</v>
      </c>
      <c r="B6003" s="2" t="s">
        <v>40974</v>
      </c>
      <c r="C6003" s="2" t="s">
        <v>536</v>
      </c>
      <c r="D6003" s="2" t="s">
        <v>5407</v>
      </c>
      <c r="E6003" s="2" t="s">
        <v>40975</v>
      </c>
      <c r="F6003" s="2" t="s">
        <v>40976</v>
      </c>
      <c r="G6003" s="2" t="s">
        <v>7170</v>
      </c>
      <c r="H6003" s="2" t="s">
        <v>40977</v>
      </c>
      <c r="I6003" s="2">
        <v>8530396172</v>
      </c>
      <c r="J6003" s="3" t="s">
        <v>40978</v>
      </c>
      <c r="K6003" s="4">
        <v>44478</v>
      </c>
      <c r="L6003" s="3" t="s">
        <v>2732</v>
      </c>
    </row>
    <row r="6004" spans="1:12" x14ac:dyDescent="0.2">
      <c r="A6004" s="1">
        <v>6003</v>
      </c>
      <c r="B6004" s="2" t="s">
        <v>40979</v>
      </c>
      <c r="C6004" s="2" t="s">
        <v>4173</v>
      </c>
      <c r="D6004" s="2" t="s">
        <v>316</v>
      </c>
      <c r="E6004" s="2" t="s">
        <v>40980</v>
      </c>
      <c r="F6004" s="2" t="s">
        <v>40981</v>
      </c>
      <c r="G6004" s="2" t="s">
        <v>64</v>
      </c>
      <c r="H6004" s="2">
        <f>1-667-629-5768</f>
        <v>-7063</v>
      </c>
      <c r="I6004" s="2">
        <v>3046008204</v>
      </c>
      <c r="J6004" s="3" t="s">
        <v>40982</v>
      </c>
      <c r="K6004" s="4">
        <v>44282</v>
      </c>
      <c r="L6004" s="3" t="s">
        <v>40983</v>
      </c>
    </row>
    <row r="6005" spans="1:12" x14ac:dyDescent="0.2">
      <c r="A6005" s="1">
        <v>6004</v>
      </c>
      <c r="B6005" s="2" t="s">
        <v>40984</v>
      </c>
      <c r="C6005" s="2" t="s">
        <v>6645</v>
      </c>
      <c r="D6005" s="2" t="s">
        <v>10513</v>
      </c>
      <c r="E6005" s="2" t="s">
        <v>40985</v>
      </c>
      <c r="F6005" s="2" t="s">
        <v>7490</v>
      </c>
      <c r="G6005" s="2" t="s">
        <v>1023</v>
      </c>
      <c r="H6005" s="2" t="s">
        <v>40986</v>
      </c>
      <c r="I6005" s="2" t="s">
        <v>40987</v>
      </c>
      <c r="J6005" s="3" t="s">
        <v>40988</v>
      </c>
      <c r="K6005" s="4">
        <v>44080</v>
      </c>
      <c r="L6005" s="3" t="s">
        <v>40989</v>
      </c>
    </row>
    <row r="6006" spans="1:12" x14ac:dyDescent="0.2">
      <c r="A6006" s="1">
        <v>6005</v>
      </c>
      <c r="B6006" s="2" t="s">
        <v>40990</v>
      </c>
      <c r="C6006" s="2" t="s">
        <v>15925</v>
      </c>
      <c r="D6006" s="2" t="s">
        <v>4654</v>
      </c>
      <c r="E6006" s="2" t="s">
        <v>40991</v>
      </c>
      <c r="F6006" s="2" t="s">
        <v>21415</v>
      </c>
      <c r="G6006" s="2" t="s">
        <v>1627</v>
      </c>
      <c r="H6006" s="2" t="s">
        <v>40992</v>
      </c>
      <c r="I6006" s="2" t="s">
        <v>40993</v>
      </c>
      <c r="J6006" s="3" t="s">
        <v>40994</v>
      </c>
      <c r="K6006" s="4">
        <v>44275</v>
      </c>
      <c r="L6006" s="3" t="s">
        <v>886</v>
      </c>
    </row>
    <row r="6007" spans="1:12" x14ac:dyDescent="0.2">
      <c r="A6007" s="1">
        <v>6006</v>
      </c>
      <c r="B6007" s="2" t="s">
        <v>40995</v>
      </c>
      <c r="C6007" s="2" t="s">
        <v>78</v>
      </c>
      <c r="D6007" s="2" t="s">
        <v>577</v>
      </c>
      <c r="E6007" s="2" t="s">
        <v>40996</v>
      </c>
      <c r="F6007" s="2" t="s">
        <v>40997</v>
      </c>
      <c r="G6007" s="2" t="s">
        <v>3302</v>
      </c>
      <c r="H6007" s="2" t="s">
        <v>40998</v>
      </c>
      <c r="I6007" s="2" t="s">
        <v>40999</v>
      </c>
      <c r="J6007" s="3" t="s">
        <v>41000</v>
      </c>
      <c r="K6007" s="4">
        <v>43910</v>
      </c>
      <c r="L6007" s="3" t="s">
        <v>41001</v>
      </c>
    </row>
    <row r="6008" spans="1:12" x14ac:dyDescent="0.2">
      <c r="A6008" s="1">
        <v>6007</v>
      </c>
      <c r="B6008" s="2" t="s">
        <v>41002</v>
      </c>
      <c r="C6008" s="2" t="s">
        <v>289</v>
      </c>
      <c r="D6008" s="2" t="s">
        <v>18093</v>
      </c>
      <c r="E6008" s="2" t="s">
        <v>41003</v>
      </c>
      <c r="F6008" s="2" t="s">
        <v>41004</v>
      </c>
      <c r="G6008" s="2" t="s">
        <v>796</v>
      </c>
      <c r="H6008" s="2" t="s">
        <v>41005</v>
      </c>
      <c r="I6008" s="2" t="s">
        <v>41006</v>
      </c>
      <c r="J6008" s="3" t="s">
        <v>41007</v>
      </c>
      <c r="K6008" s="4">
        <v>44053</v>
      </c>
      <c r="L6008" s="3" t="s">
        <v>41008</v>
      </c>
    </row>
    <row r="6009" spans="1:12" x14ac:dyDescent="0.2">
      <c r="A6009" s="1">
        <v>6008</v>
      </c>
      <c r="B6009" s="2" t="s">
        <v>41009</v>
      </c>
      <c r="C6009" s="2" t="s">
        <v>4430</v>
      </c>
      <c r="D6009" s="2" t="s">
        <v>14155</v>
      </c>
      <c r="E6009" s="2" t="s">
        <v>41010</v>
      </c>
      <c r="F6009" s="2" t="s">
        <v>41011</v>
      </c>
      <c r="G6009" s="2" t="s">
        <v>3591</v>
      </c>
      <c r="H6009" s="2" t="s">
        <v>41012</v>
      </c>
      <c r="I6009" s="2" t="s">
        <v>41013</v>
      </c>
      <c r="J6009" s="3" t="s">
        <v>41014</v>
      </c>
      <c r="K6009" s="4">
        <v>43927</v>
      </c>
      <c r="L6009" s="3" t="s">
        <v>41015</v>
      </c>
    </row>
    <row r="6010" spans="1:12" x14ac:dyDescent="0.2">
      <c r="A6010" s="1">
        <v>6009</v>
      </c>
      <c r="B6010" s="2" t="s">
        <v>41016</v>
      </c>
      <c r="C6010" s="2" t="s">
        <v>61</v>
      </c>
      <c r="D6010" s="2" t="s">
        <v>4655</v>
      </c>
      <c r="E6010" s="2" t="s">
        <v>41017</v>
      </c>
      <c r="F6010" s="2" t="s">
        <v>41018</v>
      </c>
      <c r="G6010" s="2" t="s">
        <v>599</v>
      </c>
      <c r="H6010" s="2" t="s">
        <v>41019</v>
      </c>
      <c r="I6010" s="2" t="s">
        <v>41020</v>
      </c>
      <c r="J6010" s="3" t="s">
        <v>41021</v>
      </c>
      <c r="K6010" s="4">
        <v>44169</v>
      </c>
      <c r="L6010" s="3" t="s">
        <v>41022</v>
      </c>
    </row>
    <row r="6011" spans="1:12" x14ac:dyDescent="0.2">
      <c r="A6011" s="1">
        <v>6010</v>
      </c>
      <c r="B6011" s="2" t="s">
        <v>41023</v>
      </c>
      <c r="C6011" s="2" t="s">
        <v>5152</v>
      </c>
      <c r="D6011" s="2" t="s">
        <v>51</v>
      </c>
      <c r="E6011" s="2" t="s">
        <v>41024</v>
      </c>
      <c r="F6011" s="2" t="s">
        <v>41025</v>
      </c>
      <c r="G6011" s="2" t="s">
        <v>854</v>
      </c>
      <c r="H6011" s="2" t="s">
        <v>41026</v>
      </c>
      <c r="I6011" s="2" t="s">
        <v>41027</v>
      </c>
      <c r="J6011" s="3" t="s">
        <v>41028</v>
      </c>
      <c r="K6011" s="4">
        <v>44197</v>
      </c>
      <c r="L6011" s="3" t="s">
        <v>41029</v>
      </c>
    </row>
    <row r="6012" spans="1:12" x14ac:dyDescent="0.2">
      <c r="A6012" s="1">
        <v>6011</v>
      </c>
      <c r="B6012" s="2" t="s">
        <v>41030</v>
      </c>
      <c r="C6012" s="2" t="s">
        <v>4359</v>
      </c>
      <c r="D6012" s="2" t="s">
        <v>2467</v>
      </c>
      <c r="E6012" s="2" t="s">
        <v>41031</v>
      </c>
      <c r="F6012" s="2" t="s">
        <v>41032</v>
      </c>
      <c r="G6012" s="2" t="s">
        <v>938</v>
      </c>
      <c r="H6012" s="2" t="s">
        <v>41033</v>
      </c>
      <c r="I6012" s="2">
        <v>6115909210</v>
      </c>
      <c r="J6012" s="3" t="s">
        <v>41034</v>
      </c>
      <c r="K6012" s="4">
        <v>44090</v>
      </c>
      <c r="L6012" s="3" t="s">
        <v>41035</v>
      </c>
    </row>
    <row r="6013" spans="1:12" x14ac:dyDescent="0.2">
      <c r="A6013" s="1">
        <v>6012</v>
      </c>
      <c r="B6013" s="2" t="s">
        <v>41036</v>
      </c>
      <c r="C6013" s="2" t="s">
        <v>566</v>
      </c>
      <c r="D6013" s="2" t="s">
        <v>3098</v>
      </c>
      <c r="E6013" s="2" t="s">
        <v>41037</v>
      </c>
      <c r="F6013" s="2" t="s">
        <v>41038</v>
      </c>
      <c r="G6013" s="2" t="s">
        <v>1041</v>
      </c>
      <c r="H6013" s="2" t="s">
        <v>41039</v>
      </c>
      <c r="I6013" s="2" t="s">
        <v>41040</v>
      </c>
      <c r="J6013" s="3" t="s">
        <v>41041</v>
      </c>
      <c r="K6013" s="4">
        <v>44575</v>
      </c>
      <c r="L6013" s="3" t="s">
        <v>41042</v>
      </c>
    </row>
    <row r="6014" spans="1:12" x14ac:dyDescent="0.2">
      <c r="A6014" s="1">
        <v>6013</v>
      </c>
      <c r="B6014" s="2" t="s">
        <v>41043</v>
      </c>
      <c r="C6014" s="2" t="s">
        <v>6827</v>
      </c>
      <c r="D6014" s="2" t="s">
        <v>8176</v>
      </c>
      <c r="E6014" s="2" t="s">
        <v>41044</v>
      </c>
      <c r="F6014" s="2" t="s">
        <v>41045</v>
      </c>
      <c r="G6014" s="2" t="s">
        <v>200</v>
      </c>
      <c r="H6014" s="2" t="s">
        <v>41046</v>
      </c>
      <c r="I6014" s="2" t="s">
        <v>41047</v>
      </c>
      <c r="J6014" s="3" t="s">
        <v>41048</v>
      </c>
      <c r="K6014" s="4">
        <v>44348</v>
      </c>
      <c r="L6014" s="3" t="s">
        <v>24852</v>
      </c>
    </row>
    <row r="6015" spans="1:12" x14ac:dyDescent="0.2">
      <c r="A6015" s="1">
        <v>6014</v>
      </c>
      <c r="B6015" s="2" t="s">
        <v>41049</v>
      </c>
      <c r="C6015" s="2" t="s">
        <v>1074</v>
      </c>
      <c r="D6015" s="2" t="s">
        <v>3492</v>
      </c>
      <c r="E6015" s="2" t="s">
        <v>41050</v>
      </c>
      <c r="F6015" s="2" t="s">
        <v>41051</v>
      </c>
      <c r="G6015" s="2" t="s">
        <v>5917</v>
      </c>
      <c r="H6015" s="2" t="s">
        <v>41052</v>
      </c>
      <c r="I6015" s="2" t="s">
        <v>41053</v>
      </c>
      <c r="J6015" s="3" t="s">
        <v>41054</v>
      </c>
      <c r="K6015" s="4">
        <v>44015</v>
      </c>
      <c r="L6015" s="3" t="s">
        <v>41055</v>
      </c>
    </row>
    <row r="6016" spans="1:12" x14ac:dyDescent="0.2">
      <c r="A6016" s="1">
        <v>6015</v>
      </c>
      <c r="B6016" s="2" t="s">
        <v>41056</v>
      </c>
      <c r="C6016" s="2" t="s">
        <v>2459</v>
      </c>
      <c r="D6016" s="2" t="s">
        <v>6275</v>
      </c>
      <c r="E6016" s="2" t="s">
        <v>41057</v>
      </c>
      <c r="F6016" s="2" t="s">
        <v>10220</v>
      </c>
      <c r="G6016" s="2" t="s">
        <v>1023</v>
      </c>
      <c r="H6016" s="2" t="s">
        <v>41058</v>
      </c>
      <c r="I6016" s="2" t="s">
        <v>41059</v>
      </c>
      <c r="J6016" s="3" t="s">
        <v>41060</v>
      </c>
      <c r="K6016" s="4">
        <v>44259</v>
      </c>
      <c r="L6016" s="3" t="s">
        <v>41061</v>
      </c>
    </row>
    <row r="6017" spans="1:12" x14ac:dyDescent="0.2">
      <c r="A6017" s="1">
        <v>6016</v>
      </c>
      <c r="B6017" s="2" t="s">
        <v>41062</v>
      </c>
      <c r="C6017" s="2" t="s">
        <v>14763</v>
      </c>
      <c r="D6017" s="2" t="s">
        <v>1417</v>
      </c>
      <c r="E6017" s="2" t="s">
        <v>41063</v>
      </c>
      <c r="F6017" s="2" t="s">
        <v>41064</v>
      </c>
      <c r="G6017" s="2" t="s">
        <v>5917</v>
      </c>
      <c r="H6017" s="2" t="s">
        <v>41065</v>
      </c>
      <c r="I6017" s="2" t="s">
        <v>41066</v>
      </c>
      <c r="J6017" s="3" t="s">
        <v>41067</v>
      </c>
      <c r="K6017" s="4">
        <v>44092</v>
      </c>
      <c r="L6017" s="3" t="s">
        <v>2448</v>
      </c>
    </row>
    <row r="6018" spans="1:12" x14ac:dyDescent="0.2">
      <c r="A6018" s="1">
        <v>6017</v>
      </c>
      <c r="B6018" s="2" t="s">
        <v>41068</v>
      </c>
      <c r="C6018" s="2" t="s">
        <v>121</v>
      </c>
      <c r="D6018" s="2" t="s">
        <v>10358</v>
      </c>
      <c r="E6018" s="2" t="s">
        <v>41069</v>
      </c>
      <c r="F6018" s="2" t="s">
        <v>41070</v>
      </c>
      <c r="G6018" s="2" t="s">
        <v>2918</v>
      </c>
      <c r="H6018" s="2">
        <v>1494142770</v>
      </c>
      <c r="I6018" s="2" t="s">
        <v>41071</v>
      </c>
      <c r="J6018" s="3" t="s">
        <v>41072</v>
      </c>
      <c r="K6018" s="4">
        <v>44496</v>
      </c>
      <c r="L6018" s="3" t="s">
        <v>41073</v>
      </c>
    </row>
    <row r="6019" spans="1:12" x14ac:dyDescent="0.2">
      <c r="A6019" s="1">
        <v>6018</v>
      </c>
      <c r="B6019" s="2" t="s">
        <v>41074</v>
      </c>
      <c r="C6019" s="2" t="s">
        <v>6395</v>
      </c>
      <c r="D6019" s="2" t="s">
        <v>12927</v>
      </c>
      <c r="E6019" s="2" t="s">
        <v>8246</v>
      </c>
      <c r="F6019" s="2" t="s">
        <v>41075</v>
      </c>
      <c r="G6019" s="2" t="s">
        <v>2826</v>
      </c>
      <c r="H6019" s="2" t="s">
        <v>41076</v>
      </c>
      <c r="I6019" s="2" t="s">
        <v>41077</v>
      </c>
      <c r="J6019" s="3" t="s">
        <v>41078</v>
      </c>
      <c r="K6019" s="4">
        <v>43964</v>
      </c>
      <c r="L6019" s="3" t="s">
        <v>41079</v>
      </c>
    </row>
    <row r="6020" spans="1:12" x14ac:dyDescent="0.2">
      <c r="A6020" s="1">
        <v>6019</v>
      </c>
      <c r="B6020" s="2" t="s">
        <v>41080</v>
      </c>
      <c r="C6020" s="2" t="s">
        <v>850</v>
      </c>
      <c r="D6020" s="2" t="s">
        <v>12006</v>
      </c>
      <c r="E6020" s="2" t="s">
        <v>29571</v>
      </c>
      <c r="F6020" s="2" t="s">
        <v>41081</v>
      </c>
      <c r="G6020" s="2" t="s">
        <v>976</v>
      </c>
      <c r="H6020" s="2">
        <v>2662764064</v>
      </c>
      <c r="I6020" s="2" t="s">
        <v>41082</v>
      </c>
      <c r="J6020" s="3" t="s">
        <v>41083</v>
      </c>
      <c r="K6020" s="4">
        <v>44433</v>
      </c>
      <c r="L6020" s="3" t="s">
        <v>41084</v>
      </c>
    </row>
    <row r="6021" spans="1:12" x14ac:dyDescent="0.2">
      <c r="A6021" s="1">
        <v>6020</v>
      </c>
      <c r="B6021" s="2" t="s">
        <v>41085</v>
      </c>
      <c r="C6021" s="2" t="s">
        <v>6584</v>
      </c>
      <c r="D6021" s="2" t="s">
        <v>9255</v>
      </c>
      <c r="E6021" s="2" t="s">
        <v>41086</v>
      </c>
      <c r="F6021" s="2" t="s">
        <v>41087</v>
      </c>
      <c r="G6021" s="2" t="s">
        <v>200</v>
      </c>
      <c r="H6021" s="2" t="s">
        <v>41088</v>
      </c>
      <c r="I6021" s="2" t="s">
        <v>41089</v>
      </c>
      <c r="J6021" s="3" t="s">
        <v>41090</v>
      </c>
      <c r="K6021" s="4">
        <v>44066</v>
      </c>
      <c r="L6021" s="3" t="s">
        <v>41091</v>
      </c>
    </row>
    <row r="6022" spans="1:12" x14ac:dyDescent="0.2">
      <c r="A6022" s="1">
        <v>6021</v>
      </c>
      <c r="B6022" s="2" t="s">
        <v>41092</v>
      </c>
      <c r="C6022" s="2" t="s">
        <v>1109</v>
      </c>
      <c r="D6022" s="2" t="s">
        <v>1572</v>
      </c>
      <c r="E6022" s="2" t="s">
        <v>1211</v>
      </c>
      <c r="F6022" s="2" t="s">
        <v>41093</v>
      </c>
      <c r="G6022" s="2" t="s">
        <v>4149</v>
      </c>
      <c r="H6022" s="2" t="s">
        <v>41094</v>
      </c>
      <c r="I6022" s="2" t="s">
        <v>41095</v>
      </c>
      <c r="J6022" s="3" t="s">
        <v>41096</v>
      </c>
      <c r="K6022" s="4">
        <v>44019</v>
      </c>
      <c r="L6022" s="3" t="s">
        <v>41097</v>
      </c>
    </row>
    <row r="6023" spans="1:12" x14ac:dyDescent="0.2">
      <c r="A6023" s="1">
        <v>6022</v>
      </c>
      <c r="B6023" s="2" t="s">
        <v>41098</v>
      </c>
      <c r="C6023" s="2" t="s">
        <v>1761</v>
      </c>
      <c r="D6023" s="2" t="s">
        <v>7077</v>
      </c>
      <c r="E6023" s="2" t="s">
        <v>41099</v>
      </c>
      <c r="F6023" s="2" t="s">
        <v>41100</v>
      </c>
      <c r="G6023" s="2" t="s">
        <v>1973</v>
      </c>
      <c r="H6023" s="2" t="s">
        <v>41101</v>
      </c>
      <c r="I6023" s="2" t="s">
        <v>41102</v>
      </c>
      <c r="J6023" s="3" t="s">
        <v>41103</v>
      </c>
      <c r="K6023" s="4">
        <v>44606</v>
      </c>
      <c r="L6023" s="3" t="s">
        <v>41104</v>
      </c>
    </row>
    <row r="6024" spans="1:12" x14ac:dyDescent="0.2">
      <c r="A6024" s="1">
        <v>6023</v>
      </c>
      <c r="B6024" s="2" t="s">
        <v>41105</v>
      </c>
      <c r="C6024" s="2" t="s">
        <v>2029</v>
      </c>
      <c r="D6024" s="2" t="s">
        <v>15744</v>
      </c>
      <c r="E6024" s="2" t="s">
        <v>41106</v>
      </c>
      <c r="F6024" s="2" t="s">
        <v>41107</v>
      </c>
      <c r="G6024" s="2" t="s">
        <v>476</v>
      </c>
      <c r="H6024" s="2" t="s">
        <v>41108</v>
      </c>
      <c r="I6024" s="2" t="s">
        <v>41109</v>
      </c>
      <c r="J6024" s="3" t="s">
        <v>41110</v>
      </c>
      <c r="K6024" s="4">
        <v>44521</v>
      </c>
      <c r="L6024" s="3" t="s">
        <v>41111</v>
      </c>
    </row>
    <row r="6025" spans="1:12" x14ac:dyDescent="0.2">
      <c r="A6025" s="1">
        <v>6024</v>
      </c>
      <c r="B6025" s="2" t="s">
        <v>41112</v>
      </c>
      <c r="C6025" s="2" t="s">
        <v>5357</v>
      </c>
      <c r="D6025" s="2" t="s">
        <v>4909</v>
      </c>
      <c r="E6025" s="2" t="s">
        <v>41113</v>
      </c>
      <c r="F6025" s="2" t="s">
        <v>41114</v>
      </c>
      <c r="G6025" s="2" t="s">
        <v>27</v>
      </c>
      <c r="H6025" s="2" t="s">
        <v>41115</v>
      </c>
      <c r="I6025" s="2" t="s">
        <v>41116</v>
      </c>
      <c r="J6025" s="3" t="s">
        <v>41117</v>
      </c>
      <c r="K6025" s="4">
        <v>43897</v>
      </c>
      <c r="L6025" s="3" t="s">
        <v>41118</v>
      </c>
    </row>
    <row r="6026" spans="1:12" x14ac:dyDescent="0.2">
      <c r="A6026" s="1">
        <v>6025</v>
      </c>
      <c r="B6026" s="2" t="s">
        <v>41119</v>
      </c>
      <c r="C6026" s="2" t="s">
        <v>658</v>
      </c>
      <c r="D6026" s="2" t="s">
        <v>10314</v>
      </c>
      <c r="E6026" s="2" t="s">
        <v>41120</v>
      </c>
      <c r="F6026" s="2" t="s">
        <v>41121</v>
      </c>
      <c r="G6026" s="2" t="s">
        <v>320</v>
      </c>
      <c r="H6026" s="2" t="s">
        <v>41122</v>
      </c>
      <c r="I6026" s="2" t="s">
        <v>41123</v>
      </c>
      <c r="J6026" s="3" t="s">
        <v>41124</v>
      </c>
      <c r="K6026" s="4">
        <v>43893</v>
      </c>
      <c r="L6026" s="3" t="s">
        <v>41125</v>
      </c>
    </row>
    <row r="6027" spans="1:12" x14ac:dyDescent="0.2">
      <c r="A6027" s="1">
        <v>6026</v>
      </c>
      <c r="B6027" s="2" t="s">
        <v>41126</v>
      </c>
      <c r="C6027" s="2" t="s">
        <v>2004</v>
      </c>
      <c r="D6027" s="2" t="s">
        <v>1753</v>
      </c>
      <c r="E6027" s="2" t="s">
        <v>41127</v>
      </c>
      <c r="F6027" s="2" t="s">
        <v>41128</v>
      </c>
      <c r="G6027" s="2" t="s">
        <v>3015</v>
      </c>
      <c r="H6027" s="2" t="s">
        <v>41129</v>
      </c>
      <c r="I6027" s="2" t="s">
        <v>41130</v>
      </c>
      <c r="J6027" s="3" t="s">
        <v>41131</v>
      </c>
      <c r="K6027" s="4">
        <v>44327</v>
      </c>
      <c r="L6027" s="3" t="s">
        <v>41132</v>
      </c>
    </row>
    <row r="6028" spans="1:12" x14ac:dyDescent="0.2">
      <c r="A6028" s="1">
        <v>6027</v>
      </c>
      <c r="B6028" s="2" t="s">
        <v>41133</v>
      </c>
      <c r="C6028" s="2" t="s">
        <v>7728</v>
      </c>
      <c r="D6028" s="2" t="s">
        <v>9923</v>
      </c>
      <c r="E6028" s="2" t="s">
        <v>7100</v>
      </c>
      <c r="F6028" s="2" t="s">
        <v>41134</v>
      </c>
      <c r="G6028" s="2" t="s">
        <v>190</v>
      </c>
      <c r="H6028" s="2" t="s">
        <v>41135</v>
      </c>
      <c r="I6028" s="2" t="s">
        <v>41136</v>
      </c>
      <c r="J6028" s="3" t="s">
        <v>41137</v>
      </c>
      <c r="K6028" s="4">
        <v>44655</v>
      </c>
      <c r="L6028" s="3" t="s">
        <v>41138</v>
      </c>
    </row>
    <row r="6029" spans="1:12" x14ac:dyDescent="0.2">
      <c r="A6029" s="1">
        <v>6028</v>
      </c>
      <c r="B6029" s="2" t="s">
        <v>41139</v>
      </c>
      <c r="C6029" s="2" t="s">
        <v>14850</v>
      </c>
      <c r="D6029" s="2" t="s">
        <v>7351</v>
      </c>
      <c r="E6029" s="2" t="s">
        <v>41140</v>
      </c>
      <c r="F6029" s="2" t="s">
        <v>41141</v>
      </c>
      <c r="G6029" s="2" t="s">
        <v>2127</v>
      </c>
      <c r="H6029" s="2" t="s">
        <v>41142</v>
      </c>
      <c r="I6029" s="2" t="s">
        <v>41143</v>
      </c>
      <c r="J6029" s="3" t="s">
        <v>41144</v>
      </c>
      <c r="K6029" s="4">
        <v>44433</v>
      </c>
      <c r="L6029" s="3" t="s">
        <v>41145</v>
      </c>
    </row>
    <row r="6030" spans="1:12" x14ac:dyDescent="0.2">
      <c r="A6030" s="1">
        <v>6029</v>
      </c>
      <c r="B6030" s="2" t="s">
        <v>41146</v>
      </c>
      <c r="C6030" s="2" t="s">
        <v>13076</v>
      </c>
      <c r="D6030" s="2" t="s">
        <v>2222</v>
      </c>
      <c r="E6030" s="2" t="s">
        <v>41147</v>
      </c>
      <c r="F6030" s="2" t="s">
        <v>40745</v>
      </c>
      <c r="G6030" s="2" t="s">
        <v>1317</v>
      </c>
      <c r="H6030" s="2" t="s">
        <v>41148</v>
      </c>
      <c r="I6030" s="2" t="s">
        <v>41149</v>
      </c>
      <c r="J6030" s="3" t="s">
        <v>41150</v>
      </c>
      <c r="K6030" s="4">
        <v>44412</v>
      </c>
      <c r="L6030" s="3" t="s">
        <v>39382</v>
      </c>
    </row>
    <row r="6031" spans="1:12" x14ac:dyDescent="0.2">
      <c r="A6031" s="1">
        <v>6030</v>
      </c>
      <c r="B6031" s="2" t="s">
        <v>41151</v>
      </c>
      <c r="C6031" s="2" t="s">
        <v>8521</v>
      </c>
      <c r="D6031" s="2" t="s">
        <v>9375</v>
      </c>
      <c r="E6031" s="2" t="s">
        <v>41152</v>
      </c>
      <c r="F6031" s="2" t="s">
        <v>4498</v>
      </c>
      <c r="G6031" s="2" t="s">
        <v>705</v>
      </c>
      <c r="H6031" s="2" t="s">
        <v>41153</v>
      </c>
      <c r="I6031" s="2" t="s">
        <v>41154</v>
      </c>
      <c r="J6031" s="3" t="s">
        <v>41155</v>
      </c>
      <c r="K6031" s="4">
        <v>43842</v>
      </c>
      <c r="L6031" s="3" t="s">
        <v>35757</v>
      </c>
    </row>
    <row r="6032" spans="1:12" x14ac:dyDescent="0.2">
      <c r="A6032" s="1">
        <v>6031</v>
      </c>
      <c r="B6032" s="2" t="s">
        <v>41156</v>
      </c>
      <c r="C6032" s="2" t="s">
        <v>4985</v>
      </c>
      <c r="D6032" s="2" t="s">
        <v>7989</v>
      </c>
      <c r="E6032" s="2" t="s">
        <v>41157</v>
      </c>
      <c r="F6032" s="2" t="s">
        <v>41158</v>
      </c>
      <c r="G6032" s="2" t="s">
        <v>2728</v>
      </c>
      <c r="H6032" s="2" t="s">
        <v>41159</v>
      </c>
      <c r="I6032" s="2" t="s">
        <v>41160</v>
      </c>
      <c r="J6032" s="3" t="s">
        <v>41161</v>
      </c>
      <c r="K6032" s="4">
        <v>44433</v>
      </c>
      <c r="L6032" s="3" t="s">
        <v>41162</v>
      </c>
    </row>
    <row r="6033" spans="1:12" x14ac:dyDescent="0.2">
      <c r="A6033" s="1">
        <v>6032</v>
      </c>
      <c r="B6033" s="2" t="s">
        <v>41163</v>
      </c>
      <c r="C6033" s="2" t="s">
        <v>4680</v>
      </c>
      <c r="D6033" s="2" t="s">
        <v>21079</v>
      </c>
      <c r="E6033" s="2" t="s">
        <v>41164</v>
      </c>
      <c r="F6033" s="2" t="s">
        <v>41165</v>
      </c>
      <c r="G6033" s="2" t="s">
        <v>4386</v>
      </c>
      <c r="H6033" s="2" t="s">
        <v>41166</v>
      </c>
      <c r="I6033" s="2" t="s">
        <v>41167</v>
      </c>
      <c r="J6033" s="3" t="s">
        <v>41168</v>
      </c>
      <c r="K6033" s="4">
        <v>43879</v>
      </c>
      <c r="L6033" s="3" t="s">
        <v>41169</v>
      </c>
    </row>
    <row r="6034" spans="1:12" x14ac:dyDescent="0.2">
      <c r="A6034" s="1">
        <v>6033</v>
      </c>
      <c r="B6034" s="2" t="s">
        <v>41170</v>
      </c>
      <c r="C6034" s="2" t="s">
        <v>3410</v>
      </c>
      <c r="D6034" s="2" t="s">
        <v>2978</v>
      </c>
      <c r="E6034" s="2" t="s">
        <v>41171</v>
      </c>
      <c r="F6034" s="2" t="s">
        <v>41172</v>
      </c>
      <c r="G6034" s="2" t="s">
        <v>227</v>
      </c>
      <c r="H6034" s="2">
        <v>7176924133</v>
      </c>
      <c r="I6034" s="2" t="s">
        <v>41173</v>
      </c>
      <c r="J6034" s="3" t="s">
        <v>41174</v>
      </c>
      <c r="K6034" s="4">
        <v>44035</v>
      </c>
      <c r="L6034" s="3" t="s">
        <v>41175</v>
      </c>
    </row>
    <row r="6035" spans="1:12" x14ac:dyDescent="0.2">
      <c r="A6035" s="1">
        <v>6034</v>
      </c>
      <c r="B6035" s="2" t="s">
        <v>41176</v>
      </c>
      <c r="C6035" s="2" t="s">
        <v>953</v>
      </c>
      <c r="D6035" s="2" t="s">
        <v>2245</v>
      </c>
      <c r="E6035" s="2" t="s">
        <v>23091</v>
      </c>
      <c r="F6035" s="2" t="s">
        <v>41177</v>
      </c>
      <c r="G6035" s="2" t="s">
        <v>2317</v>
      </c>
      <c r="H6035" s="2" t="s">
        <v>41178</v>
      </c>
      <c r="I6035" s="2" t="s">
        <v>41179</v>
      </c>
      <c r="J6035" s="3" t="s">
        <v>41180</v>
      </c>
      <c r="K6035" s="4">
        <v>44463</v>
      </c>
      <c r="L6035" s="3" t="s">
        <v>36680</v>
      </c>
    </row>
    <row r="6036" spans="1:12" x14ac:dyDescent="0.2">
      <c r="A6036" s="1">
        <v>6035</v>
      </c>
      <c r="B6036" s="2" t="s">
        <v>41181</v>
      </c>
      <c r="C6036" s="2" t="s">
        <v>11545</v>
      </c>
      <c r="D6036" s="2" t="s">
        <v>346</v>
      </c>
      <c r="E6036" s="2" t="s">
        <v>41182</v>
      </c>
      <c r="F6036" s="2" t="s">
        <v>41183</v>
      </c>
      <c r="G6036" s="2" t="s">
        <v>1627</v>
      </c>
      <c r="H6036" s="2" t="s">
        <v>41184</v>
      </c>
      <c r="I6036" s="2" t="s">
        <v>41185</v>
      </c>
      <c r="J6036" s="3" t="s">
        <v>41186</v>
      </c>
      <c r="K6036" s="4">
        <v>44161</v>
      </c>
      <c r="L6036" s="3" t="s">
        <v>40110</v>
      </c>
    </row>
    <row r="6037" spans="1:12" x14ac:dyDescent="0.2">
      <c r="A6037" s="1">
        <v>6036</v>
      </c>
      <c r="B6037" s="2" t="s">
        <v>41187</v>
      </c>
      <c r="C6037" s="2" t="s">
        <v>1245</v>
      </c>
      <c r="D6037" s="2" t="s">
        <v>4225</v>
      </c>
      <c r="E6037" s="2" t="s">
        <v>25304</v>
      </c>
      <c r="F6037" s="2" t="s">
        <v>12432</v>
      </c>
      <c r="G6037" s="2" t="s">
        <v>882</v>
      </c>
      <c r="H6037" s="2" t="s">
        <v>41188</v>
      </c>
      <c r="I6037" s="2">
        <v>9935465464</v>
      </c>
      <c r="J6037" s="3" t="s">
        <v>41189</v>
      </c>
      <c r="K6037" s="4">
        <v>44405</v>
      </c>
      <c r="L6037" s="3" t="s">
        <v>38455</v>
      </c>
    </row>
    <row r="6038" spans="1:12" x14ac:dyDescent="0.2">
      <c r="A6038" s="1">
        <v>6037</v>
      </c>
      <c r="B6038" s="2" t="s">
        <v>41190</v>
      </c>
      <c r="C6038" s="2" t="s">
        <v>8535</v>
      </c>
      <c r="D6038" s="2" t="s">
        <v>2806</v>
      </c>
      <c r="E6038" s="2" t="s">
        <v>3357</v>
      </c>
      <c r="F6038" s="2" t="s">
        <v>41191</v>
      </c>
      <c r="G6038" s="2" t="s">
        <v>1479</v>
      </c>
      <c r="H6038" s="2" t="s">
        <v>41192</v>
      </c>
      <c r="I6038" s="2" t="s">
        <v>41193</v>
      </c>
      <c r="J6038" s="3" t="s">
        <v>41194</v>
      </c>
      <c r="K6038" s="4">
        <v>44222</v>
      </c>
      <c r="L6038" s="3" t="s">
        <v>5355</v>
      </c>
    </row>
    <row r="6039" spans="1:12" x14ac:dyDescent="0.2">
      <c r="A6039" s="1">
        <v>6038</v>
      </c>
      <c r="B6039" s="2" t="s">
        <v>41195</v>
      </c>
      <c r="C6039" s="2" t="s">
        <v>6555</v>
      </c>
      <c r="D6039" s="2" t="s">
        <v>1954</v>
      </c>
      <c r="E6039" s="2" t="s">
        <v>41196</v>
      </c>
      <c r="F6039" s="2" t="s">
        <v>41197</v>
      </c>
      <c r="G6039" s="2" t="s">
        <v>4010</v>
      </c>
      <c r="H6039" s="2" t="s">
        <v>41198</v>
      </c>
      <c r="I6039" s="2" t="s">
        <v>41199</v>
      </c>
      <c r="J6039" s="3" t="s">
        <v>41200</v>
      </c>
      <c r="K6039" s="4">
        <v>44019</v>
      </c>
      <c r="L6039" s="3" t="s">
        <v>41201</v>
      </c>
    </row>
    <row r="6040" spans="1:12" x14ac:dyDescent="0.2">
      <c r="A6040" s="1">
        <v>6039</v>
      </c>
      <c r="B6040" s="2" t="s">
        <v>41202</v>
      </c>
      <c r="C6040" s="2" t="s">
        <v>710</v>
      </c>
      <c r="D6040" s="2" t="s">
        <v>1557</v>
      </c>
      <c r="E6040" s="2" t="s">
        <v>41203</v>
      </c>
      <c r="F6040" s="2" t="s">
        <v>41204</v>
      </c>
      <c r="G6040" s="2" t="s">
        <v>1078</v>
      </c>
      <c r="H6040" s="2" t="s">
        <v>41205</v>
      </c>
      <c r="I6040" s="2" t="s">
        <v>41206</v>
      </c>
      <c r="J6040" s="3" t="s">
        <v>41207</v>
      </c>
      <c r="K6040" s="4">
        <v>44247</v>
      </c>
      <c r="L6040" s="3" t="s">
        <v>14522</v>
      </c>
    </row>
    <row r="6041" spans="1:12" x14ac:dyDescent="0.2">
      <c r="A6041" s="1">
        <v>6040</v>
      </c>
      <c r="B6041" s="2" t="s">
        <v>41208</v>
      </c>
      <c r="C6041" s="2" t="s">
        <v>22755</v>
      </c>
      <c r="D6041" s="2" t="s">
        <v>6484</v>
      </c>
      <c r="E6041" s="2" t="s">
        <v>41209</v>
      </c>
      <c r="F6041" s="2" t="s">
        <v>41210</v>
      </c>
      <c r="G6041" s="2" t="s">
        <v>4281</v>
      </c>
      <c r="H6041" s="2">
        <v>1674523983</v>
      </c>
      <c r="I6041" s="2" t="s">
        <v>41211</v>
      </c>
      <c r="J6041" s="3" t="s">
        <v>41212</v>
      </c>
      <c r="K6041" s="4">
        <v>44008</v>
      </c>
      <c r="L6041" s="3" t="s">
        <v>41213</v>
      </c>
    </row>
    <row r="6042" spans="1:12" x14ac:dyDescent="0.2">
      <c r="A6042" s="1">
        <v>6041</v>
      </c>
      <c r="B6042" s="2" t="s">
        <v>41214</v>
      </c>
      <c r="C6042" s="2" t="s">
        <v>2213</v>
      </c>
      <c r="D6042" s="2" t="s">
        <v>632</v>
      </c>
      <c r="E6042" s="2" t="s">
        <v>41215</v>
      </c>
      <c r="F6042" s="2" t="s">
        <v>41216</v>
      </c>
      <c r="G6042" s="2" t="s">
        <v>696</v>
      </c>
      <c r="H6042" s="2" t="s">
        <v>41217</v>
      </c>
      <c r="I6042" s="2" t="s">
        <v>41218</v>
      </c>
      <c r="J6042" s="3" t="s">
        <v>41219</v>
      </c>
      <c r="K6042" s="4">
        <v>44508</v>
      </c>
      <c r="L6042" s="3" t="s">
        <v>41220</v>
      </c>
    </row>
    <row r="6043" spans="1:12" x14ac:dyDescent="0.2">
      <c r="A6043" s="1">
        <v>6042</v>
      </c>
      <c r="B6043" s="2" t="s">
        <v>41221</v>
      </c>
      <c r="C6043" s="2" t="s">
        <v>32</v>
      </c>
      <c r="D6043" s="2" t="s">
        <v>3157</v>
      </c>
      <c r="E6043" s="2" t="s">
        <v>41222</v>
      </c>
      <c r="F6043" s="2" t="s">
        <v>41223</v>
      </c>
      <c r="G6043" s="2" t="s">
        <v>200</v>
      </c>
      <c r="H6043" s="2" t="s">
        <v>41224</v>
      </c>
      <c r="I6043" s="2" t="s">
        <v>41225</v>
      </c>
      <c r="J6043" s="3" t="s">
        <v>41226</v>
      </c>
      <c r="K6043" s="4">
        <v>44111</v>
      </c>
      <c r="L6043" s="3" t="s">
        <v>41227</v>
      </c>
    </row>
    <row r="6044" spans="1:12" x14ac:dyDescent="0.2">
      <c r="A6044" s="1">
        <v>6043</v>
      </c>
      <c r="B6044" s="2" t="s">
        <v>41228</v>
      </c>
      <c r="C6044" s="2" t="s">
        <v>2865</v>
      </c>
      <c r="D6044" s="2" t="s">
        <v>879</v>
      </c>
      <c r="E6044" s="2" t="s">
        <v>41229</v>
      </c>
      <c r="F6044" s="2" t="s">
        <v>41230</v>
      </c>
      <c r="G6044" s="2" t="s">
        <v>635</v>
      </c>
      <c r="H6044" s="2" t="s">
        <v>41231</v>
      </c>
      <c r="I6044" s="2" t="s">
        <v>41232</v>
      </c>
      <c r="J6044" s="3" t="s">
        <v>41233</v>
      </c>
      <c r="K6044" s="4">
        <v>43913</v>
      </c>
      <c r="L6044" s="3" t="s">
        <v>41234</v>
      </c>
    </row>
    <row r="6045" spans="1:12" x14ac:dyDescent="0.2">
      <c r="A6045" s="1">
        <v>6044</v>
      </c>
      <c r="B6045" s="2" t="s">
        <v>41235</v>
      </c>
      <c r="C6045" s="2" t="s">
        <v>8607</v>
      </c>
      <c r="D6045" s="2" t="s">
        <v>2573</v>
      </c>
      <c r="E6045" s="2" t="s">
        <v>41236</v>
      </c>
      <c r="F6045" s="2" t="s">
        <v>41237</v>
      </c>
      <c r="G6045" s="2" t="s">
        <v>1041</v>
      </c>
      <c r="H6045" s="2" t="s">
        <v>41238</v>
      </c>
      <c r="I6045" s="2" t="s">
        <v>41239</v>
      </c>
      <c r="J6045" s="3" t="s">
        <v>41240</v>
      </c>
      <c r="K6045" s="4">
        <v>44414</v>
      </c>
      <c r="L6045" s="3" t="s">
        <v>41241</v>
      </c>
    </row>
    <row r="6046" spans="1:12" x14ac:dyDescent="0.2">
      <c r="A6046" s="1">
        <v>6045</v>
      </c>
      <c r="B6046" s="2" t="s">
        <v>41242</v>
      </c>
      <c r="C6046" s="2" t="s">
        <v>7018</v>
      </c>
      <c r="D6046" s="2" t="s">
        <v>5660</v>
      </c>
      <c r="E6046" s="2" t="s">
        <v>41243</v>
      </c>
      <c r="F6046" s="2" t="s">
        <v>41244</v>
      </c>
      <c r="G6046" s="2" t="s">
        <v>570</v>
      </c>
      <c r="H6046" s="2" t="s">
        <v>41245</v>
      </c>
      <c r="I6046" s="2" t="s">
        <v>41246</v>
      </c>
      <c r="J6046" s="3" t="s">
        <v>41247</v>
      </c>
      <c r="K6046" s="4">
        <v>44433</v>
      </c>
      <c r="L6046" s="3" t="s">
        <v>41248</v>
      </c>
    </row>
    <row r="6047" spans="1:12" x14ac:dyDescent="0.2">
      <c r="A6047" s="1">
        <v>6046</v>
      </c>
      <c r="B6047" s="2" t="s">
        <v>41249</v>
      </c>
      <c r="C6047" s="2" t="s">
        <v>5084</v>
      </c>
      <c r="D6047" s="2" t="s">
        <v>19031</v>
      </c>
      <c r="E6047" s="2" t="s">
        <v>41250</v>
      </c>
      <c r="F6047" s="2" t="s">
        <v>41251</v>
      </c>
      <c r="G6047" s="2" t="s">
        <v>181</v>
      </c>
      <c r="H6047" s="2" t="s">
        <v>41252</v>
      </c>
      <c r="I6047" s="2" t="s">
        <v>41253</v>
      </c>
      <c r="J6047" s="3" t="s">
        <v>41254</v>
      </c>
      <c r="K6047" s="4">
        <v>44673</v>
      </c>
      <c r="L6047" s="3" t="s">
        <v>41255</v>
      </c>
    </row>
    <row r="6048" spans="1:12" x14ac:dyDescent="0.2">
      <c r="A6048" s="1">
        <v>6047</v>
      </c>
      <c r="B6048" s="2" t="s">
        <v>41256</v>
      </c>
      <c r="C6048" s="2" t="s">
        <v>6540</v>
      </c>
      <c r="D6048" s="2" t="s">
        <v>3669</v>
      </c>
      <c r="E6048" s="2" t="s">
        <v>41257</v>
      </c>
      <c r="F6048" s="2" t="s">
        <v>41258</v>
      </c>
      <c r="G6048" s="2" t="s">
        <v>4267</v>
      </c>
      <c r="H6048" s="2" t="s">
        <v>41259</v>
      </c>
      <c r="I6048" s="2" t="s">
        <v>41260</v>
      </c>
      <c r="J6048" s="3" t="s">
        <v>41261</v>
      </c>
      <c r="K6048" s="4">
        <v>44413</v>
      </c>
      <c r="L6048" s="3" t="s">
        <v>13368</v>
      </c>
    </row>
    <row r="6049" spans="1:12" x14ac:dyDescent="0.2">
      <c r="A6049" s="1">
        <v>6048</v>
      </c>
      <c r="B6049" s="2" t="s">
        <v>41262</v>
      </c>
      <c r="C6049" s="2" t="s">
        <v>5922</v>
      </c>
      <c r="D6049" s="2" t="s">
        <v>37105</v>
      </c>
      <c r="E6049" s="2" t="s">
        <v>41263</v>
      </c>
      <c r="F6049" s="2" t="s">
        <v>41264</v>
      </c>
      <c r="G6049" s="2" t="s">
        <v>2378</v>
      </c>
      <c r="H6049" s="2" t="s">
        <v>41265</v>
      </c>
      <c r="I6049" s="2" t="s">
        <v>41266</v>
      </c>
      <c r="J6049" s="3" t="s">
        <v>41267</v>
      </c>
      <c r="K6049" s="4">
        <v>44687</v>
      </c>
      <c r="L6049" s="3" t="s">
        <v>41268</v>
      </c>
    </row>
    <row r="6050" spans="1:12" x14ac:dyDescent="0.2">
      <c r="A6050" s="1">
        <v>6049</v>
      </c>
      <c r="B6050" s="2" t="s">
        <v>41269</v>
      </c>
      <c r="C6050" s="2" t="s">
        <v>920</v>
      </c>
      <c r="D6050" s="2" t="s">
        <v>9135</v>
      </c>
      <c r="E6050" s="2" t="s">
        <v>41270</v>
      </c>
      <c r="F6050" s="2" t="s">
        <v>41271</v>
      </c>
      <c r="G6050" s="2" t="s">
        <v>2859</v>
      </c>
      <c r="H6050" s="2" t="s">
        <v>41272</v>
      </c>
      <c r="I6050" s="2" t="s">
        <v>41273</v>
      </c>
      <c r="J6050" s="3" t="s">
        <v>41274</v>
      </c>
      <c r="K6050" s="4">
        <v>44670</v>
      </c>
      <c r="L6050" s="3" t="s">
        <v>41275</v>
      </c>
    </row>
    <row r="6051" spans="1:12" x14ac:dyDescent="0.2">
      <c r="A6051" s="1">
        <v>6050</v>
      </c>
      <c r="B6051" s="2" t="s">
        <v>41276</v>
      </c>
      <c r="C6051" s="2" t="s">
        <v>7012</v>
      </c>
      <c r="D6051" s="2" t="s">
        <v>18986</v>
      </c>
      <c r="E6051" s="2" t="s">
        <v>41277</v>
      </c>
      <c r="F6051" s="2" t="s">
        <v>41278</v>
      </c>
      <c r="G6051" s="2" t="s">
        <v>2728</v>
      </c>
      <c r="H6051" s="2" t="s">
        <v>41279</v>
      </c>
      <c r="I6051" s="2" t="s">
        <v>41280</v>
      </c>
      <c r="J6051" s="3" t="s">
        <v>41281</v>
      </c>
      <c r="K6051" s="4">
        <v>44051</v>
      </c>
      <c r="L6051" s="3" t="s">
        <v>41282</v>
      </c>
    </row>
    <row r="6052" spans="1:12" x14ac:dyDescent="0.2">
      <c r="A6052" s="1">
        <v>6051</v>
      </c>
      <c r="B6052" s="2" t="s">
        <v>41283</v>
      </c>
      <c r="C6052" s="2" t="s">
        <v>8152</v>
      </c>
      <c r="D6052" s="2" t="s">
        <v>3598</v>
      </c>
      <c r="E6052" s="2" t="s">
        <v>41284</v>
      </c>
      <c r="F6052" s="2" t="s">
        <v>41285</v>
      </c>
      <c r="G6052" s="2" t="s">
        <v>760</v>
      </c>
      <c r="H6052" s="2" t="s">
        <v>41286</v>
      </c>
      <c r="I6052" s="2" t="s">
        <v>41287</v>
      </c>
      <c r="J6052" s="3" t="s">
        <v>41288</v>
      </c>
      <c r="K6052" s="4">
        <v>44551</v>
      </c>
      <c r="L6052" s="3" t="s">
        <v>41289</v>
      </c>
    </row>
    <row r="6053" spans="1:12" x14ac:dyDescent="0.2">
      <c r="A6053" s="1">
        <v>6052</v>
      </c>
      <c r="B6053" s="2" t="s">
        <v>41290</v>
      </c>
      <c r="C6053" s="2" t="s">
        <v>4977</v>
      </c>
      <c r="D6053" s="2" t="s">
        <v>4705</v>
      </c>
      <c r="E6053" s="2" t="s">
        <v>41291</v>
      </c>
      <c r="F6053" s="2" t="s">
        <v>36968</v>
      </c>
      <c r="G6053" s="2" t="s">
        <v>117</v>
      </c>
      <c r="H6053" s="2" t="s">
        <v>41292</v>
      </c>
      <c r="I6053" s="2" t="s">
        <v>41293</v>
      </c>
      <c r="J6053" s="3" t="s">
        <v>41294</v>
      </c>
      <c r="K6053" s="4">
        <v>44364</v>
      </c>
      <c r="L6053" s="3" t="s">
        <v>24484</v>
      </c>
    </row>
    <row r="6054" spans="1:12" x14ac:dyDescent="0.2">
      <c r="A6054" s="1">
        <v>6053</v>
      </c>
      <c r="B6054" s="2" t="s">
        <v>41295</v>
      </c>
      <c r="C6054" s="2" t="s">
        <v>4837</v>
      </c>
      <c r="D6054" s="2" t="s">
        <v>290</v>
      </c>
      <c r="E6054" s="2" t="s">
        <v>41296</v>
      </c>
      <c r="F6054" s="2" t="s">
        <v>41297</v>
      </c>
      <c r="G6054" s="2" t="s">
        <v>3015</v>
      </c>
      <c r="H6054" s="2" t="s">
        <v>41298</v>
      </c>
      <c r="I6054" s="2" t="s">
        <v>41299</v>
      </c>
      <c r="J6054" s="3" t="s">
        <v>41300</v>
      </c>
      <c r="K6054" s="4">
        <v>44317</v>
      </c>
      <c r="L6054" s="3" t="s">
        <v>41301</v>
      </c>
    </row>
    <row r="6055" spans="1:12" x14ac:dyDescent="0.2">
      <c r="A6055" s="1">
        <v>6054</v>
      </c>
      <c r="B6055" s="2" t="s">
        <v>41302</v>
      </c>
      <c r="C6055" s="2" t="s">
        <v>15536</v>
      </c>
      <c r="D6055" s="2" t="s">
        <v>5447</v>
      </c>
      <c r="E6055" s="2" t="s">
        <v>41303</v>
      </c>
      <c r="F6055" s="2" t="s">
        <v>41304</v>
      </c>
      <c r="G6055" s="2" t="s">
        <v>1023</v>
      </c>
      <c r="H6055" s="2" t="s">
        <v>41305</v>
      </c>
      <c r="I6055" s="2" t="s">
        <v>41306</v>
      </c>
      <c r="J6055" s="3" t="s">
        <v>41307</v>
      </c>
      <c r="K6055" s="4">
        <v>43893</v>
      </c>
      <c r="L6055" s="3" t="s">
        <v>41308</v>
      </c>
    </row>
    <row r="6056" spans="1:12" x14ac:dyDescent="0.2">
      <c r="A6056" s="1">
        <v>6055</v>
      </c>
      <c r="B6056" s="2" t="s">
        <v>41309</v>
      </c>
      <c r="C6056" s="2" t="s">
        <v>415</v>
      </c>
      <c r="D6056" s="2" t="s">
        <v>1109</v>
      </c>
      <c r="E6056" s="2" t="s">
        <v>41310</v>
      </c>
      <c r="F6056" s="2" t="s">
        <v>41311</v>
      </c>
      <c r="G6056" s="2" t="s">
        <v>5163</v>
      </c>
      <c r="H6056" s="2" t="s">
        <v>41312</v>
      </c>
      <c r="I6056" s="2" t="s">
        <v>41313</v>
      </c>
      <c r="J6056" s="3" t="s">
        <v>41314</v>
      </c>
      <c r="K6056" s="4">
        <v>44557</v>
      </c>
      <c r="L6056" s="3" t="s">
        <v>41315</v>
      </c>
    </row>
    <row r="6057" spans="1:12" x14ac:dyDescent="0.2">
      <c r="A6057" s="1">
        <v>6056</v>
      </c>
      <c r="B6057" s="2" t="s">
        <v>41316</v>
      </c>
      <c r="C6057" s="2" t="s">
        <v>2649</v>
      </c>
      <c r="D6057" s="2" t="s">
        <v>4192</v>
      </c>
      <c r="E6057" s="2" t="s">
        <v>41317</v>
      </c>
      <c r="F6057" s="2" t="s">
        <v>41318</v>
      </c>
      <c r="G6057" s="2" t="s">
        <v>134</v>
      </c>
      <c r="H6057" s="2" t="s">
        <v>41319</v>
      </c>
      <c r="I6057" s="2" t="s">
        <v>41320</v>
      </c>
      <c r="J6057" s="3" t="s">
        <v>41321</v>
      </c>
      <c r="K6057" s="4">
        <v>44456</v>
      </c>
      <c r="L6057" s="3" t="s">
        <v>41322</v>
      </c>
    </row>
    <row r="6058" spans="1:12" x14ac:dyDescent="0.2">
      <c r="A6058" s="1">
        <v>6057</v>
      </c>
      <c r="B6058" s="2" t="s">
        <v>41323</v>
      </c>
      <c r="C6058" s="2" t="s">
        <v>1154</v>
      </c>
      <c r="D6058" s="2" t="s">
        <v>23267</v>
      </c>
      <c r="E6058" s="2" t="s">
        <v>41324</v>
      </c>
      <c r="F6058" s="2" t="s">
        <v>41325</v>
      </c>
      <c r="G6058" s="2" t="s">
        <v>2826</v>
      </c>
      <c r="H6058" s="2" t="s">
        <v>41326</v>
      </c>
      <c r="I6058" s="2" t="s">
        <v>41327</v>
      </c>
      <c r="J6058" s="3" t="s">
        <v>41328</v>
      </c>
      <c r="K6058" s="4">
        <v>44632</v>
      </c>
      <c r="L6058" s="3" t="s">
        <v>25272</v>
      </c>
    </row>
    <row r="6059" spans="1:12" x14ac:dyDescent="0.2">
      <c r="A6059" s="1">
        <v>6058</v>
      </c>
      <c r="B6059" s="2" t="s">
        <v>41329</v>
      </c>
      <c r="C6059" s="2" t="s">
        <v>8004</v>
      </c>
      <c r="D6059" s="2" t="s">
        <v>19087</v>
      </c>
      <c r="E6059" s="2" t="s">
        <v>16931</v>
      </c>
      <c r="F6059" s="2" t="s">
        <v>41330</v>
      </c>
      <c r="G6059" s="2" t="s">
        <v>2061</v>
      </c>
      <c r="H6059" s="2" t="s">
        <v>41331</v>
      </c>
      <c r="I6059" s="2" t="s">
        <v>41332</v>
      </c>
      <c r="J6059" s="3" t="s">
        <v>41333</v>
      </c>
      <c r="K6059" s="4">
        <v>44259</v>
      </c>
      <c r="L6059" s="3" t="s">
        <v>41334</v>
      </c>
    </row>
    <row r="6060" spans="1:12" x14ac:dyDescent="0.2">
      <c r="A6060" s="1">
        <v>6059</v>
      </c>
      <c r="B6060" s="2" t="s">
        <v>41335</v>
      </c>
      <c r="C6060" s="2" t="s">
        <v>5366</v>
      </c>
      <c r="D6060" s="2" t="s">
        <v>12839</v>
      </c>
      <c r="E6060" s="2" t="s">
        <v>3550</v>
      </c>
      <c r="F6060" s="2" t="s">
        <v>41336</v>
      </c>
      <c r="G6060" s="2" t="s">
        <v>1665</v>
      </c>
      <c r="H6060" s="2" t="s">
        <v>41337</v>
      </c>
      <c r="I6060" s="2" t="s">
        <v>41338</v>
      </c>
      <c r="J6060" s="3" t="s">
        <v>41339</v>
      </c>
      <c r="K6060" s="4">
        <v>44550</v>
      </c>
      <c r="L6060" s="3" t="s">
        <v>41340</v>
      </c>
    </row>
    <row r="6061" spans="1:12" x14ac:dyDescent="0.2">
      <c r="A6061" s="1">
        <v>6060</v>
      </c>
      <c r="B6061" s="2" t="s">
        <v>41341</v>
      </c>
      <c r="C6061" s="2" t="s">
        <v>7026</v>
      </c>
      <c r="D6061" s="2" t="s">
        <v>6016</v>
      </c>
      <c r="E6061" s="2" t="s">
        <v>17213</v>
      </c>
      <c r="F6061" s="2" t="s">
        <v>41342</v>
      </c>
      <c r="G6061" s="2" t="s">
        <v>5010</v>
      </c>
      <c r="H6061" s="2" t="s">
        <v>41343</v>
      </c>
      <c r="I6061" s="2">
        <v>1614942828</v>
      </c>
      <c r="J6061" s="3" t="s">
        <v>41344</v>
      </c>
      <c r="K6061" s="4">
        <v>43968</v>
      </c>
      <c r="L6061" s="3" t="s">
        <v>41345</v>
      </c>
    </row>
    <row r="6062" spans="1:12" x14ac:dyDescent="0.2">
      <c r="A6062" s="1">
        <v>6061</v>
      </c>
      <c r="B6062" s="2" t="s">
        <v>41346</v>
      </c>
      <c r="C6062" s="2" t="s">
        <v>4711</v>
      </c>
      <c r="D6062" s="2" t="s">
        <v>2530</v>
      </c>
      <c r="E6062" s="2" t="s">
        <v>41347</v>
      </c>
      <c r="F6062" s="2" t="s">
        <v>10933</v>
      </c>
      <c r="G6062" s="2" t="s">
        <v>3568</v>
      </c>
      <c r="H6062" s="2" t="s">
        <v>41348</v>
      </c>
      <c r="I6062" s="2" t="s">
        <v>41349</v>
      </c>
      <c r="J6062" s="3" t="s">
        <v>41350</v>
      </c>
      <c r="K6062" s="4">
        <v>43840</v>
      </c>
      <c r="L6062" s="3" t="s">
        <v>41351</v>
      </c>
    </row>
    <row r="6063" spans="1:12" x14ac:dyDescent="0.2">
      <c r="A6063" s="1">
        <v>6062</v>
      </c>
      <c r="B6063" s="2" t="s">
        <v>41352</v>
      </c>
      <c r="C6063" s="2" t="s">
        <v>3068</v>
      </c>
      <c r="D6063" s="2" t="s">
        <v>7077</v>
      </c>
      <c r="E6063" s="2" t="s">
        <v>6968</v>
      </c>
      <c r="F6063" s="2" t="s">
        <v>41353</v>
      </c>
      <c r="G6063" s="2" t="s">
        <v>36</v>
      </c>
      <c r="H6063" s="2">
        <v>8683799879</v>
      </c>
      <c r="I6063" s="2" t="s">
        <v>41354</v>
      </c>
      <c r="J6063" s="3" t="s">
        <v>41355</v>
      </c>
      <c r="K6063" s="4">
        <v>43882</v>
      </c>
      <c r="L6063" s="3" t="s">
        <v>41356</v>
      </c>
    </row>
    <row r="6064" spans="1:12" x14ac:dyDescent="0.2">
      <c r="A6064" s="1">
        <v>6063</v>
      </c>
      <c r="B6064" s="2" t="s">
        <v>41357</v>
      </c>
      <c r="C6064" s="2" t="s">
        <v>61</v>
      </c>
      <c r="D6064" s="2" t="s">
        <v>20827</v>
      </c>
      <c r="E6064" s="2" t="s">
        <v>41358</v>
      </c>
      <c r="F6064" s="2" t="s">
        <v>41359</v>
      </c>
      <c r="G6064" s="2" t="s">
        <v>520</v>
      </c>
      <c r="H6064" s="2" t="s">
        <v>41360</v>
      </c>
      <c r="I6064" s="2" t="s">
        <v>41361</v>
      </c>
      <c r="J6064" s="3" t="s">
        <v>41362</v>
      </c>
      <c r="K6064" s="4">
        <v>44560</v>
      </c>
      <c r="L6064" s="3" t="s">
        <v>41363</v>
      </c>
    </row>
    <row r="6065" spans="1:12" x14ac:dyDescent="0.2">
      <c r="A6065" s="1">
        <v>6064</v>
      </c>
      <c r="B6065" s="2" t="s">
        <v>41364</v>
      </c>
      <c r="C6065" s="2" t="s">
        <v>7743</v>
      </c>
      <c r="D6065" s="2" t="s">
        <v>1110</v>
      </c>
      <c r="E6065" s="2" t="s">
        <v>41365</v>
      </c>
      <c r="F6065" s="2" t="s">
        <v>41366</v>
      </c>
      <c r="G6065" s="2" t="s">
        <v>437</v>
      </c>
      <c r="H6065" s="2" t="s">
        <v>41367</v>
      </c>
      <c r="I6065" s="2" t="s">
        <v>41368</v>
      </c>
      <c r="J6065" s="3" t="s">
        <v>41369</v>
      </c>
      <c r="K6065" s="4">
        <v>43988</v>
      </c>
      <c r="L6065" s="3" t="s">
        <v>41370</v>
      </c>
    </row>
    <row r="6066" spans="1:12" x14ac:dyDescent="0.2">
      <c r="A6066" s="1">
        <v>6065</v>
      </c>
      <c r="B6066" s="2" t="s">
        <v>41371</v>
      </c>
      <c r="C6066" s="2" t="s">
        <v>1019</v>
      </c>
      <c r="D6066" s="2" t="s">
        <v>8332</v>
      </c>
      <c r="E6066" s="2" t="s">
        <v>41372</v>
      </c>
      <c r="F6066" s="2" t="s">
        <v>41373</v>
      </c>
      <c r="G6066" s="2" t="s">
        <v>3524</v>
      </c>
      <c r="H6066" s="2" t="s">
        <v>41374</v>
      </c>
      <c r="I6066" s="2" t="s">
        <v>41375</v>
      </c>
      <c r="J6066" s="3" t="s">
        <v>41376</v>
      </c>
      <c r="K6066" s="4">
        <v>43934</v>
      </c>
      <c r="L6066" s="3" t="s">
        <v>41377</v>
      </c>
    </row>
    <row r="6067" spans="1:12" x14ac:dyDescent="0.2">
      <c r="A6067" s="1">
        <v>6066</v>
      </c>
      <c r="B6067" s="2" t="s">
        <v>41378</v>
      </c>
      <c r="C6067" s="2" t="s">
        <v>5406</v>
      </c>
      <c r="D6067" s="2" t="s">
        <v>1378</v>
      </c>
      <c r="E6067" s="2" t="s">
        <v>41379</v>
      </c>
      <c r="F6067" s="2" t="s">
        <v>41380</v>
      </c>
      <c r="G6067" s="2" t="s">
        <v>9747</v>
      </c>
      <c r="H6067" s="2" t="s">
        <v>41381</v>
      </c>
      <c r="I6067" s="2" t="s">
        <v>41382</v>
      </c>
      <c r="J6067" s="3" t="s">
        <v>41383</v>
      </c>
      <c r="K6067" s="4">
        <v>43905</v>
      </c>
      <c r="L6067" s="3" t="s">
        <v>9490</v>
      </c>
    </row>
    <row r="6068" spans="1:12" x14ac:dyDescent="0.2">
      <c r="A6068" s="1">
        <v>6067</v>
      </c>
      <c r="B6068" s="2" t="s">
        <v>41384</v>
      </c>
      <c r="C6068" s="2" t="s">
        <v>648</v>
      </c>
      <c r="D6068" s="2" t="s">
        <v>3061</v>
      </c>
      <c r="E6068" s="2" t="s">
        <v>41385</v>
      </c>
      <c r="F6068" s="2" t="s">
        <v>41386</v>
      </c>
      <c r="G6068" s="2" t="s">
        <v>2859</v>
      </c>
      <c r="H6068" s="2" t="s">
        <v>41387</v>
      </c>
      <c r="I6068" s="2" t="s">
        <v>41388</v>
      </c>
      <c r="J6068" s="3" t="s">
        <v>41389</v>
      </c>
      <c r="K6068" s="4">
        <v>44018</v>
      </c>
      <c r="L6068" s="3" t="s">
        <v>41390</v>
      </c>
    </row>
    <row r="6069" spans="1:12" x14ac:dyDescent="0.2">
      <c r="A6069" s="1">
        <v>6068</v>
      </c>
      <c r="B6069" s="2" t="s">
        <v>41391</v>
      </c>
      <c r="C6069" s="2" t="s">
        <v>6080</v>
      </c>
      <c r="D6069" s="2" t="s">
        <v>18858</v>
      </c>
      <c r="E6069" s="2" t="s">
        <v>41392</v>
      </c>
      <c r="F6069" s="2" t="s">
        <v>41393</v>
      </c>
      <c r="G6069" s="2" t="s">
        <v>2945</v>
      </c>
      <c r="H6069" s="2" t="s">
        <v>41394</v>
      </c>
      <c r="I6069" s="2">
        <v>9440569148</v>
      </c>
      <c r="J6069" s="3" t="s">
        <v>41395</v>
      </c>
      <c r="K6069" s="4">
        <v>44232</v>
      </c>
      <c r="L6069" s="3" t="s">
        <v>41396</v>
      </c>
    </row>
    <row r="6070" spans="1:12" x14ac:dyDescent="0.2">
      <c r="A6070" s="1">
        <v>6069</v>
      </c>
      <c r="B6070" s="2" t="s">
        <v>41397</v>
      </c>
      <c r="C6070" s="2" t="s">
        <v>5076</v>
      </c>
      <c r="D6070" s="2" t="s">
        <v>870</v>
      </c>
      <c r="E6070" s="2" t="s">
        <v>41398</v>
      </c>
      <c r="F6070" s="2" t="s">
        <v>32087</v>
      </c>
      <c r="G6070" s="2" t="s">
        <v>2015</v>
      </c>
      <c r="H6070" s="2" t="s">
        <v>41399</v>
      </c>
      <c r="I6070" s="2" t="s">
        <v>41400</v>
      </c>
      <c r="J6070" s="3" t="s">
        <v>41401</v>
      </c>
      <c r="K6070" s="4">
        <v>44075</v>
      </c>
      <c r="L6070" s="3" t="s">
        <v>11484</v>
      </c>
    </row>
    <row r="6071" spans="1:12" x14ac:dyDescent="0.2">
      <c r="A6071" s="1">
        <v>6070</v>
      </c>
      <c r="B6071" s="2" t="s">
        <v>41402</v>
      </c>
      <c r="C6071" s="2" t="s">
        <v>1978</v>
      </c>
      <c r="D6071" s="2" t="s">
        <v>3829</v>
      </c>
      <c r="E6071" s="2" t="s">
        <v>41403</v>
      </c>
      <c r="F6071" s="2" t="s">
        <v>28522</v>
      </c>
      <c r="G6071" s="2" t="s">
        <v>760</v>
      </c>
      <c r="H6071" s="2" t="s">
        <v>41404</v>
      </c>
      <c r="I6071" s="2" t="s">
        <v>41405</v>
      </c>
      <c r="J6071" s="3" t="s">
        <v>41406</v>
      </c>
      <c r="K6071" s="4">
        <v>44642</v>
      </c>
      <c r="L6071" s="3" t="s">
        <v>41407</v>
      </c>
    </row>
    <row r="6072" spans="1:12" x14ac:dyDescent="0.2">
      <c r="A6072" s="1">
        <v>6071</v>
      </c>
      <c r="B6072" s="2" t="s">
        <v>41408</v>
      </c>
      <c r="C6072" s="2" t="s">
        <v>2132</v>
      </c>
      <c r="D6072" s="2" t="s">
        <v>15885</v>
      </c>
      <c r="E6072" s="2" t="s">
        <v>41409</v>
      </c>
      <c r="F6072" s="2" t="s">
        <v>41410</v>
      </c>
      <c r="G6072" s="2" t="s">
        <v>4345</v>
      </c>
      <c r="H6072" s="2" t="s">
        <v>41411</v>
      </c>
      <c r="I6072" s="2">
        <f>1-595-910-7806</f>
        <v>-9310</v>
      </c>
      <c r="J6072" s="3" t="s">
        <v>41412</v>
      </c>
      <c r="K6072" s="4">
        <v>43954</v>
      </c>
      <c r="L6072" s="3" t="s">
        <v>41413</v>
      </c>
    </row>
    <row r="6073" spans="1:12" x14ac:dyDescent="0.2">
      <c r="A6073" s="1">
        <v>6072</v>
      </c>
      <c r="B6073" s="2" t="s">
        <v>41414</v>
      </c>
      <c r="C6073" s="2" t="s">
        <v>4155</v>
      </c>
      <c r="D6073" s="2" t="s">
        <v>9034</v>
      </c>
      <c r="E6073" s="2" t="s">
        <v>41415</v>
      </c>
      <c r="F6073" s="2" t="s">
        <v>41416</v>
      </c>
      <c r="G6073" s="2" t="s">
        <v>599</v>
      </c>
      <c r="H6073" s="2" t="s">
        <v>41417</v>
      </c>
      <c r="I6073" s="2" t="s">
        <v>41418</v>
      </c>
      <c r="J6073" s="3" t="s">
        <v>41419</v>
      </c>
      <c r="K6073" s="4">
        <v>44066</v>
      </c>
      <c r="L6073" s="3" t="s">
        <v>28350</v>
      </c>
    </row>
    <row r="6074" spans="1:12" x14ac:dyDescent="0.2">
      <c r="A6074" s="1">
        <v>6073</v>
      </c>
      <c r="B6074" s="2" t="s">
        <v>41420</v>
      </c>
      <c r="C6074" s="2" t="s">
        <v>784</v>
      </c>
      <c r="D6074" s="2" t="s">
        <v>7444</v>
      </c>
      <c r="E6074" s="2" t="s">
        <v>41421</v>
      </c>
      <c r="F6074" s="2" t="s">
        <v>41422</v>
      </c>
      <c r="G6074" s="2" t="s">
        <v>437</v>
      </c>
      <c r="H6074" s="2">
        <f>1-768-145-1720</f>
        <v>-2632</v>
      </c>
      <c r="I6074" s="2">
        <v>8820756899</v>
      </c>
      <c r="J6074" s="3" t="s">
        <v>41423</v>
      </c>
      <c r="K6074" s="4">
        <v>44108</v>
      </c>
      <c r="L6074" s="3" t="s">
        <v>41424</v>
      </c>
    </row>
    <row r="6075" spans="1:12" x14ac:dyDescent="0.2">
      <c r="A6075" s="1">
        <v>6074</v>
      </c>
      <c r="B6075" s="2" t="s">
        <v>41425</v>
      </c>
      <c r="C6075" s="2" t="s">
        <v>3097</v>
      </c>
      <c r="D6075" s="2" t="s">
        <v>9744</v>
      </c>
      <c r="E6075" s="2" t="s">
        <v>41426</v>
      </c>
      <c r="F6075" s="2" t="s">
        <v>41427</v>
      </c>
      <c r="G6075" s="2" t="s">
        <v>428</v>
      </c>
      <c r="H6075" s="2" t="s">
        <v>41428</v>
      </c>
      <c r="I6075" s="2" t="s">
        <v>41429</v>
      </c>
      <c r="J6075" s="3" t="s">
        <v>41430</v>
      </c>
      <c r="K6075" s="4">
        <v>43849</v>
      </c>
      <c r="L6075" s="3" t="s">
        <v>41431</v>
      </c>
    </row>
    <row r="6076" spans="1:12" x14ac:dyDescent="0.2">
      <c r="A6076" s="1">
        <v>6075</v>
      </c>
      <c r="B6076" s="2" t="s">
        <v>41432</v>
      </c>
      <c r="C6076" s="2" t="s">
        <v>5964</v>
      </c>
      <c r="D6076" s="2" t="s">
        <v>6548</v>
      </c>
      <c r="E6076" s="2" t="s">
        <v>1095</v>
      </c>
      <c r="F6076" s="2" t="s">
        <v>41433</v>
      </c>
      <c r="G6076" s="2" t="s">
        <v>143</v>
      </c>
      <c r="H6076" s="2" t="s">
        <v>41434</v>
      </c>
      <c r="I6076" s="2" t="s">
        <v>41435</v>
      </c>
      <c r="J6076" s="3" t="s">
        <v>41436</v>
      </c>
      <c r="K6076" s="4">
        <v>44581</v>
      </c>
      <c r="L6076" s="3" t="s">
        <v>41437</v>
      </c>
    </row>
    <row r="6077" spans="1:12" x14ac:dyDescent="0.2">
      <c r="A6077" s="1">
        <v>6076</v>
      </c>
      <c r="B6077" s="2" t="s">
        <v>41438</v>
      </c>
      <c r="C6077" s="2" t="s">
        <v>1798</v>
      </c>
      <c r="D6077" s="2" t="s">
        <v>2735</v>
      </c>
      <c r="E6077" s="2" t="s">
        <v>41439</v>
      </c>
      <c r="F6077" s="2" t="s">
        <v>41440</v>
      </c>
      <c r="G6077" s="2" t="s">
        <v>3649</v>
      </c>
      <c r="H6077" s="2" t="s">
        <v>41441</v>
      </c>
      <c r="I6077" s="2" t="s">
        <v>41442</v>
      </c>
      <c r="J6077" s="3" t="s">
        <v>41443</v>
      </c>
      <c r="K6077" s="4">
        <v>44616</v>
      </c>
      <c r="L6077" s="3" t="s">
        <v>41444</v>
      </c>
    </row>
    <row r="6078" spans="1:12" x14ac:dyDescent="0.2">
      <c r="A6078" s="1">
        <v>6077</v>
      </c>
      <c r="B6078" s="2" t="s">
        <v>41445</v>
      </c>
      <c r="C6078" s="2" t="s">
        <v>149</v>
      </c>
      <c r="D6078" s="2" t="s">
        <v>4695</v>
      </c>
      <c r="E6078" s="2" t="s">
        <v>41446</v>
      </c>
      <c r="F6078" s="2" t="s">
        <v>41447</v>
      </c>
      <c r="G6078" s="2" t="s">
        <v>854</v>
      </c>
      <c r="H6078" s="2" t="s">
        <v>41448</v>
      </c>
      <c r="I6078" s="2" t="s">
        <v>41449</v>
      </c>
      <c r="J6078" s="3" t="s">
        <v>41450</v>
      </c>
      <c r="K6078" s="4">
        <v>44166</v>
      </c>
      <c r="L6078" s="3" t="s">
        <v>41451</v>
      </c>
    </row>
    <row r="6079" spans="1:12" x14ac:dyDescent="0.2">
      <c r="A6079" s="1">
        <v>6078</v>
      </c>
      <c r="B6079" s="2" t="s">
        <v>41452</v>
      </c>
      <c r="C6079" s="2" t="s">
        <v>1921</v>
      </c>
      <c r="D6079" s="2" t="s">
        <v>4909</v>
      </c>
      <c r="E6079" s="2" t="s">
        <v>41453</v>
      </c>
      <c r="F6079" s="2" t="s">
        <v>41454</v>
      </c>
      <c r="G6079" s="2" t="s">
        <v>4492</v>
      </c>
      <c r="H6079" s="2" t="s">
        <v>41455</v>
      </c>
      <c r="I6079" s="2" t="s">
        <v>41456</v>
      </c>
      <c r="J6079" s="3" t="s">
        <v>41457</v>
      </c>
      <c r="K6079" s="4">
        <v>44199</v>
      </c>
      <c r="L6079" s="3" t="s">
        <v>41458</v>
      </c>
    </row>
    <row r="6080" spans="1:12" x14ac:dyDescent="0.2">
      <c r="A6080" s="1">
        <v>6079</v>
      </c>
      <c r="B6080" s="2" t="s">
        <v>41459</v>
      </c>
      <c r="C6080" s="2" t="s">
        <v>639</v>
      </c>
      <c r="D6080" s="2" t="s">
        <v>7243</v>
      </c>
      <c r="E6080" s="2" t="s">
        <v>41460</v>
      </c>
      <c r="F6080" s="2" t="s">
        <v>41461</v>
      </c>
      <c r="G6080" s="2" t="s">
        <v>293</v>
      </c>
      <c r="H6080" s="2" t="s">
        <v>41462</v>
      </c>
      <c r="I6080" s="2" t="s">
        <v>41463</v>
      </c>
      <c r="J6080" s="3" t="s">
        <v>41464</v>
      </c>
      <c r="K6080" s="4">
        <v>44037</v>
      </c>
      <c r="L6080" s="3" t="s">
        <v>41465</v>
      </c>
    </row>
    <row r="6081" spans="1:12" x14ac:dyDescent="0.2">
      <c r="A6081" s="1">
        <v>6080</v>
      </c>
      <c r="B6081" s="2" t="s">
        <v>41466</v>
      </c>
      <c r="C6081" s="2" t="s">
        <v>2599</v>
      </c>
      <c r="D6081" s="2" t="s">
        <v>4687</v>
      </c>
      <c r="E6081" s="2" t="s">
        <v>41467</v>
      </c>
      <c r="F6081" s="2" t="s">
        <v>23846</v>
      </c>
      <c r="G6081" s="2" t="s">
        <v>560</v>
      </c>
      <c r="H6081" s="2" t="s">
        <v>41468</v>
      </c>
      <c r="I6081" s="2" t="s">
        <v>41469</v>
      </c>
      <c r="J6081" s="3" t="s">
        <v>41470</v>
      </c>
      <c r="K6081" s="4">
        <v>44300</v>
      </c>
      <c r="L6081" s="3" t="s">
        <v>41471</v>
      </c>
    </row>
    <row r="6082" spans="1:12" x14ac:dyDescent="0.2">
      <c r="A6082" s="1">
        <v>6081</v>
      </c>
      <c r="B6082" s="5" t="s">
        <v>41472</v>
      </c>
      <c r="C6082" s="2" t="s">
        <v>2890</v>
      </c>
      <c r="D6082" s="2" t="s">
        <v>4654</v>
      </c>
      <c r="E6082" s="2" t="s">
        <v>41473</v>
      </c>
      <c r="F6082" s="2" t="s">
        <v>11939</v>
      </c>
      <c r="G6082" s="2" t="s">
        <v>7850</v>
      </c>
      <c r="H6082" s="2" t="s">
        <v>41474</v>
      </c>
      <c r="I6082" s="2" t="s">
        <v>41475</v>
      </c>
      <c r="J6082" s="3" t="s">
        <v>41476</v>
      </c>
      <c r="K6082" s="4">
        <v>44346</v>
      </c>
      <c r="L6082" s="3" t="s">
        <v>41477</v>
      </c>
    </row>
    <row r="6083" spans="1:12" x14ac:dyDescent="0.2">
      <c r="A6083" s="1">
        <v>6082</v>
      </c>
      <c r="B6083" s="2" t="s">
        <v>41478</v>
      </c>
      <c r="C6083" s="2" t="s">
        <v>5242</v>
      </c>
      <c r="D6083" s="2" t="s">
        <v>2591</v>
      </c>
      <c r="E6083" s="2" t="s">
        <v>41479</v>
      </c>
      <c r="F6083" s="2" t="s">
        <v>41480</v>
      </c>
      <c r="G6083" s="2" t="s">
        <v>901</v>
      </c>
      <c r="H6083" s="2" t="s">
        <v>41481</v>
      </c>
      <c r="I6083" s="2" t="s">
        <v>41482</v>
      </c>
      <c r="J6083" s="3" t="s">
        <v>41483</v>
      </c>
      <c r="K6083" s="4">
        <v>44118</v>
      </c>
      <c r="L6083" s="3" t="s">
        <v>41484</v>
      </c>
    </row>
    <row r="6084" spans="1:12" x14ac:dyDescent="0.2">
      <c r="A6084" s="1">
        <v>6083</v>
      </c>
      <c r="B6084" s="2" t="s">
        <v>41485</v>
      </c>
      <c r="C6084" s="2" t="s">
        <v>3597</v>
      </c>
      <c r="D6084" s="2" t="s">
        <v>5923</v>
      </c>
      <c r="E6084" s="2" t="s">
        <v>41486</v>
      </c>
      <c r="F6084" s="2" t="s">
        <v>41487</v>
      </c>
      <c r="G6084" s="2" t="s">
        <v>6142</v>
      </c>
      <c r="H6084" s="2" t="s">
        <v>41488</v>
      </c>
      <c r="I6084" s="2" t="s">
        <v>41489</v>
      </c>
      <c r="J6084" s="3" t="s">
        <v>41490</v>
      </c>
      <c r="K6084" s="4">
        <v>44646</v>
      </c>
      <c r="L6084" s="3" t="s">
        <v>41491</v>
      </c>
    </row>
    <row r="6085" spans="1:12" x14ac:dyDescent="0.2">
      <c r="A6085" s="1">
        <v>6084</v>
      </c>
      <c r="B6085" s="2" t="s">
        <v>41492</v>
      </c>
      <c r="C6085" s="2" t="s">
        <v>3540</v>
      </c>
      <c r="D6085" s="2" t="s">
        <v>23267</v>
      </c>
      <c r="E6085" s="2" t="s">
        <v>7352</v>
      </c>
      <c r="F6085" s="2" t="s">
        <v>41493</v>
      </c>
      <c r="G6085" s="2" t="s">
        <v>550</v>
      </c>
      <c r="H6085" s="2" t="s">
        <v>41494</v>
      </c>
      <c r="I6085" s="2" t="s">
        <v>41495</v>
      </c>
      <c r="J6085" s="3" t="s">
        <v>41496</v>
      </c>
      <c r="K6085" s="4">
        <v>44443</v>
      </c>
      <c r="L6085" s="3" t="s">
        <v>41497</v>
      </c>
    </row>
    <row r="6086" spans="1:12" x14ac:dyDescent="0.2">
      <c r="A6086" s="1">
        <v>6085</v>
      </c>
      <c r="B6086" s="2" t="s">
        <v>41498</v>
      </c>
      <c r="C6086" s="2" t="s">
        <v>1360</v>
      </c>
      <c r="D6086" s="2" t="s">
        <v>3098</v>
      </c>
      <c r="E6086" s="2" t="s">
        <v>41499</v>
      </c>
      <c r="F6086" s="2" t="s">
        <v>41500</v>
      </c>
      <c r="G6086" s="2" t="s">
        <v>6294</v>
      </c>
      <c r="H6086" s="2">
        <f>1-387-620-3098</f>
        <v>-4104</v>
      </c>
      <c r="I6086" s="2" t="s">
        <v>41501</v>
      </c>
      <c r="J6086" s="3" t="s">
        <v>41502</v>
      </c>
      <c r="K6086" s="4">
        <v>43931</v>
      </c>
      <c r="L6086" s="3" t="s">
        <v>33580</v>
      </c>
    </row>
    <row r="6087" spans="1:12" x14ac:dyDescent="0.2">
      <c r="A6087" s="1">
        <v>6086</v>
      </c>
      <c r="B6087" s="2" t="s">
        <v>41503</v>
      </c>
      <c r="C6087" s="2" t="s">
        <v>7676</v>
      </c>
      <c r="D6087" s="2" t="s">
        <v>6698</v>
      </c>
      <c r="E6087" s="2" t="s">
        <v>41504</v>
      </c>
      <c r="F6087" s="2" t="s">
        <v>41505</v>
      </c>
      <c r="G6087" s="2" t="s">
        <v>2515</v>
      </c>
      <c r="H6087" s="2" t="s">
        <v>41506</v>
      </c>
      <c r="I6087" s="2" t="s">
        <v>41507</v>
      </c>
      <c r="J6087" s="3" t="s">
        <v>41508</v>
      </c>
      <c r="K6087" s="4">
        <v>44638</v>
      </c>
      <c r="L6087" s="3" t="s">
        <v>41509</v>
      </c>
    </row>
    <row r="6088" spans="1:12" x14ac:dyDescent="0.2">
      <c r="A6088" s="1">
        <v>6087</v>
      </c>
      <c r="B6088" s="2" t="s">
        <v>41510</v>
      </c>
      <c r="C6088" s="2" t="s">
        <v>3139</v>
      </c>
      <c r="D6088" s="2" t="s">
        <v>3581</v>
      </c>
      <c r="E6088" s="2" t="s">
        <v>41511</v>
      </c>
      <c r="F6088" s="2" t="s">
        <v>41512</v>
      </c>
      <c r="G6088" s="2" t="s">
        <v>457</v>
      </c>
      <c r="H6088" s="2" t="s">
        <v>41513</v>
      </c>
      <c r="I6088" s="2" t="s">
        <v>41514</v>
      </c>
      <c r="J6088" s="3" t="s">
        <v>41515</v>
      </c>
      <c r="K6088" s="4">
        <v>44588</v>
      </c>
      <c r="L6088" s="3" t="s">
        <v>41516</v>
      </c>
    </row>
    <row r="6089" spans="1:12" x14ac:dyDescent="0.2">
      <c r="A6089" s="1">
        <v>6088</v>
      </c>
      <c r="B6089" s="2" t="s">
        <v>41517</v>
      </c>
      <c r="C6089" s="2" t="s">
        <v>1201</v>
      </c>
      <c r="D6089" s="2" t="s">
        <v>11631</v>
      </c>
      <c r="E6089" s="2" t="s">
        <v>41518</v>
      </c>
      <c r="F6089" s="2" t="s">
        <v>41519</v>
      </c>
      <c r="G6089" s="2" t="s">
        <v>2089</v>
      </c>
      <c r="H6089" s="2" t="s">
        <v>41520</v>
      </c>
      <c r="I6089" s="2" t="s">
        <v>41521</v>
      </c>
      <c r="J6089" s="3" t="s">
        <v>41522</v>
      </c>
      <c r="K6089" s="4">
        <v>44434</v>
      </c>
      <c r="L6089" s="3" t="s">
        <v>41523</v>
      </c>
    </row>
    <row r="6090" spans="1:12" x14ac:dyDescent="0.2">
      <c r="A6090" s="1">
        <v>6089</v>
      </c>
      <c r="B6090" s="2" t="s">
        <v>41524</v>
      </c>
      <c r="C6090" s="2" t="s">
        <v>17588</v>
      </c>
      <c r="D6090" s="2" t="s">
        <v>9953</v>
      </c>
      <c r="E6090" s="2" t="s">
        <v>41525</v>
      </c>
      <c r="F6090" s="2" t="s">
        <v>41526</v>
      </c>
      <c r="G6090" s="2" t="s">
        <v>217</v>
      </c>
      <c r="H6090" s="2" t="s">
        <v>41527</v>
      </c>
      <c r="I6090" s="2" t="s">
        <v>41528</v>
      </c>
      <c r="J6090" s="3" t="s">
        <v>41529</v>
      </c>
      <c r="K6090" s="4">
        <v>44227</v>
      </c>
      <c r="L6090" s="3" t="s">
        <v>28176</v>
      </c>
    </row>
    <row r="6091" spans="1:12" x14ac:dyDescent="0.2">
      <c r="A6091" s="1">
        <v>6090</v>
      </c>
      <c r="B6091" s="2" t="s">
        <v>41530</v>
      </c>
      <c r="C6091" s="2" t="s">
        <v>1661</v>
      </c>
      <c r="D6091" s="2" t="s">
        <v>6418</v>
      </c>
      <c r="E6091" s="2" t="s">
        <v>41531</v>
      </c>
      <c r="F6091" s="2" t="s">
        <v>41532</v>
      </c>
      <c r="G6091" s="2" t="s">
        <v>5041</v>
      </c>
      <c r="H6091" s="2" t="s">
        <v>41533</v>
      </c>
      <c r="I6091" s="2" t="s">
        <v>41534</v>
      </c>
      <c r="J6091" s="3" t="s">
        <v>41535</v>
      </c>
      <c r="K6091" s="4">
        <v>43991</v>
      </c>
      <c r="L6091" s="3" t="s">
        <v>41536</v>
      </c>
    </row>
    <row r="6092" spans="1:12" x14ac:dyDescent="0.2">
      <c r="A6092" s="1">
        <v>6091</v>
      </c>
      <c r="B6092" s="2" t="s">
        <v>41537</v>
      </c>
      <c r="C6092" s="2" t="s">
        <v>4985</v>
      </c>
      <c r="D6092" s="2" t="s">
        <v>6148</v>
      </c>
      <c r="E6092" s="2" t="s">
        <v>41538</v>
      </c>
      <c r="F6092" s="2" t="s">
        <v>41539</v>
      </c>
      <c r="G6092" s="2" t="s">
        <v>1429</v>
      </c>
      <c r="H6092" s="2" t="s">
        <v>41540</v>
      </c>
      <c r="I6092" s="2" t="s">
        <v>41541</v>
      </c>
      <c r="J6092" s="3" t="s">
        <v>41542</v>
      </c>
      <c r="K6092" s="4">
        <v>44438</v>
      </c>
      <c r="L6092" s="3" t="s">
        <v>41543</v>
      </c>
    </row>
    <row r="6093" spans="1:12" x14ac:dyDescent="0.2">
      <c r="A6093" s="1">
        <v>6092</v>
      </c>
      <c r="B6093" s="2" t="s">
        <v>41544</v>
      </c>
      <c r="C6093" s="2" t="s">
        <v>992</v>
      </c>
      <c r="D6093" s="2" t="s">
        <v>767</v>
      </c>
      <c r="E6093" s="2" t="s">
        <v>41545</v>
      </c>
      <c r="F6093" s="2" t="s">
        <v>41546</v>
      </c>
      <c r="G6093" s="2" t="s">
        <v>143</v>
      </c>
      <c r="H6093" s="2" t="s">
        <v>41547</v>
      </c>
      <c r="I6093" s="2" t="s">
        <v>41548</v>
      </c>
      <c r="J6093" s="3" t="s">
        <v>41549</v>
      </c>
      <c r="K6093" s="4">
        <v>44046</v>
      </c>
      <c r="L6093" s="3" t="s">
        <v>41550</v>
      </c>
    </row>
    <row r="6094" spans="1:12" x14ac:dyDescent="0.2">
      <c r="A6094" s="1">
        <v>6093</v>
      </c>
      <c r="B6094" s="2" t="s">
        <v>41551</v>
      </c>
      <c r="C6094" s="2" t="s">
        <v>6031</v>
      </c>
      <c r="D6094" s="2" t="s">
        <v>51</v>
      </c>
      <c r="E6094" s="2" t="s">
        <v>41552</v>
      </c>
      <c r="F6094" s="2" t="s">
        <v>41553</v>
      </c>
      <c r="G6094" s="2" t="s">
        <v>2636</v>
      </c>
      <c r="H6094" s="2">
        <f>1-610-309-7813</f>
        <v>-8731</v>
      </c>
      <c r="I6094" s="2" t="s">
        <v>41554</v>
      </c>
      <c r="J6094" s="3" t="s">
        <v>41555</v>
      </c>
      <c r="K6094" s="4">
        <v>44244</v>
      </c>
      <c r="L6094" s="3" t="s">
        <v>41556</v>
      </c>
    </row>
    <row r="6095" spans="1:12" x14ac:dyDescent="0.2">
      <c r="A6095" s="1">
        <v>6094</v>
      </c>
      <c r="B6095" s="2" t="s">
        <v>41557</v>
      </c>
      <c r="C6095" s="2" t="s">
        <v>5152</v>
      </c>
      <c r="D6095" s="2" t="s">
        <v>2716</v>
      </c>
      <c r="E6095" s="2" t="s">
        <v>41558</v>
      </c>
      <c r="F6095" s="2" t="s">
        <v>41559</v>
      </c>
      <c r="G6095" s="2" t="s">
        <v>2048</v>
      </c>
      <c r="H6095" s="2" t="s">
        <v>41560</v>
      </c>
      <c r="I6095" s="2" t="s">
        <v>41561</v>
      </c>
      <c r="J6095" s="3" t="s">
        <v>41562</v>
      </c>
      <c r="K6095" s="4">
        <v>43853</v>
      </c>
      <c r="L6095" s="3" t="s">
        <v>41563</v>
      </c>
    </row>
    <row r="6096" spans="1:12" x14ac:dyDescent="0.2">
      <c r="A6096" s="1">
        <v>6095</v>
      </c>
      <c r="B6096" s="2" t="s">
        <v>41564</v>
      </c>
      <c r="C6096" s="2" t="s">
        <v>3020</v>
      </c>
      <c r="D6096" s="2" t="s">
        <v>1913</v>
      </c>
      <c r="E6096" s="2" t="s">
        <v>32651</v>
      </c>
      <c r="F6096" s="2" t="s">
        <v>41565</v>
      </c>
      <c r="G6096" s="2" t="s">
        <v>3524</v>
      </c>
      <c r="H6096" s="2" t="s">
        <v>41566</v>
      </c>
      <c r="I6096" s="2" t="s">
        <v>41567</v>
      </c>
      <c r="J6096" s="3" t="s">
        <v>41568</v>
      </c>
      <c r="K6096" s="4">
        <v>44556</v>
      </c>
      <c r="L6096" s="3" t="s">
        <v>41569</v>
      </c>
    </row>
    <row r="6097" spans="1:12" x14ac:dyDescent="0.2">
      <c r="A6097" s="1">
        <v>6096</v>
      </c>
      <c r="B6097" s="2" t="s">
        <v>41570</v>
      </c>
      <c r="C6097" s="2" t="s">
        <v>536</v>
      </c>
      <c r="D6097" s="2" t="s">
        <v>2891</v>
      </c>
      <c r="E6097" s="2" t="s">
        <v>41571</v>
      </c>
      <c r="F6097" s="2" t="s">
        <v>16518</v>
      </c>
      <c r="G6097" s="2" t="s">
        <v>1479</v>
      </c>
      <c r="H6097" s="2" t="s">
        <v>41572</v>
      </c>
      <c r="I6097" s="2" t="s">
        <v>41573</v>
      </c>
      <c r="J6097" s="3" t="s">
        <v>41574</v>
      </c>
      <c r="K6097" s="4">
        <v>44182</v>
      </c>
      <c r="L6097" s="3" t="s">
        <v>8832</v>
      </c>
    </row>
    <row r="6098" spans="1:12" x14ac:dyDescent="0.2">
      <c r="A6098" s="1">
        <v>6097</v>
      </c>
      <c r="B6098" s="2" t="s">
        <v>41575</v>
      </c>
      <c r="C6098" s="2" t="s">
        <v>158</v>
      </c>
      <c r="D6098" s="2" t="s">
        <v>7289</v>
      </c>
      <c r="E6098" s="2" t="s">
        <v>41576</v>
      </c>
      <c r="F6098" s="2" t="s">
        <v>41577</v>
      </c>
      <c r="G6098" s="2" t="s">
        <v>3784</v>
      </c>
      <c r="H6098" s="2" t="s">
        <v>41578</v>
      </c>
      <c r="I6098" s="2" t="s">
        <v>41579</v>
      </c>
      <c r="J6098" s="3" t="s">
        <v>41580</v>
      </c>
      <c r="K6098" s="4">
        <v>44597</v>
      </c>
      <c r="L6098" s="3" t="s">
        <v>41581</v>
      </c>
    </row>
    <row r="6099" spans="1:12" x14ac:dyDescent="0.2">
      <c r="A6099" s="1">
        <v>6098</v>
      </c>
      <c r="B6099" s="2" t="s">
        <v>41582</v>
      </c>
      <c r="C6099" s="2" t="s">
        <v>7153</v>
      </c>
      <c r="D6099" s="2" t="s">
        <v>21303</v>
      </c>
      <c r="E6099" s="2" t="s">
        <v>41583</v>
      </c>
      <c r="F6099" s="2" t="s">
        <v>41584</v>
      </c>
      <c r="G6099" s="2" t="s">
        <v>3591</v>
      </c>
      <c r="H6099" s="2" t="s">
        <v>41585</v>
      </c>
      <c r="I6099" s="2" t="s">
        <v>41586</v>
      </c>
      <c r="J6099" s="3" t="s">
        <v>41587</v>
      </c>
      <c r="K6099" s="4">
        <v>44189</v>
      </c>
      <c r="L6099" s="3" t="s">
        <v>41588</v>
      </c>
    </row>
    <row r="6100" spans="1:12" x14ac:dyDescent="0.2">
      <c r="A6100" s="1">
        <v>6099</v>
      </c>
      <c r="B6100" s="2" t="s">
        <v>41589</v>
      </c>
      <c r="C6100" s="2" t="s">
        <v>473</v>
      </c>
      <c r="D6100" s="2" t="s">
        <v>8383</v>
      </c>
      <c r="E6100" s="2" t="s">
        <v>41590</v>
      </c>
      <c r="F6100" s="2" t="s">
        <v>41591</v>
      </c>
      <c r="G6100" s="2" t="s">
        <v>200</v>
      </c>
      <c r="H6100" s="2" t="s">
        <v>41592</v>
      </c>
      <c r="I6100" s="2" t="s">
        <v>41593</v>
      </c>
      <c r="J6100" s="3" t="s">
        <v>41594</v>
      </c>
      <c r="K6100" s="4">
        <v>44109</v>
      </c>
      <c r="L6100" s="3" t="s">
        <v>41595</v>
      </c>
    </row>
    <row r="6101" spans="1:12" x14ac:dyDescent="0.2">
      <c r="A6101" s="1">
        <v>6100</v>
      </c>
      <c r="B6101" s="2" t="s">
        <v>41596</v>
      </c>
      <c r="C6101" s="2" t="s">
        <v>8649</v>
      </c>
      <c r="D6101" s="2" t="s">
        <v>4790</v>
      </c>
      <c r="E6101" s="2" t="s">
        <v>41597</v>
      </c>
      <c r="F6101" s="2" t="s">
        <v>41598</v>
      </c>
      <c r="G6101" s="2" t="s">
        <v>311</v>
      </c>
      <c r="H6101" s="2" t="s">
        <v>41599</v>
      </c>
      <c r="I6101" s="2" t="s">
        <v>41600</v>
      </c>
      <c r="J6101" s="3" t="s">
        <v>41601</v>
      </c>
      <c r="K6101" s="4">
        <v>43843</v>
      </c>
      <c r="L6101" s="3" t="s">
        <v>41602</v>
      </c>
    </row>
    <row r="6102" spans="1:12" x14ac:dyDescent="0.2">
      <c r="A6102" s="1">
        <v>6101</v>
      </c>
      <c r="B6102" s="2" t="s">
        <v>41603</v>
      </c>
      <c r="C6102" s="2" t="s">
        <v>7728</v>
      </c>
      <c r="D6102" s="2" t="s">
        <v>4680</v>
      </c>
      <c r="E6102" s="2" t="s">
        <v>41604</v>
      </c>
      <c r="F6102" s="2" t="s">
        <v>41605</v>
      </c>
      <c r="G6102" s="2" t="s">
        <v>2487</v>
      </c>
      <c r="H6102" s="2" t="s">
        <v>41606</v>
      </c>
      <c r="I6102" s="2" t="s">
        <v>41607</v>
      </c>
      <c r="J6102" s="3" t="s">
        <v>41608</v>
      </c>
      <c r="K6102" s="4">
        <v>44399</v>
      </c>
      <c r="L6102" s="3" t="s">
        <v>28225</v>
      </c>
    </row>
    <row r="6103" spans="1:12" x14ac:dyDescent="0.2">
      <c r="A6103" s="1">
        <v>6102</v>
      </c>
      <c r="B6103" s="2" t="s">
        <v>41609</v>
      </c>
      <c r="C6103" s="2" t="s">
        <v>9112</v>
      </c>
      <c r="D6103" s="2" t="s">
        <v>10989</v>
      </c>
      <c r="E6103" s="2" t="s">
        <v>41610</v>
      </c>
      <c r="F6103" s="2" t="s">
        <v>41611</v>
      </c>
      <c r="G6103" s="2" t="s">
        <v>5328</v>
      </c>
      <c r="H6103" s="2" t="s">
        <v>41612</v>
      </c>
      <c r="I6103" s="2" t="s">
        <v>41613</v>
      </c>
      <c r="J6103" s="3" t="s">
        <v>41614</v>
      </c>
      <c r="K6103" s="4">
        <v>44595</v>
      </c>
      <c r="L6103" s="3" t="s">
        <v>41615</v>
      </c>
    </row>
    <row r="6104" spans="1:12" x14ac:dyDescent="0.2">
      <c r="A6104" s="1">
        <v>6103</v>
      </c>
      <c r="B6104" s="2" t="s">
        <v>41616</v>
      </c>
      <c r="C6104" s="2" t="s">
        <v>6372</v>
      </c>
      <c r="D6104" s="2" t="s">
        <v>4559</v>
      </c>
      <c r="E6104" s="2" t="s">
        <v>31525</v>
      </c>
      <c r="F6104" s="2" t="s">
        <v>41617</v>
      </c>
      <c r="G6104" s="2" t="s">
        <v>17591</v>
      </c>
      <c r="H6104" s="2" t="s">
        <v>41618</v>
      </c>
      <c r="I6104" s="2" t="s">
        <v>41619</v>
      </c>
      <c r="J6104" s="3" t="s">
        <v>41620</v>
      </c>
      <c r="K6104" s="4">
        <v>44376</v>
      </c>
      <c r="L6104" s="3" t="s">
        <v>41621</v>
      </c>
    </row>
    <row r="6105" spans="1:12" x14ac:dyDescent="0.2">
      <c r="A6105" s="1">
        <v>6104</v>
      </c>
      <c r="B6105" s="2" t="s">
        <v>41622</v>
      </c>
      <c r="C6105" s="2" t="s">
        <v>5076</v>
      </c>
      <c r="D6105" s="2" t="s">
        <v>3499</v>
      </c>
      <c r="E6105" s="2" t="s">
        <v>41623</v>
      </c>
      <c r="F6105" s="2" t="s">
        <v>7603</v>
      </c>
      <c r="G6105" s="2" t="s">
        <v>1730</v>
      </c>
      <c r="H6105" s="2" t="s">
        <v>41624</v>
      </c>
      <c r="I6105" s="2">
        <f>1-513-642-4682</f>
        <v>-5836</v>
      </c>
      <c r="J6105" s="3" t="s">
        <v>41625</v>
      </c>
      <c r="K6105" s="4">
        <v>44574</v>
      </c>
      <c r="L6105" s="3" t="s">
        <v>41626</v>
      </c>
    </row>
    <row r="6106" spans="1:12" x14ac:dyDescent="0.2">
      <c r="A6106" s="1">
        <v>6105</v>
      </c>
      <c r="B6106" s="2" t="s">
        <v>41627</v>
      </c>
      <c r="C6106" s="2" t="s">
        <v>1921</v>
      </c>
      <c r="D6106" s="2" t="s">
        <v>2841</v>
      </c>
      <c r="E6106" s="2" t="s">
        <v>41628</v>
      </c>
      <c r="F6106" s="2" t="s">
        <v>41629</v>
      </c>
      <c r="G6106" s="2" t="s">
        <v>741</v>
      </c>
      <c r="H6106" s="2" t="s">
        <v>41630</v>
      </c>
      <c r="I6106" s="2" t="s">
        <v>41631</v>
      </c>
      <c r="J6106" s="3" t="s">
        <v>41632</v>
      </c>
      <c r="K6106" s="4">
        <v>44313</v>
      </c>
      <c r="L6106" s="3" t="s">
        <v>17098</v>
      </c>
    </row>
    <row r="6107" spans="1:12" x14ac:dyDescent="0.2">
      <c r="A6107" s="1">
        <v>6106</v>
      </c>
      <c r="B6107" s="2" t="s">
        <v>41633</v>
      </c>
      <c r="C6107" s="2" t="s">
        <v>648</v>
      </c>
      <c r="D6107" s="2" t="s">
        <v>1184</v>
      </c>
      <c r="E6107" s="2" t="s">
        <v>41634</v>
      </c>
      <c r="F6107" s="2" t="s">
        <v>41635</v>
      </c>
      <c r="G6107" s="2" t="s">
        <v>520</v>
      </c>
      <c r="H6107" s="2" t="s">
        <v>41636</v>
      </c>
      <c r="I6107" s="2">
        <v>9349122054</v>
      </c>
      <c r="J6107" s="3" t="s">
        <v>41637</v>
      </c>
      <c r="K6107" s="4">
        <v>44538</v>
      </c>
      <c r="L6107" s="3" t="s">
        <v>41638</v>
      </c>
    </row>
    <row r="6108" spans="1:12" x14ac:dyDescent="0.2">
      <c r="A6108" s="1">
        <v>6107</v>
      </c>
      <c r="B6108" s="2" t="s">
        <v>41639</v>
      </c>
      <c r="C6108" s="2" t="s">
        <v>2094</v>
      </c>
      <c r="D6108" s="2" t="s">
        <v>6364</v>
      </c>
      <c r="E6108" s="2" t="s">
        <v>41640</v>
      </c>
      <c r="F6108" s="2" t="s">
        <v>41641</v>
      </c>
      <c r="G6108" s="2" t="s">
        <v>3396</v>
      </c>
      <c r="H6108" s="2" t="s">
        <v>41642</v>
      </c>
      <c r="I6108" s="2" t="s">
        <v>41643</v>
      </c>
      <c r="J6108" s="3" t="s">
        <v>41644</v>
      </c>
      <c r="K6108" s="4">
        <v>44155</v>
      </c>
      <c r="L6108" s="3" t="s">
        <v>41645</v>
      </c>
    </row>
    <row r="6109" spans="1:12" x14ac:dyDescent="0.2">
      <c r="A6109" s="1">
        <v>6108</v>
      </c>
      <c r="B6109" s="2" t="s">
        <v>41646</v>
      </c>
      <c r="C6109" s="2" t="s">
        <v>2123</v>
      </c>
      <c r="D6109" s="2" t="s">
        <v>2591</v>
      </c>
      <c r="E6109" s="2" t="s">
        <v>41647</v>
      </c>
      <c r="F6109" s="2" t="s">
        <v>41648</v>
      </c>
      <c r="G6109" s="2" t="s">
        <v>2728</v>
      </c>
      <c r="H6109" s="2" t="s">
        <v>41649</v>
      </c>
      <c r="I6109" s="2" t="s">
        <v>41650</v>
      </c>
      <c r="J6109" s="3" t="s">
        <v>41651</v>
      </c>
      <c r="K6109" s="4">
        <v>43838</v>
      </c>
      <c r="L6109" s="3" t="s">
        <v>41652</v>
      </c>
    </row>
    <row r="6110" spans="1:12" x14ac:dyDescent="0.2">
      <c r="A6110" s="1">
        <v>6109</v>
      </c>
      <c r="B6110" s="2" t="s">
        <v>41653</v>
      </c>
      <c r="C6110" s="2" t="s">
        <v>1360</v>
      </c>
      <c r="D6110" s="2" t="s">
        <v>33462</v>
      </c>
      <c r="E6110" s="2" t="s">
        <v>41654</v>
      </c>
      <c r="F6110" s="2" t="s">
        <v>41655</v>
      </c>
      <c r="G6110" s="2" t="s">
        <v>1801</v>
      </c>
      <c r="H6110" s="2" t="s">
        <v>41656</v>
      </c>
      <c r="I6110" s="2" t="s">
        <v>41657</v>
      </c>
      <c r="J6110" s="3" t="s">
        <v>41658</v>
      </c>
      <c r="K6110" s="4">
        <v>44644</v>
      </c>
      <c r="L6110" s="3" t="s">
        <v>41659</v>
      </c>
    </row>
    <row r="6111" spans="1:12" x14ac:dyDescent="0.2">
      <c r="A6111" s="1">
        <v>6110</v>
      </c>
      <c r="B6111" s="2" t="s">
        <v>41660</v>
      </c>
      <c r="C6111" s="2" t="s">
        <v>22755</v>
      </c>
      <c r="D6111" s="2" t="s">
        <v>668</v>
      </c>
      <c r="E6111" s="2" t="s">
        <v>41661</v>
      </c>
      <c r="F6111" s="2" t="s">
        <v>124</v>
      </c>
      <c r="G6111" s="2" t="s">
        <v>4281</v>
      </c>
      <c r="H6111" s="2" t="s">
        <v>41662</v>
      </c>
      <c r="I6111" s="2" t="s">
        <v>41663</v>
      </c>
      <c r="J6111" s="3" t="s">
        <v>41664</v>
      </c>
      <c r="K6111" s="4">
        <v>44084</v>
      </c>
      <c r="L6111" s="3" t="s">
        <v>41665</v>
      </c>
    </row>
    <row r="6112" spans="1:12" x14ac:dyDescent="0.2">
      <c r="A6112" s="1">
        <v>6111</v>
      </c>
      <c r="B6112" s="2" t="s">
        <v>41666</v>
      </c>
      <c r="C6112" s="2" t="s">
        <v>6291</v>
      </c>
      <c r="D6112" s="2" t="s">
        <v>6139</v>
      </c>
      <c r="E6112" s="2" t="s">
        <v>41667</v>
      </c>
      <c r="F6112" s="2" t="s">
        <v>41668</v>
      </c>
      <c r="G6112" s="2" t="s">
        <v>6142</v>
      </c>
      <c r="H6112" s="2" t="s">
        <v>41669</v>
      </c>
      <c r="I6112" s="2" t="s">
        <v>41670</v>
      </c>
      <c r="J6112" s="3" t="s">
        <v>41671</v>
      </c>
      <c r="K6112" s="4">
        <v>44194</v>
      </c>
      <c r="L6112" s="3" t="s">
        <v>41672</v>
      </c>
    </row>
    <row r="6113" spans="1:12" x14ac:dyDescent="0.2">
      <c r="A6113" s="1">
        <v>6112</v>
      </c>
      <c r="B6113" s="2" t="s">
        <v>41673</v>
      </c>
      <c r="C6113" s="2" t="s">
        <v>2459</v>
      </c>
      <c r="D6113" s="2" t="s">
        <v>1109</v>
      </c>
      <c r="E6113" s="2" t="s">
        <v>41674</v>
      </c>
      <c r="F6113" s="2" t="s">
        <v>41675</v>
      </c>
      <c r="G6113" s="2" t="s">
        <v>696</v>
      </c>
      <c r="H6113" s="2" t="s">
        <v>41676</v>
      </c>
      <c r="I6113" s="2" t="s">
        <v>41677</v>
      </c>
      <c r="J6113" s="3" t="s">
        <v>41678</v>
      </c>
      <c r="K6113" s="4">
        <v>44402</v>
      </c>
      <c r="L6113" s="3" t="s">
        <v>41679</v>
      </c>
    </row>
    <row r="6114" spans="1:12" x14ac:dyDescent="0.2">
      <c r="A6114" s="1">
        <v>6113</v>
      </c>
      <c r="B6114" s="2" t="s">
        <v>41680</v>
      </c>
      <c r="C6114" s="2" t="s">
        <v>365</v>
      </c>
      <c r="D6114" s="2" t="s">
        <v>3752</v>
      </c>
      <c r="E6114" s="2" t="s">
        <v>41681</v>
      </c>
      <c r="F6114" s="2" t="s">
        <v>41682</v>
      </c>
      <c r="G6114" s="2" t="s">
        <v>3302</v>
      </c>
      <c r="H6114" s="2" t="s">
        <v>41683</v>
      </c>
      <c r="I6114" s="2" t="s">
        <v>41684</v>
      </c>
      <c r="J6114" s="3" t="s">
        <v>41685</v>
      </c>
      <c r="K6114" s="4">
        <v>44509</v>
      </c>
      <c r="L6114" s="3" t="s">
        <v>41686</v>
      </c>
    </row>
    <row r="6115" spans="1:12" x14ac:dyDescent="0.2">
      <c r="A6115" s="1">
        <v>6114</v>
      </c>
      <c r="B6115" s="2" t="s">
        <v>41687</v>
      </c>
      <c r="C6115" s="2" t="s">
        <v>4359</v>
      </c>
      <c r="D6115" s="2" t="s">
        <v>38065</v>
      </c>
      <c r="E6115" s="2" t="s">
        <v>41688</v>
      </c>
      <c r="F6115" s="2" t="s">
        <v>41689</v>
      </c>
      <c r="G6115" s="2" t="s">
        <v>1702</v>
      </c>
      <c r="H6115" s="2" t="s">
        <v>41690</v>
      </c>
      <c r="I6115" s="2" t="s">
        <v>41691</v>
      </c>
      <c r="J6115" s="3" t="s">
        <v>41692</v>
      </c>
      <c r="K6115" s="4">
        <v>44171</v>
      </c>
      <c r="L6115" s="3" t="s">
        <v>41693</v>
      </c>
    </row>
    <row r="6116" spans="1:12" x14ac:dyDescent="0.2">
      <c r="A6116" s="1">
        <v>6115</v>
      </c>
      <c r="B6116" s="2" t="s">
        <v>41694</v>
      </c>
      <c r="C6116" s="2" t="s">
        <v>2502</v>
      </c>
      <c r="D6116" s="2" t="s">
        <v>1644</v>
      </c>
      <c r="E6116" s="2" t="s">
        <v>41695</v>
      </c>
      <c r="F6116" s="2" t="s">
        <v>41696</v>
      </c>
      <c r="G6116" s="2" t="s">
        <v>3055</v>
      </c>
      <c r="H6116" s="2" t="s">
        <v>41697</v>
      </c>
      <c r="I6116" s="2" t="s">
        <v>41698</v>
      </c>
      <c r="J6116" s="3" t="s">
        <v>41699</v>
      </c>
      <c r="K6116" s="4">
        <v>43840</v>
      </c>
      <c r="L6116" s="3" t="s">
        <v>41700</v>
      </c>
    </row>
    <row r="6117" spans="1:12" x14ac:dyDescent="0.2">
      <c r="A6117" s="1">
        <v>6116</v>
      </c>
      <c r="B6117" s="2" t="s">
        <v>41701</v>
      </c>
      <c r="C6117" s="2" t="s">
        <v>2924</v>
      </c>
      <c r="D6117" s="2" t="s">
        <v>3183</v>
      </c>
      <c r="E6117" s="2" t="s">
        <v>41702</v>
      </c>
      <c r="F6117" s="2" t="s">
        <v>41703</v>
      </c>
      <c r="G6117" s="2" t="s">
        <v>705</v>
      </c>
      <c r="H6117" s="2">
        <f>1-880-918-2856</f>
        <v>-4653</v>
      </c>
      <c r="I6117" s="2" t="s">
        <v>41704</v>
      </c>
      <c r="J6117" s="3" t="s">
        <v>41705</v>
      </c>
      <c r="K6117" s="4">
        <v>44525</v>
      </c>
      <c r="L6117" s="3" t="s">
        <v>41706</v>
      </c>
    </row>
    <row r="6118" spans="1:12" x14ac:dyDescent="0.2">
      <c r="A6118" s="1">
        <v>6117</v>
      </c>
      <c r="B6118" s="2" t="s">
        <v>41707</v>
      </c>
      <c r="C6118" s="2" t="s">
        <v>4838</v>
      </c>
      <c r="D6118" s="2" t="s">
        <v>12036</v>
      </c>
      <c r="E6118" s="2" t="s">
        <v>9675</v>
      </c>
      <c r="F6118" s="2" t="s">
        <v>41708</v>
      </c>
      <c r="G6118" s="2" t="s">
        <v>3271</v>
      </c>
      <c r="H6118" s="2" t="s">
        <v>41709</v>
      </c>
      <c r="I6118" s="2" t="s">
        <v>41710</v>
      </c>
      <c r="J6118" s="3" t="s">
        <v>41711</v>
      </c>
      <c r="K6118" s="4">
        <v>44010</v>
      </c>
      <c r="L6118" s="3" t="s">
        <v>41712</v>
      </c>
    </row>
    <row r="6119" spans="1:12" x14ac:dyDescent="0.2">
      <c r="A6119" s="1">
        <v>6118</v>
      </c>
      <c r="B6119" s="2" t="s">
        <v>41713</v>
      </c>
      <c r="C6119" s="2" t="s">
        <v>1938</v>
      </c>
      <c r="D6119" s="2" t="s">
        <v>1709</v>
      </c>
      <c r="E6119" s="2" t="s">
        <v>41714</v>
      </c>
      <c r="F6119" s="2" t="s">
        <v>41715</v>
      </c>
      <c r="G6119" s="2" t="s">
        <v>4345</v>
      </c>
      <c r="H6119" s="2" t="s">
        <v>41716</v>
      </c>
      <c r="I6119" s="2" t="s">
        <v>41717</v>
      </c>
      <c r="J6119" s="3" t="s">
        <v>41718</v>
      </c>
      <c r="K6119" s="4">
        <v>44152</v>
      </c>
      <c r="L6119" s="3" t="s">
        <v>41719</v>
      </c>
    </row>
    <row r="6120" spans="1:12" x14ac:dyDescent="0.2">
      <c r="A6120" s="1">
        <v>6119</v>
      </c>
      <c r="B6120" s="2" t="s">
        <v>41720</v>
      </c>
      <c r="C6120" s="2" t="s">
        <v>2057</v>
      </c>
      <c r="D6120" s="2" t="s">
        <v>13732</v>
      </c>
      <c r="E6120" s="2" t="s">
        <v>41721</v>
      </c>
      <c r="F6120" s="2" t="s">
        <v>41722</v>
      </c>
      <c r="G6120" s="2" t="s">
        <v>760</v>
      </c>
      <c r="H6120" s="2" t="s">
        <v>41723</v>
      </c>
      <c r="I6120" s="2" t="s">
        <v>41724</v>
      </c>
      <c r="J6120" s="3" t="s">
        <v>41725</v>
      </c>
      <c r="K6120" s="4">
        <v>44467</v>
      </c>
      <c r="L6120" s="3" t="s">
        <v>41726</v>
      </c>
    </row>
    <row r="6121" spans="1:12" x14ac:dyDescent="0.2">
      <c r="A6121" s="1">
        <v>6120</v>
      </c>
      <c r="B6121" s="2" t="s">
        <v>41727</v>
      </c>
      <c r="C6121" s="2" t="s">
        <v>1417</v>
      </c>
      <c r="D6121" s="2" t="s">
        <v>10358</v>
      </c>
      <c r="E6121" s="2" t="s">
        <v>41728</v>
      </c>
      <c r="F6121" s="2" t="s">
        <v>41729</v>
      </c>
      <c r="G6121" s="2" t="s">
        <v>3568</v>
      </c>
      <c r="H6121" s="2" t="s">
        <v>41730</v>
      </c>
      <c r="I6121" s="2" t="s">
        <v>41731</v>
      </c>
      <c r="J6121" s="3" t="s">
        <v>41732</v>
      </c>
      <c r="K6121" s="4">
        <v>44414</v>
      </c>
      <c r="L6121" s="3" t="s">
        <v>41733</v>
      </c>
    </row>
    <row r="6122" spans="1:12" x14ac:dyDescent="0.2">
      <c r="A6122" s="1">
        <v>6121</v>
      </c>
      <c r="B6122" s="2" t="s">
        <v>41734</v>
      </c>
      <c r="C6122" s="2" t="s">
        <v>9150</v>
      </c>
      <c r="D6122" s="2" t="s">
        <v>8044</v>
      </c>
      <c r="E6122" s="2" t="s">
        <v>41735</v>
      </c>
      <c r="F6122" s="2" t="s">
        <v>41736</v>
      </c>
      <c r="G6122" s="2" t="s">
        <v>1178</v>
      </c>
      <c r="H6122" s="2" t="s">
        <v>41737</v>
      </c>
      <c r="I6122" s="2" t="s">
        <v>41738</v>
      </c>
      <c r="J6122" s="3" t="s">
        <v>41739</v>
      </c>
      <c r="K6122" s="4">
        <v>44267</v>
      </c>
      <c r="L6122" s="3" t="s">
        <v>41740</v>
      </c>
    </row>
    <row r="6123" spans="1:12" x14ac:dyDescent="0.2">
      <c r="A6123" s="1">
        <v>6122</v>
      </c>
      <c r="B6123" s="2" t="s">
        <v>41741</v>
      </c>
      <c r="C6123" s="2" t="s">
        <v>6463</v>
      </c>
      <c r="D6123" s="2" t="s">
        <v>7214</v>
      </c>
      <c r="E6123" s="2" t="s">
        <v>41742</v>
      </c>
      <c r="F6123" s="2" t="s">
        <v>41743</v>
      </c>
      <c r="G6123" s="2" t="s">
        <v>1665</v>
      </c>
      <c r="H6123" s="2" t="s">
        <v>41744</v>
      </c>
      <c r="I6123" s="2" t="s">
        <v>41745</v>
      </c>
      <c r="J6123" s="3" t="s">
        <v>41746</v>
      </c>
      <c r="K6123" s="4">
        <v>44047</v>
      </c>
      <c r="L6123" s="3" t="s">
        <v>33064</v>
      </c>
    </row>
    <row r="6124" spans="1:12" x14ac:dyDescent="0.2">
      <c r="A6124" s="1">
        <v>6123</v>
      </c>
      <c r="B6124" s="2" t="s">
        <v>41747</v>
      </c>
      <c r="C6124" s="2" t="s">
        <v>4145</v>
      </c>
      <c r="D6124" s="2" t="s">
        <v>1426</v>
      </c>
      <c r="E6124" s="2" t="s">
        <v>41748</v>
      </c>
      <c r="F6124" s="2" t="s">
        <v>41749</v>
      </c>
      <c r="G6124" s="2" t="s">
        <v>1346</v>
      </c>
      <c r="H6124" s="2" t="s">
        <v>41750</v>
      </c>
      <c r="I6124" s="2" t="s">
        <v>41751</v>
      </c>
      <c r="J6124" s="3" t="s">
        <v>41752</v>
      </c>
      <c r="K6124" s="4">
        <v>44026</v>
      </c>
      <c r="L6124" s="3" t="s">
        <v>38960</v>
      </c>
    </row>
    <row r="6125" spans="1:12" x14ac:dyDescent="0.2">
      <c r="A6125" s="1">
        <v>6124</v>
      </c>
      <c r="B6125" s="2" t="s">
        <v>41753</v>
      </c>
      <c r="C6125" s="2" t="s">
        <v>17315</v>
      </c>
      <c r="D6125" s="2" t="s">
        <v>9278</v>
      </c>
      <c r="E6125" s="2" t="s">
        <v>41754</v>
      </c>
      <c r="F6125" s="2" t="s">
        <v>41755</v>
      </c>
      <c r="G6125" s="2" t="s">
        <v>2127</v>
      </c>
      <c r="H6125" s="2" t="s">
        <v>41756</v>
      </c>
      <c r="I6125" s="2" t="s">
        <v>41757</v>
      </c>
      <c r="J6125" s="3" t="s">
        <v>41758</v>
      </c>
      <c r="K6125" s="4">
        <v>44304</v>
      </c>
      <c r="L6125" s="3" t="s">
        <v>7794</v>
      </c>
    </row>
    <row r="6126" spans="1:12" x14ac:dyDescent="0.2">
      <c r="A6126" s="1">
        <v>6125</v>
      </c>
      <c r="B6126" s="2" t="s">
        <v>41759</v>
      </c>
      <c r="C6126" s="2" t="s">
        <v>2021</v>
      </c>
      <c r="D6126" s="2" t="s">
        <v>879</v>
      </c>
      <c r="E6126" s="2" t="s">
        <v>41760</v>
      </c>
      <c r="F6126" s="2" t="s">
        <v>41761</v>
      </c>
      <c r="G6126" s="2" t="s">
        <v>5858</v>
      </c>
      <c r="H6126" s="2" t="s">
        <v>41762</v>
      </c>
      <c r="I6126" s="2" t="s">
        <v>41763</v>
      </c>
      <c r="J6126" s="3" t="s">
        <v>41764</v>
      </c>
      <c r="K6126" s="4">
        <v>44419</v>
      </c>
      <c r="L6126" s="3" t="s">
        <v>41765</v>
      </c>
    </row>
    <row r="6127" spans="1:12" x14ac:dyDescent="0.2">
      <c r="A6127" s="1">
        <v>6126</v>
      </c>
      <c r="B6127" s="2" t="s">
        <v>41766</v>
      </c>
      <c r="C6127" s="2" t="s">
        <v>7167</v>
      </c>
      <c r="D6127" s="2" t="s">
        <v>17967</v>
      </c>
      <c r="E6127" s="2" t="s">
        <v>41767</v>
      </c>
      <c r="F6127" s="2" t="s">
        <v>41768</v>
      </c>
      <c r="G6127" s="2" t="s">
        <v>530</v>
      </c>
      <c r="H6127" s="2" t="s">
        <v>41769</v>
      </c>
      <c r="I6127" s="2" t="s">
        <v>41770</v>
      </c>
      <c r="J6127" s="3" t="s">
        <v>41771</v>
      </c>
      <c r="K6127" s="4">
        <v>44211</v>
      </c>
      <c r="L6127" s="3" t="s">
        <v>41772</v>
      </c>
    </row>
    <row r="6128" spans="1:12" x14ac:dyDescent="0.2">
      <c r="A6128" s="1">
        <v>6127</v>
      </c>
      <c r="B6128" s="2" t="s">
        <v>41773</v>
      </c>
      <c r="C6128" s="2" t="s">
        <v>383</v>
      </c>
      <c r="D6128" s="2" t="s">
        <v>7326</v>
      </c>
      <c r="E6128" s="2" t="s">
        <v>41774</v>
      </c>
      <c r="F6128" s="2" t="s">
        <v>41775</v>
      </c>
      <c r="G6128" s="2" t="s">
        <v>27</v>
      </c>
      <c r="H6128" s="2" t="s">
        <v>41776</v>
      </c>
      <c r="I6128" s="2">
        <v>1888011391</v>
      </c>
      <c r="J6128" s="3" t="s">
        <v>41777</v>
      </c>
      <c r="K6128" s="4">
        <v>44375</v>
      </c>
      <c r="L6128" s="3" t="s">
        <v>41778</v>
      </c>
    </row>
    <row r="6129" spans="1:12" x14ac:dyDescent="0.2">
      <c r="A6129" s="1">
        <v>6128</v>
      </c>
      <c r="B6129" s="2" t="s">
        <v>41779</v>
      </c>
      <c r="C6129" s="2" t="s">
        <v>4023</v>
      </c>
      <c r="D6129" s="2" t="s">
        <v>2760</v>
      </c>
      <c r="E6129" s="2" t="s">
        <v>41780</v>
      </c>
      <c r="F6129" s="2" t="s">
        <v>41781</v>
      </c>
      <c r="G6129" s="2" t="s">
        <v>108</v>
      </c>
      <c r="H6129" s="2" t="s">
        <v>41782</v>
      </c>
      <c r="I6129" s="2" t="s">
        <v>41783</v>
      </c>
      <c r="J6129" s="3" t="s">
        <v>41784</v>
      </c>
      <c r="K6129" s="4">
        <v>43904</v>
      </c>
      <c r="L6129" s="3" t="s">
        <v>41785</v>
      </c>
    </row>
    <row r="6130" spans="1:12" x14ac:dyDescent="0.2">
      <c r="A6130" s="1">
        <v>6129</v>
      </c>
      <c r="B6130" s="2" t="s">
        <v>41786</v>
      </c>
      <c r="C6130" s="2" t="s">
        <v>7012</v>
      </c>
      <c r="D6130" s="2" t="s">
        <v>3709</v>
      </c>
      <c r="E6130" s="2" t="s">
        <v>41787</v>
      </c>
      <c r="F6130" s="2" t="s">
        <v>41788</v>
      </c>
      <c r="G6130" s="2" t="s">
        <v>2859</v>
      </c>
      <c r="H6130" s="2" t="s">
        <v>41789</v>
      </c>
      <c r="I6130" s="2" t="s">
        <v>41790</v>
      </c>
      <c r="J6130" s="3" t="s">
        <v>41791</v>
      </c>
      <c r="K6130" s="4">
        <v>44400</v>
      </c>
      <c r="L6130" s="3" t="s">
        <v>41792</v>
      </c>
    </row>
    <row r="6131" spans="1:12" x14ac:dyDescent="0.2">
      <c r="A6131" s="1">
        <v>6130</v>
      </c>
      <c r="B6131" s="2" t="s">
        <v>41793</v>
      </c>
      <c r="C6131" s="2" t="s">
        <v>7743</v>
      </c>
      <c r="D6131" s="2" t="s">
        <v>4741</v>
      </c>
      <c r="E6131" s="2" t="s">
        <v>41794</v>
      </c>
      <c r="F6131" s="2" t="s">
        <v>41795</v>
      </c>
      <c r="G6131" s="2" t="s">
        <v>1282</v>
      </c>
      <c r="H6131" s="2" t="s">
        <v>41796</v>
      </c>
      <c r="I6131" s="2" t="s">
        <v>41797</v>
      </c>
      <c r="J6131" s="3" t="s">
        <v>41798</v>
      </c>
      <c r="K6131" s="4">
        <v>44207</v>
      </c>
      <c r="L6131" s="3" t="s">
        <v>41799</v>
      </c>
    </row>
    <row r="6132" spans="1:12" x14ac:dyDescent="0.2">
      <c r="A6132" s="1">
        <v>6131</v>
      </c>
      <c r="B6132" s="2" t="s">
        <v>41800</v>
      </c>
      <c r="C6132" s="2" t="s">
        <v>8397</v>
      </c>
      <c r="D6132" s="2" t="s">
        <v>8080</v>
      </c>
      <c r="E6132" s="2" t="s">
        <v>41801</v>
      </c>
      <c r="F6132" s="2" t="s">
        <v>41802</v>
      </c>
      <c r="G6132" s="2" t="s">
        <v>901</v>
      </c>
      <c r="H6132" s="2" t="s">
        <v>41803</v>
      </c>
      <c r="I6132" s="2" t="s">
        <v>41804</v>
      </c>
      <c r="J6132" s="3" t="s">
        <v>41805</v>
      </c>
      <c r="K6132" s="4">
        <v>43907</v>
      </c>
      <c r="L6132" s="3" t="s">
        <v>38238</v>
      </c>
    </row>
    <row r="6133" spans="1:12" x14ac:dyDescent="0.2">
      <c r="A6133" s="1">
        <v>6132</v>
      </c>
      <c r="B6133" s="2" t="s">
        <v>41806</v>
      </c>
      <c r="C6133" s="2" t="s">
        <v>10851</v>
      </c>
      <c r="D6133" s="2" t="s">
        <v>13732</v>
      </c>
      <c r="E6133" s="2" t="s">
        <v>41807</v>
      </c>
      <c r="F6133" s="2" t="s">
        <v>7709</v>
      </c>
      <c r="G6133" s="2" t="s">
        <v>4149</v>
      </c>
      <c r="H6133" s="2" t="s">
        <v>41808</v>
      </c>
      <c r="I6133" s="2" t="s">
        <v>41809</v>
      </c>
      <c r="J6133" s="3" t="s">
        <v>41810</v>
      </c>
      <c r="K6133" s="4">
        <v>44643</v>
      </c>
      <c r="L6133" s="3" t="s">
        <v>41811</v>
      </c>
    </row>
    <row r="6134" spans="1:12" x14ac:dyDescent="0.2">
      <c r="A6134" s="1">
        <v>6133</v>
      </c>
      <c r="B6134" s="2" t="s">
        <v>41812</v>
      </c>
      <c r="C6134" s="2" t="s">
        <v>7488</v>
      </c>
      <c r="D6134" s="2" t="s">
        <v>8021</v>
      </c>
      <c r="E6134" s="2" t="s">
        <v>41813</v>
      </c>
      <c r="F6134" s="2" t="s">
        <v>41814</v>
      </c>
      <c r="G6134" s="2" t="s">
        <v>1618</v>
      </c>
      <c r="H6134" s="2" t="s">
        <v>41815</v>
      </c>
      <c r="I6134" s="2" t="s">
        <v>41816</v>
      </c>
      <c r="J6134" s="3" t="s">
        <v>41817</v>
      </c>
      <c r="K6134" s="4">
        <v>44397</v>
      </c>
      <c r="L6134" s="3" t="s">
        <v>41818</v>
      </c>
    </row>
    <row r="6135" spans="1:12" x14ac:dyDescent="0.2">
      <c r="A6135" s="1">
        <v>6134</v>
      </c>
      <c r="B6135" s="2" t="s">
        <v>41819</v>
      </c>
      <c r="C6135" s="2" t="s">
        <v>526</v>
      </c>
      <c r="D6135" s="2" t="s">
        <v>26775</v>
      </c>
      <c r="E6135" s="2" t="s">
        <v>41820</v>
      </c>
      <c r="F6135" s="2" t="s">
        <v>41821</v>
      </c>
      <c r="G6135" s="2" t="s">
        <v>901</v>
      </c>
      <c r="H6135" s="2">
        <f>1-138-683-3486</f>
        <v>-4306</v>
      </c>
      <c r="I6135" s="2" t="s">
        <v>41822</v>
      </c>
      <c r="J6135" s="3" t="s">
        <v>41823</v>
      </c>
      <c r="K6135" s="4">
        <v>44474</v>
      </c>
      <c r="L6135" s="3" t="s">
        <v>41824</v>
      </c>
    </row>
    <row r="6136" spans="1:12" x14ac:dyDescent="0.2">
      <c r="A6136" s="1">
        <v>6135</v>
      </c>
      <c r="B6136" s="2" t="s">
        <v>41825</v>
      </c>
      <c r="C6136" s="2" t="s">
        <v>2767</v>
      </c>
      <c r="D6136" s="2" t="s">
        <v>402</v>
      </c>
      <c r="E6136" s="2" t="s">
        <v>24070</v>
      </c>
      <c r="F6136" s="2" t="s">
        <v>41826</v>
      </c>
      <c r="G6136" s="2" t="s">
        <v>1506</v>
      </c>
      <c r="H6136" s="2" t="s">
        <v>41827</v>
      </c>
      <c r="I6136" s="2" t="s">
        <v>41828</v>
      </c>
      <c r="J6136" s="3" t="s">
        <v>41829</v>
      </c>
      <c r="K6136" s="4">
        <v>44119</v>
      </c>
      <c r="L6136" s="3" t="s">
        <v>41830</v>
      </c>
    </row>
    <row r="6137" spans="1:12" x14ac:dyDescent="0.2">
      <c r="A6137" s="1">
        <v>6136</v>
      </c>
      <c r="B6137" s="2" t="s">
        <v>41831</v>
      </c>
      <c r="C6137" s="2" t="s">
        <v>4055</v>
      </c>
      <c r="D6137" s="2" t="s">
        <v>11721</v>
      </c>
      <c r="E6137" s="2" t="s">
        <v>41832</v>
      </c>
      <c r="F6137" s="2" t="s">
        <v>41833</v>
      </c>
      <c r="G6137" s="2" t="s">
        <v>54</v>
      </c>
      <c r="H6137" s="2" t="s">
        <v>41834</v>
      </c>
      <c r="I6137" s="2" t="s">
        <v>41835</v>
      </c>
      <c r="J6137" s="3" t="s">
        <v>41836</v>
      </c>
      <c r="K6137" s="4">
        <v>44710</v>
      </c>
      <c r="L6137" s="3" t="s">
        <v>41837</v>
      </c>
    </row>
    <row r="6138" spans="1:12" x14ac:dyDescent="0.2">
      <c r="A6138" s="1">
        <v>6137</v>
      </c>
      <c r="B6138" s="2" t="s">
        <v>41838</v>
      </c>
      <c r="C6138" s="2" t="s">
        <v>5936</v>
      </c>
      <c r="D6138" s="2" t="s">
        <v>11499</v>
      </c>
      <c r="E6138" s="2" t="s">
        <v>41839</v>
      </c>
      <c r="F6138" s="2" t="s">
        <v>41840</v>
      </c>
      <c r="G6138" s="2" t="s">
        <v>1148</v>
      </c>
      <c r="H6138" s="2" t="s">
        <v>41841</v>
      </c>
      <c r="I6138" s="2" t="s">
        <v>41842</v>
      </c>
      <c r="J6138" s="3" t="s">
        <v>41843</v>
      </c>
      <c r="K6138" s="4">
        <v>44239</v>
      </c>
      <c r="L6138" s="3" t="s">
        <v>41844</v>
      </c>
    </row>
    <row r="6139" spans="1:12" x14ac:dyDescent="0.2">
      <c r="A6139" s="1">
        <v>6138</v>
      </c>
      <c r="B6139" s="2" t="s">
        <v>41845</v>
      </c>
      <c r="C6139" s="2" t="s">
        <v>253</v>
      </c>
      <c r="D6139" s="2" t="s">
        <v>24</v>
      </c>
      <c r="E6139" s="2" t="s">
        <v>41846</v>
      </c>
      <c r="F6139" s="2" t="s">
        <v>41847</v>
      </c>
      <c r="G6139" s="2" t="s">
        <v>4778</v>
      </c>
      <c r="H6139" s="2" t="s">
        <v>41848</v>
      </c>
      <c r="I6139" s="2" t="s">
        <v>41849</v>
      </c>
      <c r="J6139" s="3" t="s">
        <v>41850</v>
      </c>
      <c r="K6139" s="4">
        <v>44541</v>
      </c>
      <c r="L6139" s="3" t="s">
        <v>41851</v>
      </c>
    </row>
    <row r="6140" spans="1:12" x14ac:dyDescent="0.2">
      <c r="A6140" s="1">
        <v>6139</v>
      </c>
      <c r="B6140" s="2" t="s">
        <v>41852</v>
      </c>
      <c r="C6140" s="2" t="s">
        <v>3317</v>
      </c>
      <c r="D6140" s="2" t="s">
        <v>14637</v>
      </c>
      <c r="E6140" s="2" t="s">
        <v>28469</v>
      </c>
      <c r="F6140" s="2" t="s">
        <v>27073</v>
      </c>
      <c r="G6140" s="2" t="s">
        <v>3623</v>
      </c>
      <c r="H6140" s="2" t="s">
        <v>41853</v>
      </c>
      <c r="I6140" s="2" t="s">
        <v>41854</v>
      </c>
      <c r="J6140" s="3" t="s">
        <v>41855</v>
      </c>
      <c r="K6140" s="4">
        <v>44087</v>
      </c>
      <c r="L6140" s="3" t="s">
        <v>41856</v>
      </c>
    </row>
    <row r="6141" spans="1:12" x14ac:dyDescent="0.2">
      <c r="A6141" s="1">
        <v>6140</v>
      </c>
      <c r="B6141" s="2" t="s">
        <v>41857</v>
      </c>
      <c r="C6141" s="2" t="s">
        <v>1227</v>
      </c>
      <c r="D6141" s="2" t="s">
        <v>9667</v>
      </c>
      <c r="E6141" s="2" t="s">
        <v>41858</v>
      </c>
      <c r="F6141" s="2" t="s">
        <v>41859</v>
      </c>
      <c r="G6141" s="2" t="s">
        <v>4808</v>
      </c>
      <c r="H6141" s="2" t="s">
        <v>41860</v>
      </c>
      <c r="I6141" s="2" t="s">
        <v>41861</v>
      </c>
      <c r="J6141" s="3" t="s">
        <v>41862</v>
      </c>
      <c r="K6141" s="4">
        <v>43899</v>
      </c>
      <c r="L6141" s="3" t="s">
        <v>15078</v>
      </c>
    </row>
    <row r="6142" spans="1:12" x14ac:dyDescent="0.2">
      <c r="A6142" s="1">
        <v>6141</v>
      </c>
      <c r="B6142" s="2" t="s">
        <v>41863</v>
      </c>
      <c r="C6142" s="2" t="s">
        <v>7608</v>
      </c>
      <c r="D6142" s="2" t="s">
        <v>308</v>
      </c>
      <c r="E6142" s="2" t="s">
        <v>18688</v>
      </c>
      <c r="F6142" s="2" t="s">
        <v>41864</v>
      </c>
      <c r="G6142" s="2" t="s">
        <v>6200</v>
      </c>
      <c r="H6142" s="2" t="s">
        <v>41865</v>
      </c>
      <c r="I6142" s="2" t="s">
        <v>41866</v>
      </c>
      <c r="J6142" s="3" t="s">
        <v>41867</v>
      </c>
      <c r="K6142" s="4">
        <v>44279</v>
      </c>
      <c r="L6142" s="3" t="s">
        <v>41868</v>
      </c>
    </row>
    <row r="6143" spans="1:12" x14ac:dyDescent="0.2">
      <c r="A6143" s="1">
        <v>6142</v>
      </c>
      <c r="B6143" s="2" t="s">
        <v>41869</v>
      </c>
      <c r="C6143" s="2" t="s">
        <v>784</v>
      </c>
      <c r="D6143" s="2" t="s">
        <v>4878</v>
      </c>
      <c r="E6143" s="2" t="s">
        <v>41870</v>
      </c>
      <c r="F6143" s="2" t="s">
        <v>41871</v>
      </c>
      <c r="G6143" s="2" t="s">
        <v>2216</v>
      </c>
      <c r="H6143" s="2" t="s">
        <v>41872</v>
      </c>
      <c r="I6143" s="2" t="s">
        <v>41873</v>
      </c>
      <c r="J6143" s="3" t="s">
        <v>41874</v>
      </c>
      <c r="K6143" s="4">
        <v>44501</v>
      </c>
      <c r="L6143" s="3" t="s">
        <v>41875</v>
      </c>
    </row>
    <row r="6144" spans="1:12" x14ac:dyDescent="0.2">
      <c r="A6144" s="1">
        <v>6143</v>
      </c>
      <c r="B6144" s="2" t="s">
        <v>41876</v>
      </c>
      <c r="C6144" s="2" t="s">
        <v>756</v>
      </c>
      <c r="D6144" s="2" t="s">
        <v>11436</v>
      </c>
      <c r="E6144" s="2" t="s">
        <v>41877</v>
      </c>
      <c r="F6144" s="2" t="s">
        <v>41878</v>
      </c>
      <c r="G6144" s="2" t="s">
        <v>17</v>
      </c>
      <c r="H6144" s="2" t="s">
        <v>41879</v>
      </c>
      <c r="I6144" s="2" t="s">
        <v>41880</v>
      </c>
      <c r="J6144" s="3" t="s">
        <v>41881</v>
      </c>
      <c r="K6144" s="4">
        <v>44377</v>
      </c>
      <c r="L6144" s="3" t="s">
        <v>41882</v>
      </c>
    </row>
    <row r="6145" spans="1:12" x14ac:dyDescent="0.2">
      <c r="A6145" s="1">
        <v>6144</v>
      </c>
      <c r="B6145" s="2" t="s">
        <v>41883</v>
      </c>
      <c r="C6145" s="2" t="s">
        <v>14302</v>
      </c>
      <c r="D6145" s="2" t="s">
        <v>11111</v>
      </c>
      <c r="E6145" s="2" t="s">
        <v>41884</v>
      </c>
      <c r="F6145" s="2" t="s">
        <v>41885</v>
      </c>
      <c r="G6145" s="2" t="s">
        <v>1489</v>
      </c>
      <c r="H6145" s="2" t="s">
        <v>41886</v>
      </c>
      <c r="I6145" s="2" t="s">
        <v>41887</v>
      </c>
      <c r="J6145" s="3" t="s">
        <v>41888</v>
      </c>
      <c r="K6145" s="4">
        <v>44278</v>
      </c>
      <c r="L6145" s="3" t="s">
        <v>41889</v>
      </c>
    </row>
    <row r="6146" spans="1:12" x14ac:dyDescent="0.2">
      <c r="A6146" s="1">
        <v>6145</v>
      </c>
      <c r="B6146" s="2" t="s">
        <v>41890</v>
      </c>
      <c r="C6146" s="2" t="s">
        <v>648</v>
      </c>
      <c r="D6146" s="2" t="s">
        <v>5585</v>
      </c>
      <c r="E6146" s="2" t="s">
        <v>32614</v>
      </c>
      <c r="F6146" s="2" t="s">
        <v>41891</v>
      </c>
      <c r="G6146" s="2" t="s">
        <v>1013</v>
      </c>
      <c r="H6146" s="2" t="s">
        <v>41892</v>
      </c>
      <c r="I6146" s="2" t="s">
        <v>41893</v>
      </c>
      <c r="J6146" s="3" t="s">
        <v>41894</v>
      </c>
      <c r="K6146" s="4">
        <v>43952</v>
      </c>
      <c r="L6146" s="3" t="s">
        <v>41895</v>
      </c>
    </row>
    <row r="6147" spans="1:12" x14ac:dyDescent="0.2">
      <c r="A6147" s="1">
        <v>6146</v>
      </c>
      <c r="B6147" s="2" t="s">
        <v>41896</v>
      </c>
      <c r="C6147" s="2" t="s">
        <v>4309</v>
      </c>
      <c r="D6147" s="2" t="s">
        <v>1209</v>
      </c>
      <c r="E6147" s="2" t="s">
        <v>41897</v>
      </c>
      <c r="F6147" s="2" t="s">
        <v>41898</v>
      </c>
      <c r="G6147" s="2" t="s">
        <v>3524</v>
      </c>
      <c r="H6147" s="2" t="s">
        <v>41899</v>
      </c>
      <c r="I6147" s="2" t="s">
        <v>41900</v>
      </c>
      <c r="J6147" s="3" t="s">
        <v>41901</v>
      </c>
      <c r="K6147" s="4">
        <v>44291</v>
      </c>
      <c r="L6147" s="3" t="s">
        <v>41902</v>
      </c>
    </row>
    <row r="6148" spans="1:12" x14ac:dyDescent="0.2">
      <c r="A6148" s="1">
        <v>6147</v>
      </c>
      <c r="B6148" s="2" t="s">
        <v>41903</v>
      </c>
      <c r="C6148" s="2" t="s">
        <v>1192</v>
      </c>
      <c r="D6148" s="2" t="s">
        <v>2996</v>
      </c>
      <c r="E6148" s="2" t="s">
        <v>41904</v>
      </c>
      <c r="F6148" s="2" t="s">
        <v>41905</v>
      </c>
      <c r="G6148" s="2" t="s">
        <v>1058</v>
      </c>
      <c r="H6148" s="2" t="s">
        <v>41906</v>
      </c>
      <c r="I6148" s="2" t="s">
        <v>41907</v>
      </c>
      <c r="J6148" s="3" t="s">
        <v>41908</v>
      </c>
      <c r="K6148" s="4">
        <v>44424</v>
      </c>
      <c r="L6148" s="3" t="s">
        <v>41909</v>
      </c>
    </row>
    <row r="6149" spans="1:12" x14ac:dyDescent="0.2">
      <c r="A6149" s="1">
        <v>6148</v>
      </c>
      <c r="B6149" s="2" t="s">
        <v>41910</v>
      </c>
      <c r="C6149" s="2" t="s">
        <v>3768</v>
      </c>
      <c r="D6149" s="2" t="s">
        <v>7780</v>
      </c>
      <c r="E6149" s="2" t="s">
        <v>41911</v>
      </c>
      <c r="F6149" s="2" t="s">
        <v>41912</v>
      </c>
      <c r="G6149" s="2" t="s">
        <v>4042</v>
      </c>
      <c r="H6149" s="2" t="s">
        <v>41913</v>
      </c>
      <c r="I6149" s="2">
        <v>5642514544</v>
      </c>
      <c r="J6149" s="3" t="s">
        <v>41914</v>
      </c>
      <c r="K6149" s="4">
        <v>44443</v>
      </c>
      <c r="L6149" s="3" t="s">
        <v>41915</v>
      </c>
    </row>
    <row r="6150" spans="1:12" x14ac:dyDescent="0.2">
      <c r="A6150" s="1">
        <v>6149</v>
      </c>
      <c r="B6150" s="2" t="s">
        <v>41916</v>
      </c>
      <c r="C6150" s="2" t="s">
        <v>4072</v>
      </c>
      <c r="D6150" s="2" t="s">
        <v>15121</v>
      </c>
      <c r="E6150" s="2" t="s">
        <v>41917</v>
      </c>
      <c r="F6150" s="2" t="s">
        <v>41918</v>
      </c>
      <c r="G6150" s="2" t="s">
        <v>643</v>
      </c>
      <c r="H6150" s="2" t="s">
        <v>41919</v>
      </c>
      <c r="I6150" s="2" t="s">
        <v>41920</v>
      </c>
      <c r="J6150" s="3" t="s">
        <v>41921</v>
      </c>
      <c r="K6150" s="4">
        <v>44690</v>
      </c>
      <c r="L6150" s="3" t="s">
        <v>363</v>
      </c>
    </row>
    <row r="6151" spans="1:12" x14ac:dyDescent="0.2">
      <c r="A6151" s="1">
        <v>6150</v>
      </c>
      <c r="B6151" s="2" t="s">
        <v>41922</v>
      </c>
      <c r="C6151" s="2" t="s">
        <v>130</v>
      </c>
      <c r="D6151" s="2" t="s">
        <v>10578</v>
      </c>
      <c r="E6151" s="2" t="s">
        <v>1156</v>
      </c>
      <c r="F6151" s="2" t="s">
        <v>7769</v>
      </c>
      <c r="G6151" s="2" t="s">
        <v>1168</v>
      </c>
      <c r="H6151" s="2" t="s">
        <v>41923</v>
      </c>
      <c r="I6151" s="2" t="s">
        <v>41924</v>
      </c>
      <c r="J6151" s="3" t="s">
        <v>41925</v>
      </c>
      <c r="K6151" s="4">
        <v>44037</v>
      </c>
      <c r="L6151" s="3" t="s">
        <v>942</v>
      </c>
    </row>
    <row r="6152" spans="1:12" x14ac:dyDescent="0.2">
      <c r="A6152" s="1">
        <v>6151</v>
      </c>
      <c r="B6152" s="2" t="s">
        <v>41926</v>
      </c>
      <c r="C6152" s="2" t="s">
        <v>7699</v>
      </c>
      <c r="D6152" s="2" t="s">
        <v>2942</v>
      </c>
      <c r="E6152" s="2" t="s">
        <v>41927</v>
      </c>
      <c r="F6152" s="2" t="s">
        <v>41928</v>
      </c>
      <c r="G6152" s="2" t="s">
        <v>1326</v>
      </c>
      <c r="H6152" s="2" t="s">
        <v>41929</v>
      </c>
      <c r="I6152" s="2" t="s">
        <v>41930</v>
      </c>
      <c r="J6152" s="3" t="s">
        <v>41931</v>
      </c>
      <c r="K6152" s="4">
        <v>44342</v>
      </c>
      <c r="L6152" s="3" t="s">
        <v>41932</v>
      </c>
    </row>
    <row r="6153" spans="1:12" x14ac:dyDescent="0.2">
      <c r="A6153" s="1">
        <v>6152</v>
      </c>
      <c r="B6153" s="2" t="s">
        <v>41933</v>
      </c>
      <c r="C6153" s="2" t="s">
        <v>5000</v>
      </c>
      <c r="D6153" s="2" t="s">
        <v>337</v>
      </c>
      <c r="E6153" s="2" t="s">
        <v>41934</v>
      </c>
      <c r="F6153" s="2" t="s">
        <v>41935</v>
      </c>
      <c r="G6153" s="2" t="s">
        <v>2051</v>
      </c>
      <c r="H6153" s="2" t="s">
        <v>41936</v>
      </c>
      <c r="I6153" s="2" t="s">
        <v>41937</v>
      </c>
      <c r="J6153" s="3" t="s">
        <v>41938</v>
      </c>
      <c r="K6153" s="4">
        <v>43937</v>
      </c>
      <c r="L6153" s="3" t="s">
        <v>41939</v>
      </c>
    </row>
    <row r="6154" spans="1:12" x14ac:dyDescent="0.2">
      <c r="A6154" s="1">
        <v>6153</v>
      </c>
      <c r="B6154" s="2" t="s">
        <v>41940</v>
      </c>
      <c r="C6154" s="2" t="s">
        <v>5076</v>
      </c>
      <c r="D6154" s="2" t="s">
        <v>1175</v>
      </c>
      <c r="E6154" s="2" t="s">
        <v>8822</v>
      </c>
      <c r="F6154" s="2" t="s">
        <v>41941</v>
      </c>
      <c r="G6154" s="2" t="s">
        <v>5041</v>
      </c>
      <c r="H6154" s="2" t="s">
        <v>41942</v>
      </c>
      <c r="I6154" s="2" t="s">
        <v>41943</v>
      </c>
      <c r="J6154" s="3" t="s">
        <v>41944</v>
      </c>
      <c r="K6154" s="4">
        <v>44707</v>
      </c>
      <c r="L6154" s="3" t="s">
        <v>41945</v>
      </c>
    </row>
    <row r="6155" spans="1:12" x14ac:dyDescent="0.2">
      <c r="A6155" s="1">
        <v>6154</v>
      </c>
      <c r="B6155" s="2" t="s">
        <v>41946</v>
      </c>
      <c r="C6155" s="2" t="s">
        <v>139</v>
      </c>
      <c r="D6155" s="2" t="s">
        <v>1889</v>
      </c>
      <c r="E6155" s="2" t="s">
        <v>41947</v>
      </c>
      <c r="F6155" s="2" t="s">
        <v>24990</v>
      </c>
      <c r="G6155" s="2" t="s">
        <v>181</v>
      </c>
      <c r="H6155" s="2" t="s">
        <v>41948</v>
      </c>
      <c r="I6155" s="2">
        <v>2762736317</v>
      </c>
      <c r="J6155" s="3" t="s">
        <v>41949</v>
      </c>
      <c r="K6155" s="4">
        <v>44698</v>
      </c>
      <c r="L6155" s="3" t="s">
        <v>35540</v>
      </c>
    </row>
    <row r="6156" spans="1:12" x14ac:dyDescent="0.2">
      <c r="A6156" s="1">
        <v>6155</v>
      </c>
      <c r="B6156" s="2" t="s">
        <v>41950</v>
      </c>
      <c r="C6156" s="2" t="s">
        <v>1614</v>
      </c>
      <c r="D6156" s="2" t="s">
        <v>29218</v>
      </c>
      <c r="E6156" s="2" t="s">
        <v>41951</v>
      </c>
      <c r="F6156" s="2" t="s">
        <v>41952</v>
      </c>
      <c r="G6156" s="2" t="s">
        <v>2317</v>
      </c>
      <c r="H6156" s="2" t="s">
        <v>41953</v>
      </c>
      <c r="I6156" s="2" t="s">
        <v>41954</v>
      </c>
      <c r="J6156" s="3" t="s">
        <v>41955</v>
      </c>
      <c r="K6156" s="4">
        <v>44267</v>
      </c>
      <c r="L6156" s="3" t="s">
        <v>41956</v>
      </c>
    </row>
    <row r="6157" spans="1:12" x14ac:dyDescent="0.2">
      <c r="A6157" s="1">
        <v>6156</v>
      </c>
      <c r="B6157" s="2" t="s">
        <v>41957</v>
      </c>
      <c r="C6157" s="2" t="s">
        <v>4342</v>
      </c>
      <c r="D6157" s="2" t="s">
        <v>8318</v>
      </c>
      <c r="E6157" s="2" t="s">
        <v>41958</v>
      </c>
      <c r="F6157" s="2" t="s">
        <v>41959</v>
      </c>
      <c r="G6157" s="2" t="s">
        <v>560</v>
      </c>
      <c r="H6157" s="2" t="s">
        <v>41960</v>
      </c>
      <c r="I6157" s="2" t="s">
        <v>41961</v>
      </c>
      <c r="J6157" s="3" t="s">
        <v>41962</v>
      </c>
      <c r="K6157" s="4">
        <v>44017</v>
      </c>
      <c r="L6157" s="3" t="s">
        <v>41963</v>
      </c>
    </row>
    <row r="6158" spans="1:12" x14ac:dyDescent="0.2">
      <c r="A6158" s="1">
        <v>6157</v>
      </c>
      <c r="B6158" s="2" t="s">
        <v>41964</v>
      </c>
      <c r="C6158" s="2" t="s">
        <v>7012</v>
      </c>
      <c r="D6158" s="2" t="s">
        <v>20194</v>
      </c>
      <c r="E6158" s="2" t="s">
        <v>41965</v>
      </c>
      <c r="F6158" s="2" t="s">
        <v>41966</v>
      </c>
      <c r="G6158" s="2" t="s">
        <v>2577</v>
      </c>
      <c r="H6158" s="2" t="s">
        <v>41967</v>
      </c>
      <c r="I6158" s="2" t="s">
        <v>41968</v>
      </c>
      <c r="J6158" s="3" t="s">
        <v>41969</v>
      </c>
      <c r="K6158" s="4">
        <v>43986</v>
      </c>
      <c r="L6158" s="3" t="s">
        <v>22958</v>
      </c>
    </row>
    <row r="6159" spans="1:12" x14ac:dyDescent="0.2">
      <c r="A6159" s="1">
        <v>6158</v>
      </c>
      <c r="B6159" s="2" t="s">
        <v>41970</v>
      </c>
      <c r="C6159" s="2" t="s">
        <v>2293</v>
      </c>
      <c r="D6159" s="2" t="s">
        <v>6087</v>
      </c>
      <c r="E6159" s="2" t="s">
        <v>41971</v>
      </c>
      <c r="F6159" s="2" t="s">
        <v>41972</v>
      </c>
      <c r="G6159" s="2" t="s">
        <v>125</v>
      </c>
      <c r="H6159" s="2" t="s">
        <v>41973</v>
      </c>
      <c r="I6159" s="2" t="s">
        <v>41974</v>
      </c>
      <c r="J6159" s="3" t="s">
        <v>41975</v>
      </c>
      <c r="K6159" s="4">
        <v>44476</v>
      </c>
      <c r="L6159" s="3" t="s">
        <v>25180</v>
      </c>
    </row>
    <row r="6160" spans="1:12" x14ac:dyDescent="0.2">
      <c r="A6160" s="1">
        <v>6159</v>
      </c>
      <c r="B6160" s="2" t="s">
        <v>41976</v>
      </c>
      <c r="C6160" s="2" t="s">
        <v>15716</v>
      </c>
      <c r="D6160" s="2" t="s">
        <v>23179</v>
      </c>
      <c r="E6160" s="2" t="s">
        <v>41977</v>
      </c>
      <c r="F6160" s="2" t="s">
        <v>41978</v>
      </c>
      <c r="G6160" s="2" t="s">
        <v>134</v>
      </c>
      <c r="H6160" s="2" t="s">
        <v>41979</v>
      </c>
      <c r="I6160" s="2" t="s">
        <v>41980</v>
      </c>
      <c r="J6160" s="3" t="s">
        <v>41981</v>
      </c>
      <c r="K6160" s="4">
        <v>44617</v>
      </c>
      <c r="L6160" s="3" t="s">
        <v>41982</v>
      </c>
    </row>
    <row r="6161" spans="1:12" x14ac:dyDescent="0.2">
      <c r="A6161" s="1">
        <v>6160</v>
      </c>
      <c r="B6161" s="2" t="s">
        <v>41983</v>
      </c>
      <c r="C6161" s="2" t="s">
        <v>4458</v>
      </c>
      <c r="D6161" s="2" t="s">
        <v>1228</v>
      </c>
      <c r="E6161" s="2" t="s">
        <v>41984</v>
      </c>
      <c r="F6161" s="2" t="s">
        <v>41985</v>
      </c>
      <c r="G6161" s="2" t="s">
        <v>2307</v>
      </c>
      <c r="H6161" s="2" t="s">
        <v>41986</v>
      </c>
      <c r="I6161" s="2" t="s">
        <v>41987</v>
      </c>
      <c r="J6161" s="3" t="s">
        <v>41988</v>
      </c>
      <c r="K6161" s="4">
        <v>44027</v>
      </c>
      <c r="L6161" s="3" t="s">
        <v>41989</v>
      </c>
    </row>
    <row r="6162" spans="1:12" x14ac:dyDescent="0.2">
      <c r="A6162" s="1">
        <v>6161</v>
      </c>
      <c r="B6162" s="2" t="s">
        <v>41990</v>
      </c>
      <c r="C6162" s="2" t="s">
        <v>4932</v>
      </c>
      <c r="D6162" s="2" t="s">
        <v>1055</v>
      </c>
      <c r="E6162" s="2" t="s">
        <v>41991</v>
      </c>
      <c r="F6162" s="2" t="s">
        <v>37930</v>
      </c>
      <c r="G6162" s="2" t="s">
        <v>4042</v>
      </c>
      <c r="H6162" s="2">
        <f>1-916-687-6718</f>
        <v>-8320</v>
      </c>
      <c r="I6162" s="2" t="s">
        <v>41992</v>
      </c>
      <c r="J6162" s="3" t="s">
        <v>41993</v>
      </c>
      <c r="K6162" s="4">
        <v>43879</v>
      </c>
      <c r="L6162" s="3" t="s">
        <v>41994</v>
      </c>
    </row>
    <row r="6163" spans="1:12" x14ac:dyDescent="0.2">
      <c r="A6163" s="1">
        <v>6162</v>
      </c>
      <c r="B6163" s="2" t="s">
        <v>41995</v>
      </c>
      <c r="C6163" s="2" t="s">
        <v>1174</v>
      </c>
      <c r="D6163" s="2" t="s">
        <v>3157</v>
      </c>
      <c r="E6163" s="2" t="s">
        <v>41996</v>
      </c>
      <c r="F6163" s="2" t="s">
        <v>41997</v>
      </c>
      <c r="G6163" s="2" t="s">
        <v>2728</v>
      </c>
      <c r="H6163" s="2" t="s">
        <v>41998</v>
      </c>
      <c r="I6163" s="2" t="s">
        <v>41999</v>
      </c>
      <c r="J6163" s="3" t="s">
        <v>42000</v>
      </c>
      <c r="K6163" s="4">
        <v>44603</v>
      </c>
      <c r="L6163" s="3" t="s">
        <v>42001</v>
      </c>
    </row>
    <row r="6164" spans="1:12" x14ac:dyDescent="0.2">
      <c r="A6164" s="1">
        <v>6163</v>
      </c>
      <c r="B6164" s="2" t="s">
        <v>42002</v>
      </c>
      <c r="C6164" s="2" t="s">
        <v>9399</v>
      </c>
      <c r="D6164" s="2" t="s">
        <v>577</v>
      </c>
      <c r="E6164" s="2" t="s">
        <v>42003</v>
      </c>
      <c r="F6164" s="2" t="s">
        <v>42004</v>
      </c>
      <c r="G6164" s="2" t="s">
        <v>1389</v>
      </c>
      <c r="H6164" s="2" t="s">
        <v>42005</v>
      </c>
      <c r="I6164" s="2" t="s">
        <v>42006</v>
      </c>
      <c r="J6164" s="3" t="s">
        <v>42007</v>
      </c>
      <c r="K6164" s="4">
        <v>44495</v>
      </c>
      <c r="L6164" s="3" t="s">
        <v>42008</v>
      </c>
    </row>
    <row r="6165" spans="1:12" x14ac:dyDescent="0.2">
      <c r="A6165" s="1">
        <v>6164</v>
      </c>
      <c r="B6165" s="2" t="s">
        <v>42009</v>
      </c>
      <c r="C6165" s="2" t="s">
        <v>667</v>
      </c>
      <c r="D6165" s="2" t="s">
        <v>2716</v>
      </c>
      <c r="E6165" s="2" t="s">
        <v>42010</v>
      </c>
      <c r="F6165" s="2" t="s">
        <v>42011</v>
      </c>
      <c r="G6165" s="2" t="s">
        <v>190</v>
      </c>
      <c r="H6165" s="2" t="s">
        <v>42012</v>
      </c>
      <c r="I6165" s="2">
        <v>8033959254</v>
      </c>
      <c r="J6165" s="3" t="s">
        <v>42013</v>
      </c>
      <c r="K6165" s="4">
        <v>44299</v>
      </c>
      <c r="L6165" s="3" t="s">
        <v>8159</v>
      </c>
    </row>
    <row r="6166" spans="1:12" x14ac:dyDescent="0.2">
      <c r="A6166" s="1">
        <v>6165</v>
      </c>
      <c r="B6166" s="2" t="s">
        <v>42014</v>
      </c>
      <c r="C6166" s="2" t="s">
        <v>11202</v>
      </c>
      <c r="D6166" s="2" t="s">
        <v>51</v>
      </c>
      <c r="E6166" s="2" t="s">
        <v>42015</v>
      </c>
      <c r="F6166" s="2" t="s">
        <v>24058</v>
      </c>
      <c r="G6166" s="2" t="s">
        <v>2653</v>
      </c>
      <c r="H6166" s="2" t="s">
        <v>42016</v>
      </c>
      <c r="I6166" s="2" t="s">
        <v>42017</v>
      </c>
      <c r="J6166" s="3" t="s">
        <v>42018</v>
      </c>
      <c r="K6166" s="4">
        <v>43871</v>
      </c>
      <c r="L6166" s="3" t="s">
        <v>42019</v>
      </c>
    </row>
    <row r="6167" spans="1:12" x14ac:dyDescent="0.2">
      <c r="A6167" s="1">
        <v>6166</v>
      </c>
      <c r="B6167" s="2" t="s">
        <v>42020</v>
      </c>
      <c r="C6167" s="2" t="s">
        <v>7259</v>
      </c>
      <c r="D6167" s="2" t="s">
        <v>5503</v>
      </c>
      <c r="E6167" s="2" t="s">
        <v>42021</v>
      </c>
      <c r="F6167" s="2" t="s">
        <v>42022</v>
      </c>
      <c r="G6167" s="2" t="s">
        <v>4808</v>
      </c>
      <c r="H6167" s="2" t="s">
        <v>42023</v>
      </c>
      <c r="I6167" s="2" t="s">
        <v>42024</v>
      </c>
      <c r="J6167" s="3" t="s">
        <v>42025</v>
      </c>
      <c r="K6167" s="4">
        <v>44676</v>
      </c>
      <c r="L6167" s="3" t="s">
        <v>42026</v>
      </c>
    </row>
    <row r="6168" spans="1:12" x14ac:dyDescent="0.2">
      <c r="A6168" s="1">
        <v>6167</v>
      </c>
      <c r="B6168" s="2" t="s">
        <v>42027</v>
      </c>
      <c r="C6168" s="2" t="s">
        <v>233</v>
      </c>
      <c r="D6168" s="2" t="s">
        <v>7677</v>
      </c>
      <c r="E6168" s="2" t="s">
        <v>42028</v>
      </c>
      <c r="F6168" s="2" t="s">
        <v>42029</v>
      </c>
      <c r="G6168" s="2" t="s">
        <v>293</v>
      </c>
      <c r="H6168" s="2" t="s">
        <v>42030</v>
      </c>
      <c r="I6168" s="2" t="s">
        <v>42031</v>
      </c>
      <c r="J6168" s="3" t="s">
        <v>42032</v>
      </c>
      <c r="K6168" s="4">
        <v>44471</v>
      </c>
      <c r="L6168" s="3" t="s">
        <v>42033</v>
      </c>
    </row>
    <row r="6169" spans="1:12" x14ac:dyDescent="0.2">
      <c r="A6169" s="1">
        <v>6168</v>
      </c>
      <c r="B6169" s="2" t="s">
        <v>42034</v>
      </c>
      <c r="C6169" s="2" t="s">
        <v>920</v>
      </c>
      <c r="D6169" s="2" t="s">
        <v>1789</v>
      </c>
      <c r="E6169" s="2" t="s">
        <v>42035</v>
      </c>
      <c r="F6169" s="2" t="s">
        <v>42036</v>
      </c>
      <c r="G6169" s="2" t="s">
        <v>3534</v>
      </c>
      <c r="H6169" s="2" t="s">
        <v>42037</v>
      </c>
      <c r="I6169" s="2">
        <f>1-198-286-338</f>
        <v>-821</v>
      </c>
      <c r="J6169" s="3" t="s">
        <v>42038</v>
      </c>
      <c r="K6169" s="4">
        <v>44355</v>
      </c>
      <c r="L6169" s="3" t="s">
        <v>42039</v>
      </c>
    </row>
    <row r="6170" spans="1:12" x14ac:dyDescent="0.2">
      <c r="A6170" s="1">
        <v>6169</v>
      </c>
      <c r="B6170" s="2" t="s">
        <v>42040</v>
      </c>
      <c r="C6170" s="2" t="s">
        <v>2358</v>
      </c>
      <c r="D6170" s="2" t="s">
        <v>86</v>
      </c>
      <c r="E6170" s="2" t="s">
        <v>42041</v>
      </c>
      <c r="F6170" s="2" t="s">
        <v>42042</v>
      </c>
      <c r="G6170" s="2" t="s">
        <v>476</v>
      </c>
      <c r="H6170" s="2">
        <f>1-467-642-7461</f>
        <v>-8569</v>
      </c>
      <c r="I6170" s="2" t="s">
        <v>42043</v>
      </c>
      <c r="J6170" s="3" t="s">
        <v>42044</v>
      </c>
      <c r="K6170" s="4">
        <v>44426</v>
      </c>
      <c r="L6170" s="3" t="s">
        <v>42045</v>
      </c>
    </row>
    <row r="6171" spans="1:12" x14ac:dyDescent="0.2">
      <c r="A6171" s="1">
        <v>6170</v>
      </c>
      <c r="B6171" s="2" t="s">
        <v>42046</v>
      </c>
      <c r="C6171" s="2" t="s">
        <v>8219</v>
      </c>
      <c r="D6171" s="2" t="s">
        <v>11323</v>
      </c>
      <c r="E6171" s="2" t="s">
        <v>42047</v>
      </c>
      <c r="F6171" s="2" t="s">
        <v>42048</v>
      </c>
      <c r="G6171" s="2" t="s">
        <v>1222</v>
      </c>
      <c r="H6171" s="2" t="s">
        <v>42049</v>
      </c>
      <c r="I6171" s="2" t="s">
        <v>42050</v>
      </c>
      <c r="J6171" s="3" t="s">
        <v>42051</v>
      </c>
      <c r="K6171" s="4">
        <v>44566</v>
      </c>
      <c r="L6171" s="3" t="s">
        <v>42052</v>
      </c>
    </row>
    <row r="6172" spans="1:12" x14ac:dyDescent="0.2">
      <c r="A6172" s="1">
        <v>6171</v>
      </c>
      <c r="B6172" s="2" t="s">
        <v>42053</v>
      </c>
      <c r="C6172" s="2" t="s">
        <v>3557</v>
      </c>
      <c r="D6172" s="2" t="s">
        <v>702</v>
      </c>
      <c r="E6172" s="2" t="s">
        <v>42054</v>
      </c>
      <c r="F6172" s="2" t="s">
        <v>40615</v>
      </c>
      <c r="G6172" s="2" t="s">
        <v>1792</v>
      </c>
      <c r="H6172" s="2" t="s">
        <v>42055</v>
      </c>
      <c r="I6172" s="2" t="s">
        <v>42056</v>
      </c>
      <c r="J6172" s="3" t="s">
        <v>42057</v>
      </c>
      <c r="K6172" s="4">
        <v>43857</v>
      </c>
      <c r="L6172" s="3" t="s">
        <v>42058</v>
      </c>
    </row>
    <row r="6173" spans="1:12" x14ac:dyDescent="0.2">
      <c r="A6173" s="1">
        <v>6172</v>
      </c>
      <c r="B6173" s="2" t="s">
        <v>42059</v>
      </c>
      <c r="C6173" s="2" t="s">
        <v>22755</v>
      </c>
      <c r="D6173" s="2" t="s">
        <v>916</v>
      </c>
      <c r="E6173" s="2" t="s">
        <v>26161</v>
      </c>
      <c r="F6173" s="2" t="s">
        <v>16218</v>
      </c>
      <c r="G6173" s="2" t="s">
        <v>779</v>
      </c>
      <c r="H6173" s="2" t="s">
        <v>42060</v>
      </c>
      <c r="I6173" s="2">
        <v>8761390739</v>
      </c>
      <c r="J6173" s="3" t="s">
        <v>42061</v>
      </c>
      <c r="K6173" s="4">
        <v>44610</v>
      </c>
      <c r="L6173" s="3" t="s">
        <v>42062</v>
      </c>
    </row>
    <row r="6174" spans="1:12" x14ac:dyDescent="0.2">
      <c r="A6174" s="1">
        <v>6173</v>
      </c>
      <c r="B6174" s="2" t="s">
        <v>42063</v>
      </c>
      <c r="C6174" s="2" t="s">
        <v>68</v>
      </c>
      <c r="D6174" s="2" t="s">
        <v>793</v>
      </c>
      <c r="E6174" s="2" t="s">
        <v>42064</v>
      </c>
      <c r="F6174" s="2" t="s">
        <v>42065</v>
      </c>
      <c r="G6174" s="2" t="s">
        <v>301</v>
      </c>
      <c r="H6174" s="2" t="s">
        <v>42066</v>
      </c>
      <c r="I6174" s="2" t="s">
        <v>42067</v>
      </c>
      <c r="J6174" s="3" t="s">
        <v>42068</v>
      </c>
      <c r="K6174" s="4">
        <v>44030</v>
      </c>
      <c r="L6174" s="3" t="s">
        <v>42069</v>
      </c>
    </row>
    <row r="6175" spans="1:12" x14ac:dyDescent="0.2">
      <c r="A6175" s="1">
        <v>6174</v>
      </c>
      <c r="B6175" s="2" t="s">
        <v>42070</v>
      </c>
      <c r="C6175" s="2" t="s">
        <v>1270</v>
      </c>
      <c r="D6175" s="2" t="s">
        <v>1110</v>
      </c>
      <c r="E6175" s="2" t="s">
        <v>42071</v>
      </c>
      <c r="F6175" s="2" t="s">
        <v>34773</v>
      </c>
      <c r="G6175" s="2" t="s">
        <v>143</v>
      </c>
      <c r="H6175" s="2" t="s">
        <v>42072</v>
      </c>
      <c r="I6175" s="2" t="s">
        <v>42073</v>
      </c>
      <c r="J6175" s="3" t="s">
        <v>42074</v>
      </c>
      <c r="K6175" s="4">
        <v>44359</v>
      </c>
      <c r="L6175" s="3" t="s">
        <v>42075</v>
      </c>
    </row>
    <row r="6176" spans="1:12" x14ac:dyDescent="0.2">
      <c r="A6176" s="1">
        <v>6175</v>
      </c>
      <c r="B6176" s="2" t="s">
        <v>42076</v>
      </c>
      <c r="C6176" s="2" t="s">
        <v>15856</v>
      </c>
      <c r="D6176" s="2" t="s">
        <v>12190</v>
      </c>
      <c r="E6176" s="2" t="s">
        <v>42077</v>
      </c>
      <c r="F6176" s="2" t="s">
        <v>42078</v>
      </c>
      <c r="G6176" s="2" t="s">
        <v>247</v>
      </c>
      <c r="H6176" s="2" t="s">
        <v>42079</v>
      </c>
      <c r="I6176" s="2">
        <v>665191303</v>
      </c>
      <c r="J6176" s="3" t="s">
        <v>42080</v>
      </c>
      <c r="K6176" s="4">
        <v>44279</v>
      </c>
      <c r="L6176" s="3" t="s">
        <v>42081</v>
      </c>
    </row>
    <row r="6177" spans="1:12" x14ac:dyDescent="0.2">
      <c r="A6177" s="1">
        <v>6176</v>
      </c>
      <c r="B6177" s="2" t="s">
        <v>42082</v>
      </c>
      <c r="C6177" s="2" t="s">
        <v>667</v>
      </c>
      <c r="D6177" s="2" t="s">
        <v>78</v>
      </c>
      <c r="E6177" s="2" t="s">
        <v>42083</v>
      </c>
      <c r="F6177" s="2" t="s">
        <v>42084</v>
      </c>
      <c r="G6177" s="2" t="s">
        <v>816</v>
      </c>
      <c r="H6177" s="2" t="s">
        <v>42085</v>
      </c>
      <c r="I6177" s="2" t="s">
        <v>42086</v>
      </c>
      <c r="J6177" s="3" t="s">
        <v>42087</v>
      </c>
      <c r="K6177" s="4">
        <v>44706</v>
      </c>
      <c r="L6177" s="3" t="s">
        <v>6529</v>
      </c>
    </row>
    <row r="6178" spans="1:12" x14ac:dyDescent="0.2">
      <c r="A6178" s="1">
        <v>6177</v>
      </c>
      <c r="B6178" s="2" t="s">
        <v>42088</v>
      </c>
      <c r="C6178" s="2" t="s">
        <v>1661</v>
      </c>
      <c r="D6178" s="2" t="s">
        <v>4225</v>
      </c>
      <c r="E6178" s="2" t="s">
        <v>42089</v>
      </c>
      <c r="F6178" s="2" t="s">
        <v>18616</v>
      </c>
      <c r="G6178" s="2" t="s">
        <v>162</v>
      </c>
      <c r="H6178" s="2" t="s">
        <v>42090</v>
      </c>
      <c r="I6178" s="2" t="s">
        <v>42091</v>
      </c>
      <c r="J6178" s="3" t="s">
        <v>42092</v>
      </c>
      <c r="K6178" s="4">
        <v>44629</v>
      </c>
      <c r="L6178" s="3" t="s">
        <v>42093</v>
      </c>
    </row>
    <row r="6179" spans="1:12" x14ac:dyDescent="0.2">
      <c r="A6179" s="1">
        <v>6178</v>
      </c>
      <c r="B6179" s="2" t="s">
        <v>42094</v>
      </c>
      <c r="C6179" s="2" t="s">
        <v>5221</v>
      </c>
      <c r="D6179" s="2" t="s">
        <v>244</v>
      </c>
      <c r="E6179" s="2" t="s">
        <v>42095</v>
      </c>
      <c r="F6179" s="2" t="s">
        <v>42096</v>
      </c>
      <c r="G6179" s="2" t="s">
        <v>3591</v>
      </c>
      <c r="H6179" s="2" t="s">
        <v>42097</v>
      </c>
      <c r="I6179" s="2" t="s">
        <v>42098</v>
      </c>
      <c r="J6179" s="3" t="s">
        <v>42099</v>
      </c>
      <c r="K6179" s="4">
        <v>44379</v>
      </c>
      <c r="L6179" s="3" t="s">
        <v>11398</v>
      </c>
    </row>
    <row r="6180" spans="1:12" x14ac:dyDescent="0.2">
      <c r="A6180" s="1">
        <v>6179</v>
      </c>
      <c r="B6180" s="2" t="s">
        <v>42100</v>
      </c>
      <c r="C6180" s="2" t="s">
        <v>719</v>
      </c>
      <c r="D6180" s="2" t="s">
        <v>2294</v>
      </c>
      <c r="E6180" s="2" t="s">
        <v>42101</v>
      </c>
      <c r="F6180" s="2" t="s">
        <v>4148</v>
      </c>
      <c r="G6180" s="2" t="s">
        <v>806</v>
      </c>
      <c r="H6180" s="2" t="s">
        <v>42102</v>
      </c>
      <c r="I6180" s="2">
        <v>1953439854</v>
      </c>
      <c r="J6180" s="3" t="s">
        <v>42103</v>
      </c>
      <c r="K6180" s="4">
        <v>44579</v>
      </c>
      <c r="L6180" s="3" t="s">
        <v>17952</v>
      </c>
    </row>
    <row r="6181" spans="1:12" x14ac:dyDescent="0.2">
      <c r="A6181" s="1">
        <v>6180</v>
      </c>
      <c r="B6181" s="2" t="s">
        <v>42104</v>
      </c>
      <c r="C6181" s="2" t="s">
        <v>2538</v>
      </c>
      <c r="D6181" s="2" t="s">
        <v>6600</v>
      </c>
      <c r="E6181" s="2" t="s">
        <v>42105</v>
      </c>
      <c r="F6181" s="2" t="s">
        <v>42106</v>
      </c>
      <c r="G6181" s="2" t="s">
        <v>2127</v>
      </c>
      <c r="H6181" s="2">
        <v>5935123540</v>
      </c>
      <c r="I6181" s="2" t="s">
        <v>42107</v>
      </c>
      <c r="J6181" s="3" t="s">
        <v>42108</v>
      </c>
      <c r="K6181" s="4">
        <v>44578</v>
      </c>
      <c r="L6181" s="3" t="s">
        <v>42109</v>
      </c>
    </row>
    <row r="6182" spans="1:12" x14ac:dyDescent="0.2">
      <c r="A6182" s="1">
        <v>6181</v>
      </c>
      <c r="B6182" s="2" t="s">
        <v>42110</v>
      </c>
      <c r="C6182" s="2" t="s">
        <v>14503</v>
      </c>
      <c r="D6182" s="2" t="s">
        <v>3934</v>
      </c>
      <c r="E6182" s="2" t="s">
        <v>42111</v>
      </c>
      <c r="F6182" s="2" t="s">
        <v>42112</v>
      </c>
      <c r="G6182" s="2" t="s">
        <v>340</v>
      </c>
      <c r="H6182" s="2" t="s">
        <v>42113</v>
      </c>
      <c r="I6182" s="2" t="s">
        <v>42114</v>
      </c>
      <c r="J6182" s="3" t="s">
        <v>42115</v>
      </c>
      <c r="K6182" s="4">
        <v>44471</v>
      </c>
      <c r="L6182" s="3" t="s">
        <v>42116</v>
      </c>
    </row>
    <row r="6183" spans="1:12" x14ac:dyDescent="0.2">
      <c r="A6183" s="1">
        <v>6182</v>
      </c>
      <c r="B6183" s="2" t="s">
        <v>42117</v>
      </c>
      <c r="C6183" s="2" t="s">
        <v>982</v>
      </c>
      <c r="D6183" s="2" t="s">
        <v>3863</v>
      </c>
      <c r="E6183" s="2" t="s">
        <v>42118</v>
      </c>
      <c r="F6183" s="2" t="s">
        <v>42119</v>
      </c>
      <c r="G6183" s="2" t="s">
        <v>1637</v>
      </c>
      <c r="H6183" s="2" t="s">
        <v>42120</v>
      </c>
      <c r="I6183" s="2" t="s">
        <v>42121</v>
      </c>
      <c r="J6183" s="3" t="s">
        <v>42122</v>
      </c>
      <c r="K6183" s="4">
        <v>44052</v>
      </c>
      <c r="L6183" s="3" t="s">
        <v>42123</v>
      </c>
    </row>
    <row r="6184" spans="1:12" x14ac:dyDescent="0.2">
      <c r="A6184" s="1">
        <v>6183</v>
      </c>
      <c r="B6184" s="2" t="s">
        <v>42124</v>
      </c>
      <c r="C6184" s="2" t="s">
        <v>2865</v>
      </c>
      <c r="D6184" s="2" t="s">
        <v>935</v>
      </c>
      <c r="E6184" s="2" t="s">
        <v>42125</v>
      </c>
      <c r="F6184" s="2" t="s">
        <v>42126</v>
      </c>
      <c r="G6184" s="2" t="s">
        <v>854</v>
      </c>
      <c r="H6184" s="2" t="s">
        <v>42127</v>
      </c>
      <c r="I6184" s="2" t="s">
        <v>42128</v>
      </c>
      <c r="J6184" s="3" t="s">
        <v>42129</v>
      </c>
      <c r="K6184" s="4">
        <v>44260</v>
      </c>
      <c r="L6184" s="3" t="s">
        <v>7614</v>
      </c>
    </row>
    <row r="6185" spans="1:12" x14ac:dyDescent="0.2">
      <c r="A6185" s="1">
        <v>6184</v>
      </c>
      <c r="B6185" s="2" t="s">
        <v>42130</v>
      </c>
      <c r="C6185" s="2" t="s">
        <v>2880</v>
      </c>
      <c r="D6185" s="2" t="s">
        <v>7622</v>
      </c>
      <c r="E6185" s="2" t="s">
        <v>42131</v>
      </c>
      <c r="F6185" s="2" t="s">
        <v>42132</v>
      </c>
      <c r="G6185" s="2" t="s">
        <v>257</v>
      </c>
      <c r="H6185" s="2" t="s">
        <v>42133</v>
      </c>
      <c r="I6185" s="2" t="s">
        <v>42134</v>
      </c>
      <c r="J6185" s="3" t="s">
        <v>42135</v>
      </c>
      <c r="K6185" s="4">
        <v>44649</v>
      </c>
      <c r="L6185" s="3" t="s">
        <v>42136</v>
      </c>
    </row>
    <row r="6186" spans="1:12" x14ac:dyDescent="0.2">
      <c r="A6186" s="1">
        <v>6185</v>
      </c>
      <c r="B6186" s="2" t="s">
        <v>42137</v>
      </c>
      <c r="C6186" s="2" t="s">
        <v>1643</v>
      </c>
      <c r="D6186" s="2" t="s">
        <v>757</v>
      </c>
      <c r="E6186" s="2" t="s">
        <v>10637</v>
      </c>
      <c r="F6186" s="2" t="s">
        <v>42138</v>
      </c>
      <c r="G6186" s="2" t="s">
        <v>4492</v>
      </c>
      <c r="H6186" s="2" t="s">
        <v>42139</v>
      </c>
      <c r="I6186" s="2" t="s">
        <v>42140</v>
      </c>
      <c r="J6186" s="3" t="s">
        <v>42141</v>
      </c>
      <c r="K6186" s="4">
        <v>43857</v>
      </c>
      <c r="L6186" s="3" t="s">
        <v>42142</v>
      </c>
    </row>
    <row r="6187" spans="1:12" x14ac:dyDescent="0.2">
      <c r="A6187" s="1">
        <v>6186</v>
      </c>
      <c r="B6187" s="2" t="s">
        <v>42143</v>
      </c>
      <c r="C6187" s="2" t="s">
        <v>10438</v>
      </c>
      <c r="D6187" s="2" t="s">
        <v>9104</v>
      </c>
      <c r="E6187" s="2" t="s">
        <v>42144</v>
      </c>
      <c r="F6187" s="2" t="s">
        <v>42145</v>
      </c>
      <c r="G6187" s="2" t="s">
        <v>2317</v>
      </c>
      <c r="H6187" s="2">
        <f>1-416-938-3587</f>
        <v>-4940</v>
      </c>
      <c r="I6187" s="2" t="s">
        <v>42146</v>
      </c>
      <c r="J6187" s="3" t="s">
        <v>42147</v>
      </c>
      <c r="K6187" s="4">
        <v>44639</v>
      </c>
      <c r="L6187" s="3" t="s">
        <v>42148</v>
      </c>
    </row>
    <row r="6188" spans="1:12" x14ac:dyDescent="0.2">
      <c r="A6188" s="1">
        <v>6187</v>
      </c>
      <c r="B6188" s="2" t="s">
        <v>42149</v>
      </c>
      <c r="C6188" s="2" t="s">
        <v>177</v>
      </c>
      <c r="D6188" s="2" t="s">
        <v>1496</v>
      </c>
      <c r="E6188" s="2" t="s">
        <v>42150</v>
      </c>
      <c r="F6188" s="2" t="s">
        <v>42151</v>
      </c>
      <c r="G6188" s="2" t="s">
        <v>1864</v>
      </c>
      <c r="H6188" s="2" t="s">
        <v>42152</v>
      </c>
      <c r="I6188" s="2" t="s">
        <v>42153</v>
      </c>
      <c r="J6188" s="3" t="s">
        <v>42154</v>
      </c>
      <c r="K6188" s="4">
        <v>44353</v>
      </c>
      <c r="L6188" s="3" t="s">
        <v>42155</v>
      </c>
    </row>
    <row r="6189" spans="1:12" x14ac:dyDescent="0.2">
      <c r="A6189" s="1">
        <v>6188</v>
      </c>
      <c r="B6189" s="2" t="s">
        <v>42156</v>
      </c>
      <c r="C6189" s="2" t="s">
        <v>3442</v>
      </c>
      <c r="D6189" s="2" t="s">
        <v>10196</v>
      </c>
      <c r="E6189" s="2" t="s">
        <v>42157</v>
      </c>
      <c r="F6189" s="2" t="s">
        <v>42158</v>
      </c>
      <c r="G6189" s="2" t="s">
        <v>9747</v>
      </c>
      <c r="H6189" s="2" t="s">
        <v>42159</v>
      </c>
      <c r="I6189" s="2">
        <f>1-841-904-773</f>
        <v>-2517</v>
      </c>
      <c r="J6189" s="3" t="s">
        <v>42160</v>
      </c>
      <c r="K6189" s="4">
        <v>44297</v>
      </c>
      <c r="L6189" s="3" t="s">
        <v>42161</v>
      </c>
    </row>
    <row r="6190" spans="1:12" x14ac:dyDescent="0.2">
      <c r="A6190" s="1">
        <v>6189</v>
      </c>
      <c r="B6190" s="2" t="s">
        <v>42162</v>
      </c>
      <c r="C6190" s="2" t="s">
        <v>1771</v>
      </c>
      <c r="D6190" s="2" t="s">
        <v>5300</v>
      </c>
      <c r="E6190" s="2" t="s">
        <v>42163</v>
      </c>
      <c r="F6190" s="2" t="s">
        <v>35611</v>
      </c>
      <c r="G6190" s="2" t="s">
        <v>6640</v>
      </c>
      <c r="H6190" s="2" t="s">
        <v>42164</v>
      </c>
      <c r="I6190" s="2">
        <v>9256249153</v>
      </c>
      <c r="J6190" s="3" t="s">
        <v>42165</v>
      </c>
      <c r="K6190" s="4">
        <v>44188</v>
      </c>
      <c r="L6190" s="3" t="s">
        <v>42166</v>
      </c>
    </row>
    <row r="6191" spans="1:12" x14ac:dyDescent="0.2">
      <c r="A6191" s="1">
        <v>6190</v>
      </c>
      <c r="B6191" s="2" t="s">
        <v>42167</v>
      </c>
      <c r="C6191" s="2" t="s">
        <v>3877</v>
      </c>
      <c r="D6191" s="2" t="s">
        <v>2978</v>
      </c>
      <c r="E6191" s="2" t="s">
        <v>42168</v>
      </c>
      <c r="F6191" s="2" t="s">
        <v>42169</v>
      </c>
      <c r="G6191" s="2" t="s">
        <v>938</v>
      </c>
      <c r="H6191" s="2" t="s">
        <v>42170</v>
      </c>
      <c r="I6191" s="2" t="s">
        <v>42171</v>
      </c>
      <c r="J6191" s="3" t="s">
        <v>42172</v>
      </c>
      <c r="K6191" s="4">
        <v>44540</v>
      </c>
      <c r="L6191" s="3" t="s">
        <v>25495</v>
      </c>
    </row>
    <row r="6192" spans="1:12" x14ac:dyDescent="0.2">
      <c r="A6192" s="1">
        <v>6191</v>
      </c>
      <c r="B6192" s="2" t="s">
        <v>42173</v>
      </c>
      <c r="C6192" s="2" t="s">
        <v>1408</v>
      </c>
      <c r="D6192" s="2" t="s">
        <v>5715</v>
      </c>
      <c r="E6192" s="2" t="s">
        <v>42174</v>
      </c>
      <c r="F6192" s="2" t="s">
        <v>42175</v>
      </c>
      <c r="G6192" s="2" t="s">
        <v>966</v>
      </c>
      <c r="H6192" s="2" t="s">
        <v>42176</v>
      </c>
      <c r="I6192" s="2" t="s">
        <v>42177</v>
      </c>
      <c r="J6192" s="3" t="s">
        <v>42178</v>
      </c>
      <c r="K6192" s="4">
        <v>43873</v>
      </c>
      <c r="L6192" s="3" t="s">
        <v>42179</v>
      </c>
    </row>
    <row r="6193" spans="1:12" x14ac:dyDescent="0.2">
      <c r="A6193" s="1">
        <v>6192</v>
      </c>
      <c r="B6193" s="2" t="s">
        <v>42180</v>
      </c>
      <c r="C6193" s="2" t="s">
        <v>756</v>
      </c>
      <c r="D6193" s="2" t="s">
        <v>3541</v>
      </c>
      <c r="E6193" s="2" t="s">
        <v>42181</v>
      </c>
      <c r="F6193" s="2" t="s">
        <v>42182</v>
      </c>
      <c r="G6193" s="2" t="s">
        <v>1973</v>
      </c>
      <c r="H6193" s="2" t="s">
        <v>42183</v>
      </c>
      <c r="I6193" s="2" t="s">
        <v>42184</v>
      </c>
      <c r="J6193" s="3" t="s">
        <v>42185</v>
      </c>
      <c r="K6193" s="4">
        <v>44183</v>
      </c>
      <c r="L6193" s="3" t="s">
        <v>42186</v>
      </c>
    </row>
    <row r="6194" spans="1:12" x14ac:dyDescent="0.2">
      <c r="A6194" s="1">
        <v>6193</v>
      </c>
      <c r="B6194" s="2" t="s">
        <v>42187</v>
      </c>
      <c r="C6194" s="2" t="s">
        <v>8115</v>
      </c>
      <c r="D6194" s="2" t="s">
        <v>9293</v>
      </c>
      <c r="E6194" s="2" t="s">
        <v>42188</v>
      </c>
      <c r="F6194" s="2" t="s">
        <v>42189</v>
      </c>
      <c r="G6194" s="2" t="s">
        <v>3848</v>
      </c>
      <c r="H6194" s="2" t="s">
        <v>42190</v>
      </c>
      <c r="I6194" s="2" t="s">
        <v>42191</v>
      </c>
      <c r="J6194" s="3" t="s">
        <v>42192</v>
      </c>
      <c r="K6194" s="4">
        <v>44333</v>
      </c>
      <c r="L6194" s="3" t="s">
        <v>3340</v>
      </c>
    </row>
    <row r="6195" spans="1:12" x14ac:dyDescent="0.2">
      <c r="A6195" s="1">
        <v>6194</v>
      </c>
      <c r="B6195" s="2" t="s">
        <v>42193</v>
      </c>
      <c r="C6195" s="2" t="s">
        <v>7012</v>
      </c>
      <c r="D6195" s="2" t="s">
        <v>1644</v>
      </c>
      <c r="E6195" s="2" t="s">
        <v>5464</v>
      </c>
      <c r="F6195" s="2" t="s">
        <v>42194</v>
      </c>
      <c r="G6195" s="2" t="s">
        <v>89</v>
      </c>
      <c r="H6195" s="2" t="s">
        <v>42195</v>
      </c>
      <c r="I6195" s="2" t="s">
        <v>42196</v>
      </c>
      <c r="J6195" s="3" t="s">
        <v>42197</v>
      </c>
      <c r="K6195" s="4">
        <v>44243</v>
      </c>
      <c r="L6195" s="3" t="s">
        <v>42198</v>
      </c>
    </row>
    <row r="6196" spans="1:12" x14ac:dyDescent="0.2">
      <c r="A6196" s="1">
        <v>6195</v>
      </c>
      <c r="B6196" s="2" t="s">
        <v>42199</v>
      </c>
      <c r="C6196" s="2" t="s">
        <v>3492</v>
      </c>
      <c r="D6196" s="2" t="s">
        <v>4985</v>
      </c>
      <c r="E6196" s="2" t="s">
        <v>23888</v>
      </c>
      <c r="F6196" s="2" t="s">
        <v>42200</v>
      </c>
      <c r="G6196" s="2" t="s">
        <v>966</v>
      </c>
      <c r="H6196" s="2" t="s">
        <v>42201</v>
      </c>
      <c r="I6196" s="2">
        <v>5987632252</v>
      </c>
      <c r="J6196" s="3" t="s">
        <v>42202</v>
      </c>
      <c r="K6196" s="4">
        <v>44210</v>
      </c>
      <c r="L6196" s="3" t="s">
        <v>5022</v>
      </c>
    </row>
    <row r="6197" spans="1:12" x14ac:dyDescent="0.2">
      <c r="A6197" s="1">
        <v>6196</v>
      </c>
      <c r="B6197" s="2" t="s">
        <v>42203</v>
      </c>
      <c r="C6197" s="2" t="s">
        <v>3628</v>
      </c>
      <c r="D6197" s="2" t="s">
        <v>2907</v>
      </c>
      <c r="E6197" s="2" t="s">
        <v>42204</v>
      </c>
      <c r="F6197" s="2" t="s">
        <v>42205</v>
      </c>
      <c r="G6197" s="2" t="s">
        <v>437</v>
      </c>
      <c r="H6197" s="2" t="s">
        <v>42206</v>
      </c>
      <c r="I6197" s="2" t="s">
        <v>42207</v>
      </c>
      <c r="J6197" s="3" t="s">
        <v>42208</v>
      </c>
      <c r="K6197" s="4">
        <v>43989</v>
      </c>
      <c r="L6197" s="3" t="s">
        <v>26228</v>
      </c>
    </row>
    <row r="6198" spans="1:12" x14ac:dyDescent="0.2">
      <c r="A6198" s="1">
        <v>6197</v>
      </c>
      <c r="B6198" s="2" t="s">
        <v>42209</v>
      </c>
      <c r="C6198" s="2" t="s">
        <v>4096</v>
      </c>
      <c r="D6198" s="2" t="s">
        <v>159</v>
      </c>
      <c r="E6198" s="2" t="s">
        <v>42210</v>
      </c>
      <c r="F6198" s="2" t="s">
        <v>42211</v>
      </c>
      <c r="G6198" s="2" t="s">
        <v>599</v>
      </c>
      <c r="H6198" s="2" t="s">
        <v>42212</v>
      </c>
      <c r="I6198" s="2" t="s">
        <v>42213</v>
      </c>
      <c r="J6198" s="3" t="s">
        <v>42214</v>
      </c>
      <c r="K6198" s="4">
        <v>44574</v>
      </c>
      <c r="L6198" s="3" t="s">
        <v>40110</v>
      </c>
    </row>
    <row r="6199" spans="1:12" x14ac:dyDescent="0.2">
      <c r="A6199" s="1">
        <v>6198</v>
      </c>
      <c r="B6199" s="2" t="s">
        <v>42215</v>
      </c>
      <c r="C6199" s="2" t="s">
        <v>4686</v>
      </c>
      <c r="D6199" s="2" t="s">
        <v>16510</v>
      </c>
      <c r="E6199" s="2" t="s">
        <v>42216</v>
      </c>
      <c r="F6199" s="2" t="s">
        <v>42217</v>
      </c>
      <c r="G6199" s="2" t="s">
        <v>1618</v>
      </c>
      <c r="H6199" s="2" t="s">
        <v>42218</v>
      </c>
      <c r="I6199" s="2" t="s">
        <v>42219</v>
      </c>
      <c r="J6199" s="3" t="s">
        <v>42220</v>
      </c>
      <c r="K6199" s="4">
        <v>43920</v>
      </c>
      <c r="L6199" s="3" t="s">
        <v>42221</v>
      </c>
    </row>
    <row r="6200" spans="1:12" x14ac:dyDescent="0.2">
      <c r="A6200" s="1">
        <v>6199</v>
      </c>
      <c r="B6200" s="2" t="s">
        <v>42222</v>
      </c>
      <c r="C6200" s="2" t="s">
        <v>20504</v>
      </c>
      <c r="D6200" s="2" t="s">
        <v>28482</v>
      </c>
      <c r="E6200" s="2" t="s">
        <v>42223</v>
      </c>
      <c r="F6200" s="2" t="s">
        <v>42224</v>
      </c>
      <c r="G6200" s="2" t="s">
        <v>1222</v>
      </c>
      <c r="H6200" s="2">
        <f>1-242-939-8620</f>
        <v>-9800</v>
      </c>
      <c r="I6200" s="2" t="s">
        <v>42225</v>
      </c>
      <c r="J6200" s="3" t="s">
        <v>42226</v>
      </c>
      <c r="K6200" s="4">
        <v>43898</v>
      </c>
      <c r="L6200" s="3" t="s">
        <v>42227</v>
      </c>
    </row>
    <row r="6201" spans="1:12" x14ac:dyDescent="0.2">
      <c r="A6201" s="1">
        <v>6200</v>
      </c>
      <c r="B6201" s="2" t="s">
        <v>42228</v>
      </c>
      <c r="C6201" s="2" t="s">
        <v>4711</v>
      </c>
      <c r="D6201" s="2" t="s">
        <v>2494</v>
      </c>
      <c r="E6201" s="2" t="s">
        <v>42229</v>
      </c>
      <c r="F6201" s="2" t="s">
        <v>15986</v>
      </c>
      <c r="G6201" s="2" t="s">
        <v>1041</v>
      </c>
      <c r="H6201" s="2" t="s">
        <v>42230</v>
      </c>
      <c r="I6201" s="2" t="s">
        <v>42231</v>
      </c>
      <c r="J6201" s="3" t="s">
        <v>42232</v>
      </c>
      <c r="K6201" s="4">
        <v>43897</v>
      </c>
      <c r="L6201" s="3" t="s">
        <v>42233</v>
      </c>
    </row>
    <row r="6202" spans="1:12" x14ac:dyDescent="0.2">
      <c r="A6202" s="1">
        <v>6201</v>
      </c>
      <c r="B6202" s="2" t="s">
        <v>42234</v>
      </c>
      <c r="C6202" s="2" t="s">
        <v>113</v>
      </c>
      <c r="D6202" s="2" t="s">
        <v>7622</v>
      </c>
      <c r="E6202" s="2" t="s">
        <v>42235</v>
      </c>
      <c r="F6202" s="2" t="s">
        <v>42236</v>
      </c>
      <c r="G6202" s="2" t="s">
        <v>3151</v>
      </c>
      <c r="H6202" s="2" t="s">
        <v>42237</v>
      </c>
      <c r="I6202" s="2" t="s">
        <v>42238</v>
      </c>
      <c r="J6202" s="3" t="s">
        <v>42239</v>
      </c>
      <c r="K6202" s="4">
        <v>44055</v>
      </c>
      <c r="L6202" s="3" t="s">
        <v>29732</v>
      </c>
    </row>
    <row r="6203" spans="1:12" x14ac:dyDescent="0.2">
      <c r="A6203" s="1">
        <v>6202</v>
      </c>
      <c r="B6203" s="2" t="s">
        <v>42240</v>
      </c>
      <c r="C6203" s="2" t="s">
        <v>9433</v>
      </c>
      <c r="D6203" s="2" t="s">
        <v>14700</v>
      </c>
      <c r="E6203" s="2" t="s">
        <v>42241</v>
      </c>
      <c r="F6203" s="2" t="s">
        <v>42242</v>
      </c>
      <c r="G6203" s="2" t="s">
        <v>882</v>
      </c>
      <c r="H6203" s="2" t="s">
        <v>42243</v>
      </c>
      <c r="I6203" s="2" t="s">
        <v>42244</v>
      </c>
      <c r="J6203" s="3" t="s">
        <v>42245</v>
      </c>
      <c r="K6203" s="4">
        <v>44373</v>
      </c>
      <c r="L6203" s="3" t="s">
        <v>29671</v>
      </c>
    </row>
    <row r="6204" spans="1:12" x14ac:dyDescent="0.2">
      <c r="A6204" s="1">
        <v>6203</v>
      </c>
      <c r="B6204" s="2" t="s">
        <v>42246</v>
      </c>
      <c r="C6204" s="2" t="s">
        <v>8253</v>
      </c>
      <c r="D6204" s="2" t="s">
        <v>7767</v>
      </c>
      <c r="E6204" s="2" t="s">
        <v>42247</v>
      </c>
      <c r="F6204" s="2" t="s">
        <v>42248</v>
      </c>
      <c r="G6204" s="2" t="s">
        <v>910</v>
      </c>
      <c r="H6204" s="2" t="s">
        <v>42249</v>
      </c>
      <c r="I6204" s="2" t="s">
        <v>42250</v>
      </c>
      <c r="J6204" s="3" t="s">
        <v>42251</v>
      </c>
      <c r="K6204" s="4">
        <v>44281</v>
      </c>
      <c r="L6204" s="3" t="s">
        <v>27840</v>
      </c>
    </row>
    <row r="6205" spans="1:12" x14ac:dyDescent="0.2">
      <c r="A6205" s="1">
        <v>6204</v>
      </c>
      <c r="B6205" s="2" t="s">
        <v>42252</v>
      </c>
      <c r="C6205" s="2" t="s">
        <v>3308</v>
      </c>
      <c r="D6205" s="2" t="s">
        <v>1634</v>
      </c>
      <c r="E6205" s="2" t="s">
        <v>42253</v>
      </c>
      <c r="F6205" s="2" t="s">
        <v>42254</v>
      </c>
      <c r="G6205" s="2" t="s">
        <v>560</v>
      </c>
      <c r="H6205" s="2" t="s">
        <v>42255</v>
      </c>
      <c r="I6205" s="2" t="s">
        <v>42256</v>
      </c>
      <c r="J6205" s="3" t="s">
        <v>42257</v>
      </c>
      <c r="K6205" s="4">
        <v>44005</v>
      </c>
      <c r="L6205" s="3" t="s">
        <v>42258</v>
      </c>
    </row>
    <row r="6206" spans="1:12" x14ac:dyDescent="0.2">
      <c r="A6206" s="1">
        <v>6205</v>
      </c>
      <c r="B6206" s="2" t="s">
        <v>42259</v>
      </c>
      <c r="C6206" s="2" t="s">
        <v>12668</v>
      </c>
      <c r="D6206" s="2" t="s">
        <v>4687</v>
      </c>
      <c r="E6206" s="2" t="s">
        <v>16931</v>
      </c>
      <c r="F6206" s="2" t="s">
        <v>42260</v>
      </c>
      <c r="G6206" s="2" t="s">
        <v>696</v>
      </c>
      <c r="H6206" s="2" t="s">
        <v>42261</v>
      </c>
      <c r="I6206" s="2">
        <v>4488277785</v>
      </c>
      <c r="J6206" s="3" t="s">
        <v>42262</v>
      </c>
      <c r="K6206" s="4">
        <v>44410</v>
      </c>
      <c r="L6206" s="3" t="s">
        <v>42263</v>
      </c>
    </row>
    <row r="6207" spans="1:12" x14ac:dyDescent="0.2">
      <c r="A6207" s="1">
        <v>6206</v>
      </c>
      <c r="B6207" s="2" t="s">
        <v>42264</v>
      </c>
      <c r="C6207" s="2" t="s">
        <v>6599</v>
      </c>
      <c r="D6207" s="2" t="s">
        <v>10982</v>
      </c>
      <c r="E6207" s="2" t="s">
        <v>409</v>
      </c>
      <c r="F6207" s="2" t="s">
        <v>42265</v>
      </c>
      <c r="G6207" s="2" t="s">
        <v>920</v>
      </c>
      <c r="H6207" s="2" t="s">
        <v>42266</v>
      </c>
      <c r="I6207" s="2">
        <v>4359002644</v>
      </c>
      <c r="J6207" s="3" t="s">
        <v>42267</v>
      </c>
      <c r="K6207" s="4">
        <v>44395</v>
      </c>
      <c r="L6207" s="3" t="s">
        <v>42268</v>
      </c>
    </row>
    <row r="6208" spans="1:12" x14ac:dyDescent="0.2">
      <c r="A6208" s="1">
        <v>6207</v>
      </c>
      <c r="B6208" s="2" t="s">
        <v>42269</v>
      </c>
      <c r="C6208" s="2" t="s">
        <v>2323</v>
      </c>
      <c r="D6208" s="2" t="s">
        <v>2115</v>
      </c>
      <c r="E6208" s="2" t="s">
        <v>42270</v>
      </c>
      <c r="F6208" s="2" t="s">
        <v>18748</v>
      </c>
      <c r="G6208" s="2" t="s">
        <v>705</v>
      </c>
      <c r="H6208" s="2" t="s">
        <v>42271</v>
      </c>
      <c r="I6208" s="2" t="s">
        <v>42272</v>
      </c>
      <c r="J6208" s="3" t="s">
        <v>42273</v>
      </c>
      <c r="K6208" s="4">
        <v>44169</v>
      </c>
      <c r="L6208" s="3" t="s">
        <v>42274</v>
      </c>
    </row>
    <row r="6209" spans="1:12" x14ac:dyDescent="0.2">
      <c r="A6209" s="1">
        <v>6208</v>
      </c>
      <c r="B6209" s="2" t="s">
        <v>42275</v>
      </c>
      <c r="C6209" s="2" t="s">
        <v>6463</v>
      </c>
      <c r="D6209" s="2" t="s">
        <v>2294</v>
      </c>
      <c r="E6209" s="2" t="s">
        <v>42276</v>
      </c>
      <c r="F6209" s="2" t="s">
        <v>42277</v>
      </c>
      <c r="G6209" s="2" t="s">
        <v>311</v>
      </c>
      <c r="H6209" s="2" t="s">
        <v>42278</v>
      </c>
      <c r="I6209" s="2">
        <v>3386840859</v>
      </c>
      <c r="J6209" s="3" t="s">
        <v>42279</v>
      </c>
      <c r="K6209" s="4">
        <v>44151</v>
      </c>
      <c r="L6209" s="3" t="s">
        <v>42280</v>
      </c>
    </row>
    <row r="6210" spans="1:12" x14ac:dyDescent="0.2">
      <c r="A6210" s="1">
        <v>6209</v>
      </c>
      <c r="B6210" s="2" t="s">
        <v>42281</v>
      </c>
      <c r="C6210" s="2" t="s">
        <v>4489</v>
      </c>
      <c r="D6210" s="2" t="s">
        <v>5175</v>
      </c>
      <c r="E6210" s="2" t="s">
        <v>42282</v>
      </c>
      <c r="F6210" s="2" t="s">
        <v>42283</v>
      </c>
      <c r="G6210" s="2" t="s">
        <v>854</v>
      </c>
      <c r="H6210" s="2" t="s">
        <v>42284</v>
      </c>
      <c r="I6210" s="2" t="s">
        <v>42285</v>
      </c>
      <c r="J6210" s="3" t="s">
        <v>42286</v>
      </c>
      <c r="K6210" s="4">
        <v>44182</v>
      </c>
      <c r="L6210" s="3" t="s">
        <v>42287</v>
      </c>
    </row>
    <row r="6211" spans="1:12" x14ac:dyDescent="0.2">
      <c r="A6211" s="1">
        <v>6210</v>
      </c>
      <c r="B6211" s="2" t="s">
        <v>42288</v>
      </c>
      <c r="C6211" s="2" t="s">
        <v>4293</v>
      </c>
      <c r="D6211" s="2" t="s">
        <v>6805</v>
      </c>
      <c r="E6211" s="2" t="s">
        <v>11310</v>
      </c>
      <c r="F6211" s="2" t="s">
        <v>42289</v>
      </c>
      <c r="G6211" s="2" t="s">
        <v>89</v>
      </c>
      <c r="H6211" s="2" t="s">
        <v>42290</v>
      </c>
      <c r="I6211" s="2">
        <v>4681470227</v>
      </c>
      <c r="J6211" s="3" t="s">
        <v>42291</v>
      </c>
      <c r="K6211" s="4">
        <v>44132</v>
      </c>
      <c r="L6211" s="3" t="s">
        <v>7385</v>
      </c>
    </row>
    <row r="6212" spans="1:12" x14ac:dyDescent="0.2">
      <c r="A6212" s="1">
        <v>6211</v>
      </c>
      <c r="B6212" s="2" t="s">
        <v>42292</v>
      </c>
      <c r="C6212" s="2" t="s">
        <v>1587</v>
      </c>
      <c r="D6212" s="2" t="s">
        <v>5578</v>
      </c>
      <c r="E6212" s="2" t="s">
        <v>42293</v>
      </c>
      <c r="F6212" s="2" t="s">
        <v>42294</v>
      </c>
      <c r="G6212" s="2" t="s">
        <v>938</v>
      </c>
      <c r="H6212" s="2" t="s">
        <v>42295</v>
      </c>
      <c r="I6212" s="2" t="s">
        <v>42296</v>
      </c>
      <c r="J6212" s="3" t="s">
        <v>42297</v>
      </c>
      <c r="K6212" s="4">
        <v>44396</v>
      </c>
      <c r="L6212" s="3" t="s">
        <v>11376</v>
      </c>
    </row>
    <row r="6213" spans="1:12" x14ac:dyDescent="0.2">
      <c r="A6213" s="1">
        <v>6212</v>
      </c>
      <c r="B6213" s="2" t="s">
        <v>42298</v>
      </c>
      <c r="C6213" s="2" t="s">
        <v>14503</v>
      </c>
      <c r="D6213" s="2" t="s">
        <v>4513</v>
      </c>
      <c r="E6213" s="2" t="s">
        <v>42299</v>
      </c>
      <c r="F6213" s="2" t="s">
        <v>42300</v>
      </c>
      <c r="G6213" s="2" t="s">
        <v>3679</v>
      </c>
      <c r="H6213" s="2">
        <v>882968937</v>
      </c>
      <c r="I6213" s="2" t="s">
        <v>42301</v>
      </c>
      <c r="J6213" s="3" t="s">
        <v>42302</v>
      </c>
      <c r="K6213" s="4">
        <v>44586</v>
      </c>
      <c r="L6213" s="3" t="s">
        <v>42303</v>
      </c>
    </row>
    <row r="6214" spans="1:12" x14ac:dyDescent="0.2">
      <c r="A6214" s="1">
        <v>6213</v>
      </c>
      <c r="B6214" s="2" t="s">
        <v>42304</v>
      </c>
      <c r="C6214" s="2" t="s">
        <v>1571</v>
      </c>
      <c r="D6214" s="2" t="s">
        <v>1418</v>
      </c>
      <c r="E6214" s="2" t="s">
        <v>42305</v>
      </c>
      <c r="F6214" s="2" t="s">
        <v>42306</v>
      </c>
      <c r="G6214" s="2" t="s">
        <v>1050</v>
      </c>
      <c r="H6214" s="2" t="s">
        <v>42307</v>
      </c>
      <c r="I6214" s="2">
        <f>1-745-601-2687</f>
        <v>-4032</v>
      </c>
      <c r="J6214" s="3" t="s">
        <v>42308</v>
      </c>
      <c r="K6214" s="4">
        <v>44507</v>
      </c>
      <c r="L6214" s="3" t="s">
        <v>42309</v>
      </c>
    </row>
    <row r="6215" spans="1:12" x14ac:dyDescent="0.2">
      <c r="A6215" s="1">
        <v>6214</v>
      </c>
      <c r="B6215" s="2" t="s">
        <v>42310</v>
      </c>
      <c r="C6215" s="2" t="s">
        <v>3735</v>
      </c>
      <c r="D6215" s="2" t="s">
        <v>2539</v>
      </c>
      <c r="E6215" s="2" t="s">
        <v>42311</v>
      </c>
      <c r="F6215" s="2" t="s">
        <v>42312</v>
      </c>
      <c r="G6215" s="2" t="s">
        <v>162</v>
      </c>
      <c r="H6215" s="2">
        <f>1-626-919-3290</f>
        <v>-4834</v>
      </c>
      <c r="I6215" s="2" t="s">
        <v>42313</v>
      </c>
      <c r="J6215" s="3" t="s">
        <v>42314</v>
      </c>
      <c r="K6215" s="4">
        <v>43860</v>
      </c>
      <c r="L6215" s="3" t="s">
        <v>42315</v>
      </c>
    </row>
    <row r="6216" spans="1:12" x14ac:dyDescent="0.2">
      <c r="A6216" s="1">
        <v>6215</v>
      </c>
      <c r="B6216" s="2" t="s">
        <v>42316</v>
      </c>
      <c r="C6216" s="2" t="s">
        <v>6214</v>
      </c>
      <c r="D6216" s="2" t="s">
        <v>4225</v>
      </c>
      <c r="E6216" s="2" t="s">
        <v>42317</v>
      </c>
      <c r="F6216" s="2" t="s">
        <v>42318</v>
      </c>
      <c r="G6216" s="2" t="s">
        <v>948</v>
      </c>
      <c r="H6216" s="2" t="s">
        <v>42319</v>
      </c>
      <c r="I6216" s="2" t="s">
        <v>42320</v>
      </c>
      <c r="J6216" s="3" t="s">
        <v>42321</v>
      </c>
      <c r="K6216" s="4">
        <v>43878</v>
      </c>
      <c r="L6216" s="3" t="s">
        <v>42322</v>
      </c>
    </row>
    <row r="6217" spans="1:12" x14ac:dyDescent="0.2">
      <c r="A6217" s="1">
        <v>6216</v>
      </c>
      <c r="B6217" s="2" t="s">
        <v>42323</v>
      </c>
      <c r="C6217" s="2" t="s">
        <v>2759</v>
      </c>
      <c r="D6217" s="2" t="s">
        <v>24305</v>
      </c>
      <c r="E6217" s="2" t="s">
        <v>2892</v>
      </c>
      <c r="F6217" s="2" t="s">
        <v>42324</v>
      </c>
      <c r="G6217" s="2" t="s">
        <v>910</v>
      </c>
      <c r="H6217" s="2" t="s">
        <v>42325</v>
      </c>
      <c r="I6217" s="2" t="s">
        <v>42326</v>
      </c>
      <c r="J6217" s="3" t="s">
        <v>42327</v>
      </c>
      <c r="K6217" s="4">
        <v>44009</v>
      </c>
      <c r="L6217" s="3" t="s">
        <v>42328</v>
      </c>
    </row>
    <row r="6218" spans="1:12" x14ac:dyDescent="0.2">
      <c r="A6218" s="1">
        <v>6217</v>
      </c>
      <c r="B6218" s="2" t="s">
        <v>42329</v>
      </c>
      <c r="C6218" s="2" t="s">
        <v>917</v>
      </c>
      <c r="D6218" s="2" t="s">
        <v>416</v>
      </c>
      <c r="E6218" s="2" t="s">
        <v>42330</v>
      </c>
      <c r="F6218" s="2" t="s">
        <v>34829</v>
      </c>
      <c r="G6218" s="2" t="s">
        <v>108</v>
      </c>
      <c r="H6218" s="2" t="s">
        <v>42331</v>
      </c>
      <c r="I6218" s="2" t="s">
        <v>42332</v>
      </c>
      <c r="J6218" s="3" t="s">
        <v>42333</v>
      </c>
      <c r="K6218" s="4">
        <v>44234</v>
      </c>
      <c r="L6218" s="3" t="s">
        <v>42334</v>
      </c>
    </row>
    <row r="6219" spans="1:12" x14ac:dyDescent="0.2">
      <c r="A6219" s="1">
        <v>6218</v>
      </c>
      <c r="B6219" s="2" t="s">
        <v>42335</v>
      </c>
      <c r="C6219" s="2" t="s">
        <v>6223</v>
      </c>
      <c r="D6219" s="2" t="s">
        <v>5730</v>
      </c>
      <c r="E6219" s="2" t="s">
        <v>42336</v>
      </c>
      <c r="F6219" s="2" t="s">
        <v>42337</v>
      </c>
      <c r="G6219" s="2" t="s">
        <v>3302</v>
      </c>
      <c r="H6219" s="2" t="s">
        <v>42338</v>
      </c>
      <c r="I6219" s="2" t="s">
        <v>42339</v>
      </c>
      <c r="J6219" s="3" t="s">
        <v>42340</v>
      </c>
      <c r="K6219" s="4">
        <v>44598</v>
      </c>
      <c r="L6219" s="3" t="s">
        <v>42341</v>
      </c>
    </row>
    <row r="6220" spans="1:12" x14ac:dyDescent="0.2">
      <c r="A6220" s="1">
        <v>6219</v>
      </c>
      <c r="B6220" s="2" t="s">
        <v>42342</v>
      </c>
      <c r="C6220" s="2" t="s">
        <v>6223</v>
      </c>
      <c r="D6220" s="2" t="s">
        <v>5901</v>
      </c>
      <c r="E6220" s="2" t="s">
        <v>42343</v>
      </c>
      <c r="F6220" s="2" t="s">
        <v>42344</v>
      </c>
      <c r="G6220" s="2" t="s">
        <v>3151</v>
      </c>
      <c r="H6220" s="2" t="s">
        <v>42345</v>
      </c>
      <c r="I6220" s="2" t="s">
        <v>42346</v>
      </c>
      <c r="J6220" s="3" t="s">
        <v>42347</v>
      </c>
      <c r="K6220" s="4">
        <v>44561</v>
      </c>
      <c r="L6220" s="3" t="s">
        <v>42348</v>
      </c>
    </row>
    <row r="6221" spans="1:12" x14ac:dyDescent="0.2">
      <c r="A6221" s="1">
        <v>6220</v>
      </c>
      <c r="B6221" s="5" t="s">
        <v>42349</v>
      </c>
      <c r="C6221" s="2" t="s">
        <v>3221</v>
      </c>
      <c r="D6221" s="2" t="s">
        <v>8289</v>
      </c>
      <c r="E6221" s="2" t="s">
        <v>42350</v>
      </c>
      <c r="F6221" s="2" t="s">
        <v>42351</v>
      </c>
      <c r="G6221" s="2" t="s">
        <v>6042</v>
      </c>
      <c r="H6221" s="2" t="s">
        <v>42352</v>
      </c>
      <c r="I6221" s="2" t="s">
        <v>42353</v>
      </c>
      <c r="J6221" s="3" t="s">
        <v>42354</v>
      </c>
      <c r="K6221" s="4">
        <v>44338</v>
      </c>
      <c r="L6221" s="3" t="s">
        <v>42355</v>
      </c>
    </row>
    <row r="6222" spans="1:12" x14ac:dyDescent="0.2">
      <c r="A6222" s="1">
        <v>6221</v>
      </c>
      <c r="B6222" s="2" t="s">
        <v>42356</v>
      </c>
      <c r="C6222" s="2" t="s">
        <v>1145</v>
      </c>
      <c r="D6222" s="2" t="s">
        <v>632</v>
      </c>
      <c r="E6222" s="2" t="s">
        <v>18773</v>
      </c>
      <c r="F6222" s="2" t="s">
        <v>42357</v>
      </c>
      <c r="G6222" s="2" t="s">
        <v>540</v>
      </c>
      <c r="H6222" s="2">
        <v>9626910385</v>
      </c>
      <c r="I6222" s="2" t="s">
        <v>42358</v>
      </c>
      <c r="J6222" s="3" t="s">
        <v>42359</v>
      </c>
      <c r="K6222" s="4">
        <v>43948</v>
      </c>
      <c r="L6222" s="3" t="s">
        <v>18651</v>
      </c>
    </row>
    <row r="6223" spans="1:12" x14ac:dyDescent="0.2">
      <c r="A6223" s="1">
        <v>6222</v>
      </c>
      <c r="B6223" s="2" t="s">
        <v>42360</v>
      </c>
      <c r="C6223" s="2" t="s">
        <v>12668</v>
      </c>
      <c r="D6223" s="2" t="s">
        <v>14444</v>
      </c>
      <c r="E6223" s="2" t="s">
        <v>42361</v>
      </c>
      <c r="F6223" s="2" t="s">
        <v>42362</v>
      </c>
      <c r="G6223" s="2" t="s">
        <v>3568</v>
      </c>
      <c r="H6223" s="2" t="s">
        <v>42363</v>
      </c>
      <c r="I6223" s="2" t="s">
        <v>42364</v>
      </c>
      <c r="J6223" s="3" t="s">
        <v>42365</v>
      </c>
      <c r="K6223" s="4">
        <v>44633</v>
      </c>
      <c r="L6223" s="3" t="s">
        <v>27118</v>
      </c>
    </row>
    <row r="6224" spans="1:12" x14ac:dyDescent="0.2">
      <c r="A6224" s="1">
        <v>6223</v>
      </c>
      <c r="B6224" s="2" t="s">
        <v>42366</v>
      </c>
      <c r="C6224" s="2" t="s">
        <v>5242</v>
      </c>
      <c r="D6224" s="2" t="s">
        <v>5503</v>
      </c>
      <c r="E6224" s="2" t="s">
        <v>8161</v>
      </c>
      <c r="F6224" s="2" t="s">
        <v>42367</v>
      </c>
      <c r="G6224" s="2" t="s">
        <v>1991</v>
      </c>
      <c r="H6224" s="2" t="s">
        <v>42368</v>
      </c>
      <c r="I6224" s="2" t="s">
        <v>42369</v>
      </c>
      <c r="J6224" s="3" t="s">
        <v>42370</v>
      </c>
      <c r="K6224" s="4">
        <v>44135</v>
      </c>
      <c r="L6224" s="3" t="s">
        <v>15297</v>
      </c>
    </row>
    <row r="6225" spans="1:12" x14ac:dyDescent="0.2">
      <c r="A6225" s="1">
        <v>6224</v>
      </c>
      <c r="B6225" s="2" t="s">
        <v>42371</v>
      </c>
      <c r="C6225" s="2" t="s">
        <v>326</v>
      </c>
      <c r="D6225" s="2" t="s">
        <v>26688</v>
      </c>
      <c r="E6225" s="2" t="s">
        <v>42372</v>
      </c>
      <c r="F6225" s="2" t="s">
        <v>42373</v>
      </c>
      <c r="G6225" s="2" t="s">
        <v>696</v>
      </c>
      <c r="H6225" s="2" t="s">
        <v>42374</v>
      </c>
      <c r="I6225" s="2">
        <f>1-897-204-6890</f>
        <v>-7990</v>
      </c>
      <c r="J6225" s="3" t="s">
        <v>42375</v>
      </c>
      <c r="K6225" s="4">
        <v>44210</v>
      </c>
      <c r="L6225" s="3" t="s">
        <v>42376</v>
      </c>
    </row>
    <row r="6226" spans="1:12" x14ac:dyDescent="0.2">
      <c r="A6226" s="1">
        <v>6225</v>
      </c>
      <c r="B6226" s="2" t="s">
        <v>42377</v>
      </c>
      <c r="C6226" s="2" t="s">
        <v>8578</v>
      </c>
      <c r="D6226" s="2" t="s">
        <v>6418</v>
      </c>
      <c r="E6226" s="2" t="s">
        <v>42378</v>
      </c>
      <c r="F6226" s="2" t="s">
        <v>42379</v>
      </c>
      <c r="G6226" s="2" t="s">
        <v>134</v>
      </c>
      <c r="H6226" s="2" t="s">
        <v>42380</v>
      </c>
      <c r="I6226" s="2" t="s">
        <v>42381</v>
      </c>
      <c r="J6226" s="3" t="s">
        <v>42382</v>
      </c>
      <c r="K6226" s="4">
        <v>44115</v>
      </c>
      <c r="L6226" s="3" t="s">
        <v>42383</v>
      </c>
    </row>
    <row r="6227" spans="1:12" x14ac:dyDescent="0.2">
      <c r="A6227" s="1">
        <v>6226</v>
      </c>
      <c r="B6227" s="2" t="s">
        <v>42384</v>
      </c>
      <c r="C6227" s="2" t="s">
        <v>374</v>
      </c>
      <c r="D6227" s="2" t="s">
        <v>16071</v>
      </c>
      <c r="E6227" s="2" t="s">
        <v>42385</v>
      </c>
      <c r="F6227" s="2" t="s">
        <v>42386</v>
      </c>
      <c r="G6227" s="2" t="s">
        <v>2191</v>
      </c>
      <c r="H6227" s="2" t="s">
        <v>42387</v>
      </c>
      <c r="I6227" s="2" t="s">
        <v>42388</v>
      </c>
      <c r="J6227" s="3" t="s">
        <v>42389</v>
      </c>
      <c r="K6227" s="4">
        <v>43876</v>
      </c>
      <c r="L6227" s="3" t="s">
        <v>42390</v>
      </c>
    </row>
    <row r="6228" spans="1:12" x14ac:dyDescent="0.2">
      <c r="A6228" s="1">
        <v>6227</v>
      </c>
      <c r="B6228" s="2" t="s">
        <v>42391</v>
      </c>
      <c r="C6228" s="2" t="s">
        <v>10366</v>
      </c>
      <c r="D6228" s="2" t="s">
        <v>18986</v>
      </c>
      <c r="E6228" s="2" t="s">
        <v>42392</v>
      </c>
      <c r="F6228" s="2" t="s">
        <v>42393</v>
      </c>
      <c r="G6228" s="2" t="s">
        <v>2981</v>
      </c>
      <c r="H6228" s="2" t="s">
        <v>42394</v>
      </c>
      <c r="I6228" s="2" t="s">
        <v>42395</v>
      </c>
      <c r="J6228" s="3" t="s">
        <v>42396</v>
      </c>
      <c r="K6228" s="4">
        <v>44679</v>
      </c>
      <c r="L6228" s="3" t="s">
        <v>42397</v>
      </c>
    </row>
    <row r="6229" spans="1:12" x14ac:dyDescent="0.2">
      <c r="A6229" s="1">
        <v>6228</v>
      </c>
      <c r="B6229" s="2" t="s">
        <v>42398</v>
      </c>
      <c r="C6229" s="2" t="s">
        <v>68</v>
      </c>
      <c r="D6229" s="2" t="s">
        <v>3629</v>
      </c>
      <c r="E6229" s="2" t="s">
        <v>42399</v>
      </c>
      <c r="F6229" s="2" t="s">
        <v>42400</v>
      </c>
      <c r="G6229" s="2" t="s">
        <v>3302</v>
      </c>
      <c r="H6229" s="2" t="s">
        <v>42401</v>
      </c>
      <c r="I6229" s="2" t="s">
        <v>42402</v>
      </c>
      <c r="J6229" s="3" t="s">
        <v>42403</v>
      </c>
      <c r="K6229" s="4">
        <v>44406</v>
      </c>
      <c r="L6229" s="3" t="s">
        <v>42404</v>
      </c>
    </row>
    <row r="6230" spans="1:12" x14ac:dyDescent="0.2">
      <c r="A6230" s="1">
        <v>6229</v>
      </c>
      <c r="B6230" s="2" t="s">
        <v>42405</v>
      </c>
      <c r="C6230" s="2" t="s">
        <v>1245</v>
      </c>
      <c r="D6230" s="2" t="s">
        <v>22451</v>
      </c>
      <c r="E6230" s="2" t="s">
        <v>42406</v>
      </c>
      <c r="F6230" s="2" t="s">
        <v>42407</v>
      </c>
      <c r="G6230" s="2" t="s">
        <v>3623</v>
      </c>
      <c r="H6230" s="2" t="s">
        <v>42408</v>
      </c>
      <c r="I6230" s="2" t="s">
        <v>42409</v>
      </c>
      <c r="J6230" s="3" t="s">
        <v>42410</v>
      </c>
      <c r="K6230" s="4">
        <v>44183</v>
      </c>
      <c r="L6230" s="3" t="s">
        <v>31712</v>
      </c>
    </row>
    <row r="6231" spans="1:12" x14ac:dyDescent="0.2">
      <c r="A6231" s="1">
        <v>6230</v>
      </c>
      <c r="B6231" s="2" t="s">
        <v>42411</v>
      </c>
      <c r="C6231" s="2" t="s">
        <v>648</v>
      </c>
      <c r="D6231" s="2" t="s">
        <v>3878</v>
      </c>
      <c r="E6231" s="2" t="s">
        <v>1048</v>
      </c>
      <c r="F6231" s="2" t="s">
        <v>42412</v>
      </c>
      <c r="G6231" s="2" t="s">
        <v>467</v>
      </c>
      <c r="H6231" s="2" t="s">
        <v>42413</v>
      </c>
      <c r="I6231" s="2" t="s">
        <v>42414</v>
      </c>
      <c r="J6231" s="3" t="s">
        <v>42415</v>
      </c>
      <c r="K6231" s="4">
        <v>43849</v>
      </c>
      <c r="L6231" s="3" t="s">
        <v>32490</v>
      </c>
    </row>
    <row r="6232" spans="1:12" x14ac:dyDescent="0.2">
      <c r="A6232" s="1">
        <v>6231</v>
      </c>
      <c r="B6232" s="2" t="s">
        <v>42416</v>
      </c>
      <c r="C6232" s="2" t="s">
        <v>1288</v>
      </c>
      <c r="D6232" s="2" t="s">
        <v>3726</v>
      </c>
      <c r="E6232" s="2" t="s">
        <v>42417</v>
      </c>
      <c r="F6232" s="2" t="s">
        <v>42418</v>
      </c>
      <c r="G6232" s="2" t="s">
        <v>1068</v>
      </c>
      <c r="H6232" s="2" t="s">
        <v>42419</v>
      </c>
      <c r="I6232" s="2" t="s">
        <v>42420</v>
      </c>
      <c r="J6232" s="3" t="s">
        <v>42421</v>
      </c>
      <c r="K6232" s="4">
        <v>44163</v>
      </c>
      <c r="L6232" s="3" t="s">
        <v>42422</v>
      </c>
    </row>
    <row r="6233" spans="1:12" x14ac:dyDescent="0.2">
      <c r="A6233" s="1">
        <v>6232</v>
      </c>
      <c r="B6233" s="2" t="s">
        <v>42423</v>
      </c>
      <c r="C6233" s="2" t="s">
        <v>34132</v>
      </c>
      <c r="D6233" s="2" t="s">
        <v>4663</v>
      </c>
      <c r="E6233" s="2" t="s">
        <v>42424</v>
      </c>
      <c r="F6233" s="2" t="s">
        <v>42425</v>
      </c>
      <c r="G6233" s="2" t="s">
        <v>7639</v>
      </c>
      <c r="H6233" s="2" t="s">
        <v>42426</v>
      </c>
      <c r="I6233" s="2" t="s">
        <v>42427</v>
      </c>
      <c r="J6233" s="3" t="s">
        <v>42428</v>
      </c>
      <c r="K6233" s="4">
        <v>44657</v>
      </c>
      <c r="L6233" s="3" t="s">
        <v>42429</v>
      </c>
    </row>
    <row r="6234" spans="1:12" x14ac:dyDescent="0.2">
      <c r="A6234" s="1">
        <v>6233</v>
      </c>
      <c r="B6234" s="2" t="s">
        <v>42430</v>
      </c>
      <c r="C6234" s="2" t="s">
        <v>4680</v>
      </c>
      <c r="D6234" s="2" t="s">
        <v>2124</v>
      </c>
      <c r="E6234" s="2" t="s">
        <v>42431</v>
      </c>
      <c r="F6234" s="2" t="s">
        <v>42432</v>
      </c>
      <c r="G6234" s="2" t="s">
        <v>2928</v>
      </c>
      <c r="H6234" s="2" t="s">
        <v>42433</v>
      </c>
      <c r="I6234" s="2" t="s">
        <v>42434</v>
      </c>
      <c r="J6234" s="3" t="s">
        <v>42435</v>
      </c>
      <c r="K6234" s="4">
        <v>44702</v>
      </c>
      <c r="L6234" s="3" t="s">
        <v>42436</v>
      </c>
    </row>
    <row r="6235" spans="1:12" x14ac:dyDescent="0.2">
      <c r="A6235" s="1">
        <v>6234</v>
      </c>
      <c r="B6235" s="2" t="s">
        <v>42437</v>
      </c>
      <c r="C6235" s="2" t="s">
        <v>18159</v>
      </c>
      <c r="D6235" s="2" t="s">
        <v>2391</v>
      </c>
      <c r="E6235" s="2" t="s">
        <v>42438</v>
      </c>
      <c r="F6235" s="2" t="s">
        <v>42439</v>
      </c>
      <c r="G6235" s="2" t="s">
        <v>2327</v>
      </c>
      <c r="H6235" s="2" t="s">
        <v>42440</v>
      </c>
      <c r="I6235" s="2" t="s">
        <v>42441</v>
      </c>
      <c r="J6235" s="3" t="s">
        <v>42442</v>
      </c>
      <c r="K6235" s="4">
        <v>44075</v>
      </c>
      <c r="L6235" s="3" t="s">
        <v>42443</v>
      </c>
    </row>
    <row r="6236" spans="1:12" x14ac:dyDescent="0.2">
      <c r="A6236" s="1">
        <v>6235</v>
      </c>
      <c r="B6236" s="2" t="s">
        <v>42444</v>
      </c>
      <c r="C6236" s="2" t="s">
        <v>4001</v>
      </c>
      <c r="D6236" s="2" t="s">
        <v>14310</v>
      </c>
      <c r="E6236" s="2" t="s">
        <v>42445</v>
      </c>
      <c r="F6236" s="2" t="s">
        <v>42446</v>
      </c>
      <c r="G6236" s="2" t="s">
        <v>4778</v>
      </c>
      <c r="H6236" s="2" t="s">
        <v>42447</v>
      </c>
      <c r="I6236" s="2" t="s">
        <v>42448</v>
      </c>
      <c r="J6236" s="3" t="s">
        <v>42449</v>
      </c>
      <c r="K6236" s="4">
        <v>44399</v>
      </c>
      <c r="L6236" s="3" t="s">
        <v>42450</v>
      </c>
    </row>
    <row r="6237" spans="1:12" x14ac:dyDescent="0.2">
      <c r="A6237" s="1">
        <v>6236</v>
      </c>
      <c r="B6237" s="2" t="s">
        <v>42451</v>
      </c>
      <c r="C6237" s="2" t="s">
        <v>6340</v>
      </c>
      <c r="D6237" s="2" t="s">
        <v>1521</v>
      </c>
      <c r="E6237" s="2" t="s">
        <v>42452</v>
      </c>
      <c r="F6237" s="2" t="s">
        <v>42453</v>
      </c>
      <c r="G6237" s="2" t="s">
        <v>4177</v>
      </c>
      <c r="H6237" s="2">
        <v>2835270350</v>
      </c>
      <c r="I6237" s="2" t="s">
        <v>42454</v>
      </c>
      <c r="J6237" s="3" t="s">
        <v>42455</v>
      </c>
      <c r="K6237" s="4">
        <v>44348</v>
      </c>
      <c r="L6237" s="3" t="s">
        <v>42456</v>
      </c>
    </row>
    <row r="6238" spans="1:12" x14ac:dyDescent="0.2">
      <c r="A6238" s="1">
        <v>6237</v>
      </c>
      <c r="B6238" s="2" t="s">
        <v>42457</v>
      </c>
      <c r="C6238" s="2" t="s">
        <v>3410</v>
      </c>
      <c r="D6238" s="2" t="s">
        <v>1165</v>
      </c>
      <c r="E6238" s="2" t="s">
        <v>42458</v>
      </c>
      <c r="F6238" s="2" t="s">
        <v>9230</v>
      </c>
      <c r="G6238" s="2" t="s">
        <v>6200</v>
      </c>
      <c r="H6238" s="2" t="s">
        <v>42459</v>
      </c>
      <c r="I6238" s="2" t="s">
        <v>42460</v>
      </c>
      <c r="J6238" s="3" t="s">
        <v>42461</v>
      </c>
      <c r="K6238" s="4">
        <v>43929</v>
      </c>
      <c r="L6238" s="3" t="s">
        <v>1859</v>
      </c>
    </row>
    <row r="6239" spans="1:12" x14ac:dyDescent="0.2">
      <c r="A6239" s="1">
        <v>6238</v>
      </c>
      <c r="B6239" s="2" t="s">
        <v>42462</v>
      </c>
      <c r="C6239" s="2" t="s">
        <v>3789</v>
      </c>
      <c r="D6239" s="2" t="s">
        <v>1762</v>
      </c>
      <c r="E6239" s="2" t="s">
        <v>42463</v>
      </c>
      <c r="F6239" s="2" t="s">
        <v>42464</v>
      </c>
      <c r="G6239" s="2" t="s">
        <v>1973</v>
      </c>
      <c r="H6239" s="2" t="s">
        <v>42465</v>
      </c>
      <c r="I6239" s="2" t="s">
        <v>42466</v>
      </c>
      <c r="J6239" s="3" t="s">
        <v>42467</v>
      </c>
      <c r="K6239" s="4">
        <v>44152</v>
      </c>
      <c r="L6239" s="3" t="s">
        <v>9291</v>
      </c>
    </row>
    <row r="6240" spans="1:12" x14ac:dyDescent="0.2">
      <c r="A6240" s="1">
        <v>6239</v>
      </c>
      <c r="B6240" s="2" t="s">
        <v>42468</v>
      </c>
      <c r="C6240" s="2" t="s">
        <v>2349</v>
      </c>
      <c r="D6240" s="2" t="s">
        <v>8261</v>
      </c>
      <c r="E6240" s="2" t="s">
        <v>42469</v>
      </c>
      <c r="F6240" s="2" t="s">
        <v>42470</v>
      </c>
      <c r="G6240" s="2" t="s">
        <v>6506</v>
      </c>
      <c r="H6240" s="2" t="s">
        <v>42471</v>
      </c>
      <c r="I6240" s="2" t="s">
        <v>42472</v>
      </c>
      <c r="J6240" s="3" t="s">
        <v>42473</v>
      </c>
      <c r="K6240" s="4">
        <v>43968</v>
      </c>
      <c r="L6240" s="3" t="s">
        <v>42474</v>
      </c>
    </row>
    <row r="6241" spans="1:12" x14ac:dyDescent="0.2">
      <c r="A6241" s="1">
        <v>6240</v>
      </c>
      <c r="B6241" s="2" t="s">
        <v>42475</v>
      </c>
      <c r="C6241" s="2" t="s">
        <v>3606</v>
      </c>
      <c r="D6241" s="2" t="s">
        <v>2934</v>
      </c>
      <c r="E6241" s="2" t="s">
        <v>42476</v>
      </c>
      <c r="F6241" s="2" t="s">
        <v>42477</v>
      </c>
      <c r="G6241" s="2" t="s">
        <v>2191</v>
      </c>
      <c r="H6241" s="2" t="s">
        <v>42478</v>
      </c>
      <c r="I6241" s="2" t="s">
        <v>42479</v>
      </c>
      <c r="J6241" s="3" t="s">
        <v>42480</v>
      </c>
      <c r="K6241" s="4">
        <v>44329</v>
      </c>
      <c r="L6241" s="3" t="s">
        <v>42481</v>
      </c>
    </row>
    <row r="6242" spans="1:12" x14ac:dyDescent="0.2">
      <c r="A6242" s="1">
        <v>6241</v>
      </c>
      <c r="B6242" s="2" t="s">
        <v>42482</v>
      </c>
      <c r="C6242" s="2" t="s">
        <v>14147</v>
      </c>
      <c r="D6242" s="2" t="s">
        <v>11631</v>
      </c>
      <c r="E6242" s="2" t="s">
        <v>42483</v>
      </c>
      <c r="F6242" s="2" t="s">
        <v>42484</v>
      </c>
      <c r="G6242" s="2" t="s">
        <v>7345</v>
      </c>
      <c r="H6242" s="2" t="s">
        <v>42485</v>
      </c>
      <c r="I6242" s="2" t="s">
        <v>42486</v>
      </c>
      <c r="J6242" s="3" t="s">
        <v>42487</v>
      </c>
      <c r="K6242" s="4">
        <v>44507</v>
      </c>
      <c r="L6242" s="3" t="s">
        <v>19432</v>
      </c>
    </row>
    <row r="6243" spans="1:12" x14ac:dyDescent="0.2">
      <c r="A6243" s="1">
        <v>6242</v>
      </c>
      <c r="B6243" s="2" t="s">
        <v>42488</v>
      </c>
      <c r="C6243" s="2" t="s">
        <v>12918</v>
      </c>
      <c r="D6243" s="2" t="s">
        <v>1029</v>
      </c>
      <c r="E6243" s="2" t="s">
        <v>42489</v>
      </c>
      <c r="F6243" s="2" t="s">
        <v>42490</v>
      </c>
      <c r="G6243" s="2" t="s">
        <v>3015</v>
      </c>
      <c r="H6243" s="2" t="s">
        <v>42491</v>
      </c>
      <c r="I6243" s="2" t="s">
        <v>42492</v>
      </c>
      <c r="J6243" s="3" t="s">
        <v>42493</v>
      </c>
      <c r="K6243" s="4">
        <v>43896</v>
      </c>
      <c r="L6243" s="3" t="s">
        <v>42494</v>
      </c>
    </row>
    <row r="6244" spans="1:12" x14ac:dyDescent="0.2">
      <c r="A6244" s="1">
        <v>6243</v>
      </c>
      <c r="B6244" s="2" t="s">
        <v>42495</v>
      </c>
      <c r="C6244" s="2" t="s">
        <v>2178</v>
      </c>
      <c r="D6244" s="2" t="s">
        <v>11668</v>
      </c>
      <c r="E6244" s="2" t="s">
        <v>10587</v>
      </c>
      <c r="F6244" s="2" t="s">
        <v>42496</v>
      </c>
      <c r="G6244" s="2" t="s">
        <v>2859</v>
      </c>
      <c r="H6244" s="2" t="s">
        <v>42497</v>
      </c>
      <c r="I6244" s="2" t="s">
        <v>42498</v>
      </c>
      <c r="J6244" s="3" t="s">
        <v>42499</v>
      </c>
      <c r="K6244" s="4">
        <v>43986</v>
      </c>
      <c r="L6244" s="3" t="s">
        <v>42500</v>
      </c>
    </row>
    <row r="6245" spans="1:12" x14ac:dyDescent="0.2">
      <c r="A6245" s="1">
        <v>6244</v>
      </c>
      <c r="B6245" s="2" t="s">
        <v>42501</v>
      </c>
      <c r="C6245" s="2" t="s">
        <v>15535</v>
      </c>
      <c r="D6245" s="2" t="s">
        <v>3459</v>
      </c>
      <c r="E6245" s="2" t="s">
        <v>42502</v>
      </c>
      <c r="F6245" s="2" t="s">
        <v>42503</v>
      </c>
      <c r="G6245" s="2" t="s">
        <v>599</v>
      </c>
      <c r="H6245" s="2" t="s">
        <v>42504</v>
      </c>
      <c r="I6245" s="2" t="s">
        <v>42505</v>
      </c>
      <c r="J6245" s="3" t="s">
        <v>42506</v>
      </c>
      <c r="K6245" s="4">
        <v>44396</v>
      </c>
      <c r="L6245" s="3" t="s">
        <v>42507</v>
      </c>
    </row>
    <row r="6246" spans="1:12" x14ac:dyDescent="0.2">
      <c r="A6246" s="1">
        <v>6245</v>
      </c>
      <c r="B6246" s="2" t="s">
        <v>42508</v>
      </c>
      <c r="C6246" s="2" t="s">
        <v>4895</v>
      </c>
      <c r="D6246" s="2" t="s">
        <v>17967</v>
      </c>
      <c r="E6246" s="2" t="s">
        <v>42509</v>
      </c>
      <c r="F6246" s="2" t="s">
        <v>23928</v>
      </c>
      <c r="G6246" s="2" t="s">
        <v>920</v>
      </c>
      <c r="H6246" s="2">
        <f>1-915-667-7360</f>
        <v>-8941</v>
      </c>
      <c r="I6246" s="2" t="s">
        <v>42510</v>
      </c>
      <c r="J6246" s="3" t="s">
        <v>42511</v>
      </c>
      <c r="K6246" s="4">
        <v>44341</v>
      </c>
      <c r="L6246" s="3" t="s">
        <v>42512</v>
      </c>
    </row>
    <row r="6247" spans="1:12" x14ac:dyDescent="0.2">
      <c r="A6247" s="1">
        <v>6246</v>
      </c>
      <c r="B6247" s="2" t="s">
        <v>42513</v>
      </c>
      <c r="C6247" s="2" t="s">
        <v>223</v>
      </c>
      <c r="D6247" s="2" t="s">
        <v>14</v>
      </c>
      <c r="E6247" s="2" t="s">
        <v>42514</v>
      </c>
      <c r="F6247" s="2" t="s">
        <v>42515</v>
      </c>
      <c r="G6247" s="2" t="s">
        <v>2963</v>
      </c>
      <c r="H6247" s="2" t="s">
        <v>42516</v>
      </c>
      <c r="I6247" s="2" t="s">
        <v>42517</v>
      </c>
      <c r="J6247" s="3" t="s">
        <v>42518</v>
      </c>
      <c r="K6247" s="4">
        <v>43884</v>
      </c>
      <c r="L6247" s="3" t="s">
        <v>42519</v>
      </c>
    </row>
    <row r="6248" spans="1:12" x14ac:dyDescent="0.2">
      <c r="A6248" s="1">
        <v>6247</v>
      </c>
      <c r="B6248" s="2" t="s">
        <v>42520</v>
      </c>
      <c r="C6248" s="2" t="s">
        <v>4368</v>
      </c>
      <c r="D6248" s="2" t="s">
        <v>1175</v>
      </c>
      <c r="E6248" s="2" t="s">
        <v>42521</v>
      </c>
      <c r="F6248" s="2" t="s">
        <v>42522</v>
      </c>
      <c r="G6248" s="2" t="s">
        <v>181</v>
      </c>
      <c r="H6248" s="2" t="s">
        <v>42523</v>
      </c>
      <c r="I6248" s="2" t="s">
        <v>42524</v>
      </c>
      <c r="J6248" s="3" t="s">
        <v>42525</v>
      </c>
      <c r="K6248" s="4">
        <v>44011</v>
      </c>
      <c r="L6248" s="3" t="s">
        <v>42526</v>
      </c>
    </row>
    <row r="6249" spans="1:12" x14ac:dyDescent="0.2">
      <c r="A6249" s="1">
        <v>6248</v>
      </c>
      <c r="B6249" s="2" t="s">
        <v>42527</v>
      </c>
      <c r="C6249" s="2" t="s">
        <v>9442</v>
      </c>
      <c r="D6249" s="2" t="s">
        <v>454</v>
      </c>
      <c r="E6249" s="2" t="s">
        <v>42528</v>
      </c>
      <c r="F6249" s="2" t="s">
        <v>42529</v>
      </c>
      <c r="G6249" s="2" t="s">
        <v>6506</v>
      </c>
      <c r="H6249" s="2">
        <f>1-284-763-8380</f>
        <v>-9426</v>
      </c>
      <c r="I6249" s="2" t="s">
        <v>42530</v>
      </c>
      <c r="J6249" s="3" t="s">
        <v>42531</v>
      </c>
      <c r="K6249" s="4">
        <v>44247</v>
      </c>
      <c r="L6249" s="3" t="s">
        <v>42532</v>
      </c>
    </row>
    <row r="6250" spans="1:12" x14ac:dyDescent="0.2">
      <c r="A6250" s="1">
        <v>6249</v>
      </c>
      <c r="B6250" s="2" t="s">
        <v>42533</v>
      </c>
      <c r="C6250" s="2" t="s">
        <v>1409</v>
      </c>
      <c r="D6250" s="2" t="s">
        <v>623</v>
      </c>
      <c r="E6250" s="2" t="s">
        <v>42534</v>
      </c>
      <c r="F6250" s="2" t="s">
        <v>13098</v>
      </c>
      <c r="G6250" s="2" t="s">
        <v>2636</v>
      </c>
      <c r="H6250" s="2" t="s">
        <v>42535</v>
      </c>
      <c r="I6250" s="2" t="s">
        <v>42536</v>
      </c>
      <c r="J6250" s="3" t="s">
        <v>42537</v>
      </c>
      <c r="K6250" s="4">
        <v>44412</v>
      </c>
      <c r="L6250" s="3" t="s">
        <v>42538</v>
      </c>
    </row>
    <row r="6251" spans="1:12" x14ac:dyDescent="0.2">
      <c r="A6251" s="1">
        <v>6250</v>
      </c>
      <c r="B6251" s="2" t="s">
        <v>42539</v>
      </c>
      <c r="C6251" s="2" t="s">
        <v>31797</v>
      </c>
      <c r="D6251" s="2" t="s">
        <v>167</v>
      </c>
      <c r="E6251" s="2" t="s">
        <v>42540</v>
      </c>
      <c r="F6251" s="2" t="s">
        <v>42541</v>
      </c>
      <c r="G6251" s="2" t="s">
        <v>901</v>
      </c>
      <c r="H6251" s="2" t="s">
        <v>42542</v>
      </c>
      <c r="I6251" s="2" t="s">
        <v>42543</v>
      </c>
      <c r="J6251" s="3" t="s">
        <v>42544</v>
      </c>
      <c r="K6251" s="4">
        <v>44078</v>
      </c>
      <c r="L6251" s="3" t="s">
        <v>42545</v>
      </c>
    </row>
    <row r="6252" spans="1:12" x14ac:dyDescent="0.2">
      <c r="A6252" s="1">
        <v>6251</v>
      </c>
      <c r="B6252" s="2" t="s">
        <v>42546</v>
      </c>
      <c r="C6252" s="2" t="s">
        <v>1726</v>
      </c>
      <c r="D6252" s="2" t="s">
        <v>10830</v>
      </c>
      <c r="E6252" s="2" t="s">
        <v>42547</v>
      </c>
      <c r="F6252" s="2" t="s">
        <v>42548</v>
      </c>
      <c r="G6252" s="2" t="s">
        <v>17591</v>
      </c>
      <c r="H6252" s="2" t="s">
        <v>42549</v>
      </c>
      <c r="I6252" s="2" t="s">
        <v>42550</v>
      </c>
      <c r="J6252" s="3" t="s">
        <v>42551</v>
      </c>
      <c r="K6252" s="4">
        <v>43852</v>
      </c>
      <c r="L6252" s="3" t="s">
        <v>42552</v>
      </c>
    </row>
    <row r="6253" spans="1:12" x14ac:dyDescent="0.2">
      <c r="A6253" s="1">
        <v>6252</v>
      </c>
      <c r="B6253" s="2" t="s">
        <v>42553</v>
      </c>
      <c r="C6253" s="2" t="s">
        <v>1698</v>
      </c>
      <c r="D6253" s="2" t="s">
        <v>10989</v>
      </c>
      <c r="E6253" s="2" t="s">
        <v>42554</v>
      </c>
      <c r="F6253" s="2" t="s">
        <v>42555</v>
      </c>
      <c r="G6253" s="2" t="s">
        <v>311</v>
      </c>
      <c r="H6253" s="2">
        <v>3425020098</v>
      </c>
      <c r="I6253" s="2" t="s">
        <v>42556</v>
      </c>
      <c r="J6253" s="3" t="s">
        <v>42557</v>
      </c>
      <c r="K6253" s="4">
        <v>44000</v>
      </c>
      <c r="L6253" s="3" t="s">
        <v>42558</v>
      </c>
    </row>
    <row r="6254" spans="1:12" x14ac:dyDescent="0.2">
      <c r="A6254" s="1">
        <v>6253</v>
      </c>
      <c r="B6254" s="2" t="s">
        <v>42559</v>
      </c>
      <c r="C6254" s="2" t="s">
        <v>3606</v>
      </c>
      <c r="D6254" s="2" t="s">
        <v>5175</v>
      </c>
      <c r="E6254" s="2" t="s">
        <v>42560</v>
      </c>
      <c r="F6254" s="2" t="s">
        <v>42561</v>
      </c>
      <c r="G6254" s="2" t="s">
        <v>2653</v>
      </c>
      <c r="H6254" s="2" t="s">
        <v>42562</v>
      </c>
      <c r="I6254" s="2" t="s">
        <v>42563</v>
      </c>
      <c r="J6254" s="3" t="s">
        <v>42564</v>
      </c>
      <c r="K6254" s="4">
        <v>44098</v>
      </c>
      <c r="L6254" s="3" t="s">
        <v>19037</v>
      </c>
    </row>
    <row r="6255" spans="1:12" x14ac:dyDescent="0.2">
      <c r="A6255" s="1">
        <v>6254</v>
      </c>
      <c r="B6255" s="2" t="s">
        <v>42565</v>
      </c>
      <c r="C6255" s="2" t="s">
        <v>10068</v>
      </c>
      <c r="D6255" s="2" t="s">
        <v>6087</v>
      </c>
      <c r="E6255" s="2" t="s">
        <v>42566</v>
      </c>
      <c r="F6255" s="2" t="s">
        <v>42567</v>
      </c>
      <c r="G6255" s="2" t="s">
        <v>1178</v>
      </c>
      <c r="H6255" s="2" t="s">
        <v>42568</v>
      </c>
      <c r="I6255" s="2" t="s">
        <v>42569</v>
      </c>
      <c r="J6255" s="3" t="s">
        <v>42570</v>
      </c>
      <c r="K6255" s="4">
        <v>43980</v>
      </c>
      <c r="L6255" s="3" t="s">
        <v>42571</v>
      </c>
    </row>
    <row r="6256" spans="1:12" x14ac:dyDescent="0.2">
      <c r="A6256" s="1">
        <v>6255</v>
      </c>
      <c r="B6256" s="2" t="s">
        <v>42572</v>
      </c>
      <c r="C6256" s="2" t="s">
        <v>2767</v>
      </c>
      <c r="D6256" s="2" t="s">
        <v>1333</v>
      </c>
      <c r="E6256" s="2" t="s">
        <v>42573</v>
      </c>
      <c r="F6256" s="2" t="s">
        <v>42574</v>
      </c>
      <c r="G6256" s="2" t="s">
        <v>419</v>
      </c>
      <c r="H6256" s="2" t="s">
        <v>42575</v>
      </c>
      <c r="I6256" s="2" t="s">
        <v>42576</v>
      </c>
      <c r="J6256" s="3" t="s">
        <v>42577</v>
      </c>
      <c r="K6256" s="4">
        <v>43960</v>
      </c>
      <c r="L6256" s="3" t="s">
        <v>42578</v>
      </c>
    </row>
    <row r="6257" spans="1:12" x14ac:dyDescent="0.2">
      <c r="A6257" s="1">
        <v>6256</v>
      </c>
      <c r="B6257" s="2" t="s">
        <v>42579</v>
      </c>
      <c r="C6257" s="2" t="s">
        <v>3743</v>
      </c>
      <c r="D6257" s="2" t="s">
        <v>747</v>
      </c>
      <c r="E6257" s="2" t="s">
        <v>42580</v>
      </c>
      <c r="F6257" s="2" t="s">
        <v>42581</v>
      </c>
      <c r="G6257" s="2" t="s">
        <v>5163</v>
      </c>
      <c r="H6257" s="2" t="s">
        <v>42582</v>
      </c>
      <c r="I6257" s="2" t="s">
        <v>42583</v>
      </c>
      <c r="J6257" s="3" t="s">
        <v>42584</v>
      </c>
      <c r="K6257" s="4">
        <v>44205</v>
      </c>
      <c r="L6257" s="3" t="s">
        <v>42585</v>
      </c>
    </row>
    <row r="6258" spans="1:12" x14ac:dyDescent="0.2">
      <c r="A6258" s="1">
        <v>6257</v>
      </c>
      <c r="B6258" s="2" t="s">
        <v>42586</v>
      </c>
      <c r="C6258" s="2" t="s">
        <v>7488</v>
      </c>
      <c r="D6258" s="2" t="s">
        <v>347</v>
      </c>
      <c r="E6258" s="2" t="s">
        <v>42587</v>
      </c>
      <c r="F6258" s="2" t="s">
        <v>42588</v>
      </c>
      <c r="G6258" s="2" t="s">
        <v>3133</v>
      </c>
      <c r="H6258" s="2" t="s">
        <v>42589</v>
      </c>
      <c r="I6258" s="2" t="s">
        <v>42590</v>
      </c>
      <c r="J6258" s="3" t="s">
        <v>42591</v>
      </c>
      <c r="K6258" s="4">
        <v>44633</v>
      </c>
      <c r="L6258" s="3" t="s">
        <v>42592</v>
      </c>
    </row>
    <row r="6259" spans="1:12" x14ac:dyDescent="0.2">
      <c r="A6259" s="1">
        <v>6258</v>
      </c>
      <c r="B6259" s="2" t="s">
        <v>42593</v>
      </c>
      <c r="C6259" s="2" t="s">
        <v>7512</v>
      </c>
      <c r="D6259" s="2" t="s">
        <v>463</v>
      </c>
      <c r="E6259" s="2" t="s">
        <v>42594</v>
      </c>
      <c r="F6259" s="2" t="s">
        <v>42595</v>
      </c>
      <c r="G6259" s="2" t="s">
        <v>3848</v>
      </c>
      <c r="H6259" s="2" t="s">
        <v>42596</v>
      </c>
      <c r="I6259" s="2" t="s">
        <v>42597</v>
      </c>
      <c r="J6259" s="3" t="s">
        <v>42598</v>
      </c>
      <c r="K6259" s="4">
        <v>44520</v>
      </c>
      <c r="L6259" s="3" t="s">
        <v>41765</v>
      </c>
    </row>
    <row r="6260" spans="1:12" x14ac:dyDescent="0.2">
      <c r="A6260" s="1">
        <v>6259</v>
      </c>
      <c r="B6260" s="2" t="s">
        <v>42599</v>
      </c>
      <c r="C6260" s="2" t="s">
        <v>85</v>
      </c>
      <c r="D6260" s="2" t="s">
        <v>1931</v>
      </c>
      <c r="E6260" s="2" t="s">
        <v>42600</v>
      </c>
      <c r="F6260" s="2" t="s">
        <v>42601</v>
      </c>
      <c r="G6260" s="2" t="s">
        <v>1674</v>
      </c>
      <c r="H6260" s="2" t="s">
        <v>42602</v>
      </c>
      <c r="I6260" s="2" t="s">
        <v>42603</v>
      </c>
      <c r="J6260" s="3" t="s">
        <v>42604</v>
      </c>
      <c r="K6260" s="4">
        <v>44708</v>
      </c>
      <c r="L6260" s="3" t="s">
        <v>42605</v>
      </c>
    </row>
    <row r="6261" spans="1:12" x14ac:dyDescent="0.2">
      <c r="A6261" s="1">
        <v>6260</v>
      </c>
      <c r="B6261" s="2" t="s">
        <v>42606</v>
      </c>
      <c r="C6261" s="2" t="s">
        <v>2743</v>
      </c>
      <c r="D6261" s="2" t="s">
        <v>2048</v>
      </c>
      <c r="E6261" s="2" t="s">
        <v>42607</v>
      </c>
      <c r="F6261" s="2" t="s">
        <v>42608</v>
      </c>
      <c r="G6261" s="2" t="s">
        <v>1140</v>
      </c>
      <c r="H6261" s="2" t="s">
        <v>42609</v>
      </c>
      <c r="I6261" s="2" t="s">
        <v>42610</v>
      </c>
      <c r="J6261" s="3" t="s">
        <v>42611</v>
      </c>
      <c r="K6261" s="4">
        <v>43982</v>
      </c>
      <c r="L6261" s="3" t="s">
        <v>7449</v>
      </c>
    </row>
    <row r="6262" spans="1:12" x14ac:dyDescent="0.2">
      <c r="A6262" s="1">
        <v>6261</v>
      </c>
      <c r="B6262" s="2" t="s">
        <v>42612</v>
      </c>
      <c r="C6262" s="2" t="s">
        <v>3204</v>
      </c>
      <c r="D6262" s="2" t="s">
        <v>9532</v>
      </c>
      <c r="E6262" s="2" t="s">
        <v>42613</v>
      </c>
      <c r="F6262" s="2" t="s">
        <v>42614</v>
      </c>
      <c r="G6262" s="2" t="s">
        <v>350</v>
      </c>
      <c r="H6262" s="2" t="s">
        <v>42615</v>
      </c>
      <c r="I6262" s="2" t="s">
        <v>42616</v>
      </c>
      <c r="J6262" s="3" t="s">
        <v>42617</v>
      </c>
      <c r="K6262" s="4">
        <v>44378</v>
      </c>
      <c r="L6262" s="3" t="s">
        <v>26721</v>
      </c>
    </row>
    <row r="6263" spans="1:12" x14ac:dyDescent="0.2">
      <c r="A6263" s="1">
        <v>6262</v>
      </c>
      <c r="B6263" s="2" t="s">
        <v>42618</v>
      </c>
      <c r="C6263" s="2" t="s">
        <v>374</v>
      </c>
      <c r="D6263" s="2" t="s">
        <v>3514</v>
      </c>
      <c r="E6263" s="2" t="s">
        <v>42619</v>
      </c>
      <c r="F6263" s="2" t="s">
        <v>42620</v>
      </c>
      <c r="G6263" s="2" t="s">
        <v>369</v>
      </c>
      <c r="H6263" s="2" t="s">
        <v>42621</v>
      </c>
      <c r="I6263" s="2" t="s">
        <v>42622</v>
      </c>
      <c r="J6263" s="3" t="s">
        <v>42623</v>
      </c>
      <c r="K6263" s="4">
        <v>44433</v>
      </c>
      <c r="L6263" s="3" t="s">
        <v>42624</v>
      </c>
    </row>
    <row r="6264" spans="1:12" x14ac:dyDescent="0.2">
      <c r="A6264" s="1">
        <v>6263</v>
      </c>
      <c r="B6264" s="2" t="s">
        <v>42625</v>
      </c>
      <c r="C6264" s="2" t="s">
        <v>453</v>
      </c>
      <c r="D6264" s="2" t="s">
        <v>5267</v>
      </c>
      <c r="E6264" s="2" t="s">
        <v>42626</v>
      </c>
      <c r="F6264" s="2" t="s">
        <v>31078</v>
      </c>
      <c r="G6264" s="2" t="s">
        <v>1429</v>
      </c>
      <c r="H6264" s="2" t="s">
        <v>42627</v>
      </c>
      <c r="I6264" s="2" t="s">
        <v>42628</v>
      </c>
      <c r="J6264" s="3" t="s">
        <v>42629</v>
      </c>
      <c r="K6264" s="4">
        <v>44517</v>
      </c>
      <c r="L6264" s="3" t="s">
        <v>42630</v>
      </c>
    </row>
    <row r="6265" spans="1:12" x14ac:dyDescent="0.2">
      <c r="A6265" s="1">
        <v>6264</v>
      </c>
      <c r="B6265" s="2" t="s">
        <v>42631</v>
      </c>
      <c r="C6265" s="2" t="s">
        <v>4122</v>
      </c>
      <c r="D6265" s="2" t="s">
        <v>3845</v>
      </c>
      <c r="E6265" s="2" t="s">
        <v>42632</v>
      </c>
      <c r="F6265" s="2" t="s">
        <v>42633</v>
      </c>
      <c r="G6265" s="2" t="s">
        <v>1618</v>
      </c>
      <c r="H6265" s="2">
        <f>1-89-887-5391</f>
        <v>-6366</v>
      </c>
      <c r="I6265" s="2" t="s">
        <v>42634</v>
      </c>
      <c r="J6265" s="3" t="s">
        <v>42635</v>
      </c>
      <c r="K6265" s="4">
        <v>44265</v>
      </c>
      <c r="L6265" s="3" t="s">
        <v>42636</v>
      </c>
    </row>
    <row r="6266" spans="1:12" x14ac:dyDescent="0.2">
      <c r="A6266" s="1">
        <v>6265</v>
      </c>
      <c r="B6266" s="2" t="s">
        <v>42637</v>
      </c>
      <c r="C6266" s="2" t="s">
        <v>516</v>
      </c>
      <c r="D6266" s="2" t="s">
        <v>8355</v>
      </c>
      <c r="E6266" s="2" t="s">
        <v>42638</v>
      </c>
      <c r="F6266" s="2" t="s">
        <v>42639</v>
      </c>
      <c r="G6266" s="2" t="s">
        <v>1032</v>
      </c>
      <c r="H6266" s="2">
        <f>1-552-524-5124</f>
        <v>-6199</v>
      </c>
      <c r="I6266" s="2" t="s">
        <v>42640</v>
      </c>
      <c r="J6266" s="3" t="s">
        <v>42641</v>
      </c>
      <c r="K6266" s="4">
        <v>44148</v>
      </c>
      <c r="L6266" s="3" t="s">
        <v>42642</v>
      </c>
    </row>
    <row r="6267" spans="1:12" x14ac:dyDescent="0.2">
      <c r="A6267" s="1">
        <v>6266</v>
      </c>
      <c r="B6267" s="2" t="s">
        <v>42643</v>
      </c>
      <c r="C6267" s="2" t="s">
        <v>7975</v>
      </c>
      <c r="D6267" s="2" t="s">
        <v>5252</v>
      </c>
      <c r="E6267" s="2" t="s">
        <v>42644</v>
      </c>
      <c r="F6267" s="2" t="s">
        <v>42645</v>
      </c>
      <c r="G6267" s="2" t="s">
        <v>920</v>
      </c>
      <c r="H6267" s="2" t="s">
        <v>42646</v>
      </c>
      <c r="I6267" s="2" t="s">
        <v>42647</v>
      </c>
      <c r="J6267" s="3" t="s">
        <v>42648</v>
      </c>
      <c r="K6267" s="4">
        <v>43995</v>
      </c>
      <c r="L6267" s="3" t="s">
        <v>42649</v>
      </c>
    </row>
    <row r="6268" spans="1:12" x14ac:dyDescent="0.2">
      <c r="A6268" s="1">
        <v>6267</v>
      </c>
      <c r="B6268" s="2" t="s">
        <v>42650</v>
      </c>
      <c r="C6268" s="2" t="s">
        <v>1861</v>
      </c>
      <c r="D6268" s="2" t="s">
        <v>8979</v>
      </c>
      <c r="E6268" s="2" t="s">
        <v>42651</v>
      </c>
      <c r="F6268" s="2" t="s">
        <v>6902</v>
      </c>
      <c r="G6268" s="2" t="s">
        <v>3679</v>
      </c>
      <c r="H6268" s="2" t="s">
        <v>42652</v>
      </c>
      <c r="I6268" s="2" t="s">
        <v>42653</v>
      </c>
      <c r="J6268" s="3" t="s">
        <v>42654</v>
      </c>
      <c r="K6268" s="4">
        <v>43969</v>
      </c>
      <c r="L6268" s="3" t="s">
        <v>6289</v>
      </c>
    </row>
    <row r="6269" spans="1:12" x14ac:dyDescent="0.2">
      <c r="A6269" s="1">
        <v>6268</v>
      </c>
      <c r="B6269" s="2" t="s">
        <v>42655</v>
      </c>
      <c r="C6269" s="2" t="s">
        <v>15257</v>
      </c>
      <c r="D6269" s="2" t="s">
        <v>28774</v>
      </c>
      <c r="E6269" s="2" t="s">
        <v>42656</v>
      </c>
      <c r="F6269" s="2" t="s">
        <v>42657</v>
      </c>
      <c r="G6269" s="2" t="s">
        <v>369</v>
      </c>
      <c r="H6269" s="2" t="s">
        <v>42658</v>
      </c>
      <c r="I6269" s="2" t="s">
        <v>42659</v>
      </c>
      <c r="J6269" s="3" t="s">
        <v>42660</v>
      </c>
      <c r="K6269" s="4">
        <v>44512</v>
      </c>
      <c r="L6269" s="3" t="s">
        <v>10541</v>
      </c>
    </row>
    <row r="6270" spans="1:12" x14ac:dyDescent="0.2">
      <c r="A6270" s="1">
        <v>6269</v>
      </c>
      <c r="B6270" s="2" t="s">
        <v>42661</v>
      </c>
      <c r="C6270" s="2" t="s">
        <v>10698</v>
      </c>
      <c r="D6270" s="2" t="s">
        <v>11506</v>
      </c>
      <c r="E6270" s="2" t="s">
        <v>42662</v>
      </c>
      <c r="F6270" s="2" t="s">
        <v>42663</v>
      </c>
      <c r="G6270" s="2" t="s">
        <v>1326</v>
      </c>
      <c r="H6270" s="2" t="s">
        <v>42664</v>
      </c>
      <c r="I6270" s="2" t="s">
        <v>42665</v>
      </c>
      <c r="J6270" s="3" t="s">
        <v>42666</v>
      </c>
      <c r="K6270" s="4">
        <v>44167</v>
      </c>
      <c r="L6270" s="3" t="s">
        <v>42667</v>
      </c>
    </row>
    <row r="6271" spans="1:12" x14ac:dyDescent="0.2">
      <c r="A6271" s="1">
        <v>6270</v>
      </c>
      <c r="B6271" s="2" t="s">
        <v>42668</v>
      </c>
      <c r="C6271" s="2" t="s">
        <v>2434</v>
      </c>
      <c r="D6271" s="2" t="s">
        <v>10069</v>
      </c>
      <c r="E6271" s="2" t="s">
        <v>42669</v>
      </c>
      <c r="F6271" s="2" t="s">
        <v>42670</v>
      </c>
      <c r="G6271" s="2" t="s">
        <v>457</v>
      </c>
      <c r="H6271" s="2" t="s">
        <v>42671</v>
      </c>
      <c r="I6271" s="2" t="s">
        <v>42672</v>
      </c>
      <c r="J6271" s="3" t="s">
        <v>42673</v>
      </c>
      <c r="K6271" s="4">
        <v>44631</v>
      </c>
      <c r="L6271" s="3" t="s">
        <v>3827</v>
      </c>
    </row>
    <row r="6272" spans="1:12" x14ac:dyDescent="0.2">
      <c r="A6272" s="1">
        <v>6271</v>
      </c>
      <c r="B6272" s="2" t="s">
        <v>42674</v>
      </c>
      <c r="C6272" s="2" t="s">
        <v>5251</v>
      </c>
      <c r="D6272" s="2" t="s">
        <v>8304</v>
      </c>
      <c r="E6272" s="2" t="s">
        <v>42675</v>
      </c>
      <c r="F6272" s="2" t="s">
        <v>9043</v>
      </c>
      <c r="G6272" s="2" t="s">
        <v>1222</v>
      </c>
      <c r="H6272" s="2">
        <v>7380099118</v>
      </c>
      <c r="I6272" s="2" t="s">
        <v>42676</v>
      </c>
      <c r="J6272" s="3" t="s">
        <v>42677</v>
      </c>
      <c r="K6272" s="4">
        <v>44215</v>
      </c>
      <c r="L6272" s="3" t="s">
        <v>42678</v>
      </c>
    </row>
    <row r="6273" spans="1:12" x14ac:dyDescent="0.2">
      <c r="A6273" s="1">
        <v>6272</v>
      </c>
      <c r="B6273" s="2" t="s">
        <v>42679</v>
      </c>
      <c r="C6273" s="2" t="s">
        <v>3392</v>
      </c>
      <c r="D6273" s="2" t="s">
        <v>9523</v>
      </c>
      <c r="E6273" s="2" t="s">
        <v>42680</v>
      </c>
      <c r="F6273" s="2" t="s">
        <v>42681</v>
      </c>
      <c r="G6273" s="2" t="s">
        <v>419</v>
      </c>
      <c r="H6273" s="2">
        <v>1182550808</v>
      </c>
      <c r="I6273" s="2" t="s">
        <v>42682</v>
      </c>
      <c r="J6273" s="3" t="s">
        <v>42683</v>
      </c>
      <c r="K6273" s="4">
        <v>43996</v>
      </c>
      <c r="L6273" s="3" t="s">
        <v>42684</v>
      </c>
    </row>
    <row r="6274" spans="1:12" x14ac:dyDescent="0.2">
      <c r="A6274" s="1">
        <v>6273</v>
      </c>
      <c r="B6274" s="2" t="s">
        <v>42685</v>
      </c>
      <c r="C6274" s="2" t="s">
        <v>8020</v>
      </c>
      <c r="D6274" s="2" t="s">
        <v>2391</v>
      </c>
      <c r="E6274" s="2" t="s">
        <v>14790</v>
      </c>
      <c r="F6274" s="2" t="s">
        <v>42686</v>
      </c>
      <c r="G6274" s="2" t="s">
        <v>2981</v>
      </c>
      <c r="H6274" s="2" t="s">
        <v>42687</v>
      </c>
      <c r="I6274" s="2" t="s">
        <v>42688</v>
      </c>
      <c r="J6274" s="3" t="s">
        <v>42689</v>
      </c>
      <c r="K6274" s="4">
        <v>44141</v>
      </c>
      <c r="L6274" s="3" t="s">
        <v>42690</v>
      </c>
    </row>
    <row r="6275" spans="1:12" x14ac:dyDescent="0.2">
      <c r="A6275" s="1">
        <v>6274</v>
      </c>
      <c r="B6275" s="2" t="s">
        <v>42691</v>
      </c>
      <c r="C6275" s="2" t="s">
        <v>1495</v>
      </c>
      <c r="D6275" s="2" t="s">
        <v>9584</v>
      </c>
      <c r="E6275" s="2" t="s">
        <v>42692</v>
      </c>
      <c r="F6275" s="2" t="s">
        <v>42693</v>
      </c>
      <c r="G6275" s="2" t="s">
        <v>1437</v>
      </c>
      <c r="H6275" s="2" t="s">
        <v>42694</v>
      </c>
      <c r="I6275" s="2">
        <f>1-351-504-3031</f>
        <v>-3885</v>
      </c>
      <c r="J6275" s="3" t="s">
        <v>42695</v>
      </c>
      <c r="K6275" s="4">
        <v>44028</v>
      </c>
      <c r="L6275" s="3" t="s">
        <v>42696</v>
      </c>
    </row>
    <row r="6276" spans="1:12" x14ac:dyDescent="0.2">
      <c r="A6276" s="1">
        <v>6275</v>
      </c>
      <c r="B6276" s="2" t="s">
        <v>42697</v>
      </c>
      <c r="C6276" s="2" t="s">
        <v>2416</v>
      </c>
      <c r="D6276" s="2" t="s">
        <v>5632</v>
      </c>
      <c r="E6276" s="2" t="s">
        <v>42698</v>
      </c>
      <c r="F6276" s="2" t="s">
        <v>42699</v>
      </c>
      <c r="G6276" s="2" t="s">
        <v>283</v>
      </c>
      <c r="H6276" s="2" t="s">
        <v>42700</v>
      </c>
      <c r="I6276" s="2">
        <f>1-756-238-882</f>
        <v>-1875</v>
      </c>
      <c r="J6276" s="3" t="s">
        <v>42701</v>
      </c>
      <c r="K6276" s="4">
        <v>44342</v>
      </c>
      <c r="L6276" s="3" t="s">
        <v>42702</v>
      </c>
    </row>
    <row r="6277" spans="1:12" x14ac:dyDescent="0.2">
      <c r="A6277" s="1">
        <v>6276</v>
      </c>
      <c r="B6277" s="2" t="s">
        <v>42703</v>
      </c>
      <c r="C6277" s="2" t="s">
        <v>4208</v>
      </c>
      <c r="D6277" s="2" t="s">
        <v>11688</v>
      </c>
      <c r="E6277" s="2" t="s">
        <v>42704</v>
      </c>
      <c r="F6277" s="2" t="s">
        <v>36921</v>
      </c>
      <c r="G6277" s="2" t="s">
        <v>1712</v>
      </c>
      <c r="H6277" s="2" t="s">
        <v>42705</v>
      </c>
      <c r="I6277" s="2" t="s">
        <v>42706</v>
      </c>
      <c r="J6277" s="3" t="s">
        <v>42707</v>
      </c>
      <c r="K6277" s="4">
        <v>44047</v>
      </c>
      <c r="L6277" s="3" t="s">
        <v>42708</v>
      </c>
    </row>
    <row r="6278" spans="1:12" x14ac:dyDescent="0.2">
      <c r="A6278" s="1">
        <v>6277</v>
      </c>
      <c r="B6278" s="2" t="s">
        <v>42709</v>
      </c>
      <c r="C6278" s="2" t="s">
        <v>3768</v>
      </c>
      <c r="D6278" s="2" t="s">
        <v>5456</v>
      </c>
      <c r="E6278" s="2" t="s">
        <v>42710</v>
      </c>
      <c r="F6278" s="2" t="s">
        <v>2263</v>
      </c>
      <c r="G6278" s="2" t="s">
        <v>4335</v>
      </c>
      <c r="H6278" s="2" t="s">
        <v>42711</v>
      </c>
      <c r="I6278" s="2" t="s">
        <v>42712</v>
      </c>
      <c r="J6278" s="3" t="s">
        <v>42713</v>
      </c>
      <c r="K6278" s="4">
        <v>44003</v>
      </c>
      <c r="L6278" s="3" t="s">
        <v>42714</v>
      </c>
    </row>
    <row r="6279" spans="1:12" x14ac:dyDescent="0.2">
      <c r="A6279" s="1">
        <v>6278</v>
      </c>
      <c r="B6279" s="2" t="s">
        <v>42715</v>
      </c>
      <c r="C6279" s="2" t="s">
        <v>3708</v>
      </c>
      <c r="D6279" s="2" t="s">
        <v>14377</v>
      </c>
      <c r="E6279" s="2" t="s">
        <v>42716</v>
      </c>
      <c r="F6279" s="2" t="s">
        <v>42717</v>
      </c>
      <c r="G6279" s="2" t="s">
        <v>181</v>
      </c>
      <c r="H6279" s="2" t="s">
        <v>42718</v>
      </c>
      <c r="I6279" s="2" t="s">
        <v>42719</v>
      </c>
      <c r="J6279" s="3" t="s">
        <v>42720</v>
      </c>
      <c r="K6279" s="4">
        <v>43871</v>
      </c>
      <c r="L6279" s="3" t="s">
        <v>42721</v>
      </c>
    </row>
    <row r="6280" spans="1:12" x14ac:dyDescent="0.2">
      <c r="A6280" s="1">
        <v>6279</v>
      </c>
      <c r="B6280" s="2" t="s">
        <v>42722</v>
      </c>
      <c r="C6280" s="2" t="s">
        <v>11330</v>
      </c>
      <c r="D6280" s="2" t="s">
        <v>2530</v>
      </c>
      <c r="E6280" s="2" t="s">
        <v>42723</v>
      </c>
      <c r="F6280" s="2" t="s">
        <v>8038</v>
      </c>
      <c r="G6280" s="2" t="s">
        <v>274</v>
      </c>
      <c r="H6280" s="2" t="s">
        <v>42724</v>
      </c>
      <c r="I6280" s="2">
        <f>1-461-775-5461</f>
        <v>-6696</v>
      </c>
      <c r="J6280" s="3" t="s">
        <v>42725</v>
      </c>
      <c r="K6280" s="4">
        <v>44135</v>
      </c>
      <c r="L6280" s="3" t="s">
        <v>42726</v>
      </c>
    </row>
    <row r="6281" spans="1:12" x14ac:dyDescent="0.2">
      <c r="A6281" s="1">
        <v>6280</v>
      </c>
      <c r="B6281" s="2" t="s">
        <v>42727</v>
      </c>
      <c r="C6281" s="2" t="s">
        <v>5900</v>
      </c>
      <c r="D6281" s="2" t="s">
        <v>11879</v>
      </c>
      <c r="E6281" s="2" t="s">
        <v>42728</v>
      </c>
      <c r="F6281" s="2" t="s">
        <v>42729</v>
      </c>
      <c r="G6281" s="2" t="s">
        <v>1479</v>
      </c>
      <c r="H6281" s="2" t="s">
        <v>42730</v>
      </c>
      <c r="I6281" s="2" t="s">
        <v>42731</v>
      </c>
      <c r="J6281" s="3" t="s">
        <v>42732</v>
      </c>
      <c r="K6281" s="4">
        <v>44703</v>
      </c>
      <c r="L6281" s="3" t="s">
        <v>42733</v>
      </c>
    </row>
    <row r="6282" spans="1:12" x14ac:dyDescent="0.2">
      <c r="A6282" s="1">
        <v>6281</v>
      </c>
      <c r="B6282" s="2" t="s">
        <v>42734</v>
      </c>
      <c r="C6282" s="2" t="s">
        <v>5152</v>
      </c>
      <c r="D6282" s="2" t="s">
        <v>4146</v>
      </c>
      <c r="E6282" s="2" t="s">
        <v>42735</v>
      </c>
      <c r="F6282" s="2" t="s">
        <v>42736</v>
      </c>
      <c r="G6282" s="2" t="s">
        <v>643</v>
      </c>
      <c r="H6282" s="2">
        <v>7473596566</v>
      </c>
      <c r="I6282" s="2">
        <v>4737261333</v>
      </c>
      <c r="J6282" s="3" t="s">
        <v>42737</v>
      </c>
      <c r="K6282" s="4">
        <v>44134</v>
      </c>
      <c r="L6282" s="3" t="s">
        <v>42738</v>
      </c>
    </row>
    <row r="6283" spans="1:12" x14ac:dyDescent="0.2">
      <c r="A6283" s="1">
        <v>6282</v>
      </c>
      <c r="B6283" s="2" t="s">
        <v>42739</v>
      </c>
      <c r="C6283" s="2" t="s">
        <v>213</v>
      </c>
      <c r="D6283" s="2" t="s">
        <v>13647</v>
      </c>
      <c r="E6283" s="2" t="s">
        <v>42740</v>
      </c>
      <c r="F6283" s="2" t="s">
        <v>42741</v>
      </c>
      <c r="G6283" s="2" t="s">
        <v>1534</v>
      </c>
      <c r="H6283" s="2" t="s">
        <v>42742</v>
      </c>
      <c r="I6283" s="2" t="s">
        <v>42743</v>
      </c>
      <c r="J6283" s="3" t="s">
        <v>42744</v>
      </c>
      <c r="K6283" s="4">
        <v>44519</v>
      </c>
      <c r="L6283" s="3" t="s">
        <v>7378</v>
      </c>
    </row>
    <row r="6284" spans="1:12" x14ac:dyDescent="0.2">
      <c r="A6284" s="1">
        <v>6283</v>
      </c>
      <c r="B6284" s="2" t="s">
        <v>42745</v>
      </c>
      <c r="C6284" s="2" t="s">
        <v>2667</v>
      </c>
      <c r="D6284" s="2" t="s">
        <v>11688</v>
      </c>
      <c r="E6284" s="2" t="s">
        <v>42746</v>
      </c>
      <c r="F6284" s="2" t="s">
        <v>42747</v>
      </c>
      <c r="G6284" s="2" t="s">
        <v>1326</v>
      </c>
      <c r="H6284" s="2">
        <v>6544237639</v>
      </c>
      <c r="I6284" s="2" t="s">
        <v>42748</v>
      </c>
      <c r="J6284" s="3" t="s">
        <v>42749</v>
      </c>
      <c r="K6284" s="4">
        <v>44703</v>
      </c>
      <c r="L6284" s="3" t="s">
        <v>6122</v>
      </c>
    </row>
    <row r="6285" spans="1:12" x14ac:dyDescent="0.2">
      <c r="A6285" s="1">
        <v>6284</v>
      </c>
      <c r="B6285" s="2" t="s">
        <v>42750</v>
      </c>
      <c r="C6285" s="2" t="s">
        <v>13896</v>
      </c>
      <c r="D6285" s="2" t="s">
        <v>7206</v>
      </c>
      <c r="E6285" s="2" t="s">
        <v>42751</v>
      </c>
      <c r="F6285" s="2" t="s">
        <v>42752</v>
      </c>
      <c r="G6285" s="2" t="s">
        <v>4267</v>
      </c>
      <c r="H6285" s="2" t="s">
        <v>42753</v>
      </c>
      <c r="I6285" s="2" t="s">
        <v>42754</v>
      </c>
      <c r="J6285" s="3" t="s">
        <v>42755</v>
      </c>
      <c r="K6285" s="4">
        <v>44354</v>
      </c>
      <c r="L6285" s="3" t="s">
        <v>16502</v>
      </c>
    </row>
    <row r="6286" spans="1:12" x14ac:dyDescent="0.2">
      <c r="A6286" s="1">
        <v>6285</v>
      </c>
      <c r="B6286" s="2" t="s">
        <v>42756</v>
      </c>
      <c r="C6286" s="2" t="s">
        <v>2783</v>
      </c>
      <c r="D6286" s="2" t="s">
        <v>10069</v>
      </c>
      <c r="E6286" s="2" t="s">
        <v>42757</v>
      </c>
      <c r="F6286" s="2" t="s">
        <v>42758</v>
      </c>
      <c r="G6286" s="2" t="s">
        <v>986</v>
      </c>
      <c r="H6286" s="2" t="s">
        <v>42759</v>
      </c>
      <c r="I6286" s="2">
        <f>1-952-402-5101</f>
        <v>-6454</v>
      </c>
      <c r="J6286" s="3" t="s">
        <v>42760</v>
      </c>
      <c r="K6286" s="4">
        <v>44601</v>
      </c>
      <c r="L6286" s="3" t="s">
        <v>42761</v>
      </c>
    </row>
    <row r="6287" spans="1:12" x14ac:dyDescent="0.2">
      <c r="A6287" s="1">
        <v>6286</v>
      </c>
      <c r="B6287" s="2" t="s">
        <v>42762</v>
      </c>
      <c r="C6287" s="2" t="s">
        <v>50</v>
      </c>
      <c r="D6287" s="2" t="s">
        <v>8535</v>
      </c>
      <c r="E6287" s="2" t="s">
        <v>42763</v>
      </c>
      <c r="F6287" s="2" t="s">
        <v>42764</v>
      </c>
      <c r="G6287" s="2" t="s">
        <v>901</v>
      </c>
      <c r="H6287" s="2" t="s">
        <v>42765</v>
      </c>
      <c r="I6287" s="2" t="s">
        <v>42766</v>
      </c>
      <c r="J6287" s="3" t="s">
        <v>42767</v>
      </c>
      <c r="K6287" s="4">
        <v>44363</v>
      </c>
      <c r="L6287" s="3" t="s">
        <v>42768</v>
      </c>
    </row>
    <row r="6288" spans="1:12" x14ac:dyDescent="0.2">
      <c r="A6288" s="1">
        <v>6287</v>
      </c>
      <c r="B6288" s="2" t="s">
        <v>42769</v>
      </c>
      <c r="C6288" s="2" t="s">
        <v>8943</v>
      </c>
      <c r="D6288" s="2" t="s">
        <v>2323</v>
      </c>
      <c r="E6288" s="2" t="s">
        <v>42770</v>
      </c>
      <c r="F6288" s="2" t="s">
        <v>42771</v>
      </c>
      <c r="G6288" s="2" t="s">
        <v>1837</v>
      </c>
      <c r="H6288" s="2" t="s">
        <v>42772</v>
      </c>
      <c r="I6288" s="2" t="s">
        <v>42773</v>
      </c>
      <c r="J6288" s="3" t="s">
        <v>42774</v>
      </c>
      <c r="K6288" s="4">
        <v>44625</v>
      </c>
      <c r="L6288" s="3" t="s">
        <v>30231</v>
      </c>
    </row>
    <row r="6289" spans="1:12" x14ac:dyDescent="0.2">
      <c r="A6289" s="1">
        <v>6288</v>
      </c>
      <c r="B6289" s="2" t="s">
        <v>42775</v>
      </c>
      <c r="C6289" s="2" t="s">
        <v>2213</v>
      </c>
      <c r="D6289" s="2" t="s">
        <v>702</v>
      </c>
      <c r="E6289" s="2" t="s">
        <v>42776</v>
      </c>
      <c r="F6289" s="2" t="s">
        <v>42777</v>
      </c>
      <c r="G6289" s="2" t="s">
        <v>1627</v>
      </c>
      <c r="H6289" s="2" t="s">
        <v>42778</v>
      </c>
      <c r="I6289" s="2">
        <f>1-525-146-1167</f>
        <v>-1837</v>
      </c>
      <c r="J6289" s="3" t="s">
        <v>42779</v>
      </c>
      <c r="K6289" s="4">
        <v>44080</v>
      </c>
      <c r="L6289" s="3" t="s">
        <v>32364</v>
      </c>
    </row>
    <row r="6290" spans="1:12" x14ac:dyDescent="0.2">
      <c r="A6290" s="1">
        <v>6289</v>
      </c>
      <c r="B6290" s="2" t="s">
        <v>42780</v>
      </c>
      <c r="C6290" s="2" t="s">
        <v>1377</v>
      </c>
      <c r="D6290" s="2" t="s">
        <v>4551</v>
      </c>
      <c r="E6290" s="2" t="s">
        <v>42781</v>
      </c>
      <c r="F6290" s="2" t="s">
        <v>42782</v>
      </c>
      <c r="G6290" s="2" t="s">
        <v>7036</v>
      </c>
      <c r="H6290" s="2" t="s">
        <v>42783</v>
      </c>
      <c r="I6290" s="2">
        <v>5441510404</v>
      </c>
      <c r="J6290" s="3" t="s">
        <v>42784</v>
      </c>
      <c r="K6290" s="4">
        <v>43905</v>
      </c>
      <c r="L6290" s="3" t="s">
        <v>42785</v>
      </c>
    </row>
    <row r="6291" spans="1:12" x14ac:dyDescent="0.2">
      <c r="A6291" s="1">
        <v>6290</v>
      </c>
      <c r="B6291" s="2" t="s">
        <v>42786</v>
      </c>
      <c r="C6291" s="2" t="s">
        <v>1726</v>
      </c>
      <c r="D6291" s="2" t="s">
        <v>8099</v>
      </c>
      <c r="E6291" s="2" t="s">
        <v>42787</v>
      </c>
      <c r="F6291" s="2" t="s">
        <v>42788</v>
      </c>
      <c r="G6291" s="2" t="s">
        <v>428</v>
      </c>
      <c r="H6291" s="2" t="s">
        <v>42789</v>
      </c>
      <c r="I6291" s="2" t="s">
        <v>42790</v>
      </c>
      <c r="J6291" s="3" t="s">
        <v>42791</v>
      </c>
      <c r="K6291" s="4">
        <v>43873</v>
      </c>
      <c r="L6291" s="3" t="s">
        <v>42792</v>
      </c>
    </row>
    <row r="6292" spans="1:12" x14ac:dyDescent="0.2">
      <c r="A6292" s="1">
        <v>6291</v>
      </c>
      <c r="B6292" s="2" t="s">
        <v>42793</v>
      </c>
      <c r="C6292" s="2" t="s">
        <v>11505</v>
      </c>
      <c r="D6292" s="2" t="s">
        <v>3148</v>
      </c>
      <c r="E6292" s="2" t="s">
        <v>42794</v>
      </c>
      <c r="F6292" s="2" t="s">
        <v>42795</v>
      </c>
      <c r="G6292" s="2" t="s">
        <v>6294</v>
      </c>
      <c r="H6292" s="2" t="s">
        <v>42796</v>
      </c>
      <c r="I6292" s="2" t="s">
        <v>42797</v>
      </c>
      <c r="J6292" s="3" t="s">
        <v>42798</v>
      </c>
      <c r="K6292" s="4">
        <v>44586</v>
      </c>
      <c r="L6292" s="3" t="s">
        <v>8210</v>
      </c>
    </row>
    <row r="6293" spans="1:12" x14ac:dyDescent="0.2">
      <c r="A6293" s="1">
        <v>6292</v>
      </c>
      <c r="B6293" s="2" t="s">
        <v>42799</v>
      </c>
      <c r="C6293" s="2" t="s">
        <v>1689</v>
      </c>
      <c r="D6293" s="2" t="s">
        <v>10570</v>
      </c>
      <c r="E6293" s="2" t="s">
        <v>42800</v>
      </c>
      <c r="F6293" s="2" t="s">
        <v>42801</v>
      </c>
      <c r="G6293" s="2" t="s">
        <v>3404</v>
      </c>
      <c r="H6293" s="2">
        <v>933663417</v>
      </c>
      <c r="I6293" s="2" t="s">
        <v>42802</v>
      </c>
      <c r="J6293" s="3" t="s">
        <v>42803</v>
      </c>
      <c r="K6293" s="4">
        <v>44538</v>
      </c>
      <c r="L6293" s="3" t="s">
        <v>42804</v>
      </c>
    </row>
    <row r="6294" spans="1:12" x14ac:dyDescent="0.2">
      <c r="A6294" s="1">
        <v>6293</v>
      </c>
      <c r="B6294" s="2" t="s">
        <v>42805</v>
      </c>
      <c r="C6294" s="2" t="s">
        <v>10851</v>
      </c>
      <c r="D6294" s="2" t="s">
        <v>3021</v>
      </c>
      <c r="E6294" s="2" t="s">
        <v>42806</v>
      </c>
      <c r="F6294" s="2" t="s">
        <v>42807</v>
      </c>
      <c r="G6294" s="2" t="s">
        <v>2826</v>
      </c>
      <c r="H6294" s="2">
        <v>2312003892</v>
      </c>
      <c r="I6294" s="2" t="s">
        <v>42808</v>
      </c>
      <c r="J6294" s="3" t="s">
        <v>42809</v>
      </c>
      <c r="K6294" s="4">
        <v>43922</v>
      </c>
      <c r="L6294" s="3" t="s">
        <v>42810</v>
      </c>
    </row>
    <row r="6295" spans="1:12" x14ac:dyDescent="0.2">
      <c r="A6295" s="1">
        <v>6294</v>
      </c>
      <c r="B6295" s="2" t="s">
        <v>42811</v>
      </c>
      <c r="C6295" s="2" t="s">
        <v>5922</v>
      </c>
      <c r="D6295" s="2" t="s">
        <v>4639</v>
      </c>
      <c r="E6295" s="2" t="s">
        <v>42812</v>
      </c>
      <c r="F6295" s="2" t="s">
        <v>42813</v>
      </c>
      <c r="G6295" s="2" t="s">
        <v>108</v>
      </c>
      <c r="H6295" s="2" t="s">
        <v>42814</v>
      </c>
      <c r="I6295" s="2" t="s">
        <v>42815</v>
      </c>
      <c r="J6295" s="3" t="s">
        <v>42816</v>
      </c>
      <c r="K6295" s="4">
        <v>43835</v>
      </c>
      <c r="L6295" s="3" t="s">
        <v>42817</v>
      </c>
    </row>
    <row r="6296" spans="1:12" x14ac:dyDescent="0.2">
      <c r="A6296" s="1">
        <v>6295</v>
      </c>
      <c r="B6296" s="2" t="s">
        <v>42818</v>
      </c>
      <c r="C6296" s="2" t="s">
        <v>2213</v>
      </c>
      <c r="D6296" s="2" t="s">
        <v>2162</v>
      </c>
      <c r="E6296" s="2" t="s">
        <v>42819</v>
      </c>
      <c r="F6296" s="2" t="s">
        <v>42820</v>
      </c>
      <c r="G6296" s="2" t="s">
        <v>570</v>
      </c>
      <c r="H6296" s="2" t="s">
        <v>42821</v>
      </c>
      <c r="I6296" s="2" t="s">
        <v>42822</v>
      </c>
      <c r="J6296" s="3" t="s">
        <v>42823</v>
      </c>
      <c r="K6296" s="4">
        <v>44289</v>
      </c>
      <c r="L6296" s="3" t="s">
        <v>3340</v>
      </c>
    </row>
    <row r="6297" spans="1:12" x14ac:dyDescent="0.2">
      <c r="A6297" s="1">
        <v>6296</v>
      </c>
      <c r="B6297" s="2" t="s">
        <v>42824</v>
      </c>
      <c r="C6297" s="2" t="s">
        <v>5577</v>
      </c>
      <c r="D6297" s="2" t="s">
        <v>8821</v>
      </c>
      <c r="E6297" s="2" t="s">
        <v>21812</v>
      </c>
      <c r="F6297" s="2" t="s">
        <v>42825</v>
      </c>
      <c r="G6297" s="2" t="s">
        <v>3784</v>
      </c>
      <c r="H6297" s="2" t="s">
        <v>42826</v>
      </c>
      <c r="I6297" s="2">
        <v>7113488786</v>
      </c>
      <c r="J6297" s="3" t="s">
        <v>42827</v>
      </c>
      <c r="K6297" s="4">
        <v>44422</v>
      </c>
      <c r="L6297" s="3" t="s">
        <v>42828</v>
      </c>
    </row>
    <row r="6298" spans="1:12" x14ac:dyDescent="0.2">
      <c r="A6298" s="1">
        <v>6297</v>
      </c>
      <c r="B6298" s="2" t="s">
        <v>42829</v>
      </c>
      <c r="C6298" s="2" t="s">
        <v>3268</v>
      </c>
      <c r="D6298" s="2" t="s">
        <v>1184</v>
      </c>
      <c r="E6298" s="2" t="s">
        <v>42830</v>
      </c>
      <c r="F6298" s="2" t="s">
        <v>42831</v>
      </c>
      <c r="G6298" s="2" t="s">
        <v>1068</v>
      </c>
      <c r="H6298" s="2" t="s">
        <v>42832</v>
      </c>
      <c r="I6298" s="2" t="s">
        <v>42833</v>
      </c>
      <c r="J6298" s="3" t="s">
        <v>42834</v>
      </c>
      <c r="K6298" s="4">
        <v>44372</v>
      </c>
      <c r="L6298" s="3" t="s">
        <v>42835</v>
      </c>
    </row>
    <row r="6299" spans="1:12" x14ac:dyDescent="0.2">
      <c r="A6299" s="1">
        <v>6298</v>
      </c>
      <c r="B6299" s="2" t="s">
        <v>42836</v>
      </c>
      <c r="C6299" s="2" t="s">
        <v>1279</v>
      </c>
      <c r="D6299" s="2" t="s">
        <v>3726</v>
      </c>
      <c r="E6299" s="2" t="s">
        <v>42837</v>
      </c>
      <c r="F6299" s="2" t="s">
        <v>42838</v>
      </c>
      <c r="G6299" s="2" t="s">
        <v>44</v>
      </c>
      <c r="H6299" s="2" t="s">
        <v>42839</v>
      </c>
      <c r="I6299" s="2" t="s">
        <v>42840</v>
      </c>
      <c r="J6299" s="3" t="s">
        <v>42841</v>
      </c>
      <c r="K6299" s="4">
        <v>44364</v>
      </c>
      <c r="L6299" s="3" t="s">
        <v>42842</v>
      </c>
    </row>
    <row r="6300" spans="1:12" x14ac:dyDescent="0.2">
      <c r="A6300" s="1">
        <v>6299</v>
      </c>
      <c r="B6300" s="2" t="s">
        <v>42843</v>
      </c>
      <c r="C6300" s="2" t="s">
        <v>5767</v>
      </c>
      <c r="D6300" s="2" t="s">
        <v>30758</v>
      </c>
      <c r="E6300" s="2" t="s">
        <v>42844</v>
      </c>
      <c r="F6300" s="2" t="s">
        <v>42845</v>
      </c>
      <c r="G6300" s="2" t="s">
        <v>1544</v>
      </c>
      <c r="H6300" s="2" t="s">
        <v>42846</v>
      </c>
      <c r="I6300" s="2" t="s">
        <v>42847</v>
      </c>
      <c r="J6300" s="3" t="s">
        <v>42848</v>
      </c>
      <c r="K6300" s="4">
        <v>43895</v>
      </c>
      <c r="L6300" s="3" t="s">
        <v>42849</v>
      </c>
    </row>
    <row r="6301" spans="1:12" x14ac:dyDescent="0.2">
      <c r="A6301" s="1">
        <v>6300</v>
      </c>
      <c r="B6301" s="2" t="s">
        <v>42850</v>
      </c>
      <c r="C6301" s="2" t="s">
        <v>2261</v>
      </c>
      <c r="D6301" s="2" t="s">
        <v>7759</v>
      </c>
      <c r="E6301" s="2" t="s">
        <v>42851</v>
      </c>
      <c r="F6301" s="2" t="s">
        <v>42852</v>
      </c>
      <c r="G6301" s="2" t="s">
        <v>6142</v>
      </c>
      <c r="H6301" s="2" t="s">
        <v>42853</v>
      </c>
      <c r="I6301" s="2" t="s">
        <v>42854</v>
      </c>
      <c r="J6301" s="3" t="s">
        <v>42855</v>
      </c>
      <c r="K6301" s="4">
        <v>44344</v>
      </c>
      <c r="L6301" s="3" t="s">
        <v>17008</v>
      </c>
    </row>
    <row r="6302" spans="1:12" x14ac:dyDescent="0.2">
      <c r="A6302" s="1">
        <v>6301</v>
      </c>
      <c r="B6302" s="2" t="s">
        <v>42856</v>
      </c>
      <c r="C6302" s="2" t="s">
        <v>8219</v>
      </c>
      <c r="D6302" s="2" t="s">
        <v>4081</v>
      </c>
      <c r="E6302" s="2" t="s">
        <v>42857</v>
      </c>
      <c r="F6302" s="2" t="s">
        <v>42858</v>
      </c>
      <c r="G6302" s="2" t="s">
        <v>1489</v>
      </c>
      <c r="H6302" s="2" t="s">
        <v>42859</v>
      </c>
      <c r="I6302" s="2" t="s">
        <v>42860</v>
      </c>
      <c r="J6302" s="3" t="s">
        <v>42861</v>
      </c>
      <c r="K6302" s="4">
        <v>44303</v>
      </c>
      <c r="L6302" s="3" t="s">
        <v>28047</v>
      </c>
    </row>
    <row r="6303" spans="1:12" x14ac:dyDescent="0.2">
      <c r="A6303" s="1">
        <v>6302</v>
      </c>
      <c r="B6303" s="2" t="s">
        <v>42862</v>
      </c>
      <c r="C6303" s="2" t="s">
        <v>4342</v>
      </c>
      <c r="D6303" s="2" t="s">
        <v>7334</v>
      </c>
      <c r="E6303" s="2" t="s">
        <v>42863</v>
      </c>
      <c r="F6303" s="2" t="s">
        <v>42864</v>
      </c>
      <c r="G6303" s="2" t="s">
        <v>117</v>
      </c>
      <c r="H6303" s="2" t="s">
        <v>42865</v>
      </c>
      <c r="I6303" s="2" t="s">
        <v>42866</v>
      </c>
      <c r="J6303" s="3" t="s">
        <v>42867</v>
      </c>
      <c r="K6303" s="4">
        <v>44305</v>
      </c>
      <c r="L6303" s="3" t="s">
        <v>42868</v>
      </c>
    </row>
    <row r="6304" spans="1:12" x14ac:dyDescent="0.2">
      <c r="A6304" s="1">
        <v>6303</v>
      </c>
      <c r="B6304" s="2" t="s">
        <v>42869</v>
      </c>
      <c r="C6304" s="2" t="s">
        <v>1209</v>
      </c>
      <c r="D6304" s="2" t="s">
        <v>9172</v>
      </c>
      <c r="E6304" s="2" t="s">
        <v>42870</v>
      </c>
      <c r="F6304" s="2" t="s">
        <v>42871</v>
      </c>
      <c r="G6304" s="2" t="s">
        <v>1013</v>
      </c>
      <c r="H6304" s="2" t="s">
        <v>42872</v>
      </c>
      <c r="I6304" s="2" t="s">
        <v>42873</v>
      </c>
      <c r="J6304" s="3" t="s">
        <v>42874</v>
      </c>
      <c r="K6304" s="4">
        <v>44013</v>
      </c>
      <c r="L6304" s="3" t="s">
        <v>42875</v>
      </c>
    </row>
    <row r="6305" spans="1:12" x14ac:dyDescent="0.2">
      <c r="A6305" s="1">
        <v>6304</v>
      </c>
      <c r="B6305" s="2" t="s">
        <v>42876</v>
      </c>
      <c r="C6305" s="2" t="s">
        <v>5334</v>
      </c>
      <c r="D6305" s="2" t="s">
        <v>28482</v>
      </c>
      <c r="E6305" s="2" t="s">
        <v>42877</v>
      </c>
      <c r="F6305" s="2" t="s">
        <v>42878</v>
      </c>
      <c r="G6305" s="2" t="s">
        <v>3832</v>
      </c>
      <c r="H6305" s="2">
        <v>9434565665</v>
      </c>
      <c r="I6305" s="2" t="s">
        <v>42879</v>
      </c>
      <c r="J6305" s="3" t="s">
        <v>42880</v>
      </c>
      <c r="K6305" s="4">
        <v>43933</v>
      </c>
      <c r="L6305" s="3" t="s">
        <v>42881</v>
      </c>
    </row>
    <row r="6306" spans="1:12" x14ac:dyDescent="0.2">
      <c r="A6306" s="1">
        <v>6305</v>
      </c>
      <c r="B6306" s="2" t="s">
        <v>42882</v>
      </c>
      <c r="C6306" s="2" t="s">
        <v>213</v>
      </c>
      <c r="D6306" s="2" t="s">
        <v>2924</v>
      </c>
      <c r="E6306" s="2" t="s">
        <v>42883</v>
      </c>
      <c r="F6306" s="2" t="s">
        <v>42884</v>
      </c>
      <c r="G6306" s="2" t="s">
        <v>4167</v>
      </c>
      <c r="H6306" s="2" t="s">
        <v>42885</v>
      </c>
      <c r="I6306" s="2" t="s">
        <v>42886</v>
      </c>
      <c r="J6306" s="3" t="s">
        <v>42887</v>
      </c>
      <c r="K6306" s="4">
        <v>44655</v>
      </c>
      <c r="L6306" s="3" t="s">
        <v>42888</v>
      </c>
    </row>
    <row r="6307" spans="1:12" x14ac:dyDescent="0.2">
      <c r="A6307" s="1">
        <v>6306</v>
      </c>
      <c r="B6307" s="2" t="s">
        <v>42889</v>
      </c>
      <c r="C6307" s="2" t="s">
        <v>1826</v>
      </c>
      <c r="D6307" s="2" t="s">
        <v>86</v>
      </c>
      <c r="E6307" s="2" t="s">
        <v>42890</v>
      </c>
      <c r="F6307" s="2" t="s">
        <v>42891</v>
      </c>
      <c r="G6307" s="2" t="s">
        <v>7850</v>
      </c>
      <c r="H6307" s="2" t="s">
        <v>42892</v>
      </c>
      <c r="I6307" s="2" t="s">
        <v>42893</v>
      </c>
      <c r="J6307" s="3" t="s">
        <v>42894</v>
      </c>
      <c r="K6307" s="4">
        <v>44190</v>
      </c>
      <c r="L6307" s="3" t="s">
        <v>42895</v>
      </c>
    </row>
    <row r="6308" spans="1:12" x14ac:dyDescent="0.2">
      <c r="A6308" s="1">
        <v>6307</v>
      </c>
      <c r="B6308" s="2" t="s">
        <v>42896</v>
      </c>
      <c r="C6308" s="2" t="s">
        <v>2086</v>
      </c>
      <c r="D6308" s="2" t="s">
        <v>2591</v>
      </c>
      <c r="E6308" s="2" t="s">
        <v>42897</v>
      </c>
      <c r="F6308" s="2" t="s">
        <v>42898</v>
      </c>
      <c r="G6308" s="2" t="s">
        <v>1041</v>
      </c>
      <c r="H6308" s="2" t="s">
        <v>42899</v>
      </c>
      <c r="I6308" s="2" t="s">
        <v>42900</v>
      </c>
      <c r="J6308" s="3" t="s">
        <v>42901</v>
      </c>
      <c r="K6308" s="4">
        <v>44266</v>
      </c>
      <c r="L6308" s="3" t="s">
        <v>42902</v>
      </c>
    </row>
    <row r="6309" spans="1:12" x14ac:dyDescent="0.2">
      <c r="A6309" s="1">
        <v>6308</v>
      </c>
      <c r="B6309" s="2" t="s">
        <v>42903</v>
      </c>
      <c r="C6309" s="2" t="s">
        <v>1466</v>
      </c>
      <c r="D6309" s="2" t="s">
        <v>2668</v>
      </c>
      <c r="E6309" s="2" t="s">
        <v>42904</v>
      </c>
      <c r="F6309" s="2" t="s">
        <v>42905</v>
      </c>
      <c r="G6309" s="2" t="s">
        <v>117</v>
      </c>
      <c r="H6309" s="2">
        <v>8048211608</v>
      </c>
      <c r="I6309" s="2" t="s">
        <v>42906</v>
      </c>
      <c r="J6309" s="3" t="s">
        <v>42907</v>
      </c>
      <c r="K6309" s="4">
        <v>44133</v>
      </c>
      <c r="L6309" s="3" t="s">
        <v>42908</v>
      </c>
    </row>
    <row r="6310" spans="1:12" x14ac:dyDescent="0.2">
      <c r="A6310" s="1">
        <v>6309</v>
      </c>
      <c r="B6310" s="2" t="s">
        <v>42909</v>
      </c>
      <c r="C6310" s="2" t="s">
        <v>2865</v>
      </c>
      <c r="D6310" s="2" t="s">
        <v>12839</v>
      </c>
      <c r="E6310" s="2" t="s">
        <v>42910</v>
      </c>
      <c r="F6310" s="2" t="s">
        <v>42911</v>
      </c>
      <c r="G6310" s="2" t="s">
        <v>996</v>
      </c>
      <c r="H6310" s="2" t="s">
        <v>42912</v>
      </c>
      <c r="I6310" s="2" t="s">
        <v>42913</v>
      </c>
      <c r="J6310" s="3" t="s">
        <v>42914</v>
      </c>
      <c r="K6310" s="4">
        <v>44216</v>
      </c>
      <c r="L6310" s="3" t="s">
        <v>42915</v>
      </c>
    </row>
    <row r="6311" spans="1:12" x14ac:dyDescent="0.2">
      <c r="A6311" s="1">
        <v>6310</v>
      </c>
      <c r="B6311" s="2" t="s">
        <v>42916</v>
      </c>
      <c r="C6311" s="2" t="s">
        <v>7026</v>
      </c>
      <c r="D6311" s="2" t="s">
        <v>10408</v>
      </c>
      <c r="E6311" s="2" t="s">
        <v>42917</v>
      </c>
      <c r="F6311" s="2" t="s">
        <v>42918</v>
      </c>
      <c r="G6311" s="2" t="s">
        <v>5822</v>
      </c>
      <c r="H6311" s="2" t="s">
        <v>42919</v>
      </c>
      <c r="I6311" s="2" t="s">
        <v>42920</v>
      </c>
      <c r="J6311" s="3" t="s">
        <v>42921</v>
      </c>
      <c r="K6311" s="4">
        <v>43971</v>
      </c>
      <c r="L6311" s="3" t="s">
        <v>16215</v>
      </c>
    </row>
    <row r="6312" spans="1:12" x14ac:dyDescent="0.2">
      <c r="A6312" s="1">
        <v>6311</v>
      </c>
      <c r="B6312" s="2" t="s">
        <v>42922</v>
      </c>
      <c r="C6312" s="2" t="s">
        <v>2132</v>
      </c>
      <c r="D6312" s="2" t="s">
        <v>935</v>
      </c>
      <c r="E6312" s="2" t="s">
        <v>21211</v>
      </c>
      <c r="F6312" s="2" t="s">
        <v>42923</v>
      </c>
      <c r="G6312" s="2" t="s">
        <v>1846</v>
      </c>
      <c r="H6312" s="2" t="s">
        <v>42924</v>
      </c>
      <c r="I6312" s="2" t="s">
        <v>42925</v>
      </c>
      <c r="J6312" s="3" t="s">
        <v>42926</v>
      </c>
      <c r="K6312" s="4">
        <v>43839</v>
      </c>
      <c r="L6312" s="3" t="s">
        <v>42927</v>
      </c>
    </row>
    <row r="6313" spans="1:12" x14ac:dyDescent="0.2">
      <c r="A6313" s="1">
        <v>6312</v>
      </c>
      <c r="B6313" s="2" t="s">
        <v>42928</v>
      </c>
      <c r="C6313" s="2" t="s">
        <v>7018</v>
      </c>
      <c r="D6313" s="2" t="s">
        <v>8779</v>
      </c>
      <c r="E6313" s="2" t="s">
        <v>42929</v>
      </c>
      <c r="F6313" s="2" t="s">
        <v>42930</v>
      </c>
      <c r="G6313" s="2" t="s">
        <v>1591</v>
      </c>
      <c r="H6313" s="2" t="s">
        <v>42931</v>
      </c>
      <c r="I6313" s="2" t="s">
        <v>42932</v>
      </c>
      <c r="J6313" s="3" t="s">
        <v>42933</v>
      </c>
      <c r="K6313" s="4">
        <v>44183</v>
      </c>
      <c r="L6313" s="3" t="s">
        <v>42934</v>
      </c>
    </row>
    <row r="6314" spans="1:12" x14ac:dyDescent="0.2">
      <c r="A6314" s="1">
        <v>6313</v>
      </c>
      <c r="B6314" s="2" t="s">
        <v>42935</v>
      </c>
      <c r="C6314" s="2" t="s">
        <v>4072</v>
      </c>
      <c r="D6314" s="2" t="s">
        <v>2659</v>
      </c>
      <c r="E6314" s="2" t="s">
        <v>42936</v>
      </c>
      <c r="F6314" s="2" t="s">
        <v>42937</v>
      </c>
      <c r="G6314" s="2" t="s">
        <v>948</v>
      </c>
      <c r="H6314" s="2" t="s">
        <v>42938</v>
      </c>
      <c r="I6314" s="2" t="s">
        <v>42939</v>
      </c>
      <c r="J6314" s="3" t="s">
        <v>42940</v>
      </c>
      <c r="K6314" s="4">
        <v>44554</v>
      </c>
      <c r="L6314" s="3" t="s">
        <v>42941</v>
      </c>
    </row>
    <row r="6315" spans="1:12" x14ac:dyDescent="0.2">
      <c r="A6315" s="1">
        <v>6314</v>
      </c>
      <c r="B6315" s="2" t="s">
        <v>42942</v>
      </c>
      <c r="C6315" s="2" t="s">
        <v>10060</v>
      </c>
      <c r="D6315" s="2" t="s">
        <v>178</v>
      </c>
      <c r="E6315" s="2" t="s">
        <v>42943</v>
      </c>
      <c r="F6315" s="2" t="s">
        <v>42944</v>
      </c>
      <c r="G6315" s="2" t="s">
        <v>1148</v>
      </c>
      <c r="H6315" s="2" t="s">
        <v>42945</v>
      </c>
      <c r="I6315" s="2" t="s">
        <v>42946</v>
      </c>
      <c r="J6315" s="3" t="s">
        <v>42947</v>
      </c>
      <c r="K6315" s="4">
        <v>44015</v>
      </c>
      <c r="L6315" s="3" t="s">
        <v>42948</v>
      </c>
    </row>
    <row r="6316" spans="1:12" x14ac:dyDescent="0.2">
      <c r="A6316" s="1">
        <v>6315</v>
      </c>
      <c r="B6316" s="2" t="s">
        <v>42949</v>
      </c>
      <c r="C6316" s="2" t="s">
        <v>2365</v>
      </c>
      <c r="D6316" s="2" t="s">
        <v>614</v>
      </c>
      <c r="E6316" s="2" t="s">
        <v>42950</v>
      </c>
      <c r="F6316" s="2" t="s">
        <v>42951</v>
      </c>
      <c r="G6316" s="2" t="s">
        <v>134</v>
      </c>
      <c r="H6316" s="2">
        <v>8848595199</v>
      </c>
      <c r="I6316" s="2" t="s">
        <v>42952</v>
      </c>
      <c r="J6316" s="3" t="s">
        <v>42953</v>
      </c>
      <c r="K6316" s="4">
        <v>44008</v>
      </c>
      <c r="L6316" s="3" t="s">
        <v>24290</v>
      </c>
    </row>
    <row r="6317" spans="1:12" x14ac:dyDescent="0.2">
      <c r="A6317" s="1">
        <v>6316</v>
      </c>
      <c r="B6317" s="2" t="s">
        <v>42954</v>
      </c>
      <c r="C6317" s="2" t="s">
        <v>139</v>
      </c>
      <c r="D6317" s="2" t="s">
        <v>5901</v>
      </c>
      <c r="E6317" s="2" t="s">
        <v>15919</v>
      </c>
      <c r="F6317" s="2" t="s">
        <v>42955</v>
      </c>
      <c r="G6317" s="2" t="s">
        <v>976</v>
      </c>
      <c r="H6317" s="2">
        <f>1-975-615-4584</f>
        <v>-6173</v>
      </c>
      <c r="I6317" s="2">
        <f>1-443-464-6108</f>
        <v>-7014</v>
      </c>
      <c r="J6317" s="3" t="s">
        <v>42956</v>
      </c>
      <c r="K6317" s="4">
        <v>44613</v>
      </c>
      <c r="L6317" s="3" t="s">
        <v>42957</v>
      </c>
    </row>
    <row r="6318" spans="1:12" x14ac:dyDescent="0.2">
      <c r="A6318" s="1">
        <v>6317</v>
      </c>
      <c r="B6318" s="2" t="s">
        <v>42958</v>
      </c>
      <c r="C6318" s="2" t="s">
        <v>1164</v>
      </c>
      <c r="D6318" s="2" t="s">
        <v>5503</v>
      </c>
      <c r="E6318" s="2" t="s">
        <v>9114</v>
      </c>
      <c r="F6318" s="2" t="s">
        <v>42959</v>
      </c>
      <c r="G6318" s="2" t="s">
        <v>530</v>
      </c>
      <c r="H6318" s="2" t="s">
        <v>42960</v>
      </c>
      <c r="I6318" s="2" t="s">
        <v>42961</v>
      </c>
      <c r="J6318" s="3" t="s">
        <v>42962</v>
      </c>
      <c r="K6318" s="4">
        <v>44247</v>
      </c>
      <c r="L6318" s="3" t="s">
        <v>42963</v>
      </c>
    </row>
    <row r="6319" spans="1:12" x14ac:dyDescent="0.2">
      <c r="A6319" s="1">
        <v>6318</v>
      </c>
      <c r="B6319" s="2" t="s">
        <v>42964</v>
      </c>
      <c r="C6319" s="2" t="s">
        <v>434</v>
      </c>
      <c r="D6319" s="2" t="s">
        <v>19031</v>
      </c>
      <c r="E6319" s="2" t="s">
        <v>42965</v>
      </c>
      <c r="F6319" s="2" t="s">
        <v>42966</v>
      </c>
      <c r="G6319" s="2" t="s">
        <v>4177</v>
      </c>
      <c r="H6319" s="2" t="s">
        <v>42967</v>
      </c>
      <c r="I6319" s="2" t="s">
        <v>42968</v>
      </c>
      <c r="J6319" s="3" t="s">
        <v>42969</v>
      </c>
      <c r="K6319" s="4">
        <v>43946</v>
      </c>
      <c r="L6319" s="3" t="s">
        <v>42970</v>
      </c>
    </row>
    <row r="6320" spans="1:12" x14ac:dyDescent="0.2">
      <c r="A6320" s="1">
        <v>6319</v>
      </c>
      <c r="B6320" s="2" t="s">
        <v>42971</v>
      </c>
      <c r="C6320" s="2" t="s">
        <v>2734</v>
      </c>
      <c r="D6320" s="2" t="s">
        <v>16231</v>
      </c>
      <c r="E6320" s="2" t="s">
        <v>42972</v>
      </c>
      <c r="F6320" s="2" t="s">
        <v>42973</v>
      </c>
      <c r="G6320" s="2" t="s">
        <v>3055</v>
      </c>
      <c r="H6320" s="2" t="s">
        <v>42974</v>
      </c>
      <c r="I6320" s="2" t="s">
        <v>42975</v>
      </c>
      <c r="J6320" s="3" t="s">
        <v>42976</v>
      </c>
      <c r="K6320" s="4">
        <v>44136</v>
      </c>
      <c r="L6320" s="3" t="s">
        <v>24717</v>
      </c>
    </row>
    <row r="6321" spans="1:12" x14ac:dyDescent="0.2">
      <c r="A6321" s="1">
        <v>6320</v>
      </c>
      <c r="B6321" s="2" t="s">
        <v>42977</v>
      </c>
      <c r="C6321" s="2" t="s">
        <v>4208</v>
      </c>
      <c r="D6321" s="2" t="s">
        <v>632</v>
      </c>
      <c r="E6321" s="2" t="s">
        <v>40176</v>
      </c>
      <c r="F6321" s="2" t="s">
        <v>42978</v>
      </c>
      <c r="G6321" s="2" t="s">
        <v>153</v>
      </c>
      <c r="H6321" s="2" t="s">
        <v>42979</v>
      </c>
      <c r="I6321" s="2" t="s">
        <v>42980</v>
      </c>
      <c r="J6321" s="3" t="s">
        <v>42981</v>
      </c>
      <c r="K6321" s="4">
        <v>43872</v>
      </c>
      <c r="L6321" s="3" t="s">
        <v>27800</v>
      </c>
    </row>
    <row r="6322" spans="1:12" x14ac:dyDescent="0.2">
      <c r="A6322" s="1">
        <v>6321</v>
      </c>
      <c r="B6322" s="2" t="s">
        <v>42982</v>
      </c>
      <c r="C6322" s="2" t="s">
        <v>4055</v>
      </c>
      <c r="D6322" s="2" t="s">
        <v>16405</v>
      </c>
      <c r="E6322" s="2" t="s">
        <v>42983</v>
      </c>
      <c r="F6322" s="2" t="s">
        <v>2917</v>
      </c>
      <c r="G6322" s="2" t="s">
        <v>540</v>
      </c>
      <c r="H6322" s="2">
        <v>1113000633</v>
      </c>
      <c r="I6322" s="2" t="s">
        <v>42984</v>
      </c>
      <c r="J6322" s="3" t="s">
        <v>42985</v>
      </c>
      <c r="K6322" s="4">
        <v>44359</v>
      </c>
      <c r="L6322" s="3" t="s">
        <v>42986</v>
      </c>
    </row>
    <row r="6323" spans="1:12" x14ac:dyDescent="0.2">
      <c r="A6323" s="1">
        <v>6322</v>
      </c>
      <c r="B6323" s="2" t="s">
        <v>42987</v>
      </c>
      <c r="C6323" s="2" t="s">
        <v>2805</v>
      </c>
      <c r="D6323" s="2" t="s">
        <v>5715</v>
      </c>
      <c r="E6323" s="2" t="s">
        <v>42988</v>
      </c>
      <c r="F6323" s="2" t="s">
        <v>42989</v>
      </c>
      <c r="G6323" s="2" t="s">
        <v>2963</v>
      </c>
      <c r="H6323" s="2" t="s">
        <v>42990</v>
      </c>
      <c r="I6323" s="2" t="s">
        <v>42991</v>
      </c>
      <c r="J6323" s="3" t="s">
        <v>42992</v>
      </c>
      <c r="K6323" s="4">
        <v>44550</v>
      </c>
      <c r="L6323" s="3" t="s">
        <v>42993</v>
      </c>
    </row>
    <row r="6324" spans="1:12" x14ac:dyDescent="0.2">
      <c r="A6324" s="1">
        <v>6323</v>
      </c>
      <c r="B6324" s="2" t="s">
        <v>42994</v>
      </c>
      <c r="C6324" s="2" t="s">
        <v>5334</v>
      </c>
      <c r="D6324" s="2" t="s">
        <v>18666</v>
      </c>
      <c r="E6324" s="2" t="s">
        <v>42995</v>
      </c>
      <c r="F6324" s="2" t="s">
        <v>42996</v>
      </c>
      <c r="G6324" s="2" t="s">
        <v>5328</v>
      </c>
      <c r="H6324" s="2" t="s">
        <v>42997</v>
      </c>
      <c r="I6324" s="2" t="s">
        <v>42998</v>
      </c>
      <c r="J6324" s="3" t="s">
        <v>42999</v>
      </c>
      <c r="K6324" s="4">
        <v>44260</v>
      </c>
      <c r="L6324" s="3" t="s">
        <v>43000</v>
      </c>
    </row>
    <row r="6325" spans="1:12" x14ac:dyDescent="0.2">
      <c r="A6325" s="1">
        <v>6324</v>
      </c>
      <c r="B6325" s="2" t="s">
        <v>43001</v>
      </c>
      <c r="C6325" s="2" t="s">
        <v>3410</v>
      </c>
      <c r="D6325" s="2" t="s">
        <v>2133</v>
      </c>
      <c r="E6325" s="2" t="s">
        <v>43002</v>
      </c>
      <c r="F6325" s="2" t="s">
        <v>43003</v>
      </c>
      <c r="G6325" s="2" t="s">
        <v>3679</v>
      </c>
      <c r="H6325" s="2" t="s">
        <v>43004</v>
      </c>
      <c r="I6325" s="2" t="s">
        <v>43005</v>
      </c>
      <c r="J6325" s="3" t="s">
        <v>43006</v>
      </c>
      <c r="K6325" s="4">
        <v>44154</v>
      </c>
      <c r="L6325" s="3" t="s">
        <v>43007</v>
      </c>
    </row>
    <row r="6326" spans="1:12" x14ac:dyDescent="0.2">
      <c r="A6326" s="1">
        <v>6325</v>
      </c>
      <c r="B6326" s="2" t="s">
        <v>43008</v>
      </c>
      <c r="C6326" s="2" t="s">
        <v>2632</v>
      </c>
      <c r="D6326" s="2" t="s">
        <v>6380</v>
      </c>
      <c r="E6326" s="2" t="s">
        <v>43009</v>
      </c>
      <c r="F6326" s="2" t="s">
        <v>43010</v>
      </c>
      <c r="G6326" s="2" t="s">
        <v>7639</v>
      </c>
      <c r="H6326" s="2" t="s">
        <v>43011</v>
      </c>
      <c r="I6326" s="2" t="s">
        <v>43012</v>
      </c>
      <c r="J6326" s="3" t="s">
        <v>43013</v>
      </c>
      <c r="K6326" s="4">
        <v>43907</v>
      </c>
      <c r="L6326" s="3" t="s">
        <v>43014</v>
      </c>
    </row>
    <row r="6327" spans="1:12" x14ac:dyDescent="0.2">
      <c r="A6327" s="1">
        <v>6326</v>
      </c>
      <c r="B6327" s="2" t="s">
        <v>43015</v>
      </c>
      <c r="C6327" s="2" t="s">
        <v>6813</v>
      </c>
      <c r="D6327" s="2" t="s">
        <v>1361</v>
      </c>
      <c r="E6327" s="2" t="s">
        <v>43016</v>
      </c>
      <c r="F6327" s="2" t="s">
        <v>43017</v>
      </c>
      <c r="G6327" s="2" t="s">
        <v>369</v>
      </c>
      <c r="H6327" s="2" t="s">
        <v>43018</v>
      </c>
      <c r="I6327" s="2" t="s">
        <v>43019</v>
      </c>
      <c r="J6327" s="3" t="s">
        <v>43020</v>
      </c>
      <c r="K6327" s="4">
        <v>44683</v>
      </c>
      <c r="L6327" s="3" t="s">
        <v>43021</v>
      </c>
    </row>
    <row r="6328" spans="1:12" x14ac:dyDescent="0.2">
      <c r="A6328" s="1">
        <v>6327</v>
      </c>
      <c r="B6328" s="2" t="s">
        <v>43022</v>
      </c>
      <c r="C6328" s="2" t="s">
        <v>233</v>
      </c>
      <c r="D6328" s="2" t="s">
        <v>3598</v>
      </c>
      <c r="E6328" s="2" t="s">
        <v>43023</v>
      </c>
      <c r="F6328" s="2" t="s">
        <v>43024</v>
      </c>
      <c r="G6328" s="2" t="s">
        <v>4345</v>
      </c>
      <c r="H6328" s="2" t="s">
        <v>43025</v>
      </c>
      <c r="I6328" s="2" t="s">
        <v>43026</v>
      </c>
      <c r="J6328" s="3" t="s">
        <v>43027</v>
      </c>
      <c r="K6328" s="4">
        <v>44206</v>
      </c>
      <c r="L6328" s="3" t="s">
        <v>43028</v>
      </c>
    </row>
    <row r="6329" spans="1:12" x14ac:dyDescent="0.2">
      <c r="A6329" s="1">
        <v>6328</v>
      </c>
      <c r="B6329" s="2" t="s">
        <v>43029</v>
      </c>
      <c r="C6329" s="2" t="s">
        <v>2313</v>
      </c>
      <c r="D6329" s="2" t="s">
        <v>702</v>
      </c>
      <c r="E6329" s="2" t="s">
        <v>43030</v>
      </c>
      <c r="F6329" s="2" t="s">
        <v>43031</v>
      </c>
      <c r="G6329" s="2" t="s">
        <v>714</v>
      </c>
      <c r="H6329" s="2" t="s">
        <v>43032</v>
      </c>
      <c r="I6329" s="2" t="s">
        <v>43033</v>
      </c>
      <c r="J6329" s="3" t="s">
        <v>43034</v>
      </c>
      <c r="K6329" s="4">
        <v>44503</v>
      </c>
      <c r="L6329" s="3" t="s">
        <v>43035</v>
      </c>
    </row>
    <row r="6330" spans="1:12" x14ac:dyDescent="0.2">
      <c r="A6330" s="1">
        <v>6329</v>
      </c>
      <c r="B6330" s="2" t="s">
        <v>43036</v>
      </c>
      <c r="C6330" s="2" t="s">
        <v>6214</v>
      </c>
      <c r="D6330" s="2" t="s">
        <v>11421</v>
      </c>
      <c r="E6330" s="2" t="s">
        <v>43037</v>
      </c>
      <c r="F6330" s="2" t="s">
        <v>43038</v>
      </c>
      <c r="G6330" s="2" t="s">
        <v>27</v>
      </c>
      <c r="H6330" s="2" t="s">
        <v>43039</v>
      </c>
      <c r="I6330" s="2" t="s">
        <v>43040</v>
      </c>
      <c r="J6330" s="3" t="s">
        <v>43041</v>
      </c>
      <c r="K6330" s="4">
        <v>43939</v>
      </c>
      <c r="L6330" s="3" t="s">
        <v>27218</v>
      </c>
    </row>
    <row r="6331" spans="1:12" x14ac:dyDescent="0.2">
      <c r="A6331" s="1">
        <v>6330</v>
      </c>
      <c r="B6331" s="2" t="s">
        <v>43042</v>
      </c>
      <c r="C6331" s="2" t="s">
        <v>4001</v>
      </c>
      <c r="D6331" s="2" t="s">
        <v>8535</v>
      </c>
      <c r="E6331" s="2" t="s">
        <v>43043</v>
      </c>
      <c r="F6331" s="2" t="s">
        <v>43044</v>
      </c>
      <c r="G6331" s="2" t="s">
        <v>705</v>
      </c>
      <c r="H6331" s="2" t="s">
        <v>43045</v>
      </c>
      <c r="I6331" s="2">
        <v>9702829870</v>
      </c>
      <c r="J6331" s="3" t="s">
        <v>43046</v>
      </c>
      <c r="K6331" s="4">
        <v>44378</v>
      </c>
      <c r="L6331" s="3" t="s">
        <v>43047</v>
      </c>
    </row>
    <row r="6332" spans="1:12" x14ac:dyDescent="0.2">
      <c r="A6332" s="1">
        <v>6331</v>
      </c>
      <c r="B6332" s="5" t="s">
        <v>43048</v>
      </c>
      <c r="C6332" s="2" t="s">
        <v>4521</v>
      </c>
      <c r="D6332" s="2" t="s">
        <v>7767</v>
      </c>
      <c r="E6332" s="2" t="s">
        <v>43049</v>
      </c>
      <c r="F6332" s="2" t="s">
        <v>43050</v>
      </c>
      <c r="G6332" s="2" t="s">
        <v>2061</v>
      </c>
      <c r="H6332" s="2" t="s">
        <v>43051</v>
      </c>
      <c r="I6332" s="2" t="s">
        <v>43052</v>
      </c>
      <c r="J6332" s="3" t="s">
        <v>43053</v>
      </c>
      <c r="K6332" s="4">
        <v>43861</v>
      </c>
      <c r="L6332" s="3" t="s">
        <v>43054</v>
      </c>
    </row>
    <row r="6333" spans="1:12" x14ac:dyDescent="0.2">
      <c r="A6333" s="1">
        <v>6332</v>
      </c>
      <c r="B6333" s="2" t="s">
        <v>43055</v>
      </c>
      <c r="C6333" s="2" t="s">
        <v>1174</v>
      </c>
      <c r="D6333" s="2" t="s">
        <v>12313</v>
      </c>
      <c r="E6333" s="2" t="s">
        <v>43056</v>
      </c>
      <c r="F6333" s="2" t="s">
        <v>15538</v>
      </c>
      <c r="G6333" s="2" t="s">
        <v>3729</v>
      </c>
      <c r="H6333" s="2" t="s">
        <v>43057</v>
      </c>
      <c r="I6333" s="2" t="s">
        <v>43058</v>
      </c>
      <c r="J6333" s="3" t="s">
        <v>43059</v>
      </c>
      <c r="K6333" s="4">
        <v>44550</v>
      </c>
      <c r="L6333" s="3" t="s">
        <v>43060</v>
      </c>
    </row>
    <row r="6334" spans="1:12" x14ac:dyDescent="0.2">
      <c r="A6334" s="1">
        <v>6333</v>
      </c>
      <c r="B6334" s="2" t="s">
        <v>43061</v>
      </c>
      <c r="C6334" s="2" t="s">
        <v>992</v>
      </c>
      <c r="D6334" s="2" t="s">
        <v>7780</v>
      </c>
      <c r="E6334" s="2" t="s">
        <v>43062</v>
      </c>
      <c r="F6334" s="2" t="s">
        <v>43063</v>
      </c>
      <c r="G6334" s="2" t="s">
        <v>1195</v>
      </c>
      <c r="H6334" s="2">
        <v>5909031286</v>
      </c>
      <c r="I6334" s="2" t="s">
        <v>43064</v>
      </c>
      <c r="J6334" s="3" t="s">
        <v>43065</v>
      </c>
      <c r="K6334" s="4">
        <v>44580</v>
      </c>
      <c r="L6334" s="3" t="s">
        <v>43066</v>
      </c>
    </row>
    <row r="6335" spans="1:12" x14ac:dyDescent="0.2">
      <c r="A6335" s="1">
        <v>6334</v>
      </c>
      <c r="B6335" s="2" t="s">
        <v>43067</v>
      </c>
      <c r="C6335" s="2" t="s">
        <v>1788</v>
      </c>
      <c r="D6335" s="2" t="s">
        <v>1426</v>
      </c>
      <c r="E6335" s="2" t="s">
        <v>43068</v>
      </c>
      <c r="F6335" s="2" t="s">
        <v>43069</v>
      </c>
      <c r="G6335" s="2" t="s">
        <v>1837</v>
      </c>
      <c r="H6335" s="2" t="s">
        <v>43070</v>
      </c>
      <c r="I6335" s="2" t="s">
        <v>43071</v>
      </c>
      <c r="J6335" s="3" t="s">
        <v>43072</v>
      </c>
      <c r="K6335" s="4">
        <v>44132</v>
      </c>
      <c r="L6335" s="3" t="s">
        <v>43073</v>
      </c>
    </row>
    <row r="6336" spans="1:12" x14ac:dyDescent="0.2">
      <c r="A6336" s="1">
        <v>6335</v>
      </c>
      <c r="B6336" s="2" t="s">
        <v>43074</v>
      </c>
      <c r="C6336" s="2" t="s">
        <v>289</v>
      </c>
      <c r="D6336" s="2" t="s">
        <v>537</v>
      </c>
      <c r="E6336" s="2" t="s">
        <v>43075</v>
      </c>
      <c r="F6336" s="2" t="s">
        <v>43076</v>
      </c>
      <c r="G6336" s="2" t="s">
        <v>1158</v>
      </c>
      <c r="H6336" s="2" t="s">
        <v>43077</v>
      </c>
      <c r="I6336" s="2" t="s">
        <v>43078</v>
      </c>
      <c r="J6336" s="3" t="s">
        <v>43079</v>
      </c>
      <c r="K6336" s="4">
        <v>44634</v>
      </c>
      <c r="L6336" s="3" t="s">
        <v>43080</v>
      </c>
    </row>
    <row r="6337" spans="1:12" x14ac:dyDescent="0.2">
      <c r="A6337" s="1">
        <v>6336</v>
      </c>
      <c r="B6337" s="2" t="s">
        <v>43081</v>
      </c>
      <c r="C6337" s="2" t="s">
        <v>1377</v>
      </c>
      <c r="D6337" s="2" t="s">
        <v>2139</v>
      </c>
      <c r="E6337" s="2" t="s">
        <v>43082</v>
      </c>
      <c r="F6337" s="2" t="s">
        <v>43083</v>
      </c>
      <c r="G6337" s="2" t="s">
        <v>3832</v>
      </c>
      <c r="H6337" s="2" t="s">
        <v>43084</v>
      </c>
      <c r="I6337" s="2" t="s">
        <v>43085</v>
      </c>
      <c r="J6337" s="3" t="s">
        <v>43086</v>
      </c>
      <c r="K6337" s="4">
        <v>44319</v>
      </c>
      <c r="L6337" s="3" t="s">
        <v>43087</v>
      </c>
    </row>
    <row r="6338" spans="1:12" x14ac:dyDescent="0.2">
      <c r="A6338" s="1">
        <v>6337</v>
      </c>
      <c r="B6338" s="2" t="s">
        <v>43088</v>
      </c>
      <c r="C6338" s="2" t="s">
        <v>6463</v>
      </c>
      <c r="D6338" s="2" t="s">
        <v>6865</v>
      </c>
      <c r="E6338" s="2" t="s">
        <v>43089</v>
      </c>
      <c r="F6338" s="2" t="s">
        <v>43090</v>
      </c>
      <c r="G6338" s="2" t="s">
        <v>2859</v>
      </c>
      <c r="H6338" s="2" t="s">
        <v>43091</v>
      </c>
      <c r="I6338" s="2" t="s">
        <v>43092</v>
      </c>
      <c r="J6338" s="3" t="s">
        <v>43093</v>
      </c>
      <c r="K6338" s="4">
        <v>44274</v>
      </c>
      <c r="L6338" s="3" t="s">
        <v>43094</v>
      </c>
    </row>
    <row r="6339" spans="1:12" x14ac:dyDescent="0.2">
      <c r="A6339" s="1">
        <v>6338</v>
      </c>
      <c r="B6339" s="2" t="s">
        <v>43095</v>
      </c>
      <c r="C6339" s="2" t="s">
        <v>8670</v>
      </c>
      <c r="D6339" s="2" t="s">
        <v>9555</v>
      </c>
      <c r="E6339" s="2" t="s">
        <v>43096</v>
      </c>
      <c r="F6339" s="2" t="s">
        <v>43097</v>
      </c>
      <c r="G6339" s="2" t="s">
        <v>570</v>
      </c>
      <c r="H6339" s="2" t="s">
        <v>43098</v>
      </c>
      <c r="I6339" s="2" t="s">
        <v>43099</v>
      </c>
      <c r="J6339" s="3" t="s">
        <v>43100</v>
      </c>
      <c r="K6339" s="4">
        <v>44066</v>
      </c>
      <c r="L6339" s="3" t="s">
        <v>43101</v>
      </c>
    </row>
    <row r="6340" spans="1:12" x14ac:dyDescent="0.2">
      <c r="A6340" s="1">
        <v>6339</v>
      </c>
      <c r="B6340" s="2" t="s">
        <v>43102</v>
      </c>
      <c r="C6340" s="2" t="s">
        <v>1127</v>
      </c>
      <c r="D6340" s="2" t="s">
        <v>26775</v>
      </c>
      <c r="E6340" s="2" t="s">
        <v>43103</v>
      </c>
      <c r="F6340" s="2" t="s">
        <v>43104</v>
      </c>
      <c r="G6340" s="2" t="s">
        <v>283</v>
      </c>
      <c r="H6340" s="2" t="s">
        <v>43105</v>
      </c>
      <c r="I6340" s="2" t="s">
        <v>43106</v>
      </c>
      <c r="J6340" s="3" t="s">
        <v>43107</v>
      </c>
      <c r="K6340" s="4">
        <v>44511</v>
      </c>
      <c r="L6340" s="3" t="s">
        <v>43108</v>
      </c>
    </row>
    <row r="6341" spans="1:12" x14ac:dyDescent="0.2">
      <c r="A6341" s="1">
        <v>6340</v>
      </c>
      <c r="B6341" s="2" t="s">
        <v>43109</v>
      </c>
      <c r="C6341" s="2" t="s">
        <v>2632</v>
      </c>
      <c r="D6341" s="2" t="s">
        <v>2659</v>
      </c>
      <c r="E6341" s="2" t="s">
        <v>43110</v>
      </c>
      <c r="F6341" s="2" t="s">
        <v>43111</v>
      </c>
      <c r="G6341" s="2" t="s">
        <v>1627</v>
      </c>
      <c r="H6341" s="2" t="s">
        <v>43112</v>
      </c>
      <c r="I6341" s="2" t="s">
        <v>43113</v>
      </c>
      <c r="J6341" s="3" t="s">
        <v>43114</v>
      </c>
      <c r="K6341" s="4">
        <v>44566</v>
      </c>
      <c r="L6341" s="3" t="s">
        <v>43115</v>
      </c>
    </row>
    <row r="6342" spans="1:12" x14ac:dyDescent="0.2">
      <c r="A6342" s="1">
        <v>6341</v>
      </c>
      <c r="B6342" s="2" t="s">
        <v>43116</v>
      </c>
      <c r="C6342" s="2" t="s">
        <v>85</v>
      </c>
      <c r="D6342" s="2" t="s">
        <v>2417</v>
      </c>
      <c r="E6342" s="2" t="s">
        <v>43117</v>
      </c>
      <c r="F6342" s="2" t="s">
        <v>43118</v>
      </c>
      <c r="G6342" s="2" t="s">
        <v>98</v>
      </c>
      <c r="H6342" s="2" t="s">
        <v>43119</v>
      </c>
      <c r="I6342" s="2" t="s">
        <v>43120</v>
      </c>
      <c r="J6342" s="3" t="s">
        <v>43121</v>
      </c>
      <c r="K6342" s="4">
        <v>44419</v>
      </c>
      <c r="L6342" s="3" t="s">
        <v>33394</v>
      </c>
    </row>
    <row r="6343" spans="1:12" x14ac:dyDescent="0.2">
      <c r="A6343" s="1">
        <v>6342</v>
      </c>
      <c r="B6343" s="2" t="s">
        <v>43122</v>
      </c>
      <c r="C6343" s="2" t="s">
        <v>10851</v>
      </c>
      <c r="D6343" s="2" t="s">
        <v>4217</v>
      </c>
      <c r="E6343" s="2" t="s">
        <v>43123</v>
      </c>
      <c r="F6343" s="2" t="s">
        <v>43124</v>
      </c>
      <c r="G6343" s="2" t="s">
        <v>247</v>
      </c>
      <c r="H6343" s="2" t="s">
        <v>43125</v>
      </c>
      <c r="I6343" s="2" t="s">
        <v>43126</v>
      </c>
      <c r="J6343" s="3" t="s">
        <v>43127</v>
      </c>
      <c r="K6343" s="4">
        <v>44385</v>
      </c>
      <c r="L6343" s="3" t="s">
        <v>505</v>
      </c>
    </row>
    <row r="6344" spans="1:12" x14ac:dyDescent="0.2">
      <c r="A6344" s="1">
        <v>6343</v>
      </c>
      <c r="B6344" s="2" t="s">
        <v>43128</v>
      </c>
      <c r="C6344" s="2" t="s">
        <v>1698</v>
      </c>
      <c r="D6344" s="2" t="s">
        <v>1305</v>
      </c>
      <c r="E6344" s="2" t="s">
        <v>31871</v>
      </c>
      <c r="F6344" s="2" t="s">
        <v>43129</v>
      </c>
      <c r="G6344" s="2" t="s">
        <v>311</v>
      </c>
      <c r="H6344" s="2" t="s">
        <v>43130</v>
      </c>
      <c r="I6344" s="2" t="s">
        <v>43131</v>
      </c>
      <c r="J6344" s="3" t="s">
        <v>43132</v>
      </c>
      <c r="K6344" s="4">
        <v>43953</v>
      </c>
      <c r="L6344" s="3" t="s">
        <v>43133</v>
      </c>
    </row>
    <row r="6345" spans="1:12" x14ac:dyDescent="0.2">
      <c r="A6345" s="1">
        <v>6344</v>
      </c>
      <c r="B6345" s="2" t="s">
        <v>43134</v>
      </c>
      <c r="C6345" s="2" t="s">
        <v>3492</v>
      </c>
      <c r="D6345" s="2" t="s">
        <v>12498</v>
      </c>
      <c r="E6345" s="2" t="s">
        <v>43135</v>
      </c>
      <c r="F6345" s="2" t="s">
        <v>43136</v>
      </c>
      <c r="G6345" s="2" t="s">
        <v>705</v>
      </c>
      <c r="H6345" s="2" t="s">
        <v>43137</v>
      </c>
      <c r="I6345" s="2" t="s">
        <v>43138</v>
      </c>
      <c r="J6345" s="3" t="s">
        <v>43139</v>
      </c>
      <c r="K6345" s="4">
        <v>44433</v>
      </c>
      <c r="L6345" s="3" t="s">
        <v>43140</v>
      </c>
    </row>
    <row r="6346" spans="1:12" x14ac:dyDescent="0.2">
      <c r="A6346" s="1">
        <v>6345</v>
      </c>
      <c r="B6346" s="2" t="s">
        <v>43141</v>
      </c>
      <c r="C6346" s="2" t="s">
        <v>15535</v>
      </c>
      <c r="D6346" s="2" t="s">
        <v>11588</v>
      </c>
      <c r="E6346" s="2" t="s">
        <v>43142</v>
      </c>
      <c r="F6346" s="2" t="s">
        <v>43143</v>
      </c>
      <c r="G6346" s="2" t="s">
        <v>320</v>
      </c>
      <c r="H6346" s="2" t="s">
        <v>43144</v>
      </c>
      <c r="I6346" s="2" t="s">
        <v>43145</v>
      </c>
      <c r="J6346" s="3" t="s">
        <v>43146</v>
      </c>
      <c r="K6346" s="4">
        <v>44101</v>
      </c>
      <c r="L6346" s="3" t="s">
        <v>10952</v>
      </c>
    </row>
    <row r="6347" spans="1:12" x14ac:dyDescent="0.2">
      <c r="A6347" s="1">
        <v>6346</v>
      </c>
      <c r="B6347" s="2" t="s">
        <v>43147</v>
      </c>
      <c r="C6347" s="2" t="s">
        <v>5759</v>
      </c>
      <c r="D6347" s="2" t="s">
        <v>4459</v>
      </c>
      <c r="E6347" s="2" t="s">
        <v>43148</v>
      </c>
      <c r="F6347" s="2" t="s">
        <v>37503</v>
      </c>
      <c r="G6347" s="2" t="s">
        <v>3640</v>
      </c>
      <c r="H6347" s="2">
        <v>5805170536</v>
      </c>
      <c r="I6347" s="2" t="s">
        <v>43149</v>
      </c>
      <c r="J6347" s="3" t="s">
        <v>43150</v>
      </c>
      <c r="K6347" s="4">
        <v>44143</v>
      </c>
      <c r="L6347" s="3" t="s">
        <v>43151</v>
      </c>
    </row>
    <row r="6348" spans="1:12" x14ac:dyDescent="0.2">
      <c r="A6348" s="1">
        <v>6347</v>
      </c>
      <c r="B6348" s="2" t="s">
        <v>43152</v>
      </c>
      <c r="C6348" s="2" t="s">
        <v>4846</v>
      </c>
      <c r="D6348" s="2" t="s">
        <v>10513</v>
      </c>
      <c r="E6348" s="2" t="s">
        <v>43153</v>
      </c>
      <c r="F6348" s="2" t="s">
        <v>43154</v>
      </c>
      <c r="G6348" s="2" t="s">
        <v>2928</v>
      </c>
      <c r="H6348" s="2" t="s">
        <v>43155</v>
      </c>
      <c r="I6348" s="2" t="s">
        <v>43156</v>
      </c>
      <c r="J6348" s="3" t="s">
        <v>43157</v>
      </c>
      <c r="K6348" s="4">
        <v>44018</v>
      </c>
      <c r="L6348" s="3" t="s">
        <v>43158</v>
      </c>
    </row>
    <row r="6349" spans="1:12" x14ac:dyDescent="0.2">
      <c r="A6349" s="1">
        <v>6348</v>
      </c>
      <c r="B6349" s="2" t="s">
        <v>43159</v>
      </c>
      <c r="C6349" s="2" t="s">
        <v>2132</v>
      </c>
      <c r="D6349" s="2" t="s">
        <v>2924</v>
      </c>
      <c r="E6349" s="2" t="s">
        <v>18688</v>
      </c>
      <c r="F6349" s="2" t="s">
        <v>43160</v>
      </c>
      <c r="G6349" s="2" t="s">
        <v>986</v>
      </c>
      <c r="H6349" s="2" t="s">
        <v>43161</v>
      </c>
      <c r="I6349" s="2" t="s">
        <v>43162</v>
      </c>
      <c r="J6349" s="3" t="s">
        <v>43163</v>
      </c>
      <c r="K6349" s="4">
        <v>44634</v>
      </c>
      <c r="L6349" s="3" t="s">
        <v>43164</v>
      </c>
    </row>
    <row r="6350" spans="1:12" x14ac:dyDescent="0.2">
      <c r="A6350" s="1">
        <v>6349</v>
      </c>
      <c r="B6350" s="2" t="s">
        <v>43165</v>
      </c>
      <c r="C6350" s="2" t="s">
        <v>7205</v>
      </c>
      <c r="D6350" s="2" t="s">
        <v>12305</v>
      </c>
      <c r="E6350" s="2" t="s">
        <v>43166</v>
      </c>
      <c r="F6350" s="2" t="s">
        <v>43167</v>
      </c>
      <c r="G6350" s="2" t="s">
        <v>643</v>
      </c>
      <c r="H6350" s="2">
        <v>1744209887</v>
      </c>
      <c r="I6350" s="2" t="s">
        <v>43168</v>
      </c>
      <c r="J6350" s="3" t="s">
        <v>43169</v>
      </c>
      <c r="K6350" s="4">
        <v>44037</v>
      </c>
      <c r="L6350" s="3" t="s">
        <v>43170</v>
      </c>
    </row>
    <row r="6351" spans="1:12" x14ac:dyDescent="0.2">
      <c r="A6351" s="1">
        <v>6350</v>
      </c>
      <c r="B6351" s="2" t="s">
        <v>43171</v>
      </c>
      <c r="C6351" s="2" t="s">
        <v>585</v>
      </c>
      <c r="D6351" s="2" t="s">
        <v>8153</v>
      </c>
      <c r="E6351" s="2" t="s">
        <v>43172</v>
      </c>
      <c r="F6351" s="2" t="s">
        <v>43173</v>
      </c>
      <c r="G6351" s="2" t="s">
        <v>5917</v>
      </c>
      <c r="H6351" s="2" t="s">
        <v>43174</v>
      </c>
      <c r="I6351" s="2" t="s">
        <v>43175</v>
      </c>
      <c r="J6351" s="3" t="s">
        <v>43176</v>
      </c>
      <c r="K6351" s="4">
        <v>44315</v>
      </c>
      <c r="L6351" s="3" t="s">
        <v>43177</v>
      </c>
    </row>
    <row r="6352" spans="1:12" x14ac:dyDescent="0.2">
      <c r="A6352" s="1">
        <v>6351</v>
      </c>
      <c r="B6352" s="2" t="s">
        <v>43178</v>
      </c>
      <c r="C6352" s="2" t="s">
        <v>17417</v>
      </c>
      <c r="D6352" s="2" t="s">
        <v>2539</v>
      </c>
      <c r="E6352" s="2" t="s">
        <v>43179</v>
      </c>
      <c r="F6352" s="2" t="s">
        <v>43180</v>
      </c>
      <c r="G6352" s="2" t="s">
        <v>283</v>
      </c>
      <c r="H6352" s="2" t="s">
        <v>43181</v>
      </c>
      <c r="I6352" s="2" t="s">
        <v>43182</v>
      </c>
      <c r="J6352" s="3" t="s">
        <v>43183</v>
      </c>
      <c r="K6352" s="4">
        <v>43918</v>
      </c>
      <c r="L6352" s="3" t="s">
        <v>43184</v>
      </c>
    </row>
    <row r="6353" spans="1:12" x14ac:dyDescent="0.2">
      <c r="A6353" s="1">
        <v>6352</v>
      </c>
      <c r="B6353" s="2" t="s">
        <v>43185</v>
      </c>
      <c r="C6353" s="2" t="s">
        <v>631</v>
      </c>
      <c r="D6353" s="2" t="s">
        <v>7319</v>
      </c>
      <c r="E6353" s="2" t="s">
        <v>43186</v>
      </c>
      <c r="F6353" s="2" t="s">
        <v>43187</v>
      </c>
      <c r="G6353" s="2" t="s">
        <v>200</v>
      </c>
      <c r="H6353" s="2" t="s">
        <v>43188</v>
      </c>
      <c r="I6353" s="2">
        <f>1-453-850-8293</f>
        <v>-9595</v>
      </c>
      <c r="J6353" s="3" t="s">
        <v>43189</v>
      </c>
      <c r="K6353" s="4">
        <v>44612</v>
      </c>
      <c r="L6353" s="3" t="s">
        <v>36138</v>
      </c>
    </row>
    <row r="6354" spans="1:12" x14ac:dyDescent="0.2">
      <c r="A6354" s="1">
        <v>6353</v>
      </c>
      <c r="B6354" s="2" t="s">
        <v>43190</v>
      </c>
      <c r="C6354" s="2" t="s">
        <v>888</v>
      </c>
      <c r="D6354" s="2" t="s">
        <v>196</v>
      </c>
      <c r="E6354" s="2" t="s">
        <v>43191</v>
      </c>
      <c r="F6354" s="2" t="s">
        <v>43192</v>
      </c>
      <c r="G6354" s="2" t="s">
        <v>4698</v>
      </c>
      <c r="H6354" s="2">
        <f>1-233-544-4972</f>
        <v>-5748</v>
      </c>
      <c r="I6354" s="2" t="s">
        <v>43193</v>
      </c>
      <c r="J6354" s="3" t="s">
        <v>43194</v>
      </c>
      <c r="K6354" s="4">
        <v>44281</v>
      </c>
      <c r="L6354" s="3" t="s">
        <v>43195</v>
      </c>
    </row>
    <row r="6355" spans="1:12" x14ac:dyDescent="0.2">
      <c r="A6355" s="1">
        <v>6354</v>
      </c>
      <c r="B6355" s="2" t="s">
        <v>43196</v>
      </c>
      <c r="C6355" s="2" t="s">
        <v>667</v>
      </c>
      <c r="D6355" s="2" t="s">
        <v>6828</v>
      </c>
      <c r="E6355" s="2" t="s">
        <v>43197</v>
      </c>
      <c r="F6355" s="2" t="s">
        <v>43198</v>
      </c>
      <c r="G6355" s="2" t="s">
        <v>901</v>
      </c>
      <c r="H6355" s="2" t="s">
        <v>43199</v>
      </c>
      <c r="I6355" s="2" t="s">
        <v>43200</v>
      </c>
      <c r="J6355" s="3" t="s">
        <v>43201</v>
      </c>
      <c r="K6355" s="4">
        <v>44139</v>
      </c>
      <c r="L6355" s="3" t="s">
        <v>43202</v>
      </c>
    </row>
    <row r="6356" spans="1:12" x14ac:dyDescent="0.2">
      <c r="A6356" s="1">
        <v>6355</v>
      </c>
      <c r="B6356" s="2" t="s">
        <v>43203</v>
      </c>
      <c r="C6356" s="2" t="s">
        <v>2759</v>
      </c>
      <c r="D6356" s="2" t="s">
        <v>2934</v>
      </c>
      <c r="E6356" s="2" t="s">
        <v>43204</v>
      </c>
      <c r="F6356" s="2" t="s">
        <v>43205</v>
      </c>
      <c r="G6356" s="2" t="s">
        <v>320</v>
      </c>
      <c r="H6356" s="2">
        <v>4839768671</v>
      </c>
      <c r="I6356" s="2" t="s">
        <v>43206</v>
      </c>
      <c r="J6356" s="3" t="s">
        <v>43207</v>
      </c>
      <c r="K6356" s="4">
        <v>44336</v>
      </c>
      <c r="L6356" s="3" t="s">
        <v>33970</v>
      </c>
    </row>
    <row r="6357" spans="1:12" x14ac:dyDescent="0.2">
      <c r="A6357" s="1">
        <v>6356</v>
      </c>
      <c r="B6357" s="2" t="s">
        <v>43208</v>
      </c>
      <c r="C6357" s="2" t="s">
        <v>3450</v>
      </c>
      <c r="D6357" s="2" t="s">
        <v>131</v>
      </c>
      <c r="E6357" s="2" t="s">
        <v>43209</v>
      </c>
      <c r="F6357" s="2" t="s">
        <v>43210</v>
      </c>
      <c r="G6357" s="2" t="s">
        <v>2182</v>
      </c>
      <c r="H6357" s="2">
        <v>7667967518</v>
      </c>
      <c r="I6357" s="2" t="s">
        <v>43211</v>
      </c>
      <c r="J6357" s="3" t="s">
        <v>43212</v>
      </c>
      <c r="K6357" s="4">
        <v>43833</v>
      </c>
      <c r="L6357" s="3" t="s">
        <v>43213</v>
      </c>
    </row>
    <row r="6358" spans="1:12" x14ac:dyDescent="0.2">
      <c r="A6358" s="1">
        <v>6357</v>
      </c>
      <c r="B6358" s="2" t="s">
        <v>43214</v>
      </c>
      <c r="C6358" s="2" t="s">
        <v>1953</v>
      </c>
      <c r="D6358" s="2" t="s">
        <v>1946</v>
      </c>
      <c r="E6358" s="2" t="s">
        <v>43215</v>
      </c>
      <c r="F6358" s="2" t="s">
        <v>43216</v>
      </c>
      <c r="G6358" s="2" t="s">
        <v>966</v>
      </c>
      <c r="H6358" s="2" t="s">
        <v>43217</v>
      </c>
      <c r="I6358" s="2" t="s">
        <v>43218</v>
      </c>
      <c r="J6358" s="3" t="s">
        <v>43219</v>
      </c>
      <c r="K6358" s="4">
        <v>44296</v>
      </c>
      <c r="L6358" s="3" t="s">
        <v>43220</v>
      </c>
    </row>
    <row r="6359" spans="1:12" x14ac:dyDescent="0.2">
      <c r="A6359" s="1">
        <v>6358</v>
      </c>
      <c r="B6359" s="2" t="s">
        <v>43221</v>
      </c>
      <c r="C6359" s="2" t="s">
        <v>11202</v>
      </c>
      <c r="D6359" s="2" t="s">
        <v>2833</v>
      </c>
      <c r="E6359" s="2" t="s">
        <v>43222</v>
      </c>
      <c r="F6359" s="2" t="s">
        <v>21348</v>
      </c>
      <c r="G6359" s="2" t="s">
        <v>6200</v>
      </c>
      <c r="H6359" s="2" t="s">
        <v>43223</v>
      </c>
      <c r="I6359" s="2" t="s">
        <v>43224</v>
      </c>
      <c r="J6359" s="3" t="s">
        <v>43225</v>
      </c>
      <c r="K6359" s="4">
        <v>44625</v>
      </c>
      <c r="L6359" s="3" t="s">
        <v>43226</v>
      </c>
    </row>
    <row r="6360" spans="1:12" x14ac:dyDescent="0.2">
      <c r="A6360" s="1">
        <v>6359</v>
      </c>
      <c r="B6360" s="2" t="s">
        <v>43227</v>
      </c>
      <c r="C6360" s="2" t="s">
        <v>1038</v>
      </c>
      <c r="D6360" s="2" t="s">
        <v>3174</v>
      </c>
      <c r="E6360" s="2" t="s">
        <v>43228</v>
      </c>
      <c r="F6360" s="2" t="s">
        <v>43229</v>
      </c>
      <c r="G6360" s="2" t="s">
        <v>986</v>
      </c>
      <c r="H6360" s="2" t="s">
        <v>43230</v>
      </c>
      <c r="I6360" s="2" t="s">
        <v>43231</v>
      </c>
      <c r="J6360" s="3" t="s">
        <v>43232</v>
      </c>
      <c r="K6360" s="4">
        <v>43989</v>
      </c>
      <c r="L6360" s="3" t="s">
        <v>43233</v>
      </c>
    </row>
    <row r="6361" spans="1:12" x14ac:dyDescent="0.2">
      <c r="A6361" s="1">
        <v>6360</v>
      </c>
      <c r="B6361" s="2" t="s">
        <v>43234</v>
      </c>
      <c r="C6361" s="2" t="s">
        <v>5715</v>
      </c>
      <c r="D6361" s="2" t="s">
        <v>4726</v>
      </c>
      <c r="E6361" s="2" t="s">
        <v>43235</v>
      </c>
      <c r="F6361" s="2" t="s">
        <v>43236</v>
      </c>
      <c r="G6361" s="2" t="s">
        <v>626</v>
      </c>
      <c r="H6361" s="2" t="s">
        <v>43237</v>
      </c>
      <c r="I6361" s="2">
        <f>1-359-84-8163</f>
        <v>-8605</v>
      </c>
      <c r="J6361" s="3" t="s">
        <v>43238</v>
      </c>
      <c r="K6361" s="4">
        <v>44071</v>
      </c>
      <c r="L6361" s="3" t="s">
        <v>43239</v>
      </c>
    </row>
    <row r="6362" spans="1:12" x14ac:dyDescent="0.2">
      <c r="A6362" s="1">
        <v>6361</v>
      </c>
      <c r="B6362" s="2" t="s">
        <v>43240</v>
      </c>
      <c r="C6362" s="2" t="s">
        <v>4278</v>
      </c>
      <c r="D6362" s="2" t="s">
        <v>4576</v>
      </c>
      <c r="E6362" s="2" t="s">
        <v>43241</v>
      </c>
      <c r="F6362" s="2" t="s">
        <v>43242</v>
      </c>
      <c r="G6362" s="2" t="s">
        <v>17</v>
      </c>
      <c r="H6362" s="2" t="s">
        <v>43243</v>
      </c>
      <c r="I6362" s="2" t="s">
        <v>43244</v>
      </c>
      <c r="J6362" s="3" t="s">
        <v>43245</v>
      </c>
      <c r="K6362" s="4">
        <v>43929</v>
      </c>
      <c r="L6362" s="3" t="s">
        <v>43246</v>
      </c>
    </row>
    <row r="6363" spans="1:12" x14ac:dyDescent="0.2">
      <c r="A6363" s="1">
        <v>6362</v>
      </c>
      <c r="B6363" s="2" t="s">
        <v>43247</v>
      </c>
      <c r="C6363" s="2" t="s">
        <v>5316</v>
      </c>
      <c r="D6363" s="2" t="s">
        <v>1219</v>
      </c>
      <c r="E6363" s="2" t="s">
        <v>43248</v>
      </c>
      <c r="F6363" s="2" t="s">
        <v>43249</v>
      </c>
      <c r="G6363" s="2" t="s">
        <v>4267</v>
      </c>
      <c r="H6363" s="2" t="s">
        <v>43250</v>
      </c>
      <c r="I6363" s="2" t="s">
        <v>43251</v>
      </c>
      <c r="J6363" s="3" t="s">
        <v>43252</v>
      </c>
      <c r="K6363" s="4">
        <v>44065</v>
      </c>
      <c r="L6363" s="3" t="s">
        <v>43253</v>
      </c>
    </row>
    <row r="6364" spans="1:12" x14ac:dyDescent="0.2">
      <c r="A6364" s="1">
        <v>6363</v>
      </c>
      <c r="B6364" s="2" t="s">
        <v>43254</v>
      </c>
      <c r="C6364" s="2" t="s">
        <v>18159</v>
      </c>
      <c r="D6364" s="2" t="s">
        <v>18093</v>
      </c>
      <c r="E6364" s="2" t="s">
        <v>43255</v>
      </c>
      <c r="F6364" s="2" t="s">
        <v>43256</v>
      </c>
      <c r="G6364" s="2" t="s">
        <v>44</v>
      </c>
      <c r="H6364" s="2" t="s">
        <v>43257</v>
      </c>
      <c r="I6364" s="2" t="s">
        <v>43258</v>
      </c>
      <c r="J6364" s="3" t="s">
        <v>43259</v>
      </c>
      <c r="K6364" s="4">
        <v>44553</v>
      </c>
      <c r="L6364" s="3" t="s">
        <v>43260</v>
      </c>
    </row>
    <row r="6365" spans="1:12" x14ac:dyDescent="0.2">
      <c r="A6365" s="1">
        <v>6364</v>
      </c>
      <c r="B6365" s="2" t="s">
        <v>43261</v>
      </c>
      <c r="C6365" s="2" t="s">
        <v>667</v>
      </c>
      <c r="D6365" s="2" t="s">
        <v>10060</v>
      </c>
      <c r="E6365" s="2" t="s">
        <v>37285</v>
      </c>
      <c r="F6365" s="2" t="s">
        <v>23195</v>
      </c>
      <c r="G6365" s="2" t="s">
        <v>3561</v>
      </c>
      <c r="H6365" s="2" t="s">
        <v>43262</v>
      </c>
      <c r="I6365" s="2" t="s">
        <v>43263</v>
      </c>
      <c r="J6365" s="3" t="s">
        <v>43264</v>
      </c>
      <c r="K6365" s="4">
        <v>44054</v>
      </c>
      <c r="L6365" s="3" t="s">
        <v>43265</v>
      </c>
    </row>
    <row r="6366" spans="1:12" x14ac:dyDescent="0.2">
      <c r="A6366" s="1">
        <v>6365</v>
      </c>
      <c r="B6366" s="2" t="s">
        <v>43266</v>
      </c>
      <c r="C6366" s="2" t="s">
        <v>6071</v>
      </c>
      <c r="D6366" s="2" t="s">
        <v>1946</v>
      </c>
      <c r="E6366" s="2" t="s">
        <v>43267</v>
      </c>
      <c r="F6366" s="2" t="s">
        <v>43268</v>
      </c>
      <c r="G6366" s="2" t="s">
        <v>3116</v>
      </c>
      <c r="H6366" s="2" t="s">
        <v>43269</v>
      </c>
      <c r="I6366" s="2" t="s">
        <v>43270</v>
      </c>
      <c r="J6366" s="3" t="s">
        <v>43271</v>
      </c>
      <c r="K6366" s="4">
        <v>44683</v>
      </c>
      <c r="L6366" s="3" t="s">
        <v>43272</v>
      </c>
    </row>
    <row r="6367" spans="1:12" x14ac:dyDescent="0.2">
      <c r="A6367" s="1">
        <v>6366</v>
      </c>
      <c r="B6367" s="2" t="s">
        <v>43273</v>
      </c>
      <c r="C6367" s="2" t="s">
        <v>3708</v>
      </c>
      <c r="D6367" s="2" t="s">
        <v>2068</v>
      </c>
      <c r="E6367" s="2" t="s">
        <v>21837</v>
      </c>
      <c r="F6367" s="2" t="s">
        <v>43274</v>
      </c>
      <c r="G6367" s="2" t="s">
        <v>1811</v>
      </c>
      <c r="H6367" s="2" t="s">
        <v>43275</v>
      </c>
      <c r="I6367" s="2" t="s">
        <v>43276</v>
      </c>
      <c r="J6367" s="3" t="s">
        <v>43277</v>
      </c>
      <c r="K6367" s="4">
        <v>44468</v>
      </c>
      <c r="L6367" s="3" t="s">
        <v>43278</v>
      </c>
    </row>
    <row r="6368" spans="1:12" x14ac:dyDescent="0.2">
      <c r="A6368" s="1">
        <v>6367</v>
      </c>
      <c r="B6368" s="2" t="s">
        <v>43279</v>
      </c>
      <c r="C6368" s="2" t="s">
        <v>4567</v>
      </c>
      <c r="D6368" s="2" t="s">
        <v>9034</v>
      </c>
      <c r="E6368" s="2" t="s">
        <v>43280</v>
      </c>
      <c r="F6368" s="2" t="s">
        <v>43281</v>
      </c>
      <c r="G6368" s="2" t="s">
        <v>3649</v>
      </c>
      <c r="H6368" s="2" t="s">
        <v>43282</v>
      </c>
      <c r="I6368" s="2" t="s">
        <v>43283</v>
      </c>
      <c r="J6368" s="3" t="s">
        <v>43284</v>
      </c>
      <c r="K6368" s="4">
        <v>44611</v>
      </c>
      <c r="L6368" s="3" t="s">
        <v>43285</v>
      </c>
    </row>
    <row r="6369" spans="1:12" x14ac:dyDescent="0.2">
      <c r="A6369" s="1">
        <v>6368</v>
      </c>
      <c r="B6369" s="2" t="s">
        <v>43286</v>
      </c>
      <c r="C6369" s="2" t="s">
        <v>4679</v>
      </c>
      <c r="D6369" s="2" t="s">
        <v>2205</v>
      </c>
      <c r="E6369" s="2" t="s">
        <v>43287</v>
      </c>
      <c r="F6369" s="2" t="s">
        <v>22643</v>
      </c>
      <c r="G6369" s="2" t="s">
        <v>320</v>
      </c>
      <c r="H6369" s="2">
        <f>1-536-797-6359</f>
        <v>-7691</v>
      </c>
      <c r="I6369" s="2" t="s">
        <v>43288</v>
      </c>
      <c r="J6369" s="3" t="s">
        <v>43289</v>
      </c>
      <c r="K6369" s="4">
        <v>43993</v>
      </c>
      <c r="L6369" s="3" t="s">
        <v>43290</v>
      </c>
    </row>
    <row r="6370" spans="1:12" x14ac:dyDescent="0.2">
      <c r="A6370" s="1">
        <v>6369</v>
      </c>
      <c r="B6370" s="2" t="s">
        <v>43291</v>
      </c>
      <c r="C6370" s="2" t="s">
        <v>5455</v>
      </c>
      <c r="D6370" s="2" t="s">
        <v>5554</v>
      </c>
      <c r="E6370" s="2" t="s">
        <v>33528</v>
      </c>
      <c r="F6370" s="2" t="s">
        <v>43292</v>
      </c>
      <c r="G6370" s="2" t="s">
        <v>2317</v>
      </c>
      <c r="H6370" s="2" t="s">
        <v>43293</v>
      </c>
      <c r="I6370" s="2" t="s">
        <v>43294</v>
      </c>
      <c r="J6370" s="3" t="s">
        <v>43295</v>
      </c>
      <c r="K6370" s="4">
        <v>44070</v>
      </c>
      <c r="L6370" s="3" t="s">
        <v>43296</v>
      </c>
    </row>
    <row r="6371" spans="1:12" x14ac:dyDescent="0.2">
      <c r="A6371" s="1">
        <v>6370</v>
      </c>
      <c r="B6371" s="2" t="s">
        <v>43297</v>
      </c>
      <c r="C6371" s="2" t="s">
        <v>60</v>
      </c>
      <c r="D6371" s="2" t="s">
        <v>1653</v>
      </c>
      <c r="E6371" s="2" t="s">
        <v>43298</v>
      </c>
      <c r="F6371" s="2" t="s">
        <v>5009</v>
      </c>
      <c r="G6371" s="2" t="s">
        <v>511</v>
      </c>
      <c r="H6371" s="2" t="s">
        <v>43299</v>
      </c>
      <c r="I6371" s="2" t="s">
        <v>43300</v>
      </c>
      <c r="J6371" s="3" t="s">
        <v>43301</v>
      </c>
      <c r="K6371" s="4">
        <v>44639</v>
      </c>
      <c r="L6371" s="3" t="s">
        <v>43302</v>
      </c>
    </row>
    <row r="6372" spans="1:12" x14ac:dyDescent="0.2">
      <c r="A6372" s="1">
        <v>6371</v>
      </c>
      <c r="B6372" s="2" t="s">
        <v>43303</v>
      </c>
      <c r="C6372" s="2" t="s">
        <v>6996</v>
      </c>
      <c r="D6372" s="2" t="s">
        <v>2124</v>
      </c>
      <c r="E6372" s="2" t="s">
        <v>43304</v>
      </c>
      <c r="F6372" s="2" t="s">
        <v>40318</v>
      </c>
      <c r="G6372" s="2" t="s">
        <v>1811</v>
      </c>
      <c r="H6372" s="2" t="s">
        <v>43305</v>
      </c>
      <c r="I6372" s="2" t="s">
        <v>43306</v>
      </c>
      <c r="J6372" s="3" t="s">
        <v>43307</v>
      </c>
      <c r="K6372" s="4">
        <v>44411</v>
      </c>
      <c r="L6372" s="3" t="s">
        <v>43308</v>
      </c>
    </row>
    <row r="6373" spans="1:12" x14ac:dyDescent="0.2">
      <c r="A6373" s="1">
        <v>6372</v>
      </c>
      <c r="B6373" s="2" t="s">
        <v>43309</v>
      </c>
      <c r="C6373" s="2" t="s">
        <v>812</v>
      </c>
      <c r="D6373" s="2" t="s">
        <v>22782</v>
      </c>
      <c r="E6373" s="2" t="s">
        <v>43310</v>
      </c>
      <c r="F6373" s="2" t="s">
        <v>43311</v>
      </c>
      <c r="G6373" s="2" t="s">
        <v>1041</v>
      </c>
      <c r="H6373" s="2" t="s">
        <v>43312</v>
      </c>
      <c r="I6373" s="2" t="s">
        <v>43313</v>
      </c>
      <c r="J6373" s="3" t="s">
        <v>43314</v>
      </c>
      <c r="K6373" s="4">
        <v>44001</v>
      </c>
      <c r="L6373" s="3" t="s">
        <v>43315</v>
      </c>
    </row>
    <row r="6374" spans="1:12" x14ac:dyDescent="0.2">
      <c r="A6374" s="1">
        <v>6373</v>
      </c>
      <c r="B6374" s="2" t="s">
        <v>43316</v>
      </c>
      <c r="C6374" s="2" t="s">
        <v>1475</v>
      </c>
      <c r="D6374" s="2" t="s">
        <v>1184</v>
      </c>
      <c r="E6374" s="2" t="s">
        <v>43317</v>
      </c>
      <c r="F6374" s="2" t="s">
        <v>24694</v>
      </c>
      <c r="G6374" s="2" t="s">
        <v>3784</v>
      </c>
      <c r="H6374" s="2" t="s">
        <v>43318</v>
      </c>
      <c r="I6374" s="2" t="s">
        <v>43319</v>
      </c>
      <c r="J6374" s="3" t="s">
        <v>43320</v>
      </c>
      <c r="K6374" s="4">
        <v>43899</v>
      </c>
      <c r="L6374" s="3" t="s">
        <v>43321</v>
      </c>
    </row>
    <row r="6375" spans="1:12" x14ac:dyDescent="0.2">
      <c r="A6375" s="1">
        <v>6374</v>
      </c>
      <c r="B6375" s="2" t="s">
        <v>43322</v>
      </c>
      <c r="C6375" s="2" t="s">
        <v>1352</v>
      </c>
      <c r="D6375" s="2" t="s">
        <v>26775</v>
      </c>
      <c r="E6375" s="2" t="s">
        <v>43323</v>
      </c>
      <c r="F6375" s="2" t="s">
        <v>43324</v>
      </c>
      <c r="G6375" s="2" t="s">
        <v>835</v>
      </c>
      <c r="H6375" s="2" t="s">
        <v>43325</v>
      </c>
      <c r="I6375" s="2" t="s">
        <v>43326</v>
      </c>
      <c r="J6375" s="3" t="s">
        <v>43327</v>
      </c>
      <c r="K6375" s="4">
        <v>44708</v>
      </c>
      <c r="L6375" s="3" t="s">
        <v>43328</v>
      </c>
    </row>
    <row r="6376" spans="1:12" x14ac:dyDescent="0.2">
      <c r="A6376" s="1">
        <v>6375</v>
      </c>
      <c r="B6376" s="2" t="s">
        <v>43329</v>
      </c>
      <c r="C6376" s="2" t="s">
        <v>40</v>
      </c>
      <c r="D6376" s="2" t="s">
        <v>18420</v>
      </c>
      <c r="E6376" s="2" t="s">
        <v>43330</v>
      </c>
      <c r="F6376" s="2" t="s">
        <v>43331</v>
      </c>
      <c r="G6376" s="2" t="s">
        <v>1665</v>
      </c>
      <c r="H6376" s="2" t="s">
        <v>43332</v>
      </c>
      <c r="I6376" s="2">
        <v>7108530627</v>
      </c>
      <c r="J6376" s="3" t="s">
        <v>43333</v>
      </c>
      <c r="K6376" s="4">
        <v>44002</v>
      </c>
      <c r="L6376" s="3" t="s">
        <v>43334</v>
      </c>
    </row>
    <row r="6377" spans="1:12" x14ac:dyDescent="0.2">
      <c r="A6377" s="1">
        <v>6376</v>
      </c>
      <c r="B6377" s="2" t="s">
        <v>43335</v>
      </c>
      <c r="C6377" s="2" t="s">
        <v>8152</v>
      </c>
      <c r="D6377" s="2" t="s">
        <v>19031</v>
      </c>
      <c r="E6377" s="2" t="s">
        <v>43336</v>
      </c>
      <c r="F6377" s="2" t="s">
        <v>43337</v>
      </c>
      <c r="G6377" s="2" t="s">
        <v>1158</v>
      </c>
      <c r="H6377" s="2">
        <v>7857465578</v>
      </c>
      <c r="I6377" s="2" t="s">
        <v>43338</v>
      </c>
      <c r="J6377" s="3" t="s">
        <v>43339</v>
      </c>
      <c r="K6377" s="4">
        <v>44165</v>
      </c>
      <c r="L6377" s="3" t="s">
        <v>43340</v>
      </c>
    </row>
    <row r="6378" spans="1:12" x14ac:dyDescent="0.2">
      <c r="A6378" s="1">
        <v>6377</v>
      </c>
      <c r="B6378" s="2" t="s">
        <v>43341</v>
      </c>
      <c r="C6378" s="2" t="s">
        <v>576</v>
      </c>
      <c r="D6378" s="2" t="s">
        <v>2574</v>
      </c>
      <c r="E6378" s="2" t="s">
        <v>43342</v>
      </c>
      <c r="F6378" s="2" t="s">
        <v>43343</v>
      </c>
      <c r="G6378" s="2" t="s">
        <v>117</v>
      </c>
      <c r="H6378" s="2" t="s">
        <v>43344</v>
      </c>
      <c r="I6378" s="2" t="s">
        <v>43345</v>
      </c>
      <c r="J6378" s="3" t="s">
        <v>43346</v>
      </c>
      <c r="K6378" s="4">
        <v>44509</v>
      </c>
      <c r="L6378" s="3" t="s">
        <v>11637</v>
      </c>
    </row>
    <row r="6379" spans="1:12" x14ac:dyDescent="0.2">
      <c r="A6379" s="1">
        <v>6378</v>
      </c>
      <c r="B6379" s="2" t="s">
        <v>43347</v>
      </c>
      <c r="C6379" s="2" t="s">
        <v>5964</v>
      </c>
      <c r="D6379" s="2" t="s">
        <v>9041</v>
      </c>
      <c r="E6379" s="2" t="s">
        <v>43348</v>
      </c>
      <c r="F6379" s="2" t="s">
        <v>43349</v>
      </c>
      <c r="G6379" s="2" t="s">
        <v>4149</v>
      </c>
      <c r="H6379" s="2" t="s">
        <v>43350</v>
      </c>
      <c r="I6379" s="2" t="s">
        <v>43351</v>
      </c>
      <c r="J6379" s="3" t="s">
        <v>43352</v>
      </c>
      <c r="K6379" s="4">
        <v>44550</v>
      </c>
      <c r="L6379" s="3" t="s">
        <v>43353</v>
      </c>
    </row>
    <row r="6380" spans="1:12" x14ac:dyDescent="0.2">
      <c r="A6380" s="1">
        <v>6379</v>
      </c>
      <c r="B6380" s="2" t="s">
        <v>43354</v>
      </c>
      <c r="C6380" s="2" t="s">
        <v>14850</v>
      </c>
      <c r="D6380" s="2" t="s">
        <v>3912</v>
      </c>
      <c r="E6380" s="2" t="s">
        <v>43355</v>
      </c>
      <c r="F6380" s="2" t="s">
        <v>43356</v>
      </c>
      <c r="G6380" s="2" t="s">
        <v>217</v>
      </c>
      <c r="H6380" s="2" t="s">
        <v>43357</v>
      </c>
      <c r="I6380" s="2" t="s">
        <v>43358</v>
      </c>
      <c r="J6380" s="3" t="s">
        <v>43359</v>
      </c>
      <c r="K6380" s="4">
        <v>43844</v>
      </c>
      <c r="L6380" s="3" t="s">
        <v>43360</v>
      </c>
    </row>
    <row r="6381" spans="1:12" x14ac:dyDescent="0.2">
      <c r="A6381" s="1">
        <v>6380</v>
      </c>
      <c r="B6381" s="2" t="s">
        <v>43361</v>
      </c>
      <c r="C6381" s="2" t="s">
        <v>5510</v>
      </c>
      <c r="D6381" s="2" t="s">
        <v>5024</v>
      </c>
      <c r="E6381" s="2" t="s">
        <v>43362</v>
      </c>
      <c r="F6381" s="2" t="s">
        <v>43363</v>
      </c>
      <c r="G6381" s="2" t="s">
        <v>1292</v>
      </c>
      <c r="H6381" s="2" t="s">
        <v>43364</v>
      </c>
      <c r="I6381" s="2" t="s">
        <v>43365</v>
      </c>
      <c r="J6381" s="3" t="s">
        <v>43366</v>
      </c>
      <c r="K6381" s="4">
        <v>44677</v>
      </c>
      <c r="L6381" s="3" t="s">
        <v>43367</v>
      </c>
    </row>
    <row r="6382" spans="1:12" x14ac:dyDescent="0.2">
      <c r="A6382" s="1">
        <v>6381</v>
      </c>
      <c r="B6382" s="2" t="s">
        <v>43368</v>
      </c>
      <c r="C6382" s="2" t="s">
        <v>1417</v>
      </c>
      <c r="D6382" s="2" t="s">
        <v>567</v>
      </c>
      <c r="E6382" s="2" t="s">
        <v>43369</v>
      </c>
      <c r="F6382" s="2" t="s">
        <v>43370</v>
      </c>
      <c r="G6382" s="2" t="s">
        <v>530</v>
      </c>
      <c r="H6382" s="2" t="s">
        <v>43371</v>
      </c>
      <c r="I6382" s="2">
        <f>1-808-979-4452</f>
        <v>-6238</v>
      </c>
      <c r="J6382" s="3" t="s">
        <v>43372</v>
      </c>
      <c r="K6382" s="4">
        <v>44238</v>
      </c>
      <c r="L6382" s="3" t="s">
        <v>34034</v>
      </c>
    </row>
    <row r="6383" spans="1:12" x14ac:dyDescent="0.2">
      <c r="A6383" s="1">
        <v>6382</v>
      </c>
      <c r="B6383" s="2" t="s">
        <v>43373</v>
      </c>
      <c r="C6383" s="2" t="s">
        <v>888</v>
      </c>
      <c r="D6383" s="2" t="s">
        <v>13355</v>
      </c>
      <c r="E6383" s="2" t="s">
        <v>43374</v>
      </c>
      <c r="F6383" s="2" t="s">
        <v>43375</v>
      </c>
      <c r="G6383" s="2" t="s">
        <v>2317</v>
      </c>
      <c r="H6383" s="2" t="s">
        <v>43376</v>
      </c>
      <c r="I6383" s="2" t="s">
        <v>43377</v>
      </c>
      <c r="J6383" s="3" t="s">
        <v>43378</v>
      </c>
      <c r="K6383" s="4">
        <v>44502</v>
      </c>
      <c r="L6383" s="3" t="s">
        <v>43379</v>
      </c>
    </row>
    <row r="6384" spans="1:12" x14ac:dyDescent="0.2">
      <c r="A6384" s="1">
        <v>6383</v>
      </c>
      <c r="B6384" s="2" t="s">
        <v>43380</v>
      </c>
      <c r="C6384" s="2" t="s">
        <v>9442</v>
      </c>
      <c r="D6384" s="2" t="s">
        <v>2512</v>
      </c>
      <c r="E6384" s="2" t="s">
        <v>16581</v>
      </c>
      <c r="F6384" s="2" t="s">
        <v>43381</v>
      </c>
      <c r="G6384" s="2" t="s">
        <v>560</v>
      </c>
      <c r="H6384" s="2" t="s">
        <v>43382</v>
      </c>
      <c r="I6384" s="2" t="s">
        <v>43383</v>
      </c>
      <c r="J6384" s="3" t="s">
        <v>43384</v>
      </c>
      <c r="K6384" s="4">
        <v>44536</v>
      </c>
      <c r="L6384" s="3" t="s">
        <v>43385</v>
      </c>
    </row>
    <row r="6385" spans="1:12" x14ac:dyDescent="0.2">
      <c r="A6385" s="1">
        <v>6384</v>
      </c>
      <c r="B6385" s="2" t="s">
        <v>43386</v>
      </c>
      <c r="C6385" s="2" t="s">
        <v>3204</v>
      </c>
      <c r="D6385" s="2" t="s">
        <v>4342</v>
      </c>
      <c r="E6385" s="2" t="s">
        <v>43387</v>
      </c>
      <c r="F6385" s="2" t="s">
        <v>43388</v>
      </c>
      <c r="G6385" s="2" t="s">
        <v>1013</v>
      </c>
      <c r="H6385" s="2" t="s">
        <v>43389</v>
      </c>
      <c r="I6385" s="2" t="s">
        <v>43390</v>
      </c>
      <c r="J6385" s="3" t="s">
        <v>43391</v>
      </c>
      <c r="K6385" s="4">
        <v>44148</v>
      </c>
      <c r="L6385" s="3" t="s">
        <v>43392</v>
      </c>
    </row>
    <row r="6386" spans="1:12" x14ac:dyDescent="0.2">
      <c r="A6386" s="1">
        <v>6385</v>
      </c>
      <c r="B6386" s="2" t="s">
        <v>43393</v>
      </c>
      <c r="C6386" s="2" t="s">
        <v>2805</v>
      </c>
      <c r="D6386" s="2" t="s">
        <v>2294</v>
      </c>
      <c r="E6386" s="2" t="s">
        <v>43394</v>
      </c>
      <c r="F6386" s="2" t="s">
        <v>40647</v>
      </c>
      <c r="G6386" s="2" t="s">
        <v>350</v>
      </c>
      <c r="H6386" s="2" t="s">
        <v>43395</v>
      </c>
      <c r="I6386" s="2" t="s">
        <v>43396</v>
      </c>
      <c r="J6386" s="3" t="s">
        <v>43397</v>
      </c>
      <c r="K6386" s="4">
        <v>44538</v>
      </c>
      <c r="L6386" s="3" t="s">
        <v>6863</v>
      </c>
    </row>
    <row r="6387" spans="1:12" x14ac:dyDescent="0.2">
      <c r="A6387" s="1">
        <v>6386</v>
      </c>
      <c r="B6387" s="2" t="s">
        <v>43398</v>
      </c>
      <c r="C6387" s="2" t="s">
        <v>8909</v>
      </c>
      <c r="D6387" s="2" t="s">
        <v>4359</v>
      </c>
      <c r="E6387" s="2" t="s">
        <v>43399</v>
      </c>
      <c r="F6387" s="2" t="s">
        <v>43400</v>
      </c>
      <c r="G6387" s="2" t="s">
        <v>652</v>
      </c>
      <c r="H6387" s="2" t="s">
        <v>43401</v>
      </c>
      <c r="I6387" s="2" t="s">
        <v>43402</v>
      </c>
      <c r="J6387" s="3" t="s">
        <v>43403</v>
      </c>
      <c r="K6387" s="4">
        <v>44404</v>
      </c>
      <c r="L6387" s="3" t="s">
        <v>43404</v>
      </c>
    </row>
    <row r="6388" spans="1:12" x14ac:dyDescent="0.2">
      <c r="A6388" s="1">
        <v>6387</v>
      </c>
      <c r="B6388" s="2" t="s">
        <v>43405</v>
      </c>
      <c r="C6388" s="2" t="s">
        <v>1680</v>
      </c>
      <c r="D6388" s="2" t="s">
        <v>4504</v>
      </c>
      <c r="E6388" s="2" t="s">
        <v>43406</v>
      </c>
      <c r="F6388" s="2" t="s">
        <v>43407</v>
      </c>
      <c r="G6388" s="2" t="s">
        <v>4545</v>
      </c>
      <c r="H6388" s="2" t="s">
        <v>43408</v>
      </c>
      <c r="I6388" s="2" t="s">
        <v>43409</v>
      </c>
      <c r="J6388" s="3" t="s">
        <v>43410</v>
      </c>
      <c r="K6388" s="4">
        <v>44186</v>
      </c>
      <c r="L6388" s="3" t="s">
        <v>43411</v>
      </c>
    </row>
    <row r="6389" spans="1:12" x14ac:dyDescent="0.2">
      <c r="A6389" s="1">
        <v>6388</v>
      </c>
      <c r="B6389" s="2" t="s">
        <v>43412</v>
      </c>
      <c r="C6389" s="2" t="s">
        <v>14603</v>
      </c>
      <c r="D6389" s="2" t="s">
        <v>104</v>
      </c>
      <c r="E6389" s="2" t="s">
        <v>43413</v>
      </c>
      <c r="F6389" s="2" t="s">
        <v>43414</v>
      </c>
      <c r="G6389" s="2" t="s">
        <v>200</v>
      </c>
      <c r="H6389" s="2" t="s">
        <v>43415</v>
      </c>
      <c r="I6389" s="2" t="s">
        <v>43416</v>
      </c>
      <c r="J6389" s="3" t="s">
        <v>43417</v>
      </c>
      <c r="K6389" s="4">
        <v>44627</v>
      </c>
      <c r="L6389" s="3" t="s">
        <v>12365</v>
      </c>
    </row>
    <row r="6390" spans="1:12" x14ac:dyDescent="0.2">
      <c r="A6390" s="1">
        <v>6389</v>
      </c>
      <c r="B6390" s="2" t="s">
        <v>43418</v>
      </c>
      <c r="C6390" s="2" t="s">
        <v>19825</v>
      </c>
      <c r="D6390" s="2" t="s">
        <v>298</v>
      </c>
      <c r="E6390" s="2" t="s">
        <v>43419</v>
      </c>
      <c r="F6390" s="2" t="s">
        <v>43420</v>
      </c>
      <c r="G6390" s="2" t="s">
        <v>3404</v>
      </c>
      <c r="H6390" s="2" t="s">
        <v>43421</v>
      </c>
      <c r="I6390" s="2" t="s">
        <v>43422</v>
      </c>
      <c r="J6390" s="3" t="s">
        <v>43423</v>
      </c>
      <c r="K6390" s="4">
        <v>44405</v>
      </c>
      <c r="L6390" s="3" t="s">
        <v>43424</v>
      </c>
    </row>
    <row r="6391" spans="1:12" x14ac:dyDescent="0.2">
      <c r="A6391" s="1">
        <v>6390</v>
      </c>
      <c r="B6391" s="2" t="s">
        <v>43425</v>
      </c>
      <c r="C6391" s="2" t="s">
        <v>1192</v>
      </c>
      <c r="D6391" s="2" t="s">
        <v>17967</v>
      </c>
      <c r="E6391" s="2" t="s">
        <v>43426</v>
      </c>
      <c r="F6391" s="2" t="s">
        <v>43427</v>
      </c>
      <c r="G6391" s="2" t="s">
        <v>2826</v>
      </c>
      <c r="H6391" s="2" t="s">
        <v>43428</v>
      </c>
      <c r="I6391" s="2" t="s">
        <v>43429</v>
      </c>
      <c r="J6391" s="3" t="s">
        <v>43430</v>
      </c>
      <c r="K6391" s="4">
        <v>44379</v>
      </c>
      <c r="L6391" s="3" t="s">
        <v>43431</v>
      </c>
    </row>
    <row r="6392" spans="1:12" x14ac:dyDescent="0.2">
      <c r="A6392" s="1">
        <v>6391</v>
      </c>
      <c r="B6392" s="2" t="s">
        <v>43432</v>
      </c>
      <c r="C6392" s="2" t="s">
        <v>12767</v>
      </c>
      <c r="D6392" s="2" t="s">
        <v>1184</v>
      </c>
      <c r="E6392" s="2" t="s">
        <v>43433</v>
      </c>
      <c r="F6392" s="2" t="s">
        <v>43434</v>
      </c>
      <c r="G6392" s="2" t="s">
        <v>36</v>
      </c>
      <c r="H6392" s="2" t="s">
        <v>43435</v>
      </c>
      <c r="I6392" s="2">
        <v>8230513700</v>
      </c>
      <c r="J6392" s="3" t="s">
        <v>43436</v>
      </c>
      <c r="K6392" s="4">
        <v>43997</v>
      </c>
      <c r="L6392" s="3" t="s">
        <v>43437</v>
      </c>
    </row>
    <row r="6393" spans="1:12" x14ac:dyDescent="0.2">
      <c r="A6393" s="1">
        <v>6392</v>
      </c>
      <c r="B6393" s="2" t="s">
        <v>43438</v>
      </c>
      <c r="C6393" s="2" t="s">
        <v>2959</v>
      </c>
      <c r="D6393" s="2" t="s">
        <v>13647</v>
      </c>
      <c r="E6393" s="2" t="s">
        <v>43439</v>
      </c>
      <c r="F6393" s="2" t="s">
        <v>43440</v>
      </c>
      <c r="G6393" s="2" t="s">
        <v>1148</v>
      </c>
      <c r="H6393" s="2" t="s">
        <v>43441</v>
      </c>
      <c r="I6393" s="2" t="s">
        <v>43442</v>
      </c>
      <c r="J6393" s="3" t="s">
        <v>43443</v>
      </c>
      <c r="K6393" s="4">
        <v>44269</v>
      </c>
      <c r="L6393" s="3" t="s">
        <v>40040</v>
      </c>
    </row>
    <row r="6394" spans="1:12" x14ac:dyDescent="0.2">
      <c r="A6394" s="1">
        <v>6393</v>
      </c>
      <c r="B6394" s="2" t="s">
        <v>43444</v>
      </c>
      <c r="C6394" s="2" t="s">
        <v>5834</v>
      </c>
      <c r="D6394" s="2" t="s">
        <v>9356</v>
      </c>
      <c r="E6394" s="2" t="s">
        <v>43445</v>
      </c>
      <c r="F6394" s="2" t="s">
        <v>43446</v>
      </c>
      <c r="G6394" s="2" t="s">
        <v>108</v>
      </c>
      <c r="H6394" s="2">
        <v>2252663424</v>
      </c>
      <c r="I6394" s="2">
        <v>9381382559</v>
      </c>
      <c r="J6394" s="3" t="s">
        <v>43447</v>
      </c>
      <c r="K6394" s="4">
        <v>44379</v>
      </c>
      <c r="L6394" s="3" t="s">
        <v>43448</v>
      </c>
    </row>
    <row r="6395" spans="1:12" x14ac:dyDescent="0.2">
      <c r="A6395" s="1">
        <v>6394</v>
      </c>
      <c r="B6395" s="2" t="s">
        <v>43449</v>
      </c>
      <c r="C6395" s="2" t="s">
        <v>196</v>
      </c>
      <c r="D6395" s="2" t="s">
        <v>5677</v>
      </c>
      <c r="E6395" s="2" t="s">
        <v>9180</v>
      </c>
      <c r="F6395" s="2" t="s">
        <v>43450</v>
      </c>
      <c r="G6395" s="2" t="s">
        <v>2728</v>
      </c>
      <c r="H6395" s="2" t="s">
        <v>43451</v>
      </c>
      <c r="I6395" s="2" t="s">
        <v>43452</v>
      </c>
      <c r="J6395" s="3" t="s">
        <v>43453</v>
      </c>
      <c r="K6395" s="4">
        <v>44180</v>
      </c>
      <c r="L6395" s="3" t="s">
        <v>6981</v>
      </c>
    </row>
    <row r="6396" spans="1:12" x14ac:dyDescent="0.2">
      <c r="A6396" s="1">
        <v>6395</v>
      </c>
      <c r="B6396" s="2" t="s">
        <v>43454</v>
      </c>
      <c r="C6396" s="2" t="s">
        <v>233</v>
      </c>
      <c r="D6396" s="2" t="s">
        <v>1922</v>
      </c>
      <c r="E6396" s="2" t="s">
        <v>43455</v>
      </c>
      <c r="F6396" s="2" t="s">
        <v>43456</v>
      </c>
      <c r="G6396" s="2" t="s">
        <v>2567</v>
      </c>
      <c r="H6396" s="2" t="s">
        <v>43457</v>
      </c>
      <c r="I6396" s="2">
        <v>2509607820</v>
      </c>
      <c r="J6396" s="3" t="s">
        <v>43458</v>
      </c>
      <c r="K6396" s="4">
        <v>44080</v>
      </c>
      <c r="L6396" s="3" t="s">
        <v>43459</v>
      </c>
    </row>
    <row r="6397" spans="1:12" x14ac:dyDescent="0.2">
      <c r="A6397" s="1">
        <v>6396</v>
      </c>
      <c r="B6397" s="2" t="s">
        <v>43460</v>
      </c>
      <c r="C6397" s="2" t="s">
        <v>4122</v>
      </c>
      <c r="D6397" s="2" t="s">
        <v>1624</v>
      </c>
      <c r="E6397" s="2" t="s">
        <v>43461</v>
      </c>
      <c r="F6397" s="2" t="s">
        <v>43462</v>
      </c>
      <c r="G6397" s="2" t="s">
        <v>4492</v>
      </c>
      <c r="H6397" s="2" t="s">
        <v>43463</v>
      </c>
      <c r="I6397" s="2" t="s">
        <v>43464</v>
      </c>
      <c r="J6397" s="3" t="s">
        <v>43465</v>
      </c>
      <c r="K6397" s="4">
        <v>43847</v>
      </c>
      <c r="L6397" s="3" t="s">
        <v>10150</v>
      </c>
    </row>
    <row r="6398" spans="1:12" x14ac:dyDescent="0.2">
      <c r="A6398" s="1">
        <v>6397</v>
      </c>
      <c r="B6398" s="2" t="s">
        <v>43466</v>
      </c>
      <c r="C6398" s="2" t="s">
        <v>10401</v>
      </c>
      <c r="D6398" s="2" t="s">
        <v>13386</v>
      </c>
      <c r="E6398" s="2" t="s">
        <v>43467</v>
      </c>
      <c r="F6398" s="2" t="s">
        <v>43468</v>
      </c>
      <c r="G6398" s="2" t="s">
        <v>3905</v>
      </c>
      <c r="H6398" s="2" t="s">
        <v>43469</v>
      </c>
      <c r="I6398" s="2" t="s">
        <v>43470</v>
      </c>
      <c r="J6398" s="3" t="s">
        <v>43471</v>
      </c>
      <c r="K6398" s="4">
        <v>44468</v>
      </c>
      <c r="L6398" s="3" t="s">
        <v>43472</v>
      </c>
    </row>
    <row r="6399" spans="1:12" x14ac:dyDescent="0.2">
      <c r="A6399" s="1">
        <v>6398</v>
      </c>
      <c r="B6399" s="2" t="s">
        <v>43473</v>
      </c>
      <c r="C6399" s="2" t="s">
        <v>1962</v>
      </c>
      <c r="D6399" s="2" t="s">
        <v>26688</v>
      </c>
      <c r="E6399" s="2" t="s">
        <v>27308</v>
      </c>
      <c r="F6399" s="2" t="s">
        <v>43474</v>
      </c>
      <c r="G6399" s="2" t="s">
        <v>82</v>
      </c>
      <c r="H6399" s="2" t="s">
        <v>43475</v>
      </c>
      <c r="I6399" s="2" t="s">
        <v>43476</v>
      </c>
      <c r="J6399" s="3" t="s">
        <v>43477</v>
      </c>
      <c r="K6399" s="4">
        <v>44676</v>
      </c>
      <c r="L6399" s="3" t="s">
        <v>43478</v>
      </c>
    </row>
    <row r="6400" spans="1:12" x14ac:dyDescent="0.2">
      <c r="A6400" s="1">
        <v>6399</v>
      </c>
      <c r="B6400" s="2" t="s">
        <v>43479</v>
      </c>
      <c r="C6400" s="2" t="s">
        <v>1752</v>
      </c>
      <c r="D6400" s="2" t="s">
        <v>5609</v>
      </c>
      <c r="E6400" s="2" t="s">
        <v>43480</v>
      </c>
      <c r="F6400" s="2" t="s">
        <v>43481</v>
      </c>
      <c r="G6400" s="2" t="s">
        <v>3591</v>
      </c>
      <c r="H6400" s="2" t="s">
        <v>43482</v>
      </c>
      <c r="I6400" s="2" t="s">
        <v>43483</v>
      </c>
      <c r="J6400" s="3" t="s">
        <v>43484</v>
      </c>
      <c r="K6400" s="4">
        <v>44174</v>
      </c>
      <c r="L6400" s="3" t="s">
        <v>31738</v>
      </c>
    </row>
    <row r="6401" spans="1:12" x14ac:dyDescent="0.2">
      <c r="A6401" s="1">
        <v>6400</v>
      </c>
      <c r="B6401" s="2" t="s">
        <v>43485</v>
      </c>
      <c r="C6401" s="2" t="s">
        <v>5684</v>
      </c>
      <c r="D6401" s="2" t="s">
        <v>7145</v>
      </c>
      <c r="E6401" s="2" t="s">
        <v>43486</v>
      </c>
      <c r="F6401" s="2" t="s">
        <v>43487</v>
      </c>
      <c r="G6401" s="2" t="s">
        <v>2918</v>
      </c>
      <c r="H6401" s="2" t="s">
        <v>43488</v>
      </c>
      <c r="I6401" s="2" t="s">
        <v>43489</v>
      </c>
      <c r="J6401" s="3" t="s">
        <v>43490</v>
      </c>
      <c r="K6401" s="4">
        <v>44274</v>
      </c>
      <c r="L6401" s="3" t="s">
        <v>43491</v>
      </c>
    </row>
    <row r="6402" spans="1:12" x14ac:dyDescent="0.2">
      <c r="A6402" s="1">
        <v>6401</v>
      </c>
      <c r="B6402" s="2" t="s">
        <v>43492</v>
      </c>
      <c r="C6402" s="2" t="s">
        <v>2872</v>
      </c>
      <c r="D6402" s="2" t="s">
        <v>25937</v>
      </c>
      <c r="E6402" s="2" t="s">
        <v>3761</v>
      </c>
      <c r="F6402" s="2" t="s">
        <v>43493</v>
      </c>
      <c r="G6402" s="2" t="s">
        <v>2191</v>
      </c>
      <c r="H6402" s="2" t="s">
        <v>43494</v>
      </c>
      <c r="I6402" s="2" t="s">
        <v>43495</v>
      </c>
      <c r="J6402" s="3" t="s">
        <v>43496</v>
      </c>
      <c r="K6402" s="4">
        <v>44281</v>
      </c>
      <c r="L6402" s="3" t="s">
        <v>43497</v>
      </c>
    </row>
    <row r="6403" spans="1:12" x14ac:dyDescent="0.2">
      <c r="A6403" s="1">
        <v>6402</v>
      </c>
      <c r="B6403" s="2" t="s">
        <v>43498</v>
      </c>
      <c r="C6403" s="2" t="s">
        <v>12767</v>
      </c>
      <c r="D6403" s="2" t="s">
        <v>4131</v>
      </c>
      <c r="E6403" s="2" t="s">
        <v>43499</v>
      </c>
      <c r="F6403" s="2" t="s">
        <v>43500</v>
      </c>
      <c r="G6403" s="2" t="s">
        <v>2653</v>
      </c>
      <c r="H6403" s="2">
        <v>6414397271</v>
      </c>
      <c r="I6403" s="2" t="s">
        <v>43501</v>
      </c>
      <c r="J6403" s="3" t="s">
        <v>43502</v>
      </c>
      <c r="K6403" s="4">
        <v>44031</v>
      </c>
      <c r="L6403" s="3" t="s">
        <v>43503</v>
      </c>
    </row>
    <row r="6404" spans="1:12" x14ac:dyDescent="0.2">
      <c r="A6404" s="1">
        <v>6403</v>
      </c>
      <c r="B6404" s="2" t="s">
        <v>43504</v>
      </c>
      <c r="C6404" s="2" t="s">
        <v>22755</v>
      </c>
      <c r="D6404" s="2" t="s">
        <v>346</v>
      </c>
      <c r="E6404" s="2" t="s">
        <v>43505</v>
      </c>
      <c r="F6404" s="2" t="s">
        <v>43506</v>
      </c>
      <c r="G6404" s="2" t="s">
        <v>1712</v>
      </c>
      <c r="H6404" s="2" t="s">
        <v>43507</v>
      </c>
      <c r="I6404" s="2" t="s">
        <v>43508</v>
      </c>
      <c r="J6404" s="3" t="s">
        <v>43509</v>
      </c>
      <c r="K6404" s="4">
        <v>44575</v>
      </c>
      <c r="L6404" s="3" t="s">
        <v>23674</v>
      </c>
    </row>
    <row r="6405" spans="1:12" x14ac:dyDescent="0.2">
      <c r="A6405" s="1">
        <v>6404</v>
      </c>
      <c r="B6405" s="2" t="s">
        <v>43510</v>
      </c>
      <c r="C6405" s="2" t="s">
        <v>94</v>
      </c>
      <c r="D6405" s="2" t="s">
        <v>5730</v>
      </c>
      <c r="E6405" s="2" t="s">
        <v>43511</v>
      </c>
      <c r="F6405" s="2" t="s">
        <v>43512</v>
      </c>
      <c r="G6405" s="2" t="s">
        <v>1231</v>
      </c>
      <c r="H6405" s="2" t="s">
        <v>43513</v>
      </c>
      <c r="I6405" s="2" t="s">
        <v>43514</v>
      </c>
      <c r="J6405" s="3" t="s">
        <v>43515</v>
      </c>
      <c r="K6405" s="4">
        <v>44518</v>
      </c>
      <c r="L6405" s="3" t="s">
        <v>38238</v>
      </c>
    </row>
    <row r="6406" spans="1:12" x14ac:dyDescent="0.2">
      <c r="A6406" s="1">
        <v>6405</v>
      </c>
      <c r="B6406" s="2" t="s">
        <v>43516</v>
      </c>
      <c r="C6406" s="2" t="s">
        <v>4293</v>
      </c>
      <c r="D6406" s="2" t="s">
        <v>7281</v>
      </c>
      <c r="E6406" s="2" t="s">
        <v>43517</v>
      </c>
      <c r="F6406" s="2" t="s">
        <v>43518</v>
      </c>
      <c r="G6406" s="2" t="s">
        <v>2826</v>
      </c>
      <c r="H6406" s="2" t="s">
        <v>43519</v>
      </c>
      <c r="I6406" s="2">
        <v>9520297384</v>
      </c>
      <c r="J6406" s="3" t="s">
        <v>43520</v>
      </c>
      <c r="K6406" s="4">
        <v>44378</v>
      </c>
      <c r="L6406" s="3" t="s">
        <v>29324</v>
      </c>
    </row>
    <row r="6407" spans="1:12" x14ac:dyDescent="0.2">
      <c r="A6407" s="1">
        <v>6406</v>
      </c>
      <c r="B6407" s="2" t="s">
        <v>43521</v>
      </c>
      <c r="C6407" s="2" t="s">
        <v>6080</v>
      </c>
      <c r="D6407" s="2" t="s">
        <v>6063</v>
      </c>
      <c r="E6407" s="2" t="s">
        <v>43522</v>
      </c>
      <c r="F6407" s="2" t="s">
        <v>43523</v>
      </c>
      <c r="G6407" s="2" t="s">
        <v>1864</v>
      </c>
      <c r="H6407" s="2" t="s">
        <v>43524</v>
      </c>
      <c r="I6407" s="2">
        <v>2977888105</v>
      </c>
      <c r="J6407" s="3" t="s">
        <v>43525</v>
      </c>
      <c r="K6407" s="4">
        <v>43898</v>
      </c>
      <c r="L6407" s="3" t="s">
        <v>43526</v>
      </c>
    </row>
    <row r="6408" spans="1:12" x14ac:dyDescent="0.2">
      <c r="A6408" s="1">
        <v>6407</v>
      </c>
      <c r="B6408" s="2" t="s">
        <v>43527</v>
      </c>
      <c r="C6408" s="2" t="s">
        <v>944</v>
      </c>
      <c r="D6408" s="2" t="s">
        <v>1262</v>
      </c>
      <c r="E6408" s="2" t="s">
        <v>43528</v>
      </c>
      <c r="F6408" s="2" t="s">
        <v>43529</v>
      </c>
      <c r="G6408" s="2" t="s">
        <v>3808</v>
      </c>
      <c r="H6408" s="2" t="s">
        <v>43530</v>
      </c>
      <c r="I6408" s="2" t="s">
        <v>43531</v>
      </c>
      <c r="J6408" s="3" t="s">
        <v>43532</v>
      </c>
      <c r="K6408" s="4">
        <v>44372</v>
      </c>
      <c r="L6408" s="3" t="s">
        <v>43533</v>
      </c>
    </row>
    <row r="6409" spans="1:12" x14ac:dyDescent="0.2">
      <c r="A6409" s="1">
        <v>6408</v>
      </c>
      <c r="B6409" s="2" t="s">
        <v>43534</v>
      </c>
      <c r="C6409" s="2" t="s">
        <v>1752</v>
      </c>
      <c r="D6409" s="2" t="s">
        <v>5639</v>
      </c>
      <c r="E6409" s="2" t="s">
        <v>43535</v>
      </c>
      <c r="F6409" s="2" t="s">
        <v>29705</v>
      </c>
      <c r="G6409" s="2" t="s">
        <v>117</v>
      </c>
      <c r="H6409" s="2">
        <v>2907651318</v>
      </c>
      <c r="I6409" s="2">
        <v>2000458604</v>
      </c>
      <c r="J6409" s="3" t="s">
        <v>43536</v>
      </c>
      <c r="K6409" s="4">
        <v>44019</v>
      </c>
      <c r="L6409" s="3" t="s">
        <v>43537</v>
      </c>
    </row>
    <row r="6410" spans="1:12" x14ac:dyDescent="0.2">
      <c r="A6410" s="1">
        <v>6409</v>
      </c>
      <c r="B6410" s="2" t="s">
        <v>43538</v>
      </c>
      <c r="C6410" s="2" t="s">
        <v>1680</v>
      </c>
      <c r="D6410" s="2" t="s">
        <v>8289</v>
      </c>
      <c r="E6410" s="2" t="s">
        <v>43539</v>
      </c>
      <c r="F6410" s="2" t="s">
        <v>43540</v>
      </c>
      <c r="G6410" s="2" t="s">
        <v>2051</v>
      </c>
      <c r="H6410" s="2" t="s">
        <v>43541</v>
      </c>
      <c r="I6410" s="2" t="s">
        <v>43542</v>
      </c>
      <c r="J6410" s="3" t="s">
        <v>43543</v>
      </c>
      <c r="K6410" s="4">
        <v>43870</v>
      </c>
      <c r="L6410" s="3" t="s">
        <v>18607</v>
      </c>
    </row>
    <row r="6411" spans="1:12" x14ac:dyDescent="0.2">
      <c r="A6411" s="1">
        <v>6410</v>
      </c>
      <c r="B6411" s="2" t="s">
        <v>43544</v>
      </c>
      <c r="C6411" s="2" t="s">
        <v>1245</v>
      </c>
      <c r="D6411" s="2" t="s">
        <v>4726</v>
      </c>
      <c r="E6411" s="2" t="s">
        <v>43545</v>
      </c>
      <c r="F6411" s="2" t="s">
        <v>43546</v>
      </c>
      <c r="G6411" s="2" t="s">
        <v>3640</v>
      </c>
      <c r="H6411" s="2" t="s">
        <v>43547</v>
      </c>
      <c r="I6411" s="2" t="s">
        <v>43548</v>
      </c>
      <c r="J6411" s="3" t="s">
        <v>43549</v>
      </c>
      <c r="K6411" s="4">
        <v>44697</v>
      </c>
      <c r="L6411" s="3" t="s">
        <v>43550</v>
      </c>
    </row>
    <row r="6412" spans="1:12" x14ac:dyDescent="0.2">
      <c r="A6412" s="1">
        <v>6411</v>
      </c>
      <c r="B6412" s="2" t="s">
        <v>43551</v>
      </c>
      <c r="C6412" s="2" t="s">
        <v>11505</v>
      </c>
      <c r="D6412" s="2" t="s">
        <v>2564</v>
      </c>
      <c r="E6412" s="2" t="s">
        <v>43552</v>
      </c>
      <c r="F6412" s="2" t="s">
        <v>6382</v>
      </c>
      <c r="G6412" s="2" t="s">
        <v>6506</v>
      </c>
      <c r="H6412" s="2" t="s">
        <v>43553</v>
      </c>
      <c r="I6412" s="2" t="s">
        <v>43554</v>
      </c>
      <c r="J6412" s="3" t="s">
        <v>43555</v>
      </c>
      <c r="K6412" s="4">
        <v>44302</v>
      </c>
      <c r="L6412" s="3" t="s">
        <v>43556</v>
      </c>
    </row>
    <row r="6413" spans="1:12" x14ac:dyDescent="0.2">
      <c r="A6413" s="1">
        <v>6412</v>
      </c>
      <c r="B6413" s="2" t="s">
        <v>43557</v>
      </c>
      <c r="C6413" s="2" t="s">
        <v>4278</v>
      </c>
      <c r="D6413" s="2" t="s">
        <v>4192</v>
      </c>
      <c r="E6413" s="2" t="s">
        <v>43558</v>
      </c>
      <c r="F6413" s="2" t="s">
        <v>28668</v>
      </c>
      <c r="G6413" s="2" t="s">
        <v>560</v>
      </c>
      <c r="H6413" s="2" t="s">
        <v>43559</v>
      </c>
      <c r="I6413" s="2" t="s">
        <v>43560</v>
      </c>
      <c r="J6413" s="3" t="s">
        <v>43561</v>
      </c>
      <c r="K6413" s="4">
        <v>44291</v>
      </c>
      <c r="L6413" s="3" t="s">
        <v>43562</v>
      </c>
    </row>
    <row r="6414" spans="1:12" x14ac:dyDescent="0.2">
      <c r="A6414" s="1">
        <v>6413</v>
      </c>
      <c r="B6414" s="2" t="s">
        <v>43563</v>
      </c>
      <c r="C6414" s="2" t="s">
        <v>5366</v>
      </c>
      <c r="D6414" s="2" t="s">
        <v>4264</v>
      </c>
      <c r="E6414" s="2" t="s">
        <v>43564</v>
      </c>
      <c r="F6414" s="2" t="s">
        <v>43565</v>
      </c>
      <c r="G6414" s="2" t="s">
        <v>200</v>
      </c>
      <c r="H6414" s="2" t="s">
        <v>43566</v>
      </c>
      <c r="I6414" s="2" t="s">
        <v>43567</v>
      </c>
      <c r="J6414" s="3" t="s">
        <v>43568</v>
      </c>
      <c r="K6414" s="4">
        <v>43941</v>
      </c>
      <c r="L6414" s="3" t="s">
        <v>43569</v>
      </c>
    </row>
    <row r="6415" spans="1:12" x14ac:dyDescent="0.2">
      <c r="A6415" s="1">
        <v>6414</v>
      </c>
      <c r="B6415" s="2" t="s">
        <v>43570</v>
      </c>
      <c r="C6415" s="2" t="s">
        <v>4208</v>
      </c>
      <c r="D6415" s="2" t="s">
        <v>3499</v>
      </c>
      <c r="E6415" s="2" t="s">
        <v>43571</v>
      </c>
      <c r="F6415" s="2" t="s">
        <v>43572</v>
      </c>
      <c r="G6415" s="2" t="s">
        <v>17</v>
      </c>
      <c r="H6415" s="2" t="s">
        <v>43573</v>
      </c>
      <c r="I6415" s="2" t="s">
        <v>43574</v>
      </c>
      <c r="J6415" s="3" t="s">
        <v>43575</v>
      </c>
      <c r="K6415" s="4">
        <v>44653</v>
      </c>
      <c r="L6415" s="3" t="s">
        <v>43576</v>
      </c>
    </row>
    <row r="6416" spans="1:12" x14ac:dyDescent="0.2">
      <c r="A6416" s="1">
        <v>6415</v>
      </c>
      <c r="B6416" s="2" t="s">
        <v>43577</v>
      </c>
      <c r="C6416" s="2" t="s">
        <v>1227</v>
      </c>
      <c r="D6416" s="2" t="s">
        <v>1298</v>
      </c>
      <c r="E6416" s="2" t="s">
        <v>40029</v>
      </c>
      <c r="F6416" s="2" t="s">
        <v>38658</v>
      </c>
      <c r="G6416" s="2" t="s">
        <v>1674</v>
      </c>
      <c r="H6416" s="2" t="s">
        <v>43578</v>
      </c>
      <c r="I6416" s="2" t="s">
        <v>43579</v>
      </c>
      <c r="J6416" s="3" t="s">
        <v>43580</v>
      </c>
      <c r="K6416" s="4">
        <v>43943</v>
      </c>
      <c r="L6416" s="3" t="s">
        <v>43581</v>
      </c>
    </row>
    <row r="6417" spans="1:12" x14ac:dyDescent="0.2">
      <c r="A6417" s="1">
        <v>6416</v>
      </c>
      <c r="B6417" s="2" t="s">
        <v>43582</v>
      </c>
      <c r="C6417" s="2" t="s">
        <v>2475</v>
      </c>
      <c r="D6417" s="2" t="s">
        <v>51</v>
      </c>
      <c r="E6417" s="2" t="s">
        <v>14756</v>
      </c>
      <c r="F6417" s="2" t="s">
        <v>43583</v>
      </c>
      <c r="G6417" s="2" t="s">
        <v>1195</v>
      </c>
      <c r="H6417" s="2" t="s">
        <v>43584</v>
      </c>
      <c r="I6417" s="2" t="s">
        <v>43585</v>
      </c>
      <c r="J6417" s="3" t="s">
        <v>43586</v>
      </c>
      <c r="K6417" s="4">
        <v>44327</v>
      </c>
      <c r="L6417" s="3" t="s">
        <v>43587</v>
      </c>
    </row>
    <row r="6418" spans="1:12" x14ac:dyDescent="0.2">
      <c r="A6418" s="1">
        <v>6417</v>
      </c>
      <c r="B6418" s="2" t="s">
        <v>43588</v>
      </c>
      <c r="C6418" s="2" t="s">
        <v>4638</v>
      </c>
      <c r="D6418" s="2" t="s">
        <v>3821</v>
      </c>
      <c r="E6418" s="2" t="s">
        <v>43589</v>
      </c>
      <c r="F6418" s="2" t="s">
        <v>43590</v>
      </c>
      <c r="G6418" s="2" t="s">
        <v>1801</v>
      </c>
      <c r="H6418" s="2" t="s">
        <v>43591</v>
      </c>
      <c r="I6418" s="2" t="s">
        <v>43592</v>
      </c>
      <c r="J6418" s="3" t="s">
        <v>43593</v>
      </c>
      <c r="K6418" s="4">
        <v>44009</v>
      </c>
      <c r="L6418" s="3" t="s">
        <v>43594</v>
      </c>
    </row>
    <row r="6419" spans="1:12" x14ac:dyDescent="0.2">
      <c r="A6419" s="1">
        <v>6418</v>
      </c>
      <c r="B6419" s="2" t="s">
        <v>43595</v>
      </c>
      <c r="C6419" s="2" t="s">
        <v>14062</v>
      </c>
      <c r="D6419" s="2" t="s">
        <v>7819</v>
      </c>
      <c r="E6419" s="2" t="s">
        <v>43596</v>
      </c>
      <c r="F6419" s="2" t="s">
        <v>43597</v>
      </c>
      <c r="G6419" s="2" t="s">
        <v>1738</v>
      </c>
      <c r="H6419" s="2" t="s">
        <v>43598</v>
      </c>
      <c r="I6419" s="2" t="s">
        <v>43599</v>
      </c>
      <c r="J6419" s="3" t="s">
        <v>43600</v>
      </c>
      <c r="K6419" s="4">
        <v>43988</v>
      </c>
      <c r="L6419" s="3" t="s">
        <v>39995</v>
      </c>
    </row>
    <row r="6420" spans="1:12" x14ac:dyDescent="0.2">
      <c r="A6420" s="1">
        <v>6419</v>
      </c>
      <c r="B6420" s="2" t="s">
        <v>43601</v>
      </c>
      <c r="C6420" s="2" t="s">
        <v>7153</v>
      </c>
      <c r="D6420" s="2" t="s">
        <v>4680</v>
      </c>
      <c r="E6420" s="2" t="s">
        <v>43602</v>
      </c>
      <c r="F6420" s="2" t="s">
        <v>31817</v>
      </c>
      <c r="G6420" s="2" t="s">
        <v>2653</v>
      </c>
      <c r="H6420" s="2" t="s">
        <v>43603</v>
      </c>
      <c r="I6420" s="2" t="s">
        <v>43604</v>
      </c>
      <c r="J6420" s="3" t="s">
        <v>43605</v>
      </c>
      <c r="K6420" s="4">
        <v>44001</v>
      </c>
      <c r="L6420" s="3" t="s">
        <v>20094</v>
      </c>
    </row>
    <row r="6421" spans="1:12" x14ac:dyDescent="0.2">
      <c r="A6421" s="1">
        <v>6420</v>
      </c>
      <c r="B6421" s="2" t="s">
        <v>43606</v>
      </c>
      <c r="C6421" s="2" t="s">
        <v>2624</v>
      </c>
      <c r="D6421" s="2" t="s">
        <v>2555</v>
      </c>
      <c r="E6421" s="2" t="s">
        <v>43607</v>
      </c>
      <c r="F6421" s="2" t="s">
        <v>43608</v>
      </c>
      <c r="G6421" s="2" t="s">
        <v>2963</v>
      </c>
      <c r="H6421" s="2" t="s">
        <v>43609</v>
      </c>
      <c r="I6421" s="2" t="s">
        <v>43610</v>
      </c>
      <c r="J6421" s="3" t="s">
        <v>43611</v>
      </c>
      <c r="K6421" s="4">
        <v>43868</v>
      </c>
      <c r="L6421" s="3" t="s">
        <v>43612</v>
      </c>
    </row>
    <row r="6422" spans="1:12" x14ac:dyDescent="0.2">
      <c r="A6422" s="1">
        <v>6421</v>
      </c>
      <c r="B6422" s="2" t="s">
        <v>43613</v>
      </c>
      <c r="C6422" s="2" t="s">
        <v>7259</v>
      </c>
      <c r="D6422" s="2" t="s">
        <v>3130</v>
      </c>
      <c r="E6422" s="2" t="s">
        <v>43614</v>
      </c>
      <c r="F6422" s="2" t="s">
        <v>43615</v>
      </c>
      <c r="G6422" s="2" t="s">
        <v>626</v>
      </c>
      <c r="H6422" s="2" t="s">
        <v>43616</v>
      </c>
      <c r="I6422" s="2" t="s">
        <v>43617</v>
      </c>
      <c r="J6422" s="3" t="s">
        <v>43618</v>
      </c>
      <c r="K6422" s="4">
        <v>43920</v>
      </c>
      <c r="L6422" s="3" t="s">
        <v>43619</v>
      </c>
    </row>
    <row r="6423" spans="1:12" x14ac:dyDescent="0.2">
      <c r="A6423" s="1">
        <v>6422</v>
      </c>
      <c r="B6423" s="2" t="s">
        <v>43620</v>
      </c>
      <c r="C6423" s="2" t="s">
        <v>3122</v>
      </c>
      <c r="D6423" s="2" t="s">
        <v>3393</v>
      </c>
      <c r="E6423" s="2" t="s">
        <v>43621</v>
      </c>
      <c r="F6423" s="2" t="s">
        <v>43622</v>
      </c>
      <c r="G6423" s="2" t="s">
        <v>247</v>
      </c>
      <c r="H6423" s="2">
        <v>4557901707</v>
      </c>
      <c r="I6423" s="2" t="s">
        <v>43623</v>
      </c>
      <c r="J6423" s="3" t="s">
        <v>43624</v>
      </c>
      <c r="K6423" s="4">
        <v>44124</v>
      </c>
      <c r="L6423" s="3" t="s">
        <v>43625</v>
      </c>
    </row>
    <row r="6424" spans="1:12" x14ac:dyDescent="0.2">
      <c r="A6424" s="1">
        <v>6423</v>
      </c>
      <c r="B6424" s="2" t="s">
        <v>43626</v>
      </c>
      <c r="C6424" s="2" t="s">
        <v>1652</v>
      </c>
      <c r="D6424" s="2" t="s">
        <v>11011</v>
      </c>
      <c r="E6424" s="2" t="s">
        <v>43627</v>
      </c>
      <c r="F6424" s="2" t="s">
        <v>43628</v>
      </c>
      <c r="G6424" s="2" t="s">
        <v>705</v>
      </c>
      <c r="H6424" s="2" t="s">
        <v>43629</v>
      </c>
      <c r="I6424" s="2" t="s">
        <v>43630</v>
      </c>
      <c r="J6424" s="3" t="s">
        <v>43631</v>
      </c>
      <c r="K6424" s="4">
        <v>44655</v>
      </c>
      <c r="L6424" s="3" t="s">
        <v>43632</v>
      </c>
    </row>
    <row r="6425" spans="1:12" x14ac:dyDescent="0.2">
      <c r="A6425" s="1">
        <v>6424</v>
      </c>
      <c r="B6425" s="2" t="s">
        <v>43633</v>
      </c>
      <c r="C6425" s="2" t="s">
        <v>4015</v>
      </c>
      <c r="D6425" s="2" t="s">
        <v>11364</v>
      </c>
      <c r="E6425" s="2" t="s">
        <v>43634</v>
      </c>
      <c r="F6425" s="2" t="s">
        <v>43635</v>
      </c>
      <c r="G6425" s="2" t="s">
        <v>72</v>
      </c>
      <c r="H6425" s="2" t="s">
        <v>43636</v>
      </c>
      <c r="I6425" s="2" t="s">
        <v>43637</v>
      </c>
      <c r="J6425" s="3" t="s">
        <v>43638</v>
      </c>
      <c r="K6425" s="4">
        <v>44683</v>
      </c>
      <c r="L6425" s="3" t="s">
        <v>43639</v>
      </c>
    </row>
    <row r="6426" spans="1:12" x14ac:dyDescent="0.2">
      <c r="A6426" s="1">
        <v>6425</v>
      </c>
      <c r="B6426" s="2" t="s">
        <v>43640</v>
      </c>
      <c r="C6426" s="2" t="s">
        <v>15795</v>
      </c>
      <c r="D6426" s="2" t="s">
        <v>7318</v>
      </c>
      <c r="E6426" s="2" t="s">
        <v>43641</v>
      </c>
      <c r="F6426" s="2" t="s">
        <v>43642</v>
      </c>
      <c r="G6426" s="2" t="s">
        <v>2191</v>
      </c>
      <c r="H6426" s="2" t="s">
        <v>43643</v>
      </c>
      <c r="I6426" s="2" t="s">
        <v>43644</v>
      </c>
      <c r="J6426" s="3" t="s">
        <v>43645</v>
      </c>
      <c r="K6426" s="4">
        <v>44661</v>
      </c>
      <c r="L6426" s="3" t="s">
        <v>43646</v>
      </c>
    </row>
    <row r="6427" spans="1:12" x14ac:dyDescent="0.2">
      <c r="A6427" s="1">
        <v>6426</v>
      </c>
      <c r="B6427" s="2" t="s">
        <v>43647</v>
      </c>
      <c r="C6427" s="2" t="s">
        <v>3805</v>
      </c>
      <c r="D6427" s="2" t="s">
        <v>10513</v>
      </c>
      <c r="E6427" s="2" t="s">
        <v>43648</v>
      </c>
      <c r="F6427" s="2" t="s">
        <v>43649</v>
      </c>
      <c r="G6427" s="2" t="s">
        <v>501</v>
      </c>
      <c r="H6427" s="2">
        <f>1-325-231-2797</f>
        <v>-3352</v>
      </c>
      <c r="I6427" s="2" t="s">
        <v>43650</v>
      </c>
      <c r="J6427" s="3" t="s">
        <v>43651</v>
      </c>
      <c r="K6427" s="4">
        <v>44408</v>
      </c>
      <c r="L6427" s="3" t="s">
        <v>43652</v>
      </c>
    </row>
    <row r="6428" spans="1:12" x14ac:dyDescent="0.2">
      <c r="A6428" s="1">
        <v>6427</v>
      </c>
      <c r="B6428" s="2" t="s">
        <v>43653</v>
      </c>
      <c r="C6428" s="2" t="s">
        <v>11429</v>
      </c>
      <c r="D6428" s="2" t="s">
        <v>22702</v>
      </c>
      <c r="E6428" s="2" t="s">
        <v>43654</v>
      </c>
      <c r="F6428" s="2" t="s">
        <v>18682</v>
      </c>
      <c r="G6428" s="2" t="s">
        <v>3116</v>
      </c>
      <c r="H6428" s="2" t="s">
        <v>43655</v>
      </c>
      <c r="I6428" s="2" t="s">
        <v>43656</v>
      </c>
      <c r="J6428" s="3" t="s">
        <v>43657</v>
      </c>
      <c r="K6428" s="4">
        <v>44456</v>
      </c>
      <c r="L6428" s="3" t="s">
        <v>43658</v>
      </c>
    </row>
    <row r="6429" spans="1:12" x14ac:dyDescent="0.2">
      <c r="A6429" s="1">
        <v>6428</v>
      </c>
      <c r="B6429" s="2" t="s">
        <v>43659</v>
      </c>
      <c r="C6429" s="2" t="s">
        <v>3708</v>
      </c>
      <c r="D6429" s="2" t="s">
        <v>17451</v>
      </c>
      <c r="E6429" s="2" t="s">
        <v>43660</v>
      </c>
      <c r="F6429" s="2" t="s">
        <v>23223</v>
      </c>
      <c r="G6429" s="2" t="s">
        <v>98</v>
      </c>
      <c r="H6429" s="2" t="s">
        <v>43661</v>
      </c>
      <c r="I6429" s="2" t="s">
        <v>43662</v>
      </c>
      <c r="J6429" s="3" t="s">
        <v>43663</v>
      </c>
      <c r="K6429" s="4">
        <v>44319</v>
      </c>
      <c r="L6429" s="3" t="s">
        <v>43664</v>
      </c>
    </row>
    <row r="6430" spans="1:12" x14ac:dyDescent="0.2">
      <c r="A6430" s="1">
        <v>6429</v>
      </c>
      <c r="B6430" s="2" t="s">
        <v>43665</v>
      </c>
      <c r="C6430" s="2" t="s">
        <v>6827</v>
      </c>
      <c r="D6430" s="2" t="s">
        <v>3934</v>
      </c>
      <c r="E6430" s="2" t="s">
        <v>43666</v>
      </c>
      <c r="F6430" s="2" t="s">
        <v>43667</v>
      </c>
      <c r="G6430" s="2" t="s">
        <v>957</v>
      </c>
      <c r="H6430" s="2" t="s">
        <v>43668</v>
      </c>
      <c r="I6430" s="2" t="s">
        <v>43669</v>
      </c>
      <c r="J6430" s="3" t="s">
        <v>43670</v>
      </c>
      <c r="K6430" s="4">
        <v>44227</v>
      </c>
      <c r="L6430" s="3" t="s">
        <v>4021</v>
      </c>
    </row>
    <row r="6431" spans="1:12" x14ac:dyDescent="0.2">
      <c r="A6431" s="1">
        <v>6430</v>
      </c>
      <c r="B6431" s="2" t="s">
        <v>43671</v>
      </c>
      <c r="C6431" s="2" t="s">
        <v>6246</v>
      </c>
      <c r="D6431" s="2" t="s">
        <v>7342</v>
      </c>
      <c r="E6431" s="2" t="s">
        <v>43672</v>
      </c>
      <c r="F6431" s="2" t="s">
        <v>43673</v>
      </c>
      <c r="G6431" s="2" t="s">
        <v>4492</v>
      </c>
      <c r="H6431" s="2" t="s">
        <v>43674</v>
      </c>
      <c r="I6431" s="2" t="s">
        <v>43675</v>
      </c>
      <c r="J6431" s="3" t="s">
        <v>43676</v>
      </c>
      <c r="K6431" s="4">
        <v>44062</v>
      </c>
      <c r="L6431" s="3" t="s">
        <v>43677</v>
      </c>
    </row>
    <row r="6432" spans="1:12" x14ac:dyDescent="0.2">
      <c r="A6432" s="1">
        <v>6431</v>
      </c>
      <c r="B6432" s="2" t="s">
        <v>43678</v>
      </c>
      <c r="C6432" s="2" t="s">
        <v>1164</v>
      </c>
      <c r="D6432" s="2" t="s">
        <v>823</v>
      </c>
      <c r="E6432" s="2" t="s">
        <v>43679</v>
      </c>
      <c r="F6432" s="2" t="s">
        <v>43680</v>
      </c>
      <c r="G6432" s="2" t="s">
        <v>1925</v>
      </c>
      <c r="H6432" s="2">
        <v>3609640034</v>
      </c>
      <c r="I6432" s="2" t="s">
        <v>43681</v>
      </c>
      <c r="J6432" s="3" t="s">
        <v>43682</v>
      </c>
      <c r="K6432" s="4">
        <v>44656</v>
      </c>
      <c r="L6432" s="3" t="s">
        <v>43683</v>
      </c>
    </row>
    <row r="6433" spans="1:12" x14ac:dyDescent="0.2">
      <c r="A6433" s="1">
        <v>6432</v>
      </c>
      <c r="B6433" s="2" t="s">
        <v>43684</v>
      </c>
      <c r="C6433" s="2" t="s">
        <v>10366</v>
      </c>
      <c r="D6433" s="2" t="s">
        <v>18666</v>
      </c>
      <c r="E6433" s="2" t="s">
        <v>43685</v>
      </c>
      <c r="F6433" s="2" t="s">
        <v>43686</v>
      </c>
      <c r="G6433" s="2" t="s">
        <v>2928</v>
      </c>
      <c r="H6433" s="2" t="s">
        <v>43687</v>
      </c>
      <c r="I6433" s="2" t="s">
        <v>43688</v>
      </c>
      <c r="J6433" s="3" t="s">
        <v>43689</v>
      </c>
      <c r="K6433" s="4">
        <v>44590</v>
      </c>
      <c r="L6433" s="3" t="s">
        <v>43690</v>
      </c>
    </row>
    <row r="6434" spans="1:12" x14ac:dyDescent="0.2">
      <c r="A6434" s="1">
        <v>6433</v>
      </c>
      <c r="B6434" s="2" t="s">
        <v>43691</v>
      </c>
      <c r="C6434" s="2" t="s">
        <v>94</v>
      </c>
      <c r="D6434" s="2" t="s">
        <v>408</v>
      </c>
      <c r="E6434" s="2" t="s">
        <v>43692</v>
      </c>
      <c r="F6434" s="2" t="s">
        <v>43693</v>
      </c>
      <c r="G6434" s="2" t="s">
        <v>1041</v>
      </c>
      <c r="H6434" s="2" t="s">
        <v>43694</v>
      </c>
      <c r="I6434" s="2" t="s">
        <v>43695</v>
      </c>
      <c r="J6434" s="3" t="s">
        <v>43696</v>
      </c>
      <c r="K6434" s="4">
        <v>43871</v>
      </c>
      <c r="L6434" s="3" t="s">
        <v>37070</v>
      </c>
    </row>
    <row r="6435" spans="1:12" x14ac:dyDescent="0.2">
      <c r="A6435" s="1">
        <v>6434</v>
      </c>
      <c r="B6435" s="2" t="s">
        <v>43697</v>
      </c>
      <c r="C6435" s="2" t="s">
        <v>2814</v>
      </c>
      <c r="D6435" s="2" t="s">
        <v>2752</v>
      </c>
      <c r="E6435" s="2" t="s">
        <v>43698</v>
      </c>
      <c r="F6435" s="2" t="s">
        <v>43699</v>
      </c>
      <c r="G6435" s="2" t="s">
        <v>1292</v>
      </c>
      <c r="H6435" s="2" t="s">
        <v>43700</v>
      </c>
      <c r="I6435" s="2" t="s">
        <v>43701</v>
      </c>
      <c r="J6435" s="3" t="s">
        <v>43702</v>
      </c>
      <c r="K6435" s="4">
        <v>44064</v>
      </c>
      <c r="L6435" s="3" t="s">
        <v>43703</v>
      </c>
    </row>
    <row r="6436" spans="1:12" x14ac:dyDescent="0.2">
      <c r="A6436" s="1">
        <v>6435</v>
      </c>
      <c r="B6436" s="2" t="s">
        <v>43704</v>
      </c>
      <c r="C6436" s="2" t="s">
        <v>18225</v>
      </c>
      <c r="D6436" s="2" t="s">
        <v>870</v>
      </c>
      <c r="E6436" s="2" t="s">
        <v>43705</v>
      </c>
      <c r="F6436" s="2" t="s">
        <v>43706</v>
      </c>
      <c r="G6436" s="2" t="s">
        <v>4492</v>
      </c>
      <c r="H6436" s="2" t="s">
        <v>43707</v>
      </c>
      <c r="I6436" s="2">
        <v>3828713084</v>
      </c>
      <c r="J6436" s="3" t="s">
        <v>43708</v>
      </c>
      <c r="K6436" s="4">
        <v>44154</v>
      </c>
      <c r="L6436" s="3" t="s">
        <v>23318</v>
      </c>
    </row>
    <row r="6437" spans="1:12" x14ac:dyDescent="0.2">
      <c r="A6437" s="1">
        <v>6436</v>
      </c>
      <c r="B6437" s="2" t="s">
        <v>43709</v>
      </c>
      <c r="C6437" s="2" t="s">
        <v>453</v>
      </c>
      <c r="D6437" s="2" t="s">
        <v>963</v>
      </c>
      <c r="E6437" s="2" t="s">
        <v>43710</v>
      </c>
      <c r="F6437" s="2" t="s">
        <v>43711</v>
      </c>
      <c r="G6437" s="2" t="s">
        <v>6640</v>
      </c>
      <c r="H6437" s="2" t="s">
        <v>43712</v>
      </c>
      <c r="I6437" s="2" t="s">
        <v>43713</v>
      </c>
      <c r="J6437" s="3" t="s">
        <v>43714</v>
      </c>
      <c r="K6437" s="4">
        <v>44538</v>
      </c>
      <c r="L6437" s="3" t="s">
        <v>43715</v>
      </c>
    </row>
    <row r="6438" spans="1:12" x14ac:dyDescent="0.2">
      <c r="A6438" s="1">
        <v>6437</v>
      </c>
      <c r="B6438" s="2" t="s">
        <v>43716</v>
      </c>
      <c r="C6438" s="2" t="s">
        <v>2734</v>
      </c>
      <c r="D6438" s="2" t="s">
        <v>402</v>
      </c>
      <c r="E6438" s="2" t="s">
        <v>43717</v>
      </c>
      <c r="F6438" s="2" t="s">
        <v>43718</v>
      </c>
      <c r="G6438" s="2" t="s">
        <v>643</v>
      </c>
      <c r="H6438" s="2" t="s">
        <v>43719</v>
      </c>
      <c r="I6438" s="2">
        <v>4884648542</v>
      </c>
      <c r="J6438" s="3" t="s">
        <v>43720</v>
      </c>
      <c r="K6438" s="4">
        <v>44539</v>
      </c>
      <c r="L6438" s="3" t="s">
        <v>15617</v>
      </c>
    </row>
    <row r="6439" spans="1:12" x14ac:dyDescent="0.2">
      <c r="A6439" s="1">
        <v>6438</v>
      </c>
      <c r="B6439" s="2" t="s">
        <v>43721</v>
      </c>
      <c r="C6439" s="2" t="s">
        <v>6599</v>
      </c>
      <c r="D6439" s="2" t="s">
        <v>3760</v>
      </c>
      <c r="E6439" s="2" t="s">
        <v>43722</v>
      </c>
      <c r="F6439" s="2" t="s">
        <v>43723</v>
      </c>
      <c r="G6439" s="2" t="s">
        <v>5041</v>
      </c>
      <c r="H6439" s="2" t="s">
        <v>43724</v>
      </c>
      <c r="I6439" s="2" t="s">
        <v>43725</v>
      </c>
      <c r="J6439" s="3" t="s">
        <v>43726</v>
      </c>
      <c r="K6439" s="4">
        <v>44305</v>
      </c>
      <c r="L6439" s="3" t="s">
        <v>43727</v>
      </c>
    </row>
    <row r="6440" spans="1:12" x14ac:dyDescent="0.2">
      <c r="A6440" s="1">
        <v>6439</v>
      </c>
      <c r="B6440" s="2" t="s">
        <v>43728</v>
      </c>
      <c r="C6440" s="2" t="s">
        <v>139</v>
      </c>
      <c r="D6440" s="2" t="s">
        <v>104</v>
      </c>
      <c r="E6440" s="2" t="s">
        <v>43729</v>
      </c>
      <c r="F6440" s="2" t="s">
        <v>43730</v>
      </c>
      <c r="G6440" s="2" t="s">
        <v>1140</v>
      </c>
      <c r="H6440" s="2" t="s">
        <v>43731</v>
      </c>
      <c r="I6440" s="2">
        <v>9079916515</v>
      </c>
      <c r="J6440" s="3" t="s">
        <v>43732</v>
      </c>
      <c r="K6440" s="4">
        <v>44655</v>
      </c>
      <c r="L6440" s="3" t="s">
        <v>43733</v>
      </c>
    </row>
    <row r="6441" spans="1:12" x14ac:dyDescent="0.2">
      <c r="A6441" s="1">
        <v>6440</v>
      </c>
      <c r="B6441" s="2" t="s">
        <v>43734</v>
      </c>
      <c r="C6441" s="2" t="s">
        <v>8649</v>
      </c>
      <c r="D6441" s="2" t="s">
        <v>3393</v>
      </c>
      <c r="E6441" s="2" t="s">
        <v>43735</v>
      </c>
      <c r="F6441" s="2" t="s">
        <v>43736</v>
      </c>
      <c r="G6441" s="2" t="s">
        <v>966</v>
      </c>
      <c r="H6441" s="2" t="s">
        <v>43737</v>
      </c>
      <c r="I6441" s="2" t="s">
        <v>43738</v>
      </c>
      <c r="J6441" s="3" t="s">
        <v>43739</v>
      </c>
      <c r="K6441" s="4">
        <v>44381</v>
      </c>
      <c r="L6441" s="3" t="s">
        <v>43740</v>
      </c>
    </row>
    <row r="6442" spans="1:12" x14ac:dyDescent="0.2">
      <c r="A6442" s="1">
        <v>6441</v>
      </c>
      <c r="B6442" s="2" t="s">
        <v>43741</v>
      </c>
      <c r="C6442" s="2" t="s">
        <v>1093</v>
      </c>
      <c r="D6442" s="2" t="s">
        <v>13355</v>
      </c>
      <c r="E6442" s="2" t="s">
        <v>43742</v>
      </c>
      <c r="F6442" s="2" t="s">
        <v>43743</v>
      </c>
      <c r="G6442" s="2" t="s">
        <v>901</v>
      </c>
      <c r="H6442" s="2" t="s">
        <v>43744</v>
      </c>
      <c r="I6442" s="2">
        <v>9238123462</v>
      </c>
      <c r="J6442" s="3" t="s">
        <v>43745</v>
      </c>
      <c r="K6442" s="4">
        <v>44191</v>
      </c>
      <c r="L6442" s="3" t="s">
        <v>43746</v>
      </c>
    </row>
    <row r="6443" spans="1:12" x14ac:dyDescent="0.2">
      <c r="A6443" s="1">
        <v>6442</v>
      </c>
      <c r="B6443" s="2" t="s">
        <v>43747</v>
      </c>
      <c r="C6443" s="2" t="s">
        <v>4233</v>
      </c>
      <c r="D6443" s="2" t="s">
        <v>15235</v>
      </c>
      <c r="E6443" s="2" t="s">
        <v>43748</v>
      </c>
      <c r="F6443" s="2" t="s">
        <v>43749</v>
      </c>
      <c r="G6443" s="2" t="s">
        <v>2653</v>
      </c>
      <c r="H6443" s="2" t="s">
        <v>43750</v>
      </c>
      <c r="I6443" s="2" t="s">
        <v>43751</v>
      </c>
      <c r="J6443" s="3" t="s">
        <v>43752</v>
      </c>
      <c r="K6443" s="4">
        <v>44293</v>
      </c>
      <c r="L6443" s="3" t="s">
        <v>43000</v>
      </c>
    </row>
    <row r="6444" spans="1:12" x14ac:dyDescent="0.2">
      <c r="A6444" s="1">
        <v>6443</v>
      </c>
      <c r="B6444" s="2" t="s">
        <v>43753</v>
      </c>
      <c r="C6444" s="2" t="s">
        <v>2374</v>
      </c>
      <c r="D6444" s="2" t="s">
        <v>26783</v>
      </c>
      <c r="E6444" s="2" t="s">
        <v>43754</v>
      </c>
      <c r="F6444" s="2" t="s">
        <v>43755</v>
      </c>
      <c r="G6444" s="2" t="s">
        <v>340</v>
      </c>
      <c r="H6444" s="2" t="s">
        <v>43756</v>
      </c>
      <c r="I6444" s="2" t="s">
        <v>43757</v>
      </c>
      <c r="J6444" s="3" t="s">
        <v>43758</v>
      </c>
      <c r="K6444" s="4">
        <v>43987</v>
      </c>
      <c r="L6444" s="3" t="s">
        <v>43759</v>
      </c>
    </row>
    <row r="6445" spans="1:12" x14ac:dyDescent="0.2">
      <c r="A6445" s="1">
        <v>6444</v>
      </c>
      <c r="B6445" s="2" t="s">
        <v>43760</v>
      </c>
      <c r="C6445" s="2" t="s">
        <v>2511</v>
      </c>
      <c r="D6445" s="2" t="s">
        <v>12190</v>
      </c>
      <c r="E6445" s="2" t="s">
        <v>43761</v>
      </c>
      <c r="F6445" s="2" t="s">
        <v>43762</v>
      </c>
      <c r="G6445" s="2" t="s">
        <v>835</v>
      </c>
      <c r="H6445" s="2" t="s">
        <v>43763</v>
      </c>
      <c r="I6445" s="2" t="s">
        <v>43764</v>
      </c>
      <c r="J6445" s="3" t="s">
        <v>43765</v>
      </c>
      <c r="K6445" s="4">
        <v>44023</v>
      </c>
      <c r="L6445" s="3" t="s">
        <v>43766</v>
      </c>
    </row>
    <row r="6446" spans="1:12" x14ac:dyDescent="0.2">
      <c r="A6446" s="1">
        <v>6445</v>
      </c>
      <c r="B6446" s="2" t="s">
        <v>43767</v>
      </c>
      <c r="C6446" s="2" t="s">
        <v>6024</v>
      </c>
      <c r="D6446" s="2" t="s">
        <v>1075</v>
      </c>
      <c r="E6446" s="2" t="s">
        <v>43768</v>
      </c>
      <c r="F6446" s="2" t="s">
        <v>43769</v>
      </c>
      <c r="G6446" s="2" t="s">
        <v>501</v>
      </c>
      <c r="H6446" s="2" t="s">
        <v>43770</v>
      </c>
      <c r="I6446" s="2">
        <f>1-231-226-3466</f>
        <v>-3922</v>
      </c>
      <c r="J6446" s="3" t="s">
        <v>43771</v>
      </c>
      <c r="K6446" s="4">
        <v>43967</v>
      </c>
      <c r="L6446" s="3" t="s">
        <v>43772</v>
      </c>
    </row>
    <row r="6447" spans="1:12" x14ac:dyDescent="0.2">
      <c r="A6447" s="1">
        <v>6446</v>
      </c>
      <c r="B6447" s="2" t="s">
        <v>43773</v>
      </c>
      <c r="C6447" s="2" t="s">
        <v>4814</v>
      </c>
      <c r="D6447" s="2" t="s">
        <v>5669</v>
      </c>
      <c r="E6447" s="2" t="s">
        <v>43774</v>
      </c>
      <c r="F6447" s="2" t="s">
        <v>28050</v>
      </c>
      <c r="G6447" s="2" t="s">
        <v>3015</v>
      </c>
      <c r="H6447" s="2" t="s">
        <v>43775</v>
      </c>
      <c r="I6447" s="2">
        <v>6154644645</v>
      </c>
      <c r="J6447" s="3" t="s">
        <v>43776</v>
      </c>
      <c r="K6447" s="4">
        <v>44700</v>
      </c>
      <c r="L6447" s="3" t="s">
        <v>31360</v>
      </c>
    </row>
    <row r="6448" spans="1:12" x14ac:dyDescent="0.2">
      <c r="A6448" s="1">
        <v>6447</v>
      </c>
      <c r="B6448" s="2" t="s">
        <v>43777</v>
      </c>
      <c r="C6448" s="2" t="s">
        <v>1953</v>
      </c>
      <c r="D6448" s="2" t="s">
        <v>11323</v>
      </c>
      <c r="E6448" s="2" t="s">
        <v>43778</v>
      </c>
      <c r="F6448" s="2" t="s">
        <v>43779</v>
      </c>
      <c r="G6448" s="2" t="s">
        <v>369</v>
      </c>
      <c r="H6448" s="2" t="s">
        <v>43780</v>
      </c>
      <c r="I6448" s="2" t="s">
        <v>43781</v>
      </c>
      <c r="J6448" s="3" t="s">
        <v>43782</v>
      </c>
      <c r="K6448" s="4">
        <v>44223</v>
      </c>
      <c r="L6448" s="3" t="s">
        <v>43783</v>
      </c>
    </row>
    <row r="6449" spans="1:12" x14ac:dyDescent="0.2">
      <c r="A6449" s="1">
        <v>6448</v>
      </c>
      <c r="B6449" s="2" t="s">
        <v>43784</v>
      </c>
      <c r="C6449" s="2" t="s">
        <v>7474</v>
      </c>
      <c r="D6449" s="2" t="s">
        <v>8711</v>
      </c>
      <c r="E6449" s="2" t="s">
        <v>43785</v>
      </c>
      <c r="F6449" s="2" t="s">
        <v>43786</v>
      </c>
      <c r="G6449" s="2" t="s">
        <v>3524</v>
      </c>
      <c r="H6449" s="2" t="s">
        <v>43787</v>
      </c>
      <c r="I6449" s="2" t="s">
        <v>43788</v>
      </c>
      <c r="J6449" s="3" t="s">
        <v>43789</v>
      </c>
      <c r="K6449" s="4">
        <v>44471</v>
      </c>
      <c r="L6449" s="3" t="s">
        <v>43790</v>
      </c>
    </row>
    <row r="6450" spans="1:12" x14ac:dyDescent="0.2">
      <c r="A6450" s="1">
        <v>6449</v>
      </c>
      <c r="B6450" s="2" t="s">
        <v>43791</v>
      </c>
      <c r="C6450" s="2" t="s">
        <v>4654</v>
      </c>
      <c r="D6450" s="2" t="s">
        <v>3277</v>
      </c>
      <c r="E6450" s="2" t="s">
        <v>43792</v>
      </c>
      <c r="F6450" s="2" t="s">
        <v>43793</v>
      </c>
      <c r="G6450" s="2" t="s">
        <v>1213</v>
      </c>
      <c r="H6450" s="2" t="s">
        <v>43794</v>
      </c>
      <c r="I6450" s="2" t="s">
        <v>43795</v>
      </c>
      <c r="J6450" s="3" t="s">
        <v>43796</v>
      </c>
      <c r="K6450" s="4">
        <v>43906</v>
      </c>
      <c r="L6450" s="3" t="s">
        <v>32006</v>
      </c>
    </row>
    <row r="6451" spans="1:12" x14ac:dyDescent="0.2">
      <c r="A6451" s="1">
        <v>6450</v>
      </c>
      <c r="B6451" s="2" t="s">
        <v>43797</v>
      </c>
      <c r="C6451" s="2" t="s">
        <v>2132</v>
      </c>
      <c r="D6451" s="2" t="s">
        <v>6103</v>
      </c>
      <c r="E6451" s="2" t="s">
        <v>43798</v>
      </c>
      <c r="F6451" s="2" t="s">
        <v>43799</v>
      </c>
      <c r="G6451" s="2" t="s">
        <v>1148</v>
      </c>
      <c r="H6451" s="2" t="s">
        <v>43800</v>
      </c>
      <c r="I6451" s="2" t="s">
        <v>43801</v>
      </c>
      <c r="J6451" s="3" t="s">
        <v>43802</v>
      </c>
      <c r="K6451" s="4">
        <v>44639</v>
      </c>
      <c r="L6451" s="3" t="s">
        <v>43803</v>
      </c>
    </row>
    <row r="6452" spans="1:12" x14ac:dyDescent="0.2">
      <c r="A6452" s="1">
        <v>6451</v>
      </c>
      <c r="B6452" s="2" t="s">
        <v>43804</v>
      </c>
      <c r="C6452" s="2" t="s">
        <v>1313</v>
      </c>
      <c r="D6452" s="2" t="s">
        <v>6087</v>
      </c>
      <c r="E6452" s="2" t="s">
        <v>43805</v>
      </c>
      <c r="F6452" s="2" t="s">
        <v>43806</v>
      </c>
      <c r="G6452" s="2" t="s">
        <v>171</v>
      </c>
      <c r="H6452" s="2" t="s">
        <v>43807</v>
      </c>
      <c r="I6452" s="2">
        <f>1-929-272-3749</f>
        <v>-4949</v>
      </c>
      <c r="J6452" s="3" t="s">
        <v>43808</v>
      </c>
      <c r="K6452" s="4">
        <v>44661</v>
      </c>
      <c r="L6452" s="3" t="s">
        <v>6629</v>
      </c>
    </row>
    <row r="6453" spans="1:12" x14ac:dyDescent="0.2">
      <c r="A6453" s="1">
        <v>6452</v>
      </c>
      <c r="B6453" s="2" t="s">
        <v>43809</v>
      </c>
      <c r="C6453" s="2" t="s">
        <v>1826</v>
      </c>
      <c r="D6453" s="2" t="s">
        <v>4591</v>
      </c>
      <c r="E6453" s="2" t="s">
        <v>43810</v>
      </c>
      <c r="F6453" s="2" t="s">
        <v>10175</v>
      </c>
      <c r="G6453" s="2" t="s">
        <v>1837</v>
      </c>
      <c r="H6453" s="2" t="s">
        <v>43811</v>
      </c>
      <c r="I6453" s="2">
        <f>1-942-436-3695</f>
        <v>-5072</v>
      </c>
      <c r="J6453" s="3" t="s">
        <v>43812</v>
      </c>
      <c r="K6453" s="4">
        <v>44564</v>
      </c>
      <c r="L6453" s="3" t="s">
        <v>43813</v>
      </c>
    </row>
    <row r="6454" spans="1:12" x14ac:dyDescent="0.2">
      <c r="A6454" s="1">
        <v>6453</v>
      </c>
      <c r="B6454" s="2" t="s">
        <v>43814</v>
      </c>
      <c r="C6454" s="2" t="s">
        <v>3920</v>
      </c>
      <c r="D6454" s="2" t="s">
        <v>14</v>
      </c>
      <c r="E6454" s="2" t="s">
        <v>43815</v>
      </c>
      <c r="F6454" s="2" t="s">
        <v>43816</v>
      </c>
      <c r="G6454" s="2" t="s">
        <v>1058</v>
      </c>
      <c r="H6454" s="2" t="s">
        <v>43817</v>
      </c>
      <c r="I6454" s="2" t="s">
        <v>43818</v>
      </c>
      <c r="J6454" s="3" t="s">
        <v>43819</v>
      </c>
      <c r="K6454" s="4">
        <v>43940</v>
      </c>
      <c r="L6454" s="3" t="s">
        <v>43820</v>
      </c>
    </row>
    <row r="6455" spans="1:12" x14ac:dyDescent="0.2">
      <c r="A6455" s="1">
        <v>6454</v>
      </c>
      <c r="B6455" s="2" t="s">
        <v>43821</v>
      </c>
      <c r="C6455" s="2" t="s">
        <v>4923</v>
      </c>
      <c r="D6455" s="2" t="s">
        <v>4271</v>
      </c>
      <c r="E6455" s="2" t="s">
        <v>43822</v>
      </c>
      <c r="F6455" s="2" t="s">
        <v>43823</v>
      </c>
      <c r="G6455" s="2" t="s">
        <v>6506</v>
      </c>
      <c r="H6455" s="2">
        <v>6755654179</v>
      </c>
      <c r="I6455" s="2" t="s">
        <v>43824</v>
      </c>
      <c r="J6455" s="3" t="s">
        <v>43825</v>
      </c>
      <c r="K6455" s="4">
        <v>44565</v>
      </c>
      <c r="L6455" s="3" t="s">
        <v>43826</v>
      </c>
    </row>
    <row r="6456" spans="1:12" x14ac:dyDescent="0.2">
      <c r="A6456" s="1">
        <v>6455</v>
      </c>
      <c r="B6456" s="2" t="s">
        <v>43827</v>
      </c>
      <c r="C6456" s="2" t="s">
        <v>17315</v>
      </c>
      <c r="D6456" s="2" t="s">
        <v>9228</v>
      </c>
      <c r="E6456" s="2" t="s">
        <v>43828</v>
      </c>
      <c r="F6456" s="2" t="s">
        <v>43829</v>
      </c>
      <c r="G6456" s="2" t="s">
        <v>1168</v>
      </c>
      <c r="H6456" s="2" t="s">
        <v>43830</v>
      </c>
      <c r="I6456" s="2" t="s">
        <v>43831</v>
      </c>
      <c r="J6456" s="3" t="s">
        <v>43832</v>
      </c>
      <c r="K6456" s="4">
        <v>44436</v>
      </c>
      <c r="L6456" s="3" t="s">
        <v>43833</v>
      </c>
    </row>
    <row r="6457" spans="1:12" x14ac:dyDescent="0.2">
      <c r="A6457" s="1">
        <v>6456</v>
      </c>
      <c r="B6457" s="2" t="s">
        <v>43834</v>
      </c>
      <c r="C6457" s="2" t="s">
        <v>7608</v>
      </c>
      <c r="D6457" s="2" t="s">
        <v>10586</v>
      </c>
      <c r="E6457" s="2" t="s">
        <v>39133</v>
      </c>
      <c r="F6457" s="2" t="s">
        <v>43835</v>
      </c>
      <c r="G6457" s="2" t="s">
        <v>1078</v>
      </c>
      <c r="H6457" s="2" t="s">
        <v>43836</v>
      </c>
      <c r="I6457" s="2">
        <v>7814195163</v>
      </c>
      <c r="J6457" s="3" t="s">
        <v>43837</v>
      </c>
      <c r="K6457" s="4">
        <v>43965</v>
      </c>
      <c r="L6457" s="3" t="s">
        <v>20626</v>
      </c>
    </row>
    <row r="6458" spans="1:12" x14ac:dyDescent="0.2">
      <c r="A6458" s="1">
        <v>6457</v>
      </c>
      <c r="B6458" s="2" t="s">
        <v>43838</v>
      </c>
      <c r="C6458" s="2" t="s">
        <v>6615</v>
      </c>
      <c r="D6458" s="2" t="s">
        <v>13386</v>
      </c>
      <c r="E6458" s="2" t="s">
        <v>43839</v>
      </c>
      <c r="F6458" s="2" t="s">
        <v>17650</v>
      </c>
      <c r="G6458" s="2" t="s">
        <v>117</v>
      </c>
      <c r="H6458" s="2">
        <v>1915035103</v>
      </c>
      <c r="I6458" s="2" t="s">
        <v>43840</v>
      </c>
      <c r="J6458" s="3" t="s">
        <v>43841</v>
      </c>
      <c r="K6458" s="4">
        <v>44516</v>
      </c>
      <c r="L6458" s="3" t="s">
        <v>43842</v>
      </c>
    </row>
    <row r="6459" spans="1:12" x14ac:dyDescent="0.2">
      <c r="A6459" s="1">
        <v>6458</v>
      </c>
      <c r="B6459" s="2" t="s">
        <v>43843</v>
      </c>
      <c r="C6459" s="2" t="s">
        <v>3221</v>
      </c>
      <c r="D6459" s="2" t="s">
        <v>1897</v>
      </c>
      <c r="E6459" s="2" t="s">
        <v>43844</v>
      </c>
      <c r="F6459" s="2" t="s">
        <v>26408</v>
      </c>
      <c r="G6459" s="2" t="s">
        <v>2048</v>
      </c>
      <c r="H6459" s="2" t="s">
        <v>43845</v>
      </c>
      <c r="I6459" s="2" t="s">
        <v>43846</v>
      </c>
      <c r="J6459" s="3" t="s">
        <v>43847</v>
      </c>
      <c r="K6459" s="4">
        <v>44193</v>
      </c>
      <c r="L6459" s="3" t="s">
        <v>43848</v>
      </c>
    </row>
    <row r="6460" spans="1:12" x14ac:dyDescent="0.2">
      <c r="A6460" s="1">
        <v>6459</v>
      </c>
      <c r="B6460" s="2" t="s">
        <v>43849</v>
      </c>
      <c r="C6460" s="2" t="s">
        <v>5608</v>
      </c>
      <c r="D6460" s="2" t="s">
        <v>9041</v>
      </c>
      <c r="E6460" s="2" t="s">
        <v>43850</v>
      </c>
      <c r="F6460" s="2" t="s">
        <v>43851</v>
      </c>
      <c r="G6460" s="2" t="s">
        <v>1506</v>
      </c>
      <c r="H6460" s="2" t="s">
        <v>43852</v>
      </c>
      <c r="I6460" s="2" t="s">
        <v>43853</v>
      </c>
      <c r="J6460" s="3" t="s">
        <v>43854</v>
      </c>
      <c r="K6460" s="4">
        <v>44438</v>
      </c>
      <c r="L6460" s="3" t="s">
        <v>43855</v>
      </c>
    </row>
    <row r="6461" spans="1:12" x14ac:dyDescent="0.2">
      <c r="A6461" s="1">
        <v>6460</v>
      </c>
      <c r="B6461" s="2" t="s">
        <v>43856</v>
      </c>
      <c r="C6461" s="2" t="s">
        <v>5251</v>
      </c>
      <c r="D6461" s="2" t="s">
        <v>5130</v>
      </c>
      <c r="E6461" s="2" t="s">
        <v>43857</v>
      </c>
      <c r="F6461" s="2" t="s">
        <v>43858</v>
      </c>
      <c r="G6461" s="2" t="s">
        <v>3524</v>
      </c>
      <c r="H6461" s="2" t="s">
        <v>43859</v>
      </c>
      <c r="I6461" s="2" t="s">
        <v>43860</v>
      </c>
      <c r="J6461" s="3" t="s">
        <v>43861</v>
      </c>
      <c r="K6461" s="4">
        <v>44618</v>
      </c>
      <c r="L6461" s="3" t="s">
        <v>43862</v>
      </c>
    </row>
    <row r="6462" spans="1:12" x14ac:dyDescent="0.2">
      <c r="A6462" s="1">
        <v>6461</v>
      </c>
      <c r="B6462" s="2" t="s">
        <v>43863</v>
      </c>
      <c r="C6462" s="2" t="s">
        <v>2269</v>
      </c>
      <c r="D6462" s="2" t="s">
        <v>1343</v>
      </c>
      <c r="E6462" s="2" t="s">
        <v>43864</v>
      </c>
      <c r="F6462" s="2" t="s">
        <v>35276</v>
      </c>
      <c r="G6462" s="2" t="s">
        <v>3808</v>
      </c>
      <c r="H6462" s="2" t="s">
        <v>43865</v>
      </c>
      <c r="I6462" s="2">
        <v>342930040</v>
      </c>
      <c r="J6462" s="3" t="s">
        <v>43866</v>
      </c>
      <c r="K6462" s="4">
        <v>44613</v>
      </c>
      <c r="L6462" s="3" t="s">
        <v>43867</v>
      </c>
    </row>
    <row r="6463" spans="1:12" x14ac:dyDescent="0.2">
      <c r="A6463" s="1">
        <v>6462</v>
      </c>
      <c r="B6463" s="2" t="s">
        <v>43868</v>
      </c>
      <c r="C6463" s="2" t="s">
        <v>878</v>
      </c>
      <c r="D6463" s="2" t="s">
        <v>6828</v>
      </c>
      <c r="E6463" s="2" t="s">
        <v>43869</v>
      </c>
      <c r="F6463" s="2" t="s">
        <v>43870</v>
      </c>
      <c r="G6463" s="2" t="s">
        <v>227</v>
      </c>
      <c r="H6463" s="2" t="s">
        <v>43871</v>
      </c>
      <c r="I6463" s="2" t="s">
        <v>43872</v>
      </c>
      <c r="J6463" s="3" t="s">
        <v>43873</v>
      </c>
      <c r="K6463" s="4">
        <v>44478</v>
      </c>
      <c r="L6463" s="3" t="s">
        <v>43874</v>
      </c>
    </row>
    <row r="6464" spans="1:12" x14ac:dyDescent="0.2">
      <c r="A6464" s="1">
        <v>6463</v>
      </c>
      <c r="B6464" s="2" t="s">
        <v>43875</v>
      </c>
      <c r="C6464" s="2" t="s">
        <v>1174</v>
      </c>
      <c r="D6464" s="2" t="s">
        <v>1753</v>
      </c>
      <c r="E6464" s="2" t="s">
        <v>43876</v>
      </c>
      <c r="F6464" s="2" t="s">
        <v>43877</v>
      </c>
      <c r="G6464" s="2" t="s">
        <v>2918</v>
      </c>
      <c r="H6464" s="2" t="s">
        <v>43878</v>
      </c>
      <c r="I6464" s="2" t="s">
        <v>43879</v>
      </c>
      <c r="J6464" s="3" t="s">
        <v>43880</v>
      </c>
      <c r="K6464" s="4">
        <v>43889</v>
      </c>
      <c r="L6464" s="3" t="s">
        <v>43881</v>
      </c>
    </row>
    <row r="6465" spans="1:12" x14ac:dyDescent="0.2">
      <c r="A6465" s="1">
        <v>6464</v>
      </c>
      <c r="B6465" s="2" t="s">
        <v>43882</v>
      </c>
      <c r="C6465" s="2" t="s">
        <v>121</v>
      </c>
      <c r="D6465" s="2" t="s">
        <v>1644</v>
      </c>
      <c r="E6465" s="2" t="s">
        <v>43883</v>
      </c>
      <c r="F6465" s="2" t="s">
        <v>38821</v>
      </c>
      <c r="G6465" s="2" t="s">
        <v>369</v>
      </c>
      <c r="H6465" s="2" t="s">
        <v>43884</v>
      </c>
      <c r="I6465" s="2" t="s">
        <v>43885</v>
      </c>
      <c r="J6465" s="3" t="s">
        <v>43886</v>
      </c>
      <c r="K6465" s="4">
        <v>44491</v>
      </c>
      <c r="L6465" s="3" t="s">
        <v>43887</v>
      </c>
    </row>
    <row r="6466" spans="1:12" x14ac:dyDescent="0.2">
      <c r="A6466" s="1">
        <v>6465</v>
      </c>
      <c r="B6466" s="2" t="s">
        <v>43888</v>
      </c>
      <c r="C6466" s="2" t="s">
        <v>3268</v>
      </c>
      <c r="D6466" s="2" t="s">
        <v>2323</v>
      </c>
      <c r="E6466" s="2" t="s">
        <v>43889</v>
      </c>
      <c r="F6466" s="2" t="s">
        <v>43890</v>
      </c>
      <c r="G6466" s="2" t="s">
        <v>293</v>
      </c>
      <c r="H6466" s="2" t="s">
        <v>43891</v>
      </c>
      <c r="I6466" s="2" t="s">
        <v>43892</v>
      </c>
      <c r="J6466" s="3" t="s">
        <v>43893</v>
      </c>
      <c r="K6466" s="4">
        <v>43887</v>
      </c>
      <c r="L6466" s="3" t="s">
        <v>12666</v>
      </c>
    </row>
    <row r="6467" spans="1:12" x14ac:dyDescent="0.2">
      <c r="A6467" s="1">
        <v>6466</v>
      </c>
      <c r="B6467" s="2" t="s">
        <v>43894</v>
      </c>
      <c r="C6467" s="2" t="s">
        <v>1164</v>
      </c>
      <c r="D6467" s="2" t="s">
        <v>425</v>
      </c>
      <c r="E6467" s="2" t="s">
        <v>43895</v>
      </c>
      <c r="F6467" s="2" t="s">
        <v>43896</v>
      </c>
      <c r="G6467" s="2" t="s">
        <v>626</v>
      </c>
      <c r="H6467" s="2">
        <v>552779368</v>
      </c>
      <c r="I6467" s="2" t="s">
        <v>43897</v>
      </c>
      <c r="J6467" s="3" t="s">
        <v>43898</v>
      </c>
      <c r="K6467" s="4">
        <v>43893</v>
      </c>
      <c r="L6467" s="3" t="s">
        <v>8709</v>
      </c>
    </row>
    <row r="6468" spans="1:12" x14ac:dyDescent="0.2">
      <c r="A6468" s="1">
        <v>6467</v>
      </c>
      <c r="B6468" s="2" t="s">
        <v>43899</v>
      </c>
      <c r="C6468" s="2" t="s">
        <v>2924</v>
      </c>
      <c r="D6468" s="2" t="s">
        <v>14</v>
      </c>
      <c r="E6468" s="2" t="s">
        <v>43900</v>
      </c>
      <c r="F6468" s="2" t="s">
        <v>43901</v>
      </c>
      <c r="G6468" s="2" t="s">
        <v>892</v>
      </c>
      <c r="H6468" s="2" t="s">
        <v>43902</v>
      </c>
      <c r="I6468" s="2" t="s">
        <v>43903</v>
      </c>
      <c r="J6468" s="3" t="s">
        <v>43904</v>
      </c>
      <c r="K6468" s="4">
        <v>44541</v>
      </c>
      <c r="L6468" s="3" t="s">
        <v>43905</v>
      </c>
    </row>
    <row r="6469" spans="1:12" x14ac:dyDescent="0.2">
      <c r="A6469" s="1">
        <v>6468</v>
      </c>
      <c r="B6469" s="2" t="s">
        <v>43906</v>
      </c>
      <c r="C6469" s="2" t="s">
        <v>1689</v>
      </c>
      <c r="D6469" s="2" t="s">
        <v>9375</v>
      </c>
      <c r="E6469" s="2" t="s">
        <v>43907</v>
      </c>
      <c r="F6469" s="2" t="s">
        <v>40396</v>
      </c>
      <c r="G6469" s="2" t="s">
        <v>283</v>
      </c>
      <c r="H6469" s="2" t="s">
        <v>43908</v>
      </c>
      <c r="I6469" s="2">
        <f>1-108-538-6816</f>
        <v>-7461</v>
      </c>
      <c r="J6469" s="3" t="s">
        <v>43909</v>
      </c>
      <c r="K6469" s="4">
        <v>44173</v>
      </c>
      <c r="L6469" s="3" t="s">
        <v>43910</v>
      </c>
    </row>
    <row r="6470" spans="1:12" x14ac:dyDescent="0.2">
      <c r="A6470" s="1">
        <v>6469</v>
      </c>
      <c r="B6470" s="2" t="s">
        <v>43911</v>
      </c>
      <c r="C6470" s="2" t="s">
        <v>3877</v>
      </c>
      <c r="D6470" s="2" t="s">
        <v>2205</v>
      </c>
      <c r="E6470" s="2" t="s">
        <v>43912</v>
      </c>
      <c r="F6470" s="2" t="s">
        <v>19641</v>
      </c>
      <c r="G6470" s="2" t="s">
        <v>796</v>
      </c>
      <c r="H6470" s="2">
        <v>1296671689</v>
      </c>
      <c r="I6470" s="2" t="s">
        <v>43913</v>
      </c>
      <c r="J6470" s="3" t="s">
        <v>43914</v>
      </c>
      <c r="K6470" s="4">
        <v>44275</v>
      </c>
      <c r="L6470" s="3" t="s">
        <v>43915</v>
      </c>
    </row>
    <row r="6471" spans="1:12" x14ac:dyDescent="0.2">
      <c r="A6471" s="1">
        <v>6470</v>
      </c>
      <c r="B6471" s="2" t="s">
        <v>43916</v>
      </c>
      <c r="C6471" s="2" t="s">
        <v>10068</v>
      </c>
      <c r="D6471" s="2" t="s">
        <v>336</v>
      </c>
      <c r="E6471" s="2" t="s">
        <v>43917</v>
      </c>
      <c r="F6471" s="2" t="s">
        <v>43918</v>
      </c>
      <c r="G6471" s="2" t="s">
        <v>1389</v>
      </c>
      <c r="H6471" s="2" t="s">
        <v>43919</v>
      </c>
      <c r="I6471" s="2" t="s">
        <v>43920</v>
      </c>
      <c r="J6471" s="3" t="s">
        <v>43921</v>
      </c>
      <c r="K6471" s="4">
        <v>44143</v>
      </c>
      <c r="L6471" s="3" t="s">
        <v>43922</v>
      </c>
    </row>
    <row r="6472" spans="1:12" x14ac:dyDescent="0.2">
      <c r="A6472" s="1">
        <v>6471</v>
      </c>
      <c r="B6472" s="2" t="s">
        <v>43923</v>
      </c>
      <c r="C6472" s="2" t="s">
        <v>6836</v>
      </c>
      <c r="D6472" s="2" t="s">
        <v>1426</v>
      </c>
      <c r="E6472" s="2" t="s">
        <v>43924</v>
      </c>
      <c r="F6472" s="2" t="s">
        <v>43925</v>
      </c>
      <c r="G6472" s="2" t="s">
        <v>2918</v>
      </c>
      <c r="H6472" s="2" t="s">
        <v>43926</v>
      </c>
      <c r="I6472" s="2">
        <f>1-210-604-9989</f>
        <v>-10802</v>
      </c>
      <c r="J6472" s="3" t="s">
        <v>43927</v>
      </c>
      <c r="K6472" s="4">
        <v>44537</v>
      </c>
      <c r="L6472" s="3" t="s">
        <v>43928</v>
      </c>
    </row>
    <row r="6473" spans="1:12" x14ac:dyDescent="0.2">
      <c r="A6473" s="1">
        <v>6472</v>
      </c>
      <c r="B6473" s="2" t="s">
        <v>43929</v>
      </c>
      <c r="C6473" s="2" t="s">
        <v>4711</v>
      </c>
      <c r="D6473" s="2" t="s">
        <v>12393</v>
      </c>
      <c r="E6473" s="2" t="s">
        <v>43930</v>
      </c>
      <c r="F6473" s="2" t="s">
        <v>43931</v>
      </c>
      <c r="G6473" s="2" t="s">
        <v>635</v>
      </c>
      <c r="H6473" s="2" t="s">
        <v>43932</v>
      </c>
      <c r="I6473" s="2" t="s">
        <v>43933</v>
      </c>
      <c r="J6473" s="3" t="s">
        <v>43934</v>
      </c>
      <c r="K6473" s="4">
        <v>44447</v>
      </c>
      <c r="L6473" s="3" t="s">
        <v>43935</v>
      </c>
    </row>
    <row r="6474" spans="1:12" x14ac:dyDescent="0.2">
      <c r="A6474" s="1">
        <v>6473</v>
      </c>
      <c r="B6474" s="2" t="s">
        <v>43936</v>
      </c>
      <c r="C6474" s="2" t="s">
        <v>1978</v>
      </c>
      <c r="D6474" s="2" t="s">
        <v>7497</v>
      </c>
      <c r="E6474" s="2" t="s">
        <v>43937</v>
      </c>
      <c r="F6474" s="2" t="s">
        <v>10260</v>
      </c>
      <c r="G6474" s="2" t="s">
        <v>7163</v>
      </c>
      <c r="H6474" s="2">
        <v>5844265679</v>
      </c>
      <c r="I6474" s="2" t="s">
        <v>43938</v>
      </c>
      <c r="J6474" s="3" t="s">
        <v>43939</v>
      </c>
      <c r="K6474" s="4">
        <v>44407</v>
      </c>
      <c r="L6474" s="3" t="s">
        <v>43940</v>
      </c>
    </row>
    <row r="6475" spans="1:12" x14ac:dyDescent="0.2">
      <c r="A6475" s="1">
        <v>6474</v>
      </c>
      <c r="B6475" s="2" t="s">
        <v>43941</v>
      </c>
      <c r="C6475" s="2" t="s">
        <v>365</v>
      </c>
      <c r="D6475" s="2" t="s">
        <v>1002</v>
      </c>
      <c r="E6475" s="2" t="s">
        <v>17560</v>
      </c>
      <c r="F6475" s="2" t="s">
        <v>31071</v>
      </c>
      <c r="G6475" s="2" t="s">
        <v>4698</v>
      </c>
      <c r="H6475" s="2" t="s">
        <v>43942</v>
      </c>
      <c r="I6475" s="2" t="s">
        <v>43943</v>
      </c>
      <c r="J6475" s="3" t="s">
        <v>43944</v>
      </c>
      <c r="K6475" s="4">
        <v>43975</v>
      </c>
      <c r="L6475" s="3" t="s">
        <v>1243</v>
      </c>
    </row>
    <row r="6476" spans="1:12" x14ac:dyDescent="0.2">
      <c r="A6476" s="1">
        <v>6475</v>
      </c>
      <c r="B6476" s="2" t="s">
        <v>43945</v>
      </c>
      <c r="C6476" s="2" t="s">
        <v>15535</v>
      </c>
      <c r="D6476" s="2" t="s">
        <v>2048</v>
      </c>
      <c r="E6476" s="2" t="s">
        <v>43946</v>
      </c>
      <c r="F6476" s="2" t="s">
        <v>43947</v>
      </c>
      <c r="G6476" s="2" t="s">
        <v>4545</v>
      </c>
      <c r="H6476" s="2">
        <v>3083702586</v>
      </c>
      <c r="I6476" s="2" t="s">
        <v>43948</v>
      </c>
      <c r="J6476" s="3" t="s">
        <v>43949</v>
      </c>
      <c r="K6476" s="4">
        <v>44200</v>
      </c>
      <c r="L6476" s="3" t="s">
        <v>43950</v>
      </c>
    </row>
    <row r="6477" spans="1:12" x14ac:dyDescent="0.2">
      <c r="A6477" s="1">
        <v>6476</v>
      </c>
      <c r="B6477" s="2" t="s">
        <v>43951</v>
      </c>
      <c r="C6477" s="2" t="s">
        <v>6518</v>
      </c>
      <c r="D6477" s="2" t="s">
        <v>5062</v>
      </c>
      <c r="E6477" s="2" t="s">
        <v>43952</v>
      </c>
      <c r="F6477" s="2" t="s">
        <v>43953</v>
      </c>
      <c r="G6477" s="2" t="s">
        <v>5041</v>
      </c>
      <c r="H6477" s="2" t="s">
        <v>43954</v>
      </c>
      <c r="I6477" s="2" t="s">
        <v>43955</v>
      </c>
      <c r="J6477" s="3" t="s">
        <v>43956</v>
      </c>
      <c r="K6477" s="4">
        <v>44284</v>
      </c>
      <c r="L6477" s="3" t="s">
        <v>22700</v>
      </c>
    </row>
    <row r="6478" spans="1:12" x14ac:dyDescent="0.2">
      <c r="A6478" s="1">
        <v>6477</v>
      </c>
      <c r="B6478" s="2" t="s">
        <v>43957</v>
      </c>
      <c r="C6478" s="2" t="s">
        <v>1495</v>
      </c>
      <c r="D6478" s="2" t="s">
        <v>1343</v>
      </c>
      <c r="E6478" s="2" t="s">
        <v>9591</v>
      </c>
      <c r="F6478" s="2" t="s">
        <v>22419</v>
      </c>
      <c r="G6478" s="2" t="s">
        <v>17591</v>
      </c>
      <c r="H6478" s="2" t="s">
        <v>43958</v>
      </c>
      <c r="I6478" s="2">
        <v>2482136336</v>
      </c>
      <c r="J6478" s="3" t="s">
        <v>43959</v>
      </c>
      <c r="K6478" s="4">
        <v>44622</v>
      </c>
      <c r="L6478" s="3" t="s">
        <v>43960</v>
      </c>
    </row>
    <row r="6479" spans="1:12" x14ac:dyDescent="0.2">
      <c r="A6479" s="1">
        <v>6478</v>
      </c>
      <c r="B6479" s="2" t="s">
        <v>43961</v>
      </c>
      <c r="C6479" s="2" t="s">
        <v>1938</v>
      </c>
      <c r="D6479" s="2" t="s">
        <v>2451</v>
      </c>
      <c r="E6479" s="2" t="s">
        <v>43962</v>
      </c>
      <c r="F6479" s="2" t="s">
        <v>43963</v>
      </c>
      <c r="G6479" s="2" t="s">
        <v>1882</v>
      </c>
      <c r="H6479" s="2">
        <f>1-743-734-3485</f>
        <v>-4961</v>
      </c>
      <c r="I6479" s="2" t="s">
        <v>43964</v>
      </c>
      <c r="J6479" s="3" t="s">
        <v>43965</v>
      </c>
      <c r="K6479" s="4">
        <v>44425</v>
      </c>
      <c r="L6479" s="3" t="s">
        <v>43966</v>
      </c>
    </row>
    <row r="6480" spans="1:12" x14ac:dyDescent="0.2">
      <c r="A6480" s="1">
        <v>6479</v>
      </c>
      <c r="B6480" s="2" t="s">
        <v>43967</v>
      </c>
      <c r="C6480" s="2" t="s">
        <v>4048</v>
      </c>
      <c r="D6480" s="2" t="s">
        <v>595</v>
      </c>
      <c r="E6480" s="2" t="s">
        <v>43968</v>
      </c>
      <c r="F6480" s="2" t="s">
        <v>43969</v>
      </c>
      <c r="G6480" s="2" t="s">
        <v>171</v>
      </c>
      <c r="H6480" s="2" t="s">
        <v>43970</v>
      </c>
      <c r="I6480" s="2" t="s">
        <v>43971</v>
      </c>
      <c r="J6480" s="3" t="s">
        <v>43972</v>
      </c>
      <c r="K6480" s="4">
        <v>44710</v>
      </c>
      <c r="L6480" s="3" t="s">
        <v>43973</v>
      </c>
    </row>
    <row r="6481" spans="1:12" x14ac:dyDescent="0.2">
      <c r="A6481" s="1">
        <v>6480</v>
      </c>
      <c r="B6481" s="2" t="s">
        <v>43974</v>
      </c>
      <c r="C6481" s="2" t="s">
        <v>8253</v>
      </c>
      <c r="D6481" s="2" t="s">
        <v>1496</v>
      </c>
      <c r="E6481" s="2" t="s">
        <v>43975</v>
      </c>
      <c r="F6481" s="2" t="s">
        <v>43976</v>
      </c>
      <c r="G6481" s="2" t="s">
        <v>1637</v>
      </c>
      <c r="H6481" s="2" t="s">
        <v>43977</v>
      </c>
      <c r="I6481" s="2" t="s">
        <v>43978</v>
      </c>
      <c r="J6481" s="3" t="s">
        <v>43979</v>
      </c>
      <c r="K6481" s="4">
        <v>44391</v>
      </c>
      <c r="L6481" s="3" t="s">
        <v>43980</v>
      </c>
    </row>
    <row r="6482" spans="1:12" x14ac:dyDescent="0.2">
      <c r="A6482" s="1">
        <v>6481</v>
      </c>
      <c r="B6482" s="2" t="s">
        <v>43981</v>
      </c>
      <c r="C6482" s="2" t="s">
        <v>7699</v>
      </c>
      <c r="D6482" s="2" t="s">
        <v>41</v>
      </c>
      <c r="E6482" s="2" t="s">
        <v>43982</v>
      </c>
      <c r="F6482" s="2" t="s">
        <v>43983</v>
      </c>
      <c r="G6482" s="2" t="s">
        <v>1195</v>
      </c>
      <c r="H6482" s="2">
        <v>6355115043</v>
      </c>
      <c r="I6482" s="2" t="s">
        <v>43984</v>
      </c>
      <c r="J6482" s="3" t="s">
        <v>43985</v>
      </c>
      <c r="K6482" s="4">
        <v>43960</v>
      </c>
      <c r="L6482" s="3" t="s">
        <v>17165</v>
      </c>
    </row>
    <row r="6483" spans="1:12" x14ac:dyDescent="0.2">
      <c r="A6483" s="1">
        <v>6482</v>
      </c>
      <c r="B6483" s="2" t="s">
        <v>43986</v>
      </c>
      <c r="C6483" s="2" t="s">
        <v>7018</v>
      </c>
      <c r="D6483" s="2" t="s">
        <v>4551</v>
      </c>
      <c r="E6483" s="2" t="s">
        <v>43987</v>
      </c>
      <c r="F6483" s="2" t="s">
        <v>43988</v>
      </c>
      <c r="G6483" s="2" t="s">
        <v>1231</v>
      </c>
      <c r="H6483" s="2" t="s">
        <v>43989</v>
      </c>
      <c r="I6483" s="2">
        <v>6401499215</v>
      </c>
      <c r="J6483" s="3" t="s">
        <v>43990</v>
      </c>
      <c r="K6483" s="4">
        <v>43933</v>
      </c>
      <c r="L6483" s="3" t="s">
        <v>3547</v>
      </c>
    </row>
    <row r="6484" spans="1:12" x14ac:dyDescent="0.2">
      <c r="A6484" s="1">
        <v>6483</v>
      </c>
      <c r="B6484" s="2" t="s">
        <v>43991</v>
      </c>
      <c r="C6484" s="2" t="s">
        <v>2425</v>
      </c>
      <c r="D6484" s="2" t="s">
        <v>879</v>
      </c>
      <c r="E6484" s="2" t="s">
        <v>43992</v>
      </c>
      <c r="F6484" s="2" t="s">
        <v>43993</v>
      </c>
      <c r="G6484" s="2" t="s">
        <v>6294</v>
      </c>
      <c r="H6484" s="2" t="s">
        <v>43994</v>
      </c>
      <c r="I6484" s="2" t="s">
        <v>43995</v>
      </c>
      <c r="J6484" s="3" t="s">
        <v>43996</v>
      </c>
      <c r="K6484" s="4">
        <v>44382</v>
      </c>
      <c r="L6484" s="3" t="s">
        <v>43997</v>
      </c>
    </row>
    <row r="6485" spans="1:12" x14ac:dyDescent="0.2">
      <c r="A6485" s="1">
        <v>6484</v>
      </c>
      <c r="B6485" s="2" t="s">
        <v>43998</v>
      </c>
      <c r="C6485" s="2" t="s">
        <v>6615</v>
      </c>
      <c r="D6485" s="2" t="s">
        <v>9375</v>
      </c>
      <c r="E6485" s="2" t="s">
        <v>43999</v>
      </c>
      <c r="F6485" s="2" t="s">
        <v>44000</v>
      </c>
      <c r="G6485" s="2" t="s">
        <v>3116</v>
      </c>
      <c r="H6485" s="2" t="s">
        <v>44001</v>
      </c>
      <c r="I6485" s="2" t="s">
        <v>44002</v>
      </c>
      <c r="J6485" s="3" t="s">
        <v>44003</v>
      </c>
      <c r="K6485" s="4">
        <v>44471</v>
      </c>
      <c r="L6485" s="3" t="s">
        <v>44004</v>
      </c>
    </row>
    <row r="6486" spans="1:12" x14ac:dyDescent="0.2">
      <c r="A6486" s="1">
        <v>6485</v>
      </c>
      <c r="B6486" s="2" t="s">
        <v>44005</v>
      </c>
      <c r="C6486" s="2" t="s">
        <v>953</v>
      </c>
      <c r="D6486" s="2" t="s">
        <v>4271</v>
      </c>
      <c r="E6486" s="2" t="s">
        <v>44006</v>
      </c>
      <c r="F6486" s="2" t="s">
        <v>44007</v>
      </c>
      <c r="G6486" s="2" t="s">
        <v>7639</v>
      </c>
      <c r="H6486" s="2" t="s">
        <v>44008</v>
      </c>
      <c r="I6486" s="2">
        <v>2032405207</v>
      </c>
      <c r="J6486" s="3" t="s">
        <v>44009</v>
      </c>
      <c r="K6486" s="4">
        <v>43831</v>
      </c>
      <c r="L6486" s="3" t="s">
        <v>44010</v>
      </c>
    </row>
    <row r="6487" spans="1:12" x14ac:dyDescent="0.2">
      <c r="A6487" s="1">
        <v>6486</v>
      </c>
      <c r="B6487" s="2" t="s">
        <v>44011</v>
      </c>
      <c r="C6487" s="2" t="s">
        <v>14603</v>
      </c>
      <c r="D6487" s="2" t="s">
        <v>33151</v>
      </c>
      <c r="E6487" s="2" t="s">
        <v>44012</v>
      </c>
      <c r="F6487" s="2" t="s">
        <v>44013</v>
      </c>
      <c r="G6487" s="2" t="s">
        <v>2653</v>
      </c>
      <c r="H6487" s="2" t="s">
        <v>44014</v>
      </c>
      <c r="I6487" s="2" t="s">
        <v>44015</v>
      </c>
      <c r="J6487" s="3" t="s">
        <v>44016</v>
      </c>
      <c r="K6487" s="4">
        <v>44637</v>
      </c>
      <c r="L6487" s="3" t="s">
        <v>20321</v>
      </c>
    </row>
    <row r="6488" spans="1:12" x14ac:dyDescent="0.2">
      <c r="A6488" s="1">
        <v>6487</v>
      </c>
      <c r="B6488" s="2" t="s">
        <v>44017</v>
      </c>
      <c r="C6488" s="2" t="s">
        <v>85</v>
      </c>
      <c r="D6488" s="2" t="s">
        <v>20384</v>
      </c>
      <c r="E6488" s="2" t="s">
        <v>44018</v>
      </c>
      <c r="F6488" s="2" t="s">
        <v>31941</v>
      </c>
      <c r="G6488" s="2" t="s">
        <v>540</v>
      </c>
      <c r="H6488" s="2" t="s">
        <v>44019</v>
      </c>
      <c r="I6488" s="2" t="s">
        <v>44020</v>
      </c>
      <c r="J6488" s="3" t="s">
        <v>44021</v>
      </c>
      <c r="K6488" s="4">
        <v>44633</v>
      </c>
      <c r="L6488" s="3" t="s">
        <v>44022</v>
      </c>
    </row>
    <row r="6489" spans="1:12" x14ac:dyDescent="0.2">
      <c r="A6489" s="1">
        <v>6488</v>
      </c>
      <c r="B6489" s="2" t="s">
        <v>44023</v>
      </c>
      <c r="C6489" s="2" t="s">
        <v>831</v>
      </c>
      <c r="D6489" s="2" t="s">
        <v>14659</v>
      </c>
      <c r="E6489" s="2" t="s">
        <v>44024</v>
      </c>
      <c r="F6489" s="2" t="s">
        <v>44025</v>
      </c>
      <c r="G6489" s="2" t="s">
        <v>835</v>
      </c>
      <c r="H6489" s="2" t="s">
        <v>44026</v>
      </c>
      <c r="I6489" s="2" t="s">
        <v>44027</v>
      </c>
      <c r="J6489" s="3" t="s">
        <v>44028</v>
      </c>
      <c r="K6489" s="4">
        <v>43922</v>
      </c>
      <c r="L6489" s="3" t="s">
        <v>44029</v>
      </c>
    </row>
    <row r="6490" spans="1:12" x14ac:dyDescent="0.2">
      <c r="A6490" s="1">
        <v>6489</v>
      </c>
      <c r="B6490" s="2" t="s">
        <v>44030</v>
      </c>
      <c r="C6490" s="2" t="s">
        <v>4467</v>
      </c>
      <c r="D6490" s="2" t="s">
        <v>2313</v>
      </c>
      <c r="E6490" s="2" t="s">
        <v>44031</v>
      </c>
      <c r="F6490" s="2" t="s">
        <v>44032</v>
      </c>
      <c r="G6490" s="2" t="s">
        <v>378</v>
      </c>
      <c r="H6490" s="2" t="s">
        <v>44033</v>
      </c>
      <c r="I6490" s="2" t="s">
        <v>44034</v>
      </c>
      <c r="J6490" s="3" t="s">
        <v>44035</v>
      </c>
      <c r="K6490" s="4">
        <v>44397</v>
      </c>
      <c r="L6490" s="3" t="s">
        <v>16862</v>
      </c>
    </row>
    <row r="6491" spans="1:12" x14ac:dyDescent="0.2">
      <c r="A6491" s="1">
        <v>6490</v>
      </c>
      <c r="B6491" s="2" t="s">
        <v>44036</v>
      </c>
      <c r="C6491" s="2" t="s">
        <v>12379</v>
      </c>
      <c r="D6491" s="2" t="s">
        <v>7153</v>
      </c>
      <c r="E6491" s="2" t="s">
        <v>44037</v>
      </c>
      <c r="F6491" s="2" t="s">
        <v>44038</v>
      </c>
      <c r="G6491" s="2" t="s">
        <v>976</v>
      </c>
      <c r="H6491" s="2" t="s">
        <v>44039</v>
      </c>
      <c r="I6491" s="2" t="s">
        <v>44040</v>
      </c>
      <c r="J6491" s="3" t="s">
        <v>44041</v>
      </c>
      <c r="K6491" s="4">
        <v>43952</v>
      </c>
      <c r="L6491" s="3" t="s">
        <v>44042</v>
      </c>
    </row>
    <row r="6492" spans="1:12" x14ac:dyDescent="0.2">
      <c r="A6492" s="1">
        <v>6491</v>
      </c>
      <c r="B6492" s="2" t="s">
        <v>44043</v>
      </c>
      <c r="C6492" s="2" t="s">
        <v>78</v>
      </c>
      <c r="D6492" s="2" t="s">
        <v>1164</v>
      </c>
      <c r="E6492" s="2" t="s">
        <v>44044</v>
      </c>
      <c r="F6492" s="2" t="s">
        <v>44045</v>
      </c>
      <c r="G6492" s="2" t="s">
        <v>3561</v>
      </c>
      <c r="H6492" s="2" t="s">
        <v>44046</v>
      </c>
      <c r="I6492" s="2" t="s">
        <v>44047</v>
      </c>
      <c r="J6492" s="3" t="s">
        <v>44048</v>
      </c>
      <c r="K6492" s="4">
        <v>44175</v>
      </c>
      <c r="L6492" s="3" t="s">
        <v>44049</v>
      </c>
    </row>
    <row r="6493" spans="1:12" x14ac:dyDescent="0.2">
      <c r="A6493" s="1">
        <v>6492</v>
      </c>
      <c r="B6493" s="2" t="s">
        <v>44050</v>
      </c>
      <c r="C6493" s="2" t="s">
        <v>6395</v>
      </c>
      <c r="D6493" s="2" t="s">
        <v>5144</v>
      </c>
      <c r="E6493" s="2" t="s">
        <v>44051</v>
      </c>
      <c r="F6493" s="2" t="s">
        <v>44052</v>
      </c>
      <c r="G6493" s="2" t="s">
        <v>2680</v>
      </c>
      <c r="H6493" s="2" t="s">
        <v>44053</v>
      </c>
      <c r="I6493" s="2" t="s">
        <v>44054</v>
      </c>
      <c r="J6493" s="3" t="s">
        <v>44055</v>
      </c>
      <c r="K6493" s="4">
        <v>44268</v>
      </c>
      <c r="L6493" s="3" t="s">
        <v>44056</v>
      </c>
    </row>
    <row r="6494" spans="1:12" x14ac:dyDescent="0.2">
      <c r="A6494" s="1">
        <v>6493</v>
      </c>
      <c r="B6494" s="2" t="s">
        <v>44057</v>
      </c>
      <c r="C6494" s="2" t="s">
        <v>4923</v>
      </c>
      <c r="D6494" s="2" t="s">
        <v>17539</v>
      </c>
      <c r="E6494" s="2" t="s">
        <v>44058</v>
      </c>
      <c r="F6494" s="2" t="s">
        <v>44059</v>
      </c>
      <c r="G6494" s="2" t="s">
        <v>1041</v>
      </c>
      <c r="H6494" s="2" t="s">
        <v>44060</v>
      </c>
      <c r="I6494" s="2">
        <f>1-731-52-8576</f>
        <v>-9358</v>
      </c>
      <c r="J6494" s="3" t="s">
        <v>44061</v>
      </c>
      <c r="K6494" s="4">
        <v>44046</v>
      </c>
      <c r="L6494" s="3" t="s">
        <v>44062</v>
      </c>
    </row>
    <row r="6495" spans="1:12" x14ac:dyDescent="0.2">
      <c r="A6495" s="1">
        <v>6494</v>
      </c>
      <c r="B6495" s="2" t="s">
        <v>44063</v>
      </c>
      <c r="C6495" s="2" t="s">
        <v>2502</v>
      </c>
      <c r="D6495" s="2" t="s">
        <v>3902</v>
      </c>
      <c r="E6495" s="2" t="s">
        <v>44064</v>
      </c>
      <c r="F6495" s="2" t="s">
        <v>44065</v>
      </c>
      <c r="G6495" s="2" t="s">
        <v>1712</v>
      </c>
      <c r="H6495" s="2" t="s">
        <v>44066</v>
      </c>
      <c r="I6495" s="2" t="s">
        <v>44067</v>
      </c>
      <c r="J6495" s="3" t="s">
        <v>44068</v>
      </c>
      <c r="K6495" s="4">
        <v>44638</v>
      </c>
      <c r="L6495" s="3" t="s">
        <v>44069</v>
      </c>
    </row>
    <row r="6496" spans="1:12" x14ac:dyDescent="0.2">
      <c r="A6496" s="1">
        <v>6495</v>
      </c>
      <c r="B6496" s="2" t="s">
        <v>44070</v>
      </c>
      <c r="C6496" s="2" t="s">
        <v>1652</v>
      </c>
      <c r="D6496" s="2" t="s">
        <v>4551</v>
      </c>
      <c r="E6496" s="2" t="s">
        <v>44071</v>
      </c>
      <c r="F6496" s="2" t="s">
        <v>44072</v>
      </c>
      <c r="G6496" s="2" t="s">
        <v>2378</v>
      </c>
      <c r="H6496" s="2" t="s">
        <v>44073</v>
      </c>
      <c r="I6496" s="2" t="s">
        <v>44074</v>
      </c>
      <c r="J6496" s="3" t="s">
        <v>44075</v>
      </c>
      <c r="K6496" s="4">
        <v>43906</v>
      </c>
      <c r="L6496" s="3" t="s">
        <v>44076</v>
      </c>
    </row>
    <row r="6497" spans="1:12" x14ac:dyDescent="0.2">
      <c r="A6497" s="1">
        <v>6496</v>
      </c>
      <c r="B6497" s="2" t="s">
        <v>44077</v>
      </c>
      <c r="C6497" s="2" t="s">
        <v>17417</v>
      </c>
      <c r="D6497" s="2" t="s">
        <v>5282</v>
      </c>
      <c r="E6497" s="2" t="s">
        <v>44078</v>
      </c>
      <c r="F6497" s="2" t="s">
        <v>44079</v>
      </c>
      <c r="G6497" s="2" t="s">
        <v>4167</v>
      </c>
      <c r="H6497" s="2" t="s">
        <v>44080</v>
      </c>
      <c r="I6497" s="2" t="s">
        <v>44081</v>
      </c>
      <c r="J6497" s="3" t="s">
        <v>44082</v>
      </c>
      <c r="K6497" s="4">
        <v>43931</v>
      </c>
      <c r="L6497" s="3" t="s">
        <v>18841</v>
      </c>
    </row>
    <row r="6498" spans="1:12" x14ac:dyDescent="0.2">
      <c r="A6498" s="1">
        <v>6497</v>
      </c>
      <c r="B6498" s="2" t="s">
        <v>44083</v>
      </c>
      <c r="C6498" s="2" t="s">
        <v>2573</v>
      </c>
      <c r="D6498" s="2" t="s">
        <v>1434</v>
      </c>
      <c r="E6498" s="2" t="s">
        <v>44084</v>
      </c>
      <c r="F6498" s="2" t="s">
        <v>44085</v>
      </c>
      <c r="G6498" s="2" t="s">
        <v>835</v>
      </c>
      <c r="H6498" s="2" t="s">
        <v>44086</v>
      </c>
      <c r="I6498" s="2" t="s">
        <v>44087</v>
      </c>
      <c r="J6498" s="3" t="s">
        <v>44088</v>
      </c>
      <c r="K6498" s="4">
        <v>44397</v>
      </c>
      <c r="L6498" s="3" t="s">
        <v>44089</v>
      </c>
    </row>
    <row r="6499" spans="1:12" x14ac:dyDescent="0.2">
      <c r="A6499" s="1">
        <v>6498</v>
      </c>
      <c r="B6499" s="2" t="s">
        <v>44090</v>
      </c>
      <c r="C6499" s="2" t="s">
        <v>7443</v>
      </c>
      <c r="D6499" s="2" t="s">
        <v>5901</v>
      </c>
      <c r="E6499" s="2" t="s">
        <v>44091</v>
      </c>
      <c r="F6499" s="2" t="s">
        <v>7591</v>
      </c>
      <c r="G6499" s="2" t="s">
        <v>4507</v>
      </c>
      <c r="H6499" s="2">
        <v>4298937434</v>
      </c>
      <c r="I6499" s="2">
        <f>1-440-898-7536</f>
        <v>-8873</v>
      </c>
      <c r="J6499" s="3" t="s">
        <v>44092</v>
      </c>
      <c r="K6499" s="4">
        <v>44681</v>
      </c>
      <c r="L6499" s="3" t="s">
        <v>44093</v>
      </c>
    </row>
    <row r="6500" spans="1:12" x14ac:dyDescent="0.2">
      <c r="A6500" s="1">
        <v>6499</v>
      </c>
      <c r="B6500" s="2" t="s">
        <v>44094</v>
      </c>
      <c r="C6500" s="2" t="s">
        <v>2349</v>
      </c>
      <c r="D6500" s="2" t="s">
        <v>22391</v>
      </c>
      <c r="E6500" s="2" t="s">
        <v>44095</v>
      </c>
      <c r="F6500" s="2" t="s">
        <v>44096</v>
      </c>
      <c r="G6500" s="2" t="s">
        <v>714</v>
      </c>
      <c r="H6500" s="2">
        <v>4478771261</v>
      </c>
      <c r="I6500" s="2" t="s">
        <v>44097</v>
      </c>
      <c r="J6500" s="3" t="s">
        <v>44098</v>
      </c>
      <c r="K6500" s="4">
        <v>44102</v>
      </c>
      <c r="L6500" s="3" t="s">
        <v>44099</v>
      </c>
    </row>
    <row r="6501" spans="1:12" x14ac:dyDescent="0.2">
      <c r="A6501" s="1">
        <v>6500</v>
      </c>
      <c r="B6501" s="2" t="s">
        <v>44100</v>
      </c>
      <c r="C6501" s="2" t="s">
        <v>2170</v>
      </c>
      <c r="D6501" s="2" t="s">
        <v>11646</v>
      </c>
      <c r="E6501" s="2" t="s">
        <v>44101</v>
      </c>
      <c r="F6501" s="2" t="s">
        <v>44102</v>
      </c>
      <c r="G6501" s="2" t="s">
        <v>82</v>
      </c>
      <c r="H6501" s="2">
        <v>8538339121</v>
      </c>
      <c r="I6501" s="2" t="s">
        <v>44103</v>
      </c>
      <c r="J6501" s="3" t="s">
        <v>44104</v>
      </c>
      <c r="K6501" s="4">
        <v>44390</v>
      </c>
      <c r="L6501" s="3" t="s">
        <v>44105</v>
      </c>
    </row>
    <row r="6502" spans="1:12" x14ac:dyDescent="0.2">
      <c r="A6502" s="1">
        <v>6501</v>
      </c>
      <c r="B6502" s="2" t="s">
        <v>44106</v>
      </c>
      <c r="C6502" s="2" t="s">
        <v>1459</v>
      </c>
      <c r="D6502" s="2" t="s">
        <v>3957</v>
      </c>
      <c r="E6502" s="2" t="s">
        <v>44107</v>
      </c>
      <c r="F6502" s="2" t="s">
        <v>44108</v>
      </c>
      <c r="G6502" s="2" t="s">
        <v>4042</v>
      </c>
      <c r="H6502" s="2">
        <f>1-330-991-805</f>
        <v>-2125</v>
      </c>
      <c r="I6502" s="2">
        <f>1-477-581-8367</f>
        <v>-9424</v>
      </c>
      <c r="J6502" s="3" t="s">
        <v>44109</v>
      </c>
      <c r="K6502" s="4">
        <v>44405</v>
      </c>
      <c r="L6502" s="3" t="s">
        <v>15043</v>
      </c>
    </row>
    <row r="6503" spans="1:12" x14ac:dyDescent="0.2">
      <c r="A6503" s="1">
        <v>6502</v>
      </c>
      <c r="B6503" s="2" t="s">
        <v>44110</v>
      </c>
      <c r="C6503" s="2" t="s">
        <v>4638</v>
      </c>
      <c r="D6503" s="2" t="s">
        <v>9638</v>
      </c>
      <c r="E6503" s="2" t="s">
        <v>44111</v>
      </c>
      <c r="F6503" s="2" t="s">
        <v>44112</v>
      </c>
      <c r="G6503" s="2" t="s">
        <v>4808</v>
      </c>
      <c r="H6503" s="2" t="s">
        <v>44113</v>
      </c>
      <c r="I6503" s="2" t="s">
        <v>44114</v>
      </c>
      <c r="J6503" s="3" t="s">
        <v>44115</v>
      </c>
      <c r="K6503" s="4">
        <v>43893</v>
      </c>
      <c r="L6503" s="3" t="s">
        <v>44116</v>
      </c>
    </row>
    <row r="6504" spans="1:12" x14ac:dyDescent="0.2">
      <c r="A6504" s="1">
        <v>6503</v>
      </c>
      <c r="B6504" s="2" t="s">
        <v>44117</v>
      </c>
      <c r="C6504" s="2" t="s">
        <v>1978</v>
      </c>
      <c r="D6504" s="2" t="s">
        <v>14708</v>
      </c>
      <c r="E6504" s="2" t="s">
        <v>44118</v>
      </c>
      <c r="F6504" s="2" t="s">
        <v>44119</v>
      </c>
      <c r="G6504" s="2" t="s">
        <v>4507</v>
      </c>
      <c r="H6504" s="2" t="s">
        <v>44120</v>
      </c>
      <c r="I6504" s="2" t="s">
        <v>44121</v>
      </c>
      <c r="J6504" s="3" t="s">
        <v>44122</v>
      </c>
      <c r="K6504" s="4">
        <v>43999</v>
      </c>
      <c r="L6504" s="3" t="s">
        <v>44123</v>
      </c>
    </row>
    <row r="6505" spans="1:12" x14ac:dyDescent="0.2">
      <c r="A6505" s="1">
        <v>6504</v>
      </c>
      <c r="B6505" s="2" t="s">
        <v>44124</v>
      </c>
      <c r="C6505" s="2" t="s">
        <v>113</v>
      </c>
      <c r="D6505" s="2" t="s">
        <v>1193</v>
      </c>
      <c r="E6505" s="2" t="s">
        <v>44125</v>
      </c>
      <c r="F6505" s="2" t="s">
        <v>44126</v>
      </c>
      <c r="G6505" s="2" t="s">
        <v>457</v>
      </c>
      <c r="H6505" s="2" t="s">
        <v>44127</v>
      </c>
      <c r="I6505" s="2">
        <v>2177337690</v>
      </c>
      <c r="J6505" s="3" t="s">
        <v>44128</v>
      </c>
      <c r="K6505" s="4">
        <v>44578</v>
      </c>
      <c r="L6505" s="3" t="s">
        <v>28120</v>
      </c>
    </row>
    <row r="6506" spans="1:12" x14ac:dyDescent="0.2">
      <c r="A6506" s="1">
        <v>6505</v>
      </c>
      <c r="B6506" s="2" t="s">
        <v>44129</v>
      </c>
      <c r="C6506" s="2" t="s">
        <v>3814</v>
      </c>
      <c r="D6506" s="2" t="s">
        <v>4705</v>
      </c>
      <c r="E6506" s="2" t="s">
        <v>44130</v>
      </c>
      <c r="F6506" s="2" t="s">
        <v>44131</v>
      </c>
      <c r="G6506" s="2" t="s">
        <v>2884</v>
      </c>
      <c r="H6506" s="2" t="s">
        <v>44132</v>
      </c>
      <c r="I6506" s="2" t="s">
        <v>44133</v>
      </c>
      <c r="J6506" s="3" t="s">
        <v>44134</v>
      </c>
      <c r="K6506" s="4">
        <v>44586</v>
      </c>
      <c r="L6506" s="3" t="s">
        <v>34518</v>
      </c>
    </row>
    <row r="6507" spans="1:12" x14ac:dyDescent="0.2">
      <c r="A6507" s="1">
        <v>6506</v>
      </c>
      <c r="B6507" s="2" t="s">
        <v>44135</v>
      </c>
      <c r="C6507" s="2" t="s">
        <v>7259</v>
      </c>
      <c r="D6507" s="2" t="s">
        <v>2934</v>
      </c>
      <c r="E6507" s="2" t="s">
        <v>44136</v>
      </c>
      <c r="F6507" s="2" t="s">
        <v>44137</v>
      </c>
      <c r="G6507" s="2" t="s">
        <v>2577</v>
      </c>
      <c r="H6507" s="2" t="s">
        <v>44138</v>
      </c>
      <c r="I6507" s="2" t="s">
        <v>44139</v>
      </c>
      <c r="J6507" s="3" t="s">
        <v>44140</v>
      </c>
      <c r="K6507" s="4">
        <v>44334</v>
      </c>
      <c r="L6507" s="3" t="s">
        <v>44141</v>
      </c>
    </row>
    <row r="6508" spans="1:12" x14ac:dyDescent="0.2">
      <c r="A6508" s="1">
        <v>6507</v>
      </c>
      <c r="B6508" s="2" t="s">
        <v>44142</v>
      </c>
      <c r="C6508" s="2" t="s">
        <v>8578</v>
      </c>
      <c r="D6508" s="2" t="s">
        <v>13923</v>
      </c>
      <c r="E6508" s="2" t="s">
        <v>44143</v>
      </c>
      <c r="F6508" s="2" t="s">
        <v>44144</v>
      </c>
      <c r="G6508" s="2" t="s">
        <v>4167</v>
      </c>
      <c r="H6508" s="2" t="s">
        <v>44145</v>
      </c>
      <c r="I6508" s="2" t="s">
        <v>44146</v>
      </c>
      <c r="J6508" s="3" t="s">
        <v>44147</v>
      </c>
      <c r="K6508" s="4">
        <v>43877</v>
      </c>
      <c r="L6508" s="3" t="s">
        <v>44148</v>
      </c>
    </row>
    <row r="6509" spans="1:12" x14ac:dyDescent="0.2">
      <c r="A6509" s="1">
        <v>6508</v>
      </c>
      <c r="B6509" s="2" t="s">
        <v>44149</v>
      </c>
      <c r="C6509" s="2" t="s">
        <v>23</v>
      </c>
      <c r="D6509" s="2" t="s">
        <v>747</v>
      </c>
      <c r="E6509" s="2" t="s">
        <v>3198</v>
      </c>
      <c r="F6509" s="2" t="s">
        <v>44150</v>
      </c>
      <c r="G6509" s="2" t="s">
        <v>2981</v>
      </c>
      <c r="H6509" s="2" t="s">
        <v>44151</v>
      </c>
      <c r="I6509" s="2" t="s">
        <v>44152</v>
      </c>
      <c r="J6509" s="3" t="s">
        <v>44153</v>
      </c>
      <c r="K6509" s="4">
        <v>44147</v>
      </c>
      <c r="L6509" s="3" t="s">
        <v>31505</v>
      </c>
    </row>
    <row r="6510" spans="1:12" x14ac:dyDescent="0.2">
      <c r="A6510" s="1">
        <v>6509</v>
      </c>
      <c r="B6510" s="2" t="s">
        <v>44154</v>
      </c>
      <c r="C6510" s="2" t="s">
        <v>3268</v>
      </c>
      <c r="D6510" s="2" t="s">
        <v>463</v>
      </c>
      <c r="E6510" s="2" t="s">
        <v>44155</v>
      </c>
      <c r="F6510" s="2" t="s">
        <v>44156</v>
      </c>
      <c r="G6510" s="2" t="s">
        <v>17591</v>
      </c>
      <c r="H6510" s="2" t="s">
        <v>44157</v>
      </c>
      <c r="I6510" s="2" t="s">
        <v>44158</v>
      </c>
      <c r="J6510" s="3" t="s">
        <v>44159</v>
      </c>
      <c r="K6510" s="4">
        <v>44470</v>
      </c>
      <c r="L6510" s="3" t="s">
        <v>44160</v>
      </c>
    </row>
    <row r="6511" spans="1:12" x14ac:dyDescent="0.2">
      <c r="A6511" s="1">
        <v>6510</v>
      </c>
      <c r="B6511" s="2" t="s">
        <v>44161</v>
      </c>
      <c r="C6511" s="2" t="s">
        <v>1118</v>
      </c>
      <c r="D6511" s="2" t="s">
        <v>1289</v>
      </c>
      <c r="E6511" s="2" t="s">
        <v>44162</v>
      </c>
      <c r="F6511" s="2" t="s">
        <v>44163</v>
      </c>
      <c r="G6511" s="2" t="s">
        <v>1023</v>
      </c>
      <c r="H6511" s="2" t="s">
        <v>44164</v>
      </c>
      <c r="I6511" s="2" t="s">
        <v>44165</v>
      </c>
      <c r="J6511" s="3" t="s">
        <v>44166</v>
      </c>
      <c r="K6511" s="4">
        <v>44196</v>
      </c>
      <c r="L6511" s="3" t="s">
        <v>44167</v>
      </c>
    </row>
    <row r="6512" spans="1:12" x14ac:dyDescent="0.2">
      <c r="A6512" s="1">
        <v>6511</v>
      </c>
      <c r="B6512" s="2" t="s">
        <v>44168</v>
      </c>
      <c r="C6512" s="2" t="s">
        <v>21252</v>
      </c>
      <c r="D6512" s="2" t="s">
        <v>2451</v>
      </c>
      <c r="E6512" s="2" t="s">
        <v>44169</v>
      </c>
      <c r="F6512" s="2" t="s">
        <v>44170</v>
      </c>
      <c r="G6512" s="2" t="s">
        <v>2033</v>
      </c>
      <c r="H6512" s="2" t="s">
        <v>44171</v>
      </c>
      <c r="I6512" s="2" t="s">
        <v>44172</v>
      </c>
      <c r="J6512" s="3" t="s">
        <v>44173</v>
      </c>
      <c r="K6512" s="4">
        <v>44252</v>
      </c>
      <c r="L6512" s="3" t="s">
        <v>44174</v>
      </c>
    </row>
    <row r="6513" spans="1:12" x14ac:dyDescent="0.2">
      <c r="A6513" s="1">
        <v>6512</v>
      </c>
      <c r="B6513" s="2" t="s">
        <v>44175</v>
      </c>
      <c r="C6513" s="2" t="s">
        <v>9150</v>
      </c>
      <c r="D6513" s="2" t="s">
        <v>4039</v>
      </c>
      <c r="E6513" s="2" t="s">
        <v>44176</v>
      </c>
      <c r="F6513" s="2" t="s">
        <v>44177</v>
      </c>
      <c r="G6513" s="2" t="s">
        <v>162</v>
      </c>
      <c r="H6513" s="2" t="s">
        <v>44178</v>
      </c>
      <c r="I6513" s="2" t="s">
        <v>44179</v>
      </c>
      <c r="J6513" s="3" t="s">
        <v>44180</v>
      </c>
      <c r="K6513" s="4">
        <v>44597</v>
      </c>
      <c r="L6513" s="3" t="s">
        <v>44181</v>
      </c>
    </row>
    <row r="6514" spans="1:12" x14ac:dyDescent="0.2">
      <c r="A6514" s="1">
        <v>6513</v>
      </c>
      <c r="B6514" s="2" t="s">
        <v>44182</v>
      </c>
      <c r="C6514" s="2" t="s">
        <v>5900</v>
      </c>
      <c r="D6514" s="2" t="s">
        <v>69</v>
      </c>
      <c r="E6514" s="2" t="s">
        <v>44183</v>
      </c>
      <c r="F6514" s="2" t="s">
        <v>4616</v>
      </c>
      <c r="G6514" s="2" t="s">
        <v>1058</v>
      </c>
      <c r="H6514" s="2" t="s">
        <v>44184</v>
      </c>
      <c r="I6514" s="2" t="s">
        <v>44185</v>
      </c>
      <c r="J6514" s="3" t="s">
        <v>44186</v>
      </c>
      <c r="K6514" s="4">
        <v>43881</v>
      </c>
      <c r="L6514" s="3" t="s">
        <v>44187</v>
      </c>
    </row>
    <row r="6515" spans="1:12" x14ac:dyDescent="0.2">
      <c r="A6515" s="1">
        <v>6514</v>
      </c>
      <c r="B6515" s="2" t="s">
        <v>44188</v>
      </c>
      <c r="C6515" s="2" t="s">
        <v>2832</v>
      </c>
      <c r="D6515" s="2" t="s">
        <v>729</v>
      </c>
      <c r="E6515" s="2" t="s">
        <v>44189</v>
      </c>
      <c r="F6515" s="2" t="s">
        <v>44190</v>
      </c>
      <c r="G6515" s="2" t="s">
        <v>4353</v>
      </c>
      <c r="H6515" s="2" t="s">
        <v>44191</v>
      </c>
      <c r="I6515" s="2" t="s">
        <v>44192</v>
      </c>
      <c r="J6515" s="3" t="s">
        <v>44193</v>
      </c>
      <c r="K6515" s="4">
        <v>44246</v>
      </c>
      <c r="L6515" s="3" t="s">
        <v>41536</v>
      </c>
    </row>
    <row r="6516" spans="1:12" x14ac:dyDescent="0.2">
      <c r="A6516" s="1">
        <v>6515</v>
      </c>
      <c r="B6516" s="2" t="s">
        <v>44194</v>
      </c>
      <c r="C6516" s="2" t="s">
        <v>1270</v>
      </c>
      <c r="D6516" s="2" t="s">
        <v>4790</v>
      </c>
      <c r="E6516" s="2" t="s">
        <v>44195</v>
      </c>
      <c r="F6516" s="2" t="s">
        <v>44196</v>
      </c>
      <c r="G6516" s="2" t="s">
        <v>1078</v>
      </c>
      <c r="H6516" s="2" t="s">
        <v>44197</v>
      </c>
      <c r="I6516" s="2" t="s">
        <v>44198</v>
      </c>
      <c r="J6516" s="3" t="s">
        <v>44199</v>
      </c>
      <c r="K6516" s="4">
        <v>44523</v>
      </c>
      <c r="L6516" s="3" t="s">
        <v>44200</v>
      </c>
    </row>
    <row r="6517" spans="1:12" x14ac:dyDescent="0.2">
      <c r="A6517" s="1">
        <v>6516</v>
      </c>
      <c r="B6517" s="2" t="s">
        <v>44201</v>
      </c>
      <c r="C6517" s="2" t="s">
        <v>2425</v>
      </c>
      <c r="D6517" s="2" t="s">
        <v>1417</v>
      </c>
      <c r="E6517" s="2" t="s">
        <v>44202</v>
      </c>
      <c r="F6517" s="2" t="s">
        <v>44203</v>
      </c>
      <c r="G6517" s="2" t="s">
        <v>3015</v>
      </c>
      <c r="H6517" s="2" t="s">
        <v>44204</v>
      </c>
      <c r="I6517" s="2" t="s">
        <v>44205</v>
      </c>
      <c r="J6517" s="3" t="s">
        <v>44206</v>
      </c>
      <c r="K6517" s="4">
        <v>44447</v>
      </c>
      <c r="L6517" s="3" t="s">
        <v>27710</v>
      </c>
    </row>
    <row r="6518" spans="1:12" x14ac:dyDescent="0.2">
      <c r="A6518" s="1">
        <v>6517</v>
      </c>
      <c r="B6518" s="2" t="s">
        <v>44207</v>
      </c>
      <c r="C6518" s="2" t="s">
        <v>2640</v>
      </c>
      <c r="D6518" s="2" t="s">
        <v>14576</v>
      </c>
      <c r="E6518" s="2" t="s">
        <v>44208</v>
      </c>
      <c r="F6518" s="2" t="s">
        <v>44209</v>
      </c>
      <c r="G6518" s="2" t="s">
        <v>3808</v>
      </c>
      <c r="H6518" s="2" t="s">
        <v>44210</v>
      </c>
      <c r="I6518" s="2" t="s">
        <v>44211</v>
      </c>
      <c r="J6518" s="3" t="s">
        <v>44212</v>
      </c>
      <c r="K6518" s="4">
        <v>44628</v>
      </c>
      <c r="L6518" s="3" t="s">
        <v>44213</v>
      </c>
    </row>
    <row r="6519" spans="1:12" x14ac:dyDescent="0.2">
      <c r="A6519" s="1">
        <v>6518</v>
      </c>
      <c r="B6519" s="2" t="s">
        <v>44214</v>
      </c>
      <c r="C6519" s="2" t="s">
        <v>3442</v>
      </c>
      <c r="D6519" s="2" t="s">
        <v>454</v>
      </c>
      <c r="E6519" s="2" t="s">
        <v>44215</v>
      </c>
      <c r="F6519" s="2" t="s">
        <v>44216</v>
      </c>
      <c r="G6519" s="2" t="s">
        <v>301</v>
      </c>
      <c r="H6519" s="2" t="s">
        <v>44217</v>
      </c>
      <c r="I6519" s="2" t="s">
        <v>44218</v>
      </c>
      <c r="J6519" s="3" t="s">
        <v>44219</v>
      </c>
      <c r="K6519" s="4">
        <v>44646</v>
      </c>
      <c r="L6519" s="3" t="s">
        <v>44220</v>
      </c>
    </row>
    <row r="6520" spans="1:12" x14ac:dyDescent="0.2">
      <c r="A6520" s="1">
        <v>6519</v>
      </c>
      <c r="B6520" s="2" t="s">
        <v>44221</v>
      </c>
      <c r="C6520" s="2" t="s">
        <v>326</v>
      </c>
      <c r="D6520" s="2" t="s">
        <v>13666</v>
      </c>
      <c r="E6520" s="2" t="s">
        <v>44222</v>
      </c>
      <c r="F6520" s="2" t="s">
        <v>44223</v>
      </c>
      <c r="G6520" s="2" t="s">
        <v>44</v>
      </c>
      <c r="H6520" s="2" t="s">
        <v>44224</v>
      </c>
      <c r="I6520" s="2" t="s">
        <v>44225</v>
      </c>
      <c r="J6520" s="3" t="s">
        <v>44226</v>
      </c>
      <c r="K6520" s="4">
        <v>43871</v>
      </c>
      <c r="L6520" s="3" t="s">
        <v>44227</v>
      </c>
    </row>
    <row r="6521" spans="1:12" x14ac:dyDescent="0.2">
      <c r="A6521" s="1">
        <v>6520</v>
      </c>
      <c r="B6521" s="2" t="s">
        <v>44228</v>
      </c>
      <c r="C6521" s="2" t="s">
        <v>2599</v>
      </c>
      <c r="D6521" s="2" t="s">
        <v>8808</v>
      </c>
      <c r="E6521" s="2" t="s">
        <v>44229</v>
      </c>
      <c r="F6521" s="2" t="s">
        <v>44230</v>
      </c>
      <c r="G6521" s="2" t="s">
        <v>1140</v>
      </c>
      <c r="H6521" s="2" t="s">
        <v>44231</v>
      </c>
      <c r="I6521" s="2" t="s">
        <v>44232</v>
      </c>
      <c r="J6521" s="3" t="s">
        <v>44233</v>
      </c>
      <c r="K6521" s="4">
        <v>44514</v>
      </c>
      <c r="L6521" s="3" t="s">
        <v>44234</v>
      </c>
    </row>
    <row r="6522" spans="1:12" x14ac:dyDescent="0.2">
      <c r="A6522" s="1">
        <v>6521</v>
      </c>
      <c r="B6522" s="2" t="s">
        <v>44235</v>
      </c>
      <c r="C6522" s="2" t="s">
        <v>2269</v>
      </c>
      <c r="D6522" s="2" t="s">
        <v>963</v>
      </c>
      <c r="E6522" s="2" t="s">
        <v>44236</v>
      </c>
      <c r="F6522" s="2" t="s">
        <v>44237</v>
      </c>
      <c r="G6522" s="2" t="s">
        <v>4267</v>
      </c>
      <c r="H6522" s="2" t="s">
        <v>44238</v>
      </c>
      <c r="I6522" s="2" t="s">
        <v>44239</v>
      </c>
      <c r="J6522" s="3" t="s">
        <v>44240</v>
      </c>
      <c r="K6522" s="4">
        <v>44381</v>
      </c>
      <c r="L6522" s="3" t="s">
        <v>44241</v>
      </c>
    </row>
    <row r="6523" spans="1:12" x14ac:dyDescent="0.2">
      <c r="A6523" s="1">
        <v>6522</v>
      </c>
      <c r="B6523" s="2" t="s">
        <v>44242</v>
      </c>
      <c r="C6523" s="2" t="s">
        <v>1093</v>
      </c>
      <c r="D6523" s="2" t="s">
        <v>6624</v>
      </c>
      <c r="E6523" s="2" t="s">
        <v>44243</v>
      </c>
      <c r="F6523" s="2" t="s">
        <v>44244</v>
      </c>
      <c r="G6523" s="2" t="s">
        <v>1326</v>
      </c>
      <c r="H6523" s="2" t="s">
        <v>44245</v>
      </c>
      <c r="I6523" s="2" t="s">
        <v>44246</v>
      </c>
      <c r="J6523" s="3" t="s">
        <v>44247</v>
      </c>
      <c r="K6523" s="4">
        <v>44580</v>
      </c>
      <c r="L6523" s="3" t="s">
        <v>43360</v>
      </c>
    </row>
    <row r="6524" spans="1:12" x14ac:dyDescent="0.2">
      <c r="A6524" s="1">
        <v>6523</v>
      </c>
      <c r="B6524" s="2" t="s">
        <v>44248</v>
      </c>
      <c r="C6524" s="2" t="s">
        <v>5251</v>
      </c>
      <c r="D6524" s="2" t="s">
        <v>4755</v>
      </c>
      <c r="E6524" s="2" t="s">
        <v>44249</v>
      </c>
      <c r="F6524" s="2" t="s">
        <v>44250</v>
      </c>
      <c r="G6524" s="2" t="s">
        <v>6294</v>
      </c>
      <c r="H6524" s="2" t="s">
        <v>44251</v>
      </c>
      <c r="I6524" s="2" t="s">
        <v>44252</v>
      </c>
      <c r="J6524" s="3" t="s">
        <v>44253</v>
      </c>
      <c r="K6524" s="4">
        <v>43914</v>
      </c>
      <c r="L6524" s="3" t="s">
        <v>44254</v>
      </c>
    </row>
    <row r="6525" spans="1:12" x14ac:dyDescent="0.2">
      <c r="A6525" s="1">
        <v>6524</v>
      </c>
      <c r="B6525" s="2" t="s">
        <v>44255</v>
      </c>
      <c r="C6525" s="2" t="s">
        <v>4155</v>
      </c>
      <c r="D6525" s="2" t="s">
        <v>327</v>
      </c>
      <c r="E6525" s="2" t="s">
        <v>44256</v>
      </c>
      <c r="F6525" s="2" t="s">
        <v>44257</v>
      </c>
      <c r="G6525" s="2" t="s">
        <v>257</v>
      </c>
      <c r="H6525" s="2" t="s">
        <v>44258</v>
      </c>
      <c r="I6525" s="2" t="s">
        <v>44259</v>
      </c>
      <c r="J6525" s="3" t="s">
        <v>44260</v>
      </c>
      <c r="K6525" s="4">
        <v>44307</v>
      </c>
      <c r="L6525" s="3" t="s">
        <v>44261</v>
      </c>
    </row>
    <row r="6526" spans="1:12" x14ac:dyDescent="0.2">
      <c r="A6526" s="1">
        <v>6525</v>
      </c>
      <c r="B6526" s="2" t="s">
        <v>44262</v>
      </c>
      <c r="C6526" s="2" t="s">
        <v>3148</v>
      </c>
      <c r="D6526" s="2" t="s">
        <v>95</v>
      </c>
      <c r="E6526" s="2" t="s">
        <v>44263</v>
      </c>
      <c r="F6526" s="2" t="s">
        <v>44264</v>
      </c>
      <c r="G6526" s="2" t="s">
        <v>1195</v>
      </c>
      <c r="H6526" s="2" t="s">
        <v>44265</v>
      </c>
      <c r="I6526" s="2" t="s">
        <v>44266</v>
      </c>
      <c r="J6526" s="3" t="s">
        <v>44267</v>
      </c>
      <c r="K6526" s="4">
        <v>44703</v>
      </c>
      <c r="L6526" s="3" t="s">
        <v>564</v>
      </c>
    </row>
    <row r="6527" spans="1:12" x14ac:dyDescent="0.2">
      <c r="A6527" s="1">
        <v>6526</v>
      </c>
      <c r="B6527" s="2" t="s">
        <v>44268</v>
      </c>
      <c r="C6527" s="2" t="s">
        <v>4482</v>
      </c>
      <c r="D6527" s="2" t="s">
        <v>7077</v>
      </c>
      <c r="E6527" s="2" t="s">
        <v>44269</v>
      </c>
      <c r="F6527" s="2" t="s">
        <v>44270</v>
      </c>
      <c r="G6527" s="2" t="s">
        <v>892</v>
      </c>
      <c r="H6527" s="2" t="s">
        <v>44271</v>
      </c>
      <c r="I6527" s="2" t="s">
        <v>44272</v>
      </c>
      <c r="J6527" s="3" t="s">
        <v>44273</v>
      </c>
      <c r="K6527" s="4">
        <v>44265</v>
      </c>
      <c r="L6527" s="3" t="s">
        <v>44274</v>
      </c>
    </row>
    <row r="6528" spans="1:12" x14ac:dyDescent="0.2">
      <c r="A6528" s="1">
        <v>6527</v>
      </c>
      <c r="B6528" s="2" t="s">
        <v>44275</v>
      </c>
      <c r="C6528" s="2" t="s">
        <v>4173</v>
      </c>
      <c r="D6528" s="2" t="s">
        <v>1496</v>
      </c>
      <c r="E6528" s="2" t="s">
        <v>44276</v>
      </c>
      <c r="F6528" s="2" t="s">
        <v>31240</v>
      </c>
      <c r="G6528" s="2" t="s">
        <v>4177</v>
      </c>
      <c r="H6528" s="2" t="s">
        <v>44277</v>
      </c>
      <c r="I6528" s="2" t="s">
        <v>44278</v>
      </c>
      <c r="J6528" s="3" t="s">
        <v>44279</v>
      </c>
      <c r="K6528" s="4">
        <v>44015</v>
      </c>
      <c r="L6528" s="3" t="s">
        <v>44280</v>
      </c>
    </row>
    <row r="6529" spans="1:12" x14ac:dyDescent="0.2">
      <c r="A6529" s="1">
        <v>6528</v>
      </c>
      <c r="B6529" s="2" t="s">
        <v>44281</v>
      </c>
      <c r="C6529" s="2" t="s">
        <v>78</v>
      </c>
      <c r="D6529" s="2" t="s">
        <v>9981</v>
      </c>
      <c r="E6529" s="2" t="s">
        <v>44282</v>
      </c>
      <c r="F6529" s="2" t="s">
        <v>21061</v>
      </c>
      <c r="G6529" s="2" t="s">
        <v>1552</v>
      </c>
      <c r="H6529" s="2" t="s">
        <v>44283</v>
      </c>
      <c r="I6529" s="2" t="s">
        <v>44284</v>
      </c>
      <c r="J6529" s="3" t="s">
        <v>44285</v>
      </c>
      <c r="K6529" s="4">
        <v>44357</v>
      </c>
      <c r="L6529" s="3" t="s">
        <v>44286</v>
      </c>
    </row>
    <row r="6530" spans="1:12" x14ac:dyDescent="0.2">
      <c r="A6530" s="1">
        <v>6529</v>
      </c>
      <c r="B6530" s="2" t="s">
        <v>44287</v>
      </c>
      <c r="C6530" s="2" t="s">
        <v>14062</v>
      </c>
      <c r="D6530" s="2" t="s">
        <v>2304</v>
      </c>
      <c r="E6530" s="2" t="s">
        <v>44288</v>
      </c>
      <c r="F6530" s="2" t="s">
        <v>29816</v>
      </c>
      <c r="G6530" s="2" t="s">
        <v>190</v>
      </c>
      <c r="H6530" s="2" t="s">
        <v>44289</v>
      </c>
      <c r="I6530" s="2" t="s">
        <v>44290</v>
      </c>
      <c r="J6530" s="3" t="s">
        <v>44291</v>
      </c>
      <c r="K6530" s="4">
        <v>44163</v>
      </c>
      <c r="L6530" s="3" t="s">
        <v>44292</v>
      </c>
    </row>
    <row r="6531" spans="1:12" x14ac:dyDescent="0.2">
      <c r="A6531" s="1">
        <v>6530</v>
      </c>
      <c r="B6531" s="2" t="s">
        <v>44293</v>
      </c>
      <c r="C6531" s="2" t="s">
        <v>4163</v>
      </c>
      <c r="D6531" s="2" t="s">
        <v>4264</v>
      </c>
      <c r="E6531" s="2" t="s">
        <v>28437</v>
      </c>
      <c r="F6531" s="2" t="s">
        <v>44294</v>
      </c>
      <c r="G6531" s="2" t="s">
        <v>7850</v>
      </c>
      <c r="H6531" s="2" t="s">
        <v>44295</v>
      </c>
      <c r="I6531" s="2">
        <f>1-85-779-3491</f>
        <v>-4354</v>
      </c>
      <c r="J6531" s="3" t="s">
        <v>44296</v>
      </c>
      <c r="K6531" s="4">
        <v>44233</v>
      </c>
      <c r="L6531" s="3" t="s">
        <v>7083</v>
      </c>
    </row>
    <row r="6532" spans="1:12" x14ac:dyDescent="0.2">
      <c r="A6532" s="1">
        <v>6531</v>
      </c>
      <c r="B6532" s="2" t="s">
        <v>44297</v>
      </c>
      <c r="C6532" s="2" t="s">
        <v>784</v>
      </c>
      <c r="D6532" s="2" t="s">
        <v>4073</v>
      </c>
      <c r="E6532" s="2" t="s">
        <v>44298</v>
      </c>
      <c r="F6532" s="2" t="s">
        <v>44299</v>
      </c>
      <c r="G6532" s="2" t="s">
        <v>72</v>
      </c>
      <c r="H6532" s="2" t="s">
        <v>44300</v>
      </c>
      <c r="I6532" s="2" t="s">
        <v>44301</v>
      </c>
      <c r="J6532" s="3" t="s">
        <v>44302</v>
      </c>
      <c r="K6532" s="4">
        <v>43902</v>
      </c>
      <c r="L6532" s="3" t="s">
        <v>44303</v>
      </c>
    </row>
    <row r="6533" spans="1:12" x14ac:dyDescent="0.2">
      <c r="A6533" s="1">
        <v>6532</v>
      </c>
      <c r="B6533" s="2" t="s">
        <v>44304</v>
      </c>
      <c r="C6533" s="2" t="s">
        <v>10068</v>
      </c>
      <c r="D6533" s="2" t="s">
        <v>33462</v>
      </c>
      <c r="E6533" s="2" t="s">
        <v>44305</v>
      </c>
      <c r="F6533" s="2" t="s">
        <v>44306</v>
      </c>
      <c r="G6533" s="2" t="s">
        <v>1846</v>
      </c>
      <c r="H6533" s="2" t="s">
        <v>44307</v>
      </c>
      <c r="I6533" s="2" t="s">
        <v>44308</v>
      </c>
      <c r="J6533" s="3" t="s">
        <v>44309</v>
      </c>
      <c r="K6533" s="4">
        <v>44213</v>
      </c>
      <c r="L6533" s="3" t="s">
        <v>44310</v>
      </c>
    </row>
    <row r="6534" spans="1:12" x14ac:dyDescent="0.2">
      <c r="A6534" s="1">
        <v>6533</v>
      </c>
      <c r="B6534" s="2" t="s">
        <v>44311</v>
      </c>
      <c r="C6534" s="2" t="s">
        <v>14062</v>
      </c>
      <c r="D6534" s="2" t="s">
        <v>6110</v>
      </c>
      <c r="E6534" s="2" t="s">
        <v>44312</v>
      </c>
      <c r="F6534" s="2" t="s">
        <v>44313</v>
      </c>
      <c r="G6534" s="2" t="s">
        <v>1489</v>
      </c>
      <c r="H6534" s="2" t="s">
        <v>44314</v>
      </c>
      <c r="I6534" s="2" t="s">
        <v>44315</v>
      </c>
      <c r="J6534" s="3" t="s">
        <v>44316</v>
      </c>
      <c r="K6534" s="4">
        <v>43919</v>
      </c>
      <c r="L6534" s="3" t="s">
        <v>44317</v>
      </c>
    </row>
    <row r="6535" spans="1:12" x14ac:dyDescent="0.2">
      <c r="A6535" s="1">
        <v>6534</v>
      </c>
      <c r="B6535" s="2" t="s">
        <v>44318</v>
      </c>
      <c r="C6535" s="2" t="s">
        <v>3220</v>
      </c>
      <c r="D6535" s="2" t="s">
        <v>3459</v>
      </c>
      <c r="E6535" s="2" t="s">
        <v>44319</v>
      </c>
      <c r="F6535" s="2" t="s">
        <v>44320</v>
      </c>
      <c r="G6535" s="2" t="s">
        <v>44</v>
      </c>
      <c r="H6535" s="2" t="s">
        <v>44321</v>
      </c>
      <c r="I6535" s="2" t="s">
        <v>44322</v>
      </c>
      <c r="J6535" s="3" t="s">
        <v>44323</v>
      </c>
      <c r="K6535" s="4">
        <v>44293</v>
      </c>
      <c r="L6535" s="3" t="s">
        <v>44324</v>
      </c>
    </row>
    <row r="6536" spans="1:12" x14ac:dyDescent="0.2">
      <c r="A6536" s="1">
        <v>6535</v>
      </c>
      <c r="B6536" s="2" t="s">
        <v>44325</v>
      </c>
      <c r="C6536" s="2" t="s">
        <v>737</v>
      </c>
      <c r="D6536" s="2" t="s">
        <v>1002</v>
      </c>
      <c r="E6536" s="2" t="s">
        <v>44326</v>
      </c>
      <c r="F6536" s="2" t="s">
        <v>44327</v>
      </c>
      <c r="G6536" s="2" t="s">
        <v>369</v>
      </c>
      <c r="H6536" s="2" t="s">
        <v>44328</v>
      </c>
      <c r="I6536" s="2" t="s">
        <v>44329</v>
      </c>
      <c r="J6536" s="3" t="s">
        <v>44330</v>
      </c>
      <c r="K6536" s="4">
        <v>44661</v>
      </c>
      <c r="L6536" s="3" t="s">
        <v>44331</v>
      </c>
    </row>
    <row r="6537" spans="1:12" x14ac:dyDescent="0.2">
      <c r="A6537" s="1">
        <v>6536</v>
      </c>
      <c r="B6537" s="2" t="s">
        <v>44332</v>
      </c>
      <c r="C6537" s="2" t="s">
        <v>7474</v>
      </c>
      <c r="D6537" s="2" t="s">
        <v>5153</v>
      </c>
      <c r="E6537" s="2" t="s">
        <v>44333</v>
      </c>
      <c r="F6537" s="2" t="s">
        <v>44334</v>
      </c>
      <c r="G6537" s="2" t="s">
        <v>7170</v>
      </c>
      <c r="H6537" s="2">
        <v>5697606744</v>
      </c>
      <c r="I6537" s="2" t="s">
        <v>44335</v>
      </c>
      <c r="J6537" s="3" t="s">
        <v>44336</v>
      </c>
      <c r="K6537" s="4">
        <v>44331</v>
      </c>
      <c r="L6537" s="3" t="s">
        <v>44337</v>
      </c>
    </row>
    <row r="6538" spans="1:12" x14ac:dyDescent="0.2">
      <c r="A6538" s="1">
        <v>6537</v>
      </c>
      <c r="B6538" s="2" t="s">
        <v>44338</v>
      </c>
      <c r="C6538" s="2" t="s">
        <v>10068</v>
      </c>
      <c r="D6538" s="2" t="s">
        <v>1753</v>
      </c>
      <c r="E6538" s="2" t="s">
        <v>44339</v>
      </c>
      <c r="F6538" s="2" t="s">
        <v>44340</v>
      </c>
      <c r="G6538" s="2" t="s">
        <v>5163</v>
      </c>
      <c r="H6538" s="2" t="s">
        <v>44341</v>
      </c>
      <c r="I6538" s="2" t="s">
        <v>44342</v>
      </c>
      <c r="J6538" s="3" t="s">
        <v>44343</v>
      </c>
      <c r="K6538" s="4">
        <v>44544</v>
      </c>
      <c r="L6538" s="3" t="s">
        <v>23811</v>
      </c>
    </row>
    <row r="6539" spans="1:12" x14ac:dyDescent="0.2">
      <c r="A6539" s="1">
        <v>6538</v>
      </c>
      <c r="B6539" s="2" t="s">
        <v>44344</v>
      </c>
      <c r="C6539" s="2" t="s">
        <v>4055</v>
      </c>
      <c r="D6539" s="2" t="s">
        <v>3467</v>
      </c>
      <c r="E6539" s="2" t="s">
        <v>44345</v>
      </c>
      <c r="F6539" s="2" t="s">
        <v>44346</v>
      </c>
      <c r="G6539" s="2" t="s">
        <v>2680</v>
      </c>
      <c r="H6539" s="2" t="s">
        <v>44347</v>
      </c>
      <c r="I6539" s="2" t="s">
        <v>44348</v>
      </c>
      <c r="J6539" s="3" t="s">
        <v>44349</v>
      </c>
      <c r="K6539" s="4">
        <v>43993</v>
      </c>
      <c r="L6539" s="3" t="s">
        <v>44350</v>
      </c>
    </row>
    <row r="6540" spans="1:12" x14ac:dyDescent="0.2">
      <c r="A6540" s="1">
        <v>6539</v>
      </c>
      <c r="B6540" s="2" t="s">
        <v>44351</v>
      </c>
      <c r="C6540" s="2" t="s">
        <v>17315</v>
      </c>
      <c r="D6540" s="2" t="s">
        <v>1541</v>
      </c>
      <c r="E6540" s="2" t="s">
        <v>44352</v>
      </c>
      <c r="F6540" s="2" t="s">
        <v>44353</v>
      </c>
      <c r="G6540" s="2" t="s">
        <v>3896</v>
      </c>
      <c r="H6540" s="2">
        <v>9825285716</v>
      </c>
      <c r="I6540" s="2" t="s">
        <v>44354</v>
      </c>
      <c r="J6540" s="3" t="s">
        <v>44355</v>
      </c>
      <c r="K6540" s="4">
        <v>44605</v>
      </c>
      <c r="L6540" s="3" t="s">
        <v>25980</v>
      </c>
    </row>
    <row r="6541" spans="1:12" x14ac:dyDescent="0.2">
      <c r="A6541" s="1">
        <v>6540</v>
      </c>
      <c r="B6541" s="2" t="s">
        <v>44356</v>
      </c>
      <c r="C6541" s="2" t="s">
        <v>3004</v>
      </c>
      <c r="D6541" s="2" t="s">
        <v>10513</v>
      </c>
      <c r="E6541" s="2" t="s">
        <v>44357</v>
      </c>
      <c r="F6541" s="2" t="s">
        <v>44358</v>
      </c>
      <c r="G6541" s="2" t="s">
        <v>2378</v>
      </c>
      <c r="H6541" s="2" t="s">
        <v>44359</v>
      </c>
      <c r="I6541" s="2" t="s">
        <v>44360</v>
      </c>
      <c r="J6541" s="3" t="s">
        <v>44361</v>
      </c>
      <c r="K6541" s="4">
        <v>44052</v>
      </c>
      <c r="L6541" s="3" t="s">
        <v>44362</v>
      </c>
    </row>
    <row r="6542" spans="1:12" x14ac:dyDescent="0.2">
      <c r="A6542" s="1">
        <v>6541</v>
      </c>
      <c r="B6542" s="2" t="s">
        <v>44363</v>
      </c>
      <c r="C6542" s="2" t="s">
        <v>907</v>
      </c>
      <c r="D6542" s="2" t="s">
        <v>4814</v>
      </c>
      <c r="E6542" s="2" t="s">
        <v>44364</v>
      </c>
      <c r="F6542" s="2" t="s">
        <v>44365</v>
      </c>
      <c r="G6542" s="2" t="s">
        <v>301</v>
      </c>
      <c r="H6542" s="2" t="s">
        <v>44366</v>
      </c>
      <c r="I6542" s="2" t="s">
        <v>44367</v>
      </c>
      <c r="J6542" s="3" t="s">
        <v>44368</v>
      </c>
      <c r="K6542" s="4">
        <v>44379</v>
      </c>
      <c r="L6542" s="3" t="s">
        <v>44369</v>
      </c>
    </row>
    <row r="6543" spans="1:12" x14ac:dyDescent="0.2">
      <c r="A6543" s="1">
        <v>6542</v>
      </c>
      <c r="B6543" s="2" t="s">
        <v>44370</v>
      </c>
      <c r="C6543" s="2" t="s">
        <v>8889</v>
      </c>
      <c r="D6543" s="2" t="s">
        <v>4763</v>
      </c>
      <c r="E6543" s="2" t="s">
        <v>44371</v>
      </c>
      <c r="F6543" s="2" t="s">
        <v>44372</v>
      </c>
      <c r="G6543" s="2" t="s">
        <v>511</v>
      </c>
      <c r="H6543" s="2" t="s">
        <v>44373</v>
      </c>
      <c r="I6543" s="2" t="s">
        <v>44374</v>
      </c>
      <c r="J6543" s="3" t="s">
        <v>44375</v>
      </c>
      <c r="K6543" s="4">
        <v>44077</v>
      </c>
      <c r="L6543" s="3" t="s">
        <v>44376</v>
      </c>
    </row>
    <row r="6544" spans="1:12" x14ac:dyDescent="0.2">
      <c r="A6544" s="1">
        <v>6543</v>
      </c>
      <c r="B6544" s="2" t="s">
        <v>44377</v>
      </c>
      <c r="C6544" s="2" t="s">
        <v>1270</v>
      </c>
      <c r="D6544" s="2" t="s">
        <v>95</v>
      </c>
      <c r="E6544" s="2" t="s">
        <v>44378</v>
      </c>
      <c r="F6544" s="2" t="s">
        <v>44379</v>
      </c>
      <c r="G6544" s="2" t="s">
        <v>3133</v>
      </c>
      <c r="H6544" s="2" t="s">
        <v>44380</v>
      </c>
      <c r="I6544" s="2" t="s">
        <v>44381</v>
      </c>
      <c r="J6544" s="3" t="s">
        <v>44382</v>
      </c>
      <c r="K6544" s="4">
        <v>44346</v>
      </c>
      <c r="L6544" s="3" t="s">
        <v>24717</v>
      </c>
    </row>
    <row r="6545" spans="1:12" x14ac:dyDescent="0.2">
      <c r="A6545" s="1">
        <v>6544</v>
      </c>
      <c r="B6545" s="2" t="s">
        <v>44383</v>
      </c>
      <c r="C6545" s="2" t="s">
        <v>766</v>
      </c>
      <c r="D6545" s="2" t="s">
        <v>1333</v>
      </c>
      <c r="E6545" s="2" t="s">
        <v>44384</v>
      </c>
      <c r="F6545" s="2" t="s">
        <v>44385</v>
      </c>
      <c r="G6545" s="2" t="s">
        <v>1846</v>
      </c>
      <c r="H6545" s="2">
        <v>6225817789</v>
      </c>
      <c r="I6545" s="2" t="s">
        <v>44386</v>
      </c>
      <c r="J6545" s="3" t="s">
        <v>44387</v>
      </c>
      <c r="K6545" s="4">
        <v>44451</v>
      </c>
      <c r="L6545" s="3" t="s">
        <v>44388</v>
      </c>
    </row>
    <row r="6546" spans="1:12" x14ac:dyDescent="0.2">
      <c r="A6546" s="1">
        <v>6545</v>
      </c>
      <c r="B6546" s="2" t="s">
        <v>44389</v>
      </c>
      <c r="C6546" s="2" t="s">
        <v>6645</v>
      </c>
      <c r="D6546" s="2" t="s">
        <v>10931</v>
      </c>
      <c r="E6546" s="2" t="s">
        <v>44390</v>
      </c>
      <c r="F6546" s="2" t="s">
        <v>44391</v>
      </c>
      <c r="G6546" s="2" t="s">
        <v>1437</v>
      </c>
      <c r="H6546" s="2" t="s">
        <v>44392</v>
      </c>
      <c r="I6546" s="2" t="s">
        <v>44393</v>
      </c>
      <c r="J6546" s="3" t="s">
        <v>44394</v>
      </c>
      <c r="K6546" s="4">
        <v>44411</v>
      </c>
      <c r="L6546" s="3" t="s">
        <v>44395</v>
      </c>
    </row>
    <row r="6547" spans="1:12" x14ac:dyDescent="0.2">
      <c r="A6547" s="1">
        <v>6546</v>
      </c>
      <c r="B6547" s="2" t="s">
        <v>44396</v>
      </c>
      <c r="C6547" s="2" t="s">
        <v>8004</v>
      </c>
      <c r="D6547" s="2" t="s">
        <v>3878</v>
      </c>
      <c r="E6547" s="2" t="s">
        <v>44397</v>
      </c>
      <c r="F6547" s="2" t="s">
        <v>44398</v>
      </c>
      <c r="G6547" s="2" t="s">
        <v>2653</v>
      </c>
      <c r="H6547" s="2" t="s">
        <v>44399</v>
      </c>
      <c r="I6547" s="2" t="s">
        <v>44400</v>
      </c>
      <c r="J6547" s="3" t="s">
        <v>44401</v>
      </c>
      <c r="K6547" s="4">
        <v>44059</v>
      </c>
      <c r="L6547" s="3" t="s">
        <v>44402</v>
      </c>
    </row>
    <row r="6548" spans="1:12" x14ac:dyDescent="0.2">
      <c r="A6548" s="1">
        <v>6547</v>
      </c>
      <c r="B6548" s="2" t="s">
        <v>44403</v>
      </c>
      <c r="C6548" s="2" t="s">
        <v>3735</v>
      </c>
      <c r="D6548" s="2" t="s">
        <v>254</v>
      </c>
      <c r="E6548" s="2" t="s">
        <v>44404</v>
      </c>
      <c r="F6548" s="2" t="s">
        <v>17499</v>
      </c>
      <c r="G6548" s="2" t="s">
        <v>1801</v>
      </c>
      <c r="H6548" s="2" t="s">
        <v>44405</v>
      </c>
      <c r="I6548" s="2" t="s">
        <v>44406</v>
      </c>
      <c r="J6548" s="3" t="s">
        <v>44407</v>
      </c>
      <c r="K6548" s="4">
        <v>44470</v>
      </c>
      <c r="L6548" s="3" t="s">
        <v>43690</v>
      </c>
    </row>
    <row r="6549" spans="1:12" x14ac:dyDescent="0.2">
      <c r="A6549" s="1">
        <v>6548</v>
      </c>
      <c r="B6549" s="2" t="s">
        <v>44408</v>
      </c>
      <c r="C6549" s="2" t="s">
        <v>6645</v>
      </c>
      <c r="D6549" s="2" t="s">
        <v>659</v>
      </c>
      <c r="E6549" s="2" t="s">
        <v>44409</v>
      </c>
      <c r="F6549" s="2" t="s">
        <v>44410</v>
      </c>
      <c r="G6549" s="2" t="s">
        <v>3832</v>
      </c>
      <c r="H6549" s="2">
        <f>1-182-227-8518</f>
        <v>-8926</v>
      </c>
      <c r="I6549" s="2" t="s">
        <v>44411</v>
      </c>
      <c r="J6549" s="3" t="s">
        <v>44412</v>
      </c>
      <c r="K6549" s="4">
        <v>44391</v>
      </c>
      <c r="L6549" s="3" t="s">
        <v>44413</v>
      </c>
    </row>
    <row r="6550" spans="1:12" x14ac:dyDescent="0.2">
      <c r="A6550" s="1">
        <v>6549</v>
      </c>
      <c r="B6550" s="2" t="s">
        <v>44414</v>
      </c>
      <c r="C6550" s="2" t="s">
        <v>11998</v>
      </c>
      <c r="D6550" s="2" t="s">
        <v>776</v>
      </c>
      <c r="E6550" s="2" t="s">
        <v>44415</v>
      </c>
      <c r="F6550" s="2" t="s">
        <v>44416</v>
      </c>
      <c r="G6550" s="2" t="s">
        <v>1552</v>
      </c>
      <c r="H6550" s="2" t="s">
        <v>44417</v>
      </c>
      <c r="I6550" s="2" t="s">
        <v>44418</v>
      </c>
      <c r="J6550" s="3" t="s">
        <v>44419</v>
      </c>
      <c r="K6550" s="4">
        <v>43943</v>
      </c>
      <c r="L6550" s="3" t="s">
        <v>44420</v>
      </c>
    </row>
    <row r="6551" spans="1:12" x14ac:dyDescent="0.2">
      <c r="A6551" s="1">
        <v>6550</v>
      </c>
      <c r="B6551" s="2" t="s">
        <v>44421</v>
      </c>
      <c r="C6551" s="2" t="s">
        <v>4164</v>
      </c>
      <c r="D6551" s="2" t="s">
        <v>5447</v>
      </c>
      <c r="E6551" s="2" t="s">
        <v>44422</v>
      </c>
      <c r="F6551" s="2" t="s">
        <v>44423</v>
      </c>
      <c r="G6551" s="2" t="s">
        <v>1058</v>
      </c>
      <c r="H6551" s="2" t="s">
        <v>44424</v>
      </c>
      <c r="I6551" s="2">
        <v>5032427085</v>
      </c>
      <c r="J6551" s="3" t="s">
        <v>44425</v>
      </c>
      <c r="K6551" s="4">
        <v>44372</v>
      </c>
      <c r="L6551" s="3" t="s">
        <v>44426</v>
      </c>
    </row>
    <row r="6552" spans="1:12" x14ac:dyDescent="0.2">
      <c r="A6552" s="1">
        <v>6551</v>
      </c>
      <c r="B6552" s="2" t="s">
        <v>44427</v>
      </c>
      <c r="C6552" s="2" t="s">
        <v>434</v>
      </c>
      <c r="D6552" s="2" t="s">
        <v>9681</v>
      </c>
      <c r="E6552" s="2" t="s">
        <v>44428</v>
      </c>
      <c r="F6552" s="2" t="s">
        <v>44429</v>
      </c>
      <c r="G6552" s="2" t="s">
        <v>447</v>
      </c>
      <c r="H6552" s="2" t="s">
        <v>44430</v>
      </c>
      <c r="I6552" s="2" t="s">
        <v>44431</v>
      </c>
      <c r="J6552" s="3" t="s">
        <v>44432</v>
      </c>
      <c r="K6552" s="4">
        <v>44278</v>
      </c>
      <c r="L6552" s="3" t="s">
        <v>44433</v>
      </c>
    </row>
    <row r="6553" spans="1:12" x14ac:dyDescent="0.2">
      <c r="A6553" s="1">
        <v>6552</v>
      </c>
      <c r="B6553" s="2" t="s">
        <v>44434</v>
      </c>
      <c r="C6553" s="2" t="s">
        <v>944</v>
      </c>
      <c r="D6553" s="2" t="s">
        <v>347</v>
      </c>
      <c r="E6553" s="2" t="s">
        <v>44435</v>
      </c>
      <c r="F6553" s="2" t="s">
        <v>44436</v>
      </c>
      <c r="G6553" s="2" t="s">
        <v>1023</v>
      </c>
      <c r="H6553" s="2" t="s">
        <v>44437</v>
      </c>
      <c r="I6553" s="2" t="s">
        <v>44438</v>
      </c>
      <c r="J6553" s="3" t="s">
        <v>44439</v>
      </c>
      <c r="K6553" s="4">
        <v>44072</v>
      </c>
      <c r="L6553" s="3" t="s">
        <v>37562</v>
      </c>
    </row>
    <row r="6554" spans="1:12" x14ac:dyDescent="0.2">
      <c r="A6554" s="1">
        <v>6553</v>
      </c>
      <c r="B6554" s="2" t="s">
        <v>44440</v>
      </c>
      <c r="C6554" s="2" t="s">
        <v>7443</v>
      </c>
      <c r="D6554" s="2" t="s">
        <v>14364</v>
      </c>
      <c r="E6554" s="2" t="s">
        <v>42424</v>
      </c>
      <c r="F6554" s="2" t="s">
        <v>44441</v>
      </c>
      <c r="G6554" s="2" t="s">
        <v>2080</v>
      </c>
      <c r="H6554" s="2" t="s">
        <v>44442</v>
      </c>
      <c r="I6554" s="2" t="s">
        <v>44443</v>
      </c>
      <c r="J6554" s="3" t="s">
        <v>44444</v>
      </c>
      <c r="K6554" s="4">
        <v>44295</v>
      </c>
      <c r="L6554" s="3" t="s">
        <v>44445</v>
      </c>
    </row>
    <row r="6555" spans="1:12" x14ac:dyDescent="0.2">
      <c r="A6555" s="1">
        <v>6554</v>
      </c>
      <c r="B6555" s="2" t="s">
        <v>44446</v>
      </c>
      <c r="C6555" s="2" t="s">
        <v>1788</v>
      </c>
      <c r="D6555" s="2" t="s">
        <v>13334</v>
      </c>
      <c r="E6555" s="2" t="s">
        <v>44447</v>
      </c>
      <c r="F6555" s="2" t="s">
        <v>44448</v>
      </c>
      <c r="G6555" s="2" t="s">
        <v>696</v>
      </c>
      <c r="H6555" s="2">
        <v>7886390621</v>
      </c>
      <c r="I6555" s="2" t="s">
        <v>44449</v>
      </c>
      <c r="J6555" s="3" t="s">
        <v>44450</v>
      </c>
      <c r="K6555" s="4">
        <v>44538</v>
      </c>
      <c r="L6555" s="3" t="s">
        <v>44451</v>
      </c>
    </row>
    <row r="6556" spans="1:12" x14ac:dyDescent="0.2">
      <c r="A6556" s="1">
        <v>6555</v>
      </c>
      <c r="B6556" s="2" t="s">
        <v>44452</v>
      </c>
      <c r="C6556" s="2" t="s">
        <v>3805</v>
      </c>
      <c r="D6556" s="2" t="s">
        <v>5077</v>
      </c>
      <c r="E6556" s="2" t="s">
        <v>44453</v>
      </c>
      <c r="F6556" s="2" t="s">
        <v>44454</v>
      </c>
      <c r="G6556" s="2" t="s">
        <v>1837</v>
      </c>
      <c r="H6556" s="2" t="s">
        <v>44455</v>
      </c>
      <c r="I6556" s="2" t="s">
        <v>44456</v>
      </c>
      <c r="J6556" s="3" t="s">
        <v>44457</v>
      </c>
      <c r="K6556" s="4">
        <v>44003</v>
      </c>
      <c r="L6556" s="3" t="s">
        <v>44458</v>
      </c>
    </row>
    <row r="6557" spans="1:12" x14ac:dyDescent="0.2">
      <c r="A6557" s="1">
        <v>6556</v>
      </c>
      <c r="B6557" s="2" t="s">
        <v>44459</v>
      </c>
      <c r="C6557" s="2" t="s">
        <v>5299</v>
      </c>
      <c r="D6557" s="2" t="s">
        <v>12905</v>
      </c>
      <c r="E6557" s="2" t="s">
        <v>32701</v>
      </c>
      <c r="F6557" s="2" t="s">
        <v>44460</v>
      </c>
      <c r="G6557" s="2" t="s">
        <v>7036</v>
      </c>
      <c r="H6557" s="2" t="s">
        <v>44461</v>
      </c>
      <c r="I6557" s="2" t="s">
        <v>44462</v>
      </c>
      <c r="J6557" s="3" t="s">
        <v>44463</v>
      </c>
      <c r="K6557" s="4">
        <v>44335</v>
      </c>
      <c r="L6557" s="3" t="s">
        <v>44464</v>
      </c>
    </row>
    <row r="6558" spans="1:12" x14ac:dyDescent="0.2">
      <c r="A6558" s="1">
        <v>6557</v>
      </c>
      <c r="B6558" s="2" t="s">
        <v>44465</v>
      </c>
      <c r="C6558" s="2" t="s">
        <v>5183</v>
      </c>
      <c r="D6558" s="2" t="s">
        <v>1808</v>
      </c>
      <c r="E6558" s="2" t="s">
        <v>44466</v>
      </c>
      <c r="F6558" s="2" t="s">
        <v>44467</v>
      </c>
      <c r="G6558" s="2" t="s">
        <v>428</v>
      </c>
      <c r="H6558" s="2" t="s">
        <v>44468</v>
      </c>
      <c r="I6558" s="2" t="s">
        <v>44469</v>
      </c>
      <c r="J6558" s="3" t="s">
        <v>44470</v>
      </c>
      <c r="K6558" s="4">
        <v>43840</v>
      </c>
      <c r="L6558" s="3" t="s">
        <v>44471</v>
      </c>
    </row>
    <row r="6559" spans="1:12" x14ac:dyDescent="0.2">
      <c r="A6559" s="1">
        <v>6558</v>
      </c>
      <c r="B6559" s="2" t="s">
        <v>44472</v>
      </c>
      <c r="C6559" s="2" t="s">
        <v>4932</v>
      </c>
      <c r="D6559" s="2" t="s">
        <v>2286</v>
      </c>
      <c r="E6559" s="2" t="s">
        <v>44473</v>
      </c>
      <c r="F6559" s="2" t="s">
        <v>10796</v>
      </c>
      <c r="G6559" s="2" t="s">
        <v>27</v>
      </c>
      <c r="H6559" s="2" t="s">
        <v>44474</v>
      </c>
      <c r="I6559" s="2" t="s">
        <v>44475</v>
      </c>
      <c r="J6559" s="3" t="s">
        <v>44476</v>
      </c>
      <c r="K6559" s="4">
        <v>44215</v>
      </c>
      <c r="L6559" s="3" t="s">
        <v>44477</v>
      </c>
    </row>
    <row r="6560" spans="1:12" x14ac:dyDescent="0.2">
      <c r="A6560" s="1">
        <v>6559</v>
      </c>
      <c r="B6560" s="2" t="s">
        <v>44478</v>
      </c>
      <c r="C6560" s="2" t="s">
        <v>4654</v>
      </c>
      <c r="D6560" s="2" t="s">
        <v>4174</v>
      </c>
      <c r="E6560" s="2" t="s">
        <v>44479</v>
      </c>
      <c r="F6560" s="2" t="s">
        <v>44480</v>
      </c>
      <c r="G6560" s="2" t="s">
        <v>4335</v>
      </c>
      <c r="H6560" s="2" t="s">
        <v>44481</v>
      </c>
      <c r="I6560" s="2" t="s">
        <v>44482</v>
      </c>
      <c r="J6560" s="3" t="s">
        <v>44483</v>
      </c>
      <c r="K6560" s="4">
        <v>44499</v>
      </c>
      <c r="L6560" s="3" t="s">
        <v>44484</v>
      </c>
    </row>
    <row r="6561" spans="1:12" x14ac:dyDescent="0.2">
      <c r="A6561" s="1">
        <v>6560</v>
      </c>
      <c r="B6561" s="2" t="s">
        <v>44485</v>
      </c>
      <c r="C6561" s="2" t="s">
        <v>576</v>
      </c>
      <c r="D6561" s="2" t="s">
        <v>4705</v>
      </c>
      <c r="E6561" s="2" t="s">
        <v>44486</v>
      </c>
      <c r="F6561" s="2" t="s">
        <v>44487</v>
      </c>
      <c r="G6561" s="2" t="s">
        <v>2127</v>
      </c>
      <c r="H6561" s="2" t="s">
        <v>44488</v>
      </c>
      <c r="I6561" s="2" t="s">
        <v>44489</v>
      </c>
      <c r="J6561" s="3" t="s">
        <v>44490</v>
      </c>
      <c r="K6561" s="4">
        <v>44208</v>
      </c>
      <c r="L6561" s="3" t="s">
        <v>44491</v>
      </c>
    </row>
    <row r="6562" spans="1:12" x14ac:dyDescent="0.2">
      <c r="A6562" s="1">
        <v>6561</v>
      </c>
      <c r="B6562" s="2" t="s">
        <v>44492</v>
      </c>
      <c r="C6562" s="2" t="s">
        <v>14241</v>
      </c>
      <c r="D6562" s="2" t="s">
        <v>8168</v>
      </c>
      <c r="E6562" s="2" t="s">
        <v>44493</v>
      </c>
      <c r="F6562" s="2" t="s">
        <v>44494</v>
      </c>
      <c r="G6562" s="2" t="s">
        <v>501</v>
      </c>
      <c r="H6562" s="2" t="s">
        <v>44495</v>
      </c>
      <c r="I6562" s="2" t="s">
        <v>44496</v>
      </c>
      <c r="J6562" s="3" t="s">
        <v>44497</v>
      </c>
      <c r="K6562" s="4">
        <v>44601</v>
      </c>
      <c r="L6562" s="3" t="s">
        <v>44498</v>
      </c>
    </row>
    <row r="6563" spans="1:12" x14ac:dyDescent="0.2">
      <c r="A6563" s="1">
        <v>6562</v>
      </c>
      <c r="B6563" s="2" t="s">
        <v>44499</v>
      </c>
      <c r="C6563" s="2" t="s">
        <v>5357</v>
      </c>
      <c r="D6563" s="2" t="s">
        <v>4184</v>
      </c>
      <c r="E6563" s="2" t="s">
        <v>44500</v>
      </c>
      <c r="F6563" s="2" t="s">
        <v>33543</v>
      </c>
      <c r="G6563" s="2" t="s">
        <v>2015</v>
      </c>
      <c r="H6563" s="2" t="s">
        <v>44501</v>
      </c>
      <c r="I6563" s="2">
        <f>1-596-645-9818</f>
        <v>-11058</v>
      </c>
      <c r="J6563" s="3" t="s">
        <v>44502</v>
      </c>
      <c r="K6563" s="4">
        <v>44327</v>
      </c>
      <c r="L6563" s="3" t="s">
        <v>44503</v>
      </c>
    </row>
    <row r="6564" spans="1:12" x14ac:dyDescent="0.2">
      <c r="A6564" s="1">
        <v>6563</v>
      </c>
      <c r="B6564" s="2" t="s">
        <v>44504</v>
      </c>
      <c r="C6564" s="2" t="s">
        <v>6024</v>
      </c>
      <c r="D6564" s="2" t="s">
        <v>12718</v>
      </c>
      <c r="E6564" s="2" t="s">
        <v>44505</v>
      </c>
      <c r="F6564" s="2" t="s">
        <v>44506</v>
      </c>
      <c r="G6564" s="2" t="s">
        <v>274</v>
      </c>
      <c r="H6564" s="2" t="s">
        <v>44507</v>
      </c>
      <c r="I6564" s="2" t="s">
        <v>44508</v>
      </c>
      <c r="J6564" s="3" t="s">
        <v>44509</v>
      </c>
      <c r="K6564" s="4">
        <v>44285</v>
      </c>
      <c r="L6564" s="3" t="s">
        <v>44510</v>
      </c>
    </row>
    <row r="6565" spans="1:12" x14ac:dyDescent="0.2">
      <c r="A6565" s="1">
        <v>6564</v>
      </c>
      <c r="B6565" s="2" t="s">
        <v>44511</v>
      </c>
      <c r="C6565" s="2" t="s">
        <v>3308</v>
      </c>
      <c r="D6565" s="2" t="s">
        <v>8153</v>
      </c>
      <c r="E6565" s="2" t="s">
        <v>44512</v>
      </c>
      <c r="F6565" s="2" t="s">
        <v>44513</v>
      </c>
      <c r="G6565" s="2" t="s">
        <v>1032</v>
      </c>
      <c r="H6565" s="2" t="s">
        <v>44514</v>
      </c>
      <c r="I6565" s="2" t="s">
        <v>44515</v>
      </c>
      <c r="J6565" s="3" t="s">
        <v>44516</v>
      </c>
      <c r="K6565" s="4">
        <v>44430</v>
      </c>
      <c r="L6565" s="3" t="s">
        <v>44517</v>
      </c>
    </row>
    <row r="6566" spans="1:12" x14ac:dyDescent="0.2">
      <c r="A6566" s="1">
        <v>6565</v>
      </c>
      <c r="B6566" s="2" t="s">
        <v>44518</v>
      </c>
      <c r="C6566" s="2" t="s">
        <v>68</v>
      </c>
      <c r="D6566" s="2" t="s">
        <v>11385</v>
      </c>
      <c r="E6566" s="2" t="s">
        <v>24149</v>
      </c>
      <c r="F6566" s="2" t="s">
        <v>44519</v>
      </c>
      <c r="G6566" s="2" t="s">
        <v>2216</v>
      </c>
      <c r="H6566" s="2">
        <f>1-686-127-9430</f>
        <v>-10242</v>
      </c>
      <c r="I6566" s="2" t="s">
        <v>44520</v>
      </c>
      <c r="J6566" s="3" t="s">
        <v>44521</v>
      </c>
      <c r="K6566" s="4">
        <v>44150</v>
      </c>
      <c r="L6566" s="3" t="s">
        <v>41740</v>
      </c>
    </row>
    <row r="6567" spans="1:12" x14ac:dyDescent="0.2">
      <c r="A6567" s="1">
        <v>6566</v>
      </c>
      <c r="B6567" s="2" t="s">
        <v>44522</v>
      </c>
      <c r="C6567" s="2" t="s">
        <v>1680</v>
      </c>
      <c r="D6567" s="2" t="s">
        <v>1486</v>
      </c>
      <c r="E6567" s="2" t="s">
        <v>21054</v>
      </c>
      <c r="F6567" s="2" t="s">
        <v>4280</v>
      </c>
      <c r="G6567" s="2" t="s">
        <v>3015</v>
      </c>
      <c r="H6567" s="2" t="s">
        <v>44523</v>
      </c>
      <c r="I6567" s="2" t="s">
        <v>44524</v>
      </c>
      <c r="J6567" s="3" t="s">
        <v>44525</v>
      </c>
      <c r="K6567" s="4">
        <v>44210</v>
      </c>
      <c r="L6567" s="3" t="s">
        <v>44526</v>
      </c>
    </row>
    <row r="6568" spans="1:12" x14ac:dyDescent="0.2">
      <c r="A6568" s="1">
        <v>6567</v>
      </c>
      <c r="B6568" s="2" t="s">
        <v>44527</v>
      </c>
      <c r="C6568" s="2" t="s">
        <v>3789</v>
      </c>
      <c r="D6568" s="2" t="s">
        <v>19087</v>
      </c>
      <c r="E6568" s="2" t="s">
        <v>9464</v>
      </c>
      <c r="F6568" s="2" t="s">
        <v>44528</v>
      </c>
      <c r="G6568" s="2" t="s">
        <v>181</v>
      </c>
      <c r="H6568" s="2" t="s">
        <v>44529</v>
      </c>
      <c r="I6568" s="2" t="s">
        <v>44530</v>
      </c>
      <c r="J6568" s="3" t="s">
        <v>44531</v>
      </c>
      <c r="K6568" s="4">
        <v>44371</v>
      </c>
      <c r="L6568" s="3" t="s">
        <v>44532</v>
      </c>
    </row>
    <row r="6569" spans="1:12" x14ac:dyDescent="0.2">
      <c r="A6569" s="1">
        <v>6568</v>
      </c>
      <c r="B6569" s="2" t="s">
        <v>44533</v>
      </c>
      <c r="C6569" s="2" t="s">
        <v>25814</v>
      </c>
      <c r="D6569" s="2" t="s">
        <v>1155</v>
      </c>
      <c r="E6569" s="2" t="s">
        <v>44534</v>
      </c>
      <c r="F6569" s="2" t="s">
        <v>44535</v>
      </c>
      <c r="G6569" s="2" t="s">
        <v>816</v>
      </c>
      <c r="H6569" s="2" t="s">
        <v>44536</v>
      </c>
      <c r="I6569" s="2" t="s">
        <v>44537</v>
      </c>
      <c r="J6569" s="3" t="s">
        <v>44538</v>
      </c>
      <c r="K6569" s="4">
        <v>44342</v>
      </c>
      <c r="L6569" s="3" t="s">
        <v>44539</v>
      </c>
    </row>
    <row r="6570" spans="1:12" x14ac:dyDescent="0.2">
      <c r="A6570" s="1">
        <v>6569</v>
      </c>
      <c r="B6570" s="2" t="s">
        <v>44540</v>
      </c>
      <c r="C6570" s="2" t="s">
        <v>22450</v>
      </c>
      <c r="D6570" s="2" t="s">
        <v>4413</v>
      </c>
      <c r="E6570" s="2" t="s">
        <v>44541</v>
      </c>
      <c r="F6570" s="2" t="s">
        <v>44542</v>
      </c>
      <c r="G6570" s="2" t="s">
        <v>4281</v>
      </c>
      <c r="H6570" s="2" t="s">
        <v>44543</v>
      </c>
      <c r="I6570" s="2" t="s">
        <v>44544</v>
      </c>
      <c r="J6570" s="3" t="s">
        <v>44545</v>
      </c>
      <c r="K6570" s="4">
        <v>44436</v>
      </c>
      <c r="L6570" s="3" t="s">
        <v>44546</v>
      </c>
    </row>
    <row r="6571" spans="1:12" x14ac:dyDescent="0.2">
      <c r="A6571" s="1">
        <v>6570</v>
      </c>
      <c r="B6571" s="2" t="s">
        <v>44547</v>
      </c>
      <c r="C6571" s="2" t="s">
        <v>2493</v>
      </c>
      <c r="D6571" s="2" t="s">
        <v>9722</v>
      </c>
      <c r="E6571" s="2" t="s">
        <v>44548</v>
      </c>
      <c r="F6571" s="2" t="s">
        <v>44549</v>
      </c>
      <c r="G6571" s="2" t="s">
        <v>134</v>
      </c>
      <c r="H6571" s="2" t="s">
        <v>44550</v>
      </c>
      <c r="I6571" s="2" t="s">
        <v>44551</v>
      </c>
      <c r="J6571" s="3" t="s">
        <v>44552</v>
      </c>
      <c r="K6571" s="4">
        <v>44057</v>
      </c>
      <c r="L6571" s="3" t="s">
        <v>30716</v>
      </c>
    </row>
    <row r="6572" spans="1:12" x14ac:dyDescent="0.2">
      <c r="A6572" s="1">
        <v>6571</v>
      </c>
      <c r="B6572" s="2" t="s">
        <v>44553</v>
      </c>
      <c r="C6572" s="2" t="s">
        <v>1201</v>
      </c>
      <c r="D6572" s="2" t="s">
        <v>1588</v>
      </c>
      <c r="E6572" s="2" t="s">
        <v>44554</v>
      </c>
      <c r="F6572" s="2" t="s">
        <v>44555</v>
      </c>
      <c r="G6572" s="2" t="s">
        <v>311</v>
      </c>
      <c r="H6572" s="2" t="s">
        <v>44556</v>
      </c>
      <c r="I6572" s="2">
        <v>1360493507</v>
      </c>
      <c r="J6572" s="3" t="s">
        <v>44557</v>
      </c>
      <c r="K6572" s="4">
        <v>44509</v>
      </c>
      <c r="L6572" s="3" t="s">
        <v>7083</v>
      </c>
    </row>
    <row r="6573" spans="1:12" x14ac:dyDescent="0.2">
      <c r="A6573" s="1">
        <v>6572</v>
      </c>
      <c r="B6573" s="2" t="s">
        <v>44558</v>
      </c>
      <c r="C6573" s="2" t="s">
        <v>10794</v>
      </c>
      <c r="D6573" s="2" t="s">
        <v>1110</v>
      </c>
      <c r="E6573" s="2" t="s">
        <v>44559</v>
      </c>
      <c r="F6573" s="2" t="s">
        <v>44560</v>
      </c>
      <c r="G6573" s="2" t="s">
        <v>3729</v>
      </c>
      <c r="H6573" s="2" t="s">
        <v>44561</v>
      </c>
      <c r="I6573" s="2" t="s">
        <v>44562</v>
      </c>
      <c r="J6573" s="3" t="s">
        <v>44563</v>
      </c>
      <c r="K6573" s="4">
        <v>43889</v>
      </c>
      <c r="L6573" s="3" t="s">
        <v>44564</v>
      </c>
    </row>
    <row r="6574" spans="1:12" x14ac:dyDescent="0.2">
      <c r="A6574" s="1">
        <v>6573</v>
      </c>
      <c r="B6574" s="2" t="s">
        <v>44565</v>
      </c>
      <c r="C6574" s="2" t="s">
        <v>4846</v>
      </c>
      <c r="D6574" s="2" t="s">
        <v>5175</v>
      </c>
      <c r="E6574" s="2" t="s">
        <v>44566</v>
      </c>
      <c r="F6574" s="2" t="s">
        <v>44567</v>
      </c>
      <c r="G6574" s="2" t="s">
        <v>1702</v>
      </c>
      <c r="H6574" s="2" t="s">
        <v>44568</v>
      </c>
      <c r="I6574" s="2" t="s">
        <v>44569</v>
      </c>
      <c r="J6574" s="3" t="s">
        <v>44570</v>
      </c>
      <c r="K6574" s="4">
        <v>43857</v>
      </c>
      <c r="L6574" s="3" t="s">
        <v>25508</v>
      </c>
    </row>
    <row r="6575" spans="1:12" x14ac:dyDescent="0.2">
      <c r="A6575" s="1">
        <v>6574</v>
      </c>
      <c r="B6575" s="2" t="s">
        <v>44571</v>
      </c>
      <c r="C6575" s="2" t="s">
        <v>11089</v>
      </c>
      <c r="D6575" s="2" t="s">
        <v>13786</v>
      </c>
      <c r="E6575" s="2" t="s">
        <v>14957</v>
      </c>
      <c r="F6575" s="2" t="s">
        <v>44572</v>
      </c>
      <c r="G6575" s="2" t="s">
        <v>3623</v>
      </c>
      <c r="H6575" s="2" t="s">
        <v>44573</v>
      </c>
      <c r="I6575" s="2" t="s">
        <v>44574</v>
      </c>
      <c r="J6575" s="3" t="s">
        <v>44575</v>
      </c>
      <c r="K6575" s="4">
        <v>43881</v>
      </c>
      <c r="L6575" s="3" t="s">
        <v>36220</v>
      </c>
    </row>
    <row r="6576" spans="1:12" x14ac:dyDescent="0.2">
      <c r="A6576" s="1">
        <v>6575</v>
      </c>
      <c r="B6576" s="2" t="s">
        <v>44576</v>
      </c>
      <c r="C6576" s="2" t="s">
        <v>7451</v>
      </c>
      <c r="D6576" s="2" t="s">
        <v>6380</v>
      </c>
      <c r="E6576" s="2" t="s">
        <v>44577</v>
      </c>
      <c r="F6576" s="2" t="s">
        <v>44578</v>
      </c>
      <c r="G6576" s="2" t="s">
        <v>2127</v>
      </c>
      <c r="H6576" s="2" t="s">
        <v>44579</v>
      </c>
      <c r="I6576" s="2" t="s">
        <v>44580</v>
      </c>
      <c r="J6576" s="3" t="s">
        <v>44581</v>
      </c>
      <c r="K6576" s="4">
        <v>44673</v>
      </c>
      <c r="L6576" s="3" t="s">
        <v>19652</v>
      </c>
    </row>
    <row r="6577" spans="1:12" x14ac:dyDescent="0.2">
      <c r="A6577" s="1">
        <v>6576</v>
      </c>
      <c r="B6577" s="2" t="s">
        <v>44582</v>
      </c>
      <c r="C6577" s="2" t="s">
        <v>4923</v>
      </c>
      <c r="D6577" s="2" t="s">
        <v>7736</v>
      </c>
      <c r="E6577" s="2" t="s">
        <v>44583</v>
      </c>
      <c r="F6577" s="2" t="s">
        <v>44584</v>
      </c>
      <c r="G6577" s="2" t="s">
        <v>2826</v>
      </c>
      <c r="H6577" s="2" t="s">
        <v>44585</v>
      </c>
      <c r="I6577" s="2" t="s">
        <v>44586</v>
      </c>
      <c r="J6577" s="3" t="s">
        <v>44587</v>
      </c>
      <c r="K6577" s="4">
        <v>44286</v>
      </c>
      <c r="L6577" s="3" t="s">
        <v>32110</v>
      </c>
    </row>
    <row r="6578" spans="1:12" x14ac:dyDescent="0.2">
      <c r="A6578" s="1">
        <v>6577</v>
      </c>
      <c r="B6578" s="2" t="s">
        <v>44588</v>
      </c>
      <c r="C6578" s="2" t="s">
        <v>2416</v>
      </c>
      <c r="D6578" s="2" t="s">
        <v>9293</v>
      </c>
      <c r="E6578" s="2" t="s">
        <v>44589</v>
      </c>
      <c r="F6578" s="2" t="s">
        <v>44590</v>
      </c>
      <c r="G6578" s="2" t="s">
        <v>3561</v>
      </c>
      <c r="H6578" s="2" t="s">
        <v>44591</v>
      </c>
      <c r="I6578" s="2" t="s">
        <v>44592</v>
      </c>
      <c r="J6578" s="3" t="s">
        <v>44593</v>
      </c>
      <c r="K6578" s="4">
        <v>44312</v>
      </c>
      <c r="L6578" s="3" t="s">
        <v>32210</v>
      </c>
    </row>
    <row r="6579" spans="1:12" x14ac:dyDescent="0.2">
      <c r="A6579" s="1">
        <v>6578</v>
      </c>
      <c r="B6579" s="2" t="s">
        <v>44594</v>
      </c>
      <c r="C6579" s="2" t="s">
        <v>12082</v>
      </c>
      <c r="D6579" s="2" t="s">
        <v>3098</v>
      </c>
      <c r="E6579" s="2" t="s">
        <v>44595</v>
      </c>
      <c r="F6579" s="2" t="s">
        <v>7223</v>
      </c>
      <c r="G6579" s="2" t="s">
        <v>3396</v>
      </c>
      <c r="H6579" s="2" t="s">
        <v>44596</v>
      </c>
      <c r="I6579" s="2">
        <f>1-289-263-6836</f>
        <v>-7387</v>
      </c>
      <c r="J6579" s="3" t="s">
        <v>44597</v>
      </c>
      <c r="K6579" s="4">
        <v>44393</v>
      </c>
      <c r="L6579" s="3" t="s">
        <v>44598</v>
      </c>
    </row>
    <row r="6580" spans="1:12" x14ac:dyDescent="0.2">
      <c r="A6580" s="1">
        <v>6579</v>
      </c>
      <c r="B6580" s="2" t="s">
        <v>44599</v>
      </c>
      <c r="C6580" s="2" t="s">
        <v>4155</v>
      </c>
      <c r="D6580" s="2" t="s">
        <v>1889</v>
      </c>
      <c r="E6580" s="2" t="s">
        <v>44600</v>
      </c>
      <c r="F6580" s="2" t="s">
        <v>26907</v>
      </c>
      <c r="G6580" s="2" t="s">
        <v>4492</v>
      </c>
      <c r="H6580" s="2" t="s">
        <v>44601</v>
      </c>
      <c r="I6580" s="2" t="s">
        <v>44602</v>
      </c>
      <c r="J6580" s="3" t="s">
        <v>44603</v>
      </c>
      <c r="K6580" s="4">
        <v>44597</v>
      </c>
      <c r="L6580" s="3" t="s">
        <v>44604</v>
      </c>
    </row>
    <row r="6581" spans="1:12" x14ac:dyDescent="0.2">
      <c r="A6581" s="1">
        <v>6580</v>
      </c>
      <c r="B6581" s="2" t="s">
        <v>44605</v>
      </c>
      <c r="C6581" s="2" t="s">
        <v>11265</v>
      </c>
      <c r="D6581" s="2" t="s">
        <v>3418</v>
      </c>
      <c r="E6581" s="2" t="s">
        <v>44606</v>
      </c>
      <c r="F6581" s="2" t="s">
        <v>15347</v>
      </c>
      <c r="G6581" s="2" t="s">
        <v>350</v>
      </c>
      <c r="H6581" s="2" t="s">
        <v>44607</v>
      </c>
      <c r="I6581" s="2">
        <v>2892503111</v>
      </c>
      <c r="J6581" s="3" t="s">
        <v>44608</v>
      </c>
      <c r="K6581" s="4">
        <v>44114</v>
      </c>
      <c r="L6581" s="3" t="s">
        <v>44609</v>
      </c>
    </row>
    <row r="6582" spans="1:12" x14ac:dyDescent="0.2">
      <c r="A6582" s="1">
        <v>6581</v>
      </c>
      <c r="B6582" s="2" t="s">
        <v>44610</v>
      </c>
      <c r="C6582" s="2" t="s">
        <v>2624</v>
      </c>
      <c r="D6582" s="2" t="s">
        <v>6655</v>
      </c>
      <c r="E6582" s="2" t="s">
        <v>44611</v>
      </c>
      <c r="F6582" s="2" t="s">
        <v>44612</v>
      </c>
      <c r="G6582" s="2" t="s">
        <v>5010</v>
      </c>
      <c r="H6582" s="2">
        <f>1-237-707-7926</f>
        <v>-8869</v>
      </c>
      <c r="I6582" s="2" t="s">
        <v>44613</v>
      </c>
      <c r="J6582" s="3" t="s">
        <v>44614</v>
      </c>
      <c r="K6582" s="4">
        <v>44412</v>
      </c>
      <c r="L6582" s="3" t="s">
        <v>44615</v>
      </c>
    </row>
    <row r="6583" spans="1:12" x14ac:dyDescent="0.2">
      <c r="A6583" s="1">
        <v>6582</v>
      </c>
      <c r="B6583" s="2" t="s">
        <v>44616</v>
      </c>
      <c r="C6583" s="2" t="s">
        <v>4055</v>
      </c>
      <c r="D6583" s="2" t="s">
        <v>1055</v>
      </c>
      <c r="E6583" s="2" t="s">
        <v>44617</v>
      </c>
      <c r="F6583" s="2" t="s">
        <v>44618</v>
      </c>
      <c r="G6583" s="2" t="s">
        <v>7345</v>
      </c>
      <c r="H6583" s="2">
        <v>5363163611</v>
      </c>
      <c r="I6583" s="2" t="s">
        <v>44619</v>
      </c>
      <c r="J6583" s="3" t="s">
        <v>44620</v>
      </c>
      <c r="K6583" s="4">
        <v>44408</v>
      </c>
      <c r="L6583" s="3" t="s">
        <v>44621</v>
      </c>
    </row>
    <row r="6584" spans="1:12" x14ac:dyDescent="0.2">
      <c r="A6584" s="1">
        <v>6583</v>
      </c>
      <c r="B6584" s="2" t="s">
        <v>44622</v>
      </c>
      <c r="C6584" s="2" t="s">
        <v>2832</v>
      </c>
      <c r="D6584" s="2" t="s">
        <v>4422</v>
      </c>
      <c r="E6584" s="2" t="s">
        <v>44623</v>
      </c>
      <c r="F6584" s="2" t="s">
        <v>44624</v>
      </c>
      <c r="G6584" s="2" t="s">
        <v>17591</v>
      </c>
      <c r="H6584" s="2" t="s">
        <v>44625</v>
      </c>
      <c r="I6584" s="2" t="s">
        <v>44626</v>
      </c>
      <c r="J6584" s="3" t="s">
        <v>44627</v>
      </c>
      <c r="K6584" s="4">
        <v>44493</v>
      </c>
      <c r="L6584" s="3" t="s">
        <v>44628</v>
      </c>
    </row>
    <row r="6585" spans="1:12" x14ac:dyDescent="0.2">
      <c r="A6585" s="1">
        <v>6584</v>
      </c>
      <c r="B6585" s="2" t="s">
        <v>44629</v>
      </c>
      <c r="C6585" s="2" t="s">
        <v>10366</v>
      </c>
      <c r="D6585" s="2" t="s">
        <v>3384</v>
      </c>
      <c r="E6585" s="2" t="s">
        <v>44630</v>
      </c>
      <c r="F6585" s="2" t="s">
        <v>44631</v>
      </c>
      <c r="G6585" s="2" t="s">
        <v>98</v>
      </c>
      <c r="H6585" s="2" t="s">
        <v>44632</v>
      </c>
      <c r="I6585" s="2" t="s">
        <v>44633</v>
      </c>
      <c r="J6585" s="3" t="s">
        <v>44634</v>
      </c>
      <c r="K6585" s="4">
        <v>44533</v>
      </c>
      <c r="L6585" s="3" t="s">
        <v>44635</v>
      </c>
    </row>
    <row r="6586" spans="1:12" x14ac:dyDescent="0.2">
      <c r="A6586" s="1">
        <v>6585</v>
      </c>
      <c r="B6586" s="2" t="s">
        <v>44636</v>
      </c>
      <c r="C6586" s="2" t="s">
        <v>3434</v>
      </c>
      <c r="D6586" s="2" t="s">
        <v>25937</v>
      </c>
      <c r="E6586" s="2" t="s">
        <v>40353</v>
      </c>
      <c r="F6586" s="2" t="s">
        <v>44637</v>
      </c>
      <c r="G6586" s="2" t="s">
        <v>1973</v>
      </c>
      <c r="H6586" s="2" t="s">
        <v>44638</v>
      </c>
      <c r="I6586" s="2" t="s">
        <v>44639</v>
      </c>
      <c r="J6586" s="3" t="s">
        <v>44640</v>
      </c>
      <c r="K6586" s="4">
        <v>44568</v>
      </c>
      <c r="L6586" s="3" t="s">
        <v>43652</v>
      </c>
    </row>
    <row r="6587" spans="1:12" x14ac:dyDescent="0.2">
      <c r="A6587" s="1">
        <v>6586</v>
      </c>
      <c r="B6587" s="2" t="s">
        <v>44641</v>
      </c>
      <c r="C6587" s="2" t="s">
        <v>3165</v>
      </c>
      <c r="D6587" s="2" t="s">
        <v>11421</v>
      </c>
      <c r="E6587" s="2" t="s">
        <v>44642</v>
      </c>
      <c r="F6587" s="2" t="s">
        <v>44643</v>
      </c>
      <c r="G6587" s="2" t="s">
        <v>11135</v>
      </c>
      <c r="H6587" s="2" t="s">
        <v>44644</v>
      </c>
      <c r="I6587" s="2" t="s">
        <v>44645</v>
      </c>
      <c r="J6587" s="3" t="s">
        <v>44646</v>
      </c>
      <c r="K6587" s="4">
        <v>44202</v>
      </c>
      <c r="L6587" s="3" t="s">
        <v>8730</v>
      </c>
    </row>
    <row r="6588" spans="1:12" x14ac:dyDescent="0.2">
      <c r="A6588" s="1">
        <v>6587</v>
      </c>
      <c r="B6588" s="2" t="s">
        <v>44647</v>
      </c>
      <c r="C6588" s="2" t="s">
        <v>5964</v>
      </c>
      <c r="D6588" s="2" t="s">
        <v>2197</v>
      </c>
      <c r="E6588" s="2" t="s">
        <v>44648</v>
      </c>
      <c r="F6588" s="2" t="s">
        <v>44649</v>
      </c>
      <c r="G6588" s="2" t="s">
        <v>4778</v>
      </c>
      <c r="H6588" s="2" t="s">
        <v>44650</v>
      </c>
      <c r="I6588" s="2" t="s">
        <v>44651</v>
      </c>
      <c r="J6588" s="3" t="s">
        <v>44652</v>
      </c>
      <c r="K6588" s="4">
        <v>44316</v>
      </c>
      <c r="L6588" s="3" t="s">
        <v>44653</v>
      </c>
    </row>
    <row r="6589" spans="1:12" x14ac:dyDescent="0.2">
      <c r="A6589" s="1">
        <v>6588</v>
      </c>
      <c r="B6589" s="2" t="s">
        <v>44654</v>
      </c>
      <c r="C6589" s="2" t="s">
        <v>158</v>
      </c>
      <c r="D6589" s="2" t="s">
        <v>6380</v>
      </c>
      <c r="E6589" s="2" t="s">
        <v>44655</v>
      </c>
      <c r="F6589" s="2" t="s">
        <v>8883</v>
      </c>
      <c r="G6589" s="2" t="s">
        <v>2378</v>
      </c>
      <c r="H6589" s="2" t="s">
        <v>44656</v>
      </c>
      <c r="I6589" s="2" t="s">
        <v>44657</v>
      </c>
      <c r="J6589" s="3" t="s">
        <v>44658</v>
      </c>
      <c r="K6589" s="4">
        <v>43919</v>
      </c>
      <c r="L6589" s="3" t="s">
        <v>16215</v>
      </c>
    </row>
    <row r="6590" spans="1:12" x14ac:dyDescent="0.2">
      <c r="A6590" s="1">
        <v>6589</v>
      </c>
      <c r="B6590" s="2" t="s">
        <v>44659</v>
      </c>
      <c r="C6590" s="2" t="s">
        <v>8454</v>
      </c>
      <c r="D6590" s="2" t="s">
        <v>15227</v>
      </c>
      <c r="E6590" s="2" t="s">
        <v>13876</v>
      </c>
      <c r="F6590" s="2" t="s">
        <v>44660</v>
      </c>
      <c r="G6590" s="2" t="s">
        <v>396</v>
      </c>
      <c r="H6590" s="2">
        <f>1-554-973-9375</f>
        <v>-10901</v>
      </c>
      <c r="I6590" s="2" t="s">
        <v>44661</v>
      </c>
      <c r="J6590" s="3" t="s">
        <v>44662</v>
      </c>
      <c r="K6590" s="4">
        <v>44486</v>
      </c>
      <c r="L6590" s="3" t="s">
        <v>44663</v>
      </c>
    </row>
    <row r="6591" spans="1:12" x14ac:dyDescent="0.2">
      <c r="A6591" s="1">
        <v>6590</v>
      </c>
      <c r="B6591" s="2" t="s">
        <v>44664</v>
      </c>
      <c r="C6591" s="2" t="s">
        <v>4977</v>
      </c>
      <c r="D6591" s="2" t="s">
        <v>16231</v>
      </c>
      <c r="E6591" s="2" t="s">
        <v>44665</v>
      </c>
      <c r="F6591" s="2" t="s">
        <v>44666</v>
      </c>
      <c r="G6591" s="2" t="s">
        <v>3404</v>
      </c>
      <c r="H6591" s="2" t="s">
        <v>44667</v>
      </c>
      <c r="I6591" s="2" t="s">
        <v>44668</v>
      </c>
      <c r="J6591" s="3" t="s">
        <v>44669</v>
      </c>
      <c r="K6591" s="4">
        <v>44320</v>
      </c>
      <c r="L6591" s="3" t="s">
        <v>32193</v>
      </c>
    </row>
    <row r="6592" spans="1:12" x14ac:dyDescent="0.2">
      <c r="A6592" s="1">
        <v>6591</v>
      </c>
      <c r="B6592" s="2" t="s">
        <v>44670</v>
      </c>
      <c r="C6592" s="2" t="s">
        <v>9112</v>
      </c>
      <c r="D6592" s="2" t="s">
        <v>11573</v>
      </c>
      <c r="E6592" s="2" t="s">
        <v>44671</v>
      </c>
      <c r="F6592" s="2" t="s">
        <v>12827</v>
      </c>
      <c r="G6592" s="2" t="s">
        <v>2051</v>
      </c>
      <c r="H6592" s="2" t="s">
        <v>44672</v>
      </c>
      <c r="I6592" s="2">
        <v>2783963861</v>
      </c>
      <c r="J6592" s="3" t="s">
        <v>44673</v>
      </c>
      <c r="K6592" s="4">
        <v>44179</v>
      </c>
      <c r="L6592" s="3" t="s">
        <v>36668</v>
      </c>
    </row>
    <row r="6593" spans="1:12" x14ac:dyDescent="0.2">
      <c r="A6593" s="1">
        <v>6592</v>
      </c>
      <c r="B6593" s="2" t="s">
        <v>44674</v>
      </c>
      <c r="C6593" s="2" t="s">
        <v>1377</v>
      </c>
      <c r="D6593" s="2" t="s">
        <v>11385</v>
      </c>
      <c r="E6593" s="2" t="s">
        <v>44675</v>
      </c>
      <c r="F6593" s="2" t="s">
        <v>44676</v>
      </c>
      <c r="G6593" s="2" t="s">
        <v>2859</v>
      </c>
      <c r="H6593" s="2" t="s">
        <v>44677</v>
      </c>
      <c r="I6593" s="2" t="s">
        <v>44678</v>
      </c>
      <c r="J6593" s="3" t="s">
        <v>44679</v>
      </c>
      <c r="K6593" s="4">
        <v>44250</v>
      </c>
      <c r="L6593" s="3" t="s">
        <v>44680</v>
      </c>
    </row>
    <row r="6594" spans="1:12" x14ac:dyDescent="0.2">
      <c r="A6594" s="1">
        <v>6593</v>
      </c>
      <c r="B6594" s="2" t="s">
        <v>44681</v>
      </c>
      <c r="C6594" s="2" t="s">
        <v>2624</v>
      </c>
      <c r="D6594" s="2" t="s">
        <v>23179</v>
      </c>
      <c r="E6594" s="2" t="s">
        <v>44682</v>
      </c>
      <c r="F6594" s="2" t="s">
        <v>16254</v>
      </c>
      <c r="G6594" s="2" t="s">
        <v>227</v>
      </c>
      <c r="H6594" s="2" t="s">
        <v>44683</v>
      </c>
      <c r="I6594" s="2" t="s">
        <v>44684</v>
      </c>
      <c r="J6594" s="3" t="s">
        <v>44685</v>
      </c>
      <c r="K6594" s="4">
        <v>43864</v>
      </c>
      <c r="L6594" s="3" t="s">
        <v>44686</v>
      </c>
    </row>
    <row r="6595" spans="1:12" x14ac:dyDescent="0.2">
      <c r="A6595" s="1">
        <v>6594</v>
      </c>
      <c r="B6595" s="5" t="s">
        <v>44687</v>
      </c>
      <c r="C6595" s="2" t="s">
        <v>4763</v>
      </c>
      <c r="D6595" s="2" t="s">
        <v>13666</v>
      </c>
      <c r="E6595" s="2" t="s">
        <v>44688</v>
      </c>
      <c r="F6595" s="2" t="s">
        <v>44689</v>
      </c>
      <c r="G6595" s="2" t="s">
        <v>6640</v>
      </c>
      <c r="H6595" s="2" t="s">
        <v>44690</v>
      </c>
      <c r="I6595" s="2" t="s">
        <v>44691</v>
      </c>
      <c r="J6595" s="3" t="s">
        <v>44692</v>
      </c>
      <c r="K6595" s="4">
        <v>44282</v>
      </c>
      <c r="L6595" s="3" t="s">
        <v>44693</v>
      </c>
    </row>
    <row r="6596" spans="1:12" x14ac:dyDescent="0.2">
      <c r="A6596" s="1">
        <v>6595</v>
      </c>
      <c r="B6596" s="2" t="s">
        <v>44694</v>
      </c>
      <c r="C6596" s="2" t="s">
        <v>4946</v>
      </c>
      <c r="D6596" s="2" t="s">
        <v>4962</v>
      </c>
      <c r="E6596" s="2" t="s">
        <v>44695</v>
      </c>
      <c r="F6596" s="2" t="s">
        <v>12030</v>
      </c>
      <c r="G6596" s="2" t="s">
        <v>806</v>
      </c>
      <c r="H6596" s="2" t="s">
        <v>44696</v>
      </c>
      <c r="I6596" s="2" t="s">
        <v>44697</v>
      </c>
      <c r="J6596" s="3" t="s">
        <v>44698</v>
      </c>
      <c r="K6596" s="4">
        <v>43952</v>
      </c>
      <c r="L6596" s="3" t="s">
        <v>44699</v>
      </c>
    </row>
    <row r="6597" spans="1:12" x14ac:dyDescent="0.2">
      <c r="A6597" s="1">
        <v>6596</v>
      </c>
      <c r="B6597" s="2" t="s">
        <v>44700</v>
      </c>
      <c r="C6597" s="2" t="s">
        <v>6873</v>
      </c>
      <c r="D6597" s="2" t="s">
        <v>3549</v>
      </c>
      <c r="E6597" s="2" t="s">
        <v>44701</v>
      </c>
      <c r="F6597" s="2" t="s">
        <v>44702</v>
      </c>
      <c r="G6597" s="2" t="s">
        <v>501</v>
      </c>
      <c r="H6597" s="2" t="s">
        <v>44703</v>
      </c>
      <c r="I6597" s="2" t="s">
        <v>44704</v>
      </c>
      <c r="J6597" s="3" t="s">
        <v>44705</v>
      </c>
      <c r="K6597" s="4">
        <v>44670</v>
      </c>
      <c r="L6597" s="3" t="s">
        <v>44706</v>
      </c>
    </row>
    <row r="6598" spans="1:12" x14ac:dyDescent="0.2">
      <c r="A6598" s="1">
        <v>6597</v>
      </c>
      <c r="B6598" s="2" t="s">
        <v>44707</v>
      </c>
      <c r="C6598" s="2" t="s">
        <v>10152</v>
      </c>
      <c r="D6598" s="2" t="s">
        <v>140</v>
      </c>
      <c r="E6598" s="2" t="s">
        <v>44708</v>
      </c>
      <c r="F6598" s="2" t="s">
        <v>44709</v>
      </c>
      <c r="G6598" s="2" t="s">
        <v>540</v>
      </c>
      <c r="H6598" s="2" t="s">
        <v>44710</v>
      </c>
      <c r="I6598" s="2" t="s">
        <v>44711</v>
      </c>
      <c r="J6598" s="3" t="s">
        <v>44712</v>
      </c>
      <c r="K6598" s="4">
        <v>44501</v>
      </c>
      <c r="L6598" s="3" t="s">
        <v>44713</v>
      </c>
    </row>
    <row r="6599" spans="1:12" x14ac:dyDescent="0.2">
      <c r="A6599" s="1">
        <v>6598</v>
      </c>
      <c r="B6599" s="2" t="s">
        <v>44714</v>
      </c>
      <c r="C6599" s="2" t="s">
        <v>6654</v>
      </c>
      <c r="D6599" s="2" t="s">
        <v>11436</v>
      </c>
      <c r="E6599" s="2" t="s">
        <v>44715</v>
      </c>
      <c r="F6599" s="2" t="s">
        <v>44716</v>
      </c>
      <c r="G6599" s="2" t="s">
        <v>2515</v>
      </c>
      <c r="H6599" s="2" t="s">
        <v>44717</v>
      </c>
      <c r="I6599" s="2" t="s">
        <v>44718</v>
      </c>
      <c r="J6599" s="3" t="s">
        <v>44719</v>
      </c>
      <c r="K6599" s="4">
        <v>44032</v>
      </c>
      <c r="L6599" s="3" t="s">
        <v>44720</v>
      </c>
    </row>
    <row r="6600" spans="1:12" x14ac:dyDescent="0.2">
      <c r="A6600" s="1">
        <v>6599</v>
      </c>
      <c r="B6600" s="2" t="s">
        <v>44721</v>
      </c>
      <c r="C6600" s="2" t="s">
        <v>14503</v>
      </c>
      <c r="D6600" s="2" t="s">
        <v>7319</v>
      </c>
      <c r="E6600" s="2" t="s">
        <v>44722</v>
      </c>
      <c r="F6600" s="2" t="s">
        <v>44723</v>
      </c>
      <c r="G6600" s="2" t="s">
        <v>948</v>
      </c>
      <c r="H6600" s="2">
        <f>1-329-741-8199</f>
        <v>-9268</v>
      </c>
      <c r="I6600" s="2">
        <v>1524622485</v>
      </c>
      <c r="J6600" s="3" t="s">
        <v>44724</v>
      </c>
      <c r="K6600" s="4">
        <v>44433</v>
      </c>
      <c r="L6600" s="3" t="s">
        <v>44725</v>
      </c>
    </row>
    <row r="6601" spans="1:12" x14ac:dyDescent="0.2">
      <c r="A6601" s="1">
        <v>6600</v>
      </c>
      <c r="B6601" s="2" t="s">
        <v>44726</v>
      </c>
      <c r="C6601" s="2" t="s">
        <v>14302</v>
      </c>
      <c r="D6601" s="2" t="s">
        <v>11499</v>
      </c>
      <c r="E6601" s="2" t="s">
        <v>12899</v>
      </c>
      <c r="F6601" s="2" t="s">
        <v>44727</v>
      </c>
      <c r="G6601" s="2" t="s">
        <v>1389</v>
      </c>
      <c r="H6601" s="2" t="s">
        <v>44728</v>
      </c>
      <c r="I6601" s="2" t="s">
        <v>44729</v>
      </c>
      <c r="J6601" s="3" t="s">
        <v>44730</v>
      </c>
      <c r="K6601" s="4">
        <v>43853</v>
      </c>
      <c r="L6601" s="3" t="s">
        <v>44731</v>
      </c>
    </row>
    <row r="6602" spans="1:12" x14ac:dyDescent="0.2">
      <c r="A6602" s="1">
        <v>6601</v>
      </c>
      <c r="B6602" s="2" t="s">
        <v>44732</v>
      </c>
      <c r="C6602" s="2" t="s">
        <v>12825</v>
      </c>
      <c r="D6602" s="2" t="s">
        <v>4606</v>
      </c>
      <c r="E6602" s="2" t="s">
        <v>44733</v>
      </c>
      <c r="F6602" s="2" t="s">
        <v>33290</v>
      </c>
      <c r="G6602" s="2" t="s">
        <v>986</v>
      </c>
      <c r="H6602" s="2">
        <v>1482467265</v>
      </c>
      <c r="I6602" s="2">
        <v>6838476394</v>
      </c>
      <c r="J6602" s="3" t="s">
        <v>44734</v>
      </c>
      <c r="K6602" s="4">
        <v>43831</v>
      </c>
      <c r="L6602" s="3" t="s">
        <v>44735</v>
      </c>
    </row>
    <row r="6603" spans="1:12" x14ac:dyDescent="0.2">
      <c r="A6603" s="1">
        <v>6602</v>
      </c>
      <c r="B6603" s="2" t="s">
        <v>44736</v>
      </c>
      <c r="C6603" s="2" t="s">
        <v>1218</v>
      </c>
      <c r="D6603" s="2" t="s">
        <v>8318</v>
      </c>
      <c r="E6603" s="2" t="s">
        <v>44737</v>
      </c>
      <c r="F6603" s="2" t="s">
        <v>44738</v>
      </c>
      <c r="G6603" s="2" t="s">
        <v>1389</v>
      </c>
      <c r="H6603" s="2">
        <v>9511969785</v>
      </c>
      <c r="I6603" s="2" t="s">
        <v>44739</v>
      </c>
      <c r="J6603" s="3" t="s">
        <v>44740</v>
      </c>
      <c r="K6603" s="4">
        <v>44639</v>
      </c>
      <c r="L6603" s="3" t="s">
        <v>44741</v>
      </c>
    </row>
    <row r="6604" spans="1:12" x14ac:dyDescent="0.2">
      <c r="A6604" s="1">
        <v>6603</v>
      </c>
      <c r="B6604" s="2" t="s">
        <v>44742</v>
      </c>
      <c r="C6604" s="2" t="s">
        <v>8020</v>
      </c>
      <c r="D6604" s="2" t="s">
        <v>11546</v>
      </c>
      <c r="E6604" s="2" t="s">
        <v>44743</v>
      </c>
      <c r="F6604" s="2" t="s">
        <v>44744</v>
      </c>
      <c r="G6604" s="2" t="s">
        <v>2577</v>
      </c>
      <c r="H6604" s="2" t="s">
        <v>44745</v>
      </c>
      <c r="I6604" s="2" t="s">
        <v>44746</v>
      </c>
      <c r="J6604" s="3" t="s">
        <v>44747</v>
      </c>
      <c r="K6604" s="4">
        <v>44421</v>
      </c>
      <c r="L6604" s="3" t="s">
        <v>44748</v>
      </c>
    </row>
    <row r="6605" spans="1:12" x14ac:dyDescent="0.2">
      <c r="A6605" s="1">
        <v>6604</v>
      </c>
      <c r="B6605" s="2" t="s">
        <v>44749</v>
      </c>
      <c r="C6605" s="2" t="s">
        <v>1988</v>
      </c>
      <c r="D6605" s="2" t="s">
        <v>19329</v>
      </c>
      <c r="E6605" s="2" t="s">
        <v>44750</v>
      </c>
      <c r="F6605" s="2" t="s">
        <v>44751</v>
      </c>
      <c r="G6605" s="2" t="s">
        <v>1712</v>
      </c>
      <c r="H6605" s="2" t="s">
        <v>44752</v>
      </c>
      <c r="I6605" s="2" t="s">
        <v>44753</v>
      </c>
      <c r="J6605" s="3" t="s">
        <v>44754</v>
      </c>
      <c r="K6605" s="4">
        <v>44062</v>
      </c>
      <c r="L6605" s="3" t="s">
        <v>44755</v>
      </c>
    </row>
    <row r="6606" spans="1:12" x14ac:dyDescent="0.2">
      <c r="A6606" s="1">
        <v>6605</v>
      </c>
      <c r="B6606" s="2" t="s">
        <v>44756</v>
      </c>
      <c r="C6606" s="2" t="s">
        <v>5274</v>
      </c>
      <c r="D6606" s="2" t="s">
        <v>3744</v>
      </c>
      <c r="E6606" s="2" t="s">
        <v>8177</v>
      </c>
      <c r="F6606" s="2" t="s">
        <v>34090</v>
      </c>
      <c r="G6606" s="2" t="s">
        <v>330</v>
      </c>
      <c r="H6606" s="2" t="s">
        <v>44757</v>
      </c>
      <c r="I6606" s="2" t="s">
        <v>44758</v>
      </c>
      <c r="J6606" s="3" t="s">
        <v>44759</v>
      </c>
      <c r="K6606" s="4">
        <v>44649</v>
      </c>
      <c r="L6606" s="3" t="s">
        <v>44760</v>
      </c>
    </row>
    <row r="6607" spans="1:12" x14ac:dyDescent="0.2">
      <c r="A6607" s="1">
        <v>6606</v>
      </c>
      <c r="B6607" s="2" t="s">
        <v>44761</v>
      </c>
      <c r="C6607" s="2" t="s">
        <v>15795</v>
      </c>
      <c r="D6607" s="2" t="s">
        <v>3531</v>
      </c>
      <c r="E6607" s="2" t="s">
        <v>44762</v>
      </c>
      <c r="F6607" s="2" t="s">
        <v>44763</v>
      </c>
      <c r="G6607" s="2" t="s">
        <v>957</v>
      </c>
      <c r="H6607" s="2" t="s">
        <v>44764</v>
      </c>
      <c r="I6607" s="2" t="s">
        <v>44765</v>
      </c>
      <c r="J6607" s="3" t="s">
        <v>44766</v>
      </c>
      <c r="K6607" s="4">
        <v>44573</v>
      </c>
      <c r="L6607" s="3" t="s">
        <v>44767</v>
      </c>
    </row>
    <row r="6608" spans="1:12" x14ac:dyDescent="0.2">
      <c r="A6608" s="1">
        <v>6607</v>
      </c>
      <c r="B6608" s="2" t="s">
        <v>44768</v>
      </c>
      <c r="C6608" s="2" t="s">
        <v>5183</v>
      </c>
      <c r="D6608" s="2" t="s">
        <v>5715</v>
      </c>
      <c r="E6608" s="2" t="s">
        <v>44769</v>
      </c>
      <c r="F6608" s="2" t="s">
        <v>44770</v>
      </c>
      <c r="G6608" s="2" t="s">
        <v>3055</v>
      </c>
      <c r="H6608" s="2" t="s">
        <v>44771</v>
      </c>
      <c r="I6608" s="2" t="s">
        <v>44772</v>
      </c>
      <c r="J6608" s="3" t="s">
        <v>44773</v>
      </c>
      <c r="K6608" s="4">
        <v>43961</v>
      </c>
      <c r="L6608" s="3" t="s">
        <v>44774</v>
      </c>
    </row>
    <row r="6609" spans="1:12" x14ac:dyDescent="0.2">
      <c r="A6609" s="1">
        <v>6608</v>
      </c>
      <c r="B6609" s="2" t="s">
        <v>44775</v>
      </c>
      <c r="C6609" s="2" t="s">
        <v>2004</v>
      </c>
      <c r="D6609" s="2" t="s">
        <v>1055</v>
      </c>
      <c r="E6609" s="2" t="s">
        <v>44776</v>
      </c>
      <c r="F6609" s="2" t="s">
        <v>44777</v>
      </c>
      <c r="G6609" s="2" t="s">
        <v>6142</v>
      </c>
      <c r="H6609" s="2" t="s">
        <v>44778</v>
      </c>
      <c r="I6609" s="2">
        <f>1-745-363-989</f>
        <v>-2096</v>
      </c>
      <c r="J6609" s="3" t="s">
        <v>44779</v>
      </c>
      <c r="K6609" s="4">
        <v>44435</v>
      </c>
      <c r="L6609" s="3" t="s">
        <v>29468</v>
      </c>
    </row>
    <row r="6610" spans="1:12" x14ac:dyDescent="0.2">
      <c r="A6610" s="1">
        <v>6609</v>
      </c>
      <c r="B6610" s="2" t="s">
        <v>44780</v>
      </c>
      <c r="C6610" s="2" t="s">
        <v>6827</v>
      </c>
      <c r="D6610" s="2" t="s">
        <v>3418</v>
      </c>
      <c r="E6610" s="2" t="s">
        <v>23813</v>
      </c>
      <c r="F6610" s="2" t="s">
        <v>44781</v>
      </c>
      <c r="G6610" s="2" t="s">
        <v>378</v>
      </c>
      <c r="H6610" s="2" t="s">
        <v>44782</v>
      </c>
      <c r="I6610" s="2" t="s">
        <v>44783</v>
      </c>
      <c r="J6610" s="3" t="s">
        <v>44784</v>
      </c>
      <c r="K6610" s="4">
        <v>44408</v>
      </c>
      <c r="L6610" s="3" t="s">
        <v>44785</v>
      </c>
    </row>
    <row r="6611" spans="1:12" x14ac:dyDescent="0.2">
      <c r="A6611" s="1">
        <v>6610</v>
      </c>
      <c r="B6611" s="2" t="s">
        <v>44786</v>
      </c>
      <c r="C6611" s="2" t="s">
        <v>2924</v>
      </c>
      <c r="D6611" s="2" t="s">
        <v>11237</v>
      </c>
      <c r="E6611" s="2" t="s">
        <v>44787</v>
      </c>
      <c r="F6611" s="2" t="s">
        <v>44788</v>
      </c>
      <c r="G6611" s="2" t="s">
        <v>723</v>
      </c>
      <c r="H6611" s="2" t="s">
        <v>44789</v>
      </c>
      <c r="I6611" s="2" t="s">
        <v>44790</v>
      </c>
      <c r="J6611" s="3" t="s">
        <v>44791</v>
      </c>
      <c r="K6611" s="4">
        <v>44287</v>
      </c>
      <c r="L6611" s="3" t="s">
        <v>44792</v>
      </c>
    </row>
    <row r="6612" spans="1:12" x14ac:dyDescent="0.2">
      <c r="A6612" s="1">
        <v>6611</v>
      </c>
      <c r="B6612" s="2" t="s">
        <v>44793</v>
      </c>
      <c r="C6612" s="2" t="s">
        <v>263</v>
      </c>
      <c r="D6612" s="2" t="s">
        <v>4924</v>
      </c>
      <c r="E6612" s="2" t="s">
        <v>44794</v>
      </c>
      <c r="F6612" s="2" t="s">
        <v>43154</v>
      </c>
      <c r="G6612" s="2" t="s">
        <v>1068</v>
      </c>
      <c r="H6612" s="2" t="s">
        <v>44795</v>
      </c>
      <c r="I6612" s="2" t="s">
        <v>44796</v>
      </c>
      <c r="J6612" s="3" t="s">
        <v>44797</v>
      </c>
      <c r="K6612" s="4">
        <v>44041</v>
      </c>
      <c r="L6612" s="3" t="s">
        <v>44798</v>
      </c>
    </row>
    <row r="6613" spans="1:12" x14ac:dyDescent="0.2">
      <c r="A6613" s="1">
        <v>6612</v>
      </c>
      <c r="B6613" s="2" t="s">
        <v>44799</v>
      </c>
      <c r="C6613" s="2" t="s">
        <v>5221</v>
      </c>
      <c r="D6613" s="2" t="s">
        <v>393</v>
      </c>
      <c r="E6613" s="2" t="s">
        <v>44800</v>
      </c>
      <c r="F6613" s="2" t="s">
        <v>44801</v>
      </c>
      <c r="G6613" s="2" t="s">
        <v>2216</v>
      </c>
      <c r="H6613" s="2">
        <v>4096378199</v>
      </c>
      <c r="I6613" s="2" t="s">
        <v>44802</v>
      </c>
      <c r="J6613" s="3" t="s">
        <v>44803</v>
      </c>
      <c r="K6613" s="4">
        <v>44124</v>
      </c>
      <c r="L6613" s="3" t="s">
        <v>44532</v>
      </c>
    </row>
    <row r="6614" spans="1:12" x14ac:dyDescent="0.2">
      <c r="A6614" s="1">
        <v>6613</v>
      </c>
      <c r="B6614" s="2" t="s">
        <v>44804</v>
      </c>
      <c r="C6614" s="2" t="s">
        <v>3147</v>
      </c>
      <c r="D6614" s="2" t="s">
        <v>5144</v>
      </c>
      <c r="E6614" s="2" t="s">
        <v>42560</v>
      </c>
      <c r="F6614" s="2" t="s">
        <v>44805</v>
      </c>
      <c r="G6614" s="2" t="s">
        <v>7170</v>
      </c>
      <c r="H6614" s="2" t="s">
        <v>44806</v>
      </c>
      <c r="I6614" s="2" t="s">
        <v>44807</v>
      </c>
      <c r="J6614" s="3" t="s">
        <v>44808</v>
      </c>
      <c r="K6614" s="4">
        <v>43845</v>
      </c>
      <c r="L6614" s="3" t="s">
        <v>44809</v>
      </c>
    </row>
    <row r="6615" spans="1:12" x14ac:dyDescent="0.2">
      <c r="A6615" s="1">
        <v>6614</v>
      </c>
      <c r="B6615" s="2" t="s">
        <v>44810</v>
      </c>
      <c r="C6615" s="2" t="s">
        <v>4096</v>
      </c>
      <c r="D6615" s="2" t="s">
        <v>2988</v>
      </c>
      <c r="E6615" s="2" t="s">
        <v>44811</v>
      </c>
      <c r="F6615" s="2" t="s">
        <v>44812</v>
      </c>
      <c r="G6615" s="2" t="s">
        <v>4345</v>
      </c>
      <c r="H6615" s="2" t="s">
        <v>44813</v>
      </c>
      <c r="I6615" s="2" t="s">
        <v>44814</v>
      </c>
      <c r="J6615" s="3" t="s">
        <v>44815</v>
      </c>
      <c r="K6615" s="4">
        <v>43873</v>
      </c>
      <c r="L6615" s="3" t="s">
        <v>44816</v>
      </c>
    </row>
    <row r="6616" spans="1:12" x14ac:dyDescent="0.2">
      <c r="A6616" s="1">
        <v>6615</v>
      </c>
      <c r="B6616" s="2" t="s">
        <v>44817</v>
      </c>
      <c r="C6616" s="2" t="s">
        <v>5668</v>
      </c>
      <c r="D6616" s="2" t="s">
        <v>8253</v>
      </c>
      <c r="E6616" s="2" t="s">
        <v>44818</v>
      </c>
      <c r="F6616" s="2" t="s">
        <v>44819</v>
      </c>
      <c r="G6616" s="2" t="s">
        <v>257</v>
      </c>
      <c r="H6616" s="2">
        <v>341339429</v>
      </c>
      <c r="I6616" s="2" t="s">
        <v>44820</v>
      </c>
      <c r="J6616" s="3" t="s">
        <v>44821</v>
      </c>
      <c r="K6616" s="4">
        <v>44200</v>
      </c>
      <c r="L6616" s="3" t="s">
        <v>44822</v>
      </c>
    </row>
    <row r="6617" spans="1:12" x14ac:dyDescent="0.2">
      <c r="A6617" s="1">
        <v>6616</v>
      </c>
      <c r="B6617" s="2" t="s">
        <v>44823</v>
      </c>
      <c r="C6617" s="2" t="s">
        <v>1332</v>
      </c>
      <c r="D6617" s="2" t="s">
        <v>4854</v>
      </c>
      <c r="E6617" s="2" t="s">
        <v>44824</v>
      </c>
      <c r="F6617" s="2" t="s">
        <v>44825</v>
      </c>
      <c r="G6617" s="2" t="s">
        <v>11135</v>
      </c>
      <c r="H6617" s="2" t="s">
        <v>44826</v>
      </c>
      <c r="I6617" s="2" t="s">
        <v>44827</v>
      </c>
      <c r="J6617" s="3" t="s">
        <v>44828</v>
      </c>
      <c r="K6617" s="4">
        <v>44642</v>
      </c>
      <c r="L6617" s="3" t="s">
        <v>44829</v>
      </c>
    </row>
    <row r="6618" spans="1:12" x14ac:dyDescent="0.2">
      <c r="A6618" s="1">
        <v>6617</v>
      </c>
      <c r="B6618" s="2" t="s">
        <v>44830</v>
      </c>
      <c r="C6618" s="2" t="s">
        <v>2624</v>
      </c>
      <c r="D6618" s="2" t="s">
        <v>2512</v>
      </c>
      <c r="E6618" s="2" t="s">
        <v>44831</v>
      </c>
      <c r="F6618" s="2" t="s">
        <v>44832</v>
      </c>
      <c r="G6618" s="2" t="s">
        <v>1326</v>
      </c>
      <c r="H6618" s="2">
        <f>1-711-884-9926</f>
        <v>-11520</v>
      </c>
      <c r="I6618" s="2" t="s">
        <v>44833</v>
      </c>
      <c r="J6618" s="3" t="s">
        <v>44834</v>
      </c>
      <c r="K6618" s="4">
        <v>44419</v>
      </c>
      <c r="L6618" s="3" t="s">
        <v>44835</v>
      </c>
    </row>
    <row r="6619" spans="1:12" x14ac:dyDescent="0.2">
      <c r="A6619" s="1">
        <v>6618</v>
      </c>
      <c r="B6619" s="2" t="s">
        <v>44836</v>
      </c>
      <c r="C6619" s="2" t="s">
        <v>1245</v>
      </c>
      <c r="D6619" s="2" t="s">
        <v>3629</v>
      </c>
      <c r="E6619" s="2" t="s">
        <v>44837</v>
      </c>
      <c r="F6619" s="2" t="s">
        <v>15301</v>
      </c>
      <c r="G6619" s="2" t="s">
        <v>2884</v>
      </c>
      <c r="H6619" s="2" t="s">
        <v>44838</v>
      </c>
      <c r="I6619" s="2" t="s">
        <v>44839</v>
      </c>
      <c r="J6619" s="3" t="s">
        <v>44840</v>
      </c>
      <c r="K6619" s="4">
        <v>44485</v>
      </c>
      <c r="L6619" s="3" t="s">
        <v>44841</v>
      </c>
    </row>
    <row r="6620" spans="1:12" x14ac:dyDescent="0.2">
      <c r="A6620" s="1">
        <v>6619</v>
      </c>
      <c r="B6620" s="2" t="s">
        <v>44842</v>
      </c>
      <c r="C6620" s="2" t="s">
        <v>667</v>
      </c>
      <c r="D6620" s="2" t="s">
        <v>5624</v>
      </c>
      <c r="E6620" s="2" t="s">
        <v>44843</v>
      </c>
      <c r="F6620" s="2" t="s">
        <v>44844</v>
      </c>
      <c r="G6620" s="2" t="s">
        <v>428</v>
      </c>
      <c r="H6620" s="2" t="s">
        <v>44845</v>
      </c>
      <c r="I6620" s="2" t="s">
        <v>44846</v>
      </c>
      <c r="J6620" s="3" t="s">
        <v>44847</v>
      </c>
      <c r="K6620" s="4">
        <v>44371</v>
      </c>
      <c r="L6620" s="3" t="s">
        <v>44848</v>
      </c>
    </row>
    <row r="6621" spans="1:12" x14ac:dyDescent="0.2">
      <c r="A6621" s="1">
        <v>6620</v>
      </c>
      <c r="B6621" s="2" t="s">
        <v>44849</v>
      </c>
      <c r="C6621" s="2" t="s">
        <v>2783</v>
      </c>
      <c r="D6621" s="2" t="s">
        <v>2924</v>
      </c>
      <c r="E6621" s="2" t="s">
        <v>44850</v>
      </c>
      <c r="F6621" s="2" t="s">
        <v>44851</v>
      </c>
      <c r="G6621" s="2" t="s">
        <v>1058</v>
      </c>
      <c r="H6621" s="2" t="s">
        <v>44852</v>
      </c>
      <c r="I6621" s="2" t="s">
        <v>44853</v>
      </c>
      <c r="J6621" s="3" t="s">
        <v>44854</v>
      </c>
      <c r="K6621" s="4">
        <v>44610</v>
      </c>
      <c r="L6621" s="3" t="s">
        <v>44855</v>
      </c>
    </row>
    <row r="6622" spans="1:12" x14ac:dyDescent="0.2">
      <c r="A6622" s="1">
        <v>6621</v>
      </c>
      <c r="B6622" s="2" t="s">
        <v>44856</v>
      </c>
      <c r="C6622" s="2" t="s">
        <v>3052</v>
      </c>
      <c r="D6622" s="2" t="s">
        <v>11546</v>
      </c>
      <c r="E6622" s="2" t="s">
        <v>40395</v>
      </c>
      <c r="F6622" s="2" t="s">
        <v>44857</v>
      </c>
      <c r="G6622" s="2" t="s">
        <v>3302</v>
      </c>
      <c r="H6622" s="2" t="s">
        <v>44858</v>
      </c>
      <c r="I6622" s="2" t="s">
        <v>44859</v>
      </c>
      <c r="J6622" s="3" t="s">
        <v>44860</v>
      </c>
      <c r="K6622" s="4">
        <v>44260</v>
      </c>
      <c r="L6622" s="3" t="s">
        <v>44861</v>
      </c>
    </row>
    <row r="6623" spans="1:12" x14ac:dyDescent="0.2">
      <c r="A6623" s="1">
        <v>6622</v>
      </c>
      <c r="B6623" s="2" t="s">
        <v>44862</v>
      </c>
      <c r="C6623" s="2" t="s">
        <v>8375</v>
      </c>
      <c r="D6623" s="2" t="s">
        <v>14524</v>
      </c>
      <c r="E6623" s="2" t="s">
        <v>44863</v>
      </c>
      <c r="F6623" s="2" t="s">
        <v>44864</v>
      </c>
      <c r="G6623" s="2" t="s">
        <v>976</v>
      </c>
      <c r="H6623" s="2" t="s">
        <v>44865</v>
      </c>
      <c r="I6623" s="2" t="s">
        <v>44866</v>
      </c>
      <c r="J6623" s="3" t="s">
        <v>44867</v>
      </c>
      <c r="K6623" s="4">
        <v>44702</v>
      </c>
      <c r="L6623" s="3" t="s">
        <v>44868</v>
      </c>
    </row>
    <row r="6624" spans="1:12" x14ac:dyDescent="0.2">
      <c r="A6624" s="1">
        <v>6623</v>
      </c>
      <c r="B6624" s="2" t="s">
        <v>44869</v>
      </c>
      <c r="C6624" s="2" t="s">
        <v>1633</v>
      </c>
      <c r="D6624" s="2" t="s">
        <v>907</v>
      </c>
      <c r="E6624" s="2" t="s">
        <v>44870</v>
      </c>
      <c r="F6624" s="2" t="s">
        <v>44871</v>
      </c>
      <c r="G6624" s="2" t="s">
        <v>1524</v>
      </c>
      <c r="H6624" s="2" t="s">
        <v>44872</v>
      </c>
      <c r="I6624" s="2" t="s">
        <v>44873</v>
      </c>
      <c r="J6624" s="3" t="s">
        <v>44874</v>
      </c>
      <c r="K6624" s="4">
        <v>44250</v>
      </c>
      <c r="L6624" s="3" t="s">
        <v>44875</v>
      </c>
    </row>
    <row r="6625" spans="1:12" x14ac:dyDescent="0.2">
      <c r="A6625" s="1">
        <v>6624</v>
      </c>
      <c r="B6625" s="2" t="s">
        <v>44876</v>
      </c>
      <c r="C6625" s="2" t="s">
        <v>3442</v>
      </c>
      <c r="D6625" s="2" t="s">
        <v>20061</v>
      </c>
      <c r="E6625" s="2" t="s">
        <v>44877</v>
      </c>
      <c r="F6625" s="2" t="s">
        <v>44878</v>
      </c>
      <c r="G6625" s="2" t="s">
        <v>1178</v>
      </c>
      <c r="H6625" s="2" t="s">
        <v>44879</v>
      </c>
      <c r="I6625" s="2" t="s">
        <v>44880</v>
      </c>
      <c r="J6625" s="3" t="s">
        <v>44881</v>
      </c>
      <c r="K6625" s="4">
        <v>44016</v>
      </c>
      <c r="L6625" s="3" t="s">
        <v>44882</v>
      </c>
    </row>
    <row r="6626" spans="1:12" x14ac:dyDescent="0.2">
      <c r="A6626" s="1">
        <v>6625</v>
      </c>
      <c r="B6626" s="2" t="s">
        <v>44883</v>
      </c>
      <c r="C6626" s="2" t="s">
        <v>2676</v>
      </c>
      <c r="D6626" s="2" t="s">
        <v>131</v>
      </c>
      <c r="E6626" s="2" t="s">
        <v>44884</v>
      </c>
      <c r="F6626" s="2" t="s">
        <v>13262</v>
      </c>
      <c r="G6626" s="2" t="s">
        <v>1674</v>
      </c>
      <c r="H6626" s="2" t="s">
        <v>44885</v>
      </c>
      <c r="I6626" s="2">
        <v>6122834791</v>
      </c>
      <c r="J6626" s="3" t="s">
        <v>44886</v>
      </c>
      <c r="K6626" s="4">
        <v>44137</v>
      </c>
      <c r="L6626" s="3" t="s">
        <v>35603</v>
      </c>
    </row>
    <row r="6627" spans="1:12" x14ac:dyDescent="0.2">
      <c r="A6627" s="1">
        <v>6626</v>
      </c>
      <c r="B6627" s="2" t="s">
        <v>44887</v>
      </c>
      <c r="C6627" s="2" t="s">
        <v>2832</v>
      </c>
      <c r="D6627" s="2" t="s">
        <v>5775</v>
      </c>
      <c r="E6627" s="2" t="s">
        <v>44888</v>
      </c>
      <c r="F6627" s="2" t="s">
        <v>5813</v>
      </c>
      <c r="G6627" s="2" t="s">
        <v>2826</v>
      </c>
      <c r="H6627" s="2" t="s">
        <v>44889</v>
      </c>
      <c r="I6627" s="2" t="s">
        <v>44890</v>
      </c>
      <c r="J6627" s="3" t="s">
        <v>44891</v>
      </c>
      <c r="K6627" s="4">
        <v>44546</v>
      </c>
      <c r="L6627" s="3" t="s">
        <v>44892</v>
      </c>
    </row>
    <row r="6628" spans="1:12" x14ac:dyDescent="0.2">
      <c r="A6628" s="1">
        <v>6627</v>
      </c>
      <c r="B6628" s="2" t="s">
        <v>44893</v>
      </c>
      <c r="C6628" s="2" t="s">
        <v>15716</v>
      </c>
      <c r="D6628" s="2" t="s">
        <v>22934</v>
      </c>
      <c r="E6628" s="2" t="s">
        <v>44894</v>
      </c>
      <c r="F6628" s="2" t="s">
        <v>44895</v>
      </c>
      <c r="G6628" s="2" t="s">
        <v>892</v>
      </c>
      <c r="H6628" s="2" t="s">
        <v>44896</v>
      </c>
      <c r="I6628" s="2" t="s">
        <v>44897</v>
      </c>
      <c r="J6628" s="3" t="s">
        <v>44898</v>
      </c>
      <c r="K6628" s="4">
        <v>44432</v>
      </c>
      <c r="L6628" s="3" t="s">
        <v>24086</v>
      </c>
    </row>
    <row r="6629" spans="1:12" x14ac:dyDescent="0.2">
      <c r="A6629" s="1">
        <v>6628</v>
      </c>
      <c r="B6629" s="2" t="s">
        <v>44899</v>
      </c>
      <c r="C6629" s="2" t="s">
        <v>1136</v>
      </c>
      <c r="D6629" s="2" t="s">
        <v>6577</v>
      </c>
      <c r="E6629" s="2" t="s">
        <v>44900</v>
      </c>
      <c r="F6629" s="2" t="s">
        <v>44901</v>
      </c>
      <c r="G6629" s="2" t="s">
        <v>501</v>
      </c>
      <c r="H6629" s="2" t="s">
        <v>44902</v>
      </c>
      <c r="I6629" s="2">
        <v>9462717392</v>
      </c>
      <c r="J6629" s="3" t="s">
        <v>44903</v>
      </c>
      <c r="K6629" s="4">
        <v>44028</v>
      </c>
      <c r="L6629" s="3" t="s">
        <v>44904</v>
      </c>
    </row>
    <row r="6630" spans="1:12" x14ac:dyDescent="0.2">
      <c r="A6630" s="1">
        <v>6629</v>
      </c>
      <c r="B6630" s="2" t="s">
        <v>44905</v>
      </c>
      <c r="C6630" s="2" t="s">
        <v>8397</v>
      </c>
      <c r="D6630" s="2" t="s">
        <v>22934</v>
      </c>
      <c r="E6630" s="2" t="s">
        <v>44906</v>
      </c>
      <c r="F6630" s="2" t="s">
        <v>4807</v>
      </c>
      <c r="G6630" s="2" t="s">
        <v>4149</v>
      </c>
      <c r="H6630" s="2" t="s">
        <v>44907</v>
      </c>
      <c r="I6630" s="2" t="s">
        <v>44908</v>
      </c>
      <c r="J6630" s="3" t="s">
        <v>44909</v>
      </c>
      <c r="K6630" s="4">
        <v>44684</v>
      </c>
      <c r="L6630" s="3" t="s">
        <v>17532</v>
      </c>
    </row>
    <row r="6631" spans="1:12" x14ac:dyDescent="0.2">
      <c r="A6631" s="1">
        <v>6630</v>
      </c>
      <c r="B6631" s="2" t="s">
        <v>44910</v>
      </c>
      <c r="C6631" s="2" t="s">
        <v>1633</v>
      </c>
      <c r="D6631" s="2" t="s">
        <v>916</v>
      </c>
      <c r="E6631" s="2" t="s">
        <v>44911</v>
      </c>
      <c r="F6631" s="2" t="s">
        <v>44912</v>
      </c>
      <c r="G6631" s="2" t="s">
        <v>1506</v>
      </c>
      <c r="H6631" s="2" t="s">
        <v>44913</v>
      </c>
      <c r="I6631" s="2" t="s">
        <v>44914</v>
      </c>
      <c r="J6631" s="3" t="s">
        <v>44915</v>
      </c>
      <c r="K6631" s="4">
        <v>43959</v>
      </c>
      <c r="L6631" s="3" t="s">
        <v>44916</v>
      </c>
    </row>
    <row r="6632" spans="1:12" x14ac:dyDescent="0.2">
      <c r="A6632" s="1">
        <v>6631</v>
      </c>
      <c r="B6632" s="2" t="s">
        <v>44917</v>
      </c>
      <c r="C6632" s="2" t="s">
        <v>6769</v>
      </c>
      <c r="D6632" s="2" t="s">
        <v>5024</v>
      </c>
      <c r="E6632" s="2" t="s">
        <v>44918</v>
      </c>
      <c r="F6632" s="2" t="s">
        <v>44919</v>
      </c>
      <c r="G6632" s="2" t="s">
        <v>3591</v>
      </c>
      <c r="H6632" s="2" t="s">
        <v>44920</v>
      </c>
      <c r="I6632" s="2" t="s">
        <v>44921</v>
      </c>
      <c r="J6632" s="3" t="s">
        <v>44922</v>
      </c>
      <c r="K6632" s="4">
        <v>44397</v>
      </c>
      <c r="L6632" s="3" t="s">
        <v>44923</v>
      </c>
    </row>
    <row r="6633" spans="1:12" x14ac:dyDescent="0.2">
      <c r="A6633" s="1">
        <v>6632</v>
      </c>
      <c r="B6633" s="2" t="s">
        <v>44924</v>
      </c>
      <c r="C6633" s="2" t="s">
        <v>34132</v>
      </c>
      <c r="D6633" s="2" t="s">
        <v>3012</v>
      </c>
      <c r="E6633" s="2" t="s">
        <v>35746</v>
      </c>
      <c r="F6633" s="2" t="s">
        <v>44925</v>
      </c>
      <c r="G6633" s="2" t="s">
        <v>2680</v>
      </c>
      <c r="H6633" s="2" t="s">
        <v>44926</v>
      </c>
      <c r="I6633" s="2" t="s">
        <v>44927</v>
      </c>
      <c r="J6633" s="3" t="s">
        <v>44928</v>
      </c>
      <c r="K6633" s="4">
        <v>44670</v>
      </c>
      <c r="L6633" s="3" t="s">
        <v>1769</v>
      </c>
    </row>
    <row r="6634" spans="1:12" x14ac:dyDescent="0.2">
      <c r="A6634" s="1">
        <v>6633</v>
      </c>
      <c r="B6634" s="2" t="s">
        <v>44929</v>
      </c>
      <c r="C6634" s="2" t="s">
        <v>683</v>
      </c>
      <c r="D6634" s="2" t="s">
        <v>5398</v>
      </c>
      <c r="E6634" s="2" t="s">
        <v>44930</v>
      </c>
      <c r="F6634" s="2" t="s">
        <v>44931</v>
      </c>
      <c r="G6634" s="2" t="s">
        <v>3116</v>
      </c>
      <c r="H6634" s="2" t="s">
        <v>44932</v>
      </c>
      <c r="I6634" s="2" t="s">
        <v>44933</v>
      </c>
      <c r="J6634" s="3" t="s">
        <v>44934</v>
      </c>
      <c r="K6634" s="4">
        <v>43869</v>
      </c>
      <c r="L6634" s="3" t="s">
        <v>44935</v>
      </c>
    </row>
    <row r="6635" spans="1:12" x14ac:dyDescent="0.2">
      <c r="A6635" s="1">
        <v>6634</v>
      </c>
      <c r="B6635" s="2" t="s">
        <v>44936</v>
      </c>
      <c r="C6635" s="2" t="s">
        <v>2899</v>
      </c>
      <c r="D6635" s="2" t="s">
        <v>2659</v>
      </c>
      <c r="E6635" s="2" t="s">
        <v>44937</v>
      </c>
      <c r="F6635" s="2" t="s">
        <v>44938</v>
      </c>
      <c r="G6635" s="2" t="s">
        <v>652</v>
      </c>
      <c r="H6635" s="2" t="s">
        <v>44939</v>
      </c>
      <c r="I6635" s="2">
        <f>1-782-983-1947</f>
        <v>-3711</v>
      </c>
      <c r="J6635" s="3" t="s">
        <v>44940</v>
      </c>
      <c r="K6635" s="4">
        <v>44299</v>
      </c>
      <c r="L6635" s="3" t="s">
        <v>44941</v>
      </c>
    </row>
    <row r="6636" spans="1:12" x14ac:dyDescent="0.2">
      <c r="A6636" s="1">
        <v>6635</v>
      </c>
      <c r="B6636" s="2" t="s">
        <v>44942</v>
      </c>
      <c r="C6636" s="2" t="s">
        <v>9150</v>
      </c>
      <c r="D6636" s="2" t="s">
        <v>5849</v>
      </c>
      <c r="E6636" s="2" t="s">
        <v>44943</v>
      </c>
      <c r="F6636" s="2" t="s">
        <v>44944</v>
      </c>
      <c r="G6636" s="2" t="s">
        <v>5328</v>
      </c>
      <c r="H6636" s="2" t="s">
        <v>44945</v>
      </c>
      <c r="I6636" s="2" t="s">
        <v>44946</v>
      </c>
      <c r="J6636" s="3" t="s">
        <v>44947</v>
      </c>
      <c r="K6636" s="4">
        <v>44168</v>
      </c>
      <c r="L6636" s="3" t="s">
        <v>44948</v>
      </c>
    </row>
    <row r="6637" spans="1:12" x14ac:dyDescent="0.2">
      <c r="A6637" s="1">
        <v>6636</v>
      </c>
      <c r="B6637" s="2" t="s">
        <v>44949</v>
      </c>
      <c r="C6637" s="2" t="s">
        <v>3122</v>
      </c>
      <c r="D6637" s="2" t="s">
        <v>290</v>
      </c>
      <c r="E6637" s="2" t="s">
        <v>44950</v>
      </c>
      <c r="F6637" s="2" t="s">
        <v>44951</v>
      </c>
      <c r="G6637" s="2" t="s">
        <v>6506</v>
      </c>
      <c r="H6637" s="2" t="s">
        <v>44952</v>
      </c>
      <c r="I6637" s="2" t="s">
        <v>44953</v>
      </c>
      <c r="J6637" s="3" t="s">
        <v>44954</v>
      </c>
      <c r="K6637" s="4">
        <v>44145</v>
      </c>
      <c r="L6637" s="3" t="s">
        <v>44955</v>
      </c>
    </row>
    <row r="6638" spans="1:12" x14ac:dyDescent="0.2">
      <c r="A6638" s="1">
        <v>6637</v>
      </c>
      <c r="B6638" s="2" t="s">
        <v>44956</v>
      </c>
      <c r="C6638" s="2" t="s">
        <v>972</v>
      </c>
      <c r="D6638" s="2" t="s">
        <v>9667</v>
      </c>
      <c r="E6638" s="2" t="s">
        <v>44957</v>
      </c>
      <c r="F6638" s="2" t="s">
        <v>22312</v>
      </c>
      <c r="G6638" s="2" t="s">
        <v>82</v>
      </c>
      <c r="H6638" s="2" t="s">
        <v>44958</v>
      </c>
      <c r="I6638" s="2" t="s">
        <v>44959</v>
      </c>
      <c r="J6638" s="3" t="s">
        <v>44960</v>
      </c>
      <c r="K6638" s="4">
        <v>44256</v>
      </c>
      <c r="L6638" s="3" t="s">
        <v>44961</v>
      </c>
    </row>
    <row r="6639" spans="1:12" x14ac:dyDescent="0.2">
      <c r="A6639" s="1">
        <v>6638</v>
      </c>
      <c r="B6639" s="2" t="s">
        <v>44962</v>
      </c>
      <c r="C6639" s="2" t="s">
        <v>434</v>
      </c>
      <c r="D6639" s="2" t="s">
        <v>9923</v>
      </c>
      <c r="E6639" s="2" t="s">
        <v>44963</v>
      </c>
      <c r="F6639" s="2" t="s">
        <v>17781</v>
      </c>
      <c r="G6639" s="2" t="s">
        <v>1195</v>
      </c>
      <c r="H6639" s="2" t="s">
        <v>44964</v>
      </c>
      <c r="I6639" s="2">
        <v>1440428366</v>
      </c>
      <c r="J6639" s="3" t="s">
        <v>44965</v>
      </c>
      <c r="K6639" s="4">
        <v>44585</v>
      </c>
      <c r="L6639" s="3" t="s">
        <v>44966</v>
      </c>
    </row>
    <row r="6640" spans="1:12" x14ac:dyDescent="0.2">
      <c r="A6640" s="1">
        <v>6639</v>
      </c>
      <c r="B6640" s="2" t="s">
        <v>44967</v>
      </c>
      <c r="C6640" s="2" t="s">
        <v>5274</v>
      </c>
      <c r="D6640" s="2" t="s">
        <v>2077</v>
      </c>
      <c r="E6640" s="2" t="s">
        <v>44968</v>
      </c>
      <c r="F6640" s="2" t="s">
        <v>44969</v>
      </c>
      <c r="G6640" s="2" t="s">
        <v>2728</v>
      </c>
      <c r="H6640" s="2" t="s">
        <v>44970</v>
      </c>
      <c r="I6640" s="2" t="s">
        <v>44971</v>
      </c>
      <c r="J6640" s="3" t="s">
        <v>44972</v>
      </c>
      <c r="K6640" s="4">
        <v>44656</v>
      </c>
      <c r="L6640" s="3" t="s">
        <v>7757</v>
      </c>
    </row>
    <row r="6641" spans="1:12" x14ac:dyDescent="0.2">
      <c r="A6641" s="1">
        <v>6640</v>
      </c>
      <c r="B6641" s="2" t="s">
        <v>44973</v>
      </c>
      <c r="C6641" s="2" t="s">
        <v>2941</v>
      </c>
      <c r="D6641" s="2" t="s">
        <v>3797</v>
      </c>
      <c r="E6641" s="2" t="s">
        <v>44974</v>
      </c>
      <c r="F6641" s="2" t="s">
        <v>2694</v>
      </c>
      <c r="G6641" s="2" t="s">
        <v>741</v>
      </c>
      <c r="H6641" s="2" t="s">
        <v>44975</v>
      </c>
      <c r="I6641" s="2" t="s">
        <v>44976</v>
      </c>
      <c r="J6641" s="3" t="s">
        <v>44977</v>
      </c>
      <c r="K6641" s="4">
        <v>44364</v>
      </c>
      <c r="L6641" s="3" t="s">
        <v>44978</v>
      </c>
    </row>
    <row r="6642" spans="1:12" x14ac:dyDescent="0.2">
      <c r="A6642" s="1">
        <v>6641</v>
      </c>
      <c r="B6642" s="2" t="s">
        <v>44979</v>
      </c>
      <c r="C6642" s="2" t="s">
        <v>6291</v>
      </c>
      <c r="D6642" s="2" t="s">
        <v>7677</v>
      </c>
      <c r="E6642" s="2" t="s">
        <v>19626</v>
      </c>
      <c r="F6642" s="2" t="s">
        <v>44980</v>
      </c>
      <c r="G6642" s="2" t="s">
        <v>7345</v>
      </c>
      <c r="H6642" s="2" t="s">
        <v>44981</v>
      </c>
      <c r="I6642" s="2" t="s">
        <v>44982</v>
      </c>
      <c r="J6642" s="3" t="s">
        <v>44983</v>
      </c>
      <c r="K6642" s="4">
        <v>44693</v>
      </c>
      <c r="L6642" s="3" t="s">
        <v>44984</v>
      </c>
    </row>
    <row r="6643" spans="1:12" x14ac:dyDescent="0.2">
      <c r="A6643" s="1">
        <v>6642</v>
      </c>
      <c r="B6643" s="2" t="s">
        <v>44985</v>
      </c>
      <c r="C6643" s="2" t="s">
        <v>3768</v>
      </c>
      <c r="D6643" s="2" t="s">
        <v>3286</v>
      </c>
      <c r="E6643" s="2" t="s">
        <v>44986</v>
      </c>
      <c r="F6643" s="2" t="s">
        <v>44987</v>
      </c>
      <c r="G6643" s="2" t="s">
        <v>599</v>
      </c>
      <c r="H6643" s="2" t="s">
        <v>44988</v>
      </c>
      <c r="I6643" s="2" t="s">
        <v>44989</v>
      </c>
      <c r="J6643" s="3" t="s">
        <v>44990</v>
      </c>
      <c r="K6643" s="4">
        <v>43862</v>
      </c>
      <c r="L6643" s="3" t="s">
        <v>44991</v>
      </c>
    </row>
    <row r="6644" spans="1:12" x14ac:dyDescent="0.2">
      <c r="A6644" s="1">
        <v>6643</v>
      </c>
      <c r="B6644" s="2" t="s">
        <v>44992</v>
      </c>
      <c r="C6644" s="2" t="s">
        <v>307</v>
      </c>
      <c r="D6644" s="2" t="s">
        <v>44993</v>
      </c>
      <c r="E6644" s="2" t="s">
        <v>43614</v>
      </c>
      <c r="F6644" s="2" t="s">
        <v>44994</v>
      </c>
      <c r="G6644" s="2" t="s">
        <v>54</v>
      </c>
      <c r="H6644" s="2">
        <v>3688676144</v>
      </c>
      <c r="I6644" s="2" t="s">
        <v>44995</v>
      </c>
      <c r="J6644" s="3" t="s">
        <v>44996</v>
      </c>
      <c r="K6644" s="4">
        <v>44088</v>
      </c>
      <c r="L6644" s="3" t="s">
        <v>44997</v>
      </c>
    </row>
    <row r="6645" spans="1:12" x14ac:dyDescent="0.2">
      <c r="A6645" s="1">
        <v>6644</v>
      </c>
      <c r="B6645" s="2" t="s">
        <v>44998</v>
      </c>
      <c r="C6645" s="2" t="s">
        <v>1332</v>
      </c>
      <c r="D6645" s="2" t="s">
        <v>5533</v>
      </c>
      <c r="E6645" s="2" t="s">
        <v>44999</v>
      </c>
      <c r="F6645" s="2" t="s">
        <v>45000</v>
      </c>
      <c r="G6645" s="2" t="s">
        <v>714</v>
      </c>
      <c r="H6645" s="2" t="s">
        <v>45001</v>
      </c>
      <c r="I6645" s="2" t="s">
        <v>45002</v>
      </c>
      <c r="J6645" s="3" t="s">
        <v>45003</v>
      </c>
      <c r="K6645" s="4">
        <v>44034</v>
      </c>
      <c r="L6645" s="3" t="s">
        <v>17785</v>
      </c>
    </row>
    <row r="6646" spans="1:12" x14ac:dyDescent="0.2">
      <c r="A6646" s="1">
        <v>6645</v>
      </c>
      <c r="B6646" s="2" t="s">
        <v>45004</v>
      </c>
      <c r="C6646" s="2" t="s">
        <v>61</v>
      </c>
      <c r="D6646" s="2" t="s">
        <v>45005</v>
      </c>
      <c r="E6646" s="2" t="s">
        <v>45006</v>
      </c>
      <c r="F6646" s="2" t="s">
        <v>45007</v>
      </c>
      <c r="G6646" s="2" t="s">
        <v>3896</v>
      </c>
      <c r="H6646" s="2" t="s">
        <v>45008</v>
      </c>
      <c r="I6646" s="2" t="s">
        <v>45009</v>
      </c>
      <c r="J6646" s="3" t="s">
        <v>45010</v>
      </c>
      <c r="K6646" s="4">
        <v>43931</v>
      </c>
      <c r="L6646" s="3" t="s">
        <v>45011</v>
      </c>
    </row>
    <row r="6647" spans="1:12" x14ac:dyDescent="0.2">
      <c r="A6647" s="1">
        <v>6646</v>
      </c>
      <c r="B6647" s="2" t="s">
        <v>45012</v>
      </c>
      <c r="C6647" s="2" t="s">
        <v>1409</v>
      </c>
      <c r="D6647" s="2" t="s">
        <v>11442</v>
      </c>
      <c r="E6647" s="2" t="s">
        <v>45013</v>
      </c>
      <c r="F6647" s="2" t="s">
        <v>45014</v>
      </c>
      <c r="G6647" s="2" t="s">
        <v>1991</v>
      </c>
      <c r="H6647" s="2">
        <v>6181139377</v>
      </c>
      <c r="I6647" s="2" t="s">
        <v>45015</v>
      </c>
      <c r="J6647" s="3" t="s">
        <v>45016</v>
      </c>
      <c r="K6647" s="4">
        <v>44239</v>
      </c>
      <c r="L6647" s="3" t="s">
        <v>45017</v>
      </c>
    </row>
    <row r="6648" spans="1:12" x14ac:dyDescent="0.2">
      <c r="A6648" s="1">
        <v>6647</v>
      </c>
      <c r="B6648" s="2" t="s">
        <v>45018</v>
      </c>
      <c r="C6648" s="2" t="s">
        <v>10794</v>
      </c>
      <c r="D6648" s="2" t="s">
        <v>22702</v>
      </c>
      <c r="E6648" s="2" t="s">
        <v>45019</v>
      </c>
      <c r="F6648" s="2" t="s">
        <v>45020</v>
      </c>
      <c r="G6648" s="2" t="s">
        <v>108</v>
      </c>
      <c r="H6648" s="2" t="s">
        <v>45021</v>
      </c>
      <c r="I6648" s="2" t="s">
        <v>45022</v>
      </c>
      <c r="J6648" s="3" t="s">
        <v>45023</v>
      </c>
      <c r="K6648" s="4">
        <v>44207</v>
      </c>
      <c r="L6648" s="3" t="s">
        <v>45024</v>
      </c>
    </row>
    <row r="6649" spans="1:12" x14ac:dyDescent="0.2">
      <c r="A6649" s="1">
        <v>6648</v>
      </c>
      <c r="B6649" s="2" t="s">
        <v>45025</v>
      </c>
      <c r="C6649" s="2" t="s">
        <v>822</v>
      </c>
      <c r="D6649" s="2" t="s">
        <v>6947</v>
      </c>
      <c r="E6649" s="2" t="s">
        <v>45026</v>
      </c>
      <c r="F6649" s="2" t="s">
        <v>45027</v>
      </c>
      <c r="G6649" s="2" t="s">
        <v>419</v>
      </c>
      <c r="H6649" s="2">
        <v>1973241670</v>
      </c>
      <c r="I6649" s="2" t="s">
        <v>45028</v>
      </c>
      <c r="J6649" s="3" t="s">
        <v>45029</v>
      </c>
      <c r="K6649" s="4">
        <v>43924</v>
      </c>
      <c r="L6649" s="3" t="s">
        <v>45030</v>
      </c>
    </row>
    <row r="6650" spans="1:12" x14ac:dyDescent="0.2">
      <c r="A6650" s="1">
        <v>6649</v>
      </c>
      <c r="B6650" s="2" t="s">
        <v>45031</v>
      </c>
      <c r="C6650" s="2" t="s">
        <v>613</v>
      </c>
      <c r="D6650" s="2" t="s">
        <v>1164</v>
      </c>
      <c r="E6650" s="2" t="s">
        <v>4294</v>
      </c>
      <c r="F6650" s="2" t="s">
        <v>10486</v>
      </c>
      <c r="G6650" s="2" t="s">
        <v>378</v>
      </c>
      <c r="H6650" s="2" t="s">
        <v>45032</v>
      </c>
      <c r="I6650" s="2" t="s">
        <v>45033</v>
      </c>
      <c r="J6650" s="3" t="s">
        <v>45034</v>
      </c>
      <c r="K6650" s="4">
        <v>44260</v>
      </c>
      <c r="L6650" s="3" t="s">
        <v>45035</v>
      </c>
    </row>
    <row r="6651" spans="1:12" x14ac:dyDescent="0.2">
      <c r="A6651" s="1">
        <v>6650</v>
      </c>
      <c r="B6651" s="2" t="s">
        <v>45036</v>
      </c>
      <c r="C6651" s="2" t="s">
        <v>2805</v>
      </c>
      <c r="D6651" s="2" t="s">
        <v>23267</v>
      </c>
      <c r="E6651" s="2" t="s">
        <v>45037</v>
      </c>
      <c r="F6651" s="2" t="s">
        <v>45038</v>
      </c>
      <c r="G6651" s="2" t="s">
        <v>2191</v>
      </c>
      <c r="H6651" s="2">
        <v>1805641852</v>
      </c>
      <c r="I6651" s="2" t="s">
        <v>45039</v>
      </c>
      <c r="J6651" s="3" t="s">
        <v>45040</v>
      </c>
      <c r="K6651" s="4">
        <v>44343</v>
      </c>
      <c r="L6651" s="3" t="s">
        <v>45041</v>
      </c>
    </row>
    <row r="6652" spans="1:12" x14ac:dyDescent="0.2">
      <c r="A6652" s="1">
        <v>6651</v>
      </c>
      <c r="B6652" s="2" t="s">
        <v>45042</v>
      </c>
      <c r="C6652" s="2" t="s">
        <v>9383</v>
      </c>
      <c r="D6652" s="2" t="s">
        <v>5819</v>
      </c>
      <c r="E6652" s="2" t="s">
        <v>45043</v>
      </c>
      <c r="F6652" s="2" t="s">
        <v>45044</v>
      </c>
      <c r="G6652" s="2" t="s">
        <v>1489</v>
      </c>
      <c r="H6652" s="2">
        <v>601147922</v>
      </c>
      <c r="I6652" s="2" t="s">
        <v>45045</v>
      </c>
      <c r="J6652" s="3" t="s">
        <v>45046</v>
      </c>
      <c r="K6652" s="4">
        <v>43886</v>
      </c>
      <c r="L6652" s="3" t="s">
        <v>45047</v>
      </c>
    </row>
    <row r="6653" spans="1:12" x14ac:dyDescent="0.2">
      <c r="A6653" s="1">
        <v>6652</v>
      </c>
      <c r="B6653" s="2" t="s">
        <v>45048</v>
      </c>
      <c r="C6653" s="2" t="s">
        <v>1922</v>
      </c>
      <c r="D6653" s="2" t="s">
        <v>993</v>
      </c>
      <c r="E6653" s="2" t="s">
        <v>45049</v>
      </c>
      <c r="F6653" s="2" t="s">
        <v>45050</v>
      </c>
      <c r="G6653" s="2" t="s">
        <v>1058</v>
      </c>
      <c r="H6653" s="2">
        <v>6981322338</v>
      </c>
      <c r="I6653" s="2" t="s">
        <v>45051</v>
      </c>
      <c r="J6653" s="3" t="s">
        <v>45052</v>
      </c>
      <c r="K6653" s="4">
        <v>44058</v>
      </c>
      <c r="L6653" s="3" t="s">
        <v>45053</v>
      </c>
    </row>
    <row r="6654" spans="1:12" x14ac:dyDescent="0.2">
      <c r="A6654" s="1">
        <v>6653</v>
      </c>
      <c r="B6654" s="2" t="s">
        <v>45054</v>
      </c>
      <c r="C6654" s="2" t="s">
        <v>1922</v>
      </c>
      <c r="D6654" s="2" t="s">
        <v>879</v>
      </c>
      <c r="E6654" s="2" t="s">
        <v>45055</v>
      </c>
      <c r="F6654" s="2" t="s">
        <v>45056</v>
      </c>
      <c r="G6654" s="2" t="s">
        <v>2403</v>
      </c>
      <c r="H6654" s="2" t="s">
        <v>45057</v>
      </c>
      <c r="I6654" s="2" t="s">
        <v>45058</v>
      </c>
      <c r="J6654" s="3" t="s">
        <v>45059</v>
      </c>
      <c r="K6654" s="4">
        <v>44290</v>
      </c>
      <c r="L6654" s="3" t="s">
        <v>45060</v>
      </c>
    </row>
    <row r="6655" spans="1:12" x14ac:dyDescent="0.2">
      <c r="A6655" s="1">
        <v>6654</v>
      </c>
      <c r="B6655" s="2" t="s">
        <v>45061</v>
      </c>
      <c r="C6655" s="2" t="s">
        <v>14925</v>
      </c>
      <c r="D6655" s="2" t="s">
        <v>12927</v>
      </c>
      <c r="E6655" s="2" t="s">
        <v>45062</v>
      </c>
      <c r="F6655" s="2" t="s">
        <v>45063</v>
      </c>
      <c r="G6655" s="2" t="s">
        <v>741</v>
      </c>
      <c r="H6655" s="2" t="s">
        <v>45064</v>
      </c>
      <c r="I6655" s="2" t="s">
        <v>45065</v>
      </c>
      <c r="J6655" s="3" t="s">
        <v>45066</v>
      </c>
      <c r="K6655" s="4">
        <v>44126</v>
      </c>
      <c r="L6655" s="3" t="s">
        <v>20412</v>
      </c>
    </row>
    <row r="6656" spans="1:12" x14ac:dyDescent="0.2">
      <c r="A6656" s="1">
        <v>6655</v>
      </c>
      <c r="B6656" s="2" t="s">
        <v>45067</v>
      </c>
      <c r="C6656" s="2" t="s">
        <v>728</v>
      </c>
      <c r="D6656" s="2" t="s">
        <v>7715</v>
      </c>
      <c r="E6656" s="2" t="s">
        <v>45068</v>
      </c>
      <c r="F6656" s="2" t="s">
        <v>45069</v>
      </c>
      <c r="G6656" s="2" t="s">
        <v>1429</v>
      </c>
      <c r="H6656" s="2" t="s">
        <v>45070</v>
      </c>
      <c r="I6656" s="2" t="s">
        <v>45071</v>
      </c>
      <c r="J6656" s="3" t="s">
        <v>45072</v>
      </c>
      <c r="K6656" s="4">
        <v>44420</v>
      </c>
      <c r="L6656" s="3" t="s">
        <v>45073</v>
      </c>
    </row>
    <row r="6657" spans="1:12" x14ac:dyDescent="0.2">
      <c r="A6657" s="1">
        <v>6656</v>
      </c>
      <c r="B6657" s="2" t="s">
        <v>45074</v>
      </c>
      <c r="C6657" s="2" t="s">
        <v>4359</v>
      </c>
      <c r="D6657" s="2" t="s">
        <v>11237</v>
      </c>
      <c r="E6657" s="2" t="s">
        <v>26490</v>
      </c>
      <c r="F6657" s="2" t="s">
        <v>45075</v>
      </c>
      <c r="G6657" s="2" t="s">
        <v>54</v>
      </c>
      <c r="H6657" s="2" t="s">
        <v>45076</v>
      </c>
      <c r="I6657" s="2" t="s">
        <v>45077</v>
      </c>
      <c r="J6657" s="3" t="s">
        <v>45078</v>
      </c>
      <c r="K6657" s="4">
        <v>44662</v>
      </c>
      <c r="L6657" s="3" t="s">
        <v>45079</v>
      </c>
    </row>
    <row r="6658" spans="1:12" x14ac:dyDescent="0.2">
      <c r="A6658" s="1">
        <v>6657</v>
      </c>
      <c r="B6658" s="2" t="s">
        <v>45080</v>
      </c>
      <c r="C6658" s="2" t="s">
        <v>1417</v>
      </c>
      <c r="D6658" s="2" t="s">
        <v>3499</v>
      </c>
      <c r="E6658" s="2" t="s">
        <v>45081</v>
      </c>
      <c r="F6658" s="2" t="s">
        <v>45082</v>
      </c>
      <c r="G6658" s="2" t="s">
        <v>1148</v>
      </c>
      <c r="H6658" s="2" t="s">
        <v>45083</v>
      </c>
      <c r="I6658" s="2" t="s">
        <v>45084</v>
      </c>
      <c r="J6658" s="3" t="s">
        <v>45085</v>
      </c>
      <c r="K6658" s="4">
        <v>44350</v>
      </c>
      <c r="L6658" s="3" t="s">
        <v>45086</v>
      </c>
    </row>
    <row r="6659" spans="1:12" x14ac:dyDescent="0.2">
      <c r="A6659" s="1">
        <v>6658</v>
      </c>
      <c r="B6659" s="2" t="s">
        <v>45087</v>
      </c>
      <c r="C6659" s="2" t="s">
        <v>2323</v>
      </c>
      <c r="D6659" s="2" t="s">
        <v>224</v>
      </c>
      <c r="E6659" s="2" t="s">
        <v>45088</v>
      </c>
      <c r="F6659" s="2" t="s">
        <v>45089</v>
      </c>
      <c r="G6659" s="2" t="s">
        <v>530</v>
      </c>
      <c r="H6659" s="2" t="s">
        <v>45090</v>
      </c>
      <c r="I6659" s="2" t="s">
        <v>45091</v>
      </c>
      <c r="J6659" s="3" t="s">
        <v>45092</v>
      </c>
      <c r="K6659" s="4">
        <v>44184</v>
      </c>
      <c r="L6659" s="3" t="s">
        <v>45093</v>
      </c>
    </row>
    <row r="6660" spans="1:12" x14ac:dyDescent="0.2">
      <c r="A6660" s="1">
        <v>6659</v>
      </c>
      <c r="B6660" s="2" t="s">
        <v>45094</v>
      </c>
      <c r="C6660" s="2" t="s">
        <v>556</v>
      </c>
      <c r="D6660" s="2" t="s">
        <v>1175</v>
      </c>
      <c r="E6660" s="2" t="s">
        <v>45095</v>
      </c>
      <c r="F6660" s="2" t="s">
        <v>45096</v>
      </c>
      <c r="G6660" s="2" t="s">
        <v>82</v>
      </c>
      <c r="H6660" s="2" t="s">
        <v>45097</v>
      </c>
      <c r="I6660" s="2">
        <v>2120828755</v>
      </c>
      <c r="J6660" s="3" t="s">
        <v>45098</v>
      </c>
      <c r="K6660" s="4">
        <v>44050</v>
      </c>
      <c r="L6660" s="3" t="s">
        <v>45099</v>
      </c>
    </row>
    <row r="6661" spans="1:12" x14ac:dyDescent="0.2">
      <c r="A6661" s="1">
        <v>6660</v>
      </c>
      <c r="B6661" s="2" t="s">
        <v>45100</v>
      </c>
      <c r="C6661" s="2" t="s">
        <v>2760</v>
      </c>
      <c r="D6661" s="2" t="s">
        <v>5593</v>
      </c>
      <c r="E6661" s="2" t="s">
        <v>45101</v>
      </c>
      <c r="F6661" s="2" t="s">
        <v>19025</v>
      </c>
      <c r="G6661" s="2" t="s">
        <v>4345</v>
      </c>
      <c r="H6661" s="2" t="s">
        <v>45102</v>
      </c>
      <c r="I6661" s="2" t="s">
        <v>45103</v>
      </c>
      <c r="J6661" s="3" t="s">
        <v>45104</v>
      </c>
      <c r="K6661" s="4">
        <v>44131</v>
      </c>
      <c r="L6661" s="3" t="s">
        <v>2765</v>
      </c>
    </row>
    <row r="6662" spans="1:12" x14ac:dyDescent="0.2">
      <c r="A6662" s="1">
        <v>6661</v>
      </c>
      <c r="B6662" s="2" t="s">
        <v>45105</v>
      </c>
      <c r="C6662" s="2" t="s">
        <v>536</v>
      </c>
      <c r="D6662" s="2" t="s">
        <v>5398</v>
      </c>
      <c r="E6662" s="2" t="s">
        <v>45106</v>
      </c>
      <c r="F6662" s="2" t="s">
        <v>45107</v>
      </c>
      <c r="G6662" s="2" t="s">
        <v>2033</v>
      </c>
      <c r="H6662" s="2" t="s">
        <v>45108</v>
      </c>
      <c r="I6662" s="2" t="s">
        <v>45109</v>
      </c>
      <c r="J6662" s="3" t="s">
        <v>45110</v>
      </c>
      <c r="K6662" s="4">
        <v>43911</v>
      </c>
      <c r="L6662" s="3" t="s">
        <v>8730</v>
      </c>
    </row>
    <row r="6663" spans="1:12" x14ac:dyDescent="0.2">
      <c r="A6663" s="1">
        <v>6662</v>
      </c>
      <c r="B6663" s="2" t="s">
        <v>45111</v>
      </c>
      <c r="C6663" s="2" t="s">
        <v>4368</v>
      </c>
      <c r="D6663" s="2" t="s">
        <v>187</v>
      </c>
      <c r="E6663" s="2" t="s">
        <v>45112</v>
      </c>
      <c r="F6663" s="2" t="s">
        <v>45113</v>
      </c>
      <c r="G6663" s="2" t="s">
        <v>301</v>
      </c>
      <c r="H6663" s="2" t="s">
        <v>45114</v>
      </c>
      <c r="I6663" s="2" t="s">
        <v>45115</v>
      </c>
      <c r="J6663" s="3" t="s">
        <v>45116</v>
      </c>
      <c r="K6663" s="4">
        <v>44624</v>
      </c>
      <c r="L6663" s="3" t="s">
        <v>45117</v>
      </c>
    </row>
    <row r="6664" spans="1:12" x14ac:dyDescent="0.2">
      <c r="A6664" s="1">
        <v>6663</v>
      </c>
      <c r="B6664" s="2" t="s">
        <v>45118</v>
      </c>
      <c r="C6664" s="2" t="s">
        <v>10939</v>
      </c>
      <c r="D6664" s="2" t="s">
        <v>8821</v>
      </c>
      <c r="E6664" s="2" t="s">
        <v>45119</v>
      </c>
      <c r="F6664" s="2" t="s">
        <v>45120</v>
      </c>
      <c r="G6664" s="2" t="s">
        <v>1178</v>
      </c>
      <c r="H6664" s="2" t="s">
        <v>45121</v>
      </c>
      <c r="I6664" s="2" t="s">
        <v>45122</v>
      </c>
      <c r="J6664" s="3" t="s">
        <v>45123</v>
      </c>
      <c r="K6664" s="4">
        <v>43950</v>
      </c>
      <c r="L6664" s="3" t="s">
        <v>20006</v>
      </c>
    </row>
    <row r="6665" spans="1:12" x14ac:dyDescent="0.2">
      <c r="A6665" s="1">
        <v>6664</v>
      </c>
      <c r="B6665" s="2" t="s">
        <v>45124</v>
      </c>
      <c r="C6665" s="2" t="s">
        <v>356</v>
      </c>
      <c r="D6665" s="2" t="s">
        <v>6997</v>
      </c>
      <c r="E6665" s="2" t="s">
        <v>45125</v>
      </c>
      <c r="F6665" s="2" t="s">
        <v>45126</v>
      </c>
      <c r="G6665" s="2" t="s">
        <v>7036</v>
      </c>
      <c r="H6665" s="2">
        <v>5704215740</v>
      </c>
      <c r="I6665" s="2" t="s">
        <v>45127</v>
      </c>
      <c r="J6665" s="3" t="s">
        <v>45128</v>
      </c>
      <c r="K6665" s="4">
        <v>44397</v>
      </c>
      <c r="L6665" s="3" t="s">
        <v>44123</v>
      </c>
    </row>
    <row r="6666" spans="1:12" x14ac:dyDescent="0.2">
      <c r="A6666" s="1">
        <v>6665</v>
      </c>
      <c r="B6666" s="2" t="s">
        <v>45129</v>
      </c>
      <c r="C6666" s="2" t="s">
        <v>1101</v>
      </c>
      <c r="D6666" s="2" t="s">
        <v>22521</v>
      </c>
      <c r="E6666" s="2" t="s">
        <v>45130</v>
      </c>
      <c r="F6666" s="2" t="s">
        <v>45131</v>
      </c>
      <c r="G6666" s="2" t="s">
        <v>1005</v>
      </c>
      <c r="H6666" s="2" t="s">
        <v>45132</v>
      </c>
      <c r="I6666" s="2" t="s">
        <v>45133</v>
      </c>
      <c r="J6666" s="3" t="s">
        <v>45134</v>
      </c>
      <c r="K6666" s="4">
        <v>44112</v>
      </c>
      <c r="L6666" s="3" t="s">
        <v>45135</v>
      </c>
    </row>
    <row r="6667" spans="1:12" x14ac:dyDescent="0.2">
      <c r="A6667" s="1">
        <v>6666</v>
      </c>
      <c r="B6667" s="2" t="s">
        <v>45136</v>
      </c>
      <c r="C6667" s="2" t="s">
        <v>11089</v>
      </c>
      <c r="D6667" s="2" t="s">
        <v>1426</v>
      </c>
      <c r="E6667" s="2" t="s">
        <v>45137</v>
      </c>
      <c r="F6667" s="2" t="s">
        <v>45138</v>
      </c>
      <c r="G6667" s="2" t="s">
        <v>1078</v>
      </c>
      <c r="H6667" s="2" t="s">
        <v>45139</v>
      </c>
      <c r="I6667" s="2" t="s">
        <v>45140</v>
      </c>
      <c r="J6667" s="3" t="s">
        <v>45141</v>
      </c>
      <c r="K6667" s="4">
        <v>44488</v>
      </c>
      <c r="L6667" s="3" t="s">
        <v>11398</v>
      </c>
    </row>
    <row r="6668" spans="1:12" x14ac:dyDescent="0.2">
      <c r="A6668" s="1">
        <v>6667</v>
      </c>
      <c r="B6668" s="2" t="s">
        <v>45142</v>
      </c>
      <c r="C6668" s="2" t="s">
        <v>8058</v>
      </c>
      <c r="D6668" s="2" t="s">
        <v>9523</v>
      </c>
      <c r="E6668" s="2" t="s">
        <v>18688</v>
      </c>
      <c r="F6668" s="2" t="s">
        <v>45143</v>
      </c>
      <c r="G6668" s="2" t="s">
        <v>1552</v>
      </c>
      <c r="H6668" s="2" t="s">
        <v>45144</v>
      </c>
      <c r="I6668" s="2">
        <f>1-684-263-7848</f>
        <v>-8794</v>
      </c>
      <c r="J6668" s="3" t="s">
        <v>45145</v>
      </c>
      <c r="K6668" s="4">
        <v>44162</v>
      </c>
      <c r="L6668" s="3" t="s">
        <v>23372</v>
      </c>
    </row>
    <row r="6669" spans="1:12" x14ac:dyDescent="0.2">
      <c r="A6669" s="1">
        <v>6668</v>
      </c>
      <c r="B6669" s="2" t="s">
        <v>45146</v>
      </c>
      <c r="C6669" s="2" t="s">
        <v>2832</v>
      </c>
      <c r="D6669" s="2" t="s">
        <v>29218</v>
      </c>
      <c r="E6669" s="2" t="s">
        <v>45147</v>
      </c>
      <c r="F6669" s="2" t="s">
        <v>45148</v>
      </c>
      <c r="G6669" s="2" t="s">
        <v>72</v>
      </c>
      <c r="H6669" s="2" t="s">
        <v>45149</v>
      </c>
      <c r="I6669" s="2" t="s">
        <v>45150</v>
      </c>
      <c r="J6669" s="3" t="s">
        <v>45151</v>
      </c>
      <c r="K6669" s="4">
        <v>44320</v>
      </c>
      <c r="L6669" s="3" t="s">
        <v>45152</v>
      </c>
    </row>
    <row r="6670" spans="1:12" x14ac:dyDescent="0.2">
      <c r="A6670" s="1">
        <v>6669</v>
      </c>
      <c r="B6670" s="2" t="s">
        <v>45153</v>
      </c>
      <c r="C6670" s="2" t="s">
        <v>7062</v>
      </c>
      <c r="D6670" s="2" t="s">
        <v>526</v>
      </c>
      <c r="E6670" s="2" t="s">
        <v>45154</v>
      </c>
      <c r="F6670" s="2" t="s">
        <v>45155</v>
      </c>
      <c r="G6670" s="2" t="s">
        <v>7345</v>
      </c>
      <c r="H6670" s="2" t="s">
        <v>45156</v>
      </c>
      <c r="I6670" s="2">
        <f>1-670-95-278</f>
        <v>-1042</v>
      </c>
      <c r="J6670" s="3" t="s">
        <v>45157</v>
      </c>
      <c r="K6670" s="4">
        <v>44008</v>
      </c>
      <c r="L6670" s="3" t="s">
        <v>45158</v>
      </c>
    </row>
    <row r="6671" spans="1:12" x14ac:dyDescent="0.2">
      <c r="A6671" s="1">
        <v>6670</v>
      </c>
      <c r="B6671" s="2" t="s">
        <v>45159</v>
      </c>
      <c r="C6671" s="2" t="s">
        <v>15577</v>
      </c>
      <c r="D6671" s="2" t="s">
        <v>1409</v>
      </c>
      <c r="E6671" s="2" t="s">
        <v>328</v>
      </c>
      <c r="F6671" s="2" t="s">
        <v>45160</v>
      </c>
      <c r="G6671" s="2" t="s">
        <v>976</v>
      </c>
      <c r="H6671" s="2" t="s">
        <v>45161</v>
      </c>
      <c r="I6671" s="2" t="s">
        <v>45162</v>
      </c>
      <c r="J6671" s="3" t="s">
        <v>45163</v>
      </c>
      <c r="K6671" s="4">
        <v>43937</v>
      </c>
      <c r="L6671" s="3" t="s">
        <v>45164</v>
      </c>
    </row>
    <row r="6672" spans="1:12" x14ac:dyDescent="0.2">
      <c r="A6672" s="1">
        <v>6671</v>
      </c>
      <c r="B6672" s="2" t="s">
        <v>45165</v>
      </c>
      <c r="C6672" s="2" t="s">
        <v>1154</v>
      </c>
      <c r="D6672" s="2" t="s">
        <v>16149</v>
      </c>
      <c r="E6672" s="2" t="s">
        <v>45166</v>
      </c>
      <c r="F6672" s="2" t="s">
        <v>45167</v>
      </c>
      <c r="G6672" s="2" t="s">
        <v>3015</v>
      </c>
      <c r="H6672" s="2">
        <f>1-614-170-382</f>
        <v>-1165</v>
      </c>
      <c r="I6672" s="2" t="s">
        <v>45168</v>
      </c>
      <c r="J6672" s="3" t="s">
        <v>45169</v>
      </c>
      <c r="K6672" s="4">
        <v>43862</v>
      </c>
      <c r="L6672" s="3" t="s">
        <v>45170</v>
      </c>
    </row>
    <row r="6673" spans="1:12" x14ac:dyDescent="0.2">
      <c r="A6673" s="1">
        <v>6672</v>
      </c>
      <c r="B6673" s="2" t="s">
        <v>45171</v>
      </c>
      <c r="C6673" s="2" t="s">
        <v>8058</v>
      </c>
      <c r="D6673" s="2" t="s">
        <v>11111</v>
      </c>
      <c r="E6673" s="2" t="s">
        <v>2523</v>
      </c>
      <c r="F6673" s="2" t="s">
        <v>45172</v>
      </c>
      <c r="G6673" s="2" t="s">
        <v>5822</v>
      </c>
      <c r="H6673" s="2">
        <f>1-636-224-2030</f>
        <v>-2889</v>
      </c>
      <c r="I6673" s="2" t="s">
        <v>45173</v>
      </c>
      <c r="J6673" s="3" t="s">
        <v>45174</v>
      </c>
      <c r="K6673" s="4">
        <v>44457</v>
      </c>
      <c r="L6673" s="3" t="s">
        <v>45175</v>
      </c>
    </row>
    <row r="6674" spans="1:12" x14ac:dyDescent="0.2">
      <c r="A6674" s="1">
        <v>6673</v>
      </c>
      <c r="B6674" s="2" t="s">
        <v>45176</v>
      </c>
      <c r="C6674" s="2" t="s">
        <v>4072</v>
      </c>
      <c r="D6674" s="2" t="s">
        <v>19379</v>
      </c>
      <c r="E6674" s="2" t="s">
        <v>6685</v>
      </c>
      <c r="F6674" s="2" t="s">
        <v>45177</v>
      </c>
      <c r="G6674" s="2" t="s">
        <v>2061</v>
      </c>
      <c r="H6674" s="2" t="s">
        <v>45178</v>
      </c>
      <c r="I6674" s="2" t="s">
        <v>45179</v>
      </c>
      <c r="J6674" s="3" t="s">
        <v>45180</v>
      </c>
      <c r="K6674" s="4">
        <v>43923</v>
      </c>
      <c r="L6674" s="3" t="s">
        <v>45181</v>
      </c>
    </row>
    <row r="6675" spans="1:12" x14ac:dyDescent="0.2">
      <c r="A6675" s="1">
        <v>6674</v>
      </c>
      <c r="B6675" s="2" t="s">
        <v>45182</v>
      </c>
      <c r="C6675" s="2" t="s">
        <v>5334</v>
      </c>
      <c r="D6675" s="2" t="s">
        <v>2608</v>
      </c>
      <c r="E6675" s="2" t="s">
        <v>45183</v>
      </c>
      <c r="F6675" s="2" t="s">
        <v>45184</v>
      </c>
      <c r="G6675" s="2" t="s">
        <v>3302</v>
      </c>
      <c r="H6675" s="2" t="s">
        <v>45185</v>
      </c>
      <c r="I6675" s="2" t="s">
        <v>45186</v>
      </c>
      <c r="J6675" s="3" t="s">
        <v>45187</v>
      </c>
      <c r="K6675" s="4">
        <v>44710</v>
      </c>
      <c r="L6675" s="3" t="s">
        <v>45188</v>
      </c>
    </row>
    <row r="6676" spans="1:12" x14ac:dyDescent="0.2">
      <c r="A6676" s="1">
        <v>6675</v>
      </c>
      <c r="B6676" s="2" t="s">
        <v>45189</v>
      </c>
      <c r="C6676" s="2" t="s">
        <v>4629</v>
      </c>
      <c r="D6676" s="2" t="s">
        <v>5609</v>
      </c>
      <c r="E6676" s="2" t="s">
        <v>45190</v>
      </c>
      <c r="F6676" s="2" t="s">
        <v>45191</v>
      </c>
      <c r="G6676" s="2" t="s">
        <v>1140</v>
      </c>
      <c r="H6676" s="2" t="s">
        <v>45192</v>
      </c>
      <c r="I6676" s="2" t="s">
        <v>45193</v>
      </c>
      <c r="J6676" s="3" t="s">
        <v>45194</v>
      </c>
      <c r="K6676" s="4">
        <v>43870</v>
      </c>
      <c r="L6676" s="3" t="s">
        <v>45195</v>
      </c>
    </row>
    <row r="6677" spans="1:12" x14ac:dyDescent="0.2">
      <c r="A6677" s="1">
        <v>6676</v>
      </c>
      <c r="B6677" s="2" t="s">
        <v>45196</v>
      </c>
      <c r="C6677" s="2" t="s">
        <v>8375</v>
      </c>
      <c r="D6677" s="2" t="s">
        <v>5548</v>
      </c>
      <c r="E6677" s="2" t="s">
        <v>45197</v>
      </c>
      <c r="F6677" s="2" t="s">
        <v>45198</v>
      </c>
      <c r="G6677" s="2" t="s">
        <v>320</v>
      </c>
      <c r="H6677" s="2" t="s">
        <v>45199</v>
      </c>
      <c r="I6677" s="2">
        <f>1-482-767-257</f>
        <v>-1505</v>
      </c>
      <c r="J6677" s="3" t="s">
        <v>45200</v>
      </c>
      <c r="K6677" s="4">
        <v>44065</v>
      </c>
      <c r="L6677" s="3" t="s">
        <v>24930</v>
      </c>
    </row>
    <row r="6678" spans="1:12" x14ac:dyDescent="0.2">
      <c r="A6678" s="1">
        <v>6677</v>
      </c>
      <c r="B6678" s="2" t="s">
        <v>45201</v>
      </c>
      <c r="C6678" s="2" t="s">
        <v>3052</v>
      </c>
      <c r="D6678" s="2" t="s">
        <v>7281</v>
      </c>
      <c r="E6678" s="2" t="s">
        <v>45202</v>
      </c>
      <c r="F6678" s="2" t="s">
        <v>45203</v>
      </c>
      <c r="G6678" s="2" t="s">
        <v>2015</v>
      </c>
      <c r="H6678" s="2" t="s">
        <v>45204</v>
      </c>
      <c r="I6678" s="2" t="s">
        <v>45205</v>
      </c>
      <c r="J6678" s="3" t="s">
        <v>45206</v>
      </c>
      <c r="K6678" s="4">
        <v>43990</v>
      </c>
      <c r="L6678" s="3" t="s">
        <v>45207</v>
      </c>
    </row>
    <row r="6679" spans="1:12" x14ac:dyDescent="0.2">
      <c r="A6679" s="1">
        <v>6678</v>
      </c>
      <c r="B6679" s="2" t="s">
        <v>45208</v>
      </c>
      <c r="C6679" s="2" t="s">
        <v>3139</v>
      </c>
      <c r="D6679" s="2" t="s">
        <v>1119</v>
      </c>
      <c r="E6679" s="2" t="s">
        <v>45209</v>
      </c>
      <c r="F6679" s="2" t="s">
        <v>35778</v>
      </c>
      <c r="G6679" s="2" t="s">
        <v>1665</v>
      </c>
      <c r="H6679" s="2" t="s">
        <v>45210</v>
      </c>
      <c r="I6679" s="2" t="s">
        <v>45211</v>
      </c>
      <c r="J6679" s="3" t="s">
        <v>45212</v>
      </c>
      <c r="K6679" s="4">
        <v>44621</v>
      </c>
      <c r="L6679" s="3" t="s">
        <v>45213</v>
      </c>
    </row>
    <row r="6680" spans="1:12" x14ac:dyDescent="0.2">
      <c r="A6680" s="1">
        <v>6679</v>
      </c>
      <c r="B6680" s="2" t="s">
        <v>45214</v>
      </c>
      <c r="C6680" s="2" t="s">
        <v>1245</v>
      </c>
      <c r="D6680" s="2" t="s">
        <v>8964</v>
      </c>
      <c r="E6680" s="2" t="s">
        <v>45215</v>
      </c>
      <c r="F6680" s="2" t="s">
        <v>45216</v>
      </c>
      <c r="G6680" s="2" t="s">
        <v>520</v>
      </c>
      <c r="H6680" s="2" t="s">
        <v>45217</v>
      </c>
      <c r="I6680" s="2" t="s">
        <v>45218</v>
      </c>
      <c r="J6680" s="3" t="s">
        <v>45219</v>
      </c>
      <c r="K6680" s="4">
        <v>44347</v>
      </c>
      <c r="L6680" s="3" t="s">
        <v>45220</v>
      </c>
    </row>
    <row r="6681" spans="1:12" x14ac:dyDescent="0.2">
      <c r="A6681" s="1">
        <v>6680</v>
      </c>
      <c r="B6681" s="2" t="s">
        <v>45221</v>
      </c>
      <c r="C6681" s="2" t="s">
        <v>3392</v>
      </c>
      <c r="D6681" s="2" t="s">
        <v>4414</v>
      </c>
      <c r="E6681" s="2" t="s">
        <v>45222</v>
      </c>
      <c r="F6681" s="2" t="s">
        <v>45223</v>
      </c>
      <c r="G6681" s="2" t="s">
        <v>4345</v>
      </c>
      <c r="H6681" s="2" t="s">
        <v>45224</v>
      </c>
      <c r="I6681" s="2" t="s">
        <v>45225</v>
      </c>
      <c r="J6681" s="3" t="s">
        <v>45226</v>
      </c>
      <c r="K6681" s="4">
        <v>44489</v>
      </c>
      <c r="L6681" s="3" t="s">
        <v>45227</v>
      </c>
    </row>
    <row r="6682" spans="1:12" x14ac:dyDescent="0.2">
      <c r="A6682" s="1">
        <v>6681</v>
      </c>
      <c r="B6682" s="2" t="s">
        <v>45228</v>
      </c>
      <c r="C6682" s="2" t="s">
        <v>5518</v>
      </c>
      <c r="D6682" s="2" t="s">
        <v>842</v>
      </c>
      <c r="E6682" s="2" t="s">
        <v>45229</v>
      </c>
      <c r="F6682" s="2" t="s">
        <v>45230</v>
      </c>
      <c r="G6682" s="2" t="s">
        <v>117</v>
      </c>
      <c r="H6682" s="2" t="s">
        <v>45231</v>
      </c>
      <c r="I6682" s="2">
        <v>9089166378</v>
      </c>
      <c r="J6682" s="3" t="s">
        <v>45232</v>
      </c>
      <c r="K6682" s="4">
        <v>44641</v>
      </c>
      <c r="L6682" s="3" t="s">
        <v>45233</v>
      </c>
    </row>
    <row r="6683" spans="1:12" x14ac:dyDescent="0.2">
      <c r="A6683" s="1">
        <v>6682</v>
      </c>
      <c r="B6683" s="2" t="s">
        <v>45234</v>
      </c>
      <c r="C6683" s="2" t="s">
        <v>3068</v>
      </c>
      <c r="D6683" s="2" t="s">
        <v>207</v>
      </c>
      <c r="E6683" s="2" t="s">
        <v>45235</v>
      </c>
      <c r="F6683" s="2" t="s">
        <v>45236</v>
      </c>
      <c r="G6683" s="2" t="s">
        <v>4149</v>
      </c>
      <c r="H6683" s="2" t="s">
        <v>45237</v>
      </c>
      <c r="I6683" s="2" t="s">
        <v>45238</v>
      </c>
      <c r="J6683" s="3" t="s">
        <v>45239</v>
      </c>
      <c r="K6683" s="4">
        <v>44237</v>
      </c>
      <c r="L6683" s="3" t="s">
        <v>45240</v>
      </c>
    </row>
    <row r="6684" spans="1:12" x14ac:dyDescent="0.2">
      <c r="A6684" s="1">
        <v>6683</v>
      </c>
      <c r="B6684" s="2" t="s">
        <v>45241</v>
      </c>
      <c r="C6684" s="2" t="s">
        <v>576</v>
      </c>
      <c r="D6684" s="2" t="s">
        <v>2659</v>
      </c>
      <c r="E6684" s="2" t="s">
        <v>45242</v>
      </c>
      <c r="F6684" s="2" t="s">
        <v>45243</v>
      </c>
      <c r="G6684" s="2" t="s">
        <v>1479</v>
      </c>
      <c r="H6684" s="2" t="s">
        <v>45244</v>
      </c>
      <c r="I6684" s="2" t="s">
        <v>45245</v>
      </c>
      <c r="J6684" s="3" t="s">
        <v>45246</v>
      </c>
      <c r="K6684" s="4">
        <v>44689</v>
      </c>
      <c r="L6684" s="3" t="s">
        <v>45247</v>
      </c>
    </row>
    <row r="6685" spans="1:12" x14ac:dyDescent="0.2">
      <c r="A6685" s="1">
        <v>6684</v>
      </c>
      <c r="B6685" s="2" t="s">
        <v>45248</v>
      </c>
      <c r="C6685" s="2" t="s">
        <v>4528</v>
      </c>
      <c r="D6685" s="2" t="s">
        <v>11908</v>
      </c>
      <c r="E6685" s="2" t="s">
        <v>45249</v>
      </c>
      <c r="F6685" s="2" t="s">
        <v>45250</v>
      </c>
      <c r="G6685" s="2" t="s">
        <v>1005</v>
      </c>
      <c r="H6685" s="2">
        <f>1-695-56-7858</f>
        <v>-8608</v>
      </c>
      <c r="I6685" s="2" t="s">
        <v>45251</v>
      </c>
      <c r="J6685" s="3" t="s">
        <v>45252</v>
      </c>
      <c r="K6685" s="4">
        <v>44586</v>
      </c>
      <c r="L6685" s="3" t="s">
        <v>45253</v>
      </c>
    </row>
    <row r="6686" spans="1:12" x14ac:dyDescent="0.2">
      <c r="A6686" s="1">
        <v>6685</v>
      </c>
      <c r="B6686" s="2" t="s">
        <v>45254</v>
      </c>
      <c r="C6686" s="2" t="s">
        <v>5791</v>
      </c>
      <c r="D6686" s="2" t="s">
        <v>1889</v>
      </c>
      <c r="E6686" s="2" t="s">
        <v>45255</v>
      </c>
      <c r="F6686" s="2" t="s">
        <v>45256</v>
      </c>
      <c r="G6686" s="2" t="s">
        <v>750</v>
      </c>
      <c r="H6686" s="2">
        <f>1-540-861-2915</f>
        <v>-4315</v>
      </c>
      <c r="I6686" s="2" t="s">
        <v>45257</v>
      </c>
      <c r="J6686" s="3" t="s">
        <v>45258</v>
      </c>
      <c r="K6686" s="4">
        <v>44289</v>
      </c>
      <c r="L6686" s="3" t="s">
        <v>1850</v>
      </c>
    </row>
    <row r="6687" spans="1:12" x14ac:dyDescent="0.2">
      <c r="A6687" s="1">
        <v>6686</v>
      </c>
      <c r="B6687" s="2" t="s">
        <v>45259</v>
      </c>
      <c r="C6687" s="2" t="s">
        <v>1698</v>
      </c>
      <c r="D6687" s="2" t="s">
        <v>375</v>
      </c>
      <c r="E6687" s="2" t="s">
        <v>45260</v>
      </c>
      <c r="F6687" s="2" t="s">
        <v>45261</v>
      </c>
      <c r="G6687" s="2" t="s">
        <v>4353</v>
      </c>
      <c r="H6687" s="2" t="s">
        <v>45262</v>
      </c>
      <c r="I6687" s="2" t="s">
        <v>45263</v>
      </c>
      <c r="J6687" s="3" t="s">
        <v>45264</v>
      </c>
      <c r="K6687" s="4">
        <v>43879</v>
      </c>
      <c r="L6687" s="3" t="s">
        <v>45265</v>
      </c>
    </row>
    <row r="6688" spans="1:12" x14ac:dyDescent="0.2">
      <c r="A6688" s="1">
        <v>6687</v>
      </c>
      <c r="B6688" s="2" t="s">
        <v>45266</v>
      </c>
      <c r="C6688" s="2" t="s">
        <v>4475</v>
      </c>
      <c r="D6688" s="2" t="s">
        <v>9702</v>
      </c>
      <c r="E6688" s="2" t="s">
        <v>45267</v>
      </c>
      <c r="F6688" s="2" t="s">
        <v>25801</v>
      </c>
      <c r="G6688" s="2" t="s">
        <v>4281</v>
      </c>
      <c r="H6688" s="2" t="s">
        <v>45268</v>
      </c>
      <c r="I6688" s="2">
        <v>7753374479</v>
      </c>
      <c r="J6688" s="3" t="s">
        <v>45269</v>
      </c>
      <c r="K6688" s="4">
        <v>43910</v>
      </c>
      <c r="L6688" s="3" t="s">
        <v>45270</v>
      </c>
    </row>
    <row r="6689" spans="1:12" x14ac:dyDescent="0.2">
      <c r="A6689" s="1">
        <v>6688</v>
      </c>
      <c r="B6689" s="2" t="s">
        <v>45271</v>
      </c>
      <c r="C6689" s="2" t="s">
        <v>11998</v>
      </c>
      <c r="D6689" s="2" t="s">
        <v>917</v>
      </c>
      <c r="E6689" s="2" t="s">
        <v>45272</v>
      </c>
      <c r="F6689" s="2" t="s">
        <v>17317</v>
      </c>
      <c r="G6689" s="2" t="s">
        <v>2826</v>
      </c>
      <c r="H6689" s="2" t="s">
        <v>45273</v>
      </c>
      <c r="I6689" s="2" t="s">
        <v>45274</v>
      </c>
      <c r="J6689" s="3" t="s">
        <v>45275</v>
      </c>
      <c r="K6689" s="4">
        <v>44505</v>
      </c>
      <c r="L6689" s="3" t="s">
        <v>45276</v>
      </c>
    </row>
    <row r="6690" spans="1:12" x14ac:dyDescent="0.2">
      <c r="A6690" s="1">
        <v>6689</v>
      </c>
      <c r="B6690" s="2" t="s">
        <v>45277</v>
      </c>
      <c r="C6690" s="2" t="s">
        <v>20504</v>
      </c>
      <c r="D6690" s="2" t="s">
        <v>2872</v>
      </c>
      <c r="E6690" s="2" t="s">
        <v>45278</v>
      </c>
      <c r="F6690" s="2" t="s">
        <v>45279</v>
      </c>
      <c r="G6690" s="2" t="s">
        <v>2317</v>
      </c>
      <c r="H6690" s="2">
        <v>7693415398</v>
      </c>
      <c r="I6690" s="2" t="s">
        <v>45280</v>
      </c>
      <c r="J6690" s="3" t="s">
        <v>45281</v>
      </c>
      <c r="K6690" s="4">
        <v>44424</v>
      </c>
      <c r="L6690" s="3" t="s">
        <v>45282</v>
      </c>
    </row>
    <row r="6691" spans="1:12" x14ac:dyDescent="0.2">
      <c r="A6691" s="1">
        <v>6690</v>
      </c>
      <c r="B6691" s="2" t="s">
        <v>45283</v>
      </c>
      <c r="C6691" s="2" t="s">
        <v>897</v>
      </c>
      <c r="D6691" s="2" t="s">
        <v>5349</v>
      </c>
      <c r="E6691" s="2" t="s">
        <v>45284</v>
      </c>
      <c r="F6691" s="2" t="s">
        <v>45285</v>
      </c>
      <c r="G6691" s="2" t="s">
        <v>1231</v>
      </c>
      <c r="H6691" s="2" t="s">
        <v>45286</v>
      </c>
      <c r="I6691" s="2" t="s">
        <v>45287</v>
      </c>
      <c r="J6691" s="3" t="s">
        <v>45288</v>
      </c>
      <c r="K6691" s="4">
        <v>43884</v>
      </c>
      <c r="L6691" s="3" t="s">
        <v>45289</v>
      </c>
    </row>
    <row r="6692" spans="1:12" x14ac:dyDescent="0.2">
      <c r="A6692" s="1">
        <v>6691</v>
      </c>
      <c r="B6692" s="2" t="s">
        <v>45290</v>
      </c>
      <c r="C6692" s="2" t="s">
        <v>9540</v>
      </c>
      <c r="D6692" s="2" t="s">
        <v>4016</v>
      </c>
      <c r="E6692" s="2" t="s">
        <v>45291</v>
      </c>
      <c r="F6692" s="2" t="s">
        <v>45292</v>
      </c>
      <c r="G6692" s="2" t="s">
        <v>750</v>
      </c>
      <c r="H6692" s="2" t="s">
        <v>45293</v>
      </c>
      <c r="I6692" s="2" t="s">
        <v>45294</v>
      </c>
      <c r="J6692" s="3" t="s">
        <v>45295</v>
      </c>
      <c r="K6692" s="4">
        <v>44598</v>
      </c>
      <c r="L6692" s="3" t="s">
        <v>45296</v>
      </c>
    </row>
    <row r="6693" spans="1:12" x14ac:dyDescent="0.2">
      <c r="A6693" s="1">
        <v>6692</v>
      </c>
      <c r="B6693" s="2" t="s">
        <v>45297</v>
      </c>
      <c r="C6693" s="2" t="s">
        <v>1485</v>
      </c>
      <c r="D6693" s="2" t="s">
        <v>1426</v>
      </c>
      <c r="E6693" s="2" t="s">
        <v>45298</v>
      </c>
      <c r="F6693" s="2" t="s">
        <v>45299</v>
      </c>
      <c r="G6693" s="2" t="s">
        <v>2048</v>
      </c>
      <c r="H6693" s="2" t="s">
        <v>45300</v>
      </c>
      <c r="I6693" s="2">
        <v>9222648505</v>
      </c>
      <c r="J6693" s="3" t="s">
        <v>45301</v>
      </c>
      <c r="K6693" s="4">
        <v>44645</v>
      </c>
      <c r="L6693" s="3" t="s">
        <v>45302</v>
      </c>
    </row>
    <row r="6694" spans="1:12" x14ac:dyDescent="0.2">
      <c r="A6694" s="1">
        <v>6693</v>
      </c>
      <c r="B6694" s="2" t="s">
        <v>45303</v>
      </c>
      <c r="C6694" s="2" t="s">
        <v>424</v>
      </c>
      <c r="D6694" s="2" t="s">
        <v>7077</v>
      </c>
      <c r="E6694" s="2" t="s">
        <v>21274</v>
      </c>
      <c r="F6694" s="2" t="s">
        <v>45304</v>
      </c>
      <c r="G6694" s="2" t="s">
        <v>2884</v>
      </c>
      <c r="H6694" s="2" t="s">
        <v>45305</v>
      </c>
      <c r="I6694" s="2">
        <v>177722102</v>
      </c>
      <c r="J6694" s="3" t="s">
        <v>45306</v>
      </c>
      <c r="K6694" s="4">
        <v>43890</v>
      </c>
      <c r="L6694" s="3" t="s">
        <v>45307</v>
      </c>
    </row>
    <row r="6695" spans="1:12" x14ac:dyDescent="0.2">
      <c r="A6695" s="1">
        <v>6694</v>
      </c>
      <c r="B6695" s="2" t="s">
        <v>45308</v>
      </c>
      <c r="C6695" s="2" t="s">
        <v>2349</v>
      </c>
      <c r="D6695" s="2" t="s">
        <v>5291</v>
      </c>
      <c r="E6695" s="2" t="s">
        <v>45309</v>
      </c>
      <c r="F6695" s="2" t="s">
        <v>45310</v>
      </c>
      <c r="G6695" s="2" t="s">
        <v>1702</v>
      </c>
      <c r="H6695" s="2" t="s">
        <v>45311</v>
      </c>
      <c r="I6695" s="2" t="s">
        <v>45312</v>
      </c>
      <c r="J6695" s="3" t="s">
        <v>45313</v>
      </c>
      <c r="K6695" s="4">
        <v>44413</v>
      </c>
      <c r="L6695" s="3" t="s">
        <v>27503</v>
      </c>
    </row>
    <row r="6696" spans="1:12" x14ac:dyDescent="0.2">
      <c r="A6696" s="1">
        <v>6695</v>
      </c>
      <c r="B6696" s="2" t="s">
        <v>45314</v>
      </c>
      <c r="C6696" s="2" t="s">
        <v>7070</v>
      </c>
      <c r="D6696" s="2" t="s">
        <v>4606</v>
      </c>
      <c r="E6696" s="2" t="s">
        <v>45315</v>
      </c>
      <c r="F6696" s="2" t="s">
        <v>45316</v>
      </c>
      <c r="G6696" s="2" t="s">
        <v>1479</v>
      </c>
      <c r="H6696" s="2">
        <v>8631095209</v>
      </c>
      <c r="I6696" s="2" t="s">
        <v>45317</v>
      </c>
      <c r="J6696" s="3" t="s">
        <v>45318</v>
      </c>
      <c r="K6696" s="4">
        <v>44123</v>
      </c>
      <c r="L6696" s="3" t="s">
        <v>45319</v>
      </c>
    </row>
    <row r="6697" spans="1:12" x14ac:dyDescent="0.2">
      <c r="A6697" s="1">
        <v>6696</v>
      </c>
      <c r="B6697" s="2" t="s">
        <v>45320</v>
      </c>
      <c r="C6697" s="2" t="s">
        <v>7018</v>
      </c>
      <c r="D6697" s="2" t="s">
        <v>5685</v>
      </c>
      <c r="E6697" s="2" t="s">
        <v>45321</v>
      </c>
      <c r="F6697" s="2" t="s">
        <v>45322</v>
      </c>
      <c r="G6697" s="2" t="s">
        <v>6640</v>
      </c>
      <c r="H6697" s="2" t="s">
        <v>45323</v>
      </c>
      <c r="I6697" s="2" t="s">
        <v>45324</v>
      </c>
      <c r="J6697" s="3" t="s">
        <v>45325</v>
      </c>
      <c r="K6697" s="4">
        <v>44180</v>
      </c>
      <c r="L6697" s="3" t="s">
        <v>45326</v>
      </c>
    </row>
    <row r="6698" spans="1:12" x14ac:dyDescent="0.2">
      <c r="A6698" s="1">
        <v>6697</v>
      </c>
      <c r="B6698" s="2" t="s">
        <v>45327</v>
      </c>
      <c r="C6698" s="2" t="s">
        <v>139</v>
      </c>
      <c r="D6698" s="2" t="s">
        <v>1541</v>
      </c>
      <c r="E6698" s="2" t="s">
        <v>45328</v>
      </c>
      <c r="F6698" s="2" t="s">
        <v>45329</v>
      </c>
      <c r="G6698" s="2" t="s">
        <v>311</v>
      </c>
      <c r="H6698" s="2" t="s">
        <v>45330</v>
      </c>
      <c r="I6698" s="2" t="s">
        <v>45331</v>
      </c>
      <c r="J6698" s="3" t="s">
        <v>45332</v>
      </c>
      <c r="K6698" s="4">
        <v>44132</v>
      </c>
      <c r="L6698" s="3" t="s">
        <v>45333</v>
      </c>
    </row>
    <row r="6699" spans="1:12" x14ac:dyDescent="0.2">
      <c r="A6699" s="1">
        <v>6698</v>
      </c>
      <c r="B6699" s="2" t="s">
        <v>45334</v>
      </c>
      <c r="C6699" s="2" t="s">
        <v>4798</v>
      </c>
      <c r="D6699" s="2" t="s">
        <v>6975</v>
      </c>
      <c r="E6699" s="2" t="s">
        <v>45335</v>
      </c>
      <c r="F6699" s="2" t="s">
        <v>45336</v>
      </c>
      <c r="G6699" s="2" t="s">
        <v>89</v>
      </c>
      <c r="H6699" s="2" t="s">
        <v>45337</v>
      </c>
      <c r="I6699" s="2" t="s">
        <v>45338</v>
      </c>
      <c r="J6699" s="3" t="s">
        <v>45339</v>
      </c>
      <c r="K6699" s="4">
        <v>44431</v>
      </c>
      <c r="L6699" s="3" t="s">
        <v>25897</v>
      </c>
    </row>
    <row r="6700" spans="1:12" x14ac:dyDescent="0.2">
      <c r="A6700" s="1">
        <v>6699</v>
      </c>
      <c r="B6700" s="2" t="s">
        <v>45340</v>
      </c>
      <c r="C6700" s="2" t="s">
        <v>1661</v>
      </c>
      <c r="D6700" s="2" t="s">
        <v>27392</v>
      </c>
      <c r="E6700" s="2" t="s">
        <v>45341</v>
      </c>
      <c r="F6700" s="2" t="s">
        <v>45342</v>
      </c>
      <c r="G6700" s="2" t="s">
        <v>1429</v>
      </c>
      <c r="H6700" s="2" t="s">
        <v>45343</v>
      </c>
      <c r="I6700" s="2" t="s">
        <v>45344</v>
      </c>
      <c r="J6700" s="3" t="s">
        <v>45345</v>
      </c>
      <c r="K6700" s="4">
        <v>44332</v>
      </c>
      <c r="L6700" s="3" t="s">
        <v>45346</v>
      </c>
    </row>
    <row r="6701" spans="1:12" x14ac:dyDescent="0.2">
      <c r="A6701" s="1">
        <v>6700</v>
      </c>
      <c r="B6701" s="2" t="s">
        <v>45347</v>
      </c>
      <c r="C6701" s="2" t="s">
        <v>2783</v>
      </c>
      <c r="D6701" s="2" t="s">
        <v>6698</v>
      </c>
      <c r="E6701" s="2" t="s">
        <v>45348</v>
      </c>
      <c r="F6701" s="2" t="s">
        <v>45349</v>
      </c>
      <c r="G6701" s="2" t="s">
        <v>986</v>
      </c>
      <c r="H6701" s="2" t="s">
        <v>45350</v>
      </c>
      <c r="I6701" s="2" t="s">
        <v>45351</v>
      </c>
      <c r="J6701" s="3" t="s">
        <v>45352</v>
      </c>
      <c r="K6701" s="4">
        <v>44656</v>
      </c>
      <c r="L6701" s="3" t="s">
        <v>45353</v>
      </c>
    </row>
    <row r="6702" spans="1:12" x14ac:dyDescent="0.2">
      <c r="A6702" s="1">
        <v>6701</v>
      </c>
      <c r="B6702" s="2" t="s">
        <v>45354</v>
      </c>
      <c r="C6702" s="2" t="s">
        <v>4233</v>
      </c>
      <c r="D6702" s="2" t="s">
        <v>19087</v>
      </c>
      <c r="E6702" s="2" t="s">
        <v>13205</v>
      </c>
      <c r="F6702" s="2" t="s">
        <v>45355</v>
      </c>
      <c r="G6702" s="2" t="s">
        <v>1222</v>
      </c>
      <c r="H6702" s="2" t="s">
        <v>45356</v>
      </c>
      <c r="I6702" s="2" t="s">
        <v>45357</v>
      </c>
      <c r="J6702" s="3" t="s">
        <v>45358</v>
      </c>
      <c r="K6702" s="4">
        <v>44310</v>
      </c>
      <c r="L6702" s="3" t="s">
        <v>45359</v>
      </c>
    </row>
    <row r="6703" spans="1:12" x14ac:dyDescent="0.2">
      <c r="A6703" s="1">
        <v>6702</v>
      </c>
      <c r="B6703" s="2" t="s">
        <v>45360</v>
      </c>
      <c r="C6703" s="2" t="s">
        <v>3911</v>
      </c>
      <c r="D6703" s="2" t="s">
        <v>8029</v>
      </c>
      <c r="E6703" s="2" t="s">
        <v>45361</v>
      </c>
      <c r="F6703" s="2" t="s">
        <v>45362</v>
      </c>
      <c r="G6703" s="2" t="s">
        <v>996</v>
      </c>
      <c r="H6703" s="2" t="s">
        <v>45363</v>
      </c>
      <c r="I6703" s="2" t="s">
        <v>45364</v>
      </c>
      <c r="J6703" s="3" t="s">
        <v>45365</v>
      </c>
      <c r="K6703" s="4">
        <v>44550</v>
      </c>
      <c r="L6703" s="3" t="s">
        <v>3275</v>
      </c>
    </row>
    <row r="6704" spans="1:12" x14ac:dyDescent="0.2">
      <c r="A6704" s="1">
        <v>6703</v>
      </c>
      <c r="B6704" s="2" t="s">
        <v>45366</v>
      </c>
      <c r="C6704" s="2" t="s">
        <v>5366</v>
      </c>
      <c r="D6704" s="2" t="s">
        <v>6063</v>
      </c>
      <c r="E6704" s="2" t="s">
        <v>45367</v>
      </c>
      <c r="F6704" s="2" t="s">
        <v>45368</v>
      </c>
      <c r="G6704" s="2" t="s">
        <v>6640</v>
      </c>
      <c r="H6704" s="2" t="s">
        <v>45369</v>
      </c>
      <c r="I6704" s="2" t="s">
        <v>45370</v>
      </c>
      <c r="J6704" s="3" t="s">
        <v>45371</v>
      </c>
      <c r="K6704" s="4">
        <v>44096</v>
      </c>
      <c r="L6704" s="3" t="s">
        <v>45372</v>
      </c>
    </row>
    <row r="6705" spans="1:12" x14ac:dyDescent="0.2">
      <c r="A6705" s="1">
        <v>6704</v>
      </c>
      <c r="B6705" s="2" t="s">
        <v>45373</v>
      </c>
      <c r="C6705" s="2" t="s">
        <v>2147</v>
      </c>
      <c r="D6705" s="2" t="s">
        <v>13835</v>
      </c>
      <c r="E6705" s="2" t="s">
        <v>45374</v>
      </c>
      <c r="F6705" s="2" t="s">
        <v>45375</v>
      </c>
      <c r="G6705" s="2" t="s">
        <v>1524</v>
      </c>
      <c r="H6705" s="2" t="s">
        <v>45376</v>
      </c>
      <c r="I6705" s="2" t="s">
        <v>45377</v>
      </c>
      <c r="J6705" s="3" t="s">
        <v>45378</v>
      </c>
      <c r="K6705" s="4">
        <v>44690</v>
      </c>
      <c r="L6705" s="3" t="s">
        <v>45379</v>
      </c>
    </row>
    <row r="6706" spans="1:12" x14ac:dyDescent="0.2">
      <c r="A6706" s="1">
        <v>6705</v>
      </c>
      <c r="B6706" s="2" t="s">
        <v>45380</v>
      </c>
      <c r="C6706" s="2" t="s">
        <v>1109</v>
      </c>
      <c r="D6706" s="2" t="s">
        <v>6698</v>
      </c>
      <c r="E6706" s="2" t="s">
        <v>45381</v>
      </c>
      <c r="F6706" s="2" t="s">
        <v>45382</v>
      </c>
      <c r="G6706" s="2" t="s">
        <v>9747</v>
      </c>
      <c r="H6706" s="2" t="s">
        <v>45383</v>
      </c>
      <c r="I6706" s="2" t="s">
        <v>45384</v>
      </c>
      <c r="J6706" s="3" t="s">
        <v>45385</v>
      </c>
      <c r="K6706" s="4">
        <v>44385</v>
      </c>
      <c r="L6706" s="3" t="s">
        <v>45386</v>
      </c>
    </row>
    <row r="6707" spans="1:12" x14ac:dyDescent="0.2">
      <c r="A6707" s="1">
        <v>6706</v>
      </c>
      <c r="B6707" s="2" t="s">
        <v>45387</v>
      </c>
      <c r="C6707" s="2" t="s">
        <v>4293</v>
      </c>
      <c r="D6707" s="2" t="s">
        <v>5784</v>
      </c>
      <c r="E6707" s="2" t="s">
        <v>45388</v>
      </c>
      <c r="F6707" s="2" t="s">
        <v>45389</v>
      </c>
      <c r="G6707" s="2" t="s">
        <v>283</v>
      </c>
      <c r="H6707" s="2" t="s">
        <v>45390</v>
      </c>
      <c r="I6707" s="2" t="s">
        <v>45391</v>
      </c>
      <c r="J6707" s="3" t="s">
        <v>45392</v>
      </c>
      <c r="K6707" s="4">
        <v>44687</v>
      </c>
      <c r="L6707" s="3" t="s">
        <v>45393</v>
      </c>
    </row>
    <row r="6708" spans="1:12" x14ac:dyDescent="0.2">
      <c r="A6708" s="1">
        <v>6707</v>
      </c>
      <c r="B6708" s="2" t="s">
        <v>45394</v>
      </c>
      <c r="C6708" s="2" t="s">
        <v>8152</v>
      </c>
      <c r="D6708" s="2" t="s">
        <v>7303</v>
      </c>
      <c r="E6708" s="2" t="s">
        <v>45395</v>
      </c>
      <c r="F6708" s="2" t="s">
        <v>45396</v>
      </c>
      <c r="G6708" s="2" t="s">
        <v>1346</v>
      </c>
      <c r="H6708" s="2" t="s">
        <v>45397</v>
      </c>
      <c r="I6708" s="2" t="s">
        <v>45398</v>
      </c>
      <c r="J6708" s="3" t="s">
        <v>45399</v>
      </c>
      <c r="K6708" s="4">
        <v>44691</v>
      </c>
      <c r="L6708" s="3" t="s">
        <v>45400</v>
      </c>
    </row>
    <row r="6709" spans="1:12" x14ac:dyDescent="0.2">
      <c r="A6709" s="1">
        <v>6708</v>
      </c>
      <c r="B6709" s="2" t="s">
        <v>45401</v>
      </c>
      <c r="C6709" s="2" t="s">
        <v>1987</v>
      </c>
      <c r="D6709" s="2" t="s">
        <v>15278</v>
      </c>
      <c r="E6709" s="2" t="s">
        <v>45402</v>
      </c>
      <c r="F6709" s="2" t="s">
        <v>45403</v>
      </c>
      <c r="G6709" s="2" t="s">
        <v>3896</v>
      </c>
      <c r="H6709" s="2">
        <v>9652066720</v>
      </c>
      <c r="I6709" s="2" t="s">
        <v>45404</v>
      </c>
      <c r="J6709" s="3" t="s">
        <v>45405</v>
      </c>
      <c r="K6709" s="4">
        <v>44076</v>
      </c>
      <c r="L6709" s="3" t="s">
        <v>45406</v>
      </c>
    </row>
    <row r="6710" spans="1:12" x14ac:dyDescent="0.2">
      <c r="A6710" s="1">
        <v>6709</v>
      </c>
      <c r="B6710" s="2" t="s">
        <v>45407</v>
      </c>
      <c r="C6710" s="2" t="s">
        <v>289</v>
      </c>
      <c r="D6710" s="2" t="s">
        <v>3105</v>
      </c>
      <c r="E6710" s="2" t="s">
        <v>45408</v>
      </c>
      <c r="F6710" s="2" t="s">
        <v>45409</v>
      </c>
      <c r="G6710" s="2" t="s">
        <v>2859</v>
      </c>
      <c r="H6710" s="2" t="s">
        <v>45410</v>
      </c>
      <c r="I6710" s="2" t="s">
        <v>45411</v>
      </c>
      <c r="J6710" s="3" t="s">
        <v>45412</v>
      </c>
      <c r="K6710" s="4">
        <v>43849</v>
      </c>
      <c r="L6710" s="3" t="s">
        <v>45413</v>
      </c>
    </row>
    <row r="6711" spans="1:12" x14ac:dyDescent="0.2">
      <c r="A6711" s="1">
        <v>6710</v>
      </c>
      <c r="B6711" s="2" t="s">
        <v>45414</v>
      </c>
      <c r="C6711" s="2" t="s">
        <v>11998</v>
      </c>
      <c r="D6711" s="2" t="s">
        <v>954</v>
      </c>
      <c r="E6711" s="2" t="s">
        <v>37292</v>
      </c>
      <c r="F6711" s="2" t="s">
        <v>45415</v>
      </c>
      <c r="G6711" s="2" t="s">
        <v>4149</v>
      </c>
      <c r="H6711" s="2" t="s">
        <v>45416</v>
      </c>
      <c r="I6711" s="2" t="s">
        <v>45417</v>
      </c>
      <c r="J6711" s="3" t="s">
        <v>45418</v>
      </c>
      <c r="K6711" s="4">
        <v>44694</v>
      </c>
      <c r="L6711" s="3" t="s">
        <v>23587</v>
      </c>
    </row>
    <row r="6712" spans="1:12" x14ac:dyDescent="0.2">
      <c r="A6712" s="1">
        <v>6711</v>
      </c>
      <c r="B6712" s="2" t="s">
        <v>45419</v>
      </c>
      <c r="C6712" s="2" t="s">
        <v>648</v>
      </c>
      <c r="D6712" s="2" t="s">
        <v>4591</v>
      </c>
      <c r="E6712" s="2" t="s">
        <v>45420</v>
      </c>
      <c r="F6712" s="2" t="s">
        <v>45421</v>
      </c>
      <c r="G6712" s="2" t="s">
        <v>283</v>
      </c>
      <c r="H6712" s="2" t="s">
        <v>45422</v>
      </c>
      <c r="I6712" s="2" t="s">
        <v>45423</v>
      </c>
      <c r="J6712" s="3" t="s">
        <v>45424</v>
      </c>
      <c r="K6712" s="4">
        <v>44264</v>
      </c>
      <c r="L6712" s="3" t="s">
        <v>45425</v>
      </c>
    </row>
    <row r="6713" spans="1:12" x14ac:dyDescent="0.2">
      <c r="A6713" s="1">
        <v>6712</v>
      </c>
      <c r="B6713" s="2" t="s">
        <v>45426</v>
      </c>
      <c r="C6713" s="2" t="s">
        <v>613</v>
      </c>
      <c r="D6713" s="2" t="s">
        <v>4200</v>
      </c>
      <c r="E6713" s="2" t="s">
        <v>1111</v>
      </c>
      <c r="F6713" s="2" t="s">
        <v>45427</v>
      </c>
      <c r="G6713" s="2" t="s">
        <v>1158</v>
      </c>
      <c r="H6713" s="2">
        <f>1-872-421-4058</f>
        <v>-5350</v>
      </c>
      <c r="I6713" s="2" t="s">
        <v>45428</v>
      </c>
      <c r="J6713" s="3" t="s">
        <v>45429</v>
      </c>
      <c r="K6713" s="4">
        <v>43975</v>
      </c>
      <c r="L6713" s="3" t="s">
        <v>45430</v>
      </c>
    </row>
    <row r="6714" spans="1:12" x14ac:dyDescent="0.2">
      <c r="A6714" s="1">
        <v>6713</v>
      </c>
      <c r="B6714" s="2" t="s">
        <v>45431</v>
      </c>
      <c r="C6714" s="2" t="s">
        <v>6071</v>
      </c>
      <c r="D6714" s="2" t="s">
        <v>7318</v>
      </c>
      <c r="E6714" s="2" t="s">
        <v>45432</v>
      </c>
      <c r="F6714" s="2" t="s">
        <v>45433</v>
      </c>
      <c r="G6714" s="2" t="s">
        <v>2048</v>
      </c>
      <c r="H6714" s="2">
        <f>1-996-3-1791</f>
        <v>-2789</v>
      </c>
      <c r="I6714" s="2" t="s">
        <v>45434</v>
      </c>
      <c r="J6714" s="3" t="s">
        <v>45435</v>
      </c>
      <c r="K6714" s="4">
        <v>44167</v>
      </c>
      <c r="L6714" s="3" t="s">
        <v>45436</v>
      </c>
    </row>
    <row r="6715" spans="1:12" x14ac:dyDescent="0.2">
      <c r="A6715" s="1">
        <v>6714</v>
      </c>
      <c r="B6715" s="2" t="s">
        <v>45437</v>
      </c>
      <c r="C6715" s="2" t="s">
        <v>2692</v>
      </c>
      <c r="D6715" s="2" t="s">
        <v>4568</v>
      </c>
      <c r="E6715" s="2" t="s">
        <v>45438</v>
      </c>
      <c r="F6715" s="2" t="s">
        <v>45439</v>
      </c>
      <c r="G6715" s="2" t="s">
        <v>779</v>
      </c>
      <c r="H6715" s="2" t="s">
        <v>45440</v>
      </c>
      <c r="I6715" s="2">
        <f>1-203-895-8769</f>
        <v>-9866</v>
      </c>
      <c r="J6715" s="3" t="s">
        <v>45441</v>
      </c>
      <c r="K6715" s="4">
        <v>44010</v>
      </c>
      <c r="L6715" s="3" t="s">
        <v>45442</v>
      </c>
    </row>
    <row r="6716" spans="1:12" x14ac:dyDescent="0.2">
      <c r="A6716" s="1">
        <v>6715</v>
      </c>
      <c r="B6716" s="2" t="s">
        <v>45443</v>
      </c>
      <c r="C6716" s="2" t="s">
        <v>2715</v>
      </c>
      <c r="D6716" s="2" t="s">
        <v>2324</v>
      </c>
      <c r="E6716" s="2" t="s">
        <v>45444</v>
      </c>
      <c r="F6716" s="2" t="s">
        <v>45445</v>
      </c>
      <c r="G6716" s="2" t="s">
        <v>64</v>
      </c>
      <c r="H6716" s="2" t="s">
        <v>45446</v>
      </c>
      <c r="I6716" s="2">
        <f>1-623-19-7929</f>
        <v>-8570</v>
      </c>
      <c r="J6716" s="3" t="s">
        <v>45447</v>
      </c>
      <c r="K6716" s="4">
        <v>43862</v>
      </c>
      <c r="L6716" s="3" t="s">
        <v>45448</v>
      </c>
    </row>
    <row r="6717" spans="1:12" x14ac:dyDescent="0.2">
      <c r="A6717" s="1">
        <v>6716</v>
      </c>
      <c r="B6717" s="2" t="s">
        <v>45449</v>
      </c>
      <c r="C6717" s="2" t="s">
        <v>6124</v>
      </c>
      <c r="D6717" s="2" t="s">
        <v>3499</v>
      </c>
      <c r="E6717" s="2" t="s">
        <v>45450</v>
      </c>
      <c r="F6717" s="2" t="s">
        <v>45451</v>
      </c>
      <c r="G6717" s="2" t="s">
        <v>1637</v>
      </c>
      <c r="H6717" s="2" t="s">
        <v>45452</v>
      </c>
      <c r="I6717" s="2" t="s">
        <v>45453</v>
      </c>
      <c r="J6717" s="3" t="s">
        <v>45454</v>
      </c>
      <c r="K6717" s="4">
        <v>44638</v>
      </c>
      <c r="L6717" s="3" t="s">
        <v>45455</v>
      </c>
    </row>
    <row r="6718" spans="1:12" x14ac:dyDescent="0.2">
      <c r="A6718" s="1">
        <v>6717</v>
      </c>
      <c r="B6718" s="2" t="s">
        <v>45456</v>
      </c>
      <c r="C6718" s="2" t="s">
        <v>61</v>
      </c>
      <c r="D6718" s="2" t="s">
        <v>34959</v>
      </c>
      <c r="E6718" s="2" t="s">
        <v>45457</v>
      </c>
      <c r="F6718" s="2" t="s">
        <v>20196</v>
      </c>
      <c r="G6718" s="2" t="s">
        <v>1618</v>
      </c>
      <c r="H6718" s="2" t="s">
        <v>45458</v>
      </c>
      <c r="I6718" s="2">
        <v>1156698760</v>
      </c>
      <c r="J6718" s="3" t="s">
        <v>45459</v>
      </c>
      <c r="K6718" s="4">
        <v>43881</v>
      </c>
      <c r="L6718" s="3" t="s">
        <v>45460</v>
      </c>
    </row>
    <row r="6719" spans="1:12" x14ac:dyDescent="0.2">
      <c r="A6719" s="1">
        <v>6718</v>
      </c>
      <c r="B6719" s="2" t="s">
        <v>45461</v>
      </c>
      <c r="C6719" s="2" t="s">
        <v>326</v>
      </c>
      <c r="D6719" s="2" t="s">
        <v>2881</v>
      </c>
      <c r="E6719" s="2" t="s">
        <v>45462</v>
      </c>
      <c r="F6719" s="2" t="s">
        <v>45463</v>
      </c>
      <c r="G6719" s="2" t="s">
        <v>511</v>
      </c>
      <c r="H6719" s="2" t="s">
        <v>45464</v>
      </c>
      <c r="I6719" s="2" t="s">
        <v>45465</v>
      </c>
      <c r="J6719" s="3" t="s">
        <v>45466</v>
      </c>
      <c r="K6719" s="4">
        <v>44495</v>
      </c>
      <c r="L6719" s="3" t="s">
        <v>19993</v>
      </c>
    </row>
    <row r="6720" spans="1:12" x14ac:dyDescent="0.2">
      <c r="A6720" s="1">
        <v>6719</v>
      </c>
      <c r="B6720" s="2" t="s">
        <v>45467</v>
      </c>
      <c r="C6720" s="2" t="s">
        <v>2341</v>
      </c>
      <c r="D6720" s="2" t="s">
        <v>3558</v>
      </c>
      <c r="E6720" s="2" t="s">
        <v>45468</v>
      </c>
      <c r="F6720" s="2" t="s">
        <v>30847</v>
      </c>
      <c r="G6720" s="2" t="s">
        <v>1591</v>
      </c>
      <c r="H6720" s="2" t="s">
        <v>45469</v>
      </c>
      <c r="I6720" s="2" t="s">
        <v>45470</v>
      </c>
      <c r="J6720" s="3" t="s">
        <v>45471</v>
      </c>
      <c r="K6720" s="4">
        <v>44092</v>
      </c>
      <c r="L6720" s="3" t="s">
        <v>2074</v>
      </c>
    </row>
    <row r="6721" spans="1:12" x14ac:dyDescent="0.2">
      <c r="A6721" s="1">
        <v>6720</v>
      </c>
      <c r="B6721" s="5" t="s">
        <v>45472</v>
      </c>
      <c r="C6721" s="2" t="s">
        <v>8346</v>
      </c>
      <c r="D6721" s="2" t="s">
        <v>2856</v>
      </c>
      <c r="E6721" s="2" t="s">
        <v>45473</v>
      </c>
      <c r="F6721" s="2" t="s">
        <v>45474</v>
      </c>
      <c r="G6721" s="2" t="s">
        <v>1591</v>
      </c>
      <c r="H6721" s="2" t="s">
        <v>45475</v>
      </c>
      <c r="I6721" s="2" t="s">
        <v>45476</v>
      </c>
      <c r="J6721" s="3" t="s">
        <v>45477</v>
      </c>
      <c r="K6721" s="4">
        <v>44441</v>
      </c>
      <c r="L6721" s="3" t="s">
        <v>45478</v>
      </c>
    </row>
    <row r="6722" spans="1:12" x14ac:dyDescent="0.2">
      <c r="A6722" s="1">
        <v>6721</v>
      </c>
      <c r="B6722" s="2" t="s">
        <v>45479</v>
      </c>
      <c r="C6722" s="2" t="s">
        <v>861</v>
      </c>
      <c r="D6722" s="2" t="s">
        <v>23870</v>
      </c>
      <c r="E6722" s="2" t="s">
        <v>45480</v>
      </c>
      <c r="F6722" s="2" t="s">
        <v>45481</v>
      </c>
      <c r="G6722" s="2" t="s">
        <v>550</v>
      </c>
      <c r="H6722" s="2" t="s">
        <v>45482</v>
      </c>
      <c r="I6722" s="2" t="s">
        <v>45483</v>
      </c>
      <c r="J6722" s="3" t="s">
        <v>45484</v>
      </c>
      <c r="K6722" s="4">
        <v>43926</v>
      </c>
      <c r="L6722" s="3" t="s">
        <v>45485</v>
      </c>
    </row>
    <row r="6723" spans="1:12" x14ac:dyDescent="0.2">
      <c r="A6723" s="1">
        <v>6722</v>
      </c>
      <c r="B6723" s="2" t="s">
        <v>45486</v>
      </c>
      <c r="C6723" s="2" t="s">
        <v>7318</v>
      </c>
      <c r="D6723" s="2" t="s">
        <v>683</v>
      </c>
      <c r="E6723" s="2" t="s">
        <v>45487</v>
      </c>
      <c r="F6723" s="2" t="s">
        <v>45488</v>
      </c>
      <c r="G6723" s="2" t="s">
        <v>200</v>
      </c>
      <c r="H6723" s="2" t="s">
        <v>45489</v>
      </c>
      <c r="I6723" s="2">
        <v>3811161676</v>
      </c>
      <c r="J6723" s="3" t="s">
        <v>45490</v>
      </c>
      <c r="K6723" s="4">
        <v>44502</v>
      </c>
      <c r="L6723" s="3" t="s">
        <v>45491</v>
      </c>
    </row>
    <row r="6724" spans="1:12" x14ac:dyDescent="0.2">
      <c r="A6724" s="1">
        <v>6723</v>
      </c>
      <c r="B6724" s="2" t="s">
        <v>45492</v>
      </c>
      <c r="C6724" s="2" t="s">
        <v>3475</v>
      </c>
      <c r="D6724" s="2" t="s">
        <v>1753</v>
      </c>
      <c r="E6724" s="2" t="s">
        <v>45493</v>
      </c>
      <c r="F6724" s="2" t="s">
        <v>45494</v>
      </c>
      <c r="G6724" s="2" t="s">
        <v>1013</v>
      </c>
      <c r="H6724" s="2" t="s">
        <v>45495</v>
      </c>
      <c r="I6724" s="2" t="s">
        <v>45496</v>
      </c>
      <c r="J6724" s="3" t="s">
        <v>45497</v>
      </c>
      <c r="K6724" s="4">
        <v>44249</v>
      </c>
      <c r="L6724" s="3" t="s">
        <v>14039</v>
      </c>
    </row>
    <row r="6725" spans="1:12" x14ac:dyDescent="0.2">
      <c r="A6725" s="1">
        <v>6724</v>
      </c>
      <c r="B6725" s="2" t="s">
        <v>45498</v>
      </c>
      <c r="C6725" s="2" t="s">
        <v>1680</v>
      </c>
      <c r="D6725" s="2" t="s">
        <v>1467</v>
      </c>
      <c r="E6725" s="2" t="s">
        <v>45499</v>
      </c>
      <c r="F6725" s="2" t="s">
        <v>45500</v>
      </c>
      <c r="G6725" s="2" t="s">
        <v>11135</v>
      </c>
      <c r="H6725" s="2">
        <v>3233292648</v>
      </c>
      <c r="I6725" s="2" t="s">
        <v>45501</v>
      </c>
      <c r="J6725" s="3" t="s">
        <v>45502</v>
      </c>
      <c r="K6725" s="4">
        <v>44496</v>
      </c>
      <c r="L6725" s="3" t="s">
        <v>45503</v>
      </c>
    </row>
    <row r="6726" spans="1:12" x14ac:dyDescent="0.2">
      <c r="A6726" s="1">
        <v>6725</v>
      </c>
      <c r="B6726" s="2" t="s">
        <v>45504</v>
      </c>
      <c r="C6726" s="2" t="s">
        <v>775</v>
      </c>
      <c r="D6726" s="2" t="s">
        <v>776</v>
      </c>
      <c r="E6726" s="2" t="s">
        <v>45505</v>
      </c>
      <c r="F6726" s="2" t="s">
        <v>45506</v>
      </c>
      <c r="G6726" s="2" t="s">
        <v>770</v>
      </c>
      <c r="H6726" s="2" t="s">
        <v>45507</v>
      </c>
      <c r="I6726" s="2" t="s">
        <v>45508</v>
      </c>
      <c r="J6726" s="3" t="s">
        <v>45509</v>
      </c>
      <c r="K6726" s="4">
        <v>44130</v>
      </c>
      <c r="L6726" s="3" t="s">
        <v>45510</v>
      </c>
    </row>
    <row r="6727" spans="1:12" x14ac:dyDescent="0.2">
      <c r="A6727" s="1">
        <v>6726</v>
      </c>
      <c r="B6727" s="2" t="s">
        <v>45511</v>
      </c>
      <c r="C6727" s="2" t="s">
        <v>10252</v>
      </c>
      <c r="D6727" s="2" t="s">
        <v>15744</v>
      </c>
      <c r="E6727" s="2" t="s">
        <v>45512</v>
      </c>
      <c r="F6727" s="2" t="s">
        <v>45513</v>
      </c>
      <c r="G6727" s="2" t="s">
        <v>3640</v>
      </c>
      <c r="H6727" s="2" t="s">
        <v>45514</v>
      </c>
      <c r="I6727" s="2" t="s">
        <v>45515</v>
      </c>
      <c r="J6727" s="3" t="s">
        <v>45516</v>
      </c>
      <c r="K6727" s="4">
        <v>43991</v>
      </c>
      <c r="L6727" s="3" t="s">
        <v>45517</v>
      </c>
    </row>
    <row r="6728" spans="1:12" x14ac:dyDescent="0.2">
      <c r="A6728" s="1">
        <v>6727</v>
      </c>
      <c r="B6728" s="2" t="s">
        <v>45518</v>
      </c>
      <c r="C6728" s="2" t="s">
        <v>2333</v>
      </c>
      <c r="D6728" s="2" t="s">
        <v>1962</v>
      </c>
      <c r="E6728" s="2" t="s">
        <v>45519</v>
      </c>
      <c r="F6728" s="2" t="s">
        <v>45520</v>
      </c>
      <c r="G6728" s="2" t="s">
        <v>5917</v>
      </c>
      <c r="H6728" s="2" t="s">
        <v>45521</v>
      </c>
      <c r="I6728" s="2" t="s">
        <v>45522</v>
      </c>
      <c r="J6728" s="3" t="s">
        <v>45523</v>
      </c>
      <c r="K6728" s="4">
        <v>44278</v>
      </c>
      <c r="L6728" s="3" t="s">
        <v>45524</v>
      </c>
    </row>
    <row r="6729" spans="1:12" x14ac:dyDescent="0.2">
      <c r="A6729" s="1">
        <v>6728</v>
      </c>
      <c r="B6729" s="2" t="s">
        <v>45525</v>
      </c>
      <c r="C6729" s="2" t="s">
        <v>2632</v>
      </c>
      <c r="D6729" s="2" t="s">
        <v>7736</v>
      </c>
      <c r="E6729" s="2" t="s">
        <v>45526</v>
      </c>
      <c r="F6729" s="2" t="s">
        <v>45527</v>
      </c>
      <c r="G6729" s="2" t="s">
        <v>27</v>
      </c>
      <c r="H6729" s="2" t="s">
        <v>45528</v>
      </c>
      <c r="I6729" s="2" t="s">
        <v>45529</v>
      </c>
      <c r="J6729" s="3" t="s">
        <v>45530</v>
      </c>
      <c r="K6729" s="4">
        <v>44127</v>
      </c>
      <c r="L6729" s="3" t="s">
        <v>11398</v>
      </c>
    </row>
    <row r="6730" spans="1:12" x14ac:dyDescent="0.2">
      <c r="A6730" s="1">
        <v>6729</v>
      </c>
      <c r="B6730" s="2" t="s">
        <v>45531</v>
      </c>
      <c r="C6730" s="2" t="s">
        <v>8578</v>
      </c>
      <c r="D6730" s="2" t="s">
        <v>8455</v>
      </c>
      <c r="E6730" s="2" t="s">
        <v>45532</v>
      </c>
      <c r="F6730" s="2" t="s">
        <v>45533</v>
      </c>
      <c r="G6730" s="2" t="s">
        <v>3396</v>
      </c>
      <c r="H6730" s="2" t="s">
        <v>45534</v>
      </c>
      <c r="I6730" s="2" t="s">
        <v>45535</v>
      </c>
      <c r="J6730" s="3" t="s">
        <v>45536</v>
      </c>
      <c r="K6730" s="4">
        <v>43957</v>
      </c>
      <c r="L6730" s="3" t="s">
        <v>45537</v>
      </c>
    </row>
    <row r="6731" spans="1:12" x14ac:dyDescent="0.2">
      <c r="A6731" s="1">
        <v>6730</v>
      </c>
      <c r="B6731" s="2" t="s">
        <v>45538</v>
      </c>
      <c r="C6731" s="2" t="s">
        <v>2475</v>
      </c>
      <c r="D6731" s="2" t="s">
        <v>2205</v>
      </c>
      <c r="E6731" s="2" t="s">
        <v>45539</v>
      </c>
      <c r="F6731" s="2" t="s">
        <v>45540</v>
      </c>
      <c r="G6731" s="2" t="s">
        <v>741</v>
      </c>
      <c r="H6731" s="2">
        <v>4568228143</v>
      </c>
      <c r="I6731" s="2" t="s">
        <v>45541</v>
      </c>
      <c r="J6731" s="3" t="s">
        <v>45542</v>
      </c>
      <c r="K6731" s="4">
        <v>44205</v>
      </c>
      <c r="L6731" s="3" t="s">
        <v>45543</v>
      </c>
    </row>
    <row r="6732" spans="1:12" x14ac:dyDescent="0.2">
      <c r="A6732" s="1">
        <v>6731</v>
      </c>
      <c r="B6732" s="2" t="s">
        <v>45544</v>
      </c>
      <c r="C6732" s="2" t="s">
        <v>6223</v>
      </c>
      <c r="D6732" s="2" t="s">
        <v>2891</v>
      </c>
      <c r="E6732" s="2" t="s">
        <v>45545</v>
      </c>
      <c r="F6732" s="2" t="s">
        <v>45546</v>
      </c>
      <c r="G6732" s="2" t="s">
        <v>428</v>
      </c>
      <c r="H6732" s="2" t="s">
        <v>45547</v>
      </c>
      <c r="I6732" s="2" t="s">
        <v>45548</v>
      </c>
      <c r="J6732" s="3" t="s">
        <v>45549</v>
      </c>
      <c r="K6732" s="4">
        <v>43993</v>
      </c>
      <c r="L6732" s="3" t="s">
        <v>45550</v>
      </c>
    </row>
    <row r="6733" spans="1:12" x14ac:dyDescent="0.2">
      <c r="A6733" s="1">
        <v>6732</v>
      </c>
      <c r="B6733" s="2" t="s">
        <v>45551</v>
      </c>
      <c r="C6733" s="2" t="s">
        <v>737</v>
      </c>
      <c r="D6733" s="2" t="s">
        <v>2512</v>
      </c>
      <c r="E6733" s="2" t="s">
        <v>45552</v>
      </c>
      <c r="F6733" s="2" t="s">
        <v>45553</v>
      </c>
      <c r="G6733" s="2" t="s">
        <v>2487</v>
      </c>
      <c r="H6733" s="2" t="s">
        <v>45554</v>
      </c>
      <c r="I6733" s="2" t="s">
        <v>45555</v>
      </c>
      <c r="J6733" s="3" t="s">
        <v>45556</v>
      </c>
      <c r="K6733" s="4">
        <v>44196</v>
      </c>
      <c r="L6733" s="3" t="s">
        <v>24980</v>
      </c>
    </row>
    <row r="6734" spans="1:12" x14ac:dyDescent="0.2">
      <c r="A6734" s="1">
        <v>6733</v>
      </c>
      <c r="B6734" s="2" t="s">
        <v>45557</v>
      </c>
      <c r="C6734" s="2" t="s">
        <v>3854</v>
      </c>
      <c r="D6734" s="2" t="s">
        <v>5184</v>
      </c>
      <c r="E6734" s="2" t="s">
        <v>45558</v>
      </c>
      <c r="F6734" s="2" t="s">
        <v>45559</v>
      </c>
      <c r="G6734" s="2" t="s">
        <v>705</v>
      </c>
      <c r="H6734" s="2" t="s">
        <v>45560</v>
      </c>
      <c r="I6734" s="2" t="s">
        <v>45561</v>
      </c>
      <c r="J6734" s="3" t="s">
        <v>45562</v>
      </c>
      <c r="K6734" s="4">
        <v>44514</v>
      </c>
      <c r="L6734" s="3" t="s">
        <v>45563</v>
      </c>
    </row>
    <row r="6735" spans="1:12" x14ac:dyDescent="0.2">
      <c r="A6735" s="1">
        <v>6734</v>
      </c>
      <c r="B6735" s="2" t="s">
        <v>45564</v>
      </c>
      <c r="C6735" s="2" t="s">
        <v>9399</v>
      </c>
      <c r="D6735" s="2" t="s">
        <v>7319</v>
      </c>
      <c r="E6735" s="2" t="s">
        <v>45565</v>
      </c>
      <c r="F6735" s="2" t="s">
        <v>45566</v>
      </c>
      <c r="G6735" s="2" t="s">
        <v>1050</v>
      </c>
      <c r="H6735" s="2" t="s">
        <v>45567</v>
      </c>
      <c r="I6735" s="2" t="s">
        <v>45568</v>
      </c>
      <c r="J6735" s="3" t="s">
        <v>45569</v>
      </c>
      <c r="K6735" s="4">
        <v>44360</v>
      </c>
      <c r="L6735" s="3" t="s">
        <v>26969</v>
      </c>
    </row>
    <row r="6736" spans="1:12" x14ac:dyDescent="0.2">
      <c r="A6736" s="1">
        <v>6735</v>
      </c>
      <c r="B6736" s="2" t="s">
        <v>45570</v>
      </c>
      <c r="C6736" s="2" t="s">
        <v>1084</v>
      </c>
      <c r="D6736" s="2" t="s">
        <v>11421</v>
      </c>
      <c r="E6736" s="2" t="s">
        <v>45571</v>
      </c>
      <c r="F6736" s="2" t="s">
        <v>45572</v>
      </c>
      <c r="G6736" s="2" t="s">
        <v>1148</v>
      </c>
      <c r="H6736" s="2" t="s">
        <v>45573</v>
      </c>
      <c r="I6736" s="2" t="s">
        <v>45574</v>
      </c>
      <c r="J6736" s="3" t="s">
        <v>45575</v>
      </c>
      <c r="K6736" s="4">
        <v>44132</v>
      </c>
      <c r="L6736" s="3" t="s">
        <v>45576</v>
      </c>
    </row>
    <row r="6737" spans="1:12" x14ac:dyDescent="0.2">
      <c r="A6737" s="1">
        <v>6736</v>
      </c>
      <c r="B6737" s="2" t="s">
        <v>45577</v>
      </c>
      <c r="C6737" s="2" t="s">
        <v>2029</v>
      </c>
      <c r="D6737" s="2" t="s">
        <v>5357</v>
      </c>
      <c r="E6737" s="2" t="s">
        <v>45578</v>
      </c>
      <c r="F6737" s="2" t="s">
        <v>45579</v>
      </c>
      <c r="G6737" s="2" t="s">
        <v>3832</v>
      </c>
      <c r="H6737" s="2" t="s">
        <v>45580</v>
      </c>
      <c r="I6737" s="2" t="s">
        <v>45581</v>
      </c>
      <c r="J6737" s="3" t="s">
        <v>45582</v>
      </c>
      <c r="K6737" s="4">
        <v>44205</v>
      </c>
      <c r="L6737" s="3" t="s">
        <v>45583</v>
      </c>
    </row>
    <row r="6738" spans="1:12" x14ac:dyDescent="0.2">
      <c r="A6738" s="1">
        <v>6737</v>
      </c>
      <c r="B6738" s="2" t="s">
        <v>45584</v>
      </c>
      <c r="C6738" s="2" t="s">
        <v>784</v>
      </c>
      <c r="D6738" s="2" t="s">
        <v>482</v>
      </c>
      <c r="E6738" s="2" t="s">
        <v>45585</v>
      </c>
      <c r="F6738" s="2" t="s">
        <v>45586</v>
      </c>
      <c r="G6738" s="2" t="s">
        <v>3524</v>
      </c>
      <c r="H6738" s="2">
        <v>3720318875</v>
      </c>
      <c r="I6738" s="2" t="s">
        <v>45587</v>
      </c>
      <c r="J6738" s="3" t="s">
        <v>45588</v>
      </c>
      <c r="K6738" s="4">
        <v>44283</v>
      </c>
      <c r="L6738" s="3" t="s">
        <v>45589</v>
      </c>
    </row>
    <row r="6739" spans="1:12" x14ac:dyDescent="0.2">
      <c r="A6739" s="1">
        <v>6738</v>
      </c>
      <c r="B6739" s="2" t="s">
        <v>45590</v>
      </c>
      <c r="C6739" s="2" t="s">
        <v>5242</v>
      </c>
      <c r="D6739" s="2" t="s">
        <v>2494</v>
      </c>
      <c r="E6739" s="2" t="s">
        <v>45591</v>
      </c>
      <c r="F6739" s="2" t="s">
        <v>45592</v>
      </c>
      <c r="G6739" s="2" t="s">
        <v>2859</v>
      </c>
      <c r="H6739" s="2" t="s">
        <v>45593</v>
      </c>
      <c r="I6739" s="2" t="s">
        <v>45594</v>
      </c>
      <c r="J6739" s="3" t="s">
        <v>45595</v>
      </c>
      <c r="K6739" s="4">
        <v>43853</v>
      </c>
      <c r="L6739" s="3" t="s">
        <v>19966</v>
      </c>
    </row>
    <row r="6740" spans="1:12" x14ac:dyDescent="0.2">
      <c r="A6740" s="1">
        <v>6739</v>
      </c>
      <c r="B6740" s="2" t="s">
        <v>45596</v>
      </c>
      <c r="C6740" s="2" t="s">
        <v>5406</v>
      </c>
      <c r="D6740" s="2" t="s">
        <v>27140</v>
      </c>
      <c r="E6740" s="2" t="s">
        <v>45597</v>
      </c>
      <c r="F6740" s="2" t="s">
        <v>45598</v>
      </c>
      <c r="G6740" s="2" t="s">
        <v>1837</v>
      </c>
      <c r="H6740" s="2" t="s">
        <v>45599</v>
      </c>
      <c r="I6740" s="2" t="s">
        <v>45600</v>
      </c>
      <c r="J6740" s="3" t="s">
        <v>45601</v>
      </c>
      <c r="K6740" s="4">
        <v>44572</v>
      </c>
      <c r="L6740" s="3" t="s">
        <v>45602</v>
      </c>
    </row>
    <row r="6741" spans="1:12" x14ac:dyDescent="0.2">
      <c r="A6741" s="1">
        <v>6740</v>
      </c>
      <c r="B6741" s="2" t="s">
        <v>45603</v>
      </c>
      <c r="C6741" s="2" t="s">
        <v>784</v>
      </c>
      <c r="D6741" s="2" t="s">
        <v>19329</v>
      </c>
      <c r="E6741" s="2" t="s">
        <v>45604</v>
      </c>
      <c r="F6741" s="2" t="s">
        <v>45605</v>
      </c>
      <c r="G6741" s="2" t="s">
        <v>1637</v>
      </c>
      <c r="H6741" s="2" t="s">
        <v>45606</v>
      </c>
      <c r="I6741" s="2" t="s">
        <v>45607</v>
      </c>
      <c r="J6741" s="3" t="s">
        <v>45608</v>
      </c>
      <c r="K6741" s="4">
        <v>44140</v>
      </c>
      <c r="L6741" s="3" t="s">
        <v>45609</v>
      </c>
    </row>
    <row r="6742" spans="1:12" x14ac:dyDescent="0.2">
      <c r="A6742" s="1">
        <v>6741</v>
      </c>
      <c r="B6742" s="2" t="s">
        <v>45610</v>
      </c>
      <c r="C6742" s="2" t="s">
        <v>2751</v>
      </c>
      <c r="D6742" s="2" t="s">
        <v>21151</v>
      </c>
      <c r="E6742" s="2" t="s">
        <v>45611</v>
      </c>
      <c r="F6742" s="2" t="s">
        <v>45612</v>
      </c>
      <c r="G6742" s="2" t="s">
        <v>311</v>
      </c>
      <c r="H6742" s="2" t="s">
        <v>45613</v>
      </c>
      <c r="I6742" s="2">
        <v>5399319942</v>
      </c>
      <c r="J6742" s="3" t="s">
        <v>45614</v>
      </c>
      <c r="K6742" s="4">
        <v>44200</v>
      </c>
      <c r="L6742" s="3" t="s">
        <v>45615</v>
      </c>
    </row>
    <row r="6743" spans="1:12" x14ac:dyDescent="0.2">
      <c r="A6743" s="1">
        <v>6742</v>
      </c>
      <c r="B6743" s="2" t="s">
        <v>45616</v>
      </c>
      <c r="C6743" s="2" t="s">
        <v>4629</v>
      </c>
      <c r="D6743" s="2" t="s">
        <v>1386</v>
      </c>
      <c r="E6743" s="2" t="s">
        <v>45617</v>
      </c>
      <c r="F6743" s="2" t="s">
        <v>45618</v>
      </c>
      <c r="G6743" s="2" t="s">
        <v>3524</v>
      </c>
      <c r="H6743" s="2" t="s">
        <v>45619</v>
      </c>
      <c r="I6743" s="2" t="s">
        <v>45620</v>
      </c>
      <c r="J6743" s="3" t="s">
        <v>45621</v>
      </c>
      <c r="K6743" s="4">
        <v>44236</v>
      </c>
      <c r="L6743" s="3" t="s">
        <v>25279</v>
      </c>
    </row>
    <row r="6744" spans="1:12" x14ac:dyDescent="0.2">
      <c r="A6744" s="1">
        <v>6743</v>
      </c>
      <c r="B6744" s="2" t="s">
        <v>45622</v>
      </c>
      <c r="C6744" s="2" t="s">
        <v>831</v>
      </c>
      <c r="D6744" s="2" t="s">
        <v>11879</v>
      </c>
      <c r="E6744" s="2" t="s">
        <v>45623</v>
      </c>
      <c r="F6744" s="2" t="s">
        <v>13816</v>
      </c>
      <c r="G6744" s="2" t="s">
        <v>1104</v>
      </c>
      <c r="H6744" s="2" t="s">
        <v>45624</v>
      </c>
      <c r="I6744" s="2" t="s">
        <v>45625</v>
      </c>
      <c r="J6744" s="3" t="s">
        <v>45626</v>
      </c>
      <c r="K6744" s="4">
        <v>44157</v>
      </c>
      <c r="L6744" s="3" t="s">
        <v>45627</v>
      </c>
    </row>
    <row r="6745" spans="1:12" x14ac:dyDescent="0.2">
      <c r="A6745" s="1">
        <v>6744</v>
      </c>
      <c r="B6745" s="2" t="s">
        <v>45628</v>
      </c>
      <c r="C6745" s="2" t="s">
        <v>1209</v>
      </c>
      <c r="D6745" s="2" t="s">
        <v>1075</v>
      </c>
      <c r="E6745" s="2" t="s">
        <v>6742</v>
      </c>
      <c r="F6745" s="2" t="s">
        <v>13098</v>
      </c>
      <c r="G6745" s="2" t="s">
        <v>3640</v>
      </c>
      <c r="H6745" s="2">
        <v>7503780881</v>
      </c>
      <c r="I6745" s="2" t="s">
        <v>45629</v>
      </c>
      <c r="J6745" s="3" t="s">
        <v>45630</v>
      </c>
      <c r="K6745" s="4">
        <v>44608</v>
      </c>
      <c r="L6745" s="3" t="s">
        <v>45631</v>
      </c>
    </row>
    <row r="6746" spans="1:12" x14ac:dyDescent="0.2">
      <c r="A6746" s="1">
        <v>6745</v>
      </c>
      <c r="B6746" s="2" t="s">
        <v>45632</v>
      </c>
      <c r="C6746" s="2" t="s">
        <v>11545</v>
      </c>
      <c r="D6746" s="2" t="s">
        <v>187</v>
      </c>
      <c r="E6746" s="2" t="s">
        <v>45633</v>
      </c>
      <c r="F6746" s="2" t="s">
        <v>45634</v>
      </c>
      <c r="G6746" s="2" t="s">
        <v>696</v>
      </c>
      <c r="H6746" s="2" t="s">
        <v>45635</v>
      </c>
      <c r="I6746" s="2" t="s">
        <v>45636</v>
      </c>
      <c r="J6746" s="3" t="s">
        <v>45637</v>
      </c>
      <c r="K6746" s="4">
        <v>44048</v>
      </c>
      <c r="L6746" s="3" t="s">
        <v>10952</v>
      </c>
    </row>
    <row r="6747" spans="1:12" x14ac:dyDescent="0.2">
      <c r="A6747" s="1">
        <v>6746</v>
      </c>
      <c r="B6747" s="2" t="s">
        <v>45638</v>
      </c>
      <c r="C6747" s="2" t="s">
        <v>10492</v>
      </c>
      <c r="D6747" s="2" t="s">
        <v>7519</v>
      </c>
      <c r="E6747" s="2" t="s">
        <v>1672</v>
      </c>
      <c r="F6747" s="2" t="s">
        <v>45639</v>
      </c>
      <c r="G6747" s="2" t="s">
        <v>2680</v>
      </c>
      <c r="H6747" s="2" t="s">
        <v>45640</v>
      </c>
      <c r="I6747" s="2" t="s">
        <v>45641</v>
      </c>
      <c r="J6747" s="3" t="s">
        <v>45642</v>
      </c>
      <c r="K6747" s="4">
        <v>43858</v>
      </c>
      <c r="L6747" s="3" t="s">
        <v>3954</v>
      </c>
    </row>
    <row r="6748" spans="1:12" x14ac:dyDescent="0.2">
      <c r="A6748" s="1">
        <v>6747</v>
      </c>
      <c r="B6748" s="2" t="s">
        <v>45643</v>
      </c>
      <c r="C6748" s="2" t="s">
        <v>5783</v>
      </c>
      <c r="D6748" s="2" t="s">
        <v>14310</v>
      </c>
      <c r="E6748" s="2" t="s">
        <v>45644</v>
      </c>
      <c r="F6748" s="2" t="s">
        <v>45645</v>
      </c>
      <c r="G6748" s="2" t="s">
        <v>2884</v>
      </c>
      <c r="H6748" s="2" t="s">
        <v>45646</v>
      </c>
      <c r="I6748" s="2">
        <v>3529268071</v>
      </c>
      <c r="J6748" s="3" t="s">
        <v>45647</v>
      </c>
      <c r="K6748" s="4">
        <v>44050</v>
      </c>
      <c r="L6748" s="3" t="s">
        <v>45648</v>
      </c>
    </row>
    <row r="6749" spans="1:12" x14ac:dyDescent="0.2">
      <c r="A6749" s="1">
        <v>6748</v>
      </c>
      <c r="B6749" s="2" t="s">
        <v>45649</v>
      </c>
      <c r="C6749" s="2" t="s">
        <v>4638</v>
      </c>
      <c r="D6749" s="2" t="s">
        <v>11688</v>
      </c>
      <c r="E6749" s="2" t="s">
        <v>45650</v>
      </c>
      <c r="F6749" s="2" t="s">
        <v>45651</v>
      </c>
      <c r="G6749" s="2" t="s">
        <v>4698</v>
      </c>
      <c r="H6749" s="2" t="s">
        <v>45652</v>
      </c>
      <c r="I6749" s="2" t="s">
        <v>45653</v>
      </c>
      <c r="J6749" s="3" t="s">
        <v>45654</v>
      </c>
      <c r="K6749" s="4">
        <v>44030</v>
      </c>
      <c r="L6749" s="3" t="s">
        <v>45655</v>
      </c>
    </row>
    <row r="6750" spans="1:12" x14ac:dyDescent="0.2">
      <c r="A6750" s="1">
        <v>6749</v>
      </c>
      <c r="B6750" s="2" t="s">
        <v>45656</v>
      </c>
      <c r="C6750" s="2" t="s">
        <v>1029</v>
      </c>
      <c r="D6750" s="2" t="s">
        <v>271</v>
      </c>
      <c r="E6750" s="2" t="s">
        <v>45657</v>
      </c>
      <c r="F6750" s="2" t="s">
        <v>45658</v>
      </c>
      <c r="G6750" s="2" t="s">
        <v>2216</v>
      </c>
      <c r="H6750" s="2" t="s">
        <v>45659</v>
      </c>
      <c r="I6750" s="2" t="s">
        <v>45660</v>
      </c>
      <c r="J6750" s="3" t="s">
        <v>45661</v>
      </c>
      <c r="K6750" s="4">
        <v>44176</v>
      </c>
      <c r="L6750" s="3" t="s">
        <v>45662</v>
      </c>
    </row>
    <row r="6751" spans="1:12" x14ac:dyDescent="0.2">
      <c r="A6751" s="1">
        <v>6750</v>
      </c>
      <c r="B6751" s="2" t="s">
        <v>45663</v>
      </c>
      <c r="C6751" s="2" t="s">
        <v>10084</v>
      </c>
      <c r="D6751" s="2" t="s">
        <v>2925</v>
      </c>
      <c r="E6751" s="2" t="s">
        <v>45664</v>
      </c>
      <c r="F6751" s="2" t="s">
        <v>45665</v>
      </c>
      <c r="G6751" s="2" t="s">
        <v>320</v>
      </c>
      <c r="H6751" s="2" t="s">
        <v>45666</v>
      </c>
      <c r="I6751" s="2" t="s">
        <v>45667</v>
      </c>
      <c r="J6751" s="3" t="s">
        <v>45668</v>
      </c>
      <c r="K6751" s="4">
        <v>43926</v>
      </c>
      <c r="L6751" s="3" t="s">
        <v>45669</v>
      </c>
    </row>
    <row r="6752" spans="1:12" x14ac:dyDescent="0.2">
      <c r="A6752" s="1">
        <v>6751</v>
      </c>
      <c r="B6752" s="2" t="s">
        <v>45670</v>
      </c>
      <c r="C6752" s="2" t="s">
        <v>17336</v>
      </c>
      <c r="D6752" s="2" t="s">
        <v>1110</v>
      </c>
      <c r="E6752" s="2" t="s">
        <v>45671</v>
      </c>
      <c r="F6752" s="2" t="s">
        <v>25907</v>
      </c>
      <c r="G6752" s="2" t="s">
        <v>1231</v>
      </c>
      <c r="H6752" s="2" t="s">
        <v>45672</v>
      </c>
      <c r="I6752" s="2" t="s">
        <v>45673</v>
      </c>
      <c r="J6752" s="3" t="s">
        <v>45674</v>
      </c>
      <c r="K6752" s="4">
        <v>44186</v>
      </c>
      <c r="L6752" s="3" t="s">
        <v>45675</v>
      </c>
    </row>
    <row r="6753" spans="1:12" x14ac:dyDescent="0.2">
      <c r="A6753" s="1">
        <v>6752</v>
      </c>
      <c r="B6753" s="2" t="s">
        <v>45676</v>
      </c>
      <c r="C6753" s="2" t="s">
        <v>2890</v>
      </c>
      <c r="D6753" s="2" t="s">
        <v>8964</v>
      </c>
      <c r="E6753" s="2" t="s">
        <v>786</v>
      </c>
      <c r="F6753" s="2" t="s">
        <v>45677</v>
      </c>
      <c r="G6753" s="2" t="s">
        <v>966</v>
      </c>
      <c r="H6753" s="2" t="s">
        <v>45678</v>
      </c>
      <c r="I6753" s="2" t="s">
        <v>45679</v>
      </c>
      <c r="J6753" s="3" t="s">
        <v>45680</v>
      </c>
      <c r="K6753" s="4">
        <v>44595</v>
      </c>
      <c r="L6753" s="3" t="s">
        <v>45681</v>
      </c>
    </row>
    <row r="6754" spans="1:12" x14ac:dyDescent="0.2">
      <c r="A6754" s="1">
        <v>6753</v>
      </c>
      <c r="B6754" s="2" t="s">
        <v>45682</v>
      </c>
      <c r="C6754" s="2" t="s">
        <v>21252</v>
      </c>
      <c r="D6754" s="2" t="s">
        <v>114</v>
      </c>
      <c r="E6754" s="2" t="s">
        <v>11465</v>
      </c>
      <c r="F6754" s="2" t="s">
        <v>5974</v>
      </c>
      <c r="G6754" s="2" t="s">
        <v>530</v>
      </c>
      <c r="H6754" s="2">
        <f>1-459-496-9465</f>
        <v>-10419</v>
      </c>
      <c r="I6754" s="2" t="s">
        <v>45683</v>
      </c>
      <c r="J6754" s="3" t="s">
        <v>45684</v>
      </c>
      <c r="K6754" s="4">
        <v>44018</v>
      </c>
      <c r="L6754" s="3" t="s">
        <v>45685</v>
      </c>
    </row>
    <row r="6755" spans="1:12" x14ac:dyDescent="0.2">
      <c r="A6755" s="1">
        <v>6754</v>
      </c>
      <c r="B6755" s="2" t="s">
        <v>45686</v>
      </c>
      <c r="C6755" s="2" t="s">
        <v>962</v>
      </c>
      <c r="D6755" s="2" t="s">
        <v>4551</v>
      </c>
      <c r="E6755" s="2" t="s">
        <v>45687</v>
      </c>
      <c r="F6755" s="2" t="s">
        <v>45688</v>
      </c>
      <c r="G6755" s="2" t="s">
        <v>3679</v>
      </c>
      <c r="H6755" s="2" t="s">
        <v>45689</v>
      </c>
      <c r="I6755" s="2" t="s">
        <v>45690</v>
      </c>
      <c r="J6755" s="3" t="s">
        <v>45691</v>
      </c>
      <c r="K6755" s="4">
        <v>44418</v>
      </c>
      <c r="L6755" s="3" t="s">
        <v>45692</v>
      </c>
    </row>
    <row r="6756" spans="1:12" x14ac:dyDescent="0.2">
      <c r="A6756" s="1">
        <v>6755</v>
      </c>
      <c r="B6756" s="2" t="s">
        <v>45693</v>
      </c>
      <c r="C6756" s="2" t="s">
        <v>6852</v>
      </c>
      <c r="D6756" s="2" t="s">
        <v>11011</v>
      </c>
      <c r="E6756" s="2" t="s">
        <v>45694</v>
      </c>
      <c r="F6756" s="2" t="s">
        <v>45695</v>
      </c>
      <c r="G6756" s="2" t="s">
        <v>89</v>
      </c>
      <c r="H6756" s="2" t="s">
        <v>45696</v>
      </c>
      <c r="I6756" s="2" t="s">
        <v>45697</v>
      </c>
      <c r="J6756" s="3" t="s">
        <v>45698</v>
      </c>
      <c r="K6756" s="4">
        <v>44364</v>
      </c>
      <c r="L6756" s="3" t="s">
        <v>10124</v>
      </c>
    </row>
    <row r="6757" spans="1:12" x14ac:dyDescent="0.2">
      <c r="A6757" s="1">
        <v>6756</v>
      </c>
      <c r="B6757" s="2" t="s">
        <v>45699</v>
      </c>
      <c r="C6757" s="2" t="s">
        <v>8020</v>
      </c>
      <c r="D6757" s="2" t="s">
        <v>22004</v>
      </c>
      <c r="E6757" s="2" t="s">
        <v>45700</v>
      </c>
      <c r="F6757" s="2" t="s">
        <v>45701</v>
      </c>
      <c r="G6757" s="2" t="s">
        <v>948</v>
      </c>
      <c r="H6757" s="2" t="s">
        <v>45702</v>
      </c>
      <c r="I6757" s="2" t="s">
        <v>45703</v>
      </c>
      <c r="J6757" s="3" t="s">
        <v>45704</v>
      </c>
      <c r="K6757" s="4">
        <v>44011</v>
      </c>
      <c r="L6757" s="3" t="s">
        <v>2448</v>
      </c>
    </row>
    <row r="6758" spans="1:12" x14ac:dyDescent="0.2">
      <c r="A6758" s="1">
        <v>6757</v>
      </c>
      <c r="B6758" s="2" t="s">
        <v>45705</v>
      </c>
      <c r="C6758" s="2" t="s">
        <v>5115</v>
      </c>
      <c r="D6758" s="2" t="s">
        <v>366</v>
      </c>
      <c r="E6758" s="2" t="s">
        <v>45706</v>
      </c>
      <c r="F6758" s="2" t="s">
        <v>45707</v>
      </c>
      <c r="G6758" s="2" t="s">
        <v>82</v>
      </c>
      <c r="H6758" s="2" t="s">
        <v>45708</v>
      </c>
      <c r="I6758" s="2" t="s">
        <v>45709</v>
      </c>
      <c r="J6758" s="3" t="s">
        <v>45710</v>
      </c>
      <c r="K6758" s="4">
        <v>44585</v>
      </c>
      <c r="L6758" s="3" t="s">
        <v>45711</v>
      </c>
    </row>
    <row r="6759" spans="1:12" x14ac:dyDescent="0.2">
      <c r="A6759" s="1">
        <v>6758</v>
      </c>
      <c r="B6759" s="2" t="s">
        <v>45712</v>
      </c>
      <c r="C6759" s="2" t="s">
        <v>7728</v>
      </c>
      <c r="D6759" s="2" t="s">
        <v>11546</v>
      </c>
      <c r="E6759" s="2" t="s">
        <v>45713</v>
      </c>
      <c r="F6759" s="2" t="s">
        <v>45714</v>
      </c>
      <c r="G6759" s="2" t="s">
        <v>864</v>
      </c>
      <c r="H6759" s="2" t="s">
        <v>45715</v>
      </c>
      <c r="I6759" s="2">
        <f>1-213-347-7747</f>
        <v>-8306</v>
      </c>
      <c r="J6759" s="3" t="s">
        <v>45716</v>
      </c>
      <c r="K6759" s="4">
        <v>44432</v>
      </c>
      <c r="L6759" s="3" t="s">
        <v>45717</v>
      </c>
    </row>
    <row r="6760" spans="1:12" x14ac:dyDescent="0.2">
      <c r="A6760" s="1">
        <v>6759</v>
      </c>
      <c r="B6760" s="2" t="s">
        <v>45718</v>
      </c>
      <c r="C6760" s="2" t="s">
        <v>2170</v>
      </c>
      <c r="D6760" s="2" t="s">
        <v>1549</v>
      </c>
      <c r="E6760" s="2" t="s">
        <v>45719</v>
      </c>
      <c r="F6760" s="2" t="s">
        <v>45720</v>
      </c>
      <c r="G6760" s="2" t="s">
        <v>4345</v>
      </c>
      <c r="H6760" s="2" t="s">
        <v>45721</v>
      </c>
      <c r="I6760" s="2" t="s">
        <v>45722</v>
      </c>
      <c r="J6760" s="3" t="s">
        <v>45723</v>
      </c>
      <c r="K6760" s="4">
        <v>44198</v>
      </c>
      <c r="L6760" s="3" t="s">
        <v>1143</v>
      </c>
    </row>
    <row r="6761" spans="1:12" x14ac:dyDescent="0.2">
      <c r="A6761" s="1">
        <v>6760</v>
      </c>
      <c r="B6761" s="2" t="s">
        <v>45724</v>
      </c>
      <c r="C6761" s="2" t="s">
        <v>595</v>
      </c>
      <c r="D6761" s="2" t="s">
        <v>5669</v>
      </c>
      <c r="E6761" s="2" t="s">
        <v>45725</v>
      </c>
      <c r="F6761" s="2" t="s">
        <v>45726</v>
      </c>
      <c r="G6761" s="2" t="s">
        <v>1489</v>
      </c>
      <c r="H6761" s="2" t="s">
        <v>45727</v>
      </c>
      <c r="I6761" s="2" t="s">
        <v>45728</v>
      </c>
      <c r="J6761" s="3" t="s">
        <v>45729</v>
      </c>
      <c r="K6761" s="4">
        <v>44061</v>
      </c>
      <c r="L6761" s="3" t="s">
        <v>5949</v>
      </c>
    </row>
    <row r="6762" spans="1:12" x14ac:dyDescent="0.2">
      <c r="A6762" s="1">
        <v>6761</v>
      </c>
      <c r="B6762" s="2" t="s">
        <v>45730</v>
      </c>
      <c r="C6762" s="2" t="s">
        <v>756</v>
      </c>
      <c r="D6762" s="2" t="s">
        <v>3821</v>
      </c>
      <c r="E6762" s="2" t="s">
        <v>45731</v>
      </c>
      <c r="F6762" s="2" t="s">
        <v>2754</v>
      </c>
      <c r="G6762" s="2" t="s">
        <v>3271</v>
      </c>
      <c r="H6762" s="2" t="s">
        <v>45732</v>
      </c>
      <c r="I6762" s="2" t="s">
        <v>45733</v>
      </c>
      <c r="J6762" s="3" t="s">
        <v>45734</v>
      </c>
      <c r="K6762" s="4">
        <v>43930</v>
      </c>
      <c r="L6762" s="3" t="s">
        <v>45735</v>
      </c>
    </row>
    <row r="6763" spans="1:12" x14ac:dyDescent="0.2">
      <c r="A6763" s="1">
        <v>6762</v>
      </c>
      <c r="B6763" s="2" t="s">
        <v>45736</v>
      </c>
      <c r="C6763" s="2" t="s">
        <v>9796</v>
      </c>
      <c r="D6763" s="2" t="s">
        <v>4360</v>
      </c>
      <c r="E6763" s="2" t="s">
        <v>45737</v>
      </c>
      <c r="F6763" s="2" t="s">
        <v>45738</v>
      </c>
      <c r="G6763" s="2" t="s">
        <v>1032</v>
      </c>
      <c r="H6763" s="2" t="s">
        <v>45739</v>
      </c>
      <c r="I6763" s="2" t="s">
        <v>45740</v>
      </c>
      <c r="J6763" s="3" t="s">
        <v>45741</v>
      </c>
      <c r="K6763" s="4">
        <v>44478</v>
      </c>
      <c r="L6763" s="3" t="s">
        <v>45742</v>
      </c>
    </row>
    <row r="6764" spans="1:12" x14ac:dyDescent="0.2">
      <c r="A6764" s="1">
        <v>6763</v>
      </c>
      <c r="B6764" s="2" t="s">
        <v>45743</v>
      </c>
      <c r="C6764" s="2" t="s">
        <v>18225</v>
      </c>
      <c r="D6764" s="2" t="s">
        <v>114</v>
      </c>
      <c r="E6764" s="2" t="s">
        <v>45744</v>
      </c>
      <c r="F6764" s="2" t="s">
        <v>45745</v>
      </c>
      <c r="G6764" s="2" t="s">
        <v>1712</v>
      </c>
      <c r="H6764" s="2" t="s">
        <v>45746</v>
      </c>
      <c r="I6764" s="2">
        <f>1-223-54-3866</f>
        <v>-4142</v>
      </c>
      <c r="J6764" s="3" t="s">
        <v>45747</v>
      </c>
      <c r="K6764" s="4">
        <v>44171</v>
      </c>
      <c r="L6764" s="3" t="s">
        <v>45748</v>
      </c>
    </row>
    <row r="6765" spans="1:12" x14ac:dyDescent="0.2">
      <c r="A6765" s="1">
        <v>6764</v>
      </c>
      <c r="B6765" s="2" t="s">
        <v>45749</v>
      </c>
      <c r="C6765" s="2" t="s">
        <v>3434</v>
      </c>
      <c r="D6765" s="2" t="s">
        <v>9434</v>
      </c>
      <c r="E6765" s="2" t="s">
        <v>45750</v>
      </c>
      <c r="F6765" s="2" t="s">
        <v>45751</v>
      </c>
      <c r="G6765" s="2" t="s">
        <v>4545</v>
      </c>
      <c r="H6765" s="2" t="s">
        <v>45752</v>
      </c>
      <c r="I6765" s="2" t="s">
        <v>45753</v>
      </c>
      <c r="J6765" s="3" t="s">
        <v>45754</v>
      </c>
      <c r="K6765" s="4">
        <v>44173</v>
      </c>
      <c r="L6765" s="3" t="s">
        <v>15793</v>
      </c>
    </row>
    <row r="6766" spans="1:12" x14ac:dyDescent="0.2">
      <c r="A6766" s="1">
        <v>6765</v>
      </c>
      <c r="B6766" s="2" t="s">
        <v>45755</v>
      </c>
      <c r="C6766" s="2" t="s">
        <v>5242</v>
      </c>
      <c r="D6766" s="2" t="s">
        <v>10052</v>
      </c>
      <c r="E6766" s="2" t="s">
        <v>45756</v>
      </c>
      <c r="F6766" s="2" t="s">
        <v>45757</v>
      </c>
      <c r="G6766" s="2" t="s">
        <v>723</v>
      </c>
      <c r="H6766" s="2" t="s">
        <v>45758</v>
      </c>
      <c r="I6766" s="2" t="s">
        <v>45759</v>
      </c>
      <c r="J6766" s="3" t="s">
        <v>45760</v>
      </c>
      <c r="K6766" s="4">
        <v>43842</v>
      </c>
      <c r="L6766" s="3" t="s">
        <v>45761</v>
      </c>
    </row>
    <row r="6767" spans="1:12" x14ac:dyDescent="0.2">
      <c r="A6767" s="1">
        <v>6766</v>
      </c>
      <c r="B6767" s="2" t="s">
        <v>45762</v>
      </c>
      <c r="C6767" s="2" t="s">
        <v>1313</v>
      </c>
      <c r="D6767" s="2" t="s">
        <v>18581</v>
      </c>
      <c r="E6767" s="2" t="s">
        <v>45763</v>
      </c>
      <c r="F6767" s="2" t="s">
        <v>45764</v>
      </c>
      <c r="G6767" s="2" t="s">
        <v>428</v>
      </c>
      <c r="H6767" s="2" t="s">
        <v>45765</v>
      </c>
      <c r="I6767" s="2" t="s">
        <v>45766</v>
      </c>
      <c r="J6767" s="3" t="s">
        <v>45767</v>
      </c>
      <c r="K6767" s="4">
        <v>44336</v>
      </c>
      <c r="L6767" s="3" t="s">
        <v>45768</v>
      </c>
    </row>
    <row r="6768" spans="1:12" x14ac:dyDescent="0.2">
      <c r="A6768" s="1">
        <v>6767</v>
      </c>
      <c r="B6768" s="2" t="s">
        <v>45769</v>
      </c>
      <c r="C6768" s="2" t="s">
        <v>12471</v>
      </c>
      <c r="D6768" s="2" t="s">
        <v>4823</v>
      </c>
      <c r="E6768" s="2" t="s">
        <v>45770</v>
      </c>
      <c r="F6768" s="2" t="s">
        <v>45771</v>
      </c>
      <c r="G6768" s="2" t="s">
        <v>1346</v>
      </c>
      <c r="H6768" s="2" t="s">
        <v>45772</v>
      </c>
      <c r="I6768" s="2" t="s">
        <v>45773</v>
      </c>
      <c r="J6768" s="3" t="s">
        <v>45774</v>
      </c>
      <c r="K6768" s="4">
        <v>44679</v>
      </c>
      <c r="L6768" s="3" t="s">
        <v>11228</v>
      </c>
    </row>
    <row r="6769" spans="1:12" x14ac:dyDescent="0.2">
      <c r="A6769" s="1">
        <v>6768</v>
      </c>
      <c r="B6769" s="2" t="s">
        <v>45775</v>
      </c>
      <c r="C6769" s="2" t="s">
        <v>21252</v>
      </c>
      <c r="D6769" s="2" t="s">
        <v>3629</v>
      </c>
      <c r="E6769" s="2" t="s">
        <v>45776</v>
      </c>
      <c r="F6769" s="2" t="s">
        <v>45777</v>
      </c>
      <c r="G6769" s="2" t="s">
        <v>447</v>
      </c>
      <c r="H6769" s="2" t="s">
        <v>45778</v>
      </c>
      <c r="I6769" s="2" t="s">
        <v>45779</v>
      </c>
      <c r="J6769" s="3" t="s">
        <v>45780</v>
      </c>
      <c r="K6769" s="4">
        <v>43934</v>
      </c>
      <c r="L6769" s="3" t="s">
        <v>45781</v>
      </c>
    </row>
    <row r="6770" spans="1:12" x14ac:dyDescent="0.2">
      <c r="A6770" s="1">
        <v>6769</v>
      </c>
      <c r="B6770" s="2" t="s">
        <v>45782</v>
      </c>
      <c r="C6770" s="2" t="s">
        <v>3384</v>
      </c>
      <c r="D6770" s="2" t="s">
        <v>10570</v>
      </c>
      <c r="E6770" s="2" t="s">
        <v>45783</v>
      </c>
      <c r="F6770" s="2" t="s">
        <v>45784</v>
      </c>
      <c r="G6770" s="2" t="s">
        <v>44</v>
      </c>
      <c r="H6770" s="2" t="s">
        <v>45785</v>
      </c>
      <c r="I6770" s="2" t="s">
        <v>45786</v>
      </c>
      <c r="J6770" s="3" t="s">
        <v>45787</v>
      </c>
      <c r="K6770" s="4">
        <v>44039</v>
      </c>
      <c r="L6770" s="3" t="s">
        <v>45788</v>
      </c>
    </row>
    <row r="6771" spans="1:12" x14ac:dyDescent="0.2">
      <c r="A6771" s="1">
        <v>6770</v>
      </c>
      <c r="B6771" s="2" t="s">
        <v>45789</v>
      </c>
      <c r="C6771" s="2" t="s">
        <v>3090</v>
      </c>
      <c r="D6771" s="2" t="s">
        <v>79</v>
      </c>
      <c r="E6771" s="2" t="s">
        <v>45790</v>
      </c>
      <c r="F6771" s="2" t="s">
        <v>45791</v>
      </c>
      <c r="G6771" s="2" t="s">
        <v>4281</v>
      </c>
      <c r="H6771" s="2" t="s">
        <v>45792</v>
      </c>
      <c r="I6771" s="2" t="s">
        <v>45793</v>
      </c>
      <c r="J6771" s="3" t="s">
        <v>45794</v>
      </c>
      <c r="K6771" s="4">
        <v>44709</v>
      </c>
      <c r="L6771" s="3" t="s">
        <v>45795</v>
      </c>
    </row>
    <row r="6772" spans="1:12" x14ac:dyDescent="0.2">
      <c r="A6772" s="1">
        <v>6771</v>
      </c>
      <c r="B6772" s="2" t="s">
        <v>45796</v>
      </c>
      <c r="C6772" s="2" t="s">
        <v>15795</v>
      </c>
      <c r="D6772" s="2" t="s">
        <v>21303</v>
      </c>
      <c r="E6772" s="2" t="s">
        <v>45797</v>
      </c>
      <c r="F6772" s="2" t="s">
        <v>45798</v>
      </c>
      <c r="G6772" s="2" t="s">
        <v>986</v>
      </c>
      <c r="H6772" s="2" t="s">
        <v>45799</v>
      </c>
      <c r="I6772" s="2" t="s">
        <v>45800</v>
      </c>
      <c r="J6772" s="3" t="s">
        <v>45801</v>
      </c>
      <c r="K6772" s="4">
        <v>43924</v>
      </c>
      <c r="L6772" s="3" t="s">
        <v>45802</v>
      </c>
    </row>
    <row r="6773" spans="1:12" x14ac:dyDescent="0.2">
      <c r="A6773" s="1">
        <v>6772</v>
      </c>
      <c r="B6773" s="2" t="s">
        <v>45803</v>
      </c>
      <c r="C6773" s="2" t="s">
        <v>860</v>
      </c>
      <c r="D6773" s="2" t="s">
        <v>5153</v>
      </c>
      <c r="E6773" s="2" t="s">
        <v>45804</v>
      </c>
      <c r="F6773" s="2" t="s">
        <v>45805</v>
      </c>
      <c r="G6773" s="2" t="s">
        <v>6042</v>
      </c>
      <c r="H6773" s="2" t="s">
        <v>45806</v>
      </c>
      <c r="I6773" s="2" t="s">
        <v>45807</v>
      </c>
      <c r="J6773" s="3" t="s">
        <v>45808</v>
      </c>
      <c r="K6773" s="4">
        <v>44701</v>
      </c>
      <c r="L6773" s="3" t="s">
        <v>45809</v>
      </c>
    </row>
    <row r="6774" spans="1:12" x14ac:dyDescent="0.2">
      <c r="A6774" s="1">
        <v>6773</v>
      </c>
      <c r="B6774" s="2" t="s">
        <v>45810</v>
      </c>
      <c r="C6774" s="2" t="s">
        <v>5922</v>
      </c>
      <c r="D6774" s="2" t="s">
        <v>1361</v>
      </c>
      <c r="E6774" s="2" t="s">
        <v>45811</v>
      </c>
      <c r="F6774" s="2" t="s">
        <v>45812</v>
      </c>
      <c r="G6774" s="2" t="s">
        <v>2981</v>
      </c>
      <c r="H6774" s="2" t="s">
        <v>45813</v>
      </c>
      <c r="I6774" s="2" t="s">
        <v>45814</v>
      </c>
      <c r="J6774" s="3" t="s">
        <v>45815</v>
      </c>
      <c r="K6774" s="4">
        <v>44271</v>
      </c>
      <c r="L6774" s="3" t="s">
        <v>45816</v>
      </c>
    </row>
    <row r="6775" spans="1:12" x14ac:dyDescent="0.2">
      <c r="A6775" s="1">
        <v>6774</v>
      </c>
      <c r="B6775" s="2" t="s">
        <v>45817</v>
      </c>
      <c r="C6775" s="2" t="s">
        <v>6063</v>
      </c>
      <c r="D6775" s="2" t="s">
        <v>5046</v>
      </c>
      <c r="E6775" s="2" t="s">
        <v>45818</v>
      </c>
      <c r="F6775" s="2" t="s">
        <v>45819</v>
      </c>
      <c r="G6775" s="2" t="s">
        <v>4698</v>
      </c>
      <c r="H6775" s="2" t="s">
        <v>45820</v>
      </c>
      <c r="I6775" s="2" t="s">
        <v>45821</v>
      </c>
      <c r="J6775" s="3" t="s">
        <v>45822</v>
      </c>
      <c r="K6775" s="4">
        <v>44535</v>
      </c>
      <c r="L6775" s="3" t="s">
        <v>26314</v>
      </c>
    </row>
    <row r="6776" spans="1:12" x14ac:dyDescent="0.2">
      <c r="A6776" s="1">
        <v>6775</v>
      </c>
      <c r="B6776" s="2" t="s">
        <v>45823</v>
      </c>
      <c r="C6776" s="2" t="s">
        <v>14763</v>
      </c>
      <c r="D6776" s="2" t="s">
        <v>3385</v>
      </c>
      <c r="E6776" s="2" t="s">
        <v>32626</v>
      </c>
      <c r="F6776" s="2" t="s">
        <v>45824</v>
      </c>
      <c r="G6776" s="2" t="s">
        <v>419</v>
      </c>
      <c r="H6776" s="2" t="s">
        <v>45825</v>
      </c>
      <c r="I6776" s="2" t="s">
        <v>45826</v>
      </c>
      <c r="J6776" s="3" t="s">
        <v>45827</v>
      </c>
      <c r="K6776" s="4">
        <v>44306</v>
      </c>
      <c r="L6776" s="3" t="s">
        <v>45828</v>
      </c>
    </row>
    <row r="6777" spans="1:12" x14ac:dyDescent="0.2">
      <c r="A6777" s="1">
        <v>6776</v>
      </c>
      <c r="B6777" s="2" t="s">
        <v>45829</v>
      </c>
      <c r="C6777" s="2" t="s">
        <v>5290</v>
      </c>
      <c r="D6777" s="2" t="s">
        <v>2022</v>
      </c>
      <c r="E6777" s="2" t="s">
        <v>38030</v>
      </c>
      <c r="F6777" s="2" t="s">
        <v>45830</v>
      </c>
      <c r="G6777" s="2" t="s">
        <v>723</v>
      </c>
      <c r="H6777" s="2" t="s">
        <v>45831</v>
      </c>
      <c r="I6777" s="2" t="s">
        <v>45832</v>
      </c>
      <c r="J6777" s="3" t="s">
        <v>45833</v>
      </c>
      <c r="K6777" s="4">
        <v>43991</v>
      </c>
      <c r="L6777" s="3" t="s">
        <v>15032</v>
      </c>
    </row>
    <row r="6778" spans="1:12" x14ac:dyDescent="0.2">
      <c r="A6778" s="1">
        <v>6777</v>
      </c>
      <c r="B6778" s="2" t="s">
        <v>45834</v>
      </c>
      <c r="C6778" s="2" t="s">
        <v>3506</v>
      </c>
      <c r="D6778" s="2" t="s">
        <v>1988</v>
      </c>
      <c r="E6778" s="2" t="s">
        <v>45835</v>
      </c>
      <c r="F6778" s="2" t="s">
        <v>45836</v>
      </c>
      <c r="G6778" s="2" t="s">
        <v>3271</v>
      </c>
      <c r="H6778" s="2" t="s">
        <v>45837</v>
      </c>
      <c r="I6778" s="2" t="s">
        <v>45838</v>
      </c>
      <c r="J6778" s="3" t="s">
        <v>45839</v>
      </c>
      <c r="K6778" s="4">
        <v>44015</v>
      </c>
      <c r="L6778" s="3" t="s">
        <v>45840</v>
      </c>
    </row>
    <row r="6779" spans="1:12" x14ac:dyDescent="0.2">
      <c r="A6779" s="1">
        <v>6778</v>
      </c>
      <c r="B6779" s="2" t="s">
        <v>45841</v>
      </c>
      <c r="C6779" s="2" t="s">
        <v>1826</v>
      </c>
      <c r="D6779" s="2" t="s">
        <v>5624</v>
      </c>
      <c r="E6779" s="2" t="s">
        <v>45842</v>
      </c>
      <c r="F6779" s="2" t="s">
        <v>45843</v>
      </c>
      <c r="G6779" s="2" t="s">
        <v>7170</v>
      </c>
      <c r="H6779" s="2" t="s">
        <v>45844</v>
      </c>
      <c r="I6779" s="2" t="s">
        <v>45845</v>
      </c>
      <c r="J6779" s="3" t="s">
        <v>45846</v>
      </c>
      <c r="K6779" s="4">
        <v>44051</v>
      </c>
      <c r="L6779" s="3" t="s">
        <v>32428</v>
      </c>
    </row>
    <row r="6780" spans="1:12" x14ac:dyDescent="0.2">
      <c r="A6780" s="1">
        <v>6779</v>
      </c>
      <c r="B6780" s="2" t="s">
        <v>45847</v>
      </c>
      <c r="C6780" s="2" t="s">
        <v>4704</v>
      </c>
      <c r="D6780" s="2" t="s">
        <v>3581</v>
      </c>
      <c r="E6780" s="2" t="s">
        <v>45848</v>
      </c>
      <c r="F6780" s="2" t="s">
        <v>45849</v>
      </c>
      <c r="G6780" s="2" t="s">
        <v>11135</v>
      </c>
      <c r="H6780" s="2" t="s">
        <v>45850</v>
      </c>
      <c r="I6780" s="2" t="s">
        <v>45851</v>
      </c>
      <c r="J6780" s="3" t="s">
        <v>45852</v>
      </c>
      <c r="K6780" s="4">
        <v>44541</v>
      </c>
      <c r="L6780" s="3" t="s">
        <v>45853</v>
      </c>
    </row>
    <row r="6781" spans="1:12" x14ac:dyDescent="0.2">
      <c r="A6781" s="1">
        <v>6780</v>
      </c>
      <c r="B6781" s="2" t="s">
        <v>45854</v>
      </c>
      <c r="C6781" s="2" t="s">
        <v>4629</v>
      </c>
      <c r="D6781" s="2" t="s">
        <v>9010</v>
      </c>
      <c r="E6781" s="2" t="s">
        <v>45855</v>
      </c>
      <c r="F6781" s="2" t="s">
        <v>45856</v>
      </c>
      <c r="G6781" s="2" t="s">
        <v>2061</v>
      </c>
      <c r="H6781" s="2" t="s">
        <v>45857</v>
      </c>
      <c r="I6781" s="2" t="s">
        <v>45858</v>
      </c>
      <c r="J6781" s="3" t="s">
        <v>45859</v>
      </c>
      <c r="K6781" s="4">
        <v>44239</v>
      </c>
      <c r="L6781" s="3" t="s">
        <v>45860</v>
      </c>
    </row>
    <row r="6782" spans="1:12" x14ac:dyDescent="0.2">
      <c r="A6782" s="1">
        <v>6781</v>
      </c>
      <c r="B6782" s="2" t="s">
        <v>45861</v>
      </c>
      <c r="C6782" s="2" t="s">
        <v>11916</v>
      </c>
      <c r="D6782" s="2" t="s">
        <v>16163</v>
      </c>
      <c r="E6782" s="2" t="s">
        <v>45862</v>
      </c>
      <c r="F6782" s="2" t="s">
        <v>45863</v>
      </c>
      <c r="G6782" s="2" t="s">
        <v>3271</v>
      </c>
      <c r="H6782" s="2" t="s">
        <v>45864</v>
      </c>
      <c r="I6782" s="2" t="s">
        <v>45865</v>
      </c>
      <c r="J6782" s="3" t="s">
        <v>45866</v>
      </c>
      <c r="K6782" s="4">
        <v>44017</v>
      </c>
      <c r="L6782" s="3" t="s">
        <v>45867</v>
      </c>
    </row>
    <row r="6783" spans="1:12" x14ac:dyDescent="0.2">
      <c r="A6783" s="1">
        <v>6782</v>
      </c>
      <c r="B6783" s="2" t="s">
        <v>45868</v>
      </c>
      <c r="C6783" s="2" t="s">
        <v>6463</v>
      </c>
      <c r="D6783" s="2" t="s">
        <v>7715</v>
      </c>
      <c r="E6783" s="2" t="s">
        <v>45869</v>
      </c>
      <c r="F6783" s="2" t="s">
        <v>45870</v>
      </c>
      <c r="G6783" s="2" t="s">
        <v>1005</v>
      </c>
      <c r="H6783" s="2" t="s">
        <v>45871</v>
      </c>
      <c r="I6783" s="2">
        <v>6397175379</v>
      </c>
      <c r="J6783" s="3" t="s">
        <v>45872</v>
      </c>
      <c r="K6783" s="4">
        <v>44000</v>
      </c>
      <c r="L6783" s="3" t="s">
        <v>43652</v>
      </c>
    </row>
    <row r="6784" spans="1:12" x14ac:dyDescent="0.2">
      <c r="A6784" s="1">
        <v>6783</v>
      </c>
      <c r="B6784" s="2" t="s">
        <v>45873</v>
      </c>
      <c r="C6784" s="2" t="s">
        <v>113</v>
      </c>
      <c r="D6784" s="2" t="s">
        <v>14</v>
      </c>
      <c r="E6784" s="2" t="s">
        <v>45874</v>
      </c>
      <c r="F6784" s="2" t="s">
        <v>45875</v>
      </c>
      <c r="G6784" s="2" t="s">
        <v>36</v>
      </c>
      <c r="H6784" s="2" t="s">
        <v>45876</v>
      </c>
      <c r="I6784" s="2" t="s">
        <v>45877</v>
      </c>
      <c r="J6784" s="3" t="s">
        <v>45878</v>
      </c>
      <c r="K6784" s="4">
        <v>44213</v>
      </c>
      <c r="L6784" s="3" t="s">
        <v>45879</v>
      </c>
    </row>
    <row r="6785" spans="1:12" x14ac:dyDescent="0.2">
      <c r="A6785" s="1">
        <v>6784</v>
      </c>
      <c r="B6785" s="2" t="s">
        <v>45880</v>
      </c>
      <c r="C6785" s="2" t="s">
        <v>10536</v>
      </c>
      <c r="D6785" s="2" t="s">
        <v>79</v>
      </c>
      <c r="E6785" s="2" t="s">
        <v>45881</v>
      </c>
      <c r="F6785" s="2" t="s">
        <v>45882</v>
      </c>
      <c r="G6785" s="2" t="s">
        <v>1552</v>
      </c>
      <c r="H6785" s="2" t="s">
        <v>45883</v>
      </c>
      <c r="I6785" s="2" t="s">
        <v>45884</v>
      </c>
      <c r="J6785" s="3" t="s">
        <v>45885</v>
      </c>
      <c r="K6785" s="4">
        <v>43867</v>
      </c>
      <c r="L6785" s="3" t="s">
        <v>45886</v>
      </c>
    </row>
    <row r="6786" spans="1:12" x14ac:dyDescent="0.2">
      <c r="A6786" s="1">
        <v>6785</v>
      </c>
      <c r="B6786" s="2" t="s">
        <v>45887</v>
      </c>
      <c r="C6786" s="2" t="s">
        <v>3789</v>
      </c>
      <c r="D6786" s="2" t="s">
        <v>10867</v>
      </c>
      <c r="E6786" s="2" t="s">
        <v>14063</v>
      </c>
      <c r="F6786" s="2" t="s">
        <v>45888</v>
      </c>
      <c r="G6786" s="2" t="s">
        <v>4042</v>
      </c>
      <c r="H6786" s="2" t="s">
        <v>45889</v>
      </c>
      <c r="I6786" s="2" t="s">
        <v>45890</v>
      </c>
      <c r="J6786" s="3" t="s">
        <v>45891</v>
      </c>
      <c r="K6786" s="4">
        <v>43894</v>
      </c>
      <c r="L6786" s="3" t="s">
        <v>45892</v>
      </c>
    </row>
    <row r="6787" spans="1:12" x14ac:dyDescent="0.2">
      <c r="A6787" s="1">
        <v>6786</v>
      </c>
      <c r="B6787" s="2" t="s">
        <v>45893</v>
      </c>
      <c r="C6787" s="2" t="s">
        <v>1987</v>
      </c>
      <c r="D6787" s="2" t="s">
        <v>3130</v>
      </c>
      <c r="E6787" s="2" t="s">
        <v>33327</v>
      </c>
      <c r="F6787" s="2" t="s">
        <v>45894</v>
      </c>
      <c r="G6787" s="2" t="s">
        <v>1712</v>
      </c>
      <c r="H6787" s="2" t="s">
        <v>45895</v>
      </c>
      <c r="I6787" s="2">
        <v>6826624532</v>
      </c>
      <c r="J6787" s="3" t="s">
        <v>45896</v>
      </c>
      <c r="K6787" s="4">
        <v>44213</v>
      </c>
      <c r="L6787" s="3" t="s">
        <v>45897</v>
      </c>
    </row>
    <row r="6788" spans="1:12" x14ac:dyDescent="0.2">
      <c r="A6788" s="1">
        <v>6787</v>
      </c>
      <c r="B6788" s="2" t="s">
        <v>45898</v>
      </c>
      <c r="C6788" s="2" t="s">
        <v>1780</v>
      </c>
      <c r="D6788" s="2" t="s">
        <v>12130</v>
      </c>
      <c r="E6788" s="2" t="s">
        <v>45899</v>
      </c>
      <c r="F6788" s="2" t="s">
        <v>45900</v>
      </c>
      <c r="G6788" s="2" t="s">
        <v>1801</v>
      </c>
      <c r="H6788" s="2" t="s">
        <v>45901</v>
      </c>
      <c r="I6788" s="2" t="s">
        <v>45902</v>
      </c>
      <c r="J6788" s="3" t="s">
        <v>45903</v>
      </c>
      <c r="K6788" s="4">
        <v>44352</v>
      </c>
      <c r="L6788" s="3" t="s">
        <v>45904</v>
      </c>
    </row>
    <row r="6789" spans="1:12" x14ac:dyDescent="0.2">
      <c r="A6789" s="1">
        <v>6788</v>
      </c>
      <c r="B6789" s="2" t="s">
        <v>45905</v>
      </c>
      <c r="C6789" s="2" t="s">
        <v>861</v>
      </c>
      <c r="D6789" s="2" t="s">
        <v>15249</v>
      </c>
      <c r="E6789" s="2" t="s">
        <v>45906</v>
      </c>
      <c r="F6789" s="2" t="s">
        <v>45907</v>
      </c>
      <c r="G6789" s="2" t="s">
        <v>2826</v>
      </c>
      <c r="H6789" s="2" t="s">
        <v>45908</v>
      </c>
      <c r="I6789" s="2" t="s">
        <v>45909</v>
      </c>
      <c r="J6789" s="3" t="s">
        <v>45910</v>
      </c>
      <c r="K6789" s="4">
        <v>43964</v>
      </c>
      <c r="L6789" s="3" t="s">
        <v>45911</v>
      </c>
    </row>
    <row r="6790" spans="1:12" x14ac:dyDescent="0.2">
      <c r="A6790" s="1">
        <v>6789</v>
      </c>
      <c r="B6790" s="2" t="s">
        <v>45912</v>
      </c>
      <c r="C6790" s="2" t="s">
        <v>21158</v>
      </c>
      <c r="D6790" s="2" t="s">
        <v>207</v>
      </c>
      <c r="E6790" s="2" t="s">
        <v>45913</v>
      </c>
      <c r="F6790" s="2" t="s">
        <v>45914</v>
      </c>
      <c r="G6790" s="2" t="s">
        <v>3568</v>
      </c>
      <c r="H6790" s="2" t="s">
        <v>45915</v>
      </c>
      <c r="I6790" s="2" t="s">
        <v>45916</v>
      </c>
      <c r="J6790" s="3" t="s">
        <v>45917</v>
      </c>
      <c r="K6790" s="4">
        <v>43885</v>
      </c>
      <c r="L6790" s="3" t="s">
        <v>45918</v>
      </c>
    </row>
    <row r="6791" spans="1:12" x14ac:dyDescent="0.2">
      <c r="A6791" s="1">
        <v>6790</v>
      </c>
      <c r="B6791" s="2" t="s">
        <v>45919</v>
      </c>
      <c r="C6791" s="2" t="s">
        <v>3220</v>
      </c>
      <c r="D6791" s="2" t="s">
        <v>22234</v>
      </c>
      <c r="E6791" s="2" t="s">
        <v>45920</v>
      </c>
      <c r="F6791" s="2" t="s">
        <v>45921</v>
      </c>
      <c r="G6791" s="2" t="s">
        <v>3623</v>
      </c>
      <c r="H6791" s="2" t="s">
        <v>45922</v>
      </c>
      <c r="I6791" s="2" t="s">
        <v>45923</v>
      </c>
      <c r="J6791" s="3" t="s">
        <v>45924</v>
      </c>
      <c r="K6791" s="4">
        <v>44465</v>
      </c>
      <c r="L6791" s="3" t="s">
        <v>45925</v>
      </c>
    </row>
    <row r="6792" spans="1:12" x14ac:dyDescent="0.2">
      <c r="A6792" s="1">
        <v>6791</v>
      </c>
      <c r="B6792" s="2" t="s">
        <v>45926</v>
      </c>
      <c r="C6792" s="2" t="s">
        <v>5783</v>
      </c>
      <c r="D6792" s="2" t="s">
        <v>10423</v>
      </c>
      <c r="E6792" s="2" t="s">
        <v>45927</v>
      </c>
      <c r="F6792" s="2" t="s">
        <v>45928</v>
      </c>
      <c r="G6792" s="2" t="s">
        <v>3905</v>
      </c>
      <c r="H6792" s="2" t="s">
        <v>45929</v>
      </c>
      <c r="I6792" s="2" t="s">
        <v>45930</v>
      </c>
      <c r="J6792" s="3" t="s">
        <v>45931</v>
      </c>
      <c r="K6792" s="4">
        <v>44010</v>
      </c>
      <c r="L6792" s="3" t="s">
        <v>39438</v>
      </c>
    </row>
    <row r="6793" spans="1:12" x14ac:dyDescent="0.2">
      <c r="A6793" s="1">
        <v>6792</v>
      </c>
      <c r="B6793" s="2" t="s">
        <v>45932</v>
      </c>
      <c r="C6793" s="2" t="s">
        <v>21252</v>
      </c>
      <c r="D6793" s="2" t="s">
        <v>22004</v>
      </c>
      <c r="E6793" s="2" t="s">
        <v>45933</v>
      </c>
      <c r="F6793" s="2" t="s">
        <v>45934</v>
      </c>
      <c r="G6793" s="2" t="s">
        <v>892</v>
      </c>
      <c r="H6793" s="2" t="s">
        <v>45935</v>
      </c>
      <c r="I6793" s="2" t="s">
        <v>45936</v>
      </c>
      <c r="J6793" s="3" t="s">
        <v>45937</v>
      </c>
      <c r="K6793" s="4">
        <v>44571</v>
      </c>
      <c r="L6793" s="3" t="s">
        <v>35650</v>
      </c>
    </row>
    <row r="6794" spans="1:12" x14ac:dyDescent="0.2">
      <c r="A6794" s="1">
        <v>6793</v>
      </c>
      <c r="B6794" s="2" t="s">
        <v>45938</v>
      </c>
      <c r="C6794" s="2" t="s">
        <v>2582</v>
      </c>
      <c r="D6794" s="2" t="s">
        <v>6103</v>
      </c>
      <c r="E6794" s="2" t="s">
        <v>10322</v>
      </c>
      <c r="F6794" s="2" t="s">
        <v>45939</v>
      </c>
      <c r="G6794" s="2" t="s">
        <v>1195</v>
      </c>
      <c r="H6794" s="2" t="s">
        <v>45940</v>
      </c>
      <c r="I6794" s="2" t="s">
        <v>45941</v>
      </c>
      <c r="J6794" s="3" t="s">
        <v>45942</v>
      </c>
      <c r="K6794" s="4">
        <v>44288</v>
      </c>
      <c r="L6794" s="3" t="s">
        <v>45943</v>
      </c>
    </row>
    <row r="6795" spans="1:12" x14ac:dyDescent="0.2">
      <c r="A6795" s="1">
        <v>6794</v>
      </c>
      <c r="B6795" s="2" t="s">
        <v>45944</v>
      </c>
      <c r="C6795" s="2" t="s">
        <v>2416</v>
      </c>
      <c r="D6795" s="2" t="s">
        <v>4123</v>
      </c>
      <c r="E6795" s="2" t="s">
        <v>45945</v>
      </c>
      <c r="F6795" s="2" t="s">
        <v>45946</v>
      </c>
      <c r="G6795" s="2" t="s">
        <v>3896</v>
      </c>
      <c r="H6795" s="2" t="s">
        <v>45947</v>
      </c>
      <c r="I6795" s="2" t="s">
        <v>45948</v>
      </c>
      <c r="J6795" s="3" t="s">
        <v>45949</v>
      </c>
      <c r="K6795" s="4">
        <v>43937</v>
      </c>
      <c r="L6795" s="3" t="s">
        <v>18841</v>
      </c>
    </row>
    <row r="6796" spans="1:12" x14ac:dyDescent="0.2">
      <c r="A6796" s="1">
        <v>6795</v>
      </c>
      <c r="B6796" s="2" t="s">
        <v>45950</v>
      </c>
      <c r="C6796" s="2" t="s">
        <v>5290</v>
      </c>
      <c r="D6796" s="2" t="s">
        <v>6698</v>
      </c>
      <c r="E6796" s="2" t="s">
        <v>45951</v>
      </c>
      <c r="F6796" s="2" t="s">
        <v>45952</v>
      </c>
      <c r="G6796" s="2" t="s">
        <v>350</v>
      </c>
      <c r="H6796" s="2" t="s">
        <v>45953</v>
      </c>
      <c r="I6796" s="2" t="s">
        <v>45954</v>
      </c>
      <c r="J6796" s="3" t="s">
        <v>45955</v>
      </c>
      <c r="K6796" s="4">
        <v>43854</v>
      </c>
      <c r="L6796" s="3" t="s">
        <v>9603</v>
      </c>
    </row>
    <row r="6797" spans="1:12" x14ac:dyDescent="0.2">
      <c r="A6797" s="1">
        <v>6796</v>
      </c>
      <c r="B6797" s="2" t="s">
        <v>45956</v>
      </c>
      <c r="C6797" s="2" t="s">
        <v>992</v>
      </c>
      <c r="D6797" s="2" t="s">
        <v>23870</v>
      </c>
      <c r="E6797" s="2" t="s">
        <v>45957</v>
      </c>
      <c r="F6797" s="2" t="s">
        <v>10652</v>
      </c>
      <c r="G6797" s="2" t="s">
        <v>1050</v>
      </c>
      <c r="H6797" s="2" t="s">
        <v>45958</v>
      </c>
      <c r="I6797" s="2" t="s">
        <v>45959</v>
      </c>
      <c r="J6797" s="3" t="s">
        <v>45960</v>
      </c>
      <c r="K6797" s="4">
        <v>44155</v>
      </c>
      <c r="L6797" s="3" t="s">
        <v>45961</v>
      </c>
    </row>
    <row r="6798" spans="1:12" x14ac:dyDescent="0.2">
      <c r="A6798" s="1">
        <v>6797</v>
      </c>
      <c r="B6798" s="2" t="s">
        <v>45962</v>
      </c>
      <c r="C6798" s="2" t="s">
        <v>1084</v>
      </c>
      <c r="D6798" s="2" t="s">
        <v>4156</v>
      </c>
      <c r="E6798" s="2" t="s">
        <v>45963</v>
      </c>
      <c r="F6798" s="2" t="s">
        <v>45964</v>
      </c>
      <c r="G6798" s="2" t="s">
        <v>1292</v>
      </c>
      <c r="H6798" s="2" t="s">
        <v>45965</v>
      </c>
      <c r="I6798" s="2" t="s">
        <v>45966</v>
      </c>
      <c r="J6798" s="3" t="s">
        <v>45967</v>
      </c>
      <c r="K6798" s="4">
        <v>44310</v>
      </c>
      <c r="L6798" s="3" t="s">
        <v>45968</v>
      </c>
    </row>
    <row r="6799" spans="1:12" x14ac:dyDescent="0.2">
      <c r="A6799" s="1">
        <v>6798</v>
      </c>
      <c r="B6799" s="2" t="s">
        <v>45969</v>
      </c>
      <c r="C6799" s="2" t="s">
        <v>1708</v>
      </c>
      <c r="D6799" s="2" t="s">
        <v>1386</v>
      </c>
      <c r="E6799" s="2" t="s">
        <v>45970</v>
      </c>
      <c r="F6799" s="2" t="s">
        <v>45971</v>
      </c>
      <c r="G6799" s="2" t="s">
        <v>976</v>
      </c>
      <c r="H6799" s="2" t="s">
        <v>45972</v>
      </c>
      <c r="I6799" s="2" t="s">
        <v>45973</v>
      </c>
      <c r="J6799" s="3" t="s">
        <v>45974</v>
      </c>
      <c r="K6799" s="4">
        <v>44045</v>
      </c>
      <c r="L6799" s="3" t="s">
        <v>11448</v>
      </c>
    </row>
    <row r="6800" spans="1:12" x14ac:dyDescent="0.2">
      <c r="A6800" s="1">
        <v>6799</v>
      </c>
      <c r="B6800" s="2" t="s">
        <v>45975</v>
      </c>
      <c r="C6800" s="2" t="s">
        <v>12668</v>
      </c>
      <c r="D6800" s="2" t="s">
        <v>12997</v>
      </c>
      <c r="E6800" s="2" t="s">
        <v>45976</v>
      </c>
      <c r="F6800" s="2" t="s">
        <v>45977</v>
      </c>
      <c r="G6800" s="2" t="s">
        <v>1524</v>
      </c>
      <c r="H6800" s="2" t="s">
        <v>45978</v>
      </c>
      <c r="I6800" s="2" t="s">
        <v>45979</v>
      </c>
      <c r="J6800" s="3" t="s">
        <v>45980</v>
      </c>
      <c r="K6800" s="4">
        <v>44136</v>
      </c>
      <c r="L6800" s="3" t="s">
        <v>45981</v>
      </c>
    </row>
    <row r="6801" spans="1:12" x14ac:dyDescent="0.2">
      <c r="A6801" s="1">
        <v>6800</v>
      </c>
      <c r="B6801" s="2" t="s">
        <v>45982</v>
      </c>
      <c r="C6801" s="2" t="s">
        <v>1466</v>
      </c>
      <c r="D6801" s="2" t="s">
        <v>7319</v>
      </c>
      <c r="E6801" s="2" t="s">
        <v>45983</v>
      </c>
      <c r="F6801" s="2" t="s">
        <v>45984</v>
      </c>
      <c r="G6801" s="2" t="s">
        <v>570</v>
      </c>
      <c r="H6801" s="2" t="s">
        <v>45985</v>
      </c>
      <c r="I6801" s="2">
        <v>2256173456</v>
      </c>
      <c r="J6801" s="3" t="s">
        <v>45986</v>
      </c>
      <c r="K6801" s="4">
        <v>44492</v>
      </c>
      <c r="L6801" s="3" t="s">
        <v>7713</v>
      </c>
    </row>
    <row r="6802" spans="1:12" x14ac:dyDescent="0.2">
      <c r="A6802" s="1">
        <v>6801</v>
      </c>
      <c r="B6802" s="2" t="s">
        <v>45987</v>
      </c>
      <c r="C6802" s="2" t="s">
        <v>8397</v>
      </c>
      <c r="D6802" s="2" t="s">
        <v>935</v>
      </c>
      <c r="E6802" s="2" t="s">
        <v>45988</v>
      </c>
      <c r="F6802" s="2" t="s">
        <v>45989</v>
      </c>
      <c r="G6802" s="2" t="s">
        <v>1846</v>
      </c>
      <c r="H6802" s="2" t="s">
        <v>45990</v>
      </c>
      <c r="I6802" s="2" t="s">
        <v>45991</v>
      </c>
      <c r="J6802" s="3" t="s">
        <v>45992</v>
      </c>
      <c r="K6802" s="4">
        <v>44300</v>
      </c>
      <c r="L6802" s="3" t="s">
        <v>45993</v>
      </c>
    </row>
    <row r="6803" spans="1:12" x14ac:dyDescent="0.2">
      <c r="A6803" s="1">
        <v>6802</v>
      </c>
      <c r="B6803" s="2" t="s">
        <v>45994</v>
      </c>
      <c r="C6803" s="2" t="s">
        <v>6827</v>
      </c>
      <c r="D6803" s="2" t="s">
        <v>3459</v>
      </c>
      <c r="E6803" s="2" t="s">
        <v>45995</v>
      </c>
      <c r="F6803" s="2" t="s">
        <v>45996</v>
      </c>
      <c r="G6803" s="2" t="s">
        <v>3133</v>
      </c>
      <c r="H6803" s="2" t="s">
        <v>45997</v>
      </c>
      <c r="I6803" s="2" t="s">
        <v>45998</v>
      </c>
      <c r="J6803" s="3" t="s">
        <v>45999</v>
      </c>
      <c r="K6803" s="4">
        <v>44501</v>
      </c>
      <c r="L6803" s="3" t="s">
        <v>25348</v>
      </c>
    </row>
    <row r="6804" spans="1:12" x14ac:dyDescent="0.2">
      <c r="A6804" s="1">
        <v>6803</v>
      </c>
      <c r="B6804" s="2" t="s">
        <v>46000</v>
      </c>
      <c r="C6804" s="2" t="s">
        <v>7018</v>
      </c>
      <c r="D6804" s="2" t="s">
        <v>13923</v>
      </c>
      <c r="E6804" s="2" t="s">
        <v>46001</v>
      </c>
      <c r="F6804" s="2" t="s">
        <v>46002</v>
      </c>
      <c r="G6804" s="2" t="s">
        <v>117</v>
      </c>
      <c r="H6804" s="2" t="s">
        <v>46003</v>
      </c>
      <c r="I6804" s="2" t="s">
        <v>46004</v>
      </c>
      <c r="J6804" s="3" t="s">
        <v>46005</v>
      </c>
      <c r="K6804" s="4">
        <v>43874</v>
      </c>
      <c r="L6804" s="3" t="s">
        <v>46006</v>
      </c>
    </row>
    <row r="6805" spans="1:12" x14ac:dyDescent="0.2">
      <c r="A6805" s="1">
        <v>6804</v>
      </c>
      <c r="B6805" s="2" t="s">
        <v>46007</v>
      </c>
      <c r="C6805" s="2" t="s">
        <v>1938</v>
      </c>
      <c r="D6805" s="2" t="s">
        <v>2476</v>
      </c>
      <c r="E6805" s="2" t="s">
        <v>46008</v>
      </c>
      <c r="F6805" s="2" t="s">
        <v>46009</v>
      </c>
      <c r="G6805" s="2" t="s">
        <v>1506</v>
      </c>
      <c r="H6805" s="2" t="s">
        <v>46010</v>
      </c>
      <c r="I6805" s="2" t="s">
        <v>46011</v>
      </c>
      <c r="J6805" s="3" t="s">
        <v>46012</v>
      </c>
      <c r="K6805" s="4">
        <v>43868</v>
      </c>
      <c r="L6805" s="3" t="s">
        <v>46013</v>
      </c>
    </row>
    <row r="6806" spans="1:12" x14ac:dyDescent="0.2">
      <c r="A6806" s="1">
        <v>6805</v>
      </c>
      <c r="B6806" s="2" t="s">
        <v>46014</v>
      </c>
      <c r="C6806" s="2" t="s">
        <v>19825</v>
      </c>
      <c r="D6806" s="2" t="s">
        <v>14576</v>
      </c>
      <c r="E6806" s="2" t="s">
        <v>5169</v>
      </c>
      <c r="F6806" s="2" t="s">
        <v>46015</v>
      </c>
      <c r="G6806" s="2" t="s">
        <v>17</v>
      </c>
      <c r="H6806" s="2" t="s">
        <v>46016</v>
      </c>
      <c r="I6806" s="2" t="s">
        <v>46017</v>
      </c>
      <c r="J6806" s="3" t="s">
        <v>46018</v>
      </c>
      <c r="K6806" s="4">
        <v>44170</v>
      </c>
      <c r="L6806" s="3" t="s">
        <v>46019</v>
      </c>
    </row>
    <row r="6807" spans="1:12" x14ac:dyDescent="0.2">
      <c r="A6807" s="1">
        <v>6806</v>
      </c>
      <c r="B6807" s="2" t="s">
        <v>46020</v>
      </c>
      <c r="C6807" s="2" t="s">
        <v>5290</v>
      </c>
      <c r="D6807" s="2" t="s">
        <v>1762</v>
      </c>
      <c r="E6807" s="2" t="s">
        <v>46021</v>
      </c>
      <c r="F6807" s="2" t="s">
        <v>46022</v>
      </c>
      <c r="G6807" s="2" t="s">
        <v>5917</v>
      </c>
      <c r="H6807" s="2" t="s">
        <v>46023</v>
      </c>
      <c r="I6807" s="2" t="s">
        <v>46024</v>
      </c>
      <c r="J6807" s="3" t="s">
        <v>46025</v>
      </c>
      <c r="K6807" s="4">
        <v>44655</v>
      </c>
      <c r="L6807" s="3" t="s">
        <v>46026</v>
      </c>
    </row>
    <row r="6808" spans="1:12" x14ac:dyDescent="0.2">
      <c r="A6808" s="1">
        <v>6807</v>
      </c>
      <c r="B6808" s="2" t="s">
        <v>46027</v>
      </c>
      <c r="C6808" s="2" t="s">
        <v>3220</v>
      </c>
      <c r="D6808" s="2" t="s">
        <v>7662</v>
      </c>
      <c r="E6808" s="2" t="s">
        <v>46028</v>
      </c>
      <c r="F6808" s="2" t="s">
        <v>46029</v>
      </c>
      <c r="G6808" s="2" t="s">
        <v>1058</v>
      </c>
      <c r="H6808" s="2" t="s">
        <v>46030</v>
      </c>
      <c r="I6808" s="2" t="s">
        <v>46031</v>
      </c>
      <c r="J6808" s="3" t="s">
        <v>46032</v>
      </c>
      <c r="K6808" s="4">
        <v>43951</v>
      </c>
      <c r="L6808" s="3" t="s">
        <v>5136</v>
      </c>
    </row>
    <row r="6809" spans="1:12" x14ac:dyDescent="0.2">
      <c r="A6809" s="1">
        <v>6808</v>
      </c>
      <c r="B6809" s="2" t="s">
        <v>46033</v>
      </c>
      <c r="C6809" s="2" t="s">
        <v>2086</v>
      </c>
      <c r="D6809" s="2" t="s">
        <v>12718</v>
      </c>
      <c r="E6809" s="2" t="s">
        <v>46034</v>
      </c>
      <c r="F6809" s="2" t="s">
        <v>46035</v>
      </c>
      <c r="G6809" s="2" t="s">
        <v>2127</v>
      </c>
      <c r="H6809" s="2" t="s">
        <v>46036</v>
      </c>
      <c r="I6809" s="2" t="s">
        <v>46037</v>
      </c>
      <c r="J6809" s="3" t="s">
        <v>46038</v>
      </c>
      <c r="K6809" s="4">
        <v>44188</v>
      </c>
      <c r="L6809" s="3" t="s">
        <v>4315</v>
      </c>
    </row>
    <row r="6810" spans="1:12" x14ac:dyDescent="0.2">
      <c r="A6810" s="1">
        <v>6809</v>
      </c>
      <c r="B6810" s="2" t="s">
        <v>46039</v>
      </c>
      <c r="C6810" s="2" t="s">
        <v>365</v>
      </c>
      <c r="D6810" s="2" t="s">
        <v>3789</v>
      </c>
      <c r="E6810" s="2" t="s">
        <v>46040</v>
      </c>
      <c r="F6810" s="2" t="s">
        <v>46041</v>
      </c>
      <c r="G6810" s="2" t="s">
        <v>1231</v>
      </c>
      <c r="H6810" s="2" t="s">
        <v>46042</v>
      </c>
      <c r="I6810" s="2" t="s">
        <v>46043</v>
      </c>
      <c r="J6810" s="3" t="s">
        <v>46044</v>
      </c>
      <c r="K6810" s="4">
        <v>44614</v>
      </c>
      <c r="L6810" s="3" t="s">
        <v>16495</v>
      </c>
    </row>
    <row r="6811" spans="1:12" x14ac:dyDescent="0.2">
      <c r="A6811" s="1">
        <v>6810</v>
      </c>
      <c r="B6811" s="2" t="s">
        <v>46045</v>
      </c>
      <c r="C6811" s="2" t="s">
        <v>8943</v>
      </c>
      <c r="D6811" s="2" t="s">
        <v>9322</v>
      </c>
      <c r="E6811" s="2" t="s">
        <v>46046</v>
      </c>
      <c r="F6811" s="2" t="s">
        <v>46047</v>
      </c>
      <c r="G6811" s="2" t="s">
        <v>5822</v>
      </c>
      <c r="H6811" s="2" t="s">
        <v>46048</v>
      </c>
      <c r="I6811" s="2">
        <f>1-163-240-9064</f>
        <v>-9466</v>
      </c>
      <c r="J6811" s="3" t="s">
        <v>46049</v>
      </c>
      <c r="K6811" s="4">
        <v>44058</v>
      </c>
      <c r="L6811" s="3" t="s">
        <v>46050</v>
      </c>
    </row>
    <row r="6812" spans="1:12" x14ac:dyDescent="0.2">
      <c r="A6812" s="1">
        <v>6811</v>
      </c>
      <c r="B6812" s="2" t="s">
        <v>46051</v>
      </c>
      <c r="C6812" s="2" t="s">
        <v>658</v>
      </c>
      <c r="D6812" s="2" t="s">
        <v>11421</v>
      </c>
      <c r="E6812" s="2" t="s">
        <v>46052</v>
      </c>
      <c r="F6812" s="2" t="s">
        <v>46053</v>
      </c>
      <c r="G6812" s="2" t="s">
        <v>835</v>
      </c>
      <c r="H6812" s="2" t="s">
        <v>46054</v>
      </c>
      <c r="I6812" s="2" t="s">
        <v>46055</v>
      </c>
      <c r="J6812" s="3" t="s">
        <v>46056</v>
      </c>
      <c r="K6812" s="4">
        <v>44413</v>
      </c>
      <c r="L6812" s="3" t="s">
        <v>46057</v>
      </c>
    </row>
    <row r="6813" spans="1:12" x14ac:dyDescent="0.2">
      <c r="A6813" s="1">
        <v>6812</v>
      </c>
      <c r="B6813" s="2" t="s">
        <v>46058</v>
      </c>
      <c r="C6813" s="2" t="s">
        <v>2178</v>
      </c>
      <c r="D6813" s="2" t="s">
        <v>11646</v>
      </c>
      <c r="E6813" s="2" t="s">
        <v>15466</v>
      </c>
      <c r="F6813" s="2" t="s">
        <v>46059</v>
      </c>
      <c r="G6813" s="2" t="s">
        <v>2567</v>
      </c>
      <c r="H6813" s="2" t="s">
        <v>46060</v>
      </c>
      <c r="I6813" s="2" t="s">
        <v>46061</v>
      </c>
      <c r="J6813" s="3" t="s">
        <v>46062</v>
      </c>
      <c r="K6813" s="4">
        <v>44569</v>
      </c>
      <c r="L6813" s="3" t="s">
        <v>46063</v>
      </c>
    </row>
    <row r="6814" spans="1:12" x14ac:dyDescent="0.2">
      <c r="A6814" s="1">
        <v>6813</v>
      </c>
      <c r="B6814" s="2" t="s">
        <v>46064</v>
      </c>
      <c r="C6814" s="2" t="s">
        <v>1879</v>
      </c>
      <c r="D6814" s="2" t="s">
        <v>15717</v>
      </c>
      <c r="E6814" s="2" t="s">
        <v>46065</v>
      </c>
      <c r="F6814" s="2" t="s">
        <v>46066</v>
      </c>
      <c r="G6814" s="2" t="s">
        <v>6142</v>
      </c>
      <c r="H6814" s="2" t="s">
        <v>46067</v>
      </c>
      <c r="I6814" s="2" t="s">
        <v>46068</v>
      </c>
      <c r="J6814" s="3" t="s">
        <v>46069</v>
      </c>
      <c r="K6814" s="4">
        <v>44245</v>
      </c>
      <c r="L6814" s="3" t="s">
        <v>46070</v>
      </c>
    </row>
    <row r="6815" spans="1:12" x14ac:dyDescent="0.2">
      <c r="A6815" s="1">
        <v>6814</v>
      </c>
      <c r="B6815" s="2" t="s">
        <v>46071</v>
      </c>
      <c r="C6815" s="2" t="s">
        <v>3426</v>
      </c>
      <c r="D6815" s="2" t="s">
        <v>3148</v>
      </c>
      <c r="E6815" s="2" t="s">
        <v>46072</v>
      </c>
      <c r="F6815" s="2" t="s">
        <v>46073</v>
      </c>
      <c r="G6815" s="2" t="s">
        <v>7639</v>
      </c>
      <c r="H6815" s="2" t="s">
        <v>46074</v>
      </c>
      <c r="I6815" s="2" t="s">
        <v>46075</v>
      </c>
      <c r="J6815" s="3" t="s">
        <v>46076</v>
      </c>
      <c r="K6815" s="4">
        <v>44442</v>
      </c>
      <c r="L6815" s="3" t="s">
        <v>20253</v>
      </c>
    </row>
    <row r="6816" spans="1:12" x14ac:dyDescent="0.2">
      <c r="A6816" s="1">
        <v>6815</v>
      </c>
      <c r="B6816" s="2" t="s">
        <v>46077</v>
      </c>
      <c r="C6816" s="2" t="s">
        <v>10068</v>
      </c>
      <c r="D6816" s="2" t="s">
        <v>444</v>
      </c>
      <c r="E6816" s="2" t="s">
        <v>46078</v>
      </c>
      <c r="F6816" s="2" t="s">
        <v>18087</v>
      </c>
      <c r="G6816" s="2" t="s">
        <v>1925</v>
      </c>
      <c r="H6816" s="2" t="s">
        <v>46079</v>
      </c>
      <c r="I6816" s="2">
        <f>1-581-548-899</f>
        <v>-2027</v>
      </c>
      <c r="J6816" s="3" t="s">
        <v>46080</v>
      </c>
      <c r="K6816" s="4">
        <v>44417</v>
      </c>
      <c r="L6816" s="3" t="s">
        <v>46081</v>
      </c>
    </row>
    <row r="6817" spans="1:12" x14ac:dyDescent="0.2">
      <c r="A6817" s="1">
        <v>6816</v>
      </c>
      <c r="B6817" s="2" t="s">
        <v>46082</v>
      </c>
      <c r="C6817" s="2" t="s">
        <v>3506</v>
      </c>
      <c r="D6817" s="2" t="s">
        <v>6275</v>
      </c>
      <c r="E6817" s="2" t="s">
        <v>46083</v>
      </c>
      <c r="F6817" s="2" t="s">
        <v>46084</v>
      </c>
      <c r="G6817" s="2" t="s">
        <v>520</v>
      </c>
      <c r="H6817" s="2" t="s">
        <v>46085</v>
      </c>
      <c r="I6817" s="2" t="s">
        <v>46086</v>
      </c>
      <c r="J6817" s="3" t="s">
        <v>46087</v>
      </c>
      <c r="K6817" s="4">
        <v>44277</v>
      </c>
      <c r="L6817" s="3" t="s">
        <v>46088</v>
      </c>
    </row>
    <row r="6818" spans="1:12" x14ac:dyDescent="0.2">
      <c r="A6818" s="1">
        <v>6817</v>
      </c>
      <c r="B6818" s="2" t="s">
        <v>46089</v>
      </c>
      <c r="C6818" s="2" t="s">
        <v>2123</v>
      </c>
      <c r="D6818" s="2" t="s">
        <v>17193</v>
      </c>
      <c r="E6818" s="2" t="s">
        <v>46090</v>
      </c>
      <c r="F6818" s="2" t="s">
        <v>3516</v>
      </c>
      <c r="G6818" s="2" t="s">
        <v>3591</v>
      </c>
      <c r="H6818" s="2" t="s">
        <v>46091</v>
      </c>
      <c r="I6818" s="2" t="s">
        <v>46092</v>
      </c>
      <c r="J6818" s="3" t="s">
        <v>46093</v>
      </c>
      <c r="K6818" s="4">
        <v>43994</v>
      </c>
      <c r="L6818" s="3" t="s">
        <v>46094</v>
      </c>
    </row>
    <row r="6819" spans="1:12" x14ac:dyDescent="0.2">
      <c r="A6819" s="1">
        <v>6818</v>
      </c>
      <c r="B6819" s="2" t="s">
        <v>46095</v>
      </c>
      <c r="C6819" s="2" t="s">
        <v>2094</v>
      </c>
      <c r="D6819" s="2" t="s">
        <v>4200</v>
      </c>
      <c r="E6819" s="2" t="s">
        <v>46096</v>
      </c>
      <c r="F6819" s="2" t="s">
        <v>46097</v>
      </c>
      <c r="G6819" s="2" t="s">
        <v>1158</v>
      </c>
      <c r="H6819" s="2" t="s">
        <v>46098</v>
      </c>
      <c r="I6819" s="2">
        <f>1-449-275-2005</f>
        <v>-2728</v>
      </c>
      <c r="J6819" s="3" t="s">
        <v>46099</v>
      </c>
      <c r="K6819" s="4">
        <v>44233</v>
      </c>
      <c r="L6819" s="3" t="s">
        <v>46100</v>
      </c>
    </row>
    <row r="6820" spans="1:12" x14ac:dyDescent="0.2">
      <c r="A6820" s="1">
        <v>6819</v>
      </c>
      <c r="B6820" s="2" t="s">
        <v>46101</v>
      </c>
      <c r="C6820" s="2" t="s">
        <v>15716</v>
      </c>
      <c r="D6820" s="2" t="s">
        <v>3506</v>
      </c>
      <c r="E6820" s="2" t="s">
        <v>46102</v>
      </c>
      <c r="F6820" s="2" t="s">
        <v>46103</v>
      </c>
      <c r="G6820" s="2" t="s">
        <v>1005</v>
      </c>
      <c r="H6820" s="2" t="s">
        <v>46104</v>
      </c>
      <c r="I6820" s="2" t="s">
        <v>46105</v>
      </c>
      <c r="J6820" s="3" t="s">
        <v>46106</v>
      </c>
      <c r="K6820" s="4">
        <v>43927</v>
      </c>
      <c r="L6820" s="3" t="s">
        <v>46107</v>
      </c>
    </row>
    <row r="6821" spans="1:12" x14ac:dyDescent="0.2">
      <c r="A6821" s="1">
        <v>6820</v>
      </c>
      <c r="B6821" s="2" t="s">
        <v>46108</v>
      </c>
      <c r="C6821" s="2" t="s">
        <v>1644</v>
      </c>
      <c r="D6821" s="2" t="s">
        <v>2641</v>
      </c>
      <c r="E6821" s="2" t="s">
        <v>46109</v>
      </c>
      <c r="F6821" s="2" t="s">
        <v>46110</v>
      </c>
      <c r="G6821" s="2" t="s">
        <v>1346</v>
      </c>
      <c r="H6821" s="2" t="s">
        <v>46111</v>
      </c>
      <c r="I6821" s="2" t="s">
        <v>46112</v>
      </c>
      <c r="J6821" s="3" t="s">
        <v>46113</v>
      </c>
      <c r="K6821" s="4">
        <v>44579</v>
      </c>
      <c r="L6821" s="3" t="s">
        <v>46114</v>
      </c>
    </row>
    <row r="6822" spans="1:12" x14ac:dyDescent="0.2">
      <c r="A6822" s="1">
        <v>6821</v>
      </c>
      <c r="B6822" s="2" t="s">
        <v>46115</v>
      </c>
      <c r="C6822" s="2" t="s">
        <v>4814</v>
      </c>
      <c r="D6822" s="2" t="s">
        <v>8476</v>
      </c>
      <c r="E6822" s="2" t="s">
        <v>46116</v>
      </c>
      <c r="F6822" s="2" t="s">
        <v>46117</v>
      </c>
      <c r="G6822" s="2" t="s">
        <v>1489</v>
      </c>
      <c r="H6822" s="2" t="s">
        <v>46118</v>
      </c>
      <c r="I6822" s="2" t="s">
        <v>46119</v>
      </c>
      <c r="J6822" s="3" t="s">
        <v>46120</v>
      </c>
      <c r="K6822" s="4">
        <v>44169</v>
      </c>
      <c r="L6822" s="3" t="s">
        <v>46121</v>
      </c>
    </row>
    <row r="6823" spans="1:12" x14ac:dyDescent="0.2">
      <c r="A6823" s="1">
        <v>6822</v>
      </c>
      <c r="B6823" s="2" t="s">
        <v>46122</v>
      </c>
      <c r="C6823" s="2" t="s">
        <v>2554</v>
      </c>
      <c r="D6823" s="2" t="s">
        <v>2608</v>
      </c>
      <c r="E6823" s="2" t="s">
        <v>46123</v>
      </c>
      <c r="F6823" s="2" t="s">
        <v>46124</v>
      </c>
      <c r="G6823" s="2" t="s">
        <v>369</v>
      </c>
      <c r="H6823" s="2" t="s">
        <v>46125</v>
      </c>
      <c r="I6823" s="2" t="s">
        <v>46126</v>
      </c>
      <c r="J6823" s="3" t="s">
        <v>46127</v>
      </c>
      <c r="K6823" s="4">
        <v>44460</v>
      </c>
      <c r="L6823" s="3" t="s">
        <v>46128</v>
      </c>
    </row>
    <row r="6824" spans="1:12" x14ac:dyDescent="0.2">
      <c r="A6824" s="1">
        <v>6823</v>
      </c>
      <c r="B6824" s="2" t="s">
        <v>46129</v>
      </c>
      <c r="C6824" s="2" t="s">
        <v>972</v>
      </c>
      <c r="D6824" s="2" t="s">
        <v>2139</v>
      </c>
      <c r="E6824" s="2" t="s">
        <v>46130</v>
      </c>
      <c r="F6824" s="2" t="s">
        <v>17506</v>
      </c>
      <c r="G6824" s="2" t="s">
        <v>2636</v>
      </c>
      <c r="H6824" s="2">
        <f>1-471-424-7726</f>
        <v>-8620</v>
      </c>
      <c r="I6824" s="2" t="s">
        <v>46131</v>
      </c>
      <c r="J6824" s="3" t="s">
        <v>46132</v>
      </c>
      <c r="K6824" s="4">
        <v>44481</v>
      </c>
      <c r="L6824" s="3" t="s">
        <v>46133</v>
      </c>
    </row>
    <row r="6825" spans="1:12" x14ac:dyDescent="0.2">
      <c r="A6825" s="1">
        <v>6824</v>
      </c>
      <c r="B6825" s="2" t="s">
        <v>46134</v>
      </c>
      <c r="C6825" s="2" t="s">
        <v>2358</v>
      </c>
      <c r="D6825" s="2" t="s">
        <v>3277</v>
      </c>
      <c r="E6825" s="2" t="s">
        <v>46135</v>
      </c>
      <c r="F6825" s="2" t="s">
        <v>46136</v>
      </c>
      <c r="G6825" s="2" t="s">
        <v>7036</v>
      </c>
      <c r="H6825" s="2" t="s">
        <v>46137</v>
      </c>
      <c r="I6825" s="2" t="s">
        <v>46138</v>
      </c>
      <c r="J6825" s="3" t="s">
        <v>46139</v>
      </c>
      <c r="K6825" s="4">
        <v>44624</v>
      </c>
      <c r="L6825" s="3" t="s">
        <v>46140</v>
      </c>
    </row>
    <row r="6826" spans="1:12" x14ac:dyDescent="0.2">
      <c r="A6826" s="1">
        <v>6825</v>
      </c>
      <c r="B6826" s="2" t="s">
        <v>46141</v>
      </c>
      <c r="C6826" s="2" t="s">
        <v>19811</v>
      </c>
      <c r="D6826" s="2" t="s">
        <v>5407</v>
      </c>
      <c r="E6826" s="2" t="s">
        <v>46142</v>
      </c>
      <c r="F6826" s="2" t="s">
        <v>46143</v>
      </c>
      <c r="G6826" s="2" t="s">
        <v>237</v>
      </c>
      <c r="H6826" s="2" t="s">
        <v>46144</v>
      </c>
      <c r="I6826" s="2" t="s">
        <v>46145</v>
      </c>
      <c r="J6826" s="3" t="s">
        <v>46146</v>
      </c>
      <c r="K6826" s="4">
        <v>44176</v>
      </c>
      <c r="L6826" s="3" t="s">
        <v>46147</v>
      </c>
    </row>
    <row r="6827" spans="1:12" x14ac:dyDescent="0.2">
      <c r="A6827" s="1">
        <v>6826</v>
      </c>
      <c r="B6827" s="2" t="s">
        <v>46148</v>
      </c>
      <c r="C6827" s="2" t="s">
        <v>823</v>
      </c>
      <c r="D6827" s="2" t="s">
        <v>159</v>
      </c>
      <c r="E6827" s="2" t="s">
        <v>46149</v>
      </c>
      <c r="F6827" s="2" t="s">
        <v>20525</v>
      </c>
      <c r="G6827" s="2" t="s">
        <v>3404</v>
      </c>
      <c r="H6827" s="2" t="s">
        <v>46150</v>
      </c>
      <c r="I6827" s="2" t="s">
        <v>46151</v>
      </c>
      <c r="J6827" s="3" t="s">
        <v>46152</v>
      </c>
      <c r="K6827" s="4">
        <v>44646</v>
      </c>
      <c r="L6827" s="3" t="s">
        <v>10144</v>
      </c>
    </row>
    <row r="6828" spans="1:12" x14ac:dyDescent="0.2">
      <c r="A6828" s="1">
        <v>6827</v>
      </c>
      <c r="B6828" s="2" t="s">
        <v>46153</v>
      </c>
      <c r="C6828" s="2" t="s">
        <v>639</v>
      </c>
      <c r="D6828" s="2" t="s">
        <v>683</v>
      </c>
      <c r="E6828" s="2" t="s">
        <v>46154</v>
      </c>
      <c r="F6828" s="2" t="s">
        <v>46155</v>
      </c>
      <c r="G6828" s="2" t="s">
        <v>6142</v>
      </c>
      <c r="H6828" s="2" t="s">
        <v>46156</v>
      </c>
      <c r="I6828" s="2">
        <v>9841811306</v>
      </c>
      <c r="J6828" s="3" t="s">
        <v>46157</v>
      </c>
      <c r="K6828" s="4">
        <v>44170</v>
      </c>
      <c r="L6828" s="3" t="s">
        <v>20412</v>
      </c>
    </row>
    <row r="6829" spans="1:12" x14ac:dyDescent="0.2">
      <c r="A6829" s="1">
        <v>6828</v>
      </c>
      <c r="B6829" s="2" t="s">
        <v>46158</v>
      </c>
      <c r="C6829" s="2" t="s">
        <v>1361</v>
      </c>
      <c r="D6829" s="2" t="s">
        <v>21151</v>
      </c>
      <c r="E6829" s="2" t="s">
        <v>46159</v>
      </c>
      <c r="F6829" s="2" t="s">
        <v>46160</v>
      </c>
      <c r="G6829" s="2" t="s">
        <v>476</v>
      </c>
      <c r="H6829" s="2" t="s">
        <v>46161</v>
      </c>
      <c r="I6829" s="2" t="s">
        <v>46162</v>
      </c>
      <c r="J6829" s="3" t="s">
        <v>46163</v>
      </c>
      <c r="K6829" s="4">
        <v>44167</v>
      </c>
      <c r="L6829" s="3" t="s">
        <v>46164</v>
      </c>
    </row>
    <row r="6830" spans="1:12" x14ac:dyDescent="0.2">
      <c r="A6830" s="1">
        <v>6829</v>
      </c>
      <c r="B6830" s="2" t="s">
        <v>46165</v>
      </c>
      <c r="C6830" s="2" t="s">
        <v>776</v>
      </c>
      <c r="D6830" s="2" t="s">
        <v>17967</v>
      </c>
      <c r="E6830" s="2" t="s">
        <v>46166</v>
      </c>
      <c r="F6830" s="2" t="s">
        <v>46167</v>
      </c>
      <c r="G6830" s="2" t="s">
        <v>966</v>
      </c>
      <c r="H6830" s="2" t="s">
        <v>46168</v>
      </c>
      <c r="I6830" s="2" t="s">
        <v>46169</v>
      </c>
      <c r="J6830" s="3" t="s">
        <v>46170</v>
      </c>
      <c r="K6830" s="4">
        <v>43872</v>
      </c>
      <c r="L6830" s="3" t="s">
        <v>46171</v>
      </c>
    </row>
    <row r="6831" spans="1:12" x14ac:dyDescent="0.2">
      <c r="A6831" s="1">
        <v>6830</v>
      </c>
      <c r="B6831" s="2" t="s">
        <v>46172</v>
      </c>
      <c r="C6831" s="2" t="s">
        <v>1495</v>
      </c>
      <c r="D6831" s="2" t="s">
        <v>4039</v>
      </c>
      <c r="E6831" s="2" t="s">
        <v>46173</v>
      </c>
      <c r="F6831" s="2" t="s">
        <v>46174</v>
      </c>
      <c r="G6831" s="2" t="s">
        <v>350</v>
      </c>
      <c r="H6831" s="2">
        <v>457665382</v>
      </c>
      <c r="I6831" s="2">
        <v>4098098321</v>
      </c>
      <c r="J6831" s="3" t="s">
        <v>46175</v>
      </c>
      <c r="K6831" s="4">
        <v>44319</v>
      </c>
      <c r="L6831" s="3" t="s">
        <v>46176</v>
      </c>
    </row>
    <row r="6832" spans="1:12" x14ac:dyDescent="0.2">
      <c r="A6832" s="1">
        <v>6831</v>
      </c>
      <c r="B6832" s="2" t="s">
        <v>46177</v>
      </c>
      <c r="C6832" s="2" t="s">
        <v>7018</v>
      </c>
      <c r="D6832" s="2" t="s">
        <v>7145</v>
      </c>
      <c r="E6832" s="2" t="s">
        <v>46178</v>
      </c>
      <c r="F6832" s="2" t="s">
        <v>12797</v>
      </c>
      <c r="G6832" s="2" t="s">
        <v>369</v>
      </c>
      <c r="H6832" s="2" t="s">
        <v>46179</v>
      </c>
      <c r="I6832" s="2">
        <v>8962531839</v>
      </c>
      <c r="J6832" s="3" t="s">
        <v>46180</v>
      </c>
      <c r="K6832" s="4">
        <v>44589</v>
      </c>
      <c r="L6832" s="3" t="s">
        <v>46181</v>
      </c>
    </row>
    <row r="6833" spans="1:12" x14ac:dyDescent="0.2">
      <c r="A6833" s="1">
        <v>6832</v>
      </c>
      <c r="B6833" s="2" t="s">
        <v>46182</v>
      </c>
      <c r="C6833" s="2" t="s">
        <v>2865</v>
      </c>
      <c r="D6833" s="2" t="s">
        <v>6616</v>
      </c>
      <c r="E6833" s="2" t="s">
        <v>46183</v>
      </c>
      <c r="F6833" s="2" t="s">
        <v>46184</v>
      </c>
      <c r="G6833" s="2" t="s">
        <v>560</v>
      </c>
      <c r="H6833" s="2" t="s">
        <v>46185</v>
      </c>
      <c r="I6833" s="2" t="s">
        <v>46186</v>
      </c>
      <c r="J6833" s="3" t="s">
        <v>46187</v>
      </c>
      <c r="K6833" s="4">
        <v>44393</v>
      </c>
      <c r="L6833" s="3" t="s">
        <v>46188</v>
      </c>
    </row>
    <row r="6834" spans="1:12" x14ac:dyDescent="0.2">
      <c r="A6834" s="1">
        <v>6833</v>
      </c>
      <c r="B6834" s="2" t="s">
        <v>46189</v>
      </c>
      <c r="C6834" s="2" t="s">
        <v>8397</v>
      </c>
      <c r="D6834" s="2" t="s">
        <v>2768</v>
      </c>
      <c r="E6834" s="2" t="s">
        <v>46190</v>
      </c>
      <c r="F6834" s="2" t="s">
        <v>37763</v>
      </c>
      <c r="G6834" s="2" t="s">
        <v>2487</v>
      </c>
      <c r="H6834" s="2" t="s">
        <v>46191</v>
      </c>
      <c r="I6834" s="2" t="s">
        <v>46192</v>
      </c>
      <c r="J6834" s="3" t="s">
        <v>46193</v>
      </c>
      <c r="K6834" s="4">
        <v>44333</v>
      </c>
      <c r="L6834" s="3" t="s">
        <v>46194</v>
      </c>
    </row>
    <row r="6835" spans="1:12" x14ac:dyDescent="0.2">
      <c r="A6835" s="1">
        <v>6834</v>
      </c>
      <c r="B6835" s="2" t="s">
        <v>46195</v>
      </c>
      <c r="C6835" s="2" t="s">
        <v>7601</v>
      </c>
      <c r="D6835" s="2" t="s">
        <v>1496</v>
      </c>
      <c r="E6835" s="2" t="s">
        <v>46196</v>
      </c>
      <c r="F6835" s="2" t="s">
        <v>46197</v>
      </c>
      <c r="G6835" s="2" t="s">
        <v>2963</v>
      </c>
      <c r="H6835" s="2" t="s">
        <v>46198</v>
      </c>
      <c r="I6835" s="2" t="s">
        <v>46199</v>
      </c>
      <c r="J6835" s="3" t="s">
        <v>46200</v>
      </c>
      <c r="K6835" s="4">
        <v>43977</v>
      </c>
      <c r="L6835" s="3" t="s">
        <v>46201</v>
      </c>
    </row>
    <row r="6836" spans="1:12" x14ac:dyDescent="0.2">
      <c r="A6836" s="1">
        <v>6835</v>
      </c>
      <c r="B6836" s="2" t="s">
        <v>46202</v>
      </c>
      <c r="C6836" s="2" t="s">
        <v>6080</v>
      </c>
      <c r="D6836" s="2" t="s">
        <v>45005</v>
      </c>
      <c r="E6836" s="2" t="s">
        <v>46203</v>
      </c>
      <c r="F6836" s="2" t="s">
        <v>39913</v>
      </c>
      <c r="G6836" s="2" t="s">
        <v>948</v>
      </c>
      <c r="H6836" s="2" t="s">
        <v>46204</v>
      </c>
      <c r="I6836" s="2">
        <v>8956532266</v>
      </c>
      <c r="J6836" s="3" t="s">
        <v>46205</v>
      </c>
      <c r="K6836" s="4">
        <v>43894</v>
      </c>
      <c r="L6836" s="3" t="s">
        <v>29352</v>
      </c>
    </row>
    <row r="6837" spans="1:12" x14ac:dyDescent="0.2">
      <c r="A6837" s="1">
        <v>6836</v>
      </c>
      <c r="B6837" s="2" t="s">
        <v>46206</v>
      </c>
      <c r="C6837" s="2" t="s">
        <v>34132</v>
      </c>
      <c r="D6837" s="2" t="s">
        <v>3598</v>
      </c>
      <c r="E6837" s="2" t="s">
        <v>46207</v>
      </c>
      <c r="F6837" s="2" t="s">
        <v>46208</v>
      </c>
      <c r="G6837" s="2" t="s">
        <v>4345</v>
      </c>
      <c r="H6837" s="2" t="s">
        <v>46209</v>
      </c>
      <c r="I6837" s="2" t="s">
        <v>46210</v>
      </c>
      <c r="J6837" s="3" t="s">
        <v>46211</v>
      </c>
      <c r="K6837" s="4">
        <v>44307</v>
      </c>
      <c r="L6837" s="3" t="s">
        <v>46212</v>
      </c>
    </row>
    <row r="6838" spans="1:12" x14ac:dyDescent="0.2">
      <c r="A6838" s="1">
        <v>6837</v>
      </c>
      <c r="B6838" s="2" t="s">
        <v>46213</v>
      </c>
      <c r="C6838" s="2" t="s">
        <v>4521</v>
      </c>
      <c r="D6838" s="2" t="s">
        <v>26406</v>
      </c>
      <c r="E6838" s="2" t="s">
        <v>46214</v>
      </c>
      <c r="F6838" s="2" t="s">
        <v>46215</v>
      </c>
      <c r="G6838" s="2" t="s">
        <v>3729</v>
      </c>
      <c r="H6838" s="2" t="s">
        <v>46216</v>
      </c>
      <c r="I6838" s="2" t="s">
        <v>46217</v>
      </c>
      <c r="J6838" s="3" t="s">
        <v>46218</v>
      </c>
      <c r="K6838" s="4">
        <v>44579</v>
      </c>
      <c r="L6838" s="3" t="s">
        <v>45828</v>
      </c>
    </row>
    <row r="6839" spans="1:12" x14ac:dyDescent="0.2">
      <c r="A6839" s="1">
        <v>6838</v>
      </c>
      <c r="B6839" s="2" t="s">
        <v>46219</v>
      </c>
      <c r="C6839" s="2" t="s">
        <v>7153</v>
      </c>
      <c r="D6839" s="2" t="s">
        <v>14708</v>
      </c>
      <c r="E6839" s="2" t="s">
        <v>46220</v>
      </c>
      <c r="F6839" s="2" t="s">
        <v>46221</v>
      </c>
      <c r="G6839" s="2" t="s">
        <v>1023</v>
      </c>
      <c r="H6839" s="2" t="s">
        <v>46222</v>
      </c>
      <c r="I6839" s="2" t="s">
        <v>46223</v>
      </c>
      <c r="J6839" s="3" t="s">
        <v>46224</v>
      </c>
      <c r="K6839" s="4">
        <v>44145</v>
      </c>
      <c r="L6839" s="3" t="s">
        <v>46225</v>
      </c>
    </row>
    <row r="6840" spans="1:12" x14ac:dyDescent="0.2">
      <c r="A6840" s="1">
        <v>6839</v>
      </c>
      <c r="B6840" s="2" t="s">
        <v>46226</v>
      </c>
      <c r="C6840" s="2" t="s">
        <v>8578</v>
      </c>
      <c r="D6840" s="2" t="s">
        <v>7622</v>
      </c>
      <c r="E6840" s="2" t="s">
        <v>27072</v>
      </c>
      <c r="F6840" s="2" t="s">
        <v>46227</v>
      </c>
      <c r="G6840" s="2" t="s">
        <v>378</v>
      </c>
      <c r="H6840" s="2" t="s">
        <v>46228</v>
      </c>
      <c r="I6840" s="2" t="s">
        <v>46229</v>
      </c>
      <c r="J6840" s="3" t="s">
        <v>46230</v>
      </c>
      <c r="K6840" s="4">
        <v>44689</v>
      </c>
      <c r="L6840" s="3" t="s">
        <v>46231</v>
      </c>
    </row>
    <row r="6841" spans="1:12" x14ac:dyDescent="0.2">
      <c r="A6841" s="1">
        <v>6840</v>
      </c>
      <c r="B6841" s="2" t="s">
        <v>46232</v>
      </c>
      <c r="C6841" s="2" t="s">
        <v>2959</v>
      </c>
      <c r="D6841" s="2" t="s">
        <v>5349</v>
      </c>
      <c r="E6841" s="2" t="s">
        <v>46233</v>
      </c>
      <c r="F6841" s="2" t="s">
        <v>46234</v>
      </c>
      <c r="G6841" s="2" t="s">
        <v>1792</v>
      </c>
      <c r="H6841" s="2">
        <v>9983233833</v>
      </c>
      <c r="I6841" s="2" t="s">
        <v>46235</v>
      </c>
      <c r="J6841" s="3" t="s">
        <v>46236</v>
      </c>
      <c r="K6841" s="4">
        <v>44678</v>
      </c>
      <c r="L6841" s="3" t="s">
        <v>46237</v>
      </c>
    </row>
    <row r="6842" spans="1:12" x14ac:dyDescent="0.2">
      <c r="A6842" s="1">
        <v>6841</v>
      </c>
      <c r="B6842" s="2" t="s">
        <v>46238</v>
      </c>
      <c r="C6842" s="2" t="s">
        <v>4278</v>
      </c>
      <c r="D6842" s="2" t="s">
        <v>4081</v>
      </c>
      <c r="E6842" s="2" t="s">
        <v>46239</v>
      </c>
      <c r="F6842" s="2" t="s">
        <v>46240</v>
      </c>
      <c r="G6842" s="2" t="s">
        <v>476</v>
      </c>
      <c r="H6842" s="2" t="s">
        <v>46241</v>
      </c>
      <c r="I6842" s="2" t="s">
        <v>46242</v>
      </c>
      <c r="J6842" s="3" t="s">
        <v>46243</v>
      </c>
      <c r="K6842" s="4">
        <v>44602</v>
      </c>
      <c r="L6842" s="3" t="s">
        <v>46244</v>
      </c>
    </row>
    <row r="6843" spans="1:12" x14ac:dyDescent="0.2">
      <c r="A6843" s="1">
        <v>6842</v>
      </c>
      <c r="B6843" s="2" t="s">
        <v>46245</v>
      </c>
      <c r="C6843" s="2" t="s">
        <v>9901</v>
      </c>
      <c r="D6843" s="2" t="s">
        <v>464</v>
      </c>
      <c r="E6843" s="2" t="s">
        <v>46246</v>
      </c>
      <c r="F6843" s="2" t="s">
        <v>46247</v>
      </c>
      <c r="G6843" s="2" t="s">
        <v>1013</v>
      </c>
      <c r="H6843" s="2" t="s">
        <v>46248</v>
      </c>
      <c r="I6843" s="2" t="s">
        <v>46249</v>
      </c>
      <c r="J6843" s="3" t="s">
        <v>46250</v>
      </c>
      <c r="K6843" s="4">
        <v>44507</v>
      </c>
      <c r="L6843" s="3" t="s">
        <v>46251</v>
      </c>
    </row>
    <row r="6844" spans="1:12" x14ac:dyDescent="0.2">
      <c r="A6844" s="1">
        <v>6843</v>
      </c>
      <c r="B6844" s="2" t="s">
        <v>46252</v>
      </c>
      <c r="C6844" s="2" t="s">
        <v>3122</v>
      </c>
      <c r="D6844" s="2" t="s">
        <v>1075</v>
      </c>
      <c r="E6844" s="2" t="s">
        <v>46253</v>
      </c>
      <c r="F6844" s="2" t="s">
        <v>46254</v>
      </c>
      <c r="G6844" s="2" t="s">
        <v>1702</v>
      </c>
      <c r="H6844" s="2" t="s">
        <v>46255</v>
      </c>
      <c r="I6844" s="2">
        <v>6798642114</v>
      </c>
      <c r="J6844" s="3" t="s">
        <v>46256</v>
      </c>
      <c r="K6844" s="4">
        <v>44422</v>
      </c>
      <c r="L6844" s="3" t="s">
        <v>46257</v>
      </c>
    </row>
    <row r="6845" spans="1:12" x14ac:dyDescent="0.2">
      <c r="A6845" s="1">
        <v>6844</v>
      </c>
      <c r="B6845" s="2" t="s">
        <v>46258</v>
      </c>
      <c r="C6845" s="2" t="s">
        <v>3920</v>
      </c>
      <c r="D6845" s="2" t="s">
        <v>5130</v>
      </c>
      <c r="E6845" s="2" t="s">
        <v>46259</v>
      </c>
      <c r="F6845" s="2" t="s">
        <v>46260</v>
      </c>
      <c r="G6845" s="2" t="s">
        <v>901</v>
      </c>
      <c r="H6845" s="2" t="s">
        <v>46261</v>
      </c>
      <c r="I6845" s="2" t="s">
        <v>46262</v>
      </c>
      <c r="J6845" s="3" t="s">
        <v>46263</v>
      </c>
      <c r="K6845" s="4">
        <v>43868</v>
      </c>
      <c r="L6845" s="3" t="s">
        <v>46264</v>
      </c>
    </row>
    <row r="6846" spans="1:12" x14ac:dyDescent="0.2">
      <c r="A6846" s="1">
        <v>6845</v>
      </c>
      <c r="B6846" s="2" t="s">
        <v>46265</v>
      </c>
      <c r="C6846" s="2" t="s">
        <v>13944</v>
      </c>
      <c r="D6846" s="2" t="s">
        <v>5184</v>
      </c>
      <c r="E6846" s="2" t="s">
        <v>46266</v>
      </c>
      <c r="F6846" s="2" t="s">
        <v>46267</v>
      </c>
      <c r="G6846" s="2" t="s">
        <v>247</v>
      </c>
      <c r="H6846" s="2" t="s">
        <v>46268</v>
      </c>
      <c r="I6846" s="2" t="s">
        <v>46269</v>
      </c>
      <c r="J6846" s="3" t="s">
        <v>46270</v>
      </c>
      <c r="K6846" s="4">
        <v>44522</v>
      </c>
      <c r="L6846" s="3" t="s">
        <v>46271</v>
      </c>
    </row>
    <row r="6847" spans="1:12" x14ac:dyDescent="0.2">
      <c r="A6847" s="1">
        <v>6846</v>
      </c>
      <c r="B6847" s="2" t="s">
        <v>46272</v>
      </c>
      <c r="C6847" s="2" t="s">
        <v>14603</v>
      </c>
      <c r="D6847" s="2" t="s">
        <v>15278</v>
      </c>
      <c r="E6847" s="2" t="s">
        <v>46273</v>
      </c>
      <c r="F6847" s="2" t="s">
        <v>46274</v>
      </c>
      <c r="G6847" s="2" t="s">
        <v>1005</v>
      </c>
      <c r="H6847" s="2" t="s">
        <v>46275</v>
      </c>
      <c r="I6847" s="2" t="s">
        <v>46276</v>
      </c>
      <c r="J6847" s="3" t="s">
        <v>46277</v>
      </c>
      <c r="K6847" s="4">
        <v>44160</v>
      </c>
      <c r="L6847" s="3" t="s">
        <v>46278</v>
      </c>
    </row>
    <row r="6848" spans="1:12" x14ac:dyDescent="0.2">
      <c r="A6848" s="1">
        <v>6847</v>
      </c>
      <c r="B6848" s="2" t="s">
        <v>46279</v>
      </c>
      <c r="C6848" s="2" t="s">
        <v>5221</v>
      </c>
      <c r="D6848" s="2" t="s">
        <v>14700</v>
      </c>
      <c r="E6848" s="2" t="s">
        <v>46280</v>
      </c>
      <c r="F6848" s="2" t="s">
        <v>46281</v>
      </c>
      <c r="G6848" s="2" t="s">
        <v>4010</v>
      </c>
      <c r="H6848" s="2" t="s">
        <v>46282</v>
      </c>
      <c r="I6848" s="2" t="s">
        <v>46283</v>
      </c>
      <c r="J6848" s="3" t="s">
        <v>46284</v>
      </c>
      <c r="K6848" s="4">
        <v>44262</v>
      </c>
      <c r="L6848" s="3" t="s">
        <v>46285</v>
      </c>
    </row>
    <row r="6849" spans="1:12" x14ac:dyDescent="0.2">
      <c r="A6849" s="1">
        <v>6848</v>
      </c>
      <c r="B6849" s="2" t="s">
        <v>46286</v>
      </c>
      <c r="C6849" s="2" t="s">
        <v>68</v>
      </c>
      <c r="D6849" s="2" t="s">
        <v>21244</v>
      </c>
      <c r="E6849" s="2" t="s">
        <v>46287</v>
      </c>
      <c r="F6849" s="2" t="s">
        <v>46288</v>
      </c>
      <c r="G6849" s="2" t="s">
        <v>1552</v>
      </c>
      <c r="H6849" s="2" t="s">
        <v>46289</v>
      </c>
      <c r="I6849" s="2" t="s">
        <v>46290</v>
      </c>
      <c r="J6849" s="3" t="s">
        <v>46291</v>
      </c>
      <c r="K6849" s="4">
        <v>43887</v>
      </c>
      <c r="L6849" s="3" t="s">
        <v>46292</v>
      </c>
    </row>
    <row r="6850" spans="1:12" x14ac:dyDescent="0.2">
      <c r="A6850" s="1">
        <v>6849</v>
      </c>
      <c r="B6850" s="2" t="s">
        <v>46293</v>
      </c>
      <c r="C6850" s="2" t="s">
        <v>1644</v>
      </c>
      <c r="D6850" s="2" t="s">
        <v>2350</v>
      </c>
      <c r="E6850" s="2" t="s">
        <v>46294</v>
      </c>
      <c r="F6850" s="2" t="s">
        <v>46295</v>
      </c>
      <c r="G6850" s="2" t="s">
        <v>920</v>
      </c>
      <c r="H6850" s="2" t="s">
        <v>46296</v>
      </c>
      <c r="I6850" s="2" t="s">
        <v>46297</v>
      </c>
      <c r="J6850" s="3" t="s">
        <v>46298</v>
      </c>
      <c r="K6850" s="4">
        <v>44539</v>
      </c>
      <c r="L6850" s="3" t="s">
        <v>14774</v>
      </c>
    </row>
    <row r="6851" spans="1:12" x14ac:dyDescent="0.2">
      <c r="A6851" s="1">
        <v>6850</v>
      </c>
      <c r="B6851" s="2" t="s">
        <v>46299</v>
      </c>
      <c r="C6851" s="2" t="s">
        <v>1001</v>
      </c>
      <c r="D6851" s="2" t="s">
        <v>11421</v>
      </c>
      <c r="E6851" s="2" t="s">
        <v>46300</v>
      </c>
      <c r="F6851" s="2" t="s">
        <v>34849</v>
      </c>
      <c r="G6851" s="2" t="s">
        <v>4507</v>
      </c>
      <c r="H6851" s="2" t="s">
        <v>46301</v>
      </c>
      <c r="I6851" s="2" t="s">
        <v>46302</v>
      </c>
      <c r="J6851" s="3" t="s">
        <v>46303</v>
      </c>
      <c r="K6851" s="4">
        <v>44615</v>
      </c>
      <c r="L6851" s="3" t="s">
        <v>46304</v>
      </c>
    </row>
    <row r="6852" spans="1:12" x14ac:dyDescent="0.2">
      <c r="A6852" s="1">
        <v>6851</v>
      </c>
      <c r="B6852" s="2" t="s">
        <v>46305</v>
      </c>
      <c r="C6852" s="2" t="s">
        <v>1154</v>
      </c>
      <c r="D6852" s="2" t="s">
        <v>8433</v>
      </c>
      <c r="E6852" s="2" t="s">
        <v>46306</v>
      </c>
      <c r="F6852" s="2" t="s">
        <v>46307</v>
      </c>
      <c r="G6852" s="2" t="s">
        <v>1674</v>
      </c>
      <c r="H6852" s="2" t="s">
        <v>46308</v>
      </c>
      <c r="I6852" s="2" t="s">
        <v>46309</v>
      </c>
      <c r="J6852" s="3" t="s">
        <v>46310</v>
      </c>
      <c r="K6852" s="4">
        <v>44263</v>
      </c>
      <c r="L6852" s="3" t="s">
        <v>30084</v>
      </c>
    </row>
    <row r="6853" spans="1:12" x14ac:dyDescent="0.2">
      <c r="A6853" s="1">
        <v>6852</v>
      </c>
      <c r="B6853" s="2" t="s">
        <v>46311</v>
      </c>
      <c r="C6853" s="2" t="s">
        <v>1254</v>
      </c>
      <c r="D6853" s="2" t="s">
        <v>5358</v>
      </c>
      <c r="E6853" s="2" t="s">
        <v>46312</v>
      </c>
      <c r="F6853" s="2" t="s">
        <v>46313</v>
      </c>
      <c r="G6853" s="2" t="s">
        <v>5010</v>
      </c>
      <c r="H6853" s="2" t="s">
        <v>46314</v>
      </c>
      <c r="I6853" s="2" t="s">
        <v>46315</v>
      </c>
      <c r="J6853" s="3" t="s">
        <v>46316</v>
      </c>
      <c r="K6853" s="4">
        <v>44069</v>
      </c>
      <c r="L6853" s="3" t="s">
        <v>46317</v>
      </c>
    </row>
    <row r="6854" spans="1:12" x14ac:dyDescent="0.2">
      <c r="A6854" s="1">
        <v>6853</v>
      </c>
      <c r="B6854" s="2" t="s">
        <v>46318</v>
      </c>
      <c r="C6854" s="2" t="s">
        <v>3521</v>
      </c>
      <c r="D6854" s="2" t="s">
        <v>17967</v>
      </c>
      <c r="E6854" s="2" t="s">
        <v>46319</v>
      </c>
      <c r="F6854" s="2" t="s">
        <v>46320</v>
      </c>
      <c r="G6854" s="2" t="s">
        <v>589</v>
      </c>
      <c r="H6854" s="2" t="s">
        <v>46321</v>
      </c>
      <c r="I6854" s="2">
        <f>1-906-931-6856</f>
        <v>-8692</v>
      </c>
      <c r="J6854" s="3" t="s">
        <v>46322</v>
      </c>
      <c r="K6854" s="4">
        <v>44061</v>
      </c>
      <c r="L6854" s="3" t="s">
        <v>46323</v>
      </c>
    </row>
    <row r="6855" spans="1:12" x14ac:dyDescent="0.2">
      <c r="A6855" s="1">
        <v>6854</v>
      </c>
      <c r="B6855" s="2" t="s">
        <v>46324</v>
      </c>
      <c r="C6855" s="2" t="s">
        <v>7496</v>
      </c>
      <c r="D6855" s="2" t="s">
        <v>557</v>
      </c>
      <c r="E6855" s="2" t="s">
        <v>46325</v>
      </c>
      <c r="F6855" s="2" t="s">
        <v>46326</v>
      </c>
      <c r="G6855" s="2" t="s">
        <v>892</v>
      </c>
      <c r="H6855" s="2" t="s">
        <v>46327</v>
      </c>
      <c r="I6855" s="2" t="s">
        <v>46328</v>
      </c>
      <c r="J6855" s="3" t="s">
        <v>46329</v>
      </c>
      <c r="K6855" s="4">
        <v>44148</v>
      </c>
      <c r="L6855" s="3" t="s">
        <v>46330</v>
      </c>
    </row>
    <row r="6856" spans="1:12" x14ac:dyDescent="0.2">
      <c r="A6856" s="1">
        <v>6855</v>
      </c>
      <c r="B6856" s="2" t="s">
        <v>46331</v>
      </c>
      <c r="C6856" s="2" t="s">
        <v>34132</v>
      </c>
      <c r="D6856" s="2" t="s">
        <v>11682</v>
      </c>
      <c r="E6856" s="2" t="s">
        <v>46332</v>
      </c>
      <c r="F6856" s="2" t="s">
        <v>46333</v>
      </c>
      <c r="G6856" s="2" t="s">
        <v>428</v>
      </c>
      <c r="H6856" s="2" t="s">
        <v>46334</v>
      </c>
      <c r="I6856" s="2" t="s">
        <v>46335</v>
      </c>
      <c r="J6856" s="3" t="s">
        <v>46336</v>
      </c>
      <c r="K6856" s="4">
        <v>44079</v>
      </c>
      <c r="L6856" s="3" t="s">
        <v>46337</v>
      </c>
    </row>
    <row r="6857" spans="1:12" x14ac:dyDescent="0.2">
      <c r="A6857" s="1">
        <v>6856</v>
      </c>
      <c r="B6857" s="2" t="s">
        <v>46338</v>
      </c>
      <c r="C6857" s="2" t="s">
        <v>4489</v>
      </c>
      <c r="D6857" s="2" t="s">
        <v>1549</v>
      </c>
      <c r="E6857" s="2" t="s">
        <v>8177</v>
      </c>
      <c r="F6857" s="2" t="s">
        <v>46339</v>
      </c>
      <c r="G6857" s="2" t="s">
        <v>134</v>
      </c>
      <c r="H6857" s="2">
        <v>3945869122</v>
      </c>
      <c r="I6857" s="2" t="s">
        <v>46340</v>
      </c>
      <c r="J6857" s="3" t="s">
        <v>46341</v>
      </c>
      <c r="K6857" s="4">
        <v>44083</v>
      </c>
      <c r="L6857" s="3" t="s">
        <v>22588</v>
      </c>
    </row>
    <row r="6858" spans="1:12" x14ac:dyDescent="0.2">
      <c r="A6858" s="1">
        <v>6857</v>
      </c>
      <c r="B6858" s="2" t="s">
        <v>46342</v>
      </c>
      <c r="C6858" s="2" t="s">
        <v>196</v>
      </c>
      <c r="D6858" s="2" t="s">
        <v>11715</v>
      </c>
      <c r="E6858" s="2" t="s">
        <v>46343</v>
      </c>
      <c r="F6858" s="2" t="s">
        <v>46344</v>
      </c>
      <c r="G6858" s="2" t="s">
        <v>901</v>
      </c>
      <c r="H6858" s="2" t="s">
        <v>46345</v>
      </c>
      <c r="I6858" s="2">
        <f>1-151-244-5797</f>
        <v>-6191</v>
      </c>
      <c r="J6858" s="3" t="s">
        <v>46346</v>
      </c>
      <c r="K6858" s="4">
        <v>44119</v>
      </c>
      <c r="L6858" s="3" t="s">
        <v>564</v>
      </c>
    </row>
    <row r="6859" spans="1:12" x14ac:dyDescent="0.2">
      <c r="A6859" s="1">
        <v>6858</v>
      </c>
      <c r="B6859" s="2" t="s">
        <v>46347</v>
      </c>
      <c r="C6859" s="2" t="s">
        <v>94</v>
      </c>
      <c r="D6859" s="2" t="s">
        <v>7519</v>
      </c>
      <c r="E6859" s="2" t="s">
        <v>46348</v>
      </c>
      <c r="F6859" s="2" t="s">
        <v>4211</v>
      </c>
      <c r="G6859" s="2" t="s">
        <v>1489</v>
      </c>
      <c r="H6859" s="2" t="s">
        <v>46349</v>
      </c>
      <c r="I6859" s="2" t="s">
        <v>46350</v>
      </c>
      <c r="J6859" s="3" t="s">
        <v>46351</v>
      </c>
      <c r="K6859" s="4">
        <v>44012</v>
      </c>
      <c r="L6859" s="3" t="s">
        <v>46352</v>
      </c>
    </row>
    <row r="6860" spans="1:12" x14ac:dyDescent="0.2">
      <c r="A6860" s="1">
        <v>6859</v>
      </c>
      <c r="B6860" s="2" t="s">
        <v>46353</v>
      </c>
      <c r="C6860" s="2" t="s">
        <v>17417</v>
      </c>
      <c r="D6860" s="2" t="s">
        <v>1370</v>
      </c>
      <c r="E6860" s="2" t="s">
        <v>46354</v>
      </c>
      <c r="F6860" s="2" t="s">
        <v>46355</v>
      </c>
      <c r="G6860" s="2" t="s">
        <v>4335</v>
      </c>
      <c r="H6860" s="2" t="s">
        <v>46356</v>
      </c>
      <c r="I6860" s="2" t="s">
        <v>46357</v>
      </c>
      <c r="J6860" s="3" t="s">
        <v>46358</v>
      </c>
      <c r="K6860" s="4">
        <v>44047</v>
      </c>
      <c r="L6860" s="3" t="s">
        <v>46359</v>
      </c>
    </row>
    <row r="6861" spans="1:12" x14ac:dyDescent="0.2">
      <c r="A6861" s="1">
        <v>6860</v>
      </c>
      <c r="B6861" s="2" t="s">
        <v>46360</v>
      </c>
      <c r="C6861" s="2" t="s">
        <v>336</v>
      </c>
      <c r="D6861" s="2" t="s">
        <v>5708</v>
      </c>
      <c r="E6861" s="2" t="s">
        <v>46361</v>
      </c>
      <c r="F6861" s="2" t="s">
        <v>46362</v>
      </c>
      <c r="G6861" s="2" t="s">
        <v>3116</v>
      </c>
      <c r="H6861" s="2" t="s">
        <v>46363</v>
      </c>
      <c r="I6861" s="2" t="s">
        <v>46364</v>
      </c>
      <c r="J6861" s="3" t="s">
        <v>46365</v>
      </c>
      <c r="K6861" s="4">
        <v>43969</v>
      </c>
      <c r="L6861" s="3" t="s">
        <v>4768</v>
      </c>
    </row>
    <row r="6862" spans="1:12" x14ac:dyDescent="0.2">
      <c r="A6862" s="1">
        <v>6861</v>
      </c>
      <c r="B6862" s="2" t="s">
        <v>46366</v>
      </c>
      <c r="C6862" s="2" t="s">
        <v>2076</v>
      </c>
      <c r="D6862" s="2" t="s">
        <v>5784</v>
      </c>
      <c r="E6862" s="2" t="s">
        <v>46367</v>
      </c>
      <c r="F6862" s="2" t="s">
        <v>46368</v>
      </c>
      <c r="G6862" s="2" t="s">
        <v>3905</v>
      </c>
      <c r="H6862" s="2">
        <v>7131496881</v>
      </c>
      <c r="I6862" s="2" t="s">
        <v>46369</v>
      </c>
      <c r="J6862" s="3" t="s">
        <v>46370</v>
      </c>
      <c r="K6862" s="4">
        <v>44319</v>
      </c>
      <c r="L6862" s="3" t="s">
        <v>18977</v>
      </c>
    </row>
    <row r="6863" spans="1:12" x14ac:dyDescent="0.2">
      <c r="A6863" s="1">
        <v>6862</v>
      </c>
      <c r="B6863" s="2" t="s">
        <v>46371</v>
      </c>
      <c r="C6863" s="2" t="s">
        <v>1417</v>
      </c>
      <c r="D6863" s="2" t="s">
        <v>16652</v>
      </c>
      <c r="E6863" s="2" t="s">
        <v>46372</v>
      </c>
      <c r="F6863" s="2" t="s">
        <v>46373</v>
      </c>
      <c r="G6863" s="2" t="s">
        <v>652</v>
      </c>
      <c r="H6863" s="2" t="s">
        <v>46374</v>
      </c>
      <c r="I6863" s="2" t="s">
        <v>46375</v>
      </c>
      <c r="J6863" s="3" t="s">
        <v>46376</v>
      </c>
      <c r="K6863" s="4">
        <v>44280</v>
      </c>
      <c r="L6863" s="3" t="s">
        <v>10058</v>
      </c>
    </row>
    <row r="6864" spans="1:12" x14ac:dyDescent="0.2">
      <c r="A6864" s="1">
        <v>6863</v>
      </c>
      <c r="B6864" s="2" t="s">
        <v>46377</v>
      </c>
      <c r="C6864" s="2" t="s">
        <v>4467</v>
      </c>
      <c r="D6864" s="2" t="s">
        <v>1360</v>
      </c>
      <c r="E6864" s="2" t="s">
        <v>46378</v>
      </c>
      <c r="F6864" s="2" t="s">
        <v>46379</v>
      </c>
      <c r="G6864" s="2" t="s">
        <v>181</v>
      </c>
      <c r="H6864" s="2" t="s">
        <v>46380</v>
      </c>
      <c r="I6864" s="2">
        <f>1-353-856-7100</f>
        <v>-8308</v>
      </c>
      <c r="J6864" s="3" t="s">
        <v>46381</v>
      </c>
      <c r="K6864" s="4">
        <v>44336</v>
      </c>
      <c r="L6864" s="3" t="s">
        <v>46382</v>
      </c>
    </row>
    <row r="6865" spans="1:12" x14ac:dyDescent="0.2">
      <c r="A6865" s="1">
        <v>6864</v>
      </c>
      <c r="B6865" s="2" t="s">
        <v>46383</v>
      </c>
      <c r="C6865" s="2" t="s">
        <v>5299</v>
      </c>
      <c r="D6865" s="2" t="s">
        <v>1434</v>
      </c>
      <c r="E6865" s="2" t="s">
        <v>46384</v>
      </c>
      <c r="F6865" s="2" t="s">
        <v>46385</v>
      </c>
      <c r="G6865" s="2" t="s">
        <v>2403</v>
      </c>
      <c r="H6865" s="2" t="s">
        <v>46386</v>
      </c>
      <c r="I6865" s="2" t="s">
        <v>46387</v>
      </c>
      <c r="J6865" s="3" t="s">
        <v>46388</v>
      </c>
      <c r="K6865" s="4">
        <v>44275</v>
      </c>
      <c r="L6865" s="3" t="s">
        <v>46389</v>
      </c>
    </row>
    <row r="6866" spans="1:12" x14ac:dyDescent="0.2">
      <c r="A6866" s="1">
        <v>6865</v>
      </c>
      <c r="B6866" s="2" t="s">
        <v>46390</v>
      </c>
      <c r="C6866" s="2" t="s">
        <v>19825</v>
      </c>
      <c r="D6866" s="2" t="s">
        <v>2752</v>
      </c>
      <c r="E6866" s="2" t="s">
        <v>46391</v>
      </c>
      <c r="F6866" s="2" t="s">
        <v>46392</v>
      </c>
      <c r="G6866" s="2" t="s">
        <v>6200</v>
      </c>
      <c r="H6866" s="2" t="s">
        <v>46393</v>
      </c>
      <c r="I6866" s="2" t="s">
        <v>46394</v>
      </c>
      <c r="J6866" s="3" t="s">
        <v>46395</v>
      </c>
      <c r="K6866" s="4">
        <v>43902</v>
      </c>
      <c r="L6866" s="3" t="s">
        <v>46396</v>
      </c>
    </row>
    <row r="6867" spans="1:12" x14ac:dyDescent="0.2">
      <c r="A6867" s="1">
        <v>6866</v>
      </c>
      <c r="B6867" s="2" t="s">
        <v>46397</v>
      </c>
      <c r="C6867" s="2" t="s">
        <v>11202</v>
      </c>
      <c r="D6867" s="2" t="s">
        <v>11371</v>
      </c>
      <c r="E6867" s="2" t="s">
        <v>46398</v>
      </c>
      <c r="F6867" s="2" t="s">
        <v>46399</v>
      </c>
      <c r="G6867" s="2" t="s">
        <v>1032</v>
      </c>
      <c r="H6867" s="2" t="s">
        <v>46400</v>
      </c>
      <c r="I6867" s="2">
        <f>1-934-526-6684</f>
        <v>-8143</v>
      </c>
      <c r="J6867" s="3" t="s">
        <v>46401</v>
      </c>
      <c r="K6867" s="4">
        <v>44117</v>
      </c>
      <c r="L6867" s="3" t="s">
        <v>46402</v>
      </c>
    </row>
    <row r="6868" spans="1:12" x14ac:dyDescent="0.2">
      <c r="A6868" s="1">
        <v>6867</v>
      </c>
      <c r="B6868" s="2" t="s">
        <v>46403</v>
      </c>
      <c r="C6868" s="2" t="s">
        <v>6852</v>
      </c>
      <c r="D6868" s="2" t="s">
        <v>3183</v>
      </c>
      <c r="E6868" s="2" t="s">
        <v>46404</v>
      </c>
      <c r="F6868" s="2" t="s">
        <v>46405</v>
      </c>
      <c r="G6868" s="2" t="s">
        <v>4507</v>
      </c>
      <c r="H6868" s="2" t="s">
        <v>46406</v>
      </c>
      <c r="I6868" s="2" t="s">
        <v>46407</v>
      </c>
      <c r="J6868" s="3" t="s">
        <v>46408</v>
      </c>
      <c r="K6868" s="4">
        <v>44510</v>
      </c>
      <c r="L6868" s="3" t="s">
        <v>46409</v>
      </c>
    </row>
    <row r="6869" spans="1:12" x14ac:dyDescent="0.2">
      <c r="A6869" s="1">
        <v>6868</v>
      </c>
      <c r="B6869" s="2" t="s">
        <v>46410</v>
      </c>
      <c r="C6869" s="2" t="s">
        <v>13896</v>
      </c>
      <c r="D6869" s="2" t="s">
        <v>1175</v>
      </c>
      <c r="E6869" s="2" t="s">
        <v>46411</v>
      </c>
      <c r="F6869" s="2" t="s">
        <v>46412</v>
      </c>
      <c r="G6869" s="2" t="s">
        <v>3679</v>
      </c>
      <c r="H6869" s="2" t="s">
        <v>46413</v>
      </c>
      <c r="I6869" s="2" t="s">
        <v>46414</v>
      </c>
      <c r="J6869" s="3" t="s">
        <v>46415</v>
      </c>
      <c r="K6869" s="4">
        <v>43960</v>
      </c>
      <c r="L6869" s="3" t="s">
        <v>46416</v>
      </c>
    </row>
    <row r="6870" spans="1:12" x14ac:dyDescent="0.2">
      <c r="A6870" s="1">
        <v>6869</v>
      </c>
      <c r="B6870" s="2" t="s">
        <v>46417</v>
      </c>
      <c r="C6870" s="2" t="s">
        <v>9383</v>
      </c>
      <c r="D6870" s="2" t="s">
        <v>26783</v>
      </c>
      <c r="E6870" s="2" t="s">
        <v>46418</v>
      </c>
      <c r="F6870" s="2" t="s">
        <v>46419</v>
      </c>
      <c r="G6870" s="2" t="s">
        <v>3396</v>
      </c>
      <c r="H6870" s="2" t="s">
        <v>46420</v>
      </c>
      <c r="I6870" s="2" t="s">
        <v>46421</v>
      </c>
      <c r="J6870" s="3" t="s">
        <v>46422</v>
      </c>
      <c r="K6870" s="4">
        <v>44563</v>
      </c>
      <c r="L6870" s="3" t="s">
        <v>46423</v>
      </c>
    </row>
    <row r="6871" spans="1:12" x14ac:dyDescent="0.2">
      <c r="A6871" s="1">
        <v>6870</v>
      </c>
      <c r="B6871" s="2" t="s">
        <v>46424</v>
      </c>
      <c r="C6871" s="2" t="s">
        <v>5759</v>
      </c>
      <c r="D6871" s="2" t="s">
        <v>2162</v>
      </c>
      <c r="E6871" s="2" t="s">
        <v>46425</v>
      </c>
      <c r="F6871" s="2" t="s">
        <v>46426</v>
      </c>
      <c r="G6871" s="2" t="s">
        <v>257</v>
      </c>
      <c r="H6871" s="2" t="s">
        <v>46427</v>
      </c>
      <c r="I6871" s="2" t="s">
        <v>46428</v>
      </c>
      <c r="J6871" s="3" t="s">
        <v>46429</v>
      </c>
      <c r="K6871" s="4">
        <v>44577</v>
      </c>
      <c r="L6871" s="3" t="s">
        <v>372</v>
      </c>
    </row>
    <row r="6872" spans="1:12" x14ac:dyDescent="0.2">
      <c r="A6872" s="1">
        <v>6871</v>
      </c>
      <c r="B6872" s="2" t="s">
        <v>46430</v>
      </c>
      <c r="C6872" s="2" t="s">
        <v>5274</v>
      </c>
      <c r="D6872" s="2" t="s">
        <v>614</v>
      </c>
      <c r="E6872" s="2" t="s">
        <v>46431</v>
      </c>
      <c r="F6872" s="2" t="s">
        <v>46432</v>
      </c>
      <c r="G6872" s="2" t="s">
        <v>501</v>
      </c>
      <c r="H6872" s="2" t="s">
        <v>46433</v>
      </c>
      <c r="I6872" s="2">
        <v>8389704988</v>
      </c>
      <c r="J6872" s="3" t="s">
        <v>46434</v>
      </c>
      <c r="K6872" s="4">
        <v>44336</v>
      </c>
      <c r="L6872" s="3" t="s">
        <v>46435</v>
      </c>
    </row>
    <row r="6873" spans="1:12" x14ac:dyDescent="0.2">
      <c r="A6873" s="1">
        <v>6872</v>
      </c>
      <c r="B6873" s="2" t="s">
        <v>46436</v>
      </c>
      <c r="C6873" s="2" t="s">
        <v>336</v>
      </c>
      <c r="D6873" s="2" t="s">
        <v>7129</v>
      </c>
      <c r="E6873" s="2" t="s">
        <v>15564</v>
      </c>
      <c r="F6873" s="2" t="s">
        <v>46437</v>
      </c>
      <c r="G6873" s="2" t="s">
        <v>54</v>
      </c>
      <c r="H6873" s="2" t="s">
        <v>46438</v>
      </c>
      <c r="I6873" s="2" t="s">
        <v>46439</v>
      </c>
      <c r="J6873" s="3" t="s">
        <v>46440</v>
      </c>
      <c r="K6873" s="4">
        <v>44075</v>
      </c>
      <c r="L6873" s="3" t="s">
        <v>46441</v>
      </c>
    </row>
    <row r="6874" spans="1:12" x14ac:dyDescent="0.2">
      <c r="A6874" s="1">
        <v>6873</v>
      </c>
      <c r="B6874" s="2" t="s">
        <v>46442</v>
      </c>
      <c r="C6874" s="2" t="s">
        <v>1127</v>
      </c>
      <c r="D6874" s="2" t="s">
        <v>3443</v>
      </c>
      <c r="E6874" s="2" t="s">
        <v>46443</v>
      </c>
      <c r="F6874" s="2" t="s">
        <v>46444</v>
      </c>
      <c r="G6874" s="2" t="s">
        <v>3832</v>
      </c>
      <c r="H6874" s="2" t="s">
        <v>46445</v>
      </c>
      <c r="I6874" s="2" t="s">
        <v>46446</v>
      </c>
      <c r="J6874" s="3" t="s">
        <v>46447</v>
      </c>
      <c r="K6874" s="4">
        <v>44314</v>
      </c>
      <c r="L6874" s="3" t="s">
        <v>46448</v>
      </c>
    </row>
    <row r="6875" spans="1:12" x14ac:dyDescent="0.2">
      <c r="A6875" s="1">
        <v>6874</v>
      </c>
      <c r="B6875" s="2" t="s">
        <v>46449</v>
      </c>
      <c r="C6875" s="2" t="s">
        <v>10140</v>
      </c>
      <c r="D6875" s="2" t="s">
        <v>10181</v>
      </c>
      <c r="E6875" s="2" t="s">
        <v>46450</v>
      </c>
      <c r="F6875" s="2" t="s">
        <v>46451</v>
      </c>
      <c r="G6875" s="2" t="s">
        <v>3116</v>
      </c>
      <c r="H6875" s="2" t="s">
        <v>46452</v>
      </c>
      <c r="I6875" s="2" t="s">
        <v>46453</v>
      </c>
      <c r="J6875" s="3" t="s">
        <v>46454</v>
      </c>
      <c r="K6875" s="4">
        <v>44421</v>
      </c>
      <c r="L6875" s="3" t="s">
        <v>39988</v>
      </c>
    </row>
    <row r="6876" spans="1:12" x14ac:dyDescent="0.2">
      <c r="A6876" s="1">
        <v>6875</v>
      </c>
      <c r="B6876" s="2" t="s">
        <v>46455</v>
      </c>
      <c r="C6876" s="2" t="s">
        <v>9089</v>
      </c>
      <c r="D6876" s="2" t="s">
        <v>196</v>
      </c>
      <c r="E6876" s="2" t="s">
        <v>46456</v>
      </c>
      <c r="F6876" s="2" t="s">
        <v>46457</v>
      </c>
      <c r="G6876" s="2" t="s">
        <v>447</v>
      </c>
      <c r="H6876" s="2">
        <v>5753169571</v>
      </c>
      <c r="I6876" s="2" t="s">
        <v>46458</v>
      </c>
      <c r="J6876" s="3" t="s">
        <v>46459</v>
      </c>
      <c r="K6876" s="4">
        <v>44509</v>
      </c>
      <c r="L6876" s="3" t="s">
        <v>46460</v>
      </c>
    </row>
    <row r="6877" spans="1:12" x14ac:dyDescent="0.2">
      <c r="A6877" s="1">
        <v>6876</v>
      </c>
      <c r="B6877" s="2" t="s">
        <v>46461</v>
      </c>
      <c r="C6877" s="2" t="s">
        <v>12641</v>
      </c>
      <c r="D6877" s="2" t="s">
        <v>11371</v>
      </c>
      <c r="E6877" s="2" t="s">
        <v>46462</v>
      </c>
      <c r="F6877" s="2" t="s">
        <v>46463</v>
      </c>
      <c r="G6877" s="2" t="s">
        <v>1239</v>
      </c>
      <c r="H6877" s="2" t="s">
        <v>46464</v>
      </c>
      <c r="I6877" s="2" t="s">
        <v>46465</v>
      </c>
      <c r="J6877" s="3" t="s">
        <v>46466</v>
      </c>
      <c r="K6877" s="4">
        <v>44298</v>
      </c>
      <c r="L6877" s="3" t="s">
        <v>46467</v>
      </c>
    </row>
    <row r="6878" spans="1:12" x14ac:dyDescent="0.2">
      <c r="A6878" s="1">
        <v>6877</v>
      </c>
      <c r="B6878" s="2" t="s">
        <v>46468</v>
      </c>
      <c r="C6878" s="2" t="s">
        <v>2724</v>
      </c>
      <c r="D6878" s="2" t="s">
        <v>7351</v>
      </c>
      <c r="E6878" s="2" t="s">
        <v>46469</v>
      </c>
      <c r="F6878" s="2" t="s">
        <v>46470</v>
      </c>
      <c r="G6878" s="2" t="s">
        <v>3271</v>
      </c>
      <c r="H6878" s="2" t="s">
        <v>46471</v>
      </c>
      <c r="I6878" s="2" t="s">
        <v>46472</v>
      </c>
      <c r="J6878" s="3" t="s">
        <v>46473</v>
      </c>
      <c r="K6878" s="4">
        <v>44016</v>
      </c>
      <c r="L6878" s="3" t="s">
        <v>20999</v>
      </c>
    </row>
    <row r="6879" spans="1:12" x14ac:dyDescent="0.2">
      <c r="A6879" s="1">
        <v>6878</v>
      </c>
      <c r="B6879" s="2" t="s">
        <v>46474</v>
      </c>
      <c r="C6879" s="2" t="s">
        <v>3029</v>
      </c>
      <c r="D6879" s="2" t="s">
        <v>37995</v>
      </c>
      <c r="E6879" s="2" t="s">
        <v>46475</v>
      </c>
      <c r="F6879" s="2" t="s">
        <v>46476</v>
      </c>
      <c r="G6879" s="2" t="s">
        <v>3524</v>
      </c>
      <c r="H6879" s="2" t="s">
        <v>46477</v>
      </c>
      <c r="I6879" s="2" t="s">
        <v>46478</v>
      </c>
      <c r="J6879" s="3" t="s">
        <v>46479</v>
      </c>
      <c r="K6879" s="4">
        <v>44522</v>
      </c>
      <c r="L6879" s="3" t="s">
        <v>46480</v>
      </c>
    </row>
    <row r="6880" spans="1:12" x14ac:dyDescent="0.2">
      <c r="A6880" s="1">
        <v>6879</v>
      </c>
      <c r="B6880" s="2" t="s">
        <v>46481</v>
      </c>
      <c r="C6880" s="2" t="s">
        <v>1136</v>
      </c>
      <c r="D6880" s="2" t="s">
        <v>51</v>
      </c>
      <c r="E6880" s="2" t="s">
        <v>46482</v>
      </c>
      <c r="F6880" s="2" t="s">
        <v>46483</v>
      </c>
      <c r="G6880" s="2" t="s">
        <v>467</v>
      </c>
      <c r="H6880" s="2" t="s">
        <v>46484</v>
      </c>
      <c r="I6880" s="2" t="s">
        <v>46485</v>
      </c>
      <c r="J6880" s="3" t="s">
        <v>46486</v>
      </c>
      <c r="K6880" s="4">
        <v>43975</v>
      </c>
      <c r="L6880" s="3" t="s">
        <v>46487</v>
      </c>
    </row>
    <row r="6881" spans="1:12" x14ac:dyDescent="0.2">
      <c r="A6881" s="1">
        <v>6880</v>
      </c>
      <c r="B6881" s="2" t="s">
        <v>46488</v>
      </c>
      <c r="C6881" s="2" t="s">
        <v>2942</v>
      </c>
      <c r="D6881" s="2" t="s">
        <v>10015</v>
      </c>
      <c r="E6881" s="2" t="s">
        <v>13575</v>
      </c>
      <c r="F6881" s="2" t="s">
        <v>46489</v>
      </c>
      <c r="G6881" s="2" t="s">
        <v>1544</v>
      </c>
      <c r="H6881" s="2" t="s">
        <v>46490</v>
      </c>
      <c r="I6881" s="2" t="s">
        <v>46491</v>
      </c>
      <c r="J6881" s="3" t="s">
        <v>46492</v>
      </c>
      <c r="K6881" s="4">
        <v>44262</v>
      </c>
      <c r="L6881" s="3" t="s">
        <v>46493</v>
      </c>
    </row>
    <row r="6882" spans="1:12" x14ac:dyDescent="0.2">
      <c r="A6882" s="1">
        <v>6881</v>
      </c>
      <c r="B6882" s="2" t="s">
        <v>46494</v>
      </c>
      <c r="C6882" s="2" t="s">
        <v>2383</v>
      </c>
      <c r="D6882" s="2" t="s">
        <v>7677</v>
      </c>
      <c r="E6882" s="2" t="s">
        <v>46495</v>
      </c>
      <c r="F6882" s="2" t="s">
        <v>46496</v>
      </c>
      <c r="G6882" s="2" t="s">
        <v>3649</v>
      </c>
      <c r="H6882" s="2" t="s">
        <v>46497</v>
      </c>
      <c r="I6882" s="2" t="s">
        <v>46498</v>
      </c>
      <c r="J6882" s="3" t="s">
        <v>46499</v>
      </c>
      <c r="K6882" s="4">
        <v>44533</v>
      </c>
      <c r="L6882" s="3" t="s">
        <v>46500</v>
      </c>
    </row>
    <row r="6883" spans="1:12" x14ac:dyDescent="0.2">
      <c r="A6883" s="1">
        <v>6882</v>
      </c>
      <c r="B6883" s="2" t="s">
        <v>46501</v>
      </c>
      <c r="C6883" s="2" t="s">
        <v>1245</v>
      </c>
      <c r="D6883" s="2" t="s">
        <v>5357</v>
      </c>
      <c r="E6883" s="2" t="s">
        <v>46502</v>
      </c>
      <c r="F6883" s="2" t="s">
        <v>46503</v>
      </c>
      <c r="G6883" s="2" t="s">
        <v>171</v>
      </c>
      <c r="H6883" s="2">
        <f>1-126-765-1506</f>
        <v>-2396</v>
      </c>
      <c r="I6883" s="2">
        <f>1-684-799-1765</f>
        <v>-3247</v>
      </c>
      <c r="J6883" s="3" t="s">
        <v>46504</v>
      </c>
      <c r="K6883" s="4">
        <v>43957</v>
      </c>
      <c r="L6883" s="3" t="s">
        <v>46505</v>
      </c>
    </row>
    <row r="6884" spans="1:12" x14ac:dyDescent="0.2">
      <c r="A6884" s="1">
        <v>6883</v>
      </c>
      <c r="B6884" s="2" t="s">
        <v>46506</v>
      </c>
      <c r="C6884" s="2" t="s">
        <v>1681</v>
      </c>
      <c r="D6884" s="2" t="s">
        <v>11385</v>
      </c>
      <c r="E6884" s="2" t="s">
        <v>46507</v>
      </c>
      <c r="F6884" s="2" t="s">
        <v>46508</v>
      </c>
      <c r="G6884" s="2" t="s">
        <v>4353</v>
      </c>
      <c r="H6884" s="2" t="s">
        <v>46509</v>
      </c>
      <c r="I6884" s="2" t="s">
        <v>46510</v>
      </c>
      <c r="J6884" s="3" t="s">
        <v>46511</v>
      </c>
      <c r="K6884" s="4">
        <v>44226</v>
      </c>
      <c r="L6884" s="3" t="s">
        <v>46512</v>
      </c>
    </row>
    <row r="6885" spans="1:12" x14ac:dyDescent="0.2">
      <c r="A6885" s="1">
        <v>6884</v>
      </c>
      <c r="B6885" s="2" t="s">
        <v>46513</v>
      </c>
      <c r="C6885" s="2" t="s">
        <v>1921</v>
      </c>
      <c r="D6885" s="2" t="s">
        <v>25017</v>
      </c>
      <c r="E6885" s="2" t="s">
        <v>46514</v>
      </c>
      <c r="F6885" s="2" t="s">
        <v>46515</v>
      </c>
      <c r="G6885" s="2" t="s">
        <v>11135</v>
      </c>
      <c r="H6885" s="2" t="s">
        <v>46516</v>
      </c>
      <c r="I6885" s="2" t="s">
        <v>46517</v>
      </c>
      <c r="J6885" s="3" t="s">
        <v>46518</v>
      </c>
      <c r="K6885" s="4">
        <v>44241</v>
      </c>
      <c r="L6885" s="3" t="s">
        <v>46519</v>
      </c>
    </row>
    <row r="6886" spans="1:12" x14ac:dyDescent="0.2">
      <c r="A6886" s="1">
        <v>6885</v>
      </c>
      <c r="B6886" s="2" t="s">
        <v>46520</v>
      </c>
      <c r="C6886" s="2" t="s">
        <v>6599</v>
      </c>
      <c r="D6886" s="2" t="s">
        <v>12036</v>
      </c>
      <c r="E6886" s="2" t="s">
        <v>46521</v>
      </c>
      <c r="F6886" s="2" t="s">
        <v>46522</v>
      </c>
      <c r="G6886" s="2" t="s">
        <v>520</v>
      </c>
      <c r="H6886" s="2" t="s">
        <v>46523</v>
      </c>
      <c r="I6886" s="2">
        <v>5503619284</v>
      </c>
      <c r="J6886" s="3" t="s">
        <v>46524</v>
      </c>
      <c r="K6886" s="4">
        <v>44342</v>
      </c>
      <c r="L6886" s="3" t="s">
        <v>46525</v>
      </c>
    </row>
    <row r="6887" spans="1:12" x14ac:dyDescent="0.2">
      <c r="A6887" s="1">
        <v>6886</v>
      </c>
      <c r="B6887" s="2" t="s">
        <v>46526</v>
      </c>
      <c r="C6887" s="2" t="s">
        <v>1485</v>
      </c>
      <c r="D6887" s="2" t="s">
        <v>46527</v>
      </c>
      <c r="E6887" s="2" t="s">
        <v>24248</v>
      </c>
      <c r="F6887" s="2" t="s">
        <v>46528</v>
      </c>
      <c r="G6887" s="2" t="s">
        <v>36</v>
      </c>
      <c r="H6887" s="2" t="s">
        <v>46529</v>
      </c>
      <c r="I6887" s="2" t="s">
        <v>46530</v>
      </c>
      <c r="J6887" s="3" t="s">
        <v>46531</v>
      </c>
      <c r="K6887" s="4">
        <v>44418</v>
      </c>
      <c r="L6887" s="3" t="s">
        <v>13074</v>
      </c>
    </row>
    <row r="6888" spans="1:12" x14ac:dyDescent="0.2">
      <c r="A6888" s="1">
        <v>6887</v>
      </c>
      <c r="B6888" s="2" t="s">
        <v>46532</v>
      </c>
      <c r="C6888" s="2" t="s">
        <v>2236</v>
      </c>
      <c r="D6888" s="2" t="s">
        <v>5669</v>
      </c>
      <c r="E6888" s="2" t="s">
        <v>31881</v>
      </c>
      <c r="F6888" s="2" t="s">
        <v>39385</v>
      </c>
      <c r="G6888" s="2" t="s">
        <v>7036</v>
      </c>
      <c r="H6888" s="2" t="s">
        <v>46533</v>
      </c>
      <c r="I6888" s="2" t="s">
        <v>46534</v>
      </c>
      <c r="J6888" s="3" t="s">
        <v>46535</v>
      </c>
      <c r="K6888" s="4">
        <v>44584</v>
      </c>
      <c r="L6888" s="3" t="s">
        <v>35913</v>
      </c>
    </row>
    <row r="6889" spans="1:12" x14ac:dyDescent="0.2">
      <c r="A6889" s="1">
        <v>6888</v>
      </c>
      <c r="B6889" s="2" t="s">
        <v>46536</v>
      </c>
      <c r="C6889" s="2" t="s">
        <v>233</v>
      </c>
      <c r="D6889" s="2" t="s">
        <v>347</v>
      </c>
      <c r="E6889" s="2" t="s">
        <v>46537</v>
      </c>
      <c r="F6889" s="2" t="s">
        <v>46538</v>
      </c>
      <c r="G6889" s="2" t="s">
        <v>7639</v>
      </c>
      <c r="H6889" s="2" t="s">
        <v>46539</v>
      </c>
      <c r="I6889" s="2" t="s">
        <v>46540</v>
      </c>
      <c r="J6889" s="3" t="s">
        <v>46541</v>
      </c>
      <c r="K6889" s="4">
        <v>44560</v>
      </c>
      <c r="L6889" s="3" t="s">
        <v>46542</v>
      </c>
    </row>
    <row r="6890" spans="1:12" x14ac:dyDescent="0.2">
      <c r="A6890" s="1">
        <v>6889</v>
      </c>
      <c r="B6890" s="2" t="s">
        <v>46543</v>
      </c>
      <c r="C6890" s="2" t="s">
        <v>13587</v>
      </c>
      <c r="D6890" s="2" t="s">
        <v>4878</v>
      </c>
      <c r="E6890" s="2" t="s">
        <v>46544</v>
      </c>
      <c r="F6890" s="2" t="s">
        <v>42446</v>
      </c>
      <c r="G6890" s="2" t="s">
        <v>1864</v>
      </c>
      <c r="H6890" s="2" t="s">
        <v>46545</v>
      </c>
      <c r="I6890" s="2" t="s">
        <v>46546</v>
      </c>
      <c r="J6890" s="3" t="s">
        <v>46547</v>
      </c>
      <c r="K6890" s="4">
        <v>44533</v>
      </c>
      <c r="L6890" s="3" t="s">
        <v>46548</v>
      </c>
    </row>
    <row r="6891" spans="1:12" x14ac:dyDescent="0.2">
      <c r="A6891" s="1">
        <v>6890</v>
      </c>
      <c r="B6891" s="2" t="s">
        <v>46549</v>
      </c>
      <c r="C6891" s="2" t="s">
        <v>8346</v>
      </c>
      <c r="D6891" s="2" t="s">
        <v>8853</v>
      </c>
      <c r="E6891" s="2" t="s">
        <v>46550</v>
      </c>
      <c r="F6891" s="2" t="s">
        <v>46551</v>
      </c>
      <c r="G6891" s="2" t="s">
        <v>1524</v>
      </c>
      <c r="H6891" s="2">
        <v>2101115458</v>
      </c>
      <c r="I6891" s="2" t="s">
        <v>46552</v>
      </c>
      <c r="J6891" s="3" t="s">
        <v>46553</v>
      </c>
      <c r="K6891" s="4">
        <v>44168</v>
      </c>
      <c r="L6891" s="3" t="s">
        <v>41213</v>
      </c>
    </row>
    <row r="6892" spans="1:12" x14ac:dyDescent="0.2">
      <c r="A6892" s="1">
        <v>6891</v>
      </c>
      <c r="B6892" s="2" t="s">
        <v>46554</v>
      </c>
      <c r="C6892" s="2" t="s">
        <v>7945</v>
      </c>
      <c r="D6892" s="2" t="s">
        <v>5358</v>
      </c>
      <c r="E6892" s="2" t="s">
        <v>46555</v>
      </c>
      <c r="F6892" s="2" t="s">
        <v>46556</v>
      </c>
      <c r="G6892" s="2" t="s">
        <v>6294</v>
      </c>
      <c r="H6892" s="2" t="s">
        <v>46557</v>
      </c>
      <c r="I6892" s="2" t="s">
        <v>46558</v>
      </c>
      <c r="J6892" s="3" t="s">
        <v>46559</v>
      </c>
      <c r="K6892" s="4">
        <v>44436</v>
      </c>
      <c r="L6892" s="3" t="s">
        <v>46560</v>
      </c>
    </row>
    <row r="6893" spans="1:12" x14ac:dyDescent="0.2">
      <c r="A6893" s="1">
        <v>6892</v>
      </c>
      <c r="B6893" s="2" t="s">
        <v>46561</v>
      </c>
      <c r="C6893" s="2" t="s">
        <v>4654</v>
      </c>
      <c r="D6893" s="2" t="s">
        <v>3855</v>
      </c>
      <c r="E6893" s="2" t="s">
        <v>25003</v>
      </c>
      <c r="F6893" s="2" t="s">
        <v>46562</v>
      </c>
      <c r="G6893" s="2" t="s">
        <v>11135</v>
      </c>
      <c r="H6893" s="2" t="s">
        <v>46563</v>
      </c>
      <c r="I6893" s="2" t="s">
        <v>46564</v>
      </c>
      <c r="J6893" s="3" t="s">
        <v>46565</v>
      </c>
      <c r="K6893" s="4">
        <v>44469</v>
      </c>
      <c r="L6893" s="3" t="s">
        <v>46566</v>
      </c>
    </row>
    <row r="6894" spans="1:12" x14ac:dyDescent="0.2">
      <c r="A6894" s="1">
        <v>6893</v>
      </c>
      <c r="B6894" s="2" t="s">
        <v>46567</v>
      </c>
      <c r="C6894" s="2" t="s">
        <v>6238</v>
      </c>
      <c r="D6894" s="2" t="s">
        <v>140</v>
      </c>
      <c r="E6894" s="2" t="s">
        <v>46568</v>
      </c>
      <c r="F6894" s="2" t="s">
        <v>25640</v>
      </c>
      <c r="G6894" s="2" t="s">
        <v>1801</v>
      </c>
      <c r="H6894" s="2" t="s">
        <v>46569</v>
      </c>
      <c r="I6894" s="2" t="s">
        <v>46570</v>
      </c>
      <c r="J6894" s="3" t="s">
        <v>46571</v>
      </c>
      <c r="K6894" s="4">
        <v>44463</v>
      </c>
      <c r="L6894" s="3" t="s">
        <v>24514</v>
      </c>
    </row>
    <row r="6895" spans="1:12" x14ac:dyDescent="0.2">
      <c r="A6895" s="1">
        <v>6894</v>
      </c>
      <c r="B6895" s="2" t="s">
        <v>46572</v>
      </c>
      <c r="C6895" s="2" t="s">
        <v>61</v>
      </c>
      <c r="D6895" s="2" t="s">
        <v>78</v>
      </c>
      <c r="E6895" s="2" t="s">
        <v>46573</v>
      </c>
      <c r="F6895" s="2" t="s">
        <v>46574</v>
      </c>
      <c r="G6895" s="2" t="s">
        <v>1158</v>
      </c>
      <c r="H6895" s="2" t="s">
        <v>46575</v>
      </c>
      <c r="I6895" s="2" t="s">
        <v>46576</v>
      </c>
      <c r="J6895" s="3" t="s">
        <v>46577</v>
      </c>
      <c r="K6895" s="4">
        <v>43881</v>
      </c>
      <c r="L6895" s="3" t="s">
        <v>46578</v>
      </c>
    </row>
    <row r="6896" spans="1:12" x14ac:dyDescent="0.2">
      <c r="A6896" s="1">
        <v>6895</v>
      </c>
      <c r="B6896" s="2" t="s">
        <v>46579</v>
      </c>
      <c r="C6896" s="2" t="s">
        <v>585</v>
      </c>
      <c r="D6896" s="2" t="s">
        <v>15278</v>
      </c>
      <c r="E6896" s="2" t="s">
        <v>46580</v>
      </c>
      <c r="F6896" s="2" t="s">
        <v>46581</v>
      </c>
      <c r="G6896" s="2" t="s">
        <v>200</v>
      </c>
      <c r="H6896" s="2" t="s">
        <v>46582</v>
      </c>
      <c r="I6896" s="2" t="s">
        <v>46583</v>
      </c>
      <c r="J6896" s="3" t="s">
        <v>46584</v>
      </c>
      <c r="K6896" s="4">
        <v>44371</v>
      </c>
      <c r="L6896" s="3" t="s">
        <v>990</v>
      </c>
    </row>
    <row r="6897" spans="1:12" x14ac:dyDescent="0.2">
      <c r="A6897" s="1">
        <v>6896</v>
      </c>
      <c r="B6897" s="2" t="s">
        <v>46585</v>
      </c>
      <c r="C6897" s="2" t="s">
        <v>4163</v>
      </c>
      <c r="D6897" s="2" t="s">
        <v>6118</v>
      </c>
      <c r="E6897" s="2" t="s">
        <v>1700</v>
      </c>
      <c r="F6897" s="2" t="s">
        <v>14128</v>
      </c>
      <c r="G6897" s="2" t="s">
        <v>957</v>
      </c>
      <c r="H6897" s="2" t="s">
        <v>46586</v>
      </c>
      <c r="I6897" s="2" t="s">
        <v>46587</v>
      </c>
      <c r="J6897" s="3" t="s">
        <v>46588</v>
      </c>
      <c r="K6897" s="4">
        <v>44431</v>
      </c>
      <c r="L6897" s="3" t="s">
        <v>46589</v>
      </c>
    </row>
    <row r="6898" spans="1:12" x14ac:dyDescent="0.2">
      <c r="A6898" s="1">
        <v>6897</v>
      </c>
      <c r="B6898" s="2" t="s">
        <v>46590</v>
      </c>
      <c r="C6898" s="2" t="s">
        <v>2865</v>
      </c>
      <c r="D6898" s="2" t="s">
        <v>1085</v>
      </c>
      <c r="E6898" s="2" t="s">
        <v>46591</v>
      </c>
      <c r="F6898" s="2" t="s">
        <v>46592</v>
      </c>
      <c r="G6898" s="2" t="s">
        <v>3561</v>
      </c>
      <c r="H6898" s="2" t="s">
        <v>46593</v>
      </c>
      <c r="I6898" s="2" t="s">
        <v>46594</v>
      </c>
      <c r="J6898" s="3" t="s">
        <v>46595</v>
      </c>
      <c r="K6898" s="4">
        <v>44284</v>
      </c>
      <c r="L6898" s="3" t="s">
        <v>46596</v>
      </c>
    </row>
    <row r="6899" spans="1:12" x14ac:dyDescent="0.2">
      <c r="A6899" s="1">
        <v>6898</v>
      </c>
      <c r="B6899" s="2" t="s">
        <v>46597</v>
      </c>
      <c r="C6899" s="2" t="s">
        <v>5936</v>
      </c>
      <c r="D6899" s="2" t="s">
        <v>4097</v>
      </c>
      <c r="E6899" s="2" t="s">
        <v>46598</v>
      </c>
      <c r="F6899" s="2" t="s">
        <v>46599</v>
      </c>
      <c r="G6899" s="2" t="s">
        <v>3729</v>
      </c>
      <c r="H6899" s="2" t="s">
        <v>46600</v>
      </c>
      <c r="I6899" s="2" t="s">
        <v>46601</v>
      </c>
      <c r="J6899" s="3" t="s">
        <v>46602</v>
      </c>
      <c r="K6899" s="4">
        <v>44627</v>
      </c>
      <c r="L6899" s="3" t="s">
        <v>46603</v>
      </c>
    </row>
    <row r="6900" spans="1:12" x14ac:dyDescent="0.2">
      <c r="A6900" s="1">
        <v>6899</v>
      </c>
      <c r="B6900" s="2" t="s">
        <v>46604</v>
      </c>
      <c r="C6900" s="2" t="s">
        <v>1485</v>
      </c>
      <c r="D6900" s="2" t="s">
        <v>22378</v>
      </c>
      <c r="E6900" s="2" t="s">
        <v>46605</v>
      </c>
      <c r="F6900" s="2" t="s">
        <v>46606</v>
      </c>
      <c r="G6900" s="2" t="s">
        <v>7850</v>
      </c>
      <c r="H6900" s="2" t="s">
        <v>46607</v>
      </c>
      <c r="I6900" s="2" t="s">
        <v>46608</v>
      </c>
      <c r="J6900" s="3" t="s">
        <v>46609</v>
      </c>
      <c r="K6900" s="4">
        <v>44510</v>
      </c>
      <c r="L6900" s="3" t="s">
        <v>46610</v>
      </c>
    </row>
    <row r="6901" spans="1:12" x14ac:dyDescent="0.2">
      <c r="A6901" s="1">
        <v>6900</v>
      </c>
      <c r="B6901" s="2" t="s">
        <v>46611</v>
      </c>
      <c r="C6901" s="2" t="s">
        <v>944</v>
      </c>
      <c r="D6901" s="2" t="s">
        <v>3140</v>
      </c>
      <c r="E6901" s="2" t="s">
        <v>46612</v>
      </c>
      <c r="F6901" s="2" t="s">
        <v>46613</v>
      </c>
      <c r="G6901" s="2" t="s">
        <v>1050</v>
      </c>
      <c r="H6901" s="2" t="s">
        <v>46614</v>
      </c>
      <c r="I6901" s="2">
        <v>3431770622</v>
      </c>
      <c r="J6901" s="3" t="s">
        <v>46615</v>
      </c>
      <c r="K6901" s="4">
        <v>44087</v>
      </c>
      <c r="L6901" s="3" t="s">
        <v>46616</v>
      </c>
    </row>
    <row r="6902" spans="1:12" x14ac:dyDescent="0.2">
      <c r="A6902" s="1">
        <v>6901</v>
      </c>
      <c r="B6902" s="2" t="s">
        <v>46617</v>
      </c>
      <c r="C6902" s="2" t="s">
        <v>40</v>
      </c>
      <c r="D6902" s="2" t="s">
        <v>9443</v>
      </c>
      <c r="E6902" s="2" t="s">
        <v>46618</v>
      </c>
      <c r="F6902" s="2" t="s">
        <v>46619</v>
      </c>
      <c r="G6902" s="2" t="s">
        <v>3640</v>
      </c>
      <c r="H6902" s="2" t="s">
        <v>46620</v>
      </c>
      <c r="I6902" s="2">
        <v>9608013336</v>
      </c>
      <c r="J6902" s="3" t="s">
        <v>46621</v>
      </c>
      <c r="K6902" s="4">
        <v>44291</v>
      </c>
      <c r="L6902" s="3" t="s">
        <v>46622</v>
      </c>
    </row>
    <row r="6903" spans="1:12" x14ac:dyDescent="0.2">
      <c r="A6903" s="1">
        <v>6902</v>
      </c>
      <c r="B6903" s="2" t="s">
        <v>46623</v>
      </c>
      <c r="C6903" s="2" t="s">
        <v>7917</v>
      </c>
      <c r="D6903" s="2" t="s">
        <v>2659</v>
      </c>
      <c r="E6903" s="2" t="s">
        <v>46624</v>
      </c>
      <c r="F6903" s="2" t="s">
        <v>46625</v>
      </c>
      <c r="G6903" s="2" t="s">
        <v>3640</v>
      </c>
      <c r="H6903" s="2" t="s">
        <v>46626</v>
      </c>
      <c r="I6903" s="2">
        <v>1194644018</v>
      </c>
      <c r="J6903" s="3" t="s">
        <v>46627</v>
      </c>
      <c r="K6903" s="4">
        <v>44121</v>
      </c>
      <c r="L6903" s="3" t="s">
        <v>5962</v>
      </c>
    </row>
    <row r="6904" spans="1:12" x14ac:dyDescent="0.2">
      <c r="A6904" s="1">
        <v>6903</v>
      </c>
      <c r="B6904" s="2" t="s">
        <v>46628</v>
      </c>
      <c r="C6904" s="2" t="s">
        <v>7167</v>
      </c>
      <c r="D6904" s="2" t="s">
        <v>16071</v>
      </c>
      <c r="E6904" s="2" t="s">
        <v>46629</v>
      </c>
      <c r="F6904" s="2" t="s">
        <v>46630</v>
      </c>
      <c r="G6904" s="2" t="s">
        <v>2255</v>
      </c>
      <c r="H6904" s="2" t="s">
        <v>46631</v>
      </c>
      <c r="I6904" s="2" t="s">
        <v>46632</v>
      </c>
      <c r="J6904" s="3" t="s">
        <v>46633</v>
      </c>
      <c r="K6904" s="4">
        <v>44302</v>
      </c>
      <c r="L6904" s="3" t="s">
        <v>46634</v>
      </c>
    </row>
    <row r="6905" spans="1:12" x14ac:dyDescent="0.2">
      <c r="A6905" s="1">
        <v>6904</v>
      </c>
      <c r="B6905" s="2" t="s">
        <v>46635</v>
      </c>
      <c r="C6905" s="2" t="s">
        <v>4837</v>
      </c>
      <c r="D6905" s="2" t="s">
        <v>489</v>
      </c>
      <c r="E6905" s="2" t="s">
        <v>46636</v>
      </c>
      <c r="F6905" s="2" t="s">
        <v>15386</v>
      </c>
      <c r="G6905" s="2" t="s">
        <v>2487</v>
      </c>
      <c r="H6905" s="2" t="s">
        <v>46637</v>
      </c>
      <c r="I6905" s="2">
        <v>4616622347</v>
      </c>
      <c r="J6905" s="3" t="s">
        <v>46638</v>
      </c>
      <c r="K6905" s="4">
        <v>43941</v>
      </c>
      <c r="L6905" s="3" t="s">
        <v>46639</v>
      </c>
    </row>
    <row r="6906" spans="1:12" x14ac:dyDescent="0.2">
      <c r="A6906" s="1">
        <v>6905</v>
      </c>
      <c r="B6906" s="2" t="s">
        <v>46640</v>
      </c>
      <c r="C6906" s="2" t="s">
        <v>7070</v>
      </c>
      <c r="D6906" s="2" t="s">
        <v>1818</v>
      </c>
      <c r="E6906" s="2" t="s">
        <v>46641</v>
      </c>
      <c r="F6906" s="2" t="s">
        <v>46642</v>
      </c>
      <c r="G6906" s="2" t="s">
        <v>560</v>
      </c>
      <c r="H6906" s="2" t="s">
        <v>46643</v>
      </c>
      <c r="I6906" s="2" t="s">
        <v>46644</v>
      </c>
      <c r="J6906" s="3" t="s">
        <v>46645</v>
      </c>
      <c r="K6906" s="4">
        <v>44377</v>
      </c>
      <c r="L6906" s="3" t="s">
        <v>46646</v>
      </c>
    </row>
    <row r="6907" spans="1:12" x14ac:dyDescent="0.2">
      <c r="A6907" s="1">
        <v>6906</v>
      </c>
      <c r="B6907" s="2" t="s">
        <v>46647</v>
      </c>
      <c r="C6907" s="2" t="s">
        <v>631</v>
      </c>
      <c r="D6907" s="2" t="s">
        <v>14377</v>
      </c>
      <c r="E6907" s="2" t="s">
        <v>46648</v>
      </c>
      <c r="F6907" s="2" t="s">
        <v>46649</v>
      </c>
      <c r="G6907" s="2" t="s">
        <v>4778</v>
      </c>
      <c r="H6907" s="2" t="s">
        <v>46650</v>
      </c>
      <c r="I6907" s="2" t="s">
        <v>46651</v>
      </c>
      <c r="J6907" s="3" t="s">
        <v>46652</v>
      </c>
      <c r="K6907" s="4">
        <v>44148</v>
      </c>
      <c r="L6907" s="3" t="s">
        <v>22258</v>
      </c>
    </row>
    <row r="6908" spans="1:12" x14ac:dyDescent="0.2">
      <c r="A6908" s="1">
        <v>6907</v>
      </c>
      <c r="B6908" s="2" t="s">
        <v>46653</v>
      </c>
      <c r="C6908" s="2" t="s">
        <v>917</v>
      </c>
      <c r="D6908" s="2" t="s">
        <v>8304</v>
      </c>
      <c r="E6908" s="2" t="s">
        <v>46654</v>
      </c>
      <c r="F6908" s="2" t="s">
        <v>46655</v>
      </c>
      <c r="G6908" s="2" t="s">
        <v>966</v>
      </c>
      <c r="H6908" s="2" t="s">
        <v>46656</v>
      </c>
      <c r="I6908" s="2">
        <v>7570955492</v>
      </c>
      <c r="J6908" s="3" t="s">
        <v>46657</v>
      </c>
      <c r="K6908" s="4">
        <v>44377</v>
      </c>
      <c r="L6908" s="3" t="s">
        <v>46658</v>
      </c>
    </row>
    <row r="6909" spans="1:12" x14ac:dyDescent="0.2">
      <c r="A6909" s="1">
        <v>6908</v>
      </c>
      <c r="B6909" s="2" t="s">
        <v>46659</v>
      </c>
      <c r="C6909" s="2" t="s">
        <v>2554</v>
      </c>
      <c r="D6909" s="2" t="s">
        <v>17567</v>
      </c>
      <c r="E6909" s="2" t="s">
        <v>46660</v>
      </c>
      <c r="F6909" s="2" t="s">
        <v>46661</v>
      </c>
      <c r="G6909" s="2" t="s">
        <v>1925</v>
      </c>
      <c r="H6909" s="2" t="s">
        <v>46662</v>
      </c>
      <c r="I6909" s="2" t="s">
        <v>46663</v>
      </c>
      <c r="J6909" s="3" t="s">
        <v>46664</v>
      </c>
      <c r="K6909" s="4">
        <v>44562</v>
      </c>
      <c r="L6909" s="3" t="s">
        <v>46665</v>
      </c>
    </row>
    <row r="6910" spans="1:12" x14ac:dyDescent="0.2">
      <c r="A6910" s="1">
        <v>6909</v>
      </c>
      <c r="B6910" s="2" t="s">
        <v>46666</v>
      </c>
      <c r="C6910" s="2" t="s">
        <v>4528</v>
      </c>
      <c r="D6910" s="2" t="s">
        <v>20957</v>
      </c>
      <c r="E6910" s="2" t="s">
        <v>46667</v>
      </c>
      <c r="F6910" s="2" t="s">
        <v>46668</v>
      </c>
      <c r="G6910" s="2" t="s">
        <v>7639</v>
      </c>
      <c r="H6910" s="2" t="s">
        <v>46669</v>
      </c>
      <c r="I6910" s="2" t="s">
        <v>46670</v>
      </c>
      <c r="J6910" s="3" t="s">
        <v>46671</v>
      </c>
      <c r="K6910" s="4">
        <v>44551</v>
      </c>
      <c r="L6910" s="3" t="s">
        <v>744</v>
      </c>
    </row>
    <row r="6911" spans="1:12" x14ac:dyDescent="0.2">
      <c r="A6911" s="1">
        <v>6910</v>
      </c>
      <c r="B6911" s="2" t="s">
        <v>46672</v>
      </c>
      <c r="C6911" s="2" t="s">
        <v>32</v>
      </c>
      <c r="D6911" s="2" t="s">
        <v>10160</v>
      </c>
      <c r="E6911" s="2" t="s">
        <v>46673</v>
      </c>
      <c r="F6911" s="2" t="s">
        <v>46674</v>
      </c>
      <c r="G6911" s="2" t="s">
        <v>996</v>
      </c>
      <c r="H6911" s="2" t="s">
        <v>46675</v>
      </c>
      <c r="I6911" s="2" t="s">
        <v>46676</v>
      </c>
      <c r="J6911" s="3" t="s">
        <v>46677</v>
      </c>
      <c r="K6911" s="4">
        <v>43909</v>
      </c>
      <c r="L6911" s="3" t="s">
        <v>46678</v>
      </c>
    </row>
    <row r="6912" spans="1:12" x14ac:dyDescent="0.2">
      <c r="A6912" s="1">
        <v>6911</v>
      </c>
      <c r="B6912" s="2" t="s">
        <v>46679</v>
      </c>
      <c r="C6912" s="2" t="s">
        <v>19811</v>
      </c>
      <c r="D6912" s="2" t="s">
        <v>1047</v>
      </c>
      <c r="E6912" s="2" t="s">
        <v>46680</v>
      </c>
      <c r="F6912" s="2" t="s">
        <v>46681</v>
      </c>
      <c r="G6912" s="2" t="s">
        <v>6200</v>
      </c>
      <c r="H6912" s="2" t="s">
        <v>46682</v>
      </c>
      <c r="I6912" s="2" t="s">
        <v>46683</v>
      </c>
      <c r="J6912" s="3" t="s">
        <v>46684</v>
      </c>
      <c r="K6912" s="4">
        <v>44181</v>
      </c>
      <c r="L6912" s="3" t="s">
        <v>46685</v>
      </c>
    </row>
    <row r="6913" spans="1:12" x14ac:dyDescent="0.2">
      <c r="A6913" s="1">
        <v>6912</v>
      </c>
      <c r="B6913" s="2" t="s">
        <v>46686</v>
      </c>
      <c r="C6913" s="2" t="s">
        <v>8586</v>
      </c>
      <c r="D6913" s="2" t="s">
        <v>254</v>
      </c>
      <c r="E6913" s="2" t="s">
        <v>32015</v>
      </c>
      <c r="F6913" s="2" t="s">
        <v>46687</v>
      </c>
      <c r="G6913" s="2" t="s">
        <v>3905</v>
      </c>
      <c r="H6913" s="2" t="s">
        <v>46688</v>
      </c>
      <c r="I6913" s="2" t="s">
        <v>46689</v>
      </c>
      <c r="J6913" s="3" t="s">
        <v>46690</v>
      </c>
      <c r="K6913" s="4">
        <v>43964</v>
      </c>
      <c r="L6913" s="3" t="s">
        <v>46691</v>
      </c>
    </row>
    <row r="6914" spans="1:12" x14ac:dyDescent="0.2">
      <c r="A6914" s="1">
        <v>6913</v>
      </c>
      <c r="B6914" s="2" t="s">
        <v>46692</v>
      </c>
      <c r="C6914" s="2" t="s">
        <v>1101</v>
      </c>
      <c r="D6914" s="2" t="s">
        <v>12839</v>
      </c>
      <c r="E6914" s="2" t="s">
        <v>46693</v>
      </c>
      <c r="F6914" s="2" t="s">
        <v>46694</v>
      </c>
      <c r="G6914" s="2" t="s">
        <v>4335</v>
      </c>
      <c r="H6914" s="2" t="s">
        <v>46695</v>
      </c>
      <c r="I6914" s="2">
        <v>8842231926</v>
      </c>
      <c r="J6914" s="3" t="s">
        <v>46696</v>
      </c>
      <c r="K6914" s="4">
        <v>44206</v>
      </c>
      <c r="L6914" s="3" t="s">
        <v>6529</v>
      </c>
    </row>
    <row r="6915" spans="1:12" x14ac:dyDescent="0.2">
      <c r="A6915" s="1">
        <v>6914</v>
      </c>
      <c r="B6915" s="2" t="s">
        <v>46697</v>
      </c>
      <c r="C6915" s="2" t="s">
        <v>11089</v>
      </c>
      <c r="D6915" s="2" t="s">
        <v>2102</v>
      </c>
      <c r="E6915" s="2" t="s">
        <v>46698</v>
      </c>
      <c r="F6915" s="2" t="s">
        <v>24286</v>
      </c>
      <c r="G6915" s="2" t="s">
        <v>589</v>
      </c>
      <c r="H6915" s="2" t="s">
        <v>46699</v>
      </c>
      <c r="I6915" s="2" t="s">
        <v>46700</v>
      </c>
      <c r="J6915" s="3" t="s">
        <v>46701</v>
      </c>
      <c r="K6915" s="4">
        <v>44638</v>
      </c>
      <c r="L6915" s="3" t="s">
        <v>46702</v>
      </c>
    </row>
    <row r="6916" spans="1:12" x14ac:dyDescent="0.2">
      <c r="A6916" s="1">
        <v>6915</v>
      </c>
      <c r="B6916" s="2" t="s">
        <v>46703</v>
      </c>
      <c r="C6916" s="2" t="s">
        <v>8004</v>
      </c>
      <c r="D6916" s="2" t="s">
        <v>720</v>
      </c>
      <c r="E6916" s="2" t="s">
        <v>46704</v>
      </c>
      <c r="F6916" s="2" t="s">
        <v>46705</v>
      </c>
      <c r="G6916" s="2" t="s">
        <v>2728</v>
      </c>
      <c r="H6916" s="2" t="s">
        <v>46706</v>
      </c>
      <c r="I6916" s="2" t="s">
        <v>46707</v>
      </c>
      <c r="J6916" s="3" t="s">
        <v>46708</v>
      </c>
      <c r="K6916" s="4">
        <v>44031</v>
      </c>
      <c r="L6916" s="3" t="s">
        <v>46709</v>
      </c>
    </row>
    <row r="6917" spans="1:12" x14ac:dyDescent="0.2">
      <c r="A6917" s="1">
        <v>6916</v>
      </c>
      <c r="B6917" s="2" t="s">
        <v>46710</v>
      </c>
      <c r="C6917" s="2" t="s">
        <v>8535</v>
      </c>
      <c r="D6917" s="2" t="s">
        <v>2124</v>
      </c>
      <c r="E6917" s="2" t="s">
        <v>46711</v>
      </c>
      <c r="F6917" s="2" t="s">
        <v>46712</v>
      </c>
      <c r="G6917" s="2" t="s">
        <v>7345</v>
      </c>
      <c r="H6917" s="2" t="s">
        <v>46713</v>
      </c>
      <c r="I6917" s="2">
        <v>1840667797</v>
      </c>
      <c r="J6917" s="3" t="s">
        <v>46714</v>
      </c>
      <c r="K6917" s="4">
        <v>44618</v>
      </c>
      <c r="L6917" s="3" t="s">
        <v>46715</v>
      </c>
    </row>
    <row r="6918" spans="1:12" x14ac:dyDescent="0.2">
      <c r="A6918" s="1">
        <v>6917</v>
      </c>
      <c r="B6918" s="2" t="s">
        <v>46716</v>
      </c>
      <c r="C6918" s="2" t="s">
        <v>12641</v>
      </c>
      <c r="D6918" s="2" t="s">
        <v>6418</v>
      </c>
      <c r="E6918" s="2" t="s">
        <v>46717</v>
      </c>
      <c r="F6918" s="2" t="s">
        <v>46718</v>
      </c>
      <c r="G6918" s="2" t="s">
        <v>4267</v>
      </c>
      <c r="H6918" s="2">
        <f>1-520-81-3843</f>
        <v>-4443</v>
      </c>
      <c r="I6918" s="2">
        <v>9210233722</v>
      </c>
      <c r="J6918" s="3" t="s">
        <v>46719</v>
      </c>
      <c r="K6918" s="4">
        <v>43976</v>
      </c>
      <c r="L6918" s="3" t="s">
        <v>46720</v>
      </c>
    </row>
    <row r="6919" spans="1:12" x14ac:dyDescent="0.2">
      <c r="A6919" s="1">
        <v>6918</v>
      </c>
      <c r="B6919" s="2" t="s">
        <v>46721</v>
      </c>
      <c r="C6919" s="2" t="s">
        <v>8058</v>
      </c>
      <c r="D6919" s="2" t="s">
        <v>776</v>
      </c>
      <c r="E6919" s="2" t="s">
        <v>38826</v>
      </c>
      <c r="F6919" s="2" t="s">
        <v>46722</v>
      </c>
      <c r="G6919" s="2" t="s">
        <v>1239</v>
      </c>
      <c r="H6919" s="2" t="s">
        <v>46723</v>
      </c>
      <c r="I6919" s="2" t="s">
        <v>46724</v>
      </c>
      <c r="J6919" s="3" t="s">
        <v>46725</v>
      </c>
      <c r="K6919" s="4">
        <v>44106</v>
      </c>
      <c r="L6919" s="3" t="s">
        <v>46726</v>
      </c>
    </row>
    <row r="6920" spans="1:12" x14ac:dyDescent="0.2">
      <c r="A6920" s="1">
        <v>6919</v>
      </c>
      <c r="B6920" s="2" t="s">
        <v>46727</v>
      </c>
      <c r="C6920" s="2" t="s">
        <v>2213</v>
      </c>
      <c r="D6920" s="2" t="s">
        <v>870</v>
      </c>
      <c r="E6920" s="2" t="s">
        <v>46728</v>
      </c>
      <c r="F6920" s="2" t="s">
        <v>29753</v>
      </c>
      <c r="G6920" s="2" t="s">
        <v>3808</v>
      </c>
      <c r="H6920" s="2" t="s">
        <v>46729</v>
      </c>
      <c r="I6920" s="2" t="s">
        <v>46730</v>
      </c>
      <c r="J6920" s="3" t="s">
        <v>46731</v>
      </c>
      <c r="K6920" s="4">
        <v>43928</v>
      </c>
      <c r="L6920" s="3" t="s">
        <v>38786</v>
      </c>
    </row>
    <row r="6921" spans="1:12" x14ac:dyDescent="0.2">
      <c r="A6921" s="1">
        <v>6920</v>
      </c>
      <c r="B6921" s="2" t="s">
        <v>46732</v>
      </c>
      <c r="C6921" s="2" t="s">
        <v>1662</v>
      </c>
      <c r="D6921" s="2" t="s">
        <v>5775</v>
      </c>
      <c r="E6921" s="2" t="s">
        <v>46733</v>
      </c>
      <c r="F6921" s="2" t="s">
        <v>46734</v>
      </c>
      <c r="G6921" s="2" t="s">
        <v>2191</v>
      </c>
      <c r="H6921" s="2" t="s">
        <v>46735</v>
      </c>
      <c r="I6921" s="2" t="s">
        <v>46736</v>
      </c>
      <c r="J6921" s="3" t="s">
        <v>46737</v>
      </c>
      <c r="K6921" s="4">
        <v>44035</v>
      </c>
      <c r="L6921" s="3" t="s">
        <v>46738</v>
      </c>
    </row>
    <row r="6922" spans="1:12" x14ac:dyDescent="0.2">
      <c r="A6922" s="1">
        <v>6921</v>
      </c>
      <c r="B6922" s="2" t="s">
        <v>46739</v>
      </c>
      <c r="C6922" s="2" t="s">
        <v>40</v>
      </c>
      <c r="D6922" s="2" t="s">
        <v>29751</v>
      </c>
      <c r="E6922" s="2" t="s">
        <v>16665</v>
      </c>
      <c r="F6922" s="2" t="s">
        <v>46740</v>
      </c>
      <c r="G6922" s="2" t="s">
        <v>419</v>
      </c>
      <c r="H6922" s="2" t="s">
        <v>46741</v>
      </c>
      <c r="I6922" s="2" t="s">
        <v>46742</v>
      </c>
      <c r="J6922" s="3" t="s">
        <v>46743</v>
      </c>
      <c r="K6922" s="4">
        <v>44127</v>
      </c>
      <c r="L6922" s="3" t="s">
        <v>46744</v>
      </c>
    </row>
    <row r="6923" spans="1:12" x14ac:dyDescent="0.2">
      <c r="A6923" s="1">
        <v>6922</v>
      </c>
      <c r="B6923" s="2" t="s">
        <v>46745</v>
      </c>
      <c r="C6923" s="2" t="s">
        <v>10366</v>
      </c>
      <c r="D6923" s="2" t="s">
        <v>3781</v>
      </c>
      <c r="E6923" s="2" t="s">
        <v>46746</v>
      </c>
      <c r="F6923" s="2" t="s">
        <v>46747</v>
      </c>
      <c r="G6923" s="2" t="s">
        <v>2636</v>
      </c>
      <c r="H6923" s="2" t="s">
        <v>46748</v>
      </c>
      <c r="I6923" s="2" t="s">
        <v>46749</v>
      </c>
      <c r="J6923" s="3" t="s">
        <v>46750</v>
      </c>
      <c r="K6923" s="4">
        <v>44611</v>
      </c>
      <c r="L6923" s="3" t="s">
        <v>46751</v>
      </c>
    </row>
    <row r="6924" spans="1:12" x14ac:dyDescent="0.2">
      <c r="A6924" s="1">
        <v>6923</v>
      </c>
      <c r="B6924" s="2" t="s">
        <v>46752</v>
      </c>
      <c r="C6924" s="2" t="s">
        <v>2841</v>
      </c>
      <c r="D6924" s="2" t="s">
        <v>38065</v>
      </c>
      <c r="E6924" s="2" t="s">
        <v>46753</v>
      </c>
      <c r="F6924" s="2" t="s">
        <v>46754</v>
      </c>
      <c r="G6924" s="2" t="s">
        <v>3055</v>
      </c>
      <c r="H6924" s="2" t="s">
        <v>46755</v>
      </c>
      <c r="I6924" s="2" t="s">
        <v>46756</v>
      </c>
      <c r="J6924" s="3" t="s">
        <v>46757</v>
      </c>
      <c r="K6924" s="4">
        <v>44313</v>
      </c>
      <c r="L6924" s="3" t="s">
        <v>46758</v>
      </c>
    </row>
    <row r="6925" spans="1:12" x14ac:dyDescent="0.2">
      <c r="A6925" s="1">
        <v>6924</v>
      </c>
      <c r="B6925" s="2" t="s">
        <v>46759</v>
      </c>
      <c r="C6925" s="2" t="s">
        <v>2649</v>
      </c>
      <c r="D6925" s="2" t="s">
        <v>3157</v>
      </c>
      <c r="E6925" s="2" t="s">
        <v>46760</v>
      </c>
      <c r="F6925" s="2" t="s">
        <v>33419</v>
      </c>
      <c r="G6925" s="2" t="s">
        <v>996</v>
      </c>
      <c r="H6925" s="2" t="s">
        <v>46761</v>
      </c>
      <c r="I6925" s="2" t="s">
        <v>46762</v>
      </c>
      <c r="J6925" s="3" t="s">
        <v>46763</v>
      </c>
      <c r="K6925" s="4">
        <v>44480</v>
      </c>
      <c r="L6925" s="3" t="s">
        <v>46764</v>
      </c>
    </row>
    <row r="6926" spans="1:12" x14ac:dyDescent="0.2">
      <c r="A6926" s="1">
        <v>6925</v>
      </c>
      <c r="B6926" s="2" t="s">
        <v>46765</v>
      </c>
      <c r="C6926" s="2" t="s">
        <v>4704</v>
      </c>
      <c r="D6926" s="2" t="s">
        <v>3902</v>
      </c>
      <c r="E6926" s="2" t="s">
        <v>46766</v>
      </c>
      <c r="F6926" s="2" t="s">
        <v>37261</v>
      </c>
      <c r="G6926" s="2" t="s">
        <v>770</v>
      </c>
      <c r="H6926" s="2">
        <v>9577561599</v>
      </c>
      <c r="I6926" s="2" t="s">
        <v>46767</v>
      </c>
      <c r="J6926" s="3" t="s">
        <v>46768</v>
      </c>
      <c r="K6926" s="4">
        <v>44551</v>
      </c>
      <c r="L6926" s="3" t="s">
        <v>46769</v>
      </c>
    </row>
    <row r="6927" spans="1:12" x14ac:dyDescent="0.2">
      <c r="A6927" s="1">
        <v>6926</v>
      </c>
      <c r="B6927" s="2" t="s">
        <v>46770</v>
      </c>
      <c r="C6927" s="2" t="s">
        <v>6531</v>
      </c>
      <c r="D6927" s="2" t="s">
        <v>2435</v>
      </c>
      <c r="E6927" s="2" t="s">
        <v>46771</v>
      </c>
      <c r="F6927" s="2" t="s">
        <v>46772</v>
      </c>
      <c r="G6927" s="2" t="s">
        <v>2297</v>
      </c>
      <c r="H6927" s="2" t="s">
        <v>46773</v>
      </c>
      <c r="I6927" s="2" t="s">
        <v>46774</v>
      </c>
      <c r="J6927" s="3" t="s">
        <v>46775</v>
      </c>
      <c r="K6927" s="4">
        <v>44675</v>
      </c>
      <c r="L6927" s="3" t="s">
        <v>1886</v>
      </c>
    </row>
    <row r="6928" spans="1:12" x14ac:dyDescent="0.2">
      <c r="A6928" s="1">
        <v>6927</v>
      </c>
      <c r="B6928" s="2" t="s">
        <v>46776</v>
      </c>
      <c r="C6928" s="2" t="s">
        <v>336</v>
      </c>
      <c r="D6928" s="2" t="s">
        <v>1962</v>
      </c>
      <c r="E6928" s="2" t="s">
        <v>21653</v>
      </c>
      <c r="F6928" s="2" t="s">
        <v>46777</v>
      </c>
      <c r="G6928" s="2" t="s">
        <v>2981</v>
      </c>
      <c r="H6928" s="2" t="s">
        <v>46778</v>
      </c>
      <c r="I6928" s="2" t="s">
        <v>46779</v>
      </c>
      <c r="J6928" s="3" t="s">
        <v>46780</v>
      </c>
      <c r="K6928" s="4">
        <v>44100</v>
      </c>
      <c r="L6928" s="3" t="s">
        <v>26320</v>
      </c>
    </row>
    <row r="6929" spans="1:12" x14ac:dyDescent="0.2">
      <c r="A6929" s="1">
        <v>6928</v>
      </c>
      <c r="B6929" s="2" t="s">
        <v>46781</v>
      </c>
      <c r="C6929" s="2" t="s">
        <v>1145</v>
      </c>
      <c r="D6929" s="2" t="s">
        <v>11154</v>
      </c>
      <c r="E6929" s="2" t="s">
        <v>46782</v>
      </c>
      <c r="F6929" s="2" t="s">
        <v>46783</v>
      </c>
      <c r="G6929" s="2" t="s">
        <v>1627</v>
      </c>
      <c r="H6929" s="2" t="s">
        <v>46784</v>
      </c>
      <c r="I6929" s="2" t="s">
        <v>46785</v>
      </c>
      <c r="J6929" s="3" t="s">
        <v>46786</v>
      </c>
      <c r="K6929" s="4">
        <v>44692</v>
      </c>
      <c r="L6929" s="3" t="s">
        <v>46787</v>
      </c>
    </row>
    <row r="6930" spans="1:12" x14ac:dyDescent="0.2">
      <c r="A6930" s="1">
        <v>6929</v>
      </c>
      <c r="B6930" s="2" t="s">
        <v>46788</v>
      </c>
      <c r="C6930" s="2" t="s">
        <v>7699</v>
      </c>
      <c r="D6930" s="2" t="s">
        <v>15299</v>
      </c>
      <c r="E6930" s="2" t="s">
        <v>46789</v>
      </c>
      <c r="F6930" s="2" t="s">
        <v>46790</v>
      </c>
      <c r="G6930" s="2" t="s">
        <v>996</v>
      </c>
      <c r="H6930" s="2">
        <f>1-231-916-1191</f>
        <v>-2337</v>
      </c>
      <c r="I6930" s="2" t="s">
        <v>46791</v>
      </c>
      <c r="J6930" s="3" t="s">
        <v>46792</v>
      </c>
      <c r="K6930" s="4">
        <v>44655</v>
      </c>
      <c r="L6930" s="3" t="s">
        <v>46793</v>
      </c>
    </row>
    <row r="6931" spans="1:12" x14ac:dyDescent="0.2">
      <c r="A6931" s="1">
        <v>6930</v>
      </c>
      <c r="B6931" s="2" t="s">
        <v>46794</v>
      </c>
      <c r="C6931" s="2" t="s">
        <v>4638</v>
      </c>
      <c r="D6931" s="2" t="s">
        <v>1386</v>
      </c>
      <c r="E6931" s="2" t="s">
        <v>46795</v>
      </c>
      <c r="F6931" s="2" t="s">
        <v>46796</v>
      </c>
      <c r="G6931" s="2" t="s">
        <v>948</v>
      </c>
      <c r="H6931" s="2" t="s">
        <v>46797</v>
      </c>
      <c r="I6931" s="2" t="s">
        <v>46798</v>
      </c>
      <c r="J6931" s="3" t="s">
        <v>46799</v>
      </c>
      <c r="K6931" s="4">
        <v>43916</v>
      </c>
      <c r="L6931" s="3" t="s">
        <v>27625</v>
      </c>
    </row>
    <row r="6932" spans="1:12" x14ac:dyDescent="0.2">
      <c r="A6932" s="1">
        <v>6931</v>
      </c>
      <c r="B6932" s="2" t="s">
        <v>46800</v>
      </c>
      <c r="C6932" s="2" t="s">
        <v>1587</v>
      </c>
      <c r="D6932" s="2" t="s">
        <v>2806</v>
      </c>
      <c r="E6932" s="2" t="s">
        <v>46801</v>
      </c>
      <c r="F6932" s="2" t="s">
        <v>46802</v>
      </c>
      <c r="G6932" s="2" t="s">
        <v>4281</v>
      </c>
      <c r="H6932" s="2" t="s">
        <v>46803</v>
      </c>
      <c r="I6932" s="2" t="s">
        <v>46804</v>
      </c>
      <c r="J6932" s="3" t="s">
        <v>46805</v>
      </c>
      <c r="K6932" s="4">
        <v>44074</v>
      </c>
      <c r="L6932" s="3" t="s">
        <v>46806</v>
      </c>
    </row>
    <row r="6933" spans="1:12" x14ac:dyDescent="0.2">
      <c r="A6933" s="1">
        <v>6932</v>
      </c>
      <c r="B6933" s="2" t="s">
        <v>46807</v>
      </c>
      <c r="C6933" s="2" t="s">
        <v>14763</v>
      </c>
      <c r="D6933" s="2" t="s">
        <v>605</v>
      </c>
      <c r="E6933" s="2" t="s">
        <v>46808</v>
      </c>
      <c r="F6933" s="2" t="s">
        <v>46809</v>
      </c>
      <c r="G6933" s="2" t="s">
        <v>4177</v>
      </c>
      <c r="H6933" s="2" t="s">
        <v>46810</v>
      </c>
      <c r="I6933" s="2" t="s">
        <v>46811</v>
      </c>
      <c r="J6933" s="3" t="s">
        <v>46812</v>
      </c>
      <c r="K6933" s="4">
        <v>43919</v>
      </c>
      <c r="L6933" s="3" t="s">
        <v>46813</v>
      </c>
    </row>
    <row r="6934" spans="1:12" x14ac:dyDescent="0.2">
      <c r="A6934" s="1">
        <v>6933</v>
      </c>
      <c r="B6934" s="2" t="s">
        <v>46814</v>
      </c>
      <c r="C6934" s="2" t="s">
        <v>61</v>
      </c>
      <c r="D6934" s="2" t="s">
        <v>298</v>
      </c>
      <c r="E6934" s="2" t="s">
        <v>46815</v>
      </c>
      <c r="F6934" s="2" t="s">
        <v>46816</v>
      </c>
      <c r="G6934" s="2" t="s">
        <v>2297</v>
      </c>
      <c r="H6934" s="2" t="s">
        <v>46817</v>
      </c>
      <c r="I6934" s="2" t="s">
        <v>46818</v>
      </c>
      <c r="J6934" s="3" t="s">
        <v>46819</v>
      </c>
      <c r="K6934" s="4">
        <v>44560</v>
      </c>
      <c r="L6934" s="3" t="s">
        <v>39910</v>
      </c>
    </row>
    <row r="6935" spans="1:12" x14ac:dyDescent="0.2">
      <c r="A6935" s="1">
        <v>6934</v>
      </c>
      <c r="B6935" s="2" t="s">
        <v>46820</v>
      </c>
      <c r="C6935" s="2" t="s">
        <v>5532</v>
      </c>
      <c r="D6935" s="2" t="s">
        <v>1557</v>
      </c>
      <c r="E6935" s="2" t="s">
        <v>46821</v>
      </c>
      <c r="F6935" s="2" t="s">
        <v>46822</v>
      </c>
      <c r="G6935" s="2" t="s">
        <v>2317</v>
      </c>
      <c r="H6935" s="2" t="s">
        <v>46823</v>
      </c>
      <c r="I6935" s="2" t="s">
        <v>46824</v>
      </c>
      <c r="J6935" s="3" t="s">
        <v>46825</v>
      </c>
      <c r="K6935" s="4">
        <v>43835</v>
      </c>
      <c r="L6935" s="3" t="s">
        <v>46826</v>
      </c>
    </row>
    <row r="6936" spans="1:12" x14ac:dyDescent="0.2">
      <c r="A6936" s="1">
        <v>6935</v>
      </c>
      <c r="B6936" s="2" t="s">
        <v>46827</v>
      </c>
      <c r="C6936" s="2" t="s">
        <v>5936</v>
      </c>
      <c r="D6936" s="2" t="s">
        <v>6409</v>
      </c>
      <c r="E6936" s="2" t="s">
        <v>46828</v>
      </c>
      <c r="F6936" s="2" t="s">
        <v>45038</v>
      </c>
      <c r="G6936" s="2" t="s">
        <v>3679</v>
      </c>
      <c r="H6936" s="2" t="s">
        <v>46829</v>
      </c>
      <c r="I6936" s="2" t="s">
        <v>46830</v>
      </c>
      <c r="J6936" s="3" t="s">
        <v>46831</v>
      </c>
      <c r="K6936" s="4">
        <v>44291</v>
      </c>
      <c r="L6936" s="3" t="s">
        <v>46832</v>
      </c>
    </row>
    <row r="6937" spans="1:12" x14ac:dyDescent="0.2">
      <c r="A6937" s="1">
        <v>6936</v>
      </c>
      <c r="B6937" s="2" t="s">
        <v>46833</v>
      </c>
      <c r="C6937" s="2" t="s">
        <v>5608</v>
      </c>
      <c r="D6937" s="2" t="s">
        <v>3726</v>
      </c>
      <c r="E6937" s="2" t="s">
        <v>46834</v>
      </c>
      <c r="F6937" s="2" t="s">
        <v>46835</v>
      </c>
      <c r="G6937" s="2" t="s">
        <v>162</v>
      </c>
      <c r="H6937" s="2" t="s">
        <v>46836</v>
      </c>
      <c r="I6937" s="2">
        <v>4941157139</v>
      </c>
      <c r="J6937" s="3" t="s">
        <v>46837</v>
      </c>
      <c r="K6937" s="4">
        <v>44560</v>
      </c>
      <c r="L6937" s="3" t="s">
        <v>46838</v>
      </c>
    </row>
    <row r="6938" spans="1:12" x14ac:dyDescent="0.2">
      <c r="A6938" s="1">
        <v>6937</v>
      </c>
      <c r="B6938" s="2" t="s">
        <v>46839</v>
      </c>
      <c r="C6938" s="2" t="s">
        <v>7751</v>
      </c>
      <c r="D6938" s="2" t="s">
        <v>7989</v>
      </c>
      <c r="E6938" s="2" t="s">
        <v>12183</v>
      </c>
      <c r="F6938" s="2" t="s">
        <v>46840</v>
      </c>
      <c r="G6938" s="2" t="s">
        <v>428</v>
      </c>
      <c r="H6938" s="2" t="s">
        <v>46841</v>
      </c>
      <c r="I6938" s="2" t="s">
        <v>46842</v>
      </c>
      <c r="J6938" s="3" t="s">
        <v>46843</v>
      </c>
      <c r="K6938" s="4">
        <v>44250</v>
      </c>
      <c r="L6938" s="3" t="s">
        <v>46844</v>
      </c>
    </row>
    <row r="6939" spans="1:12" x14ac:dyDescent="0.2">
      <c r="A6939" s="1">
        <v>6938</v>
      </c>
      <c r="B6939" s="2" t="s">
        <v>46845</v>
      </c>
      <c r="C6939" s="2" t="s">
        <v>206</v>
      </c>
      <c r="D6939" s="2" t="s">
        <v>18031</v>
      </c>
      <c r="E6939" s="2" t="s">
        <v>46846</v>
      </c>
      <c r="F6939" s="2" t="s">
        <v>46847</v>
      </c>
      <c r="G6939" s="2" t="s">
        <v>3649</v>
      </c>
      <c r="H6939" s="2" t="s">
        <v>46848</v>
      </c>
      <c r="I6939" s="2" t="s">
        <v>46849</v>
      </c>
      <c r="J6939" s="3" t="s">
        <v>46850</v>
      </c>
      <c r="K6939" s="4">
        <v>44585</v>
      </c>
      <c r="L6939" s="3" t="s">
        <v>46851</v>
      </c>
    </row>
    <row r="6940" spans="1:12" x14ac:dyDescent="0.2">
      <c r="A6940" s="1">
        <v>6939</v>
      </c>
      <c r="B6940" s="2" t="s">
        <v>46852</v>
      </c>
      <c r="C6940" s="2" t="s">
        <v>213</v>
      </c>
      <c r="D6940" s="2" t="s">
        <v>6562</v>
      </c>
      <c r="E6940" s="2" t="s">
        <v>14681</v>
      </c>
      <c r="F6940" s="2" t="s">
        <v>46853</v>
      </c>
      <c r="G6940" s="2" t="s">
        <v>320</v>
      </c>
      <c r="H6940" s="2" t="s">
        <v>46854</v>
      </c>
      <c r="I6940" s="2" t="s">
        <v>46855</v>
      </c>
      <c r="J6940" s="3" t="s">
        <v>46856</v>
      </c>
      <c r="K6940" s="4">
        <v>43960</v>
      </c>
      <c r="L6940" s="3" t="s">
        <v>43108</v>
      </c>
    </row>
    <row r="6941" spans="1:12" x14ac:dyDescent="0.2">
      <c r="A6941" s="1">
        <v>6940</v>
      </c>
      <c r="B6941" s="2" t="s">
        <v>46857</v>
      </c>
      <c r="C6941" s="2" t="s">
        <v>775</v>
      </c>
      <c r="D6941" s="2" t="s">
        <v>1289</v>
      </c>
      <c r="E6941" s="2" t="s">
        <v>46858</v>
      </c>
      <c r="F6941" s="2" t="s">
        <v>46859</v>
      </c>
      <c r="G6941" s="2" t="s">
        <v>796</v>
      </c>
      <c r="H6941" s="2">
        <v>5156253308</v>
      </c>
      <c r="I6941" s="2" t="s">
        <v>46860</v>
      </c>
      <c r="J6941" s="3" t="s">
        <v>46861</v>
      </c>
      <c r="K6941" s="4">
        <v>43972</v>
      </c>
      <c r="L6941" s="3" t="s">
        <v>46862</v>
      </c>
    </row>
    <row r="6942" spans="1:12" x14ac:dyDescent="0.2">
      <c r="A6942" s="1">
        <v>6941</v>
      </c>
      <c r="B6942" s="2" t="s">
        <v>46863</v>
      </c>
      <c r="C6942" s="2" t="s">
        <v>6654</v>
      </c>
      <c r="D6942" s="2" t="s">
        <v>1094</v>
      </c>
      <c r="E6942" s="2" t="s">
        <v>32809</v>
      </c>
      <c r="F6942" s="2" t="s">
        <v>14518</v>
      </c>
      <c r="G6942" s="2" t="s">
        <v>1837</v>
      </c>
      <c r="H6942" s="2" t="s">
        <v>46864</v>
      </c>
      <c r="I6942" s="2" t="s">
        <v>46865</v>
      </c>
      <c r="J6942" s="3" t="s">
        <v>46866</v>
      </c>
      <c r="K6942" s="4">
        <v>43918</v>
      </c>
      <c r="L6942" s="3" t="s">
        <v>46867</v>
      </c>
    </row>
    <row r="6943" spans="1:12" x14ac:dyDescent="0.2">
      <c r="A6943" s="1">
        <v>6942</v>
      </c>
      <c r="B6943" s="2" t="s">
        <v>46868</v>
      </c>
      <c r="C6943" s="2" t="s">
        <v>3011</v>
      </c>
      <c r="D6943" s="2" t="s">
        <v>317</v>
      </c>
      <c r="E6943" s="2" t="s">
        <v>46869</v>
      </c>
      <c r="F6943" s="2" t="s">
        <v>18774</v>
      </c>
      <c r="G6943" s="2" t="s">
        <v>44</v>
      </c>
      <c r="H6943" s="2" t="s">
        <v>46870</v>
      </c>
      <c r="I6943" s="2" t="s">
        <v>46871</v>
      </c>
      <c r="J6943" s="3" t="s">
        <v>46872</v>
      </c>
      <c r="K6943" s="4">
        <v>44413</v>
      </c>
      <c r="L6943" s="3" t="s">
        <v>12249</v>
      </c>
    </row>
    <row r="6944" spans="1:12" x14ac:dyDescent="0.2">
      <c r="A6944" s="1">
        <v>6943</v>
      </c>
      <c r="B6944" s="2" t="s">
        <v>46873</v>
      </c>
      <c r="C6944" s="2" t="s">
        <v>1409</v>
      </c>
      <c r="D6944" s="2" t="s">
        <v>7562</v>
      </c>
      <c r="E6944" s="2" t="s">
        <v>46874</v>
      </c>
      <c r="F6944" s="2" t="s">
        <v>46875</v>
      </c>
      <c r="G6944" s="2" t="s">
        <v>2307</v>
      </c>
      <c r="H6944" s="2" t="s">
        <v>46876</v>
      </c>
      <c r="I6944" s="2" t="s">
        <v>46877</v>
      </c>
      <c r="J6944" s="3" t="s">
        <v>46878</v>
      </c>
      <c r="K6944" s="4">
        <v>44493</v>
      </c>
      <c r="L6944" s="3" t="s">
        <v>25664</v>
      </c>
    </row>
    <row r="6945" spans="1:12" x14ac:dyDescent="0.2">
      <c r="A6945" s="1">
        <v>6944</v>
      </c>
      <c r="B6945" s="2" t="s">
        <v>46879</v>
      </c>
      <c r="C6945" s="2" t="s">
        <v>6124</v>
      </c>
      <c r="D6945" s="2" t="s">
        <v>12560</v>
      </c>
      <c r="E6945" s="2" t="s">
        <v>46880</v>
      </c>
      <c r="F6945" s="2" t="s">
        <v>46881</v>
      </c>
      <c r="G6945" s="2" t="s">
        <v>2191</v>
      </c>
      <c r="H6945" s="2" t="s">
        <v>46882</v>
      </c>
      <c r="I6945" s="2" t="s">
        <v>46883</v>
      </c>
      <c r="J6945" s="3" t="s">
        <v>46884</v>
      </c>
      <c r="K6945" s="4">
        <v>44034</v>
      </c>
      <c r="L6945" s="3" t="s">
        <v>12216</v>
      </c>
    </row>
    <row r="6946" spans="1:12" x14ac:dyDescent="0.2">
      <c r="A6946" s="1">
        <v>6945</v>
      </c>
      <c r="B6946" s="2" t="s">
        <v>46885</v>
      </c>
      <c r="C6946" s="2" t="s">
        <v>2632</v>
      </c>
      <c r="D6946" s="2" t="s">
        <v>945</v>
      </c>
      <c r="E6946" s="2" t="s">
        <v>46886</v>
      </c>
      <c r="F6946" s="2" t="s">
        <v>46887</v>
      </c>
      <c r="G6946" s="2" t="s">
        <v>1925</v>
      </c>
      <c r="H6946" s="2" t="s">
        <v>46888</v>
      </c>
      <c r="I6946" s="2" t="s">
        <v>46889</v>
      </c>
      <c r="J6946" s="3" t="s">
        <v>46890</v>
      </c>
      <c r="K6946" s="4">
        <v>43960</v>
      </c>
      <c r="L6946" s="3" t="s">
        <v>46891</v>
      </c>
    </row>
    <row r="6947" spans="1:12" x14ac:dyDescent="0.2">
      <c r="A6947" s="1">
        <v>6946</v>
      </c>
      <c r="B6947" s="2" t="s">
        <v>46892</v>
      </c>
      <c r="C6947" s="2" t="s">
        <v>6031</v>
      </c>
      <c r="D6947" s="2" t="s">
        <v>5609</v>
      </c>
      <c r="E6947" s="2" t="s">
        <v>46893</v>
      </c>
      <c r="F6947" s="2" t="s">
        <v>46894</v>
      </c>
      <c r="G6947" s="2" t="s">
        <v>4507</v>
      </c>
      <c r="H6947" s="2" t="s">
        <v>46895</v>
      </c>
      <c r="I6947" s="2" t="s">
        <v>46896</v>
      </c>
      <c r="J6947" s="3" t="s">
        <v>46897</v>
      </c>
      <c r="K6947" s="4">
        <v>43873</v>
      </c>
      <c r="L6947" s="3" t="s">
        <v>46898</v>
      </c>
    </row>
    <row r="6948" spans="1:12" x14ac:dyDescent="0.2">
      <c r="A6948" s="1">
        <v>6947</v>
      </c>
      <c r="B6948" s="2" t="s">
        <v>46899</v>
      </c>
      <c r="C6948" s="2" t="s">
        <v>3768</v>
      </c>
      <c r="D6948" s="2" t="s">
        <v>14637</v>
      </c>
      <c r="E6948" s="2" t="s">
        <v>34228</v>
      </c>
      <c r="F6948" s="2" t="s">
        <v>46900</v>
      </c>
      <c r="G6948" s="2" t="s">
        <v>1665</v>
      </c>
      <c r="H6948" s="2" t="s">
        <v>46901</v>
      </c>
      <c r="I6948" s="2" t="s">
        <v>46902</v>
      </c>
      <c r="J6948" s="3" t="s">
        <v>46903</v>
      </c>
      <c r="K6948" s="4">
        <v>44396</v>
      </c>
      <c r="L6948" s="3" t="s">
        <v>46904</v>
      </c>
    </row>
    <row r="6949" spans="1:12" x14ac:dyDescent="0.2">
      <c r="A6949" s="1">
        <v>6948</v>
      </c>
      <c r="B6949" s="2" t="s">
        <v>46905</v>
      </c>
      <c r="C6949" s="2" t="s">
        <v>2692</v>
      </c>
      <c r="D6949" s="2" t="s">
        <v>2833</v>
      </c>
      <c r="E6949" s="2" t="s">
        <v>46906</v>
      </c>
      <c r="F6949" s="2" t="s">
        <v>46907</v>
      </c>
      <c r="G6949" s="2" t="s">
        <v>1591</v>
      </c>
      <c r="H6949" s="2" t="s">
        <v>46908</v>
      </c>
      <c r="I6949" s="2" t="s">
        <v>46909</v>
      </c>
      <c r="J6949" s="3" t="s">
        <v>46910</v>
      </c>
      <c r="K6949" s="4">
        <v>44118</v>
      </c>
      <c r="L6949" s="3" t="s">
        <v>46911</v>
      </c>
    </row>
    <row r="6950" spans="1:12" x14ac:dyDescent="0.2">
      <c r="A6950" s="1">
        <v>6949</v>
      </c>
      <c r="B6950" s="2" t="s">
        <v>46912</v>
      </c>
      <c r="C6950" s="2" t="s">
        <v>473</v>
      </c>
      <c r="D6950" s="2" t="s">
        <v>7113</v>
      </c>
      <c r="E6950" s="2" t="s">
        <v>46913</v>
      </c>
      <c r="F6950" s="2" t="s">
        <v>46914</v>
      </c>
      <c r="G6950" s="2" t="s">
        <v>2015</v>
      </c>
      <c r="H6950" s="2" t="s">
        <v>46915</v>
      </c>
      <c r="I6950" s="2" t="s">
        <v>46916</v>
      </c>
      <c r="J6950" s="3" t="s">
        <v>46917</v>
      </c>
      <c r="K6950" s="4">
        <v>44350</v>
      </c>
      <c r="L6950" s="3" t="s">
        <v>46918</v>
      </c>
    </row>
    <row r="6951" spans="1:12" x14ac:dyDescent="0.2">
      <c r="A6951" s="1">
        <v>6950</v>
      </c>
      <c r="B6951" s="2" t="s">
        <v>46919</v>
      </c>
      <c r="C6951" s="2" t="s">
        <v>18159</v>
      </c>
      <c r="D6951" s="2" t="s">
        <v>11450</v>
      </c>
      <c r="E6951" s="2" t="s">
        <v>1435</v>
      </c>
      <c r="F6951" s="2" t="s">
        <v>46920</v>
      </c>
      <c r="G6951" s="2" t="s">
        <v>760</v>
      </c>
      <c r="H6951" s="2">
        <v>2533371218</v>
      </c>
      <c r="I6951" s="2" t="s">
        <v>46921</v>
      </c>
      <c r="J6951" s="3" t="s">
        <v>46922</v>
      </c>
      <c r="K6951" s="4">
        <v>44286</v>
      </c>
      <c r="L6951" s="3" t="s">
        <v>31384</v>
      </c>
    </row>
    <row r="6952" spans="1:12" x14ac:dyDescent="0.2">
      <c r="A6952" s="1">
        <v>6951</v>
      </c>
      <c r="B6952" s="2" t="s">
        <v>46923</v>
      </c>
      <c r="C6952" s="2" t="s">
        <v>12641</v>
      </c>
      <c r="D6952" s="2" t="s">
        <v>11421</v>
      </c>
      <c r="E6952" s="2" t="s">
        <v>46924</v>
      </c>
      <c r="F6952" s="2" t="s">
        <v>46925</v>
      </c>
      <c r="G6952" s="2" t="s">
        <v>2307</v>
      </c>
      <c r="H6952" s="2" t="s">
        <v>46926</v>
      </c>
      <c r="I6952" s="2" t="s">
        <v>46927</v>
      </c>
      <c r="J6952" s="3" t="s">
        <v>46928</v>
      </c>
      <c r="K6952" s="4">
        <v>44149</v>
      </c>
      <c r="L6952" s="3" t="s">
        <v>46929</v>
      </c>
    </row>
    <row r="6953" spans="1:12" x14ac:dyDescent="0.2">
      <c r="A6953" s="1">
        <v>6952</v>
      </c>
      <c r="B6953" s="2" t="s">
        <v>46930</v>
      </c>
      <c r="C6953" s="2" t="s">
        <v>158</v>
      </c>
      <c r="D6953" s="2" t="s">
        <v>3646</v>
      </c>
      <c r="E6953" s="2" t="s">
        <v>46931</v>
      </c>
      <c r="F6953" s="2" t="s">
        <v>46932</v>
      </c>
      <c r="G6953" s="2" t="s">
        <v>1738</v>
      </c>
      <c r="H6953" s="2" t="s">
        <v>46933</v>
      </c>
      <c r="I6953" s="2" t="s">
        <v>46934</v>
      </c>
      <c r="J6953" s="3" t="s">
        <v>46935</v>
      </c>
      <c r="K6953" s="4">
        <v>44476</v>
      </c>
      <c r="L6953" s="3" t="s">
        <v>46936</v>
      </c>
    </row>
    <row r="6954" spans="1:12" x14ac:dyDescent="0.2">
      <c r="A6954" s="1">
        <v>6953</v>
      </c>
      <c r="B6954" s="2" t="s">
        <v>46937</v>
      </c>
      <c r="C6954" s="2" t="s">
        <v>1921</v>
      </c>
      <c r="D6954" s="2" t="s">
        <v>2907</v>
      </c>
      <c r="E6954" s="2" t="s">
        <v>46938</v>
      </c>
      <c r="F6954" s="2" t="s">
        <v>46939</v>
      </c>
      <c r="G6954" s="2" t="s">
        <v>6640</v>
      </c>
      <c r="H6954" s="2" t="s">
        <v>46940</v>
      </c>
      <c r="I6954" s="2" t="s">
        <v>46941</v>
      </c>
      <c r="J6954" s="3" t="s">
        <v>46942</v>
      </c>
      <c r="K6954" s="4">
        <v>44337</v>
      </c>
      <c r="L6954" s="3" t="s">
        <v>46943</v>
      </c>
    </row>
    <row r="6955" spans="1:12" x14ac:dyDescent="0.2">
      <c r="A6955" s="1">
        <v>6954</v>
      </c>
      <c r="B6955" s="2" t="s">
        <v>46944</v>
      </c>
      <c r="C6955" s="2" t="s">
        <v>5152</v>
      </c>
      <c r="D6955" s="2" t="s">
        <v>6569</v>
      </c>
      <c r="E6955" s="2" t="s">
        <v>46945</v>
      </c>
      <c r="F6955" s="2" t="s">
        <v>46946</v>
      </c>
      <c r="G6955" s="2" t="s">
        <v>750</v>
      </c>
      <c r="H6955" s="2" t="s">
        <v>46947</v>
      </c>
      <c r="I6955" s="2" t="s">
        <v>46948</v>
      </c>
      <c r="J6955" s="3" t="s">
        <v>46949</v>
      </c>
      <c r="K6955" s="4">
        <v>44545</v>
      </c>
      <c r="L6955" s="3" t="s">
        <v>46950</v>
      </c>
    </row>
    <row r="6956" spans="1:12" x14ac:dyDescent="0.2">
      <c r="A6956" s="1">
        <v>6955</v>
      </c>
      <c r="B6956" s="2" t="s">
        <v>46951</v>
      </c>
      <c r="C6956" s="2" t="s">
        <v>472</v>
      </c>
      <c r="D6956" s="2" t="s">
        <v>22521</v>
      </c>
      <c r="E6956" s="2" t="s">
        <v>46952</v>
      </c>
      <c r="F6956" s="2" t="s">
        <v>46953</v>
      </c>
      <c r="G6956" s="2" t="s">
        <v>901</v>
      </c>
      <c r="H6956" s="2" t="s">
        <v>46954</v>
      </c>
      <c r="I6956" s="2" t="s">
        <v>46955</v>
      </c>
      <c r="J6956" s="3" t="s">
        <v>46956</v>
      </c>
      <c r="K6956" s="4">
        <v>43934</v>
      </c>
      <c r="L6956" s="3" t="s">
        <v>3292</v>
      </c>
    </row>
    <row r="6957" spans="1:12" x14ac:dyDescent="0.2">
      <c r="A6957" s="1">
        <v>6956</v>
      </c>
      <c r="B6957" s="2" t="s">
        <v>46957</v>
      </c>
      <c r="C6957" s="2" t="s">
        <v>2313</v>
      </c>
      <c r="D6957" s="2" t="s">
        <v>1288</v>
      </c>
      <c r="E6957" s="2" t="s">
        <v>46958</v>
      </c>
      <c r="F6957" s="2" t="s">
        <v>39366</v>
      </c>
      <c r="G6957" s="2" t="s">
        <v>3116</v>
      </c>
      <c r="H6957" s="2" t="s">
        <v>46959</v>
      </c>
      <c r="I6957" s="2" t="s">
        <v>46960</v>
      </c>
      <c r="J6957" s="3" t="s">
        <v>46961</v>
      </c>
      <c r="K6957" s="4">
        <v>44460</v>
      </c>
      <c r="L6957" s="3" t="s">
        <v>46962</v>
      </c>
    </row>
    <row r="6958" spans="1:12" x14ac:dyDescent="0.2">
      <c r="A6958" s="1">
        <v>6957</v>
      </c>
      <c r="B6958" s="2" t="s">
        <v>46963</v>
      </c>
      <c r="C6958" s="2" t="s">
        <v>10252</v>
      </c>
      <c r="D6958" s="2" t="s">
        <v>7243</v>
      </c>
      <c r="E6958" s="2" t="s">
        <v>46964</v>
      </c>
      <c r="F6958" s="2" t="s">
        <v>46965</v>
      </c>
      <c r="G6958" s="2" t="s">
        <v>2515</v>
      </c>
      <c r="H6958" s="2" t="s">
        <v>46966</v>
      </c>
      <c r="I6958" s="2" t="s">
        <v>46967</v>
      </c>
      <c r="J6958" s="3" t="s">
        <v>46968</v>
      </c>
      <c r="K6958" s="4">
        <v>44380</v>
      </c>
      <c r="L6958" s="3" t="s">
        <v>46969</v>
      </c>
    </row>
    <row r="6959" spans="1:12" x14ac:dyDescent="0.2">
      <c r="A6959" s="1">
        <v>6958</v>
      </c>
      <c r="B6959" s="2" t="s">
        <v>46970</v>
      </c>
      <c r="C6959" s="2" t="s">
        <v>8578</v>
      </c>
      <c r="D6959" s="2" t="s">
        <v>2881</v>
      </c>
      <c r="E6959" s="2" t="s">
        <v>46971</v>
      </c>
      <c r="F6959" s="2" t="s">
        <v>28412</v>
      </c>
      <c r="G6959" s="2" t="s">
        <v>1437</v>
      </c>
      <c r="H6959" s="2" t="s">
        <v>46972</v>
      </c>
      <c r="I6959" s="2" t="s">
        <v>46973</v>
      </c>
      <c r="J6959" s="3" t="s">
        <v>46974</v>
      </c>
      <c r="K6959" s="4">
        <v>44050</v>
      </c>
      <c r="L6959" s="3" t="s">
        <v>46975</v>
      </c>
    </row>
    <row r="6960" spans="1:12" x14ac:dyDescent="0.2">
      <c r="A6960" s="1">
        <v>6959</v>
      </c>
      <c r="B6960" s="2" t="s">
        <v>46976</v>
      </c>
      <c r="C6960" s="2" t="s">
        <v>60</v>
      </c>
      <c r="D6960" s="2" t="s">
        <v>4225</v>
      </c>
      <c r="E6960" s="2" t="s">
        <v>46977</v>
      </c>
      <c r="F6960" s="2" t="s">
        <v>46978</v>
      </c>
      <c r="G6960" s="2" t="s">
        <v>1292</v>
      </c>
      <c r="H6960" s="2" t="s">
        <v>46979</v>
      </c>
      <c r="I6960" s="2" t="s">
        <v>46980</v>
      </c>
      <c r="J6960" s="3" t="s">
        <v>46981</v>
      </c>
      <c r="K6960" s="4">
        <v>44100</v>
      </c>
      <c r="L6960" s="3" t="s">
        <v>46982</v>
      </c>
    </row>
    <row r="6961" spans="1:12" x14ac:dyDescent="0.2">
      <c r="A6961" s="1">
        <v>6960</v>
      </c>
      <c r="B6961" s="2" t="s">
        <v>46983</v>
      </c>
      <c r="C6961" s="2" t="s">
        <v>85</v>
      </c>
      <c r="D6961" s="2" t="s">
        <v>5784</v>
      </c>
      <c r="E6961" s="2" t="s">
        <v>46984</v>
      </c>
      <c r="F6961" s="2" t="s">
        <v>46985</v>
      </c>
      <c r="G6961" s="2" t="s">
        <v>892</v>
      </c>
      <c r="H6961" s="2">
        <v>905184444</v>
      </c>
      <c r="I6961" s="2" t="s">
        <v>46986</v>
      </c>
      <c r="J6961" s="3" t="s">
        <v>46987</v>
      </c>
      <c r="K6961" s="4">
        <v>44697</v>
      </c>
      <c r="L6961" s="3" t="s">
        <v>46988</v>
      </c>
    </row>
    <row r="6962" spans="1:12" x14ac:dyDescent="0.2">
      <c r="A6962" s="1">
        <v>6961</v>
      </c>
      <c r="B6962" s="2" t="s">
        <v>46989</v>
      </c>
      <c r="C6962" s="2" t="s">
        <v>3029</v>
      </c>
      <c r="D6962" s="2" t="s">
        <v>187</v>
      </c>
      <c r="E6962" s="2" t="s">
        <v>46990</v>
      </c>
      <c r="F6962" s="2" t="s">
        <v>46991</v>
      </c>
      <c r="G6962" s="2" t="s">
        <v>835</v>
      </c>
      <c r="H6962" s="2" t="s">
        <v>46992</v>
      </c>
      <c r="I6962" s="2">
        <v>1235018706</v>
      </c>
      <c r="J6962" s="3" t="s">
        <v>46993</v>
      </c>
      <c r="K6962" s="4">
        <v>44506</v>
      </c>
      <c r="L6962" s="3" t="s">
        <v>6122</v>
      </c>
    </row>
    <row r="6963" spans="1:12" x14ac:dyDescent="0.2">
      <c r="A6963" s="1">
        <v>6962</v>
      </c>
      <c r="B6963" s="2" t="s">
        <v>46994</v>
      </c>
      <c r="C6963" s="2" t="s">
        <v>5242</v>
      </c>
      <c r="D6963" s="2" t="s">
        <v>3709</v>
      </c>
      <c r="E6963" s="2" t="s">
        <v>46995</v>
      </c>
      <c r="F6963" s="2" t="s">
        <v>46996</v>
      </c>
      <c r="G6963" s="2" t="s">
        <v>806</v>
      </c>
      <c r="H6963" s="2" t="s">
        <v>46997</v>
      </c>
      <c r="I6963" s="2" t="s">
        <v>46998</v>
      </c>
      <c r="J6963" s="3" t="s">
        <v>46999</v>
      </c>
      <c r="K6963" s="4">
        <v>44310</v>
      </c>
      <c r="L6963" s="3" t="s">
        <v>47000</v>
      </c>
    </row>
    <row r="6964" spans="1:12" x14ac:dyDescent="0.2">
      <c r="A6964" s="1">
        <v>6963</v>
      </c>
      <c r="B6964" s="2" t="s">
        <v>47001</v>
      </c>
      <c r="C6964" s="2" t="s">
        <v>2349</v>
      </c>
      <c r="D6964" s="2" t="s">
        <v>2148</v>
      </c>
      <c r="E6964" s="2" t="s">
        <v>47002</v>
      </c>
      <c r="F6964" s="2" t="s">
        <v>47003</v>
      </c>
      <c r="G6964" s="2" t="s">
        <v>330</v>
      </c>
      <c r="H6964" s="2" t="s">
        <v>47004</v>
      </c>
      <c r="I6964" s="2" t="s">
        <v>47005</v>
      </c>
      <c r="J6964" s="3" t="s">
        <v>47006</v>
      </c>
      <c r="K6964" s="4">
        <v>43925</v>
      </c>
      <c r="L6964" s="3" t="s">
        <v>47007</v>
      </c>
    </row>
    <row r="6965" spans="1:12" x14ac:dyDescent="0.2">
      <c r="A6965" s="1">
        <v>6964</v>
      </c>
      <c r="B6965" s="2" t="s">
        <v>47008</v>
      </c>
      <c r="C6965" s="2" t="s">
        <v>3597</v>
      </c>
      <c r="D6965" s="2" t="s">
        <v>3260</v>
      </c>
      <c r="E6965" s="2" t="s">
        <v>47009</v>
      </c>
      <c r="F6965" s="2" t="s">
        <v>47010</v>
      </c>
      <c r="G6965" s="2" t="s">
        <v>1346</v>
      </c>
      <c r="H6965" s="2" t="s">
        <v>47011</v>
      </c>
      <c r="I6965" s="2" t="s">
        <v>47012</v>
      </c>
      <c r="J6965" s="3" t="s">
        <v>47013</v>
      </c>
      <c r="K6965" s="4">
        <v>44030</v>
      </c>
      <c r="L6965" s="3" t="s">
        <v>47014</v>
      </c>
    </row>
    <row r="6966" spans="1:12" x14ac:dyDescent="0.2">
      <c r="A6966" s="1">
        <v>6965</v>
      </c>
      <c r="B6966" s="2" t="s">
        <v>47015</v>
      </c>
      <c r="C6966" s="2" t="s">
        <v>8219</v>
      </c>
      <c r="D6966" s="2" t="s">
        <v>33462</v>
      </c>
      <c r="E6966" s="2" t="s">
        <v>47016</v>
      </c>
      <c r="F6966" s="2" t="s">
        <v>14472</v>
      </c>
      <c r="G6966" s="2" t="s">
        <v>599</v>
      </c>
      <c r="H6966" s="2" t="s">
        <v>47017</v>
      </c>
      <c r="I6966" s="2">
        <f>1-656-736-17</f>
        <v>-1408</v>
      </c>
      <c r="J6966" s="3" t="s">
        <v>47018</v>
      </c>
      <c r="K6966" s="4">
        <v>44415</v>
      </c>
      <c r="L6966" s="3" t="s">
        <v>47019</v>
      </c>
    </row>
    <row r="6967" spans="1:12" x14ac:dyDescent="0.2">
      <c r="A6967" s="1">
        <v>6966</v>
      </c>
      <c r="B6967" s="2" t="s">
        <v>47020</v>
      </c>
      <c r="C6967" s="2" t="s">
        <v>7259</v>
      </c>
      <c r="D6967" s="2" t="s">
        <v>9584</v>
      </c>
      <c r="E6967" s="2" t="s">
        <v>11972</v>
      </c>
      <c r="F6967" s="2" t="s">
        <v>47021</v>
      </c>
      <c r="G6967" s="2" t="s">
        <v>4281</v>
      </c>
      <c r="H6967" s="2" t="s">
        <v>47022</v>
      </c>
      <c r="I6967" s="2" t="s">
        <v>47023</v>
      </c>
      <c r="J6967" s="3" t="s">
        <v>47024</v>
      </c>
      <c r="K6967" s="4">
        <v>44112</v>
      </c>
      <c r="L6967" s="3" t="s">
        <v>47025</v>
      </c>
    </row>
    <row r="6968" spans="1:12" x14ac:dyDescent="0.2">
      <c r="A6968" s="1">
        <v>6967</v>
      </c>
      <c r="B6968" s="2" t="s">
        <v>47026</v>
      </c>
      <c r="C6968" s="2" t="s">
        <v>3442</v>
      </c>
      <c r="D6968" s="2" t="s">
        <v>33602</v>
      </c>
      <c r="E6968" s="2" t="s">
        <v>47027</v>
      </c>
      <c r="F6968" s="2" t="s">
        <v>47028</v>
      </c>
      <c r="G6968" s="2" t="s">
        <v>1489</v>
      </c>
      <c r="H6968" s="2" t="s">
        <v>47029</v>
      </c>
      <c r="I6968" s="2" t="s">
        <v>47030</v>
      </c>
      <c r="J6968" s="3" t="s">
        <v>47031</v>
      </c>
      <c r="K6968" s="4">
        <v>44011</v>
      </c>
      <c r="L6968" s="3" t="s">
        <v>47032</v>
      </c>
    </row>
    <row r="6969" spans="1:12" x14ac:dyDescent="0.2">
      <c r="A6969" s="1">
        <v>6968</v>
      </c>
      <c r="B6969" s="2" t="s">
        <v>47033</v>
      </c>
      <c r="C6969" s="2" t="s">
        <v>982</v>
      </c>
      <c r="D6969" s="2" t="s">
        <v>11539</v>
      </c>
      <c r="E6969" s="2" t="s">
        <v>47034</v>
      </c>
      <c r="F6969" s="2" t="s">
        <v>47035</v>
      </c>
      <c r="G6969" s="2" t="s">
        <v>1282</v>
      </c>
      <c r="H6969" s="2" t="s">
        <v>47036</v>
      </c>
      <c r="I6969" s="2" t="s">
        <v>47037</v>
      </c>
      <c r="J6969" s="3" t="s">
        <v>47038</v>
      </c>
      <c r="K6969" s="4">
        <v>44501</v>
      </c>
      <c r="L6969" s="3" t="s">
        <v>47039</v>
      </c>
    </row>
    <row r="6970" spans="1:12" x14ac:dyDescent="0.2">
      <c r="A6970" s="1">
        <v>6969</v>
      </c>
      <c r="B6970" s="2" t="s">
        <v>47040</v>
      </c>
      <c r="C6970" s="2" t="s">
        <v>1038</v>
      </c>
      <c r="D6970" s="2" t="s">
        <v>11287</v>
      </c>
      <c r="E6970" s="2" t="s">
        <v>47041</v>
      </c>
      <c r="F6970" s="2" t="s">
        <v>47042</v>
      </c>
      <c r="G6970" s="2" t="s">
        <v>162</v>
      </c>
      <c r="H6970" s="2" t="s">
        <v>47043</v>
      </c>
      <c r="I6970" s="2" t="s">
        <v>47044</v>
      </c>
      <c r="J6970" s="3" t="s">
        <v>47045</v>
      </c>
      <c r="K6970" s="4">
        <v>44533</v>
      </c>
      <c r="L6970" s="3" t="s">
        <v>47046</v>
      </c>
    </row>
    <row r="6971" spans="1:12" x14ac:dyDescent="0.2">
      <c r="A6971" s="1">
        <v>6970</v>
      </c>
      <c r="B6971" s="2" t="s">
        <v>47047</v>
      </c>
      <c r="C6971" s="2" t="s">
        <v>737</v>
      </c>
      <c r="D6971" s="2" t="s">
        <v>9681</v>
      </c>
      <c r="E6971" s="2" t="s">
        <v>47048</v>
      </c>
      <c r="F6971" s="2" t="s">
        <v>47049</v>
      </c>
      <c r="G6971" s="2" t="s">
        <v>4778</v>
      </c>
      <c r="H6971" s="2" t="s">
        <v>47050</v>
      </c>
      <c r="I6971" s="2" t="s">
        <v>47051</v>
      </c>
      <c r="J6971" s="3" t="s">
        <v>47052</v>
      </c>
      <c r="K6971" s="4">
        <v>44371</v>
      </c>
      <c r="L6971" s="3" t="s">
        <v>47053</v>
      </c>
    </row>
    <row r="6972" spans="1:12" x14ac:dyDescent="0.2">
      <c r="A6972" s="1">
        <v>6971</v>
      </c>
      <c r="B6972" s="2" t="s">
        <v>47054</v>
      </c>
      <c r="C6972" s="2" t="s">
        <v>6214</v>
      </c>
      <c r="D6972" s="2" t="s">
        <v>7153</v>
      </c>
      <c r="E6972" s="2" t="s">
        <v>47055</v>
      </c>
      <c r="F6972" s="2" t="s">
        <v>47056</v>
      </c>
      <c r="G6972" s="2" t="s">
        <v>247</v>
      </c>
      <c r="H6972" s="2" t="s">
        <v>47057</v>
      </c>
      <c r="I6972" s="2" t="s">
        <v>47058</v>
      </c>
      <c r="J6972" s="3" t="s">
        <v>47059</v>
      </c>
      <c r="K6972" s="4">
        <v>44456</v>
      </c>
      <c r="L6972" s="3" t="s">
        <v>1375</v>
      </c>
    </row>
    <row r="6973" spans="1:12" x14ac:dyDescent="0.2">
      <c r="A6973" s="1">
        <v>6972</v>
      </c>
      <c r="B6973" s="2" t="s">
        <v>47060</v>
      </c>
      <c r="C6973" s="2" t="s">
        <v>15577</v>
      </c>
      <c r="D6973" s="2" t="s">
        <v>6039</v>
      </c>
      <c r="E6973" s="2" t="s">
        <v>47061</v>
      </c>
      <c r="F6973" s="2" t="s">
        <v>47062</v>
      </c>
      <c r="G6973" s="2" t="s">
        <v>1792</v>
      </c>
      <c r="H6973" s="2" t="s">
        <v>47063</v>
      </c>
      <c r="I6973" s="2" t="s">
        <v>47064</v>
      </c>
      <c r="J6973" s="3" t="s">
        <v>47065</v>
      </c>
      <c r="K6973" s="4">
        <v>44580</v>
      </c>
      <c r="L6973" s="3" t="s">
        <v>47066</v>
      </c>
    </row>
    <row r="6974" spans="1:12" x14ac:dyDescent="0.2">
      <c r="A6974" s="1">
        <v>6973</v>
      </c>
      <c r="B6974" s="2" t="s">
        <v>47067</v>
      </c>
      <c r="C6974" s="2" t="s">
        <v>719</v>
      </c>
      <c r="D6974" s="2" t="s">
        <v>2784</v>
      </c>
      <c r="E6974" s="2" t="s">
        <v>47068</v>
      </c>
      <c r="F6974" s="2" t="s">
        <v>3936</v>
      </c>
      <c r="G6974" s="2" t="s">
        <v>5858</v>
      </c>
      <c r="H6974" s="2" t="s">
        <v>47069</v>
      </c>
      <c r="I6974" s="2" t="s">
        <v>47070</v>
      </c>
      <c r="J6974" s="3" t="s">
        <v>47071</v>
      </c>
      <c r="K6974" s="4">
        <v>43945</v>
      </c>
      <c r="L6974" s="3" t="s">
        <v>47072</v>
      </c>
    </row>
    <row r="6975" spans="1:12" x14ac:dyDescent="0.2">
      <c r="A6975" s="1">
        <v>6974</v>
      </c>
      <c r="B6975" s="2" t="s">
        <v>47073</v>
      </c>
      <c r="C6975" s="2" t="s">
        <v>3606</v>
      </c>
      <c r="D6975" s="2" t="s">
        <v>6947</v>
      </c>
      <c r="E6975" s="2" t="s">
        <v>47074</v>
      </c>
      <c r="F6975" s="2" t="s">
        <v>47075</v>
      </c>
      <c r="G6975" s="2" t="s">
        <v>1730</v>
      </c>
      <c r="H6975" s="2" t="s">
        <v>47076</v>
      </c>
      <c r="I6975" s="2" t="s">
        <v>47077</v>
      </c>
      <c r="J6975" s="3" t="s">
        <v>47078</v>
      </c>
      <c r="K6975" s="4">
        <v>44283</v>
      </c>
      <c r="L6975" s="3" t="s">
        <v>47079</v>
      </c>
    </row>
    <row r="6976" spans="1:12" x14ac:dyDescent="0.2">
      <c r="A6976" s="1">
        <v>6975</v>
      </c>
      <c r="B6976" s="2" t="s">
        <v>47080</v>
      </c>
      <c r="C6976" s="2" t="s">
        <v>860</v>
      </c>
      <c r="D6976" s="2" t="s">
        <v>5784</v>
      </c>
      <c r="E6976" s="2" t="s">
        <v>47081</v>
      </c>
      <c r="F6976" s="2" t="s">
        <v>47082</v>
      </c>
      <c r="G6976" s="2" t="s">
        <v>419</v>
      </c>
      <c r="H6976" s="2" t="s">
        <v>47083</v>
      </c>
      <c r="I6976" s="2" t="s">
        <v>47084</v>
      </c>
      <c r="J6976" s="3" t="s">
        <v>47085</v>
      </c>
      <c r="K6976" s="4">
        <v>44057</v>
      </c>
      <c r="L6976" s="3" t="s">
        <v>47086</v>
      </c>
    </row>
    <row r="6977" spans="1:12" x14ac:dyDescent="0.2">
      <c r="A6977" s="1">
        <v>6976</v>
      </c>
      <c r="B6977" s="2" t="s">
        <v>47087</v>
      </c>
      <c r="C6977" s="2" t="s">
        <v>1485</v>
      </c>
      <c r="D6977" s="2" t="s">
        <v>10909</v>
      </c>
      <c r="E6977" s="2" t="s">
        <v>47088</v>
      </c>
      <c r="F6977" s="2" t="s">
        <v>47089</v>
      </c>
      <c r="G6977" s="2" t="s">
        <v>635</v>
      </c>
      <c r="H6977" s="2" t="s">
        <v>47090</v>
      </c>
      <c r="I6977" s="2" t="s">
        <v>47091</v>
      </c>
      <c r="J6977" s="3" t="s">
        <v>47092</v>
      </c>
      <c r="K6977" s="4">
        <v>44095</v>
      </c>
      <c r="L6977" s="3" t="s">
        <v>47093</v>
      </c>
    </row>
    <row r="6978" spans="1:12" x14ac:dyDescent="0.2">
      <c r="A6978" s="1">
        <v>6977</v>
      </c>
      <c r="B6978" s="2" t="s">
        <v>47094</v>
      </c>
      <c r="C6978" s="2" t="s">
        <v>4711</v>
      </c>
      <c r="D6978" s="2" t="s">
        <v>7622</v>
      </c>
      <c r="E6978" s="2" t="s">
        <v>33437</v>
      </c>
      <c r="F6978" s="2" t="s">
        <v>47095</v>
      </c>
      <c r="G6978" s="2" t="s">
        <v>369</v>
      </c>
      <c r="H6978" s="2" t="s">
        <v>47096</v>
      </c>
      <c r="I6978" s="2" t="s">
        <v>47097</v>
      </c>
      <c r="J6978" s="3" t="s">
        <v>47098</v>
      </c>
      <c r="K6978" s="4">
        <v>44000</v>
      </c>
      <c r="L6978" s="3" t="s">
        <v>47099</v>
      </c>
    </row>
    <row r="6979" spans="1:12" x14ac:dyDescent="0.2">
      <c r="A6979" s="1">
        <v>6978</v>
      </c>
      <c r="B6979" s="2" t="s">
        <v>47100</v>
      </c>
      <c r="C6979" s="2" t="s">
        <v>10068</v>
      </c>
      <c r="D6979" s="2" t="s">
        <v>2891</v>
      </c>
      <c r="E6979" s="2" t="s">
        <v>47101</v>
      </c>
      <c r="F6979" s="2" t="s">
        <v>25124</v>
      </c>
      <c r="G6979" s="2" t="s">
        <v>1140</v>
      </c>
      <c r="H6979" s="2" t="s">
        <v>47102</v>
      </c>
      <c r="I6979" s="2" t="s">
        <v>47103</v>
      </c>
      <c r="J6979" s="3" t="s">
        <v>47104</v>
      </c>
      <c r="K6979" s="4">
        <v>44232</v>
      </c>
      <c r="L6979" s="3" t="s">
        <v>20159</v>
      </c>
    </row>
    <row r="6980" spans="1:12" x14ac:dyDescent="0.2">
      <c r="A6980" s="1">
        <v>6979</v>
      </c>
      <c r="B6980" s="2" t="s">
        <v>47105</v>
      </c>
      <c r="C6980" s="2" t="s">
        <v>8535</v>
      </c>
      <c r="D6980" s="2" t="s">
        <v>2564</v>
      </c>
      <c r="E6980" s="2" t="s">
        <v>47106</v>
      </c>
      <c r="F6980" s="2" t="s">
        <v>30811</v>
      </c>
      <c r="G6980" s="2" t="s">
        <v>6506</v>
      </c>
      <c r="H6980" s="2" t="s">
        <v>47107</v>
      </c>
      <c r="I6980" s="2" t="s">
        <v>47108</v>
      </c>
      <c r="J6980" s="3" t="s">
        <v>47109</v>
      </c>
      <c r="K6980" s="4">
        <v>44184</v>
      </c>
      <c r="L6980" s="3" t="s">
        <v>47110</v>
      </c>
    </row>
    <row r="6981" spans="1:12" x14ac:dyDescent="0.2">
      <c r="A6981" s="1">
        <v>6980</v>
      </c>
      <c r="B6981" s="2" t="s">
        <v>47111</v>
      </c>
      <c r="C6981" s="2" t="s">
        <v>5183</v>
      </c>
      <c r="D6981" s="2" t="s">
        <v>3148</v>
      </c>
      <c r="E6981" s="2" t="s">
        <v>47112</v>
      </c>
      <c r="F6981" s="2" t="s">
        <v>47113</v>
      </c>
      <c r="G6981" s="2" t="s">
        <v>1534</v>
      </c>
      <c r="H6981" s="2">
        <f>1-983-832-8135</f>
        <v>-9949</v>
      </c>
      <c r="I6981" s="2" t="s">
        <v>47114</v>
      </c>
      <c r="J6981" s="3" t="s">
        <v>47115</v>
      </c>
      <c r="K6981" s="4">
        <v>44587</v>
      </c>
      <c r="L6981" s="3" t="s">
        <v>47116</v>
      </c>
    </row>
    <row r="6982" spans="1:12" x14ac:dyDescent="0.2">
      <c r="A6982" s="1">
        <v>6981</v>
      </c>
      <c r="B6982" s="2" t="s">
        <v>47117</v>
      </c>
      <c r="C6982" s="2" t="s">
        <v>5357</v>
      </c>
      <c r="D6982" s="2" t="s">
        <v>2205</v>
      </c>
      <c r="E6982" s="2" t="s">
        <v>47118</v>
      </c>
      <c r="F6982" s="2" t="s">
        <v>47119</v>
      </c>
      <c r="G6982" s="2" t="s">
        <v>437</v>
      </c>
      <c r="H6982" s="2" t="s">
        <v>47120</v>
      </c>
      <c r="I6982" s="2" t="s">
        <v>47121</v>
      </c>
      <c r="J6982" s="3" t="s">
        <v>47122</v>
      </c>
      <c r="K6982" s="4">
        <v>44294</v>
      </c>
      <c r="L6982" s="3" t="s">
        <v>47123</v>
      </c>
    </row>
    <row r="6983" spans="1:12" x14ac:dyDescent="0.2">
      <c r="A6983" s="1">
        <v>6982</v>
      </c>
      <c r="B6983" s="2" t="s">
        <v>47124</v>
      </c>
      <c r="C6983" s="2" t="s">
        <v>1643</v>
      </c>
      <c r="D6983" s="2" t="s">
        <v>2574</v>
      </c>
      <c r="E6983" s="2" t="s">
        <v>47125</v>
      </c>
      <c r="F6983" s="2" t="s">
        <v>47126</v>
      </c>
      <c r="G6983" s="2" t="s">
        <v>550</v>
      </c>
      <c r="H6983" s="2" t="s">
        <v>47127</v>
      </c>
      <c r="I6983" s="2" t="s">
        <v>47128</v>
      </c>
      <c r="J6983" s="3" t="s">
        <v>47129</v>
      </c>
      <c r="K6983" s="4">
        <v>43833</v>
      </c>
      <c r="L6983" s="3" t="s">
        <v>27597</v>
      </c>
    </row>
    <row r="6984" spans="1:12" x14ac:dyDescent="0.2">
      <c r="A6984" s="1">
        <v>6983</v>
      </c>
      <c r="B6984" s="2" t="s">
        <v>47130</v>
      </c>
      <c r="C6984" s="2" t="s">
        <v>5510</v>
      </c>
      <c r="D6984" s="2" t="s">
        <v>9548</v>
      </c>
      <c r="E6984" s="2" t="s">
        <v>47131</v>
      </c>
      <c r="F6984" s="2" t="s">
        <v>47132</v>
      </c>
      <c r="G6984" s="2" t="s">
        <v>1524</v>
      </c>
      <c r="H6984" s="2" t="s">
        <v>47133</v>
      </c>
      <c r="I6984" s="2" t="s">
        <v>47134</v>
      </c>
      <c r="J6984" s="3" t="s">
        <v>47135</v>
      </c>
      <c r="K6984" s="4">
        <v>44259</v>
      </c>
      <c r="L6984" s="3" t="s">
        <v>47136</v>
      </c>
    </row>
    <row r="6985" spans="1:12" x14ac:dyDescent="0.2">
      <c r="A6985" s="1">
        <v>6984</v>
      </c>
      <c r="B6985" s="2" t="s">
        <v>47137</v>
      </c>
      <c r="C6985" s="2" t="s">
        <v>11330</v>
      </c>
      <c r="D6985" s="2" t="s">
        <v>7318</v>
      </c>
      <c r="E6985" s="2" t="s">
        <v>47138</v>
      </c>
      <c r="F6985" s="2" t="s">
        <v>47139</v>
      </c>
      <c r="G6985" s="2" t="s">
        <v>2963</v>
      </c>
      <c r="H6985" s="2" t="s">
        <v>47140</v>
      </c>
      <c r="I6985" s="2" t="s">
        <v>47141</v>
      </c>
      <c r="J6985" s="3" t="s">
        <v>47142</v>
      </c>
      <c r="K6985" s="4">
        <v>44178</v>
      </c>
      <c r="L6985" s="3" t="s">
        <v>47143</v>
      </c>
    </row>
    <row r="6986" spans="1:12" x14ac:dyDescent="0.2">
      <c r="A6986" s="1">
        <v>6985</v>
      </c>
      <c r="B6986" s="2" t="s">
        <v>47144</v>
      </c>
      <c r="C6986" s="2" t="s">
        <v>31797</v>
      </c>
      <c r="D6986" s="2" t="s">
        <v>4985</v>
      </c>
      <c r="E6986" s="2" t="s">
        <v>43399</v>
      </c>
      <c r="F6986" s="2" t="s">
        <v>47145</v>
      </c>
      <c r="G6986" s="2" t="s">
        <v>4042</v>
      </c>
      <c r="H6986" s="2" t="s">
        <v>47146</v>
      </c>
      <c r="I6986" s="2" t="s">
        <v>47147</v>
      </c>
      <c r="J6986" s="3" t="s">
        <v>47148</v>
      </c>
      <c r="K6986" s="4">
        <v>44109</v>
      </c>
      <c r="L6986" s="3" t="s">
        <v>47149</v>
      </c>
    </row>
    <row r="6987" spans="1:12" x14ac:dyDescent="0.2">
      <c r="A6987" s="1">
        <v>6986</v>
      </c>
      <c r="B6987" s="2" t="s">
        <v>47150</v>
      </c>
      <c r="C6987" s="2" t="s">
        <v>1798</v>
      </c>
      <c r="D6987" s="2" t="s">
        <v>4174</v>
      </c>
      <c r="E6987" s="2" t="s">
        <v>47151</v>
      </c>
      <c r="F6987" s="2" t="s">
        <v>47152</v>
      </c>
      <c r="G6987" s="2" t="s">
        <v>2327</v>
      </c>
      <c r="H6987" s="2" t="s">
        <v>47153</v>
      </c>
      <c r="I6987" s="2" t="s">
        <v>47154</v>
      </c>
      <c r="J6987" s="3" t="s">
        <v>47155</v>
      </c>
      <c r="K6987" s="4">
        <v>44594</v>
      </c>
      <c r="L6987" s="3" t="s">
        <v>47156</v>
      </c>
    </row>
    <row r="6988" spans="1:12" x14ac:dyDescent="0.2">
      <c r="A6988" s="1">
        <v>6987</v>
      </c>
      <c r="B6988" s="2" t="s">
        <v>47157</v>
      </c>
      <c r="C6988" s="2" t="s">
        <v>6827</v>
      </c>
      <c r="D6988" s="2" t="s">
        <v>384</v>
      </c>
      <c r="E6988" s="2" t="s">
        <v>47158</v>
      </c>
      <c r="F6988" s="2" t="s">
        <v>25195</v>
      </c>
      <c r="G6988" s="2" t="s">
        <v>3302</v>
      </c>
      <c r="H6988" s="2">
        <v>488145436</v>
      </c>
      <c r="I6988" s="2" t="s">
        <v>47159</v>
      </c>
      <c r="J6988" s="3" t="s">
        <v>47160</v>
      </c>
      <c r="K6988" s="4">
        <v>44062</v>
      </c>
      <c r="L6988" s="3" t="s">
        <v>47161</v>
      </c>
    </row>
    <row r="6989" spans="1:12" x14ac:dyDescent="0.2">
      <c r="A6989" s="1">
        <v>6988</v>
      </c>
      <c r="B6989" s="2" t="s">
        <v>47162</v>
      </c>
      <c r="C6989" s="2" t="s">
        <v>5316</v>
      </c>
      <c r="D6989" s="2" t="s">
        <v>18526</v>
      </c>
      <c r="E6989" s="2" t="s">
        <v>47163</v>
      </c>
      <c r="F6989" s="2" t="s">
        <v>47164</v>
      </c>
      <c r="G6989" s="2" t="s">
        <v>1738</v>
      </c>
      <c r="H6989" s="2" t="s">
        <v>47165</v>
      </c>
      <c r="I6989" s="2" t="s">
        <v>47166</v>
      </c>
      <c r="J6989" s="3" t="s">
        <v>47167</v>
      </c>
      <c r="K6989" s="4">
        <v>43967</v>
      </c>
      <c r="L6989" s="3" t="s">
        <v>17833</v>
      </c>
    </row>
    <row r="6990" spans="1:12" x14ac:dyDescent="0.2">
      <c r="A6990" s="1">
        <v>6989</v>
      </c>
      <c r="B6990" s="2" t="s">
        <v>47168</v>
      </c>
      <c r="C6990" s="2" t="s">
        <v>3505</v>
      </c>
      <c r="D6990" s="2" t="s">
        <v>6356</v>
      </c>
      <c r="E6990" s="2" t="s">
        <v>47169</v>
      </c>
      <c r="F6990" s="2" t="s">
        <v>47170</v>
      </c>
      <c r="G6990" s="2" t="s">
        <v>17591</v>
      </c>
      <c r="H6990" s="2" t="s">
        <v>47171</v>
      </c>
      <c r="I6990" s="2" t="s">
        <v>47172</v>
      </c>
      <c r="J6990" s="3" t="s">
        <v>47173</v>
      </c>
      <c r="K6990" s="4">
        <v>44185</v>
      </c>
      <c r="L6990" s="3" t="s">
        <v>19295</v>
      </c>
    </row>
    <row r="6991" spans="1:12" x14ac:dyDescent="0.2">
      <c r="A6991" s="1">
        <v>6990</v>
      </c>
      <c r="B6991" s="2" t="s">
        <v>47174</v>
      </c>
      <c r="C6991" s="2" t="s">
        <v>85</v>
      </c>
      <c r="D6991" s="2" t="s">
        <v>2872</v>
      </c>
      <c r="E6991" s="2" t="s">
        <v>19745</v>
      </c>
      <c r="F6991" s="2" t="s">
        <v>47175</v>
      </c>
      <c r="G6991" s="2" t="s">
        <v>996</v>
      </c>
      <c r="H6991" s="2" t="s">
        <v>47176</v>
      </c>
      <c r="I6991" s="2" t="s">
        <v>47177</v>
      </c>
      <c r="J6991" s="3" t="s">
        <v>47178</v>
      </c>
      <c r="K6991" s="4">
        <v>44393</v>
      </c>
      <c r="L6991" s="3" t="s">
        <v>47179</v>
      </c>
    </row>
    <row r="6992" spans="1:12" x14ac:dyDescent="0.2">
      <c r="A6992" s="1">
        <v>6991</v>
      </c>
      <c r="B6992" s="2" t="s">
        <v>47180</v>
      </c>
      <c r="C6992" s="2" t="s">
        <v>1442</v>
      </c>
      <c r="D6992" s="2" t="s">
        <v>11294</v>
      </c>
      <c r="E6992" s="2" t="s">
        <v>47181</v>
      </c>
      <c r="F6992" s="2" t="s">
        <v>32552</v>
      </c>
      <c r="G6992" s="2" t="s">
        <v>1148</v>
      </c>
      <c r="H6992" s="2" t="s">
        <v>47182</v>
      </c>
      <c r="I6992" s="2" t="s">
        <v>47183</v>
      </c>
      <c r="J6992" s="3" t="s">
        <v>47184</v>
      </c>
      <c r="K6992" s="4">
        <v>44358</v>
      </c>
      <c r="L6992" s="3" t="s">
        <v>47185</v>
      </c>
    </row>
    <row r="6993" spans="1:12" x14ac:dyDescent="0.2">
      <c r="A6993" s="1">
        <v>6992</v>
      </c>
      <c r="B6993" s="2" t="s">
        <v>47186</v>
      </c>
      <c r="C6993" s="2" t="s">
        <v>8115</v>
      </c>
      <c r="D6993" s="2" t="s">
        <v>11573</v>
      </c>
      <c r="E6993" s="2" t="s">
        <v>47187</v>
      </c>
      <c r="F6993" s="2" t="s">
        <v>47188</v>
      </c>
      <c r="G6993" s="2" t="s">
        <v>143</v>
      </c>
      <c r="H6993" s="2" t="s">
        <v>47189</v>
      </c>
      <c r="I6993" s="2" t="s">
        <v>47190</v>
      </c>
      <c r="J6993" s="3" t="s">
        <v>47191</v>
      </c>
      <c r="K6993" s="4">
        <v>44599</v>
      </c>
      <c r="L6993" s="3" t="s">
        <v>47192</v>
      </c>
    </row>
    <row r="6994" spans="1:12" x14ac:dyDescent="0.2">
      <c r="A6994" s="1">
        <v>6993</v>
      </c>
      <c r="B6994" s="2" t="s">
        <v>47193</v>
      </c>
      <c r="C6994" s="2" t="s">
        <v>253</v>
      </c>
      <c r="D6994" s="2" t="s">
        <v>676</v>
      </c>
      <c r="E6994" s="2" t="s">
        <v>47194</v>
      </c>
      <c r="F6994" s="2" t="s">
        <v>47195</v>
      </c>
      <c r="G6994" s="2" t="s">
        <v>1005</v>
      </c>
      <c r="H6994" s="2" t="s">
        <v>47196</v>
      </c>
      <c r="I6994" s="2" t="s">
        <v>47197</v>
      </c>
      <c r="J6994" s="3" t="s">
        <v>47198</v>
      </c>
      <c r="K6994" s="4">
        <v>44161</v>
      </c>
      <c r="L6994" s="3" t="s">
        <v>31886</v>
      </c>
    </row>
    <row r="6995" spans="1:12" x14ac:dyDescent="0.2">
      <c r="A6995" s="1">
        <v>6994</v>
      </c>
      <c r="B6995" s="2" t="s">
        <v>47199</v>
      </c>
      <c r="C6995" s="2" t="s">
        <v>1261</v>
      </c>
      <c r="D6995" s="2" t="s">
        <v>30758</v>
      </c>
      <c r="E6995" s="2" t="s">
        <v>13765</v>
      </c>
      <c r="F6995" s="2" t="s">
        <v>47200</v>
      </c>
      <c r="G6995" s="2" t="s">
        <v>910</v>
      </c>
      <c r="H6995" s="2" t="s">
        <v>47201</v>
      </c>
      <c r="I6995" s="2" t="s">
        <v>47202</v>
      </c>
      <c r="J6995" s="3" t="s">
        <v>47203</v>
      </c>
      <c r="K6995" s="4">
        <v>44450</v>
      </c>
      <c r="L6995" s="3" t="s">
        <v>47204</v>
      </c>
    </row>
    <row r="6996" spans="1:12" x14ac:dyDescent="0.2">
      <c r="A6996" s="1">
        <v>6995</v>
      </c>
      <c r="B6996" s="2" t="s">
        <v>47205</v>
      </c>
      <c r="C6996" s="2" t="s">
        <v>6518</v>
      </c>
      <c r="D6996" s="2" t="s">
        <v>2988</v>
      </c>
      <c r="E6996" s="2" t="s">
        <v>9888</v>
      </c>
      <c r="F6996" s="2" t="s">
        <v>47206</v>
      </c>
      <c r="G6996" s="2" t="s">
        <v>5163</v>
      </c>
      <c r="H6996" s="2" t="s">
        <v>47207</v>
      </c>
      <c r="I6996" s="2" t="s">
        <v>47208</v>
      </c>
      <c r="J6996" s="3" t="s">
        <v>47209</v>
      </c>
      <c r="K6996" s="4">
        <v>43881</v>
      </c>
      <c r="L6996" s="3" t="s">
        <v>47210</v>
      </c>
    </row>
    <row r="6997" spans="1:12" x14ac:dyDescent="0.2">
      <c r="A6997" s="1">
        <v>6996</v>
      </c>
      <c r="B6997" s="2" t="s">
        <v>47211</v>
      </c>
      <c r="C6997" s="2" t="s">
        <v>658</v>
      </c>
      <c r="D6997" s="2" t="s">
        <v>1970</v>
      </c>
      <c r="E6997" s="2" t="s">
        <v>47212</v>
      </c>
      <c r="F6997" s="2" t="s">
        <v>1157</v>
      </c>
      <c r="G6997" s="2" t="s">
        <v>6142</v>
      </c>
      <c r="H6997" s="2" t="s">
        <v>47213</v>
      </c>
      <c r="I6997" s="2" t="s">
        <v>47214</v>
      </c>
      <c r="J6997" s="3" t="s">
        <v>47215</v>
      </c>
      <c r="K6997" s="4">
        <v>44230</v>
      </c>
      <c r="L6997" s="3" t="s">
        <v>47216</v>
      </c>
    </row>
    <row r="6998" spans="1:12" x14ac:dyDescent="0.2">
      <c r="A6998" s="1">
        <v>6997</v>
      </c>
      <c r="B6998" s="2" t="s">
        <v>47217</v>
      </c>
      <c r="C6998" s="2" t="s">
        <v>31797</v>
      </c>
      <c r="D6998" s="2" t="s">
        <v>7351</v>
      </c>
      <c r="E6998" s="2" t="s">
        <v>47218</v>
      </c>
      <c r="F6998" s="2" t="s">
        <v>47219</v>
      </c>
      <c r="G6998" s="2" t="s">
        <v>369</v>
      </c>
      <c r="H6998" s="2" t="s">
        <v>47220</v>
      </c>
      <c r="I6998" s="2" t="s">
        <v>47221</v>
      </c>
      <c r="J6998" s="3" t="s">
        <v>47222</v>
      </c>
      <c r="K6998" s="4">
        <v>44162</v>
      </c>
      <c r="L6998" s="3" t="s">
        <v>47223</v>
      </c>
    </row>
    <row r="6999" spans="1:12" x14ac:dyDescent="0.2">
      <c r="A6999" s="1">
        <v>6998</v>
      </c>
      <c r="B6999" s="2" t="s">
        <v>47224</v>
      </c>
      <c r="C6999" s="2" t="s">
        <v>4629</v>
      </c>
      <c r="D6999" s="2" t="s">
        <v>10388</v>
      </c>
      <c r="E6999" s="2" t="s">
        <v>47225</v>
      </c>
      <c r="F6999" s="2" t="s">
        <v>47226</v>
      </c>
      <c r="G6999" s="2" t="s">
        <v>17</v>
      </c>
      <c r="H6999" s="2" t="s">
        <v>47227</v>
      </c>
      <c r="I6999" s="2" t="s">
        <v>47228</v>
      </c>
      <c r="J6999" s="3" t="s">
        <v>47229</v>
      </c>
      <c r="K6999" s="4">
        <v>44267</v>
      </c>
      <c r="L6999" s="3" t="s">
        <v>47230</v>
      </c>
    </row>
    <row r="7000" spans="1:12" x14ac:dyDescent="0.2">
      <c r="A7000" s="1">
        <v>6999</v>
      </c>
      <c r="B7000" s="2" t="s">
        <v>47231</v>
      </c>
      <c r="C7000" s="2" t="s">
        <v>14503</v>
      </c>
      <c r="D7000" s="2" t="s">
        <v>17539</v>
      </c>
      <c r="E7000" s="2" t="s">
        <v>47232</v>
      </c>
      <c r="F7000" s="2" t="s">
        <v>47233</v>
      </c>
      <c r="G7000" s="2" t="s">
        <v>6640</v>
      </c>
      <c r="H7000" s="2" t="s">
        <v>47234</v>
      </c>
      <c r="I7000" s="2" t="s">
        <v>47235</v>
      </c>
      <c r="J7000" s="3" t="s">
        <v>47236</v>
      </c>
      <c r="K7000" s="4">
        <v>44165</v>
      </c>
      <c r="L7000" s="3" t="s">
        <v>11009</v>
      </c>
    </row>
    <row r="7001" spans="1:12" x14ac:dyDescent="0.2">
      <c r="A7001" s="1">
        <v>7000</v>
      </c>
      <c r="B7001" s="2" t="s">
        <v>47237</v>
      </c>
      <c r="C7001" s="2" t="s">
        <v>1978</v>
      </c>
      <c r="D7001" s="2" t="s">
        <v>7788</v>
      </c>
      <c r="E7001" s="2" t="s">
        <v>47238</v>
      </c>
      <c r="F7001" s="2" t="s">
        <v>47239</v>
      </c>
      <c r="G7001" s="2" t="s">
        <v>2033</v>
      </c>
      <c r="H7001" s="2" t="s">
        <v>47240</v>
      </c>
      <c r="I7001" s="2" t="s">
        <v>47241</v>
      </c>
      <c r="J7001" s="3" t="s">
        <v>47242</v>
      </c>
      <c r="K7001" s="4">
        <v>43961</v>
      </c>
      <c r="L7001" s="3" t="s">
        <v>44123</v>
      </c>
    </row>
    <row r="7002" spans="1:12" x14ac:dyDescent="0.2">
      <c r="A7002" s="1">
        <v>7001</v>
      </c>
      <c r="B7002" s="2" t="s">
        <v>47243</v>
      </c>
      <c r="C7002" s="2" t="s">
        <v>2607</v>
      </c>
      <c r="D7002" s="2" t="s">
        <v>4726</v>
      </c>
      <c r="E7002" s="2" t="s">
        <v>47244</v>
      </c>
      <c r="F7002" s="2" t="s">
        <v>47245</v>
      </c>
      <c r="G7002" s="2" t="s">
        <v>419</v>
      </c>
      <c r="H7002" s="2">
        <v>2387750009</v>
      </c>
      <c r="I7002" s="2" t="s">
        <v>47246</v>
      </c>
      <c r="J7002" s="3" t="s">
        <v>47247</v>
      </c>
      <c r="K7002" s="4">
        <v>44478</v>
      </c>
      <c r="L7002" s="3" t="s">
        <v>47248</v>
      </c>
    </row>
    <row r="7003" spans="1:12" x14ac:dyDescent="0.2">
      <c r="A7003" s="1">
        <v>7002</v>
      </c>
      <c r="B7003" s="2" t="s">
        <v>47249</v>
      </c>
      <c r="C7003" s="2" t="s">
        <v>3325</v>
      </c>
      <c r="D7003" s="2" t="s">
        <v>3157</v>
      </c>
      <c r="E7003" s="2" t="s">
        <v>47250</v>
      </c>
      <c r="F7003" s="2" t="s">
        <v>47251</v>
      </c>
      <c r="G7003" s="2" t="s">
        <v>257</v>
      </c>
      <c r="H7003" s="2" t="s">
        <v>47252</v>
      </c>
      <c r="I7003" s="2" t="s">
        <v>47253</v>
      </c>
      <c r="J7003" s="3" t="s">
        <v>47254</v>
      </c>
      <c r="K7003" s="4">
        <v>43936</v>
      </c>
      <c r="L7003" s="3" t="s">
        <v>47255</v>
      </c>
    </row>
    <row r="7004" spans="1:12" x14ac:dyDescent="0.2">
      <c r="A7004" s="1">
        <v>7003</v>
      </c>
      <c r="B7004" s="2" t="s">
        <v>47256</v>
      </c>
      <c r="C7004" s="2" t="s">
        <v>3628</v>
      </c>
      <c r="D7004" s="2" t="s">
        <v>463</v>
      </c>
      <c r="E7004" s="2" t="s">
        <v>47257</v>
      </c>
      <c r="F7004" s="2" t="s">
        <v>47258</v>
      </c>
      <c r="G7004" s="2" t="s">
        <v>816</v>
      </c>
      <c r="H7004" s="2" t="s">
        <v>47259</v>
      </c>
      <c r="I7004" s="2" t="s">
        <v>47260</v>
      </c>
      <c r="J7004" s="3" t="s">
        <v>47261</v>
      </c>
      <c r="K7004" s="4">
        <v>44293</v>
      </c>
      <c r="L7004" s="3" t="s">
        <v>47262</v>
      </c>
    </row>
    <row r="7005" spans="1:12" x14ac:dyDescent="0.2">
      <c r="A7005" s="1">
        <v>7004</v>
      </c>
      <c r="B7005" s="2" t="s">
        <v>47263</v>
      </c>
      <c r="C7005" s="2" t="s">
        <v>9383</v>
      </c>
      <c r="D7005" s="2" t="s">
        <v>15249</v>
      </c>
      <c r="E7005" s="2" t="s">
        <v>47264</v>
      </c>
      <c r="F7005" s="2" t="s">
        <v>47265</v>
      </c>
      <c r="G7005" s="2" t="s">
        <v>3133</v>
      </c>
      <c r="H7005" s="2" t="s">
        <v>47266</v>
      </c>
      <c r="I7005" s="2" t="s">
        <v>47267</v>
      </c>
      <c r="J7005" s="3" t="s">
        <v>47268</v>
      </c>
      <c r="K7005" s="4">
        <v>44645</v>
      </c>
      <c r="L7005" s="3" t="s">
        <v>47269</v>
      </c>
    </row>
    <row r="7006" spans="1:12" x14ac:dyDescent="0.2">
      <c r="A7006" s="1">
        <v>7005</v>
      </c>
      <c r="B7006" s="2" t="s">
        <v>47270</v>
      </c>
      <c r="C7006" s="2" t="s">
        <v>4383</v>
      </c>
      <c r="D7006" s="2" t="s">
        <v>9002</v>
      </c>
      <c r="E7006" s="2" t="s">
        <v>47271</v>
      </c>
      <c r="F7006" s="2" t="s">
        <v>47272</v>
      </c>
      <c r="G7006" s="2" t="s">
        <v>3568</v>
      </c>
      <c r="H7006" s="2" t="s">
        <v>47273</v>
      </c>
      <c r="I7006" s="2">
        <v>1441592621</v>
      </c>
      <c r="J7006" s="3" t="s">
        <v>47274</v>
      </c>
      <c r="K7006" s="4">
        <v>43948</v>
      </c>
      <c r="L7006" s="3" t="s">
        <v>47275</v>
      </c>
    </row>
    <row r="7007" spans="1:12" x14ac:dyDescent="0.2">
      <c r="A7007" s="1">
        <v>7006</v>
      </c>
      <c r="B7007" s="2" t="s">
        <v>47276</v>
      </c>
      <c r="C7007" s="2" t="s">
        <v>3268</v>
      </c>
      <c r="D7007" s="2" t="s">
        <v>9356</v>
      </c>
      <c r="E7007" s="2" t="s">
        <v>47277</v>
      </c>
      <c r="F7007" s="2" t="s">
        <v>47278</v>
      </c>
      <c r="G7007" s="2" t="s">
        <v>1712</v>
      </c>
      <c r="H7007" s="2">
        <v>4088522344</v>
      </c>
      <c r="I7007" s="2">
        <v>2265543033</v>
      </c>
      <c r="J7007" s="3" t="s">
        <v>47279</v>
      </c>
      <c r="K7007" s="4">
        <v>44192</v>
      </c>
      <c r="L7007" s="3" t="s">
        <v>47280</v>
      </c>
    </row>
    <row r="7008" spans="1:12" x14ac:dyDescent="0.2">
      <c r="A7008" s="1">
        <v>7007</v>
      </c>
      <c r="B7008" s="2" t="s">
        <v>47281</v>
      </c>
      <c r="C7008" s="2" t="s">
        <v>5334</v>
      </c>
      <c r="D7008" s="2" t="s">
        <v>5639</v>
      </c>
      <c r="E7008" s="2" t="s">
        <v>47282</v>
      </c>
      <c r="F7008" s="2" t="s">
        <v>47283</v>
      </c>
      <c r="G7008" s="2" t="s">
        <v>237</v>
      </c>
      <c r="H7008" s="2" t="s">
        <v>47284</v>
      </c>
      <c r="I7008" s="2" t="s">
        <v>47285</v>
      </c>
      <c r="J7008" s="3" t="s">
        <v>47286</v>
      </c>
      <c r="K7008" s="4">
        <v>44199</v>
      </c>
      <c r="L7008" s="3" t="s">
        <v>29373</v>
      </c>
    </row>
    <row r="7009" spans="1:12" x14ac:dyDescent="0.2">
      <c r="A7009" s="1">
        <v>7008</v>
      </c>
      <c r="B7009" s="2" t="s">
        <v>47287</v>
      </c>
      <c r="C7009" s="2" t="s">
        <v>2047</v>
      </c>
      <c r="D7009" s="2" t="s">
        <v>3130</v>
      </c>
      <c r="E7009" s="2" t="s">
        <v>47288</v>
      </c>
      <c r="F7009" s="2" t="s">
        <v>6571</v>
      </c>
      <c r="G7009" s="2" t="s">
        <v>117</v>
      </c>
      <c r="H7009" s="2" t="s">
        <v>47289</v>
      </c>
      <c r="I7009" s="2" t="s">
        <v>47290</v>
      </c>
      <c r="J7009" s="3" t="s">
        <v>47291</v>
      </c>
      <c r="K7009" s="4">
        <v>44483</v>
      </c>
      <c r="L7009" s="3" t="s">
        <v>47292</v>
      </c>
    </row>
    <row r="7010" spans="1:12" x14ac:dyDescent="0.2">
      <c r="A7010" s="1">
        <v>7009</v>
      </c>
      <c r="B7010" s="2" t="s">
        <v>47293</v>
      </c>
      <c r="C7010" s="2" t="s">
        <v>1962</v>
      </c>
      <c r="D7010" s="2" t="s">
        <v>38391</v>
      </c>
      <c r="E7010" s="2" t="s">
        <v>47294</v>
      </c>
      <c r="F7010" s="2" t="s">
        <v>47295</v>
      </c>
      <c r="G7010" s="2" t="s">
        <v>283</v>
      </c>
      <c r="H7010" s="2" t="s">
        <v>47296</v>
      </c>
      <c r="I7010" s="2" t="s">
        <v>47297</v>
      </c>
      <c r="J7010" s="3" t="s">
        <v>47298</v>
      </c>
      <c r="K7010" s="4">
        <v>44449</v>
      </c>
      <c r="L7010" s="3" t="s">
        <v>13189</v>
      </c>
    </row>
    <row r="7011" spans="1:12" x14ac:dyDescent="0.2">
      <c r="A7011" s="1">
        <v>7010</v>
      </c>
      <c r="B7011" s="2" t="s">
        <v>47299</v>
      </c>
      <c r="C7011" s="2" t="s">
        <v>3212</v>
      </c>
      <c r="D7011" s="2" t="s">
        <v>10521</v>
      </c>
      <c r="E7011" s="2" t="s">
        <v>47300</v>
      </c>
      <c r="F7011" s="2" t="s">
        <v>47301</v>
      </c>
      <c r="G7011" s="2" t="s">
        <v>3649</v>
      </c>
      <c r="H7011" s="2" t="s">
        <v>47302</v>
      </c>
      <c r="I7011" s="2" t="s">
        <v>47303</v>
      </c>
      <c r="J7011" s="3" t="s">
        <v>47304</v>
      </c>
      <c r="K7011" s="4">
        <v>44351</v>
      </c>
      <c r="L7011" s="3" t="s">
        <v>47305</v>
      </c>
    </row>
    <row r="7012" spans="1:12" x14ac:dyDescent="0.2">
      <c r="A7012" s="1">
        <v>7011</v>
      </c>
      <c r="B7012" s="2" t="s">
        <v>47306</v>
      </c>
      <c r="C7012" s="2" t="s">
        <v>13944</v>
      </c>
      <c r="D7012" s="2" t="s">
        <v>13355</v>
      </c>
      <c r="E7012" s="2" t="s">
        <v>47307</v>
      </c>
      <c r="F7012" s="2" t="s">
        <v>47308</v>
      </c>
      <c r="G7012" s="2" t="s">
        <v>6506</v>
      </c>
      <c r="H7012" s="2" t="s">
        <v>47309</v>
      </c>
      <c r="I7012" s="2" t="s">
        <v>47310</v>
      </c>
      <c r="J7012" s="3" t="s">
        <v>47311</v>
      </c>
      <c r="K7012" s="4">
        <v>44538</v>
      </c>
      <c r="L7012" s="3" t="s">
        <v>39238</v>
      </c>
    </row>
    <row r="7013" spans="1:12" x14ac:dyDescent="0.2">
      <c r="A7013" s="1">
        <v>7012</v>
      </c>
      <c r="B7013" s="2" t="s">
        <v>47312</v>
      </c>
      <c r="C7013" s="2" t="s">
        <v>4567</v>
      </c>
      <c r="D7013" s="2" t="s">
        <v>298</v>
      </c>
      <c r="E7013" s="2" t="s">
        <v>47313</v>
      </c>
      <c r="F7013" s="2" t="s">
        <v>47314</v>
      </c>
      <c r="G7013" s="2" t="s">
        <v>311</v>
      </c>
      <c r="H7013" s="2" t="s">
        <v>47315</v>
      </c>
      <c r="I7013" s="2" t="s">
        <v>47316</v>
      </c>
      <c r="J7013" s="3" t="s">
        <v>47317</v>
      </c>
      <c r="K7013" s="4">
        <v>44524</v>
      </c>
      <c r="L7013" s="3" t="s">
        <v>47318</v>
      </c>
    </row>
    <row r="7014" spans="1:12" x14ac:dyDescent="0.2">
      <c r="A7014" s="1">
        <v>7013</v>
      </c>
      <c r="B7014" s="2" t="s">
        <v>47319</v>
      </c>
      <c r="C7014" s="2" t="s">
        <v>3628</v>
      </c>
      <c r="D7014" s="2" t="s">
        <v>11715</v>
      </c>
      <c r="E7014" s="2" t="s">
        <v>47320</v>
      </c>
      <c r="F7014" s="2" t="s">
        <v>34531</v>
      </c>
      <c r="G7014" s="2" t="s">
        <v>4353</v>
      </c>
      <c r="H7014" s="2" t="s">
        <v>47321</v>
      </c>
      <c r="I7014" s="2" t="s">
        <v>47322</v>
      </c>
      <c r="J7014" s="3" t="s">
        <v>47323</v>
      </c>
      <c r="K7014" s="4">
        <v>44436</v>
      </c>
      <c r="L7014" s="3" t="s">
        <v>47324</v>
      </c>
    </row>
    <row r="7015" spans="1:12" x14ac:dyDescent="0.2">
      <c r="A7015" s="1">
        <v>7014</v>
      </c>
      <c r="B7015" s="2" t="s">
        <v>47325</v>
      </c>
      <c r="C7015" s="2" t="s">
        <v>4748</v>
      </c>
      <c r="D7015" s="2" t="s">
        <v>21295</v>
      </c>
      <c r="E7015" s="2" t="s">
        <v>47326</v>
      </c>
      <c r="F7015" s="2" t="s">
        <v>26443</v>
      </c>
      <c r="G7015" s="2" t="s">
        <v>7345</v>
      </c>
      <c r="H7015" s="2" t="s">
        <v>47327</v>
      </c>
      <c r="I7015" s="2" t="s">
        <v>47328</v>
      </c>
      <c r="J7015" s="3" t="s">
        <v>47329</v>
      </c>
      <c r="K7015" s="4">
        <v>44463</v>
      </c>
      <c r="L7015" s="3" t="s">
        <v>47330</v>
      </c>
    </row>
    <row r="7016" spans="1:12" x14ac:dyDescent="0.2">
      <c r="A7016" s="1">
        <v>7015</v>
      </c>
      <c r="B7016" s="2" t="s">
        <v>47331</v>
      </c>
      <c r="C7016" s="2" t="s">
        <v>18225</v>
      </c>
      <c r="D7016" s="2" t="s">
        <v>10557</v>
      </c>
      <c r="E7016" s="2" t="s">
        <v>47332</v>
      </c>
      <c r="F7016" s="2" t="s">
        <v>47333</v>
      </c>
      <c r="G7016" s="2" t="s">
        <v>1346</v>
      </c>
      <c r="H7016" s="2" t="s">
        <v>47334</v>
      </c>
      <c r="I7016" s="2" t="s">
        <v>47335</v>
      </c>
      <c r="J7016" s="3" t="s">
        <v>47336</v>
      </c>
      <c r="K7016" s="4">
        <v>44480</v>
      </c>
      <c r="L7016" s="3" t="s">
        <v>47337</v>
      </c>
    </row>
    <row r="7017" spans="1:12" x14ac:dyDescent="0.2">
      <c r="A7017" s="1">
        <v>7016</v>
      </c>
      <c r="B7017" s="2" t="s">
        <v>47338</v>
      </c>
      <c r="C7017" s="2" t="s">
        <v>5423</v>
      </c>
      <c r="D7017" s="2" t="s">
        <v>47339</v>
      </c>
      <c r="E7017" s="2" t="s">
        <v>47340</v>
      </c>
      <c r="F7017" s="2" t="s">
        <v>47341</v>
      </c>
      <c r="G7017" s="2" t="s">
        <v>1389</v>
      </c>
      <c r="H7017" s="2" t="s">
        <v>47342</v>
      </c>
      <c r="I7017" s="2">
        <v>5912823530</v>
      </c>
      <c r="J7017" s="3" t="s">
        <v>47343</v>
      </c>
      <c r="K7017" s="4">
        <v>44418</v>
      </c>
      <c r="L7017" s="3" t="s">
        <v>28709</v>
      </c>
    </row>
    <row r="7018" spans="1:12" x14ac:dyDescent="0.2">
      <c r="A7018" s="1">
        <v>7017</v>
      </c>
      <c r="B7018" s="2" t="s">
        <v>47344</v>
      </c>
      <c r="C7018" s="2" t="s">
        <v>1988</v>
      </c>
      <c r="D7018" s="2" t="s">
        <v>26406</v>
      </c>
      <c r="E7018" s="2" t="s">
        <v>47345</v>
      </c>
      <c r="F7018" s="2" t="s">
        <v>7499</v>
      </c>
      <c r="G7018" s="2" t="s">
        <v>82</v>
      </c>
      <c r="H7018" s="2" t="s">
        <v>47346</v>
      </c>
      <c r="I7018" s="2" t="s">
        <v>47347</v>
      </c>
      <c r="J7018" s="3" t="s">
        <v>47348</v>
      </c>
      <c r="K7018" s="4">
        <v>43939</v>
      </c>
      <c r="L7018" s="3" t="s">
        <v>3315</v>
      </c>
    </row>
    <row r="7019" spans="1:12" x14ac:dyDescent="0.2">
      <c r="A7019" s="1">
        <v>7018</v>
      </c>
      <c r="B7019" s="2" t="s">
        <v>47349</v>
      </c>
      <c r="C7019" s="2" t="s">
        <v>223</v>
      </c>
      <c r="D7019" s="2" t="s">
        <v>1109</v>
      </c>
      <c r="E7019" s="2" t="s">
        <v>47350</v>
      </c>
      <c r="F7019" s="2" t="s">
        <v>47351</v>
      </c>
      <c r="G7019" s="2" t="s">
        <v>2918</v>
      </c>
      <c r="H7019" s="2" t="s">
        <v>47352</v>
      </c>
      <c r="I7019" s="2" t="s">
        <v>47353</v>
      </c>
      <c r="J7019" s="3" t="s">
        <v>47354</v>
      </c>
      <c r="K7019" s="4">
        <v>44070</v>
      </c>
      <c r="L7019" s="3" t="s">
        <v>47355</v>
      </c>
    </row>
    <row r="7020" spans="1:12" x14ac:dyDescent="0.2">
      <c r="A7020" s="1">
        <v>7019</v>
      </c>
      <c r="B7020" s="2" t="s">
        <v>47356</v>
      </c>
      <c r="C7020" s="2" t="s">
        <v>4342</v>
      </c>
      <c r="D7020" s="2" t="s">
        <v>2494</v>
      </c>
      <c r="E7020" s="2" t="s">
        <v>47357</v>
      </c>
      <c r="F7020" s="2" t="s">
        <v>47358</v>
      </c>
      <c r="G7020" s="2" t="s">
        <v>3055</v>
      </c>
      <c r="H7020" s="2" t="s">
        <v>47359</v>
      </c>
      <c r="I7020" s="2" t="s">
        <v>47360</v>
      </c>
      <c r="J7020" s="3" t="s">
        <v>47361</v>
      </c>
      <c r="K7020" s="4">
        <v>44303</v>
      </c>
      <c r="L7020" s="3" t="s">
        <v>47362</v>
      </c>
    </row>
    <row r="7021" spans="1:12" x14ac:dyDescent="0.2">
      <c r="A7021" s="1">
        <v>7020</v>
      </c>
      <c r="B7021" s="2" t="s">
        <v>47363</v>
      </c>
      <c r="C7021" s="2" t="s">
        <v>11040</v>
      </c>
      <c r="D7021" s="2" t="s">
        <v>2350</v>
      </c>
      <c r="E7021" s="2" t="s">
        <v>47364</v>
      </c>
      <c r="F7021" s="2" t="s">
        <v>47365</v>
      </c>
      <c r="G7021" s="2" t="s">
        <v>1991</v>
      </c>
      <c r="H7021" s="2" t="s">
        <v>47366</v>
      </c>
      <c r="I7021" s="2" t="s">
        <v>47367</v>
      </c>
      <c r="J7021" s="3" t="s">
        <v>47368</v>
      </c>
      <c r="K7021" s="4">
        <v>44501</v>
      </c>
      <c r="L7021" s="3" t="s">
        <v>47369</v>
      </c>
    </row>
    <row r="7022" spans="1:12" x14ac:dyDescent="0.2">
      <c r="A7022" s="1">
        <v>7021</v>
      </c>
      <c r="B7022" s="2" t="s">
        <v>47370</v>
      </c>
      <c r="C7022" s="2" t="s">
        <v>1662</v>
      </c>
      <c r="D7022" s="2" t="s">
        <v>27185</v>
      </c>
      <c r="E7022" s="2" t="s">
        <v>47371</v>
      </c>
      <c r="F7022" s="2" t="s">
        <v>6240</v>
      </c>
      <c r="G7022" s="2" t="s">
        <v>741</v>
      </c>
      <c r="H7022" s="2" t="s">
        <v>47372</v>
      </c>
      <c r="I7022" s="2" t="s">
        <v>47373</v>
      </c>
      <c r="J7022" s="3" t="s">
        <v>47374</v>
      </c>
      <c r="K7022" s="4">
        <v>43891</v>
      </c>
      <c r="L7022" s="3" t="s">
        <v>47375</v>
      </c>
    </row>
    <row r="7023" spans="1:12" x14ac:dyDescent="0.2">
      <c r="A7023" s="1">
        <v>7022</v>
      </c>
      <c r="B7023" s="2" t="s">
        <v>47376</v>
      </c>
      <c r="C7023" s="2" t="s">
        <v>4278</v>
      </c>
      <c r="D7023" s="2" t="s">
        <v>122</v>
      </c>
      <c r="E7023" s="2" t="s">
        <v>36032</v>
      </c>
      <c r="F7023" s="2" t="s">
        <v>47377</v>
      </c>
      <c r="G7023" s="2" t="s">
        <v>4778</v>
      </c>
      <c r="H7023" s="2" t="s">
        <v>47378</v>
      </c>
      <c r="I7023" s="2" t="s">
        <v>47379</v>
      </c>
      <c r="J7023" s="3" t="s">
        <v>47380</v>
      </c>
      <c r="K7023" s="4">
        <v>43956</v>
      </c>
      <c r="L7023" s="3" t="s">
        <v>47381</v>
      </c>
    </row>
    <row r="7024" spans="1:12" x14ac:dyDescent="0.2">
      <c r="A7024" s="1">
        <v>7023</v>
      </c>
      <c r="B7024" s="2" t="s">
        <v>47382</v>
      </c>
      <c r="C7024" s="2" t="s">
        <v>4263</v>
      </c>
      <c r="D7024" s="2" t="s">
        <v>2760</v>
      </c>
      <c r="E7024" s="2" t="s">
        <v>47383</v>
      </c>
      <c r="F7024" s="2" t="s">
        <v>47384</v>
      </c>
      <c r="G7024" s="2" t="s">
        <v>54</v>
      </c>
      <c r="H7024" s="2" t="s">
        <v>47385</v>
      </c>
      <c r="I7024" s="2" t="s">
        <v>47386</v>
      </c>
      <c r="J7024" s="3" t="s">
        <v>47387</v>
      </c>
      <c r="K7024" s="4">
        <v>44545</v>
      </c>
      <c r="L7024" s="3" t="s">
        <v>47388</v>
      </c>
    </row>
    <row r="7025" spans="1:12" x14ac:dyDescent="0.2">
      <c r="A7025" s="1">
        <v>7024</v>
      </c>
      <c r="B7025" s="2" t="s">
        <v>47389</v>
      </c>
      <c r="C7025" s="2" t="s">
        <v>22755</v>
      </c>
      <c r="D7025" s="2" t="s">
        <v>3061</v>
      </c>
      <c r="E7025" s="2" t="s">
        <v>47390</v>
      </c>
      <c r="F7025" s="2" t="s">
        <v>5679</v>
      </c>
      <c r="G7025" s="2" t="s">
        <v>4808</v>
      </c>
      <c r="H7025" s="2" t="s">
        <v>47391</v>
      </c>
      <c r="I7025" s="2" t="s">
        <v>47392</v>
      </c>
      <c r="J7025" s="3" t="s">
        <v>47393</v>
      </c>
      <c r="K7025" s="4">
        <v>44224</v>
      </c>
      <c r="L7025" s="3" t="s">
        <v>28330</v>
      </c>
    </row>
    <row r="7026" spans="1:12" x14ac:dyDescent="0.2">
      <c r="A7026" s="1">
        <v>7025</v>
      </c>
      <c r="B7026" s="2" t="s">
        <v>47394</v>
      </c>
      <c r="C7026" s="2" t="s">
        <v>6836</v>
      </c>
      <c r="D7026" s="2" t="s">
        <v>5300</v>
      </c>
      <c r="E7026" s="2" t="s">
        <v>47395</v>
      </c>
      <c r="F7026" s="2" t="s">
        <v>47396</v>
      </c>
      <c r="G7026" s="2" t="s">
        <v>910</v>
      </c>
      <c r="H7026" s="2" t="s">
        <v>47397</v>
      </c>
      <c r="I7026" s="2" t="s">
        <v>47398</v>
      </c>
      <c r="J7026" s="3" t="s">
        <v>47399</v>
      </c>
      <c r="K7026" s="4">
        <v>44037</v>
      </c>
      <c r="L7026" s="3" t="s">
        <v>47400</v>
      </c>
    </row>
    <row r="7027" spans="1:12" x14ac:dyDescent="0.2">
      <c r="A7027" s="1">
        <v>7026</v>
      </c>
      <c r="B7027" s="2" t="s">
        <v>47401</v>
      </c>
      <c r="C7027" s="2" t="s">
        <v>667</v>
      </c>
      <c r="D7027" s="2" t="s">
        <v>3902</v>
      </c>
      <c r="E7027" s="2" t="s">
        <v>47402</v>
      </c>
      <c r="F7027" s="2" t="s">
        <v>47403</v>
      </c>
      <c r="G7027" s="2" t="s">
        <v>1792</v>
      </c>
      <c r="H7027" s="2" t="s">
        <v>47404</v>
      </c>
      <c r="I7027" s="2" t="s">
        <v>47405</v>
      </c>
      <c r="J7027" s="3" t="s">
        <v>47406</v>
      </c>
      <c r="K7027" s="4">
        <v>44665</v>
      </c>
      <c r="L7027" s="3" t="s">
        <v>47407</v>
      </c>
    </row>
    <row r="7028" spans="1:12" x14ac:dyDescent="0.2">
      <c r="A7028" s="1">
        <v>7027</v>
      </c>
      <c r="B7028" s="2" t="s">
        <v>47408</v>
      </c>
      <c r="C7028" s="2" t="s">
        <v>1726</v>
      </c>
      <c r="D7028" s="2" t="s">
        <v>9584</v>
      </c>
      <c r="E7028" s="2" t="s">
        <v>47409</v>
      </c>
      <c r="F7028" s="2" t="s">
        <v>47410</v>
      </c>
      <c r="G7028" s="2" t="s">
        <v>796</v>
      </c>
      <c r="H7028" s="2" t="s">
        <v>47411</v>
      </c>
      <c r="I7028" s="2" t="s">
        <v>47412</v>
      </c>
      <c r="J7028" s="3" t="s">
        <v>47413</v>
      </c>
      <c r="K7028" s="4">
        <v>43986</v>
      </c>
      <c r="L7028" s="3" t="s">
        <v>47414</v>
      </c>
    </row>
    <row r="7029" spans="1:12" x14ac:dyDescent="0.2">
      <c r="A7029" s="1">
        <v>7028</v>
      </c>
      <c r="B7029" s="2" t="s">
        <v>47415</v>
      </c>
      <c r="C7029" s="2" t="s">
        <v>14503</v>
      </c>
      <c r="D7029" s="2" t="s">
        <v>2179</v>
      </c>
      <c r="E7029" s="2" t="s">
        <v>47416</v>
      </c>
      <c r="F7029" s="2" t="s">
        <v>47417</v>
      </c>
      <c r="G7029" s="2" t="s">
        <v>4149</v>
      </c>
      <c r="H7029" s="2" t="s">
        <v>47418</v>
      </c>
      <c r="I7029" s="2" t="s">
        <v>47419</v>
      </c>
      <c r="J7029" s="3" t="s">
        <v>47420</v>
      </c>
      <c r="K7029" s="4">
        <v>44497</v>
      </c>
      <c r="L7029" s="3" t="s">
        <v>47421</v>
      </c>
    </row>
    <row r="7030" spans="1:12" x14ac:dyDescent="0.2">
      <c r="A7030" s="1">
        <v>7029</v>
      </c>
      <c r="B7030" s="2" t="s">
        <v>47422</v>
      </c>
      <c r="C7030" s="2" t="s">
        <v>1571</v>
      </c>
      <c r="D7030" s="2" t="s">
        <v>14570</v>
      </c>
      <c r="E7030" s="2" t="s">
        <v>47423</v>
      </c>
      <c r="F7030" s="2" t="s">
        <v>28043</v>
      </c>
      <c r="G7030" s="2" t="s">
        <v>3649</v>
      </c>
      <c r="H7030" s="2" t="s">
        <v>47424</v>
      </c>
      <c r="I7030" s="2" t="s">
        <v>47425</v>
      </c>
      <c r="J7030" s="3" t="s">
        <v>47426</v>
      </c>
      <c r="K7030" s="4">
        <v>44565</v>
      </c>
      <c r="L7030" s="3" t="s">
        <v>40450</v>
      </c>
    </row>
    <row r="7031" spans="1:12" x14ac:dyDescent="0.2">
      <c r="A7031" s="1">
        <v>7030</v>
      </c>
      <c r="B7031" s="2" t="s">
        <v>47427</v>
      </c>
      <c r="C7031" s="2" t="s">
        <v>3789</v>
      </c>
      <c r="D7031" s="2" t="s">
        <v>8587</v>
      </c>
      <c r="E7031" s="2" t="s">
        <v>47428</v>
      </c>
      <c r="F7031" s="2" t="s">
        <v>47429</v>
      </c>
      <c r="G7031" s="2" t="s">
        <v>4492</v>
      </c>
      <c r="H7031" s="2" t="s">
        <v>47430</v>
      </c>
      <c r="I7031" s="2" t="s">
        <v>47431</v>
      </c>
      <c r="J7031" s="3" t="s">
        <v>47432</v>
      </c>
      <c r="K7031" s="4">
        <v>44480</v>
      </c>
      <c r="L7031" s="3" t="s">
        <v>12837</v>
      </c>
    </row>
    <row r="7032" spans="1:12" x14ac:dyDescent="0.2">
      <c r="A7032" s="1">
        <v>7031</v>
      </c>
      <c r="B7032" s="2" t="s">
        <v>47433</v>
      </c>
      <c r="C7032" s="2" t="s">
        <v>8115</v>
      </c>
      <c r="D7032" s="2" t="s">
        <v>2725</v>
      </c>
      <c r="E7032" s="2" t="s">
        <v>47434</v>
      </c>
      <c r="F7032" s="2" t="s">
        <v>598</v>
      </c>
      <c r="G7032" s="2" t="s">
        <v>2089</v>
      </c>
      <c r="H7032" s="2" t="s">
        <v>47435</v>
      </c>
      <c r="I7032" s="2" t="s">
        <v>47436</v>
      </c>
      <c r="J7032" s="3" t="s">
        <v>47437</v>
      </c>
      <c r="K7032" s="4">
        <v>44628</v>
      </c>
      <c r="L7032" s="3" t="s">
        <v>47438</v>
      </c>
    </row>
    <row r="7033" spans="1:12" x14ac:dyDescent="0.2">
      <c r="A7033" s="1">
        <v>7032</v>
      </c>
      <c r="B7033" s="2" t="s">
        <v>47439</v>
      </c>
      <c r="C7033" s="2" t="s">
        <v>3994</v>
      </c>
      <c r="D7033" s="2" t="s">
        <v>61</v>
      </c>
      <c r="E7033" s="2" t="s">
        <v>47440</v>
      </c>
      <c r="F7033" s="2" t="s">
        <v>47441</v>
      </c>
      <c r="G7033" s="2" t="s">
        <v>447</v>
      </c>
      <c r="H7033" s="2" t="s">
        <v>47442</v>
      </c>
      <c r="I7033" s="2" t="s">
        <v>47443</v>
      </c>
      <c r="J7033" s="3" t="s">
        <v>47444</v>
      </c>
      <c r="K7033" s="4">
        <v>44609</v>
      </c>
      <c r="L7033" s="3" t="s">
        <v>184</v>
      </c>
    </row>
    <row r="7034" spans="1:12" x14ac:dyDescent="0.2">
      <c r="A7034" s="1">
        <v>7033</v>
      </c>
      <c r="B7034" s="2" t="s">
        <v>47445</v>
      </c>
      <c r="C7034" s="2" t="s">
        <v>1861</v>
      </c>
      <c r="D7034" s="2" t="s">
        <v>4301</v>
      </c>
      <c r="E7034" s="2" t="s">
        <v>47446</v>
      </c>
      <c r="F7034" s="2" t="s">
        <v>47447</v>
      </c>
      <c r="G7034" s="2" t="s">
        <v>4345</v>
      </c>
      <c r="H7034" s="2" t="s">
        <v>47448</v>
      </c>
      <c r="I7034" s="2" t="s">
        <v>47449</v>
      </c>
      <c r="J7034" s="3" t="s">
        <v>47450</v>
      </c>
      <c r="K7034" s="4">
        <v>44666</v>
      </c>
      <c r="L7034" s="3" t="s">
        <v>47451</v>
      </c>
    </row>
    <row r="7035" spans="1:12" x14ac:dyDescent="0.2">
      <c r="A7035" s="1">
        <v>7034</v>
      </c>
      <c r="B7035" s="2" t="s">
        <v>47452</v>
      </c>
      <c r="C7035" s="2" t="s">
        <v>10536</v>
      </c>
      <c r="D7035" s="2" t="s">
        <v>8347</v>
      </c>
      <c r="E7035" s="2" t="s">
        <v>47453</v>
      </c>
      <c r="F7035" s="2" t="s">
        <v>47454</v>
      </c>
      <c r="G7035" s="2" t="s">
        <v>457</v>
      </c>
      <c r="H7035" s="2" t="s">
        <v>47455</v>
      </c>
      <c r="I7035" s="2" t="s">
        <v>47456</v>
      </c>
      <c r="J7035" s="3" t="s">
        <v>47457</v>
      </c>
      <c r="K7035" s="4">
        <v>44657</v>
      </c>
      <c r="L7035" s="3" t="s">
        <v>24685</v>
      </c>
    </row>
    <row r="7036" spans="1:12" x14ac:dyDescent="0.2">
      <c r="A7036" s="1">
        <v>7035</v>
      </c>
      <c r="B7036" s="2" t="s">
        <v>47458</v>
      </c>
      <c r="C7036" s="2" t="s">
        <v>953</v>
      </c>
      <c r="D7036" s="2" t="s">
        <v>1772</v>
      </c>
      <c r="E7036" s="2" t="s">
        <v>47459</v>
      </c>
      <c r="F7036" s="2" t="s">
        <v>47460</v>
      </c>
      <c r="G7036" s="2" t="s">
        <v>796</v>
      </c>
      <c r="H7036" s="2" t="s">
        <v>47461</v>
      </c>
      <c r="I7036" s="2">
        <f>1-880-802-5248</f>
        <v>-6929</v>
      </c>
      <c r="J7036" s="3" t="s">
        <v>47462</v>
      </c>
      <c r="K7036" s="4">
        <v>43871</v>
      </c>
      <c r="L7036" s="3" t="s">
        <v>47463</v>
      </c>
    </row>
    <row r="7037" spans="1:12" x14ac:dyDescent="0.2">
      <c r="A7037" s="1">
        <v>7036</v>
      </c>
      <c r="B7037" s="2" t="s">
        <v>47464</v>
      </c>
      <c r="C7037" s="2" t="s">
        <v>2147</v>
      </c>
      <c r="D7037" s="2" t="s">
        <v>586</v>
      </c>
      <c r="E7037" s="2" t="s">
        <v>47465</v>
      </c>
      <c r="F7037" s="2" t="s">
        <v>47466</v>
      </c>
      <c r="G7037" s="2" t="s">
        <v>311</v>
      </c>
      <c r="H7037" s="2" t="s">
        <v>47467</v>
      </c>
      <c r="I7037" s="2" t="s">
        <v>47468</v>
      </c>
      <c r="J7037" s="3" t="s">
        <v>47469</v>
      </c>
      <c r="K7037" s="4">
        <v>44413</v>
      </c>
      <c r="L7037" s="3" t="s">
        <v>47470</v>
      </c>
    </row>
    <row r="7038" spans="1:12" x14ac:dyDescent="0.2">
      <c r="A7038" s="1">
        <v>7037</v>
      </c>
      <c r="B7038" s="2" t="s">
        <v>47471</v>
      </c>
      <c r="C7038" s="2" t="s">
        <v>2546</v>
      </c>
      <c r="D7038" s="2" t="s">
        <v>11364</v>
      </c>
      <c r="E7038" s="2" t="s">
        <v>47472</v>
      </c>
      <c r="F7038" s="2" t="s">
        <v>9181</v>
      </c>
      <c r="G7038" s="2" t="s">
        <v>181</v>
      </c>
      <c r="H7038" s="2" t="s">
        <v>47473</v>
      </c>
      <c r="I7038" s="2" t="s">
        <v>47474</v>
      </c>
      <c r="J7038" s="3" t="s">
        <v>47475</v>
      </c>
      <c r="K7038" s="4">
        <v>43909</v>
      </c>
      <c r="L7038" s="3" t="s">
        <v>47476</v>
      </c>
    </row>
    <row r="7039" spans="1:12" x14ac:dyDescent="0.2">
      <c r="A7039" s="1">
        <v>7038</v>
      </c>
      <c r="B7039" s="2" t="s">
        <v>47477</v>
      </c>
      <c r="C7039" s="2" t="s">
        <v>374</v>
      </c>
      <c r="D7039" s="2" t="s">
        <v>11442</v>
      </c>
      <c r="E7039" s="2" t="s">
        <v>47478</v>
      </c>
      <c r="F7039" s="2" t="s">
        <v>47479</v>
      </c>
      <c r="G7039" s="2" t="s">
        <v>1282</v>
      </c>
      <c r="H7039" s="2" t="s">
        <v>47480</v>
      </c>
      <c r="I7039" s="2">
        <v>5787938433</v>
      </c>
      <c r="J7039" s="3" t="s">
        <v>47481</v>
      </c>
      <c r="K7039" s="4">
        <v>44519</v>
      </c>
      <c r="L7039" s="3" t="s">
        <v>47482</v>
      </c>
    </row>
    <row r="7040" spans="1:12" x14ac:dyDescent="0.2">
      <c r="A7040" s="1">
        <v>7039</v>
      </c>
      <c r="B7040" s="2" t="s">
        <v>47483</v>
      </c>
      <c r="C7040" s="2" t="s">
        <v>5084</v>
      </c>
      <c r="D7040" s="2" t="s">
        <v>46527</v>
      </c>
      <c r="E7040" s="2" t="s">
        <v>47484</v>
      </c>
      <c r="F7040" s="2" t="s">
        <v>47485</v>
      </c>
      <c r="G7040" s="2" t="s">
        <v>2033</v>
      </c>
      <c r="H7040" s="2" t="s">
        <v>47486</v>
      </c>
      <c r="I7040" s="2" t="s">
        <v>47487</v>
      </c>
      <c r="J7040" s="3" t="s">
        <v>47488</v>
      </c>
      <c r="K7040" s="4">
        <v>44320</v>
      </c>
      <c r="L7040" s="3" t="s">
        <v>30050</v>
      </c>
    </row>
    <row r="7041" spans="1:12" x14ac:dyDescent="0.2">
      <c r="A7041" s="1">
        <v>7040</v>
      </c>
      <c r="B7041" s="2" t="s">
        <v>47489</v>
      </c>
      <c r="C7041" s="2" t="s">
        <v>12641</v>
      </c>
      <c r="D7041" s="2" t="s">
        <v>1192</v>
      </c>
      <c r="E7041" s="2" t="s">
        <v>47490</v>
      </c>
      <c r="F7041" s="2" t="s">
        <v>7570</v>
      </c>
      <c r="G7041" s="2" t="s">
        <v>1627</v>
      </c>
      <c r="H7041" s="2" t="s">
        <v>47491</v>
      </c>
      <c r="I7041" s="2" t="s">
        <v>47492</v>
      </c>
      <c r="J7041" s="3" t="s">
        <v>47493</v>
      </c>
      <c r="K7041" s="4">
        <v>43918</v>
      </c>
      <c r="L7041" s="3" t="s">
        <v>47494</v>
      </c>
    </row>
    <row r="7042" spans="1:12" x14ac:dyDescent="0.2">
      <c r="A7042" s="1">
        <v>7041</v>
      </c>
      <c r="B7042" s="2" t="s">
        <v>47495</v>
      </c>
      <c r="C7042" s="2" t="s">
        <v>2865</v>
      </c>
      <c r="D7042" s="2" t="s">
        <v>214</v>
      </c>
      <c r="E7042" s="2" t="s">
        <v>47496</v>
      </c>
      <c r="F7042" s="2" t="s">
        <v>47497</v>
      </c>
      <c r="G7042" s="2" t="s">
        <v>2928</v>
      </c>
      <c r="H7042" s="2" t="s">
        <v>47498</v>
      </c>
      <c r="I7042" s="2" t="s">
        <v>47499</v>
      </c>
      <c r="J7042" s="3" t="s">
        <v>47500</v>
      </c>
      <c r="K7042" s="4">
        <v>44618</v>
      </c>
      <c r="L7042" s="3" t="s">
        <v>47501</v>
      </c>
    </row>
    <row r="7043" spans="1:12" x14ac:dyDescent="0.2">
      <c r="A7043" s="1">
        <v>7042</v>
      </c>
      <c r="B7043" s="2" t="s">
        <v>47502</v>
      </c>
      <c r="C7043" s="2" t="s">
        <v>2692</v>
      </c>
      <c r="D7043" s="2" t="s">
        <v>8289</v>
      </c>
      <c r="E7043" s="2" t="s">
        <v>47503</v>
      </c>
      <c r="F7043" s="2" t="s">
        <v>15973</v>
      </c>
      <c r="G7043" s="2" t="s">
        <v>1013</v>
      </c>
      <c r="H7043" s="2" t="s">
        <v>47504</v>
      </c>
      <c r="I7043" s="2" t="s">
        <v>47505</v>
      </c>
      <c r="J7043" s="3" t="s">
        <v>47506</v>
      </c>
      <c r="K7043" s="4">
        <v>44676</v>
      </c>
      <c r="L7043" s="3" t="s">
        <v>47507</v>
      </c>
    </row>
    <row r="7044" spans="1:12" x14ac:dyDescent="0.2">
      <c r="A7044" s="1">
        <v>7043</v>
      </c>
      <c r="B7044" s="2" t="s">
        <v>47508</v>
      </c>
      <c r="C7044" s="2" t="s">
        <v>9034</v>
      </c>
      <c r="D7044" s="2" t="s">
        <v>2564</v>
      </c>
      <c r="E7044" s="2" t="s">
        <v>47509</v>
      </c>
      <c r="F7044" s="2" t="s">
        <v>43518</v>
      </c>
      <c r="G7044" s="2" t="s">
        <v>1792</v>
      </c>
      <c r="H7044" s="2" t="s">
        <v>47510</v>
      </c>
      <c r="I7044" s="2" t="s">
        <v>47511</v>
      </c>
      <c r="J7044" s="3" t="s">
        <v>47512</v>
      </c>
      <c r="K7044" s="4">
        <v>44218</v>
      </c>
      <c r="L7044" s="3" t="s">
        <v>47513</v>
      </c>
    </row>
    <row r="7045" spans="1:12" x14ac:dyDescent="0.2">
      <c r="A7045" s="1">
        <v>7044</v>
      </c>
      <c r="B7045" s="2" t="s">
        <v>47514</v>
      </c>
      <c r="C7045" s="2" t="s">
        <v>6071</v>
      </c>
      <c r="D7045" s="2" t="s">
        <v>7945</v>
      </c>
      <c r="E7045" s="2" t="s">
        <v>47515</v>
      </c>
      <c r="F7045" s="2" t="s">
        <v>11910</v>
      </c>
      <c r="G7045" s="2" t="s">
        <v>4010</v>
      </c>
      <c r="H7045" s="2" t="s">
        <v>47516</v>
      </c>
      <c r="I7045" s="2" t="s">
        <v>47517</v>
      </c>
      <c r="J7045" s="3" t="s">
        <v>47518</v>
      </c>
      <c r="K7045" s="4">
        <v>44176</v>
      </c>
      <c r="L7045" s="3" t="s">
        <v>47519</v>
      </c>
    </row>
    <row r="7046" spans="1:12" x14ac:dyDescent="0.2">
      <c r="A7046" s="1">
        <v>7045</v>
      </c>
      <c r="B7046" s="2" t="s">
        <v>47520</v>
      </c>
      <c r="C7046" s="2" t="s">
        <v>5324</v>
      </c>
      <c r="D7046" s="2" t="s">
        <v>10786</v>
      </c>
      <c r="E7046" s="2" t="s">
        <v>47521</v>
      </c>
      <c r="F7046" s="2" t="s">
        <v>7223</v>
      </c>
      <c r="G7046" s="2" t="s">
        <v>3640</v>
      </c>
      <c r="H7046" s="2" t="s">
        <v>47522</v>
      </c>
      <c r="I7046" s="2" t="s">
        <v>47523</v>
      </c>
      <c r="J7046" s="3" t="s">
        <v>47524</v>
      </c>
      <c r="K7046" s="4">
        <v>44577</v>
      </c>
      <c r="L7046" s="3" t="s">
        <v>47525</v>
      </c>
    </row>
    <row r="7047" spans="1:12" x14ac:dyDescent="0.2">
      <c r="A7047" s="1">
        <v>7046</v>
      </c>
      <c r="B7047" s="2" t="s">
        <v>47526</v>
      </c>
      <c r="C7047" s="2" t="s">
        <v>5038</v>
      </c>
      <c r="D7047" s="2" t="s">
        <v>38065</v>
      </c>
      <c r="E7047" s="2" t="s">
        <v>47527</v>
      </c>
      <c r="F7047" s="2" t="s">
        <v>47528</v>
      </c>
      <c r="G7047" s="2" t="s">
        <v>143</v>
      </c>
      <c r="H7047" s="2">
        <v>9971917689</v>
      </c>
      <c r="I7047" s="2" t="s">
        <v>47529</v>
      </c>
      <c r="J7047" s="3" t="s">
        <v>47530</v>
      </c>
      <c r="K7047" s="4">
        <v>43945</v>
      </c>
      <c r="L7047" s="3" t="s">
        <v>47531</v>
      </c>
    </row>
    <row r="7048" spans="1:12" x14ac:dyDescent="0.2">
      <c r="A7048" s="1">
        <v>7047</v>
      </c>
      <c r="B7048" s="2" t="s">
        <v>47532</v>
      </c>
      <c r="C7048" s="2" t="s">
        <v>6615</v>
      </c>
      <c r="D7048" s="2" t="s">
        <v>2707</v>
      </c>
      <c r="E7048" s="2" t="s">
        <v>47533</v>
      </c>
      <c r="F7048" s="2" t="s">
        <v>47534</v>
      </c>
      <c r="G7048" s="2" t="s">
        <v>257</v>
      </c>
      <c r="H7048" s="2" t="s">
        <v>47535</v>
      </c>
      <c r="I7048" s="2" t="s">
        <v>47536</v>
      </c>
      <c r="J7048" s="3" t="s">
        <v>47537</v>
      </c>
      <c r="K7048" s="4">
        <v>43895</v>
      </c>
      <c r="L7048" s="3" t="s">
        <v>19037</v>
      </c>
    </row>
    <row r="7049" spans="1:12" x14ac:dyDescent="0.2">
      <c r="A7049" s="1">
        <v>7048</v>
      </c>
      <c r="B7049" s="2" t="s">
        <v>47538</v>
      </c>
      <c r="C7049" s="2" t="s">
        <v>1520</v>
      </c>
      <c r="D7049" s="2" t="s">
        <v>7334</v>
      </c>
      <c r="E7049" s="2" t="s">
        <v>47539</v>
      </c>
      <c r="F7049" s="2" t="s">
        <v>47540</v>
      </c>
      <c r="G7049" s="2" t="s">
        <v>1005</v>
      </c>
      <c r="H7049" s="2">
        <f>1-674-991-10</f>
        <v>-1674</v>
      </c>
      <c r="I7049" s="2" t="s">
        <v>47541</v>
      </c>
      <c r="J7049" s="3" t="s">
        <v>47542</v>
      </c>
      <c r="K7049" s="4">
        <v>43897</v>
      </c>
      <c r="L7049" s="3" t="s">
        <v>47543</v>
      </c>
    </row>
    <row r="7050" spans="1:12" x14ac:dyDescent="0.2">
      <c r="A7050" s="1">
        <v>7049</v>
      </c>
      <c r="B7050" s="2" t="s">
        <v>47544</v>
      </c>
      <c r="C7050" s="2" t="s">
        <v>4798</v>
      </c>
      <c r="D7050" s="2" t="s">
        <v>8080</v>
      </c>
      <c r="E7050" s="2" t="s">
        <v>47545</v>
      </c>
      <c r="F7050" s="2" t="s">
        <v>47546</v>
      </c>
      <c r="G7050" s="2" t="s">
        <v>1637</v>
      </c>
      <c r="H7050" s="2" t="s">
        <v>47547</v>
      </c>
      <c r="I7050" s="2" t="s">
        <v>47548</v>
      </c>
      <c r="J7050" s="3" t="s">
        <v>47549</v>
      </c>
      <c r="K7050" s="4">
        <v>44406</v>
      </c>
      <c r="L7050" s="3" t="s">
        <v>47550</v>
      </c>
    </row>
    <row r="7051" spans="1:12" x14ac:dyDescent="0.2">
      <c r="A7051" s="1">
        <v>7050</v>
      </c>
      <c r="B7051" s="2" t="s">
        <v>47551</v>
      </c>
      <c r="C7051" s="2" t="s">
        <v>3450</v>
      </c>
      <c r="D7051" s="2" t="s">
        <v>3166</v>
      </c>
      <c r="E7051" s="2" t="s">
        <v>47552</v>
      </c>
      <c r="F7051" s="2" t="s">
        <v>47553</v>
      </c>
      <c r="G7051" s="2" t="s">
        <v>2378</v>
      </c>
      <c r="H7051" s="2" t="s">
        <v>47554</v>
      </c>
      <c r="I7051" s="2" t="s">
        <v>47555</v>
      </c>
      <c r="J7051" s="3" t="s">
        <v>47556</v>
      </c>
      <c r="K7051" s="4">
        <v>44030</v>
      </c>
      <c r="L7051" s="3" t="s">
        <v>25251</v>
      </c>
    </row>
    <row r="7052" spans="1:12" x14ac:dyDescent="0.2">
      <c r="A7052" s="1">
        <v>7051</v>
      </c>
      <c r="B7052" s="2" t="s">
        <v>47557</v>
      </c>
      <c r="C7052" s="2" t="s">
        <v>18159</v>
      </c>
      <c r="D7052" s="2" t="s">
        <v>6409</v>
      </c>
      <c r="E7052" s="2" t="s">
        <v>47558</v>
      </c>
      <c r="F7052" s="2" t="s">
        <v>47559</v>
      </c>
      <c r="G7052" s="2" t="s">
        <v>901</v>
      </c>
      <c r="H7052" s="2" t="s">
        <v>47560</v>
      </c>
      <c r="I7052" s="2" t="s">
        <v>47561</v>
      </c>
      <c r="J7052" s="3" t="s">
        <v>47562</v>
      </c>
      <c r="K7052" s="4">
        <v>44644</v>
      </c>
      <c r="L7052" s="3" t="s">
        <v>47563</v>
      </c>
    </row>
    <row r="7053" spans="1:12" x14ac:dyDescent="0.2">
      <c r="A7053" s="1">
        <v>7052</v>
      </c>
      <c r="B7053" s="2" t="s">
        <v>47564</v>
      </c>
      <c r="C7053" s="2" t="s">
        <v>424</v>
      </c>
      <c r="D7053" s="2" t="s">
        <v>10570</v>
      </c>
      <c r="E7053" s="2" t="s">
        <v>47565</v>
      </c>
      <c r="F7053" s="2" t="s">
        <v>47566</v>
      </c>
      <c r="G7053" s="2" t="s">
        <v>806</v>
      </c>
      <c r="H7053" s="2" t="s">
        <v>47567</v>
      </c>
      <c r="I7053" s="2" t="s">
        <v>47568</v>
      </c>
      <c r="J7053" s="3" t="s">
        <v>47569</v>
      </c>
      <c r="K7053" s="4">
        <v>44447</v>
      </c>
      <c r="L7053" s="3" t="s">
        <v>47570</v>
      </c>
    </row>
    <row r="7054" spans="1:12" x14ac:dyDescent="0.2">
      <c r="A7054" s="1">
        <v>7053</v>
      </c>
      <c r="B7054" s="2" t="s">
        <v>47571</v>
      </c>
      <c r="C7054" s="2" t="s">
        <v>4096</v>
      </c>
      <c r="D7054" s="2" t="s">
        <v>1353</v>
      </c>
      <c r="E7054" s="2" t="s">
        <v>47572</v>
      </c>
      <c r="F7054" s="2" t="s">
        <v>47573</v>
      </c>
      <c r="G7054" s="2" t="s">
        <v>4267</v>
      </c>
      <c r="H7054" s="2" t="s">
        <v>47574</v>
      </c>
      <c r="I7054" s="2" t="s">
        <v>47575</v>
      </c>
      <c r="J7054" s="3" t="s">
        <v>47576</v>
      </c>
      <c r="K7054" s="4">
        <v>44639</v>
      </c>
      <c r="L7054" s="3" t="s">
        <v>35174</v>
      </c>
    </row>
    <row r="7055" spans="1:12" x14ac:dyDescent="0.2">
      <c r="A7055" s="1">
        <v>7054</v>
      </c>
      <c r="B7055" s="2" t="s">
        <v>47577</v>
      </c>
      <c r="C7055" s="2" t="s">
        <v>683</v>
      </c>
      <c r="D7055" s="2" t="s">
        <v>7409</v>
      </c>
      <c r="E7055" s="2" t="s">
        <v>47578</v>
      </c>
      <c r="F7055" s="2" t="s">
        <v>47579</v>
      </c>
      <c r="G7055" s="2" t="s">
        <v>1148</v>
      </c>
      <c r="H7055" s="2" t="s">
        <v>47580</v>
      </c>
      <c r="I7055" s="2" t="s">
        <v>47581</v>
      </c>
      <c r="J7055" s="3" t="s">
        <v>47582</v>
      </c>
      <c r="K7055" s="4">
        <v>43886</v>
      </c>
      <c r="L7055" s="3" t="s">
        <v>47583</v>
      </c>
    </row>
    <row r="7056" spans="1:12" x14ac:dyDescent="0.2">
      <c r="A7056" s="1">
        <v>7055</v>
      </c>
      <c r="B7056" s="2" t="s">
        <v>47584</v>
      </c>
      <c r="C7056" s="2" t="s">
        <v>4458</v>
      </c>
      <c r="D7056" s="2" t="s">
        <v>2286</v>
      </c>
      <c r="E7056" s="2" t="s">
        <v>47585</v>
      </c>
      <c r="F7056" s="2" t="s">
        <v>47586</v>
      </c>
      <c r="G7056" s="2" t="s">
        <v>2945</v>
      </c>
      <c r="H7056" s="2" t="s">
        <v>47587</v>
      </c>
      <c r="I7056" s="2" t="s">
        <v>47588</v>
      </c>
      <c r="J7056" s="3" t="s">
        <v>47589</v>
      </c>
      <c r="K7056" s="4">
        <v>44531</v>
      </c>
      <c r="L7056" s="3" t="s">
        <v>47590</v>
      </c>
    </row>
    <row r="7057" spans="1:12" x14ac:dyDescent="0.2">
      <c r="A7057" s="1">
        <v>7056</v>
      </c>
      <c r="B7057" s="2" t="s">
        <v>47591</v>
      </c>
      <c r="C7057" s="2" t="s">
        <v>1495</v>
      </c>
      <c r="D7057" s="2" t="s">
        <v>3558</v>
      </c>
      <c r="E7057" s="2" t="s">
        <v>47592</v>
      </c>
      <c r="F7057" s="2" t="s">
        <v>47593</v>
      </c>
      <c r="G7057" s="2" t="s">
        <v>3896</v>
      </c>
      <c r="H7057" s="2" t="s">
        <v>47594</v>
      </c>
      <c r="I7057" s="2" t="s">
        <v>47595</v>
      </c>
      <c r="J7057" s="3" t="s">
        <v>47596</v>
      </c>
      <c r="K7057" s="4">
        <v>44183</v>
      </c>
      <c r="L7057" s="3" t="s">
        <v>47597</v>
      </c>
    </row>
    <row r="7058" spans="1:12" x14ac:dyDescent="0.2">
      <c r="A7058" s="1">
        <v>7057</v>
      </c>
      <c r="B7058" s="2" t="s">
        <v>47598</v>
      </c>
      <c r="C7058" s="2" t="s">
        <v>11279</v>
      </c>
      <c r="D7058" s="2" t="s">
        <v>605</v>
      </c>
      <c r="E7058" s="2" t="s">
        <v>47599</v>
      </c>
      <c r="F7058" s="2" t="s">
        <v>47600</v>
      </c>
      <c r="G7058" s="2" t="s">
        <v>190</v>
      </c>
      <c r="H7058" s="2" t="s">
        <v>47601</v>
      </c>
      <c r="I7058" s="2" t="s">
        <v>47602</v>
      </c>
      <c r="J7058" s="3" t="s">
        <v>47603</v>
      </c>
      <c r="K7058" s="4">
        <v>43894</v>
      </c>
      <c r="L7058" s="3" t="s">
        <v>47604</v>
      </c>
    </row>
    <row r="7059" spans="1:12" x14ac:dyDescent="0.2">
      <c r="A7059" s="1">
        <v>7058</v>
      </c>
      <c r="B7059" s="2" t="s">
        <v>47605</v>
      </c>
      <c r="C7059" s="2" t="s">
        <v>3097</v>
      </c>
      <c r="D7059" s="2" t="s">
        <v>4639</v>
      </c>
      <c r="E7059" s="2" t="s">
        <v>47606</v>
      </c>
      <c r="F7059" s="2" t="s">
        <v>47607</v>
      </c>
      <c r="G7059" s="2" t="s">
        <v>293</v>
      </c>
      <c r="H7059" s="2" t="s">
        <v>47608</v>
      </c>
      <c r="I7059" s="2" t="s">
        <v>47609</v>
      </c>
      <c r="J7059" s="3" t="s">
        <v>47610</v>
      </c>
      <c r="K7059" s="4">
        <v>44203</v>
      </c>
      <c r="L7059" s="3" t="s">
        <v>47611</v>
      </c>
    </row>
    <row r="7060" spans="1:12" x14ac:dyDescent="0.2">
      <c r="A7060" s="1">
        <v>7059</v>
      </c>
      <c r="B7060" s="2" t="s">
        <v>47612</v>
      </c>
      <c r="C7060" s="2" t="s">
        <v>1201</v>
      </c>
      <c r="D7060" s="2" t="s">
        <v>5054</v>
      </c>
      <c r="E7060" s="2" t="s">
        <v>38683</v>
      </c>
      <c r="F7060" s="2" t="s">
        <v>47613</v>
      </c>
      <c r="G7060" s="2" t="s">
        <v>3151</v>
      </c>
      <c r="H7060" s="2" t="s">
        <v>47614</v>
      </c>
      <c r="I7060" s="2" t="s">
        <v>47615</v>
      </c>
      <c r="J7060" s="3" t="s">
        <v>47616</v>
      </c>
      <c r="K7060" s="4">
        <v>43896</v>
      </c>
      <c r="L7060" s="3" t="s">
        <v>47617</v>
      </c>
    </row>
    <row r="7061" spans="1:12" x14ac:dyDescent="0.2">
      <c r="A7061" s="1">
        <v>7060</v>
      </c>
      <c r="B7061" s="2" t="s">
        <v>47618</v>
      </c>
      <c r="C7061" s="2" t="s">
        <v>982</v>
      </c>
      <c r="D7061" s="2" t="s">
        <v>7736</v>
      </c>
      <c r="E7061" s="2" t="s">
        <v>47619</v>
      </c>
      <c r="F7061" s="2" t="s">
        <v>47620</v>
      </c>
      <c r="G7061" s="2" t="s">
        <v>5917</v>
      </c>
      <c r="H7061" s="2" t="s">
        <v>47621</v>
      </c>
      <c r="I7061" s="2" t="s">
        <v>47622</v>
      </c>
      <c r="J7061" s="3" t="s">
        <v>47623</v>
      </c>
      <c r="K7061" s="4">
        <v>43953</v>
      </c>
      <c r="L7061" s="3" t="s">
        <v>13319</v>
      </c>
    </row>
    <row r="7062" spans="1:12" x14ac:dyDescent="0.2">
      <c r="A7062" s="1">
        <v>7061</v>
      </c>
      <c r="B7062" s="2" t="s">
        <v>47624</v>
      </c>
      <c r="C7062" s="2" t="s">
        <v>1922</v>
      </c>
      <c r="D7062" s="2" t="s">
        <v>10851</v>
      </c>
      <c r="E7062" s="2" t="s">
        <v>47625</v>
      </c>
      <c r="F7062" s="2" t="s">
        <v>47626</v>
      </c>
      <c r="G7062" s="2" t="s">
        <v>3524</v>
      </c>
      <c r="H7062" s="2">
        <v>907889177</v>
      </c>
      <c r="I7062" s="2" t="s">
        <v>47627</v>
      </c>
      <c r="J7062" s="3" t="s">
        <v>47628</v>
      </c>
      <c r="K7062" s="4">
        <v>43890</v>
      </c>
      <c r="L7062" s="3" t="s">
        <v>47629</v>
      </c>
    </row>
    <row r="7063" spans="1:12" x14ac:dyDescent="0.2">
      <c r="A7063" s="1">
        <v>7062</v>
      </c>
      <c r="B7063" s="2" t="s">
        <v>47630</v>
      </c>
      <c r="C7063" s="2" t="s">
        <v>3557</v>
      </c>
      <c r="D7063" s="2" t="s">
        <v>1897</v>
      </c>
      <c r="E7063" s="2" t="s">
        <v>47631</v>
      </c>
      <c r="F7063" s="2" t="s">
        <v>47632</v>
      </c>
      <c r="G7063" s="2" t="s">
        <v>11135</v>
      </c>
      <c r="H7063" s="2" t="s">
        <v>47633</v>
      </c>
      <c r="I7063" s="2">
        <f>1-456-773-873</f>
        <v>-2101</v>
      </c>
      <c r="J7063" s="3" t="s">
        <v>47634</v>
      </c>
      <c r="K7063" s="4">
        <v>44640</v>
      </c>
      <c r="L7063" s="3" t="s">
        <v>47635</v>
      </c>
    </row>
    <row r="7064" spans="1:12" x14ac:dyDescent="0.2">
      <c r="A7064" s="1">
        <v>7063</v>
      </c>
      <c r="B7064" s="2" t="s">
        <v>47636</v>
      </c>
      <c r="C7064" s="2" t="s">
        <v>4241</v>
      </c>
      <c r="D7064" s="2" t="s">
        <v>10989</v>
      </c>
      <c r="E7064" s="2" t="s">
        <v>14844</v>
      </c>
      <c r="F7064" s="2" t="s">
        <v>47637</v>
      </c>
      <c r="G7064" s="2" t="s">
        <v>4353</v>
      </c>
      <c r="H7064" s="2" t="s">
        <v>47638</v>
      </c>
      <c r="I7064" s="2" t="s">
        <v>47639</v>
      </c>
      <c r="J7064" s="3" t="s">
        <v>47640</v>
      </c>
      <c r="K7064" s="4">
        <v>44236</v>
      </c>
      <c r="L7064" s="3" t="s">
        <v>47641</v>
      </c>
    </row>
    <row r="7065" spans="1:12" x14ac:dyDescent="0.2">
      <c r="A7065" s="1">
        <v>7064</v>
      </c>
      <c r="B7065" s="2" t="s">
        <v>47642</v>
      </c>
      <c r="C7065" s="2" t="s">
        <v>4208</v>
      </c>
      <c r="D7065" s="2" t="s">
        <v>2574</v>
      </c>
      <c r="E7065" s="2" t="s">
        <v>47643</v>
      </c>
      <c r="F7065" s="2" t="s">
        <v>33522</v>
      </c>
      <c r="G7065" s="2" t="s">
        <v>1544</v>
      </c>
      <c r="H7065" s="2" t="s">
        <v>47644</v>
      </c>
      <c r="I7065" s="2" t="s">
        <v>47645</v>
      </c>
      <c r="J7065" s="3" t="s">
        <v>47646</v>
      </c>
      <c r="K7065" s="4">
        <v>44646</v>
      </c>
      <c r="L7065" s="3" t="s">
        <v>47647</v>
      </c>
    </row>
    <row r="7066" spans="1:12" x14ac:dyDescent="0.2">
      <c r="A7066" s="1">
        <v>7065</v>
      </c>
      <c r="B7066" s="2" t="s">
        <v>47648</v>
      </c>
      <c r="C7066" s="2" t="s">
        <v>1254</v>
      </c>
      <c r="D7066" s="2" t="s">
        <v>33602</v>
      </c>
      <c r="E7066" s="2" t="s">
        <v>47649</v>
      </c>
      <c r="F7066" s="2" t="s">
        <v>47650</v>
      </c>
      <c r="G7066" s="2" t="s">
        <v>910</v>
      </c>
      <c r="H7066" s="2" t="s">
        <v>47651</v>
      </c>
      <c r="I7066" s="2" t="s">
        <v>47652</v>
      </c>
      <c r="J7066" s="3" t="s">
        <v>47653</v>
      </c>
      <c r="K7066" s="4">
        <v>44022</v>
      </c>
      <c r="L7066" s="3" t="s">
        <v>47654</v>
      </c>
    </row>
    <row r="7067" spans="1:12" x14ac:dyDescent="0.2">
      <c r="A7067" s="1">
        <v>7066</v>
      </c>
      <c r="B7067" s="2" t="s">
        <v>47655</v>
      </c>
      <c r="C7067" s="2" t="s">
        <v>4458</v>
      </c>
      <c r="D7067" s="2" t="s">
        <v>9375</v>
      </c>
      <c r="E7067" s="2" t="s">
        <v>47656</v>
      </c>
      <c r="F7067" s="2" t="s">
        <v>47657</v>
      </c>
      <c r="G7067" s="2" t="s">
        <v>560</v>
      </c>
      <c r="H7067" s="2" t="s">
        <v>47658</v>
      </c>
      <c r="I7067" s="2" t="s">
        <v>47659</v>
      </c>
      <c r="J7067" s="3" t="s">
        <v>47660</v>
      </c>
      <c r="K7067" s="4">
        <v>44040</v>
      </c>
      <c r="L7067" s="3" t="s">
        <v>47661</v>
      </c>
    </row>
    <row r="7068" spans="1:12" x14ac:dyDescent="0.2">
      <c r="A7068" s="1">
        <v>7067</v>
      </c>
      <c r="B7068" s="2" t="s">
        <v>47662</v>
      </c>
      <c r="C7068" s="2" t="s">
        <v>5038</v>
      </c>
      <c r="D7068" s="2" t="s">
        <v>1137</v>
      </c>
      <c r="E7068" s="2" t="s">
        <v>47663</v>
      </c>
      <c r="F7068" s="2" t="s">
        <v>47664</v>
      </c>
      <c r="G7068" s="2" t="s">
        <v>190</v>
      </c>
      <c r="H7068" s="2" t="s">
        <v>47665</v>
      </c>
      <c r="I7068" s="2" t="s">
        <v>47666</v>
      </c>
      <c r="J7068" s="3" t="s">
        <v>47667</v>
      </c>
      <c r="K7068" s="4">
        <v>44608</v>
      </c>
      <c r="L7068" s="3" t="s">
        <v>29803</v>
      </c>
    </row>
    <row r="7069" spans="1:12" x14ac:dyDescent="0.2">
      <c r="A7069" s="1">
        <v>7068</v>
      </c>
      <c r="B7069" s="2" t="s">
        <v>47668</v>
      </c>
      <c r="C7069" s="2" t="s">
        <v>1164</v>
      </c>
      <c r="D7069" s="2" t="s">
        <v>747</v>
      </c>
      <c r="E7069" s="2" t="s">
        <v>47669</v>
      </c>
      <c r="F7069" s="2" t="s">
        <v>10956</v>
      </c>
      <c r="G7069" s="2" t="s">
        <v>4335</v>
      </c>
      <c r="H7069" s="2" t="s">
        <v>47670</v>
      </c>
      <c r="I7069" s="2" t="s">
        <v>47671</v>
      </c>
      <c r="J7069" s="3" t="s">
        <v>47672</v>
      </c>
      <c r="K7069" s="4">
        <v>43960</v>
      </c>
      <c r="L7069" s="3" t="s">
        <v>47673</v>
      </c>
    </row>
    <row r="7070" spans="1:12" x14ac:dyDescent="0.2">
      <c r="A7070" s="1">
        <v>7069</v>
      </c>
      <c r="B7070" s="2" t="s">
        <v>47674</v>
      </c>
      <c r="C7070" s="2" t="s">
        <v>6178</v>
      </c>
      <c r="D7070" s="2" t="s">
        <v>1443</v>
      </c>
      <c r="E7070" s="2" t="s">
        <v>47675</v>
      </c>
      <c r="F7070" s="2" t="s">
        <v>47676</v>
      </c>
      <c r="G7070" s="2" t="s">
        <v>1292</v>
      </c>
      <c r="H7070" s="2" t="s">
        <v>47677</v>
      </c>
      <c r="I7070" s="2" t="s">
        <v>47678</v>
      </c>
      <c r="J7070" s="3" t="s">
        <v>47679</v>
      </c>
      <c r="K7070" s="4">
        <v>44057</v>
      </c>
      <c r="L7070" s="3" t="s">
        <v>47680</v>
      </c>
    </row>
    <row r="7071" spans="1:12" x14ac:dyDescent="0.2">
      <c r="A7071" s="1">
        <v>7070</v>
      </c>
      <c r="B7071" s="2" t="s">
        <v>47681</v>
      </c>
      <c r="C7071" s="2" t="s">
        <v>9850</v>
      </c>
      <c r="D7071" s="2" t="s">
        <v>5923</v>
      </c>
      <c r="E7071" s="2" t="s">
        <v>47682</v>
      </c>
      <c r="F7071" s="2" t="s">
        <v>47683</v>
      </c>
      <c r="G7071" s="2" t="s">
        <v>1712</v>
      </c>
      <c r="H7071" s="2" t="s">
        <v>47684</v>
      </c>
      <c r="I7071" s="2" t="s">
        <v>47685</v>
      </c>
      <c r="J7071" s="3" t="s">
        <v>47686</v>
      </c>
      <c r="K7071" s="4">
        <v>44437</v>
      </c>
      <c r="L7071" s="3" t="s">
        <v>47687</v>
      </c>
    </row>
    <row r="7072" spans="1:12" x14ac:dyDescent="0.2">
      <c r="A7072" s="1">
        <v>7071</v>
      </c>
      <c r="B7072" s="2" t="s">
        <v>47688</v>
      </c>
      <c r="C7072" s="2" t="s">
        <v>11850</v>
      </c>
      <c r="D7072" s="2" t="s">
        <v>684</v>
      </c>
      <c r="E7072" s="2" t="s">
        <v>47689</v>
      </c>
      <c r="F7072" s="2" t="s">
        <v>47690</v>
      </c>
      <c r="G7072" s="2" t="s">
        <v>2033</v>
      </c>
      <c r="H7072" s="2" t="s">
        <v>47691</v>
      </c>
      <c r="I7072" s="2" t="s">
        <v>47692</v>
      </c>
      <c r="J7072" s="3" t="s">
        <v>47693</v>
      </c>
      <c r="K7072" s="4">
        <v>44178</v>
      </c>
      <c r="L7072" s="3" t="s">
        <v>4449</v>
      </c>
    </row>
    <row r="7073" spans="1:12" x14ac:dyDescent="0.2">
      <c r="A7073" s="1">
        <v>7072</v>
      </c>
      <c r="B7073" s="2" t="s">
        <v>47694</v>
      </c>
      <c r="C7073" s="2" t="s">
        <v>263</v>
      </c>
      <c r="D7073" s="2" t="s">
        <v>1709</v>
      </c>
      <c r="E7073" s="2" t="s">
        <v>47695</v>
      </c>
      <c r="F7073" s="2" t="s">
        <v>47696</v>
      </c>
      <c r="G7073" s="2" t="s">
        <v>1389</v>
      </c>
      <c r="H7073" s="2" t="s">
        <v>47697</v>
      </c>
      <c r="I7073" s="2" t="s">
        <v>47698</v>
      </c>
      <c r="J7073" s="3" t="s">
        <v>47699</v>
      </c>
      <c r="K7073" s="4">
        <v>44056</v>
      </c>
      <c r="L7073" s="3" t="s">
        <v>47700</v>
      </c>
    </row>
    <row r="7074" spans="1:12" x14ac:dyDescent="0.2">
      <c r="A7074" s="1">
        <v>7073</v>
      </c>
      <c r="B7074" s="2" t="s">
        <v>47701</v>
      </c>
      <c r="C7074" s="2" t="s">
        <v>6063</v>
      </c>
      <c r="D7074" s="2" t="s">
        <v>2978</v>
      </c>
      <c r="E7074" s="2" t="s">
        <v>47702</v>
      </c>
      <c r="F7074" s="2" t="s">
        <v>47703</v>
      </c>
      <c r="G7074" s="2" t="s">
        <v>3055</v>
      </c>
      <c r="H7074" s="2" t="s">
        <v>47704</v>
      </c>
      <c r="I7074" s="2" t="s">
        <v>47705</v>
      </c>
      <c r="J7074" s="3" t="s">
        <v>47706</v>
      </c>
      <c r="K7074" s="4">
        <v>44561</v>
      </c>
      <c r="L7074" s="3" t="s">
        <v>42052</v>
      </c>
    </row>
    <row r="7075" spans="1:12" x14ac:dyDescent="0.2">
      <c r="A7075" s="1">
        <v>7074</v>
      </c>
      <c r="B7075" s="2" t="s">
        <v>47707</v>
      </c>
      <c r="C7075" s="2" t="s">
        <v>4638</v>
      </c>
      <c r="D7075" s="2" t="s">
        <v>7519</v>
      </c>
      <c r="E7075" s="2" t="s">
        <v>47708</v>
      </c>
      <c r="F7075" s="2" t="s">
        <v>47709</v>
      </c>
      <c r="G7075" s="2" t="s">
        <v>171</v>
      </c>
      <c r="H7075" s="2" t="s">
        <v>47710</v>
      </c>
      <c r="I7075" s="2">
        <v>1548135688</v>
      </c>
      <c r="J7075" s="3" t="s">
        <v>47711</v>
      </c>
      <c r="K7075" s="4">
        <v>44078</v>
      </c>
      <c r="L7075" s="3" t="s">
        <v>22673</v>
      </c>
    </row>
    <row r="7076" spans="1:12" x14ac:dyDescent="0.2">
      <c r="A7076" s="1">
        <v>7075</v>
      </c>
      <c r="B7076" s="2" t="s">
        <v>47712</v>
      </c>
      <c r="C7076" s="2" t="s">
        <v>2724</v>
      </c>
      <c r="D7076" s="2" t="s">
        <v>28303</v>
      </c>
      <c r="E7076" s="2" t="s">
        <v>47713</v>
      </c>
      <c r="F7076" s="2" t="s">
        <v>47714</v>
      </c>
      <c r="G7076" s="2" t="s">
        <v>1792</v>
      </c>
      <c r="H7076" s="2">
        <f>1-509-59-2683</f>
        <v>-3250</v>
      </c>
      <c r="I7076" s="2" t="s">
        <v>47715</v>
      </c>
      <c r="J7076" s="3" t="s">
        <v>47716</v>
      </c>
      <c r="K7076" s="4">
        <v>43936</v>
      </c>
      <c r="L7076" s="3" t="s">
        <v>47717</v>
      </c>
    </row>
    <row r="7077" spans="1:12" x14ac:dyDescent="0.2">
      <c r="A7077" s="1">
        <v>7076</v>
      </c>
      <c r="B7077" s="2" t="s">
        <v>47718</v>
      </c>
      <c r="C7077" s="2" t="s">
        <v>1817</v>
      </c>
      <c r="D7077" s="2" t="s">
        <v>1772</v>
      </c>
      <c r="E7077" s="2" t="s">
        <v>47719</v>
      </c>
      <c r="F7077" s="2" t="s">
        <v>47720</v>
      </c>
      <c r="G7077" s="2" t="s">
        <v>530</v>
      </c>
      <c r="H7077" s="2" t="s">
        <v>47721</v>
      </c>
      <c r="I7077" s="2" t="s">
        <v>47722</v>
      </c>
      <c r="J7077" s="3" t="s">
        <v>47723</v>
      </c>
      <c r="K7077" s="4">
        <v>44064</v>
      </c>
      <c r="L7077" s="3" t="s">
        <v>47724</v>
      </c>
    </row>
    <row r="7078" spans="1:12" x14ac:dyDescent="0.2">
      <c r="A7078" s="1">
        <v>7077</v>
      </c>
      <c r="B7078" s="2" t="s">
        <v>47725</v>
      </c>
      <c r="C7078" s="2" t="s">
        <v>3384</v>
      </c>
      <c r="D7078" s="2" t="s">
        <v>4414</v>
      </c>
      <c r="E7078" s="2" t="s">
        <v>47726</v>
      </c>
      <c r="F7078" s="2" t="s">
        <v>7177</v>
      </c>
      <c r="G7078" s="2" t="s">
        <v>117</v>
      </c>
      <c r="H7078" s="2" t="s">
        <v>47727</v>
      </c>
      <c r="I7078" s="2" t="s">
        <v>47728</v>
      </c>
      <c r="J7078" s="3" t="s">
        <v>47729</v>
      </c>
      <c r="K7078" s="4">
        <v>44309</v>
      </c>
      <c r="L7078" s="3" t="s">
        <v>47730</v>
      </c>
    </row>
    <row r="7079" spans="1:12" x14ac:dyDescent="0.2">
      <c r="A7079" s="1">
        <v>7078</v>
      </c>
      <c r="B7079" s="2" t="s">
        <v>47731</v>
      </c>
      <c r="C7079" s="2" t="s">
        <v>3229</v>
      </c>
      <c r="D7079" s="2" t="s">
        <v>4551</v>
      </c>
      <c r="E7079" s="2" t="s">
        <v>47732</v>
      </c>
      <c r="F7079" s="2" t="s">
        <v>47733</v>
      </c>
      <c r="G7079" s="2" t="s">
        <v>7036</v>
      </c>
      <c r="H7079" s="2" t="s">
        <v>47734</v>
      </c>
      <c r="I7079" s="2">
        <v>3742051003</v>
      </c>
      <c r="J7079" s="3" t="s">
        <v>47735</v>
      </c>
      <c r="K7079" s="4">
        <v>44503</v>
      </c>
      <c r="L7079" s="3" t="s">
        <v>47736</v>
      </c>
    </row>
    <row r="7080" spans="1:12" x14ac:dyDescent="0.2">
      <c r="A7080" s="1">
        <v>7079</v>
      </c>
      <c r="B7080" s="2" t="s">
        <v>47737</v>
      </c>
      <c r="C7080" s="2" t="s">
        <v>10851</v>
      </c>
      <c r="D7080" s="2" t="s">
        <v>508</v>
      </c>
      <c r="E7080" s="2" t="s">
        <v>47738</v>
      </c>
      <c r="F7080" s="2" t="s">
        <v>47739</v>
      </c>
      <c r="G7080" s="2" t="s">
        <v>1140</v>
      </c>
      <c r="H7080" s="2" t="s">
        <v>47740</v>
      </c>
      <c r="I7080" s="2" t="s">
        <v>47741</v>
      </c>
      <c r="J7080" s="3" t="s">
        <v>47742</v>
      </c>
      <c r="K7080" s="4">
        <v>44584</v>
      </c>
      <c r="L7080" s="3" t="s">
        <v>47743</v>
      </c>
    </row>
    <row r="7081" spans="1:12" x14ac:dyDescent="0.2">
      <c r="A7081" s="1">
        <v>7080</v>
      </c>
      <c r="B7081" s="2" t="s">
        <v>47744</v>
      </c>
      <c r="C7081" s="2" t="s">
        <v>2590</v>
      </c>
      <c r="D7081" s="2" t="s">
        <v>9309</v>
      </c>
      <c r="E7081" s="2" t="s">
        <v>47745</v>
      </c>
      <c r="F7081" s="2" t="s">
        <v>47746</v>
      </c>
      <c r="G7081" s="2" t="s">
        <v>1429</v>
      </c>
      <c r="H7081" s="2" t="s">
        <v>47747</v>
      </c>
      <c r="I7081" s="2" t="s">
        <v>47748</v>
      </c>
      <c r="J7081" s="3" t="s">
        <v>47749</v>
      </c>
      <c r="K7081" s="4">
        <v>44321</v>
      </c>
      <c r="L7081" s="3" t="s">
        <v>47750</v>
      </c>
    </row>
    <row r="7082" spans="1:12" x14ac:dyDescent="0.2">
      <c r="A7082" s="1">
        <v>7081</v>
      </c>
      <c r="B7082" s="2" t="s">
        <v>47751</v>
      </c>
      <c r="C7082" s="2" t="s">
        <v>10140</v>
      </c>
      <c r="D7082" s="2" t="s">
        <v>526</v>
      </c>
      <c r="E7082" s="2" t="s">
        <v>47752</v>
      </c>
      <c r="F7082" s="2" t="s">
        <v>47753</v>
      </c>
      <c r="G7082" s="2" t="s">
        <v>6200</v>
      </c>
      <c r="H7082" s="2" t="s">
        <v>47754</v>
      </c>
      <c r="I7082" s="2" t="s">
        <v>47755</v>
      </c>
      <c r="J7082" s="3" t="s">
        <v>47756</v>
      </c>
      <c r="K7082" s="4">
        <v>44040</v>
      </c>
      <c r="L7082" s="3" t="s">
        <v>43790</v>
      </c>
    </row>
    <row r="7083" spans="1:12" x14ac:dyDescent="0.2">
      <c r="A7083" s="1">
        <v>7082</v>
      </c>
      <c r="B7083" s="2" t="s">
        <v>47757</v>
      </c>
      <c r="C7083" s="2" t="s">
        <v>2261</v>
      </c>
      <c r="D7083" s="2" t="s">
        <v>8021</v>
      </c>
      <c r="E7083" s="2" t="s">
        <v>47758</v>
      </c>
      <c r="F7083" s="2" t="s">
        <v>33322</v>
      </c>
      <c r="G7083" s="2" t="s">
        <v>4149</v>
      </c>
      <c r="H7083" s="2" t="s">
        <v>47759</v>
      </c>
      <c r="I7083" s="2" t="s">
        <v>47760</v>
      </c>
      <c r="J7083" s="3" t="s">
        <v>47761</v>
      </c>
      <c r="K7083" s="4">
        <v>44528</v>
      </c>
      <c r="L7083" s="3" t="s">
        <v>6629</v>
      </c>
    </row>
    <row r="7084" spans="1:12" x14ac:dyDescent="0.2">
      <c r="A7084" s="1">
        <v>7083</v>
      </c>
      <c r="B7084" s="2" t="s">
        <v>47762</v>
      </c>
      <c r="C7084" s="2" t="s">
        <v>424</v>
      </c>
      <c r="D7084" s="2" t="s">
        <v>20351</v>
      </c>
      <c r="E7084" s="2" t="s">
        <v>47763</v>
      </c>
      <c r="F7084" s="2" t="s">
        <v>47764</v>
      </c>
      <c r="G7084" s="2" t="s">
        <v>779</v>
      </c>
      <c r="H7084" s="2">
        <v>9039482155</v>
      </c>
      <c r="I7084" s="2" t="s">
        <v>47765</v>
      </c>
      <c r="J7084" s="3" t="s">
        <v>47766</v>
      </c>
      <c r="K7084" s="4">
        <v>44464</v>
      </c>
      <c r="L7084" s="3" t="s">
        <v>47767</v>
      </c>
    </row>
    <row r="7085" spans="1:12" x14ac:dyDescent="0.2">
      <c r="A7085" s="1">
        <v>7084</v>
      </c>
      <c r="B7085" s="2" t="s">
        <v>47768</v>
      </c>
      <c r="C7085" s="2" t="s">
        <v>17629</v>
      </c>
      <c r="D7085" s="2" t="s">
        <v>659</v>
      </c>
      <c r="E7085" s="2" t="s">
        <v>47769</v>
      </c>
      <c r="F7085" s="2" t="s">
        <v>47770</v>
      </c>
      <c r="G7085" s="2" t="s">
        <v>3640</v>
      </c>
      <c r="H7085" s="2" t="s">
        <v>47771</v>
      </c>
      <c r="I7085" s="2" t="s">
        <v>47772</v>
      </c>
      <c r="J7085" s="3" t="s">
        <v>47773</v>
      </c>
      <c r="K7085" s="4">
        <v>44670</v>
      </c>
      <c r="L7085" s="3" t="s">
        <v>47774</v>
      </c>
    </row>
    <row r="7086" spans="1:12" x14ac:dyDescent="0.2">
      <c r="A7086" s="1">
        <v>7085</v>
      </c>
      <c r="B7086" s="2" t="s">
        <v>47775</v>
      </c>
      <c r="C7086" s="2" t="s">
        <v>4838</v>
      </c>
      <c r="D7086" s="2" t="s">
        <v>6426</v>
      </c>
      <c r="E7086" s="2" t="s">
        <v>47776</v>
      </c>
      <c r="F7086" s="2" t="s">
        <v>47777</v>
      </c>
      <c r="G7086" s="2" t="s">
        <v>976</v>
      </c>
      <c r="H7086" s="2" t="s">
        <v>47778</v>
      </c>
      <c r="I7086" s="2">
        <f>1-773-3-1950</f>
        <v>-2725</v>
      </c>
      <c r="J7086" s="3" t="s">
        <v>47779</v>
      </c>
      <c r="K7086" s="4">
        <v>43924</v>
      </c>
      <c r="L7086" s="3" t="s">
        <v>47780</v>
      </c>
    </row>
    <row r="7087" spans="1:12" x14ac:dyDescent="0.2">
      <c r="A7087" s="1">
        <v>7086</v>
      </c>
      <c r="B7087" s="2" t="s">
        <v>47781</v>
      </c>
      <c r="C7087" s="2" t="s">
        <v>7917</v>
      </c>
      <c r="D7087" s="2" t="s">
        <v>187</v>
      </c>
      <c r="E7087" s="2" t="s">
        <v>47782</v>
      </c>
      <c r="F7087" s="2" t="s">
        <v>47783</v>
      </c>
      <c r="G7087" s="2" t="s">
        <v>1148</v>
      </c>
      <c r="H7087" s="2">
        <f>1-78-262-9641</f>
        <v>-9980</v>
      </c>
      <c r="I7087" s="2" t="s">
        <v>47784</v>
      </c>
      <c r="J7087" s="3" t="s">
        <v>47785</v>
      </c>
      <c r="K7087" s="4">
        <v>44683</v>
      </c>
      <c r="L7087" s="3" t="s">
        <v>30624</v>
      </c>
    </row>
    <row r="7088" spans="1:12" x14ac:dyDescent="0.2">
      <c r="A7088" s="1">
        <v>7087</v>
      </c>
      <c r="B7088" s="2" t="s">
        <v>47786</v>
      </c>
      <c r="C7088" s="2" t="s">
        <v>5646</v>
      </c>
      <c r="D7088" s="2" t="s">
        <v>1418</v>
      </c>
      <c r="E7088" s="2" t="s">
        <v>47787</v>
      </c>
      <c r="F7088" s="2" t="s">
        <v>47788</v>
      </c>
      <c r="G7088" s="2" t="s">
        <v>6042</v>
      </c>
      <c r="H7088" s="2" t="s">
        <v>47789</v>
      </c>
      <c r="I7088" s="2" t="s">
        <v>47790</v>
      </c>
      <c r="J7088" s="3" t="s">
        <v>47791</v>
      </c>
      <c r="K7088" s="4">
        <v>43881</v>
      </c>
      <c r="L7088" s="3" t="s">
        <v>47792</v>
      </c>
    </row>
    <row r="7089" spans="1:12" x14ac:dyDescent="0.2">
      <c r="A7089" s="1">
        <v>7088</v>
      </c>
      <c r="B7089" s="2" t="s">
        <v>47793</v>
      </c>
      <c r="C7089" s="2" t="s">
        <v>1192</v>
      </c>
      <c r="D7089" s="2" t="s">
        <v>10431</v>
      </c>
      <c r="E7089" s="2" t="s">
        <v>47794</v>
      </c>
      <c r="F7089" s="2" t="s">
        <v>47795</v>
      </c>
      <c r="G7089" s="2" t="s">
        <v>4335</v>
      </c>
      <c r="H7089" s="2" t="s">
        <v>47796</v>
      </c>
      <c r="I7089" s="2" t="s">
        <v>47797</v>
      </c>
      <c r="J7089" s="3" t="s">
        <v>47798</v>
      </c>
      <c r="K7089" s="4">
        <v>44289</v>
      </c>
      <c r="L7089" s="3" t="s">
        <v>47799</v>
      </c>
    </row>
    <row r="7090" spans="1:12" x14ac:dyDescent="0.2">
      <c r="A7090" s="1">
        <v>7089</v>
      </c>
      <c r="B7090" s="2" t="s">
        <v>47800</v>
      </c>
      <c r="C7090" s="2" t="s">
        <v>11858</v>
      </c>
      <c r="D7090" s="2" t="s">
        <v>8808</v>
      </c>
      <c r="E7090" s="2" t="s">
        <v>47801</v>
      </c>
      <c r="F7090" s="2" t="s">
        <v>23321</v>
      </c>
      <c r="G7090" s="2" t="s">
        <v>1973</v>
      </c>
      <c r="H7090" s="2" t="s">
        <v>47802</v>
      </c>
      <c r="I7090" s="2" t="s">
        <v>47803</v>
      </c>
      <c r="J7090" s="3" t="s">
        <v>47804</v>
      </c>
      <c r="K7090" s="4">
        <v>44600</v>
      </c>
      <c r="L7090" s="3" t="s">
        <v>47805</v>
      </c>
    </row>
    <row r="7091" spans="1:12" x14ac:dyDescent="0.2">
      <c r="A7091" s="1">
        <v>7090</v>
      </c>
      <c r="B7091" s="2" t="s">
        <v>47806</v>
      </c>
      <c r="C7091" s="2" t="s">
        <v>7303</v>
      </c>
      <c r="D7091" s="2" t="s">
        <v>2668</v>
      </c>
      <c r="E7091" s="2" t="s">
        <v>47807</v>
      </c>
      <c r="F7091" s="2" t="s">
        <v>47808</v>
      </c>
      <c r="G7091" s="2" t="s">
        <v>162</v>
      </c>
      <c r="H7091" s="2" t="s">
        <v>47809</v>
      </c>
      <c r="I7091" s="2" t="s">
        <v>47810</v>
      </c>
      <c r="J7091" s="3" t="s">
        <v>47811</v>
      </c>
      <c r="K7091" s="4">
        <v>44562</v>
      </c>
      <c r="L7091" s="3" t="s">
        <v>31452</v>
      </c>
    </row>
    <row r="7092" spans="1:12" x14ac:dyDescent="0.2">
      <c r="A7092" s="1">
        <v>7091</v>
      </c>
      <c r="B7092" s="2" t="s">
        <v>47812</v>
      </c>
      <c r="C7092" s="2" t="s">
        <v>68</v>
      </c>
      <c r="D7092" s="2" t="s">
        <v>6063</v>
      </c>
      <c r="E7092" s="2" t="s">
        <v>47813</v>
      </c>
      <c r="F7092" s="2" t="s">
        <v>47814</v>
      </c>
      <c r="G7092" s="2" t="s">
        <v>1346</v>
      </c>
      <c r="H7092" s="2" t="s">
        <v>47815</v>
      </c>
      <c r="I7092" s="2" t="s">
        <v>47816</v>
      </c>
      <c r="J7092" s="3" t="s">
        <v>47817</v>
      </c>
      <c r="K7092" s="4">
        <v>44065</v>
      </c>
      <c r="L7092" s="3" t="s">
        <v>47818</v>
      </c>
    </row>
    <row r="7093" spans="1:12" x14ac:dyDescent="0.2">
      <c r="A7093" s="1">
        <v>7092</v>
      </c>
      <c r="B7093" s="2" t="s">
        <v>47819</v>
      </c>
      <c r="C7093" s="2" t="s">
        <v>11265</v>
      </c>
      <c r="D7093" s="2" t="s">
        <v>7497</v>
      </c>
      <c r="E7093" s="2" t="s">
        <v>47820</v>
      </c>
      <c r="F7093" s="2" t="s">
        <v>47821</v>
      </c>
      <c r="G7093" s="2" t="s">
        <v>3591</v>
      </c>
      <c r="H7093" s="2" t="s">
        <v>47822</v>
      </c>
      <c r="I7093" s="2" t="s">
        <v>47823</v>
      </c>
      <c r="J7093" s="3" t="s">
        <v>47824</v>
      </c>
      <c r="K7093" s="4">
        <v>44492</v>
      </c>
      <c r="L7093" s="3" t="s">
        <v>47825</v>
      </c>
    </row>
    <row r="7094" spans="1:12" x14ac:dyDescent="0.2">
      <c r="A7094" s="1">
        <v>7093</v>
      </c>
      <c r="B7094" s="2" t="s">
        <v>47826</v>
      </c>
      <c r="C7094" s="2" t="s">
        <v>3004</v>
      </c>
      <c r="D7094" s="2" t="s">
        <v>2030</v>
      </c>
      <c r="E7094" s="2" t="s">
        <v>47827</v>
      </c>
      <c r="F7094" s="2" t="s">
        <v>47828</v>
      </c>
      <c r="G7094" s="2" t="s">
        <v>3151</v>
      </c>
      <c r="H7094" s="2" t="s">
        <v>47829</v>
      </c>
      <c r="I7094" s="2" t="s">
        <v>47830</v>
      </c>
      <c r="J7094" s="3" t="s">
        <v>47831</v>
      </c>
      <c r="K7094" s="4">
        <v>44623</v>
      </c>
      <c r="L7094" s="3" t="s">
        <v>47832</v>
      </c>
    </row>
    <row r="7095" spans="1:12" x14ac:dyDescent="0.2">
      <c r="A7095" s="1">
        <v>7094</v>
      </c>
      <c r="B7095" s="2" t="s">
        <v>47833</v>
      </c>
      <c r="C7095" s="2" t="s">
        <v>25814</v>
      </c>
      <c r="D7095" s="2" t="s">
        <v>254</v>
      </c>
      <c r="E7095" s="2" t="s">
        <v>9760</v>
      </c>
      <c r="F7095" s="2" t="s">
        <v>47834</v>
      </c>
      <c r="G7095" s="2" t="s">
        <v>1544</v>
      </c>
      <c r="H7095" s="2">
        <f>1-346-822-129</f>
        <v>-1296</v>
      </c>
      <c r="I7095" s="2" t="s">
        <v>47835</v>
      </c>
      <c r="J7095" s="3" t="s">
        <v>47836</v>
      </c>
      <c r="K7095" s="4">
        <v>44380</v>
      </c>
      <c r="L7095" s="3" t="s">
        <v>47837</v>
      </c>
    </row>
    <row r="7096" spans="1:12" x14ac:dyDescent="0.2">
      <c r="A7096" s="1">
        <v>7095</v>
      </c>
      <c r="B7096" s="2" t="s">
        <v>47838</v>
      </c>
      <c r="C7096" s="2" t="s">
        <v>1888</v>
      </c>
      <c r="D7096" s="2" t="s">
        <v>10052</v>
      </c>
      <c r="E7096" s="2" t="s">
        <v>47839</v>
      </c>
      <c r="F7096" s="2" t="s">
        <v>47840</v>
      </c>
      <c r="G7096" s="2" t="s">
        <v>1050</v>
      </c>
      <c r="H7096" s="2">
        <f>1-554-412-8139</f>
        <v>-9104</v>
      </c>
      <c r="I7096" s="2" t="s">
        <v>47841</v>
      </c>
      <c r="J7096" s="3" t="s">
        <v>47842</v>
      </c>
      <c r="K7096" s="4">
        <v>44640</v>
      </c>
      <c r="L7096" s="3" t="s">
        <v>47843</v>
      </c>
    </row>
    <row r="7097" spans="1:12" x14ac:dyDescent="0.2">
      <c r="A7097" s="1">
        <v>7096</v>
      </c>
      <c r="B7097" s="2" t="s">
        <v>47844</v>
      </c>
      <c r="C7097" s="2" t="s">
        <v>2599</v>
      </c>
      <c r="D7097" s="2" t="s">
        <v>1699</v>
      </c>
      <c r="E7097" s="2" t="s">
        <v>47845</v>
      </c>
      <c r="F7097" s="2" t="s">
        <v>47846</v>
      </c>
      <c r="G7097" s="2" t="s">
        <v>247</v>
      </c>
      <c r="H7097" s="2" t="s">
        <v>47847</v>
      </c>
      <c r="I7097" s="2" t="s">
        <v>47848</v>
      </c>
      <c r="J7097" s="3" t="s">
        <v>47849</v>
      </c>
      <c r="K7097" s="4">
        <v>44489</v>
      </c>
      <c r="L7097" s="3" t="s">
        <v>47850</v>
      </c>
    </row>
    <row r="7098" spans="1:12" x14ac:dyDescent="0.2">
      <c r="A7098" s="1">
        <v>7097</v>
      </c>
      <c r="B7098" s="2" t="s">
        <v>47851</v>
      </c>
      <c r="C7098" s="2" t="s">
        <v>6645</v>
      </c>
      <c r="D7098" s="2" t="s">
        <v>26783</v>
      </c>
      <c r="E7098" s="2" t="s">
        <v>47852</v>
      </c>
      <c r="F7098" s="2" t="s">
        <v>47853</v>
      </c>
      <c r="G7098" s="2" t="s">
        <v>153</v>
      </c>
      <c r="H7098" s="2">
        <v>7222115730</v>
      </c>
      <c r="I7098" s="2" t="s">
        <v>47854</v>
      </c>
      <c r="J7098" s="3" t="s">
        <v>47855</v>
      </c>
      <c r="K7098" s="4">
        <v>44100</v>
      </c>
      <c r="L7098" s="3" t="s">
        <v>47856</v>
      </c>
    </row>
    <row r="7099" spans="1:12" x14ac:dyDescent="0.2">
      <c r="A7099" s="1">
        <v>7098</v>
      </c>
      <c r="B7099" s="2" t="s">
        <v>47857</v>
      </c>
      <c r="C7099" s="2" t="s">
        <v>11505</v>
      </c>
      <c r="D7099" s="2" t="s">
        <v>9025</v>
      </c>
      <c r="E7099" s="2" t="s">
        <v>47858</v>
      </c>
      <c r="F7099" s="2" t="s">
        <v>47859</v>
      </c>
      <c r="G7099" s="2" t="s">
        <v>143</v>
      </c>
      <c r="H7099" s="2" t="s">
        <v>47860</v>
      </c>
      <c r="I7099" s="2" t="s">
        <v>47861</v>
      </c>
      <c r="J7099" s="3" t="s">
        <v>47862</v>
      </c>
      <c r="K7099" s="4">
        <v>44450</v>
      </c>
      <c r="L7099" s="3" t="s">
        <v>47863</v>
      </c>
    </row>
    <row r="7100" spans="1:12" x14ac:dyDescent="0.2">
      <c r="A7100" s="1">
        <v>7099</v>
      </c>
      <c r="B7100" s="2" t="s">
        <v>47864</v>
      </c>
      <c r="C7100" s="2" t="s">
        <v>206</v>
      </c>
      <c r="D7100" s="2" t="s">
        <v>6118</v>
      </c>
      <c r="E7100" s="2" t="s">
        <v>47865</v>
      </c>
      <c r="F7100" s="2" t="s">
        <v>47866</v>
      </c>
      <c r="G7100" s="2" t="s">
        <v>3808</v>
      </c>
      <c r="H7100" s="2">
        <v>2252233535</v>
      </c>
      <c r="I7100" s="2" t="s">
        <v>47867</v>
      </c>
      <c r="J7100" s="3" t="s">
        <v>47868</v>
      </c>
      <c r="K7100" s="4">
        <v>44649</v>
      </c>
      <c r="L7100" s="3" t="s">
        <v>47869</v>
      </c>
    </row>
    <row r="7101" spans="1:12" x14ac:dyDescent="0.2">
      <c r="A7101" s="1">
        <v>7100</v>
      </c>
      <c r="B7101" s="2" t="s">
        <v>47870</v>
      </c>
      <c r="C7101" s="2" t="s">
        <v>270</v>
      </c>
      <c r="D7101" s="2" t="s">
        <v>316</v>
      </c>
      <c r="E7101" s="2" t="s">
        <v>47871</v>
      </c>
      <c r="F7101" s="2" t="s">
        <v>24785</v>
      </c>
      <c r="G7101" s="2" t="s">
        <v>1429</v>
      </c>
      <c r="H7101" s="2" t="s">
        <v>47872</v>
      </c>
      <c r="I7101" s="2" t="s">
        <v>47873</v>
      </c>
      <c r="J7101" s="3" t="s">
        <v>47874</v>
      </c>
      <c r="K7101" s="4">
        <v>44577</v>
      </c>
      <c r="L7101" s="3" t="s">
        <v>30851</v>
      </c>
    </row>
    <row r="7102" spans="1:12" x14ac:dyDescent="0.2">
      <c r="A7102" s="1">
        <v>7101</v>
      </c>
      <c r="B7102" s="2" t="s">
        <v>47875</v>
      </c>
      <c r="C7102" s="2" t="s">
        <v>2590</v>
      </c>
      <c r="D7102" s="2" t="s">
        <v>3581</v>
      </c>
      <c r="E7102" s="2" t="s">
        <v>22953</v>
      </c>
      <c r="F7102" s="2" t="s">
        <v>47876</v>
      </c>
      <c r="G7102" s="2" t="s">
        <v>72</v>
      </c>
      <c r="H7102" s="2" t="s">
        <v>47877</v>
      </c>
      <c r="I7102" s="2" t="s">
        <v>47878</v>
      </c>
      <c r="J7102" s="3" t="s">
        <v>47879</v>
      </c>
      <c r="K7102" s="4">
        <v>43905</v>
      </c>
      <c r="L7102" s="3" t="s">
        <v>47880</v>
      </c>
    </row>
    <row r="7103" spans="1:12" x14ac:dyDescent="0.2">
      <c r="A7103" s="1">
        <v>7102</v>
      </c>
      <c r="B7103" s="2" t="s">
        <v>47881</v>
      </c>
      <c r="C7103" s="2" t="s">
        <v>2743</v>
      </c>
      <c r="D7103" s="2" t="s">
        <v>1598</v>
      </c>
      <c r="E7103" s="2" t="s">
        <v>47882</v>
      </c>
      <c r="F7103" s="2" t="s">
        <v>47883</v>
      </c>
      <c r="G7103" s="2" t="s">
        <v>3396</v>
      </c>
      <c r="H7103" s="2" t="s">
        <v>47884</v>
      </c>
      <c r="I7103" s="2" t="s">
        <v>47885</v>
      </c>
      <c r="J7103" s="3" t="s">
        <v>47886</v>
      </c>
      <c r="K7103" s="4">
        <v>44548</v>
      </c>
      <c r="L7103" s="3" t="s">
        <v>47887</v>
      </c>
    </row>
    <row r="7104" spans="1:12" x14ac:dyDescent="0.2">
      <c r="A7104" s="1">
        <v>7103</v>
      </c>
      <c r="B7104" s="2" t="s">
        <v>47888</v>
      </c>
      <c r="C7104" s="2" t="s">
        <v>2374</v>
      </c>
      <c r="D7104" s="2" t="s">
        <v>5424</v>
      </c>
      <c r="E7104" s="2" t="s">
        <v>46178</v>
      </c>
      <c r="F7104" s="2" t="s">
        <v>47889</v>
      </c>
      <c r="G7104" s="2" t="s">
        <v>920</v>
      </c>
      <c r="H7104" s="2" t="s">
        <v>47890</v>
      </c>
      <c r="I7104" s="2" t="s">
        <v>47891</v>
      </c>
      <c r="J7104" s="3" t="s">
        <v>47892</v>
      </c>
      <c r="K7104" s="4">
        <v>43931</v>
      </c>
      <c r="L7104" s="3" t="s">
        <v>47893</v>
      </c>
    </row>
    <row r="7105" spans="1:12" x14ac:dyDescent="0.2">
      <c r="A7105" s="1">
        <v>7104</v>
      </c>
      <c r="B7105" s="2" t="s">
        <v>47894</v>
      </c>
      <c r="C7105" s="2" t="s">
        <v>8375</v>
      </c>
      <c r="D7105" s="2" t="s">
        <v>6055</v>
      </c>
      <c r="E7105" s="2" t="s">
        <v>47895</v>
      </c>
      <c r="F7105" s="2" t="s">
        <v>47896</v>
      </c>
      <c r="G7105" s="2" t="s">
        <v>283</v>
      </c>
      <c r="H7105" s="2" t="s">
        <v>47897</v>
      </c>
      <c r="I7105" s="2" t="s">
        <v>47898</v>
      </c>
      <c r="J7105" s="3" t="s">
        <v>47899</v>
      </c>
      <c r="K7105" s="4">
        <v>43941</v>
      </c>
      <c r="L7105" s="3" t="s">
        <v>47900</v>
      </c>
    </row>
    <row r="7106" spans="1:12" x14ac:dyDescent="0.2">
      <c r="A7106" s="1">
        <v>7105</v>
      </c>
      <c r="B7106" s="2" t="s">
        <v>47901</v>
      </c>
      <c r="C7106" s="2" t="s">
        <v>4406</v>
      </c>
      <c r="D7106" s="2" t="s">
        <v>6786</v>
      </c>
      <c r="E7106" s="2" t="s">
        <v>47902</v>
      </c>
      <c r="F7106" s="2" t="s">
        <v>2737</v>
      </c>
      <c r="G7106" s="2" t="s">
        <v>2487</v>
      </c>
      <c r="H7106" s="2">
        <f>1-554-287-2410</f>
        <v>-3250</v>
      </c>
      <c r="I7106" s="2" t="s">
        <v>47903</v>
      </c>
      <c r="J7106" s="3" t="s">
        <v>47904</v>
      </c>
      <c r="K7106" s="4">
        <v>44060</v>
      </c>
      <c r="L7106" s="3" t="s">
        <v>47905</v>
      </c>
    </row>
    <row r="7107" spans="1:12" x14ac:dyDescent="0.2">
      <c r="A7107" s="1">
        <v>7106</v>
      </c>
      <c r="B7107" s="2" t="s">
        <v>47906</v>
      </c>
      <c r="C7107" s="2" t="s">
        <v>34132</v>
      </c>
      <c r="D7107" s="2" t="s">
        <v>7326</v>
      </c>
      <c r="E7107" s="2" t="s">
        <v>47907</v>
      </c>
      <c r="F7107" s="2" t="s">
        <v>47908</v>
      </c>
      <c r="G7107" s="2" t="s">
        <v>4281</v>
      </c>
      <c r="H7107" s="2" t="s">
        <v>47909</v>
      </c>
      <c r="I7107" s="2" t="s">
        <v>47910</v>
      </c>
      <c r="J7107" s="3" t="s">
        <v>47911</v>
      </c>
      <c r="K7107" s="4">
        <v>43924</v>
      </c>
      <c r="L7107" s="3" t="s">
        <v>47912</v>
      </c>
    </row>
    <row r="7108" spans="1:12" x14ac:dyDescent="0.2">
      <c r="A7108" s="1">
        <v>7107</v>
      </c>
      <c r="B7108" s="2" t="s">
        <v>47913</v>
      </c>
      <c r="C7108" s="2" t="s">
        <v>14925</v>
      </c>
      <c r="D7108" s="2" t="s">
        <v>402</v>
      </c>
      <c r="E7108" s="2" t="s">
        <v>47914</v>
      </c>
      <c r="F7108" s="2" t="s">
        <v>47915</v>
      </c>
      <c r="G7108" s="2" t="s">
        <v>1013</v>
      </c>
      <c r="H7108" s="2" t="s">
        <v>47916</v>
      </c>
      <c r="I7108" s="2" t="s">
        <v>47917</v>
      </c>
      <c r="J7108" s="3" t="s">
        <v>47918</v>
      </c>
      <c r="K7108" s="4">
        <v>44710</v>
      </c>
      <c r="L7108" s="3" t="s">
        <v>47919</v>
      </c>
    </row>
    <row r="7109" spans="1:12" x14ac:dyDescent="0.2">
      <c r="A7109" s="1">
        <v>7108</v>
      </c>
      <c r="B7109" s="2" t="s">
        <v>47920</v>
      </c>
      <c r="C7109" s="2" t="s">
        <v>4341</v>
      </c>
      <c r="D7109" s="2" t="s">
        <v>15020</v>
      </c>
      <c r="E7109" s="2" t="s">
        <v>47921</v>
      </c>
      <c r="F7109" s="2" t="s">
        <v>975</v>
      </c>
      <c r="G7109" s="2" t="s">
        <v>4353</v>
      </c>
      <c r="H7109" s="2">
        <v>8550090400</v>
      </c>
      <c r="I7109" s="2" t="s">
        <v>47922</v>
      </c>
      <c r="J7109" s="3" t="s">
        <v>47923</v>
      </c>
      <c r="K7109" s="4">
        <v>44006</v>
      </c>
      <c r="L7109" s="3" t="s">
        <v>47924</v>
      </c>
    </row>
    <row r="7110" spans="1:12" x14ac:dyDescent="0.2">
      <c r="A7110" s="1">
        <v>7109</v>
      </c>
      <c r="B7110" s="2" t="s">
        <v>47925</v>
      </c>
      <c r="C7110" s="2" t="s">
        <v>6124</v>
      </c>
      <c r="D7110" s="2" t="s">
        <v>1753</v>
      </c>
      <c r="E7110" s="2" t="s">
        <v>47926</v>
      </c>
      <c r="F7110" s="2" t="s">
        <v>47927</v>
      </c>
      <c r="G7110" s="2" t="s">
        <v>1068</v>
      </c>
      <c r="H7110" s="2" t="s">
        <v>47928</v>
      </c>
      <c r="I7110" s="2" t="s">
        <v>47929</v>
      </c>
      <c r="J7110" s="3" t="s">
        <v>47930</v>
      </c>
      <c r="K7110" s="4">
        <v>44318</v>
      </c>
      <c r="L7110" s="3" t="s">
        <v>47931</v>
      </c>
    </row>
    <row r="7111" spans="1:12" x14ac:dyDescent="0.2">
      <c r="A7111" s="1">
        <v>7110</v>
      </c>
      <c r="B7111" s="2" t="s">
        <v>47932</v>
      </c>
      <c r="C7111" s="2" t="s">
        <v>6238</v>
      </c>
      <c r="D7111" s="2" t="s">
        <v>4663</v>
      </c>
      <c r="E7111" s="2" t="s">
        <v>47933</v>
      </c>
      <c r="F7111" s="2" t="s">
        <v>47934</v>
      </c>
      <c r="G7111" s="2" t="s">
        <v>27</v>
      </c>
      <c r="H7111" s="2" t="s">
        <v>47935</v>
      </c>
      <c r="I7111" s="2" t="s">
        <v>47936</v>
      </c>
      <c r="J7111" s="3" t="s">
        <v>47937</v>
      </c>
      <c r="K7111" s="4">
        <v>43945</v>
      </c>
      <c r="L7111" s="3" t="s">
        <v>47938</v>
      </c>
    </row>
    <row r="7112" spans="1:12" x14ac:dyDescent="0.2">
      <c r="A7112" s="1">
        <v>7111</v>
      </c>
      <c r="B7112" s="2" t="s">
        <v>47939</v>
      </c>
      <c r="C7112" s="2" t="s">
        <v>8607</v>
      </c>
      <c r="D7112" s="2" t="s">
        <v>2735</v>
      </c>
      <c r="E7112" s="2" t="s">
        <v>47940</v>
      </c>
      <c r="F7112" s="2" t="s">
        <v>47941</v>
      </c>
      <c r="G7112" s="2" t="s">
        <v>2945</v>
      </c>
      <c r="H7112" s="2" t="s">
        <v>47942</v>
      </c>
      <c r="I7112" s="2" t="s">
        <v>47943</v>
      </c>
      <c r="J7112" s="3" t="s">
        <v>47944</v>
      </c>
      <c r="K7112" s="4">
        <v>44157</v>
      </c>
      <c r="L7112" s="3" t="s">
        <v>47945</v>
      </c>
    </row>
    <row r="7113" spans="1:12" x14ac:dyDescent="0.2">
      <c r="A7113" s="1">
        <v>7112</v>
      </c>
      <c r="B7113" s="2" t="s">
        <v>47946</v>
      </c>
      <c r="C7113" s="2" t="s">
        <v>2484</v>
      </c>
      <c r="D7113" s="2" t="s">
        <v>7401</v>
      </c>
      <c r="E7113" s="2" t="s">
        <v>47947</v>
      </c>
      <c r="F7113" s="2" t="s">
        <v>47948</v>
      </c>
      <c r="G7113" s="2" t="s">
        <v>1837</v>
      </c>
      <c r="H7113" s="2" t="s">
        <v>47949</v>
      </c>
      <c r="I7113" s="2">
        <f>1-111-306-496</f>
        <v>-912</v>
      </c>
      <c r="J7113" s="3" t="s">
        <v>47950</v>
      </c>
      <c r="K7113" s="4">
        <v>43972</v>
      </c>
      <c r="L7113" s="3" t="s">
        <v>47951</v>
      </c>
    </row>
    <row r="7114" spans="1:12" x14ac:dyDescent="0.2">
      <c r="A7114" s="1">
        <v>7113</v>
      </c>
      <c r="B7114" s="2" t="s">
        <v>47952</v>
      </c>
      <c r="C7114" s="2" t="s">
        <v>5684</v>
      </c>
      <c r="D7114" s="2" t="s">
        <v>7804</v>
      </c>
      <c r="E7114" s="2" t="s">
        <v>47953</v>
      </c>
      <c r="F7114" s="2" t="s">
        <v>47954</v>
      </c>
      <c r="G7114" s="2" t="s">
        <v>741</v>
      </c>
      <c r="H7114" s="2" t="s">
        <v>47955</v>
      </c>
      <c r="I7114" s="2" t="s">
        <v>47956</v>
      </c>
      <c r="J7114" s="3" t="s">
        <v>47957</v>
      </c>
      <c r="K7114" s="4">
        <v>44582</v>
      </c>
      <c r="L7114" s="3" t="s">
        <v>47958</v>
      </c>
    </row>
    <row r="7115" spans="1:12" x14ac:dyDescent="0.2">
      <c r="A7115" s="1">
        <v>7114</v>
      </c>
      <c r="B7115" s="2" t="s">
        <v>47959</v>
      </c>
      <c r="C7115" s="2" t="s">
        <v>8815</v>
      </c>
      <c r="D7115" s="2" t="s">
        <v>5685</v>
      </c>
      <c r="E7115" s="2" t="s">
        <v>47960</v>
      </c>
      <c r="F7115" s="2" t="s">
        <v>47961</v>
      </c>
      <c r="G7115" s="2" t="s">
        <v>1222</v>
      </c>
      <c r="H7115" s="2" t="s">
        <v>47962</v>
      </c>
      <c r="I7115" s="2" t="s">
        <v>47963</v>
      </c>
      <c r="J7115" s="3" t="s">
        <v>47964</v>
      </c>
      <c r="K7115" s="4">
        <v>44424</v>
      </c>
      <c r="L7115" s="3" t="s">
        <v>47965</v>
      </c>
    </row>
    <row r="7116" spans="1:12" x14ac:dyDescent="0.2">
      <c r="A7116" s="1">
        <v>7115</v>
      </c>
      <c r="B7116" s="2" t="s">
        <v>47966</v>
      </c>
      <c r="C7116" s="2" t="s">
        <v>4814</v>
      </c>
      <c r="D7116" s="2" t="s">
        <v>8012</v>
      </c>
      <c r="E7116" s="2" t="s">
        <v>47967</v>
      </c>
      <c r="F7116" s="2" t="s">
        <v>47968</v>
      </c>
      <c r="G7116" s="2" t="s">
        <v>2182</v>
      </c>
      <c r="H7116" s="2" t="s">
        <v>47969</v>
      </c>
      <c r="I7116" s="2">
        <v>7590908630</v>
      </c>
      <c r="J7116" s="3" t="s">
        <v>47970</v>
      </c>
      <c r="K7116" s="4">
        <v>44624</v>
      </c>
      <c r="L7116" s="3" t="s">
        <v>47971</v>
      </c>
    </row>
    <row r="7117" spans="1:12" x14ac:dyDescent="0.2">
      <c r="A7117" s="1">
        <v>7116</v>
      </c>
      <c r="B7117" s="2" t="s">
        <v>47972</v>
      </c>
      <c r="C7117" s="2" t="s">
        <v>1485</v>
      </c>
      <c r="D7117" s="2" t="s">
        <v>6063</v>
      </c>
      <c r="E7117" s="2" t="s">
        <v>47973</v>
      </c>
      <c r="F7117" s="2" t="s">
        <v>47974</v>
      </c>
      <c r="G7117" s="2" t="s">
        <v>190</v>
      </c>
      <c r="H7117" s="2" t="s">
        <v>47975</v>
      </c>
      <c r="I7117" s="2">
        <v>8926761448</v>
      </c>
      <c r="J7117" s="3" t="s">
        <v>47976</v>
      </c>
      <c r="K7117" s="4">
        <v>44464</v>
      </c>
      <c r="L7117" s="3" t="s">
        <v>47977</v>
      </c>
    </row>
    <row r="7118" spans="1:12" x14ac:dyDescent="0.2">
      <c r="A7118" s="1">
        <v>7117</v>
      </c>
      <c r="B7118" s="2" t="s">
        <v>47978</v>
      </c>
      <c r="C7118" s="2" t="s">
        <v>15257</v>
      </c>
      <c r="D7118" s="2" t="s">
        <v>4755</v>
      </c>
      <c r="E7118" s="2" t="s">
        <v>47979</v>
      </c>
      <c r="F7118" s="2" t="s">
        <v>47980</v>
      </c>
      <c r="G7118" s="2" t="s">
        <v>4267</v>
      </c>
      <c r="H7118" s="2" t="s">
        <v>47981</v>
      </c>
      <c r="I7118" s="2">
        <f>1-653-77-1466</f>
        <v>-2195</v>
      </c>
      <c r="J7118" s="3" t="s">
        <v>47982</v>
      </c>
      <c r="K7118" s="4">
        <v>44481</v>
      </c>
      <c r="L7118" s="3" t="s">
        <v>47983</v>
      </c>
    </row>
    <row r="7119" spans="1:12" x14ac:dyDescent="0.2">
      <c r="A7119" s="1">
        <v>7118</v>
      </c>
      <c r="B7119" s="2" t="s">
        <v>47984</v>
      </c>
      <c r="C7119" s="2" t="s">
        <v>4173</v>
      </c>
      <c r="D7119" s="2" t="s">
        <v>4123</v>
      </c>
      <c r="E7119" s="2" t="s">
        <v>47985</v>
      </c>
      <c r="F7119" s="2" t="s">
        <v>47986</v>
      </c>
      <c r="G7119" s="2" t="s">
        <v>882</v>
      </c>
      <c r="H7119" s="2" t="s">
        <v>47987</v>
      </c>
      <c r="I7119" s="2" t="s">
        <v>47988</v>
      </c>
      <c r="J7119" s="3" t="s">
        <v>47989</v>
      </c>
      <c r="K7119" s="4">
        <v>44673</v>
      </c>
      <c r="L7119" s="3" t="s">
        <v>47990</v>
      </c>
    </row>
    <row r="7120" spans="1:12" x14ac:dyDescent="0.2">
      <c r="A7120" s="1">
        <v>7119</v>
      </c>
      <c r="B7120" s="2" t="s">
        <v>47991</v>
      </c>
      <c r="C7120" s="2" t="s">
        <v>2178</v>
      </c>
      <c r="D7120" s="2" t="s">
        <v>9034</v>
      </c>
      <c r="E7120" s="2" t="s">
        <v>47992</v>
      </c>
      <c r="F7120" s="2" t="s">
        <v>47993</v>
      </c>
      <c r="G7120" s="2" t="s">
        <v>3151</v>
      </c>
      <c r="H7120" s="2">
        <f>1-980-930-5528</f>
        <v>-7437</v>
      </c>
      <c r="I7120" s="2" t="s">
        <v>47994</v>
      </c>
      <c r="J7120" s="3" t="s">
        <v>47995</v>
      </c>
      <c r="K7120" s="4">
        <v>44346</v>
      </c>
      <c r="L7120" s="3" t="s">
        <v>47996</v>
      </c>
    </row>
    <row r="7121" spans="1:12" x14ac:dyDescent="0.2">
      <c r="A7121" s="1">
        <v>7120</v>
      </c>
      <c r="B7121" s="2" t="s">
        <v>47997</v>
      </c>
      <c r="C7121" s="2" t="s">
        <v>4023</v>
      </c>
      <c r="D7121" s="2" t="s">
        <v>8099</v>
      </c>
      <c r="E7121" s="2" t="s">
        <v>47998</v>
      </c>
      <c r="F7121" s="2" t="s">
        <v>47999</v>
      </c>
      <c r="G7121" s="2" t="s">
        <v>957</v>
      </c>
      <c r="H7121" s="2" t="s">
        <v>48000</v>
      </c>
      <c r="I7121" s="2" t="s">
        <v>48001</v>
      </c>
      <c r="J7121" s="3" t="s">
        <v>48002</v>
      </c>
      <c r="K7121" s="4">
        <v>43954</v>
      </c>
      <c r="L7121" s="3" t="s">
        <v>48003</v>
      </c>
    </row>
    <row r="7122" spans="1:12" x14ac:dyDescent="0.2">
      <c r="A7122" s="1">
        <v>7121</v>
      </c>
      <c r="B7122" s="2" t="s">
        <v>48004</v>
      </c>
      <c r="C7122" s="2" t="s">
        <v>1922</v>
      </c>
      <c r="D7122" s="2" t="s">
        <v>18858</v>
      </c>
      <c r="E7122" s="2" t="s">
        <v>48005</v>
      </c>
      <c r="F7122" s="2" t="s">
        <v>48006</v>
      </c>
      <c r="G7122" s="2" t="s">
        <v>1023</v>
      </c>
      <c r="H7122" s="2">
        <f>1-522-653-1068</f>
        <v>-2242</v>
      </c>
      <c r="I7122" s="2">
        <v>4027776673</v>
      </c>
      <c r="J7122" s="3" t="s">
        <v>48007</v>
      </c>
      <c r="K7122" s="4">
        <v>43931</v>
      </c>
      <c r="L7122" s="3" t="s">
        <v>27338</v>
      </c>
    </row>
    <row r="7123" spans="1:12" x14ac:dyDescent="0.2">
      <c r="A7123" s="1">
        <v>7122</v>
      </c>
      <c r="B7123" s="2" t="s">
        <v>48008</v>
      </c>
      <c r="C7123" s="2" t="s">
        <v>982</v>
      </c>
      <c r="D7123" s="2" t="s">
        <v>4790</v>
      </c>
      <c r="E7123" s="2" t="s">
        <v>48009</v>
      </c>
      <c r="F7123" s="2" t="s">
        <v>48010</v>
      </c>
      <c r="G7123" s="2" t="s">
        <v>4010</v>
      </c>
      <c r="H7123" s="2">
        <f>1-896-335-7040</f>
        <v>-8270</v>
      </c>
      <c r="I7123" s="2" t="s">
        <v>48011</v>
      </c>
      <c r="J7123" s="3" t="s">
        <v>48012</v>
      </c>
      <c r="K7123" s="4">
        <v>43938</v>
      </c>
      <c r="L7123" s="3" t="s">
        <v>48013</v>
      </c>
    </row>
    <row r="7124" spans="1:12" x14ac:dyDescent="0.2">
      <c r="A7124" s="1">
        <v>7123</v>
      </c>
      <c r="B7124" s="2" t="s">
        <v>48014</v>
      </c>
      <c r="C7124" s="2" t="s">
        <v>12767</v>
      </c>
      <c r="D7124" s="2" t="s">
        <v>9638</v>
      </c>
      <c r="E7124" s="2" t="s">
        <v>48015</v>
      </c>
      <c r="F7124" s="2" t="s">
        <v>48016</v>
      </c>
      <c r="G7124" s="2" t="s">
        <v>476</v>
      </c>
      <c r="H7124" s="2" t="s">
        <v>48017</v>
      </c>
      <c r="I7124" s="2" t="s">
        <v>48018</v>
      </c>
      <c r="J7124" s="3" t="s">
        <v>48019</v>
      </c>
      <c r="K7124" s="4">
        <v>44447</v>
      </c>
      <c r="L7124" s="3" t="s">
        <v>25102</v>
      </c>
    </row>
    <row r="7125" spans="1:12" x14ac:dyDescent="0.2">
      <c r="A7125" s="1">
        <v>7124</v>
      </c>
      <c r="B7125" s="2" t="s">
        <v>48020</v>
      </c>
      <c r="C7125" s="2" t="s">
        <v>6599</v>
      </c>
      <c r="D7125" s="2" t="s">
        <v>8289</v>
      </c>
      <c r="E7125" s="2" t="s">
        <v>48021</v>
      </c>
      <c r="F7125" s="2" t="s">
        <v>48022</v>
      </c>
      <c r="G7125" s="2" t="s">
        <v>476</v>
      </c>
      <c r="H7125" s="2" t="s">
        <v>48023</v>
      </c>
      <c r="I7125" s="2" t="s">
        <v>48024</v>
      </c>
      <c r="J7125" s="3" t="s">
        <v>48025</v>
      </c>
      <c r="K7125" s="4">
        <v>44321</v>
      </c>
      <c r="L7125" s="3" t="s">
        <v>48026</v>
      </c>
    </row>
    <row r="7126" spans="1:12" x14ac:dyDescent="0.2">
      <c r="A7126" s="1">
        <v>7125</v>
      </c>
      <c r="B7126" s="2" t="s">
        <v>48027</v>
      </c>
      <c r="C7126" s="2" t="s">
        <v>3237</v>
      </c>
      <c r="D7126" s="2" t="s">
        <v>2978</v>
      </c>
      <c r="E7126" s="2" t="s">
        <v>48028</v>
      </c>
      <c r="F7126" s="2" t="s">
        <v>40376</v>
      </c>
      <c r="G7126" s="2" t="s">
        <v>3848</v>
      </c>
      <c r="H7126" s="2">
        <v>1071527957</v>
      </c>
      <c r="I7126" s="2" t="s">
        <v>48029</v>
      </c>
      <c r="J7126" s="3" t="s">
        <v>48030</v>
      </c>
      <c r="K7126" s="4">
        <v>43836</v>
      </c>
      <c r="L7126" s="3" t="s">
        <v>48031</v>
      </c>
    </row>
    <row r="7127" spans="1:12" x14ac:dyDescent="0.2">
      <c r="A7127" s="1">
        <v>7126</v>
      </c>
      <c r="B7127" s="2" t="s">
        <v>48032</v>
      </c>
      <c r="C7127" s="2" t="s">
        <v>1209</v>
      </c>
      <c r="D7127" s="2" t="s">
        <v>5407</v>
      </c>
      <c r="E7127" s="2" t="s">
        <v>48033</v>
      </c>
      <c r="F7127" s="2" t="s">
        <v>48034</v>
      </c>
      <c r="G7127" s="2" t="s">
        <v>882</v>
      </c>
      <c r="H7127" s="2" t="s">
        <v>48035</v>
      </c>
      <c r="I7127" s="2" t="s">
        <v>48036</v>
      </c>
      <c r="J7127" s="3" t="s">
        <v>48037</v>
      </c>
      <c r="K7127" s="4">
        <v>44073</v>
      </c>
      <c r="L7127" s="3" t="s">
        <v>34258</v>
      </c>
    </row>
    <row r="7128" spans="1:12" x14ac:dyDescent="0.2">
      <c r="A7128" s="1">
        <v>7127</v>
      </c>
      <c r="B7128" s="2" t="s">
        <v>48038</v>
      </c>
      <c r="C7128" s="2" t="s">
        <v>4763</v>
      </c>
      <c r="D7128" s="2" t="s">
        <v>6380</v>
      </c>
      <c r="E7128" s="2" t="s">
        <v>48039</v>
      </c>
      <c r="F7128" s="2" t="s">
        <v>48040</v>
      </c>
      <c r="G7128" s="2" t="s">
        <v>2826</v>
      </c>
      <c r="H7128" s="2" t="s">
        <v>48041</v>
      </c>
      <c r="I7128" s="2" t="s">
        <v>48042</v>
      </c>
      <c r="J7128" s="3" t="s">
        <v>48043</v>
      </c>
      <c r="K7128" s="4">
        <v>44468</v>
      </c>
      <c r="L7128" s="3" t="s">
        <v>48044</v>
      </c>
    </row>
    <row r="7129" spans="1:12" x14ac:dyDescent="0.2">
      <c r="A7129" s="1">
        <v>7128</v>
      </c>
      <c r="B7129" s="2" t="s">
        <v>48045</v>
      </c>
      <c r="C7129" s="2" t="s">
        <v>3097</v>
      </c>
      <c r="D7129" s="2" t="s">
        <v>2668</v>
      </c>
      <c r="E7129" s="2" t="s">
        <v>48046</v>
      </c>
      <c r="F7129" s="2" t="s">
        <v>48047</v>
      </c>
      <c r="G7129" s="2" t="s">
        <v>4167</v>
      </c>
      <c r="H7129" s="2">
        <v>4599674551</v>
      </c>
      <c r="I7129" s="2" t="s">
        <v>48048</v>
      </c>
      <c r="J7129" s="3" t="s">
        <v>48049</v>
      </c>
      <c r="K7129" s="4">
        <v>44189</v>
      </c>
      <c r="L7129" s="3" t="s">
        <v>48050</v>
      </c>
    </row>
    <row r="7130" spans="1:12" x14ac:dyDescent="0.2">
      <c r="A7130" s="1">
        <v>7129</v>
      </c>
      <c r="B7130" s="2" t="s">
        <v>48051</v>
      </c>
      <c r="C7130" s="2" t="s">
        <v>1530</v>
      </c>
      <c r="D7130" s="2" t="s">
        <v>15339</v>
      </c>
      <c r="E7130" s="2" t="s">
        <v>48052</v>
      </c>
      <c r="F7130" s="2" t="s">
        <v>48053</v>
      </c>
      <c r="G7130" s="2" t="s">
        <v>892</v>
      </c>
      <c r="H7130" s="2" t="s">
        <v>48054</v>
      </c>
      <c r="I7130" s="2" t="s">
        <v>48055</v>
      </c>
      <c r="J7130" s="3" t="s">
        <v>48056</v>
      </c>
      <c r="K7130" s="4">
        <v>44050</v>
      </c>
      <c r="L7130" s="3" t="s">
        <v>48057</v>
      </c>
    </row>
    <row r="7131" spans="1:12" x14ac:dyDescent="0.2">
      <c r="A7131" s="1">
        <v>7130</v>
      </c>
      <c r="B7131" s="2" t="s">
        <v>48058</v>
      </c>
      <c r="C7131" s="2" t="s">
        <v>336</v>
      </c>
      <c r="D7131" s="2" t="s">
        <v>425</v>
      </c>
      <c r="E7131" s="2" t="s">
        <v>48059</v>
      </c>
      <c r="F7131" s="2" t="s">
        <v>48060</v>
      </c>
      <c r="G7131" s="2" t="s">
        <v>7163</v>
      </c>
      <c r="H7131" s="2" t="s">
        <v>48061</v>
      </c>
      <c r="I7131" s="2">
        <v>3531277188</v>
      </c>
      <c r="J7131" s="3" t="s">
        <v>48062</v>
      </c>
      <c r="K7131" s="4">
        <v>44464</v>
      </c>
      <c r="L7131" s="3" t="s">
        <v>48063</v>
      </c>
    </row>
    <row r="7132" spans="1:12" x14ac:dyDescent="0.2">
      <c r="A7132" s="1">
        <v>7131</v>
      </c>
      <c r="B7132" s="2" t="s">
        <v>48064</v>
      </c>
      <c r="C7132" s="2" t="s">
        <v>4886</v>
      </c>
      <c r="D7132" s="2" t="s">
        <v>26406</v>
      </c>
      <c r="E7132" s="2" t="s">
        <v>48065</v>
      </c>
      <c r="F7132" s="2" t="s">
        <v>48066</v>
      </c>
      <c r="G7132" s="2" t="s">
        <v>2403</v>
      </c>
      <c r="H7132" s="2" t="s">
        <v>48067</v>
      </c>
      <c r="I7132" s="2" t="s">
        <v>48068</v>
      </c>
      <c r="J7132" s="3" t="s">
        <v>48069</v>
      </c>
      <c r="K7132" s="4">
        <v>44159</v>
      </c>
      <c r="L7132" s="3" t="s">
        <v>48070</v>
      </c>
    </row>
    <row r="7133" spans="1:12" x14ac:dyDescent="0.2">
      <c r="A7133" s="1">
        <v>7132</v>
      </c>
      <c r="B7133" s="2" t="s">
        <v>48071</v>
      </c>
      <c r="C7133" s="2" t="s">
        <v>2493</v>
      </c>
      <c r="D7133" s="2" t="s">
        <v>12313</v>
      </c>
      <c r="E7133" s="2" t="s">
        <v>48072</v>
      </c>
      <c r="F7133" s="2" t="s">
        <v>48073</v>
      </c>
      <c r="G7133" s="2" t="s">
        <v>2918</v>
      </c>
      <c r="H7133" s="2" t="s">
        <v>48074</v>
      </c>
      <c r="I7133" s="2" t="s">
        <v>48075</v>
      </c>
      <c r="J7133" s="3" t="s">
        <v>48076</v>
      </c>
      <c r="K7133" s="4">
        <v>44555</v>
      </c>
      <c r="L7133" s="3" t="s">
        <v>48077</v>
      </c>
    </row>
    <row r="7134" spans="1:12" x14ac:dyDescent="0.2">
      <c r="A7134" s="1">
        <v>7133</v>
      </c>
      <c r="B7134" s="2" t="s">
        <v>48078</v>
      </c>
      <c r="C7134" s="2" t="s">
        <v>1459</v>
      </c>
      <c r="D7134" s="2" t="s">
        <v>5367</v>
      </c>
      <c r="E7134" s="2" t="s">
        <v>48079</v>
      </c>
      <c r="F7134" s="2" t="s">
        <v>48080</v>
      </c>
      <c r="G7134" s="2" t="s">
        <v>3649</v>
      </c>
      <c r="H7134" s="2" t="s">
        <v>48081</v>
      </c>
      <c r="I7134" s="2" t="s">
        <v>48082</v>
      </c>
      <c r="J7134" s="3" t="s">
        <v>48083</v>
      </c>
      <c r="K7134" s="4">
        <v>44278</v>
      </c>
      <c r="L7134" s="3" t="s">
        <v>48084</v>
      </c>
    </row>
    <row r="7135" spans="1:12" x14ac:dyDescent="0.2">
      <c r="A7135" s="1">
        <v>7134</v>
      </c>
      <c r="B7135" s="2" t="s">
        <v>48085</v>
      </c>
      <c r="C7135" s="2" t="s">
        <v>8253</v>
      </c>
      <c r="D7135" s="2" t="s">
        <v>5038</v>
      </c>
      <c r="E7135" s="2" t="s">
        <v>48086</v>
      </c>
      <c r="F7135" s="2" t="s">
        <v>48087</v>
      </c>
      <c r="G7135" s="2" t="s">
        <v>162</v>
      </c>
      <c r="H7135" s="2" t="s">
        <v>48088</v>
      </c>
      <c r="I7135" s="2" t="s">
        <v>48089</v>
      </c>
      <c r="J7135" s="3" t="s">
        <v>48090</v>
      </c>
      <c r="K7135" s="4">
        <v>44272</v>
      </c>
      <c r="L7135" s="3" t="s">
        <v>28152</v>
      </c>
    </row>
    <row r="7136" spans="1:12" x14ac:dyDescent="0.2">
      <c r="A7136" s="1">
        <v>7135</v>
      </c>
      <c r="B7136" s="2" t="s">
        <v>48091</v>
      </c>
      <c r="C7136" s="2" t="s">
        <v>243</v>
      </c>
      <c r="D7136" s="2" t="s">
        <v>7092</v>
      </c>
      <c r="E7136" s="2" t="s">
        <v>21400</v>
      </c>
      <c r="F7136" s="2" t="s">
        <v>41941</v>
      </c>
      <c r="G7136" s="2" t="s">
        <v>4698</v>
      </c>
      <c r="H7136" s="2">
        <f>1-785-182-3455</f>
        <v>-4421</v>
      </c>
      <c r="I7136" s="2" t="s">
        <v>48092</v>
      </c>
      <c r="J7136" s="3" t="s">
        <v>48093</v>
      </c>
      <c r="K7136" s="4">
        <v>44069</v>
      </c>
      <c r="L7136" s="3" t="s">
        <v>48094</v>
      </c>
    </row>
    <row r="7137" spans="1:12" x14ac:dyDescent="0.2">
      <c r="A7137" s="1">
        <v>7136</v>
      </c>
      <c r="B7137" s="2" t="s">
        <v>48095</v>
      </c>
      <c r="C7137" s="2" t="s">
        <v>1084</v>
      </c>
      <c r="D7137" s="2" t="s">
        <v>1699</v>
      </c>
      <c r="E7137" s="2" t="s">
        <v>48096</v>
      </c>
      <c r="F7137" s="2" t="s">
        <v>48097</v>
      </c>
      <c r="G7137" s="2" t="s">
        <v>1506</v>
      </c>
      <c r="H7137" s="2" t="s">
        <v>48098</v>
      </c>
      <c r="I7137" s="2" t="s">
        <v>48099</v>
      </c>
      <c r="J7137" s="3" t="s">
        <v>48100</v>
      </c>
      <c r="K7137" s="4">
        <v>44084</v>
      </c>
      <c r="L7137" s="3" t="s">
        <v>48101</v>
      </c>
    </row>
    <row r="7138" spans="1:12" x14ac:dyDescent="0.2">
      <c r="A7138" s="1">
        <v>7137</v>
      </c>
      <c r="B7138" s="2" t="s">
        <v>48102</v>
      </c>
      <c r="C7138" s="2" t="s">
        <v>1279</v>
      </c>
      <c r="D7138" s="2" t="s">
        <v>729</v>
      </c>
      <c r="E7138" s="2" t="s">
        <v>48103</v>
      </c>
      <c r="F7138" s="2" t="s">
        <v>48104</v>
      </c>
      <c r="G7138" s="2" t="s">
        <v>2080</v>
      </c>
      <c r="H7138" s="2" t="s">
        <v>48105</v>
      </c>
      <c r="I7138" s="2">
        <v>2858070500</v>
      </c>
      <c r="J7138" s="3" t="s">
        <v>48106</v>
      </c>
      <c r="K7138" s="4">
        <v>44285</v>
      </c>
      <c r="L7138" s="3" t="s">
        <v>3564</v>
      </c>
    </row>
    <row r="7139" spans="1:12" x14ac:dyDescent="0.2">
      <c r="A7139" s="1">
        <v>7138</v>
      </c>
      <c r="B7139" s="2" t="s">
        <v>48107</v>
      </c>
      <c r="C7139" s="2" t="s">
        <v>8549</v>
      </c>
      <c r="D7139" s="2" t="s">
        <v>945</v>
      </c>
      <c r="E7139" s="2" t="s">
        <v>15944</v>
      </c>
      <c r="F7139" s="2" t="s">
        <v>34146</v>
      </c>
      <c r="G7139" s="2" t="s">
        <v>1068</v>
      </c>
      <c r="H7139" s="2" t="s">
        <v>48108</v>
      </c>
      <c r="I7139" s="2" t="s">
        <v>48109</v>
      </c>
      <c r="J7139" s="3" t="s">
        <v>48110</v>
      </c>
      <c r="K7139" s="4">
        <v>43871</v>
      </c>
      <c r="L7139" s="3" t="s">
        <v>25873</v>
      </c>
    </row>
    <row r="7140" spans="1:12" x14ac:dyDescent="0.2">
      <c r="A7140" s="1">
        <v>7139</v>
      </c>
      <c r="B7140" s="2" t="s">
        <v>48111</v>
      </c>
      <c r="C7140" s="2" t="s">
        <v>5936</v>
      </c>
      <c r="D7140" s="2" t="s">
        <v>1361</v>
      </c>
      <c r="E7140" s="2" t="s">
        <v>48112</v>
      </c>
      <c r="F7140" s="2" t="s">
        <v>48113</v>
      </c>
      <c r="G7140" s="2" t="s">
        <v>2297</v>
      </c>
      <c r="H7140" s="2" t="s">
        <v>48114</v>
      </c>
      <c r="I7140" s="2" t="s">
        <v>48115</v>
      </c>
      <c r="J7140" s="3" t="s">
        <v>48116</v>
      </c>
      <c r="K7140" s="4">
        <v>44473</v>
      </c>
      <c r="L7140" s="3" t="s">
        <v>48117</v>
      </c>
    </row>
    <row r="7141" spans="1:12" x14ac:dyDescent="0.2">
      <c r="A7141" s="1">
        <v>7140</v>
      </c>
      <c r="B7141" s="2" t="s">
        <v>48118</v>
      </c>
      <c r="C7141" s="2" t="s">
        <v>4704</v>
      </c>
      <c r="D7141" s="2" t="s">
        <v>3581</v>
      </c>
      <c r="E7141" s="2" t="s">
        <v>48119</v>
      </c>
      <c r="F7141" s="2" t="s">
        <v>48120</v>
      </c>
      <c r="G7141" s="2" t="s">
        <v>3015</v>
      </c>
      <c r="H7141" s="2" t="s">
        <v>48121</v>
      </c>
      <c r="I7141" s="2">
        <v>1692054897</v>
      </c>
      <c r="J7141" s="3" t="s">
        <v>48122</v>
      </c>
      <c r="K7141" s="4">
        <v>44514</v>
      </c>
      <c r="L7141" s="3" t="s">
        <v>48123</v>
      </c>
    </row>
    <row r="7142" spans="1:12" x14ac:dyDescent="0.2">
      <c r="A7142" s="1">
        <v>7141</v>
      </c>
      <c r="B7142" s="2" t="s">
        <v>48124</v>
      </c>
      <c r="C7142" s="2" t="s">
        <v>6645</v>
      </c>
      <c r="D7142" s="2" t="s">
        <v>4854</v>
      </c>
      <c r="E7142" s="2" t="s">
        <v>48125</v>
      </c>
      <c r="F7142" s="2" t="s">
        <v>48126</v>
      </c>
      <c r="G7142" s="2" t="s">
        <v>134</v>
      </c>
      <c r="H7142" s="2" t="s">
        <v>48127</v>
      </c>
      <c r="I7142" s="2" t="s">
        <v>48128</v>
      </c>
      <c r="J7142" s="3" t="s">
        <v>48129</v>
      </c>
      <c r="K7142" s="4">
        <v>44117</v>
      </c>
      <c r="L7142" s="3" t="s">
        <v>10929</v>
      </c>
    </row>
    <row r="7143" spans="1:12" x14ac:dyDescent="0.2">
      <c r="A7143" s="1">
        <v>7142</v>
      </c>
      <c r="B7143" s="2" t="s">
        <v>48130</v>
      </c>
      <c r="C7143" s="2" t="s">
        <v>536</v>
      </c>
      <c r="D7143" s="2" t="s">
        <v>1690</v>
      </c>
      <c r="E7143" s="2" t="s">
        <v>48131</v>
      </c>
      <c r="F7143" s="2" t="s">
        <v>48132</v>
      </c>
      <c r="G7143" s="2" t="s">
        <v>3302</v>
      </c>
      <c r="H7143" s="2" t="s">
        <v>48133</v>
      </c>
      <c r="I7143" s="2" t="s">
        <v>48134</v>
      </c>
      <c r="J7143" s="3" t="s">
        <v>48135</v>
      </c>
      <c r="K7143" s="4">
        <v>44339</v>
      </c>
      <c r="L7143" s="3" t="s">
        <v>48136</v>
      </c>
    </row>
    <row r="7144" spans="1:12" x14ac:dyDescent="0.2">
      <c r="A7144" s="1">
        <v>7143</v>
      </c>
      <c r="B7144" s="2" t="s">
        <v>48137</v>
      </c>
      <c r="C7144" s="2" t="s">
        <v>9112</v>
      </c>
      <c r="D7144" s="2" t="s">
        <v>1772</v>
      </c>
      <c r="E7144" s="2" t="s">
        <v>14735</v>
      </c>
      <c r="F7144" s="2" t="s">
        <v>48138</v>
      </c>
      <c r="G7144" s="2" t="s">
        <v>3591</v>
      </c>
      <c r="H7144" s="2" t="s">
        <v>48139</v>
      </c>
      <c r="I7144" s="2" t="s">
        <v>48140</v>
      </c>
      <c r="J7144" s="3" t="s">
        <v>48141</v>
      </c>
      <c r="K7144" s="4">
        <v>44706</v>
      </c>
      <c r="L7144" s="3" t="s">
        <v>231</v>
      </c>
    </row>
    <row r="7145" spans="1:12" x14ac:dyDescent="0.2">
      <c r="A7145" s="1">
        <v>7144</v>
      </c>
      <c r="B7145" s="2" t="s">
        <v>48142</v>
      </c>
      <c r="C7145" s="2" t="s">
        <v>2236</v>
      </c>
      <c r="D7145" s="2" t="s">
        <v>16071</v>
      </c>
      <c r="E7145" s="2" t="s">
        <v>48143</v>
      </c>
      <c r="F7145" s="2" t="s">
        <v>48144</v>
      </c>
      <c r="G7145" s="2" t="s">
        <v>910</v>
      </c>
      <c r="H7145" s="2" t="s">
        <v>48145</v>
      </c>
      <c r="I7145" s="2" t="s">
        <v>48146</v>
      </c>
      <c r="J7145" s="3" t="s">
        <v>48147</v>
      </c>
      <c r="K7145" s="4">
        <v>44425</v>
      </c>
      <c r="L7145" s="3" t="s">
        <v>8373</v>
      </c>
    </row>
    <row r="7146" spans="1:12" x14ac:dyDescent="0.2">
      <c r="A7146" s="1">
        <v>7145</v>
      </c>
      <c r="B7146" s="2" t="s">
        <v>48148</v>
      </c>
      <c r="C7146" s="2" t="s">
        <v>4341</v>
      </c>
      <c r="D7146" s="2" t="s">
        <v>4887</v>
      </c>
      <c r="E7146" s="2" t="s">
        <v>48149</v>
      </c>
      <c r="F7146" s="2" t="s">
        <v>48150</v>
      </c>
      <c r="G7146" s="2" t="s">
        <v>910</v>
      </c>
      <c r="H7146" s="2" t="s">
        <v>48151</v>
      </c>
      <c r="I7146" s="2" t="s">
        <v>48152</v>
      </c>
      <c r="J7146" s="3" t="s">
        <v>48153</v>
      </c>
      <c r="K7146" s="4">
        <v>44487</v>
      </c>
      <c r="L7146" s="3" t="s">
        <v>48154</v>
      </c>
    </row>
    <row r="7147" spans="1:12" x14ac:dyDescent="0.2">
      <c r="A7147" s="1">
        <v>7146</v>
      </c>
      <c r="B7147" s="2" t="s">
        <v>48155</v>
      </c>
      <c r="C7147" s="2" t="s">
        <v>15795</v>
      </c>
      <c r="D7147" s="2" t="s">
        <v>22378</v>
      </c>
      <c r="E7147" s="2" t="s">
        <v>48156</v>
      </c>
      <c r="F7147" s="2" t="s">
        <v>48157</v>
      </c>
      <c r="G7147" s="2" t="s">
        <v>1837</v>
      </c>
      <c r="H7147" s="2" t="s">
        <v>48158</v>
      </c>
      <c r="I7147" s="2" t="s">
        <v>48159</v>
      </c>
      <c r="J7147" s="3" t="s">
        <v>48160</v>
      </c>
      <c r="K7147" s="4">
        <v>44046</v>
      </c>
      <c r="L7147" s="3" t="s">
        <v>48161</v>
      </c>
    </row>
    <row r="7148" spans="1:12" x14ac:dyDescent="0.2">
      <c r="A7148" s="1">
        <v>7147</v>
      </c>
      <c r="B7148" s="2" t="s">
        <v>48162</v>
      </c>
      <c r="C7148" s="2" t="s">
        <v>2599</v>
      </c>
      <c r="D7148" s="2" t="s">
        <v>4924</v>
      </c>
      <c r="E7148" s="2" t="s">
        <v>48163</v>
      </c>
      <c r="F7148" s="2" t="s">
        <v>48164</v>
      </c>
      <c r="G7148" s="2" t="s">
        <v>4507</v>
      </c>
      <c r="H7148" s="2" t="s">
        <v>48165</v>
      </c>
      <c r="I7148" s="2" t="s">
        <v>48166</v>
      </c>
      <c r="J7148" s="3" t="s">
        <v>48167</v>
      </c>
      <c r="K7148" s="4">
        <v>44551</v>
      </c>
      <c r="L7148" s="3" t="s">
        <v>27632</v>
      </c>
    </row>
    <row r="7149" spans="1:12" x14ac:dyDescent="0.2">
      <c r="A7149" s="1">
        <v>7148</v>
      </c>
      <c r="B7149" s="2" t="s">
        <v>48168</v>
      </c>
      <c r="C7149" s="2" t="s">
        <v>1408</v>
      </c>
      <c r="D7149" s="2" t="s">
        <v>366</v>
      </c>
      <c r="E7149" s="2" t="s">
        <v>48169</v>
      </c>
      <c r="F7149" s="2" t="s">
        <v>39155</v>
      </c>
      <c r="G7149" s="2" t="s">
        <v>1846</v>
      </c>
      <c r="H7149" s="2" t="s">
        <v>48170</v>
      </c>
      <c r="I7149" s="2" t="s">
        <v>48171</v>
      </c>
      <c r="J7149" s="3" t="s">
        <v>48172</v>
      </c>
      <c r="K7149" s="4">
        <v>44288</v>
      </c>
      <c r="L7149" s="3" t="s">
        <v>32938</v>
      </c>
    </row>
    <row r="7150" spans="1:12" x14ac:dyDescent="0.2">
      <c r="A7150" s="1">
        <v>7149</v>
      </c>
      <c r="B7150" s="2" t="s">
        <v>48173</v>
      </c>
      <c r="C7150" s="2" t="s">
        <v>23</v>
      </c>
      <c r="D7150" s="2" t="s">
        <v>4056</v>
      </c>
      <c r="E7150" s="2" t="s">
        <v>48174</v>
      </c>
      <c r="F7150" s="2" t="s">
        <v>410</v>
      </c>
      <c r="G7150" s="2" t="s">
        <v>3808</v>
      </c>
      <c r="H7150" s="2" t="s">
        <v>48175</v>
      </c>
      <c r="I7150" s="2" t="s">
        <v>48176</v>
      </c>
      <c r="J7150" s="3" t="s">
        <v>48177</v>
      </c>
      <c r="K7150" s="4">
        <v>43875</v>
      </c>
      <c r="L7150" s="3" t="s">
        <v>48178</v>
      </c>
    </row>
    <row r="7151" spans="1:12" x14ac:dyDescent="0.2">
      <c r="A7151" s="1">
        <v>7150</v>
      </c>
      <c r="B7151" s="2" t="s">
        <v>48179</v>
      </c>
      <c r="C7151" s="2" t="s">
        <v>2162</v>
      </c>
      <c r="D7151" s="2" t="s">
        <v>973</v>
      </c>
      <c r="E7151" s="2" t="s">
        <v>48180</v>
      </c>
      <c r="F7151" s="2" t="s">
        <v>48181</v>
      </c>
      <c r="G7151" s="2" t="s">
        <v>806</v>
      </c>
      <c r="H7151" s="2">
        <v>4709380101</v>
      </c>
      <c r="I7151" s="2" t="s">
        <v>48182</v>
      </c>
      <c r="J7151" s="3" t="s">
        <v>48183</v>
      </c>
      <c r="K7151" s="4">
        <v>44675</v>
      </c>
      <c r="L7151" s="3" t="s">
        <v>47519</v>
      </c>
    </row>
    <row r="7152" spans="1:12" x14ac:dyDescent="0.2">
      <c r="A7152" s="1">
        <v>7151</v>
      </c>
      <c r="B7152" s="2" t="s">
        <v>48184</v>
      </c>
      <c r="C7152" s="2" t="s">
        <v>15925</v>
      </c>
      <c r="D7152" s="2" t="s">
        <v>13334</v>
      </c>
      <c r="E7152" s="2" t="s">
        <v>48185</v>
      </c>
      <c r="F7152" s="2" t="s">
        <v>48186</v>
      </c>
      <c r="G7152" s="2" t="s">
        <v>2918</v>
      </c>
      <c r="H7152" s="2" t="s">
        <v>48187</v>
      </c>
      <c r="I7152" s="2" t="s">
        <v>48188</v>
      </c>
      <c r="J7152" s="3" t="s">
        <v>48189</v>
      </c>
      <c r="K7152" s="4">
        <v>44292</v>
      </c>
      <c r="L7152" s="3" t="s">
        <v>48190</v>
      </c>
    </row>
    <row r="7153" spans="1:12" x14ac:dyDescent="0.2">
      <c r="A7153" s="1">
        <v>7152</v>
      </c>
      <c r="B7153" s="2" t="s">
        <v>48191</v>
      </c>
      <c r="C7153" s="2" t="s">
        <v>2269</v>
      </c>
      <c r="D7153" s="2" t="s">
        <v>14364</v>
      </c>
      <c r="E7153" s="2" t="s">
        <v>48192</v>
      </c>
      <c r="F7153" s="2" t="s">
        <v>48193</v>
      </c>
      <c r="G7153" s="2" t="s">
        <v>5858</v>
      </c>
      <c r="H7153" s="2" t="s">
        <v>48194</v>
      </c>
      <c r="I7153" s="2" t="s">
        <v>48195</v>
      </c>
      <c r="J7153" s="3" t="s">
        <v>48196</v>
      </c>
      <c r="K7153" s="4">
        <v>44092</v>
      </c>
      <c r="L7153" s="3" t="s">
        <v>48197</v>
      </c>
    </row>
    <row r="7154" spans="1:12" x14ac:dyDescent="0.2">
      <c r="A7154" s="1">
        <v>7153</v>
      </c>
      <c r="B7154" s="2" t="s">
        <v>48198</v>
      </c>
      <c r="C7154" s="2" t="s">
        <v>8943</v>
      </c>
      <c r="D7154" s="2" t="s">
        <v>3499</v>
      </c>
      <c r="E7154" s="2" t="s">
        <v>48199</v>
      </c>
      <c r="F7154" s="2" t="s">
        <v>48200</v>
      </c>
      <c r="G7154" s="2" t="s">
        <v>1925</v>
      </c>
      <c r="H7154" s="2" t="s">
        <v>48201</v>
      </c>
      <c r="I7154" s="2" t="s">
        <v>48202</v>
      </c>
      <c r="J7154" s="3" t="s">
        <v>48203</v>
      </c>
      <c r="K7154" s="4">
        <v>44523</v>
      </c>
      <c r="L7154" s="3" t="s">
        <v>38102</v>
      </c>
    </row>
    <row r="7155" spans="1:12" x14ac:dyDescent="0.2">
      <c r="A7155" s="1">
        <v>7154</v>
      </c>
      <c r="B7155" s="2" t="s">
        <v>48204</v>
      </c>
      <c r="C7155" s="2" t="s">
        <v>2493</v>
      </c>
      <c r="D7155" s="2" t="s">
        <v>4156</v>
      </c>
      <c r="E7155" s="2" t="s">
        <v>48205</v>
      </c>
      <c r="F7155" s="2" t="s">
        <v>48206</v>
      </c>
      <c r="G7155" s="2" t="s">
        <v>1882</v>
      </c>
      <c r="H7155" s="2" t="s">
        <v>48207</v>
      </c>
      <c r="I7155" s="2" t="s">
        <v>48208</v>
      </c>
      <c r="J7155" s="3" t="s">
        <v>48209</v>
      </c>
      <c r="K7155" s="4">
        <v>44021</v>
      </c>
      <c r="L7155" s="3" t="s">
        <v>48210</v>
      </c>
    </row>
    <row r="7156" spans="1:12" x14ac:dyDescent="0.2">
      <c r="A7156" s="1">
        <v>7155</v>
      </c>
      <c r="B7156" s="2" t="s">
        <v>48211</v>
      </c>
      <c r="C7156" s="2" t="s">
        <v>719</v>
      </c>
      <c r="D7156" s="2" t="s">
        <v>6698</v>
      </c>
      <c r="E7156" s="2" t="s">
        <v>48212</v>
      </c>
      <c r="F7156" s="2" t="s">
        <v>48213</v>
      </c>
      <c r="G7156" s="2" t="s">
        <v>3478</v>
      </c>
      <c r="H7156" s="2">
        <v>8146703813</v>
      </c>
      <c r="I7156" s="2" t="s">
        <v>48214</v>
      </c>
      <c r="J7156" s="3" t="s">
        <v>48215</v>
      </c>
      <c r="K7156" s="4">
        <v>44490</v>
      </c>
      <c r="L7156" s="3" t="s">
        <v>48216</v>
      </c>
    </row>
    <row r="7157" spans="1:12" x14ac:dyDescent="0.2">
      <c r="A7157" s="1">
        <v>7156</v>
      </c>
      <c r="B7157" s="2" t="s">
        <v>48217</v>
      </c>
      <c r="C7157" s="2" t="s">
        <v>1988</v>
      </c>
      <c r="D7157" s="2" t="s">
        <v>6139</v>
      </c>
      <c r="E7157" s="2" t="s">
        <v>48218</v>
      </c>
      <c r="F7157" s="2" t="s">
        <v>48219</v>
      </c>
      <c r="G7157" s="2" t="s">
        <v>1104</v>
      </c>
      <c r="H7157" s="2" t="s">
        <v>48220</v>
      </c>
      <c r="I7157" s="2" t="s">
        <v>48221</v>
      </c>
      <c r="J7157" s="3" t="s">
        <v>48222</v>
      </c>
      <c r="K7157" s="4">
        <v>44094</v>
      </c>
      <c r="L7157" s="3" t="s">
        <v>48223</v>
      </c>
    </row>
    <row r="7158" spans="1:12" x14ac:dyDescent="0.2">
      <c r="A7158" s="1">
        <v>7157</v>
      </c>
      <c r="B7158" s="2" t="s">
        <v>48224</v>
      </c>
      <c r="C7158" s="2" t="s">
        <v>3628</v>
      </c>
      <c r="D7158" s="2" t="s">
        <v>2872</v>
      </c>
      <c r="E7158" s="2" t="s">
        <v>48225</v>
      </c>
      <c r="F7158" s="2" t="s">
        <v>48226</v>
      </c>
      <c r="G7158" s="2" t="s">
        <v>5163</v>
      </c>
      <c r="H7158" s="2">
        <v>6809752975</v>
      </c>
      <c r="I7158" s="2" t="s">
        <v>48227</v>
      </c>
      <c r="J7158" s="3" t="s">
        <v>48228</v>
      </c>
      <c r="K7158" s="4">
        <v>44694</v>
      </c>
      <c r="L7158" s="3" t="s">
        <v>48229</v>
      </c>
    </row>
    <row r="7159" spans="1:12" x14ac:dyDescent="0.2">
      <c r="A7159" s="1">
        <v>7158</v>
      </c>
      <c r="B7159" s="2" t="s">
        <v>48230</v>
      </c>
      <c r="C7159" s="2" t="s">
        <v>17336</v>
      </c>
      <c r="D7159" s="2" t="s">
        <v>6600</v>
      </c>
      <c r="E7159" s="2" t="s">
        <v>48231</v>
      </c>
      <c r="F7159" s="2" t="s">
        <v>48232</v>
      </c>
      <c r="G7159" s="2" t="s">
        <v>1213</v>
      </c>
      <c r="H7159" s="2" t="s">
        <v>48233</v>
      </c>
      <c r="I7159" s="2" t="s">
        <v>48234</v>
      </c>
      <c r="J7159" s="3" t="s">
        <v>48235</v>
      </c>
      <c r="K7159" s="4">
        <v>43856</v>
      </c>
      <c r="L7159" s="3" t="s">
        <v>14923</v>
      </c>
    </row>
    <row r="7160" spans="1:12" x14ac:dyDescent="0.2">
      <c r="A7160" s="1">
        <v>7159</v>
      </c>
      <c r="B7160" s="2" t="s">
        <v>48236</v>
      </c>
      <c r="C7160" s="2" t="s">
        <v>7839</v>
      </c>
      <c r="D7160" s="2" t="s">
        <v>4413</v>
      </c>
      <c r="E7160" s="2" t="s">
        <v>48237</v>
      </c>
      <c r="F7160" s="2" t="s">
        <v>48238</v>
      </c>
      <c r="G7160" s="2" t="s">
        <v>705</v>
      </c>
      <c r="H7160" s="2">
        <v>8393338488</v>
      </c>
      <c r="I7160" s="2" t="s">
        <v>48239</v>
      </c>
      <c r="J7160" s="3" t="s">
        <v>48240</v>
      </c>
      <c r="K7160" s="4">
        <v>44044</v>
      </c>
      <c r="L7160" s="3" t="s">
        <v>42303</v>
      </c>
    </row>
    <row r="7161" spans="1:12" x14ac:dyDescent="0.2">
      <c r="A7161" s="1">
        <v>7160</v>
      </c>
      <c r="B7161" s="2" t="s">
        <v>48241</v>
      </c>
      <c r="C7161" s="2" t="s">
        <v>1930</v>
      </c>
      <c r="D7161" s="2" t="s">
        <v>3157</v>
      </c>
      <c r="E7161" s="2" t="s">
        <v>48242</v>
      </c>
      <c r="F7161" s="2" t="s">
        <v>48243</v>
      </c>
      <c r="G7161" s="2" t="s">
        <v>1317</v>
      </c>
      <c r="H7161" s="2" t="s">
        <v>48244</v>
      </c>
      <c r="I7161" s="2" t="s">
        <v>48245</v>
      </c>
      <c r="J7161" s="3" t="s">
        <v>48246</v>
      </c>
      <c r="K7161" s="4">
        <v>44066</v>
      </c>
      <c r="L7161" s="3" t="s">
        <v>48247</v>
      </c>
    </row>
    <row r="7162" spans="1:12" x14ac:dyDescent="0.2">
      <c r="A7162" s="1">
        <v>7161</v>
      </c>
      <c r="B7162" s="2" t="s">
        <v>48248</v>
      </c>
      <c r="C7162" s="2" t="s">
        <v>1408</v>
      </c>
      <c r="D7162" s="2" t="s">
        <v>1353</v>
      </c>
      <c r="E7162" s="2" t="s">
        <v>48249</v>
      </c>
      <c r="F7162" s="2" t="s">
        <v>39492</v>
      </c>
      <c r="G7162" s="2" t="s">
        <v>3848</v>
      </c>
      <c r="H7162" s="2" t="s">
        <v>48250</v>
      </c>
      <c r="I7162" s="2" t="s">
        <v>48251</v>
      </c>
      <c r="J7162" s="3" t="s">
        <v>48252</v>
      </c>
      <c r="K7162" s="4">
        <v>44597</v>
      </c>
      <c r="L7162" s="3" t="s">
        <v>11525</v>
      </c>
    </row>
    <row r="7163" spans="1:12" x14ac:dyDescent="0.2">
      <c r="A7163" s="1">
        <v>7162</v>
      </c>
      <c r="B7163" s="2" t="s">
        <v>48253</v>
      </c>
      <c r="C7163" s="2" t="s">
        <v>3392</v>
      </c>
      <c r="D7163" s="2" t="s">
        <v>9010</v>
      </c>
      <c r="E7163" s="2" t="s">
        <v>48254</v>
      </c>
      <c r="F7163" s="2" t="s">
        <v>48255</v>
      </c>
      <c r="G7163" s="2" t="s">
        <v>4177</v>
      </c>
      <c r="H7163" s="2" t="s">
        <v>48256</v>
      </c>
      <c r="I7163" s="2" t="s">
        <v>48257</v>
      </c>
      <c r="J7163" s="3" t="s">
        <v>48258</v>
      </c>
      <c r="K7163" s="4">
        <v>44221</v>
      </c>
      <c r="L7163" s="3" t="s">
        <v>48259</v>
      </c>
    </row>
    <row r="7164" spans="1:12" x14ac:dyDescent="0.2">
      <c r="A7164" s="1">
        <v>7163</v>
      </c>
      <c r="B7164" s="2" t="s">
        <v>48260</v>
      </c>
      <c r="C7164" s="2" t="s">
        <v>2365</v>
      </c>
      <c r="D7164" s="2" t="s">
        <v>27185</v>
      </c>
      <c r="E7164" s="2" t="s">
        <v>48261</v>
      </c>
      <c r="F7164" s="2" t="s">
        <v>48262</v>
      </c>
      <c r="G7164" s="2" t="s">
        <v>643</v>
      </c>
      <c r="H7164" s="2" t="s">
        <v>48263</v>
      </c>
      <c r="I7164" s="2" t="s">
        <v>48264</v>
      </c>
      <c r="J7164" s="3" t="s">
        <v>48265</v>
      </c>
      <c r="K7164" s="4">
        <v>44646</v>
      </c>
      <c r="L7164" s="3" t="s">
        <v>48266</v>
      </c>
    </row>
    <row r="7165" spans="1:12" x14ac:dyDescent="0.2">
      <c r="A7165" s="1">
        <v>7164</v>
      </c>
      <c r="B7165" s="2" t="s">
        <v>48267</v>
      </c>
      <c r="C7165" s="2" t="s">
        <v>4846</v>
      </c>
      <c r="D7165" s="2" t="s">
        <v>6828</v>
      </c>
      <c r="E7165" s="2" t="s">
        <v>48268</v>
      </c>
      <c r="F7165" s="2" t="s">
        <v>48269</v>
      </c>
      <c r="G7165" s="2" t="s">
        <v>938</v>
      </c>
      <c r="H7165" s="2" t="s">
        <v>48270</v>
      </c>
      <c r="I7165" s="2" t="s">
        <v>48271</v>
      </c>
      <c r="J7165" s="3" t="s">
        <v>48272</v>
      </c>
      <c r="K7165" s="4">
        <v>44636</v>
      </c>
      <c r="L7165" s="3" t="s">
        <v>38533</v>
      </c>
    </row>
    <row r="7166" spans="1:12" x14ac:dyDescent="0.2">
      <c r="A7166" s="1">
        <v>7165</v>
      </c>
      <c r="B7166" s="2" t="s">
        <v>48273</v>
      </c>
      <c r="C7166" s="2" t="s">
        <v>3669</v>
      </c>
      <c r="D7166" s="2" t="s">
        <v>3581</v>
      </c>
      <c r="E7166" s="2" t="s">
        <v>48274</v>
      </c>
      <c r="F7166" s="2" t="s">
        <v>48275</v>
      </c>
      <c r="G7166" s="2" t="s">
        <v>530</v>
      </c>
      <c r="H7166" s="2" t="s">
        <v>48276</v>
      </c>
      <c r="I7166" s="2" t="s">
        <v>48277</v>
      </c>
      <c r="J7166" s="3" t="s">
        <v>48278</v>
      </c>
      <c r="K7166" s="4">
        <v>44499</v>
      </c>
      <c r="L7166" s="3" t="s">
        <v>48279</v>
      </c>
    </row>
    <row r="7167" spans="1:12" x14ac:dyDescent="0.2">
      <c r="A7167" s="1">
        <v>7166</v>
      </c>
      <c r="B7167" s="2" t="s">
        <v>48280</v>
      </c>
      <c r="C7167" s="2" t="s">
        <v>10794</v>
      </c>
      <c r="D7167" s="2" t="s">
        <v>13732</v>
      </c>
      <c r="E7167" s="2" t="s">
        <v>48281</v>
      </c>
      <c r="F7167" s="2" t="s">
        <v>20298</v>
      </c>
      <c r="G7167" s="2" t="s">
        <v>1712</v>
      </c>
      <c r="H7167" s="2" t="s">
        <v>48282</v>
      </c>
      <c r="I7167" s="2" t="s">
        <v>48283</v>
      </c>
      <c r="J7167" s="3" t="s">
        <v>48284</v>
      </c>
      <c r="K7167" s="4">
        <v>44280</v>
      </c>
      <c r="L7167" s="3" t="s">
        <v>48285</v>
      </c>
    </row>
    <row r="7168" spans="1:12" x14ac:dyDescent="0.2">
      <c r="A7168" s="1">
        <v>7167</v>
      </c>
      <c r="B7168" s="2" t="s">
        <v>48286</v>
      </c>
      <c r="C7168" s="2" t="s">
        <v>2123</v>
      </c>
      <c r="D7168" s="2" t="s">
        <v>11111</v>
      </c>
      <c r="E7168" s="2" t="s">
        <v>48287</v>
      </c>
      <c r="F7168" s="2" t="s">
        <v>48288</v>
      </c>
      <c r="G7168" s="2" t="s">
        <v>2680</v>
      </c>
      <c r="H7168" s="2" t="s">
        <v>48289</v>
      </c>
      <c r="I7168" s="2" t="s">
        <v>48290</v>
      </c>
      <c r="J7168" s="3" t="s">
        <v>48291</v>
      </c>
      <c r="K7168" s="4">
        <v>44597</v>
      </c>
      <c r="L7168" s="3" t="s">
        <v>48292</v>
      </c>
    </row>
    <row r="7169" spans="1:12" x14ac:dyDescent="0.2">
      <c r="A7169" s="1">
        <v>7168</v>
      </c>
      <c r="B7169" s="2" t="s">
        <v>48293</v>
      </c>
      <c r="C7169" s="2" t="s">
        <v>4977</v>
      </c>
      <c r="D7169" s="2" t="s">
        <v>4225</v>
      </c>
      <c r="E7169" s="2" t="s">
        <v>9894</v>
      </c>
      <c r="F7169" s="2" t="s">
        <v>48294</v>
      </c>
      <c r="G7169" s="2" t="s">
        <v>2981</v>
      </c>
      <c r="H7169" s="2">
        <v>8486066100</v>
      </c>
      <c r="I7169" s="2" t="s">
        <v>48295</v>
      </c>
      <c r="J7169" s="3" t="s">
        <v>48296</v>
      </c>
      <c r="K7169" s="4">
        <v>44493</v>
      </c>
      <c r="L7169" s="3" t="s">
        <v>48297</v>
      </c>
    </row>
    <row r="7170" spans="1:12" x14ac:dyDescent="0.2">
      <c r="A7170" s="1">
        <v>7169</v>
      </c>
      <c r="B7170" s="2" t="s">
        <v>48298</v>
      </c>
      <c r="C7170" s="2" t="s">
        <v>4521</v>
      </c>
      <c r="D7170" s="2" t="s">
        <v>1615</v>
      </c>
      <c r="E7170" s="2" t="s">
        <v>48299</v>
      </c>
      <c r="F7170" s="2" t="s">
        <v>48300</v>
      </c>
      <c r="G7170" s="2" t="s">
        <v>1058</v>
      </c>
      <c r="H7170" s="2" t="s">
        <v>48301</v>
      </c>
      <c r="I7170" s="2" t="s">
        <v>48302</v>
      </c>
      <c r="J7170" s="3" t="s">
        <v>48303</v>
      </c>
      <c r="K7170" s="4">
        <v>43898</v>
      </c>
      <c r="L7170" s="3" t="s">
        <v>48304</v>
      </c>
    </row>
    <row r="7171" spans="1:12" x14ac:dyDescent="0.2">
      <c r="A7171" s="1">
        <v>7170</v>
      </c>
      <c r="B7171" s="2" t="s">
        <v>48305</v>
      </c>
      <c r="C7171" s="2" t="s">
        <v>11616</v>
      </c>
      <c r="D7171" s="2" t="s">
        <v>1323</v>
      </c>
      <c r="E7171" s="2" t="s">
        <v>48306</v>
      </c>
      <c r="F7171" s="2" t="s">
        <v>48307</v>
      </c>
      <c r="G7171" s="2" t="s">
        <v>1168</v>
      </c>
      <c r="H7171" s="2" t="s">
        <v>48308</v>
      </c>
      <c r="I7171" s="2" t="s">
        <v>48309</v>
      </c>
      <c r="J7171" s="3" t="s">
        <v>48310</v>
      </c>
      <c r="K7171" s="4">
        <v>43915</v>
      </c>
      <c r="L7171" s="3" t="s">
        <v>48311</v>
      </c>
    </row>
    <row r="7172" spans="1:12" x14ac:dyDescent="0.2">
      <c r="A7172" s="1">
        <v>7171</v>
      </c>
      <c r="B7172" s="2" t="s">
        <v>48312</v>
      </c>
      <c r="C7172" s="2" t="s">
        <v>3920</v>
      </c>
      <c r="D7172" s="2" t="s">
        <v>1020</v>
      </c>
      <c r="E7172" s="2" t="s">
        <v>48313</v>
      </c>
      <c r="F7172" s="2" t="s">
        <v>48314</v>
      </c>
      <c r="G7172" s="2" t="s">
        <v>2182</v>
      </c>
      <c r="H7172" s="2" t="s">
        <v>48315</v>
      </c>
      <c r="I7172" s="2" t="s">
        <v>48316</v>
      </c>
      <c r="J7172" s="3" t="s">
        <v>48317</v>
      </c>
      <c r="K7172" s="4">
        <v>44277</v>
      </c>
      <c r="L7172" s="3" t="s">
        <v>48318</v>
      </c>
    </row>
    <row r="7173" spans="1:12" x14ac:dyDescent="0.2">
      <c r="A7173" s="1">
        <v>7172</v>
      </c>
      <c r="B7173" s="2" t="s">
        <v>48319</v>
      </c>
      <c r="C7173" s="2" t="s">
        <v>11858</v>
      </c>
      <c r="D7173" s="2" t="s">
        <v>1443</v>
      </c>
      <c r="E7173" s="2" t="s">
        <v>48320</v>
      </c>
      <c r="F7173" s="2" t="s">
        <v>48321</v>
      </c>
      <c r="G7173" s="2" t="s">
        <v>3302</v>
      </c>
      <c r="H7173" s="2" t="s">
        <v>48322</v>
      </c>
      <c r="I7173" s="2" t="s">
        <v>48323</v>
      </c>
      <c r="J7173" s="3" t="s">
        <v>48324</v>
      </c>
      <c r="K7173" s="4">
        <v>44113</v>
      </c>
      <c r="L7173" s="3" t="s">
        <v>7220</v>
      </c>
    </row>
    <row r="7174" spans="1:12" x14ac:dyDescent="0.2">
      <c r="A7174" s="1">
        <v>7173</v>
      </c>
      <c r="B7174" s="2" t="s">
        <v>48325</v>
      </c>
      <c r="C7174" s="2" t="s">
        <v>7070</v>
      </c>
      <c r="D7174" s="2" t="s">
        <v>1110</v>
      </c>
      <c r="E7174" s="2" t="s">
        <v>48326</v>
      </c>
      <c r="F7174" s="2" t="s">
        <v>48327</v>
      </c>
      <c r="G7174" s="2" t="s">
        <v>3561</v>
      </c>
      <c r="H7174" s="2" t="s">
        <v>48328</v>
      </c>
      <c r="I7174" s="2">
        <v>543846659</v>
      </c>
      <c r="J7174" s="3" t="s">
        <v>48329</v>
      </c>
      <c r="K7174" s="4">
        <v>44344</v>
      </c>
      <c r="L7174" s="3" t="s">
        <v>48330</v>
      </c>
    </row>
    <row r="7175" spans="1:12" x14ac:dyDescent="0.2">
      <c r="A7175" s="1">
        <v>7174</v>
      </c>
      <c r="B7175" s="2" t="s">
        <v>48331</v>
      </c>
      <c r="C7175" s="2" t="s">
        <v>2493</v>
      </c>
      <c r="D7175" s="2" t="s">
        <v>402</v>
      </c>
      <c r="E7175" s="2" t="s">
        <v>48332</v>
      </c>
      <c r="F7175" s="2" t="s">
        <v>48333</v>
      </c>
      <c r="G7175" s="2" t="s">
        <v>82</v>
      </c>
      <c r="H7175" s="2" t="s">
        <v>48334</v>
      </c>
      <c r="I7175" s="2" t="s">
        <v>48335</v>
      </c>
      <c r="J7175" s="3" t="s">
        <v>48336</v>
      </c>
      <c r="K7175" s="4">
        <v>44191</v>
      </c>
      <c r="L7175" s="3" t="s">
        <v>48337</v>
      </c>
    </row>
    <row r="7176" spans="1:12" x14ac:dyDescent="0.2">
      <c r="A7176" s="1">
        <v>7175</v>
      </c>
      <c r="B7176" s="2" t="s">
        <v>48338</v>
      </c>
      <c r="C7176" s="2" t="s">
        <v>2676</v>
      </c>
      <c r="D7176" s="2" t="s">
        <v>10851</v>
      </c>
      <c r="E7176" s="2" t="s">
        <v>48339</v>
      </c>
      <c r="F7176" s="2" t="s">
        <v>48340</v>
      </c>
      <c r="G7176" s="2" t="s">
        <v>1973</v>
      </c>
      <c r="H7176" s="2" t="s">
        <v>48341</v>
      </c>
      <c r="I7176" s="2" t="s">
        <v>48342</v>
      </c>
      <c r="J7176" s="3" t="s">
        <v>48343</v>
      </c>
      <c r="K7176" s="4">
        <v>43988</v>
      </c>
      <c r="L7176" s="3" t="s">
        <v>48344</v>
      </c>
    </row>
    <row r="7177" spans="1:12" x14ac:dyDescent="0.2">
      <c r="A7177" s="1">
        <v>7176</v>
      </c>
      <c r="B7177" s="2" t="s">
        <v>48345</v>
      </c>
      <c r="C7177" s="2" t="s">
        <v>8115</v>
      </c>
      <c r="D7177" s="2" t="s">
        <v>1386</v>
      </c>
      <c r="E7177" s="2" t="s">
        <v>48346</v>
      </c>
      <c r="F7177" s="2" t="s">
        <v>48347</v>
      </c>
      <c r="G7177" s="2" t="s">
        <v>5041</v>
      </c>
      <c r="H7177" s="2" t="s">
        <v>48348</v>
      </c>
      <c r="I7177" s="2" t="s">
        <v>48349</v>
      </c>
      <c r="J7177" s="3" t="s">
        <v>48350</v>
      </c>
      <c r="K7177" s="4">
        <v>44414</v>
      </c>
      <c r="L7177" s="3" t="s">
        <v>48351</v>
      </c>
    </row>
    <row r="7178" spans="1:12" x14ac:dyDescent="0.2">
      <c r="A7178" s="1">
        <v>7177</v>
      </c>
      <c r="B7178" s="2" t="s">
        <v>48352</v>
      </c>
      <c r="C7178" s="2" t="s">
        <v>356</v>
      </c>
      <c r="D7178" s="2" t="s">
        <v>1531</v>
      </c>
      <c r="E7178" s="2" t="s">
        <v>48353</v>
      </c>
      <c r="F7178" s="2" t="s">
        <v>48354</v>
      </c>
      <c r="G7178" s="2" t="s">
        <v>4386</v>
      </c>
      <c r="H7178" s="2" t="s">
        <v>48355</v>
      </c>
      <c r="I7178" s="2" t="s">
        <v>48356</v>
      </c>
      <c r="J7178" s="3" t="s">
        <v>48357</v>
      </c>
      <c r="K7178" s="4">
        <v>44688</v>
      </c>
      <c r="L7178" s="3" t="s">
        <v>28115</v>
      </c>
    </row>
    <row r="7179" spans="1:12" x14ac:dyDescent="0.2">
      <c r="A7179" s="1">
        <v>7178</v>
      </c>
      <c r="B7179" s="2" t="s">
        <v>48358</v>
      </c>
      <c r="C7179" s="2" t="s">
        <v>5518</v>
      </c>
      <c r="D7179" s="2" t="s">
        <v>1762</v>
      </c>
      <c r="E7179" s="2" t="s">
        <v>48359</v>
      </c>
      <c r="F7179" s="2" t="s">
        <v>48360</v>
      </c>
      <c r="G7179" s="2" t="s">
        <v>190</v>
      </c>
      <c r="H7179" s="2" t="s">
        <v>48361</v>
      </c>
      <c r="I7179" s="2" t="s">
        <v>48362</v>
      </c>
      <c r="J7179" s="3" t="s">
        <v>48363</v>
      </c>
      <c r="K7179" s="4">
        <v>44196</v>
      </c>
      <c r="L7179" s="3" t="s">
        <v>48364</v>
      </c>
    </row>
    <row r="7180" spans="1:12" x14ac:dyDescent="0.2">
      <c r="A7180" s="1">
        <v>7179</v>
      </c>
      <c r="B7180" s="2" t="s">
        <v>48365</v>
      </c>
      <c r="C7180" s="2" t="s">
        <v>5646</v>
      </c>
      <c r="D7180" s="2" t="s">
        <v>3148</v>
      </c>
      <c r="E7180" s="2" t="s">
        <v>48366</v>
      </c>
      <c r="F7180" s="2" t="s">
        <v>48367</v>
      </c>
      <c r="G7180" s="2" t="s">
        <v>1168</v>
      </c>
      <c r="H7180" s="2" t="s">
        <v>48368</v>
      </c>
      <c r="I7180" s="2" t="s">
        <v>48369</v>
      </c>
      <c r="J7180" s="3" t="s">
        <v>48370</v>
      </c>
      <c r="K7180" s="4">
        <v>43881</v>
      </c>
      <c r="L7180" s="3" t="s">
        <v>17342</v>
      </c>
    </row>
    <row r="7181" spans="1:12" x14ac:dyDescent="0.2">
      <c r="A7181" s="1">
        <v>7180</v>
      </c>
      <c r="B7181" s="5" t="s">
        <v>48371</v>
      </c>
      <c r="C7181" s="2" t="s">
        <v>1074</v>
      </c>
      <c r="D7181" s="2" t="s">
        <v>3855</v>
      </c>
      <c r="E7181" s="2" t="s">
        <v>48372</v>
      </c>
      <c r="F7181" s="2" t="s">
        <v>48373</v>
      </c>
      <c r="G7181" s="2" t="s">
        <v>447</v>
      </c>
      <c r="H7181" s="2" t="s">
        <v>48374</v>
      </c>
      <c r="I7181" s="2" t="s">
        <v>48375</v>
      </c>
      <c r="J7181" s="3" t="s">
        <v>48376</v>
      </c>
      <c r="K7181" s="4">
        <v>44041</v>
      </c>
      <c r="L7181" s="3" t="s">
        <v>48377</v>
      </c>
    </row>
    <row r="7182" spans="1:12" x14ac:dyDescent="0.2">
      <c r="A7182" s="1">
        <v>7181</v>
      </c>
      <c r="B7182" s="2" t="s">
        <v>48378</v>
      </c>
      <c r="C7182" s="2" t="s">
        <v>9915</v>
      </c>
      <c r="D7182" s="2" t="s">
        <v>12839</v>
      </c>
      <c r="E7182" s="2" t="s">
        <v>48379</v>
      </c>
      <c r="F7182" s="2" t="s">
        <v>48380</v>
      </c>
      <c r="G7182" s="2" t="s">
        <v>5041</v>
      </c>
      <c r="H7182" s="2" t="s">
        <v>48381</v>
      </c>
      <c r="I7182" s="2" t="s">
        <v>48382</v>
      </c>
      <c r="J7182" s="3" t="s">
        <v>48383</v>
      </c>
      <c r="K7182" s="4">
        <v>43944</v>
      </c>
      <c r="L7182" s="3" t="s">
        <v>27245</v>
      </c>
    </row>
    <row r="7183" spans="1:12" x14ac:dyDescent="0.2">
      <c r="A7183" s="1">
        <v>7182</v>
      </c>
      <c r="B7183" s="2" t="s">
        <v>48384</v>
      </c>
      <c r="C7183" s="2" t="s">
        <v>7645</v>
      </c>
      <c r="D7183" s="2" t="s">
        <v>4064</v>
      </c>
      <c r="E7183" s="2" t="s">
        <v>48385</v>
      </c>
      <c r="F7183" s="2" t="s">
        <v>48386</v>
      </c>
      <c r="G7183" s="2" t="s">
        <v>2297</v>
      </c>
      <c r="H7183" s="2" t="s">
        <v>48387</v>
      </c>
      <c r="I7183" s="2" t="s">
        <v>48388</v>
      </c>
      <c r="J7183" s="3" t="s">
        <v>48389</v>
      </c>
      <c r="K7183" s="4">
        <v>44636</v>
      </c>
      <c r="L7183" s="3" t="s">
        <v>48390</v>
      </c>
    </row>
    <row r="7184" spans="1:12" x14ac:dyDescent="0.2">
      <c r="A7184" s="1">
        <v>7183</v>
      </c>
      <c r="B7184" s="2" t="s">
        <v>48391</v>
      </c>
      <c r="C7184" s="2" t="s">
        <v>10401</v>
      </c>
      <c r="D7184" s="2" t="s">
        <v>1047</v>
      </c>
      <c r="E7184" s="2" t="s">
        <v>48392</v>
      </c>
      <c r="F7184" s="2" t="s">
        <v>48393</v>
      </c>
      <c r="G7184" s="2" t="s">
        <v>5010</v>
      </c>
      <c r="H7184" s="2" t="s">
        <v>48394</v>
      </c>
      <c r="I7184" s="2" t="s">
        <v>48395</v>
      </c>
      <c r="J7184" s="3" t="s">
        <v>48396</v>
      </c>
      <c r="K7184" s="4">
        <v>44366</v>
      </c>
      <c r="L7184" s="3" t="s">
        <v>7119</v>
      </c>
    </row>
    <row r="7185" spans="1:12" x14ac:dyDescent="0.2">
      <c r="A7185" s="1">
        <v>7184</v>
      </c>
      <c r="B7185" s="2" t="s">
        <v>48397</v>
      </c>
      <c r="C7185" s="2" t="s">
        <v>766</v>
      </c>
      <c r="D7185" s="2" t="s">
        <v>1164</v>
      </c>
      <c r="E7185" s="2" t="s">
        <v>48398</v>
      </c>
      <c r="F7185" s="2" t="s">
        <v>48399</v>
      </c>
      <c r="G7185" s="2" t="s">
        <v>2577</v>
      </c>
      <c r="H7185" s="2" t="s">
        <v>48400</v>
      </c>
      <c r="I7185" s="2" t="s">
        <v>48401</v>
      </c>
      <c r="J7185" s="3" t="s">
        <v>48402</v>
      </c>
      <c r="K7185" s="4">
        <v>43992</v>
      </c>
      <c r="L7185" s="3" t="s">
        <v>48403</v>
      </c>
    </row>
    <row r="7186" spans="1:12" x14ac:dyDescent="0.2">
      <c r="A7186" s="1">
        <v>7185</v>
      </c>
      <c r="B7186" s="2" t="s">
        <v>48404</v>
      </c>
      <c r="C7186" s="2" t="s">
        <v>14763</v>
      </c>
      <c r="D7186" s="2" t="s">
        <v>13386</v>
      </c>
      <c r="E7186" s="2" t="s">
        <v>48405</v>
      </c>
      <c r="F7186" s="2" t="s">
        <v>48406</v>
      </c>
      <c r="G7186" s="2" t="s">
        <v>2577</v>
      </c>
      <c r="H7186" s="2" t="s">
        <v>48407</v>
      </c>
      <c r="I7186" s="2">
        <v>2071347420</v>
      </c>
      <c r="J7186" s="3" t="s">
        <v>48408</v>
      </c>
      <c r="K7186" s="4">
        <v>44329</v>
      </c>
      <c r="L7186" s="3" t="s">
        <v>48409</v>
      </c>
    </row>
    <row r="7187" spans="1:12" x14ac:dyDescent="0.2">
      <c r="A7187" s="1">
        <v>7186</v>
      </c>
      <c r="B7187" s="2" t="s">
        <v>48410</v>
      </c>
      <c r="C7187" s="2" t="s">
        <v>8943</v>
      </c>
      <c r="D7187" s="2" t="s">
        <v>5024</v>
      </c>
      <c r="E7187" s="2" t="s">
        <v>48411</v>
      </c>
      <c r="F7187" s="2" t="s">
        <v>48412</v>
      </c>
      <c r="G7187" s="2" t="s">
        <v>117</v>
      </c>
      <c r="H7187" s="2" t="s">
        <v>48413</v>
      </c>
      <c r="I7187" s="2">
        <v>3829629415</v>
      </c>
      <c r="J7187" s="3" t="s">
        <v>48414</v>
      </c>
      <c r="K7187" s="4">
        <v>44681</v>
      </c>
      <c r="L7187" s="3" t="s">
        <v>48415</v>
      </c>
    </row>
    <row r="7188" spans="1:12" x14ac:dyDescent="0.2">
      <c r="A7188" s="1">
        <v>7187</v>
      </c>
      <c r="B7188" s="2" t="s">
        <v>48416</v>
      </c>
      <c r="C7188" s="2" t="s">
        <v>5922</v>
      </c>
      <c r="D7188" s="2" t="s">
        <v>20061</v>
      </c>
      <c r="E7188" s="2" t="s">
        <v>48417</v>
      </c>
      <c r="F7188" s="2" t="s">
        <v>48418</v>
      </c>
      <c r="G7188" s="2" t="s">
        <v>36</v>
      </c>
      <c r="H7188" s="2" t="s">
        <v>48419</v>
      </c>
      <c r="I7188" s="2" t="s">
        <v>48420</v>
      </c>
      <c r="J7188" s="3" t="s">
        <v>48421</v>
      </c>
      <c r="K7188" s="4">
        <v>44220</v>
      </c>
      <c r="L7188" s="3" t="s">
        <v>48422</v>
      </c>
    </row>
    <row r="7189" spans="1:12" x14ac:dyDescent="0.2">
      <c r="A7189" s="1">
        <v>7188</v>
      </c>
      <c r="B7189" s="2" t="s">
        <v>48423</v>
      </c>
      <c r="C7189" s="2" t="s">
        <v>907</v>
      </c>
      <c r="D7189" s="2" t="s">
        <v>2907</v>
      </c>
      <c r="E7189" s="2" t="s">
        <v>48424</v>
      </c>
      <c r="F7189" s="2" t="s">
        <v>48425</v>
      </c>
      <c r="G7189" s="2" t="s">
        <v>5858</v>
      </c>
      <c r="H7189" s="2" t="s">
        <v>48426</v>
      </c>
      <c r="I7189" s="2" t="s">
        <v>48427</v>
      </c>
      <c r="J7189" s="3" t="s">
        <v>48428</v>
      </c>
      <c r="K7189" s="4">
        <v>44075</v>
      </c>
      <c r="L7189" s="3" t="s">
        <v>20453</v>
      </c>
    </row>
    <row r="7190" spans="1:12" x14ac:dyDescent="0.2">
      <c r="A7190" s="1">
        <v>7189</v>
      </c>
      <c r="B7190" s="2" t="s">
        <v>48429</v>
      </c>
      <c r="C7190" s="2" t="s">
        <v>7070</v>
      </c>
      <c r="D7190" s="2" t="s">
        <v>6373</v>
      </c>
      <c r="E7190" s="2" t="s">
        <v>48430</v>
      </c>
      <c r="F7190" s="2" t="s">
        <v>48431</v>
      </c>
      <c r="G7190" s="2" t="s">
        <v>1801</v>
      </c>
      <c r="H7190" s="2" t="s">
        <v>48432</v>
      </c>
      <c r="I7190" s="2" t="s">
        <v>48433</v>
      </c>
      <c r="J7190" s="3" t="s">
        <v>48434</v>
      </c>
      <c r="K7190" s="4">
        <v>44166</v>
      </c>
      <c r="L7190" s="3" t="s">
        <v>28205</v>
      </c>
    </row>
    <row r="7191" spans="1:12" x14ac:dyDescent="0.2">
      <c r="A7191" s="1">
        <v>7190</v>
      </c>
      <c r="B7191" s="2" t="s">
        <v>48435</v>
      </c>
      <c r="C7191" s="2" t="s">
        <v>1953</v>
      </c>
      <c r="D7191" s="2" t="s">
        <v>38391</v>
      </c>
      <c r="E7191" s="2" t="s">
        <v>48436</v>
      </c>
      <c r="F7191" s="2" t="s">
        <v>48437</v>
      </c>
      <c r="G7191" s="2" t="s">
        <v>1864</v>
      </c>
      <c r="H7191" s="2" t="s">
        <v>48438</v>
      </c>
      <c r="I7191" s="2" t="s">
        <v>48439</v>
      </c>
      <c r="J7191" s="3" t="s">
        <v>48440</v>
      </c>
      <c r="K7191" s="4">
        <v>44706</v>
      </c>
      <c r="L7191" s="3" t="s">
        <v>48441</v>
      </c>
    </row>
    <row r="7192" spans="1:12" x14ac:dyDescent="0.2">
      <c r="A7192" s="1">
        <v>7191</v>
      </c>
      <c r="B7192" s="2" t="s">
        <v>48442</v>
      </c>
      <c r="C7192" s="2" t="s">
        <v>4838</v>
      </c>
      <c r="D7192" s="2" t="s">
        <v>1557</v>
      </c>
      <c r="E7192" s="2" t="s">
        <v>48443</v>
      </c>
      <c r="F7192" s="2" t="s">
        <v>48444</v>
      </c>
      <c r="G7192" s="2" t="s">
        <v>1665</v>
      </c>
      <c r="H7192" s="2" t="s">
        <v>48445</v>
      </c>
      <c r="I7192" s="2" t="s">
        <v>48446</v>
      </c>
      <c r="J7192" s="3" t="s">
        <v>48447</v>
      </c>
      <c r="K7192" s="4">
        <v>44231</v>
      </c>
      <c r="L7192" s="3" t="s">
        <v>48448</v>
      </c>
    </row>
    <row r="7193" spans="1:12" x14ac:dyDescent="0.2">
      <c r="A7193" s="1">
        <v>7192</v>
      </c>
      <c r="B7193" s="2" t="s">
        <v>48449</v>
      </c>
      <c r="C7193" s="2" t="s">
        <v>1459</v>
      </c>
      <c r="D7193" s="2" t="s">
        <v>10570</v>
      </c>
      <c r="E7193" s="2" t="s">
        <v>48450</v>
      </c>
      <c r="F7193" s="2" t="s">
        <v>48451</v>
      </c>
      <c r="G7193" s="2" t="s">
        <v>938</v>
      </c>
      <c r="H7193" s="2" t="s">
        <v>48452</v>
      </c>
      <c r="I7193" s="2" t="s">
        <v>48453</v>
      </c>
      <c r="J7193" s="3" t="s">
        <v>48454</v>
      </c>
      <c r="K7193" s="4">
        <v>44470</v>
      </c>
      <c r="L7193" s="3" t="s">
        <v>48455</v>
      </c>
    </row>
    <row r="7194" spans="1:12" x14ac:dyDescent="0.2">
      <c r="A7194" s="1">
        <v>7193</v>
      </c>
      <c r="B7194" s="2" t="s">
        <v>48456</v>
      </c>
      <c r="C7194" s="2" t="s">
        <v>18159</v>
      </c>
      <c r="D7194" s="2" t="s">
        <v>9584</v>
      </c>
      <c r="E7194" s="2" t="s">
        <v>48457</v>
      </c>
      <c r="F7194" s="2" t="s">
        <v>42973</v>
      </c>
      <c r="G7194" s="2" t="s">
        <v>1429</v>
      </c>
      <c r="H7194" s="2" t="s">
        <v>48458</v>
      </c>
      <c r="I7194" s="2" t="s">
        <v>48459</v>
      </c>
      <c r="J7194" s="3" t="s">
        <v>48460</v>
      </c>
      <c r="K7194" s="4">
        <v>44473</v>
      </c>
      <c r="L7194" s="3" t="s">
        <v>35445</v>
      </c>
    </row>
    <row r="7195" spans="1:12" x14ac:dyDescent="0.2">
      <c r="A7195" s="1">
        <v>7194</v>
      </c>
      <c r="B7195" s="2" t="s">
        <v>48461</v>
      </c>
      <c r="C7195" s="2" t="s">
        <v>2959</v>
      </c>
      <c r="D7195" s="2" t="s">
        <v>12305</v>
      </c>
      <c r="E7195" s="2" t="s">
        <v>48462</v>
      </c>
      <c r="F7195" s="2" t="s">
        <v>48463</v>
      </c>
      <c r="G7195" s="2" t="s">
        <v>1730</v>
      </c>
      <c r="H7195" s="2" t="s">
        <v>48464</v>
      </c>
      <c r="I7195" s="2">
        <v>4225598406</v>
      </c>
      <c r="J7195" s="3" t="s">
        <v>48465</v>
      </c>
      <c r="K7195" s="4">
        <v>44178</v>
      </c>
      <c r="L7195" s="3" t="s">
        <v>3683</v>
      </c>
    </row>
    <row r="7196" spans="1:12" x14ac:dyDescent="0.2">
      <c r="A7196" s="1">
        <v>7195</v>
      </c>
      <c r="B7196" s="2" t="s">
        <v>48466</v>
      </c>
      <c r="C7196" s="2" t="s">
        <v>6654</v>
      </c>
      <c r="D7196" s="2" t="s">
        <v>4932</v>
      </c>
      <c r="E7196" s="2" t="s">
        <v>48467</v>
      </c>
      <c r="F7196" s="2" t="s">
        <v>48468</v>
      </c>
      <c r="G7196" s="2" t="s">
        <v>7850</v>
      </c>
      <c r="H7196" s="2" t="s">
        <v>48469</v>
      </c>
      <c r="I7196" s="2" t="s">
        <v>48470</v>
      </c>
      <c r="J7196" s="3" t="s">
        <v>48471</v>
      </c>
      <c r="K7196" s="4">
        <v>43907</v>
      </c>
      <c r="L7196" s="3" t="s">
        <v>18277</v>
      </c>
    </row>
    <row r="7197" spans="1:12" x14ac:dyDescent="0.2">
      <c r="A7197" s="1">
        <v>7196</v>
      </c>
      <c r="B7197" s="2" t="s">
        <v>48472</v>
      </c>
      <c r="C7197" s="2" t="s">
        <v>13218</v>
      </c>
      <c r="D7197" s="2" t="s">
        <v>9135</v>
      </c>
      <c r="E7197" s="2" t="s">
        <v>48473</v>
      </c>
      <c r="F7197" s="2" t="s">
        <v>48474</v>
      </c>
      <c r="G7197" s="2" t="s">
        <v>125</v>
      </c>
      <c r="H7197" s="2" t="s">
        <v>48475</v>
      </c>
      <c r="I7197" s="2" t="s">
        <v>48476</v>
      </c>
      <c r="J7197" s="3" t="s">
        <v>48477</v>
      </c>
      <c r="K7197" s="4">
        <v>44270</v>
      </c>
      <c r="L7197" s="3" t="s">
        <v>48478</v>
      </c>
    </row>
    <row r="7198" spans="1:12" x14ac:dyDescent="0.2">
      <c r="A7198" s="1">
        <v>7197</v>
      </c>
      <c r="B7198" s="2" t="s">
        <v>48479</v>
      </c>
      <c r="C7198" s="2" t="s">
        <v>4946</v>
      </c>
      <c r="D7198" s="2" t="s">
        <v>20351</v>
      </c>
      <c r="E7198" s="2" t="s">
        <v>48480</v>
      </c>
      <c r="F7198" s="2" t="s">
        <v>48481</v>
      </c>
      <c r="G7198" s="2" t="s">
        <v>4177</v>
      </c>
      <c r="H7198" s="2" t="s">
        <v>48482</v>
      </c>
      <c r="I7198" s="2">
        <f>1-794-564-7293</f>
        <v>-8650</v>
      </c>
      <c r="J7198" s="3" t="s">
        <v>48483</v>
      </c>
      <c r="K7198" s="4">
        <v>44426</v>
      </c>
      <c r="L7198" s="3" t="s">
        <v>21352</v>
      </c>
    </row>
    <row r="7199" spans="1:12" x14ac:dyDescent="0.2">
      <c r="A7199" s="1">
        <v>7198</v>
      </c>
      <c r="B7199" s="2" t="s">
        <v>48484</v>
      </c>
      <c r="C7199" s="2" t="s">
        <v>4155</v>
      </c>
      <c r="D7199" s="2" t="s">
        <v>14659</v>
      </c>
      <c r="E7199" s="2" t="s">
        <v>48485</v>
      </c>
      <c r="F7199" s="2" t="s">
        <v>48486</v>
      </c>
      <c r="G7199" s="2" t="s">
        <v>696</v>
      </c>
      <c r="H7199" s="2" t="s">
        <v>48487</v>
      </c>
      <c r="I7199" s="2" t="s">
        <v>48488</v>
      </c>
      <c r="J7199" s="3" t="s">
        <v>48489</v>
      </c>
      <c r="K7199" s="4">
        <v>44233</v>
      </c>
      <c r="L7199" s="3" t="s">
        <v>48490</v>
      </c>
    </row>
    <row r="7200" spans="1:12" x14ac:dyDescent="0.2">
      <c r="A7200" s="1">
        <v>7199</v>
      </c>
      <c r="B7200" s="2" t="s">
        <v>48491</v>
      </c>
      <c r="C7200" s="2" t="s">
        <v>5759</v>
      </c>
      <c r="D7200" s="2" t="s">
        <v>10314</v>
      </c>
      <c r="E7200" s="2" t="s">
        <v>48492</v>
      </c>
      <c r="F7200" s="2" t="s">
        <v>48493</v>
      </c>
      <c r="G7200" s="2" t="s">
        <v>2127</v>
      </c>
      <c r="H7200" s="2" t="s">
        <v>48494</v>
      </c>
      <c r="I7200" s="2" t="s">
        <v>48495</v>
      </c>
      <c r="J7200" s="3" t="s">
        <v>48496</v>
      </c>
      <c r="K7200" s="4">
        <v>44645</v>
      </c>
      <c r="L7200" s="3" t="s">
        <v>48497</v>
      </c>
    </row>
    <row r="7201" spans="1:12" x14ac:dyDescent="0.2">
      <c r="A7201" s="1">
        <v>7200</v>
      </c>
      <c r="B7201" s="2" t="s">
        <v>48498</v>
      </c>
      <c r="C7201" s="2" t="s">
        <v>14241</v>
      </c>
      <c r="D7201" s="2" t="s">
        <v>8964</v>
      </c>
      <c r="E7201" s="2" t="s">
        <v>48499</v>
      </c>
      <c r="F7201" s="2" t="s">
        <v>48500</v>
      </c>
      <c r="G7201" s="2" t="s">
        <v>340</v>
      </c>
      <c r="H7201" s="2" t="s">
        <v>48501</v>
      </c>
      <c r="I7201" s="2" t="s">
        <v>48502</v>
      </c>
      <c r="J7201" s="3" t="s">
        <v>48503</v>
      </c>
      <c r="K7201" s="4">
        <v>44277</v>
      </c>
      <c r="L7201" s="3" t="s">
        <v>24003</v>
      </c>
    </row>
    <row r="7202" spans="1:12" x14ac:dyDescent="0.2">
      <c r="A7202" s="1">
        <v>7201</v>
      </c>
      <c r="B7202" s="2" t="s">
        <v>48504</v>
      </c>
      <c r="C7202" s="2" t="s">
        <v>3768</v>
      </c>
      <c r="D7202" s="2" t="s">
        <v>9356</v>
      </c>
      <c r="E7202" s="2" t="s">
        <v>48505</v>
      </c>
      <c r="F7202" s="2" t="s">
        <v>48506</v>
      </c>
      <c r="G7202" s="2" t="s">
        <v>4167</v>
      </c>
      <c r="H7202" s="2" t="s">
        <v>48507</v>
      </c>
      <c r="I7202" s="2" t="s">
        <v>48508</v>
      </c>
      <c r="J7202" s="3" t="s">
        <v>48509</v>
      </c>
      <c r="K7202" s="4">
        <v>44067</v>
      </c>
      <c r="L7202" s="3" t="s">
        <v>48510</v>
      </c>
    </row>
    <row r="7203" spans="1:12" x14ac:dyDescent="0.2">
      <c r="A7203" s="1">
        <v>7202</v>
      </c>
      <c r="B7203" s="2" t="s">
        <v>48511</v>
      </c>
      <c r="C7203" s="2" t="s">
        <v>2805</v>
      </c>
      <c r="D7203" s="2" t="s">
        <v>4422</v>
      </c>
      <c r="E7203" s="2" t="s">
        <v>48512</v>
      </c>
      <c r="F7203" s="2" t="s">
        <v>48513</v>
      </c>
      <c r="G7203" s="2" t="s">
        <v>1148</v>
      </c>
      <c r="H7203" s="2" t="s">
        <v>48514</v>
      </c>
      <c r="I7203" s="2">
        <v>292684139</v>
      </c>
      <c r="J7203" s="3" t="s">
        <v>48515</v>
      </c>
      <c r="K7203" s="4">
        <v>44400</v>
      </c>
      <c r="L7203" s="3" t="s">
        <v>48516</v>
      </c>
    </row>
    <row r="7204" spans="1:12" x14ac:dyDescent="0.2">
      <c r="A7204" s="1">
        <v>7203</v>
      </c>
      <c r="B7204" s="2" t="s">
        <v>48517</v>
      </c>
      <c r="C7204" s="2" t="s">
        <v>6206</v>
      </c>
      <c r="D7204" s="2" t="s">
        <v>5685</v>
      </c>
      <c r="E7204" s="2" t="s">
        <v>48518</v>
      </c>
      <c r="F7204" s="2" t="s">
        <v>48519</v>
      </c>
      <c r="G7204" s="2" t="s">
        <v>3271</v>
      </c>
      <c r="H7204" s="2" t="s">
        <v>48520</v>
      </c>
      <c r="I7204" s="2">
        <f>1-250-191-9413</f>
        <v>-9853</v>
      </c>
      <c r="J7204" s="3" t="s">
        <v>48521</v>
      </c>
      <c r="K7204" s="4">
        <v>43954</v>
      </c>
      <c r="L7204" s="3" t="s">
        <v>48522</v>
      </c>
    </row>
    <row r="7205" spans="1:12" x14ac:dyDescent="0.2">
      <c r="A7205" s="1">
        <v>7204</v>
      </c>
      <c r="B7205" s="2" t="s">
        <v>48523</v>
      </c>
      <c r="C7205" s="2" t="s">
        <v>4015</v>
      </c>
      <c r="D7205" s="2" t="s">
        <v>6373</v>
      </c>
      <c r="E7205" s="2" t="s">
        <v>48524</v>
      </c>
      <c r="F7205" s="2" t="s">
        <v>48525</v>
      </c>
      <c r="G7205" s="2" t="s">
        <v>1050</v>
      </c>
      <c r="H7205" s="2" t="s">
        <v>48526</v>
      </c>
      <c r="I7205" s="2" t="s">
        <v>48527</v>
      </c>
      <c r="J7205" s="3" t="s">
        <v>48528</v>
      </c>
      <c r="K7205" s="4">
        <v>44660</v>
      </c>
      <c r="L7205" s="3" t="s">
        <v>48529</v>
      </c>
    </row>
    <row r="7206" spans="1:12" x14ac:dyDescent="0.2">
      <c r="A7206" s="1">
        <v>7205</v>
      </c>
      <c r="B7206" s="2" t="s">
        <v>48530</v>
      </c>
      <c r="C7206" s="2" t="s">
        <v>6455</v>
      </c>
      <c r="D7206" s="2" t="s">
        <v>8944</v>
      </c>
      <c r="E7206" s="2" t="s">
        <v>48531</v>
      </c>
      <c r="F7206" s="2" t="s">
        <v>34108</v>
      </c>
      <c r="G7206" s="2" t="s">
        <v>626</v>
      </c>
      <c r="H7206" s="2" t="s">
        <v>48532</v>
      </c>
      <c r="I7206" s="2" t="s">
        <v>48533</v>
      </c>
      <c r="J7206" s="3" t="s">
        <v>48534</v>
      </c>
      <c r="K7206" s="4">
        <v>44255</v>
      </c>
      <c r="L7206" s="3" t="s">
        <v>48535</v>
      </c>
    </row>
    <row r="7207" spans="1:12" x14ac:dyDescent="0.2">
      <c r="A7207" s="1">
        <v>7206</v>
      </c>
      <c r="B7207" s="2" t="s">
        <v>48536</v>
      </c>
      <c r="C7207" s="2" t="s">
        <v>7303</v>
      </c>
      <c r="D7207" s="2" t="s">
        <v>2237</v>
      </c>
      <c r="E7207" s="2" t="s">
        <v>48537</v>
      </c>
      <c r="F7207" s="2" t="s">
        <v>48538</v>
      </c>
      <c r="G7207" s="2" t="s">
        <v>82</v>
      </c>
      <c r="H7207" s="2" t="s">
        <v>48539</v>
      </c>
      <c r="I7207" s="2" t="s">
        <v>48540</v>
      </c>
      <c r="J7207" s="3" t="s">
        <v>48541</v>
      </c>
      <c r="K7207" s="4">
        <v>43972</v>
      </c>
      <c r="L7207" s="3" t="s">
        <v>31808</v>
      </c>
    </row>
    <row r="7208" spans="1:12" x14ac:dyDescent="0.2">
      <c r="A7208" s="1">
        <v>7207</v>
      </c>
      <c r="B7208" s="2" t="s">
        <v>48542</v>
      </c>
      <c r="C7208" s="2" t="s">
        <v>17417</v>
      </c>
      <c r="D7208" s="2" t="s">
        <v>916</v>
      </c>
      <c r="E7208" s="2" t="s">
        <v>48543</v>
      </c>
      <c r="F7208" s="2" t="s">
        <v>48544</v>
      </c>
      <c r="G7208" s="2" t="s">
        <v>750</v>
      </c>
      <c r="H7208" s="2" t="s">
        <v>48545</v>
      </c>
      <c r="I7208" s="2" t="s">
        <v>48546</v>
      </c>
      <c r="J7208" s="3" t="s">
        <v>48547</v>
      </c>
      <c r="K7208" s="4">
        <v>44054</v>
      </c>
      <c r="L7208" s="3" t="s">
        <v>48548</v>
      </c>
    </row>
    <row r="7209" spans="1:12" x14ac:dyDescent="0.2">
      <c r="A7209" s="1">
        <v>7208</v>
      </c>
      <c r="B7209" s="2" t="s">
        <v>48549</v>
      </c>
      <c r="C7209" s="2" t="s">
        <v>4359</v>
      </c>
      <c r="D7209" s="2" t="s">
        <v>9356</v>
      </c>
      <c r="E7209" s="2" t="s">
        <v>48550</v>
      </c>
      <c r="F7209" s="2" t="s">
        <v>48551</v>
      </c>
      <c r="G7209" s="2" t="s">
        <v>2317</v>
      </c>
      <c r="H7209" s="2" t="s">
        <v>48552</v>
      </c>
      <c r="I7209" s="2" t="s">
        <v>48553</v>
      </c>
      <c r="J7209" s="3" t="s">
        <v>48554</v>
      </c>
      <c r="K7209" s="4">
        <v>43949</v>
      </c>
      <c r="L7209" s="3" t="s">
        <v>44680</v>
      </c>
    </row>
    <row r="7210" spans="1:12" x14ac:dyDescent="0.2">
      <c r="A7210" s="1">
        <v>7209</v>
      </c>
      <c r="B7210" s="2" t="s">
        <v>48555</v>
      </c>
      <c r="C7210" s="2" t="s">
        <v>737</v>
      </c>
      <c r="D7210" s="2" t="s">
        <v>12190</v>
      </c>
      <c r="E7210" s="2" t="s">
        <v>48556</v>
      </c>
      <c r="F7210" s="2" t="s">
        <v>48557</v>
      </c>
      <c r="G7210" s="2" t="s">
        <v>2061</v>
      </c>
      <c r="H7210" s="2" t="s">
        <v>48558</v>
      </c>
      <c r="I7210" s="2" t="s">
        <v>48559</v>
      </c>
      <c r="J7210" s="3" t="s">
        <v>48560</v>
      </c>
      <c r="K7210" s="4">
        <v>44075</v>
      </c>
      <c r="L7210" s="3" t="s">
        <v>39438</v>
      </c>
    </row>
    <row r="7211" spans="1:12" x14ac:dyDescent="0.2">
      <c r="A7211" s="1">
        <v>7210</v>
      </c>
      <c r="B7211" s="2" t="s">
        <v>48561</v>
      </c>
      <c r="C7211" s="2" t="s">
        <v>383</v>
      </c>
      <c r="D7211" s="2" t="s">
        <v>4271</v>
      </c>
      <c r="E7211" s="2" t="s">
        <v>48562</v>
      </c>
      <c r="F7211" s="2" t="s">
        <v>48563</v>
      </c>
      <c r="G7211" s="2" t="s">
        <v>3808</v>
      </c>
      <c r="H7211" s="2" t="s">
        <v>48564</v>
      </c>
      <c r="I7211" s="2" t="s">
        <v>48565</v>
      </c>
      <c r="J7211" s="3" t="s">
        <v>48566</v>
      </c>
      <c r="K7211" s="4">
        <v>44062</v>
      </c>
      <c r="L7211" s="3" t="s">
        <v>48567</v>
      </c>
    </row>
    <row r="7212" spans="1:12" x14ac:dyDescent="0.2">
      <c r="A7212" s="1">
        <v>7211</v>
      </c>
      <c r="B7212" s="2" t="s">
        <v>48568</v>
      </c>
      <c r="C7212" s="2" t="s">
        <v>2880</v>
      </c>
      <c r="D7212" s="2" t="s">
        <v>9866</v>
      </c>
      <c r="E7212" s="2" t="s">
        <v>48569</v>
      </c>
      <c r="F7212" s="2" t="s">
        <v>48570</v>
      </c>
      <c r="G7212" s="2" t="s">
        <v>1534</v>
      </c>
      <c r="H7212" s="2" t="s">
        <v>48571</v>
      </c>
      <c r="I7212" s="2" t="s">
        <v>48572</v>
      </c>
      <c r="J7212" s="3" t="s">
        <v>48573</v>
      </c>
      <c r="K7212" s="4">
        <v>43980</v>
      </c>
      <c r="L7212" s="3" t="s">
        <v>48574</v>
      </c>
    </row>
    <row r="7213" spans="1:12" x14ac:dyDescent="0.2">
      <c r="A7213" s="1">
        <v>7212</v>
      </c>
      <c r="B7213" s="2" t="s">
        <v>48575</v>
      </c>
      <c r="C7213" s="2" t="s">
        <v>1698</v>
      </c>
      <c r="D7213" s="2" t="s">
        <v>6569</v>
      </c>
      <c r="E7213" s="2" t="s">
        <v>48576</v>
      </c>
      <c r="F7213" s="2" t="s">
        <v>48577</v>
      </c>
      <c r="G7213" s="2" t="s">
        <v>11135</v>
      </c>
      <c r="H7213" s="2" t="s">
        <v>48578</v>
      </c>
      <c r="I7213" s="2" t="s">
        <v>48579</v>
      </c>
      <c r="J7213" s="3" t="s">
        <v>48580</v>
      </c>
      <c r="K7213" s="4">
        <v>44462</v>
      </c>
      <c r="L7213" s="3" t="s">
        <v>45692</v>
      </c>
    </row>
    <row r="7214" spans="1:12" x14ac:dyDescent="0.2">
      <c r="A7214" s="1">
        <v>7213</v>
      </c>
      <c r="B7214" s="2" t="s">
        <v>48581</v>
      </c>
      <c r="C7214" s="2" t="s">
        <v>3068</v>
      </c>
      <c r="D7214" s="2" t="s">
        <v>2616</v>
      </c>
      <c r="E7214" s="2" t="s">
        <v>48582</v>
      </c>
      <c r="F7214" s="2" t="s">
        <v>30706</v>
      </c>
      <c r="G7214" s="2" t="s">
        <v>350</v>
      </c>
      <c r="H7214" s="2" t="s">
        <v>48583</v>
      </c>
      <c r="I7214" s="2" t="s">
        <v>48584</v>
      </c>
      <c r="J7214" s="3" t="s">
        <v>48585</v>
      </c>
      <c r="K7214" s="4">
        <v>43871</v>
      </c>
      <c r="L7214" s="3" t="s">
        <v>48586</v>
      </c>
    </row>
    <row r="7215" spans="1:12" x14ac:dyDescent="0.2">
      <c r="A7215" s="1">
        <v>7214</v>
      </c>
      <c r="B7215" s="2" t="s">
        <v>48587</v>
      </c>
      <c r="C7215" s="2" t="s">
        <v>14302</v>
      </c>
      <c r="D7215" s="2" t="s">
        <v>4630</v>
      </c>
      <c r="E7215" s="2" t="s">
        <v>48588</v>
      </c>
      <c r="F7215" s="2" t="s">
        <v>48589</v>
      </c>
      <c r="G7215" s="2" t="s">
        <v>1738</v>
      </c>
      <c r="H7215" s="2" t="s">
        <v>48590</v>
      </c>
      <c r="I7215" s="2" t="s">
        <v>48591</v>
      </c>
      <c r="J7215" s="3" t="s">
        <v>48592</v>
      </c>
      <c r="K7215" s="4">
        <v>44678</v>
      </c>
      <c r="L7215" s="3" t="s">
        <v>12837</v>
      </c>
    </row>
    <row r="7216" spans="1:12" x14ac:dyDescent="0.2">
      <c r="A7216" s="1">
        <v>7215</v>
      </c>
      <c r="B7216" s="2" t="s">
        <v>48593</v>
      </c>
      <c r="C7216" s="2" t="s">
        <v>3789</v>
      </c>
      <c r="D7216" s="2" t="s">
        <v>1055</v>
      </c>
      <c r="E7216" s="2" t="s">
        <v>48594</v>
      </c>
      <c r="F7216" s="2" t="s">
        <v>48595</v>
      </c>
      <c r="G7216" s="2" t="s">
        <v>520</v>
      </c>
      <c r="H7216" s="2" t="s">
        <v>48596</v>
      </c>
      <c r="I7216" s="2" t="s">
        <v>48597</v>
      </c>
      <c r="J7216" s="3" t="s">
        <v>48598</v>
      </c>
      <c r="K7216" s="4">
        <v>44558</v>
      </c>
      <c r="L7216" s="3" t="s">
        <v>48599</v>
      </c>
    </row>
    <row r="7217" spans="1:12" x14ac:dyDescent="0.2">
      <c r="A7217" s="1">
        <v>7216</v>
      </c>
      <c r="B7217" s="2" t="s">
        <v>48600</v>
      </c>
      <c r="C7217" s="2" t="s">
        <v>667</v>
      </c>
      <c r="D7217" s="2" t="s">
        <v>22702</v>
      </c>
      <c r="E7217" s="2" t="s">
        <v>48601</v>
      </c>
      <c r="F7217" s="2" t="s">
        <v>48602</v>
      </c>
      <c r="G7217" s="2" t="s">
        <v>301</v>
      </c>
      <c r="H7217" s="2" t="s">
        <v>48603</v>
      </c>
      <c r="I7217" s="2" t="s">
        <v>48604</v>
      </c>
      <c r="J7217" s="3" t="s">
        <v>48605</v>
      </c>
      <c r="K7217" s="4">
        <v>44386</v>
      </c>
      <c r="L7217" s="3" t="s">
        <v>20139</v>
      </c>
    </row>
    <row r="7218" spans="1:12" x14ac:dyDescent="0.2">
      <c r="A7218" s="1">
        <v>7217</v>
      </c>
      <c r="B7218" s="2" t="s">
        <v>48606</v>
      </c>
      <c r="C7218" s="2" t="s">
        <v>481</v>
      </c>
      <c r="D7218" s="2" t="s">
        <v>14364</v>
      </c>
      <c r="E7218" s="2" t="s">
        <v>48607</v>
      </c>
      <c r="F7218" s="2" t="s">
        <v>48608</v>
      </c>
      <c r="G7218" s="2" t="s">
        <v>705</v>
      </c>
      <c r="H7218" s="2" t="s">
        <v>48609</v>
      </c>
      <c r="I7218" s="2" t="s">
        <v>48610</v>
      </c>
      <c r="J7218" s="3" t="s">
        <v>48611</v>
      </c>
      <c r="K7218" s="4">
        <v>44035</v>
      </c>
      <c r="L7218" s="3" t="s">
        <v>48612</v>
      </c>
    </row>
    <row r="7219" spans="1:12" x14ac:dyDescent="0.2">
      <c r="A7219" s="1">
        <v>7218</v>
      </c>
      <c r="B7219" s="2" t="s">
        <v>48613</v>
      </c>
      <c r="C7219" s="2" t="s">
        <v>3268</v>
      </c>
      <c r="D7219" s="2" t="s">
        <v>7289</v>
      </c>
      <c r="E7219" s="2" t="s">
        <v>48614</v>
      </c>
      <c r="F7219" s="2" t="s">
        <v>48615</v>
      </c>
      <c r="G7219" s="2" t="s">
        <v>4492</v>
      </c>
      <c r="H7219" s="2" t="s">
        <v>48616</v>
      </c>
      <c r="I7219" s="2" t="s">
        <v>48617</v>
      </c>
      <c r="J7219" s="3" t="s">
        <v>48618</v>
      </c>
      <c r="K7219" s="4">
        <v>44001</v>
      </c>
      <c r="L7219" s="3" t="s">
        <v>48619</v>
      </c>
    </row>
    <row r="7220" spans="1:12" x14ac:dyDescent="0.2">
      <c r="A7220" s="1">
        <v>7219</v>
      </c>
      <c r="B7220" s="2" t="s">
        <v>48620</v>
      </c>
      <c r="C7220" s="2" t="s">
        <v>8670</v>
      </c>
      <c r="D7220" s="2" t="s">
        <v>22702</v>
      </c>
      <c r="E7220" s="2" t="s">
        <v>48621</v>
      </c>
      <c r="F7220" s="2" t="s">
        <v>48622</v>
      </c>
      <c r="G7220" s="2" t="s">
        <v>2033</v>
      </c>
      <c r="H7220" s="2" t="s">
        <v>48623</v>
      </c>
      <c r="I7220" s="2">
        <v>9226333092</v>
      </c>
      <c r="J7220" s="3" t="s">
        <v>48624</v>
      </c>
      <c r="K7220" s="4">
        <v>44679</v>
      </c>
      <c r="L7220" s="3" t="s">
        <v>48625</v>
      </c>
    </row>
    <row r="7221" spans="1:12" x14ac:dyDescent="0.2">
      <c r="A7221" s="1">
        <v>7220</v>
      </c>
      <c r="B7221" s="2" t="s">
        <v>48626</v>
      </c>
      <c r="C7221" s="2" t="s">
        <v>3972</v>
      </c>
      <c r="D7221" s="2" t="s">
        <v>1808</v>
      </c>
      <c r="E7221" s="2" t="s">
        <v>48627</v>
      </c>
      <c r="F7221" s="2" t="s">
        <v>48628</v>
      </c>
      <c r="G7221" s="2" t="s">
        <v>36</v>
      </c>
      <c r="H7221" s="2" t="s">
        <v>48629</v>
      </c>
      <c r="I7221" s="2" t="s">
        <v>48630</v>
      </c>
      <c r="J7221" s="3" t="s">
        <v>48631</v>
      </c>
      <c r="K7221" s="4">
        <v>44030</v>
      </c>
      <c r="L7221" s="3" t="s">
        <v>4677</v>
      </c>
    </row>
    <row r="7222" spans="1:12" x14ac:dyDescent="0.2">
      <c r="A7222" s="1">
        <v>7221</v>
      </c>
      <c r="B7222" s="2" t="s">
        <v>48632</v>
      </c>
      <c r="C7222" s="2" t="s">
        <v>14925</v>
      </c>
      <c r="D7222" s="2" t="s">
        <v>4838</v>
      </c>
      <c r="E7222" s="2" t="s">
        <v>48633</v>
      </c>
      <c r="F7222" s="2" t="s">
        <v>48634</v>
      </c>
      <c r="G7222" s="2" t="s">
        <v>369</v>
      </c>
      <c r="H7222" s="2" t="s">
        <v>48635</v>
      </c>
      <c r="I7222" s="2" t="s">
        <v>48636</v>
      </c>
      <c r="J7222" s="3" t="s">
        <v>48637</v>
      </c>
      <c r="K7222" s="4">
        <v>44437</v>
      </c>
      <c r="L7222" s="3" t="s">
        <v>48638</v>
      </c>
    </row>
    <row r="7223" spans="1:12" x14ac:dyDescent="0.2">
      <c r="A7223" s="1">
        <v>7222</v>
      </c>
      <c r="B7223" s="2" t="s">
        <v>48639</v>
      </c>
      <c r="C7223" s="2" t="s">
        <v>1680</v>
      </c>
      <c r="D7223" s="2" t="s">
        <v>425</v>
      </c>
      <c r="E7223" s="2" t="s">
        <v>48640</v>
      </c>
      <c r="F7223" s="2" t="s">
        <v>48641</v>
      </c>
      <c r="G7223" s="2" t="s">
        <v>882</v>
      </c>
      <c r="H7223" s="2" t="s">
        <v>48642</v>
      </c>
      <c r="I7223" s="2" t="s">
        <v>48643</v>
      </c>
      <c r="J7223" s="3" t="s">
        <v>48644</v>
      </c>
      <c r="K7223" s="4">
        <v>44212</v>
      </c>
      <c r="L7223" s="3" t="s">
        <v>48645</v>
      </c>
    </row>
    <row r="7224" spans="1:12" x14ac:dyDescent="0.2">
      <c r="A7224" s="1">
        <v>7223</v>
      </c>
      <c r="B7224" s="2" t="s">
        <v>48646</v>
      </c>
      <c r="C7224" s="2" t="s">
        <v>1861</v>
      </c>
      <c r="D7224" s="2" t="s">
        <v>290</v>
      </c>
      <c r="E7224" s="2" t="s">
        <v>48647</v>
      </c>
      <c r="F7224" s="2" t="s">
        <v>48648</v>
      </c>
      <c r="G7224" s="2" t="s">
        <v>938</v>
      </c>
      <c r="H7224" s="2" t="s">
        <v>48649</v>
      </c>
      <c r="I7224" s="2" t="s">
        <v>48650</v>
      </c>
      <c r="J7224" s="3" t="s">
        <v>48651</v>
      </c>
      <c r="K7224" s="4">
        <v>44552</v>
      </c>
      <c r="L7224" s="3" t="s">
        <v>48652</v>
      </c>
    </row>
    <row r="7225" spans="1:12" x14ac:dyDescent="0.2">
      <c r="A7225" s="1">
        <v>7224</v>
      </c>
      <c r="B7225" s="2" t="s">
        <v>48653</v>
      </c>
      <c r="C7225" s="2" t="s">
        <v>4985</v>
      </c>
      <c r="D7225" s="2" t="s">
        <v>1219</v>
      </c>
      <c r="E7225" s="2" t="s">
        <v>48654</v>
      </c>
      <c r="F7225" s="2" t="s">
        <v>48655</v>
      </c>
      <c r="G7225" s="2" t="s">
        <v>1544</v>
      </c>
      <c r="H7225" s="2" t="s">
        <v>48656</v>
      </c>
      <c r="I7225" s="2" t="s">
        <v>48657</v>
      </c>
      <c r="J7225" s="3" t="s">
        <v>48658</v>
      </c>
      <c r="K7225" s="4">
        <v>44468</v>
      </c>
      <c r="L7225" s="3" t="s">
        <v>48659</v>
      </c>
    </row>
    <row r="7226" spans="1:12" x14ac:dyDescent="0.2">
      <c r="A7226" s="1">
        <v>7225</v>
      </c>
      <c r="B7226" s="2" t="s">
        <v>48660</v>
      </c>
      <c r="C7226" s="2" t="s">
        <v>1870</v>
      </c>
      <c r="D7226" s="2" t="s">
        <v>2286</v>
      </c>
      <c r="E7226" s="2" t="s">
        <v>48661</v>
      </c>
      <c r="F7226" s="2" t="s">
        <v>48662</v>
      </c>
      <c r="G7226" s="2" t="s">
        <v>7170</v>
      </c>
      <c r="H7226" s="2" t="s">
        <v>48663</v>
      </c>
      <c r="I7226" s="2" t="s">
        <v>48664</v>
      </c>
      <c r="J7226" s="3" t="s">
        <v>48665</v>
      </c>
      <c r="K7226" s="4">
        <v>44006</v>
      </c>
      <c r="L7226" s="3" t="s">
        <v>48666</v>
      </c>
    </row>
    <row r="7227" spans="1:12" x14ac:dyDescent="0.2">
      <c r="A7227" s="1">
        <v>7226</v>
      </c>
      <c r="B7227" s="2" t="s">
        <v>48667</v>
      </c>
      <c r="C7227" s="2" t="s">
        <v>6214</v>
      </c>
      <c r="D7227" s="2" t="s">
        <v>4687</v>
      </c>
      <c r="E7227" s="2" t="s">
        <v>48668</v>
      </c>
      <c r="F7227" s="2" t="s">
        <v>36134</v>
      </c>
      <c r="G7227" s="2" t="s">
        <v>2216</v>
      </c>
      <c r="H7227" s="2" t="s">
        <v>48669</v>
      </c>
      <c r="I7227" s="2" t="s">
        <v>48670</v>
      </c>
      <c r="J7227" s="3" t="s">
        <v>48671</v>
      </c>
      <c r="K7227" s="4">
        <v>44155</v>
      </c>
      <c r="L7227" s="3" t="s">
        <v>21968</v>
      </c>
    </row>
    <row r="7228" spans="1:12" x14ac:dyDescent="0.2">
      <c r="A7228" s="1">
        <v>7227</v>
      </c>
      <c r="B7228" s="2" t="s">
        <v>48672</v>
      </c>
      <c r="C7228" s="2" t="s">
        <v>177</v>
      </c>
      <c r="D7228" s="2" t="s">
        <v>4414</v>
      </c>
      <c r="E7228" s="2" t="s">
        <v>48673</v>
      </c>
      <c r="F7228" s="2" t="s">
        <v>48674</v>
      </c>
      <c r="G7228" s="2" t="s">
        <v>770</v>
      </c>
      <c r="H7228" s="2" t="s">
        <v>48675</v>
      </c>
      <c r="I7228" s="2">
        <v>4531158657</v>
      </c>
      <c r="J7228" s="3" t="s">
        <v>48676</v>
      </c>
      <c r="K7228" s="4">
        <v>44512</v>
      </c>
      <c r="L7228" s="3" t="s">
        <v>48677</v>
      </c>
    </row>
    <row r="7229" spans="1:12" x14ac:dyDescent="0.2">
      <c r="A7229" s="1">
        <v>7228</v>
      </c>
      <c r="B7229" s="2" t="s">
        <v>48678</v>
      </c>
      <c r="C7229" s="2" t="s">
        <v>3557</v>
      </c>
      <c r="D7229" s="2" t="s">
        <v>4422</v>
      </c>
      <c r="E7229" s="2" t="s">
        <v>48679</v>
      </c>
      <c r="F7229" s="2" t="s">
        <v>48680</v>
      </c>
      <c r="G7229" s="2" t="s">
        <v>301</v>
      </c>
      <c r="H7229" s="2" t="s">
        <v>48681</v>
      </c>
      <c r="I7229" s="2" t="s">
        <v>48682</v>
      </c>
      <c r="J7229" s="3" t="s">
        <v>48683</v>
      </c>
      <c r="K7229" s="4">
        <v>44063</v>
      </c>
      <c r="L7229" s="3" t="s">
        <v>48684</v>
      </c>
    </row>
    <row r="7230" spans="1:12" x14ac:dyDescent="0.2">
      <c r="A7230" s="1">
        <v>7229</v>
      </c>
      <c r="B7230" s="2" t="s">
        <v>48685</v>
      </c>
      <c r="C7230" s="2" t="s">
        <v>3442</v>
      </c>
      <c r="D7230" s="2" t="s">
        <v>4654</v>
      </c>
      <c r="E7230" s="2" t="s">
        <v>38457</v>
      </c>
      <c r="F7230" s="2" t="s">
        <v>48686</v>
      </c>
      <c r="G7230" s="2" t="s">
        <v>2127</v>
      </c>
      <c r="H7230" s="2" t="s">
        <v>48687</v>
      </c>
      <c r="I7230" s="2" t="s">
        <v>48688</v>
      </c>
      <c r="J7230" s="3" t="s">
        <v>48689</v>
      </c>
      <c r="K7230" s="4">
        <v>44198</v>
      </c>
      <c r="L7230" s="3" t="s">
        <v>47156</v>
      </c>
    </row>
    <row r="7231" spans="1:12" x14ac:dyDescent="0.2">
      <c r="A7231" s="1">
        <v>7230</v>
      </c>
      <c r="B7231" s="2" t="s">
        <v>48690</v>
      </c>
      <c r="C7231" s="2" t="s">
        <v>1579</v>
      </c>
      <c r="D7231" s="2" t="s">
        <v>8099</v>
      </c>
      <c r="E7231" s="2" t="s">
        <v>48691</v>
      </c>
      <c r="F7231" s="2" t="s">
        <v>48692</v>
      </c>
      <c r="G7231" s="2" t="s">
        <v>2884</v>
      </c>
      <c r="H7231" s="2" t="s">
        <v>48693</v>
      </c>
      <c r="I7231" s="2" t="s">
        <v>48694</v>
      </c>
      <c r="J7231" s="3" t="s">
        <v>48695</v>
      </c>
      <c r="K7231" s="4">
        <v>43951</v>
      </c>
      <c r="L7231" s="3" t="s">
        <v>12517</v>
      </c>
    </row>
    <row r="7232" spans="1:12" x14ac:dyDescent="0.2">
      <c r="A7232" s="1">
        <v>7231</v>
      </c>
      <c r="B7232" s="2" t="s">
        <v>48696</v>
      </c>
      <c r="C7232" s="2" t="s">
        <v>3090</v>
      </c>
      <c r="D7232" s="2" t="s">
        <v>11450</v>
      </c>
      <c r="E7232" s="2" t="s">
        <v>48697</v>
      </c>
      <c r="F7232" s="2" t="s">
        <v>48698</v>
      </c>
      <c r="G7232" s="2" t="s">
        <v>6200</v>
      </c>
      <c r="H7232" s="2" t="s">
        <v>48699</v>
      </c>
      <c r="I7232" s="2" t="s">
        <v>48700</v>
      </c>
      <c r="J7232" s="3" t="s">
        <v>48701</v>
      </c>
      <c r="K7232" s="4">
        <v>44624</v>
      </c>
      <c r="L7232" s="3" t="s">
        <v>28115</v>
      </c>
    </row>
    <row r="7233" spans="1:12" x14ac:dyDescent="0.2">
      <c r="A7233" s="1">
        <v>7232</v>
      </c>
      <c r="B7233" s="2" t="s">
        <v>48702</v>
      </c>
      <c r="C7233" s="2" t="s">
        <v>7945</v>
      </c>
      <c r="D7233" s="2" t="s">
        <v>12036</v>
      </c>
      <c r="E7233" s="2" t="s">
        <v>48703</v>
      </c>
      <c r="F7233" s="2" t="s">
        <v>48704</v>
      </c>
      <c r="G7233" s="2" t="s">
        <v>2981</v>
      </c>
      <c r="H7233" s="2" t="s">
        <v>48705</v>
      </c>
      <c r="I7233" s="2" t="s">
        <v>48706</v>
      </c>
      <c r="J7233" s="3" t="s">
        <v>48707</v>
      </c>
      <c r="K7233" s="4">
        <v>44123</v>
      </c>
      <c r="L7233" s="3" t="s">
        <v>48708</v>
      </c>
    </row>
    <row r="7234" spans="1:12" x14ac:dyDescent="0.2">
      <c r="A7234" s="1">
        <v>7233</v>
      </c>
      <c r="B7234" s="2" t="s">
        <v>48709</v>
      </c>
      <c r="C7234" s="2" t="s">
        <v>5446</v>
      </c>
      <c r="D7234" s="2" t="s">
        <v>11442</v>
      </c>
      <c r="E7234" s="2" t="s">
        <v>48710</v>
      </c>
      <c r="F7234" s="2" t="s">
        <v>48711</v>
      </c>
      <c r="G7234" s="2" t="s">
        <v>714</v>
      </c>
      <c r="H7234" s="2" t="s">
        <v>48712</v>
      </c>
      <c r="I7234" s="2" t="s">
        <v>48713</v>
      </c>
      <c r="J7234" s="3" t="s">
        <v>48714</v>
      </c>
      <c r="K7234" s="4">
        <v>44039</v>
      </c>
      <c r="L7234" s="3" t="s">
        <v>48715</v>
      </c>
    </row>
    <row r="7235" spans="1:12" x14ac:dyDescent="0.2">
      <c r="A7235" s="1">
        <v>7234</v>
      </c>
      <c r="B7235" s="2" t="s">
        <v>48716</v>
      </c>
      <c r="C7235" s="2" t="s">
        <v>19399</v>
      </c>
      <c r="D7235" s="2" t="s">
        <v>2094</v>
      </c>
      <c r="E7235" s="2" t="s">
        <v>48717</v>
      </c>
      <c r="F7235" s="2" t="s">
        <v>48718</v>
      </c>
      <c r="G7235" s="2" t="s">
        <v>3151</v>
      </c>
      <c r="H7235" s="2" t="s">
        <v>48719</v>
      </c>
      <c r="I7235" s="2" t="s">
        <v>48720</v>
      </c>
      <c r="J7235" s="3" t="s">
        <v>48721</v>
      </c>
      <c r="K7235" s="4">
        <v>44710</v>
      </c>
      <c r="L7235" s="3" t="s">
        <v>48722</v>
      </c>
    </row>
    <row r="7236" spans="1:12" x14ac:dyDescent="0.2">
      <c r="A7236" s="1">
        <v>7235</v>
      </c>
      <c r="B7236" s="2" t="s">
        <v>48723</v>
      </c>
      <c r="C7236" s="2" t="s">
        <v>186</v>
      </c>
      <c r="D7236" s="2" t="s">
        <v>12028</v>
      </c>
      <c r="E7236" s="2" t="s">
        <v>48724</v>
      </c>
      <c r="F7236" s="2" t="s">
        <v>48725</v>
      </c>
      <c r="G7236" s="2" t="s">
        <v>1702</v>
      </c>
      <c r="H7236" s="2" t="s">
        <v>48726</v>
      </c>
      <c r="I7236" s="2">
        <v>3565378104</v>
      </c>
      <c r="J7236" s="3" t="s">
        <v>48727</v>
      </c>
      <c r="K7236" s="4">
        <v>44264</v>
      </c>
      <c r="L7236" s="3" t="s">
        <v>20458</v>
      </c>
    </row>
    <row r="7237" spans="1:12" x14ac:dyDescent="0.2">
      <c r="A7237" s="1">
        <v>7236</v>
      </c>
      <c r="B7237" s="2" t="s">
        <v>48728</v>
      </c>
      <c r="C7237" s="2" t="s">
        <v>1905</v>
      </c>
      <c r="D7237" s="2" t="s">
        <v>5868</v>
      </c>
      <c r="E7237" s="2" t="s">
        <v>9344</v>
      </c>
      <c r="F7237" s="2" t="s">
        <v>48729</v>
      </c>
      <c r="G7237" s="2" t="s">
        <v>1846</v>
      </c>
      <c r="H7237" s="2" t="s">
        <v>48730</v>
      </c>
      <c r="I7237" s="2" t="s">
        <v>48731</v>
      </c>
      <c r="J7237" s="3" t="s">
        <v>48732</v>
      </c>
      <c r="K7237" s="4">
        <v>44053</v>
      </c>
      <c r="L7237" s="3" t="s">
        <v>48733</v>
      </c>
    </row>
    <row r="7238" spans="1:12" x14ac:dyDescent="0.2">
      <c r="A7238" s="1">
        <v>7237</v>
      </c>
      <c r="B7238" s="2" t="s">
        <v>48734</v>
      </c>
      <c r="C7238" s="2" t="s">
        <v>6440</v>
      </c>
      <c r="D7238" s="2" t="s">
        <v>6275</v>
      </c>
      <c r="E7238" s="2" t="s">
        <v>48735</v>
      </c>
      <c r="F7238" s="2" t="s">
        <v>48736</v>
      </c>
      <c r="G7238" s="2" t="s">
        <v>2728</v>
      </c>
      <c r="H7238" s="2" t="s">
        <v>48737</v>
      </c>
      <c r="I7238" s="2" t="s">
        <v>48738</v>
      </c>
      <c r="J7238" s="3" t="s">
        <v>48739</v>
      </c>
      <c r="K7238" s="4">
        <v>44418</v>
      </c>
      <c r="L7238" s="3" t="s">
        <v>48740</v>
      </c>
    </row>
    <row r="7239" spans="1:12" x14ac:dyDescent="0.2">
      <c r="A7239" s="1">
        <v>7238</v>
      </c>
      <c r="B7239" s="2" t="s">
        <v>48741</v>
      </c>
      <c r="C7239" s="2" t="s">
        <v>2459</v>
      </c>
      <c r="D7239" s="2" t="s">
        <v>17451</v>
      </c>
      <c r="E7239" s="2" t="s">
        <v>27314</v>
      </c>
      <c r="F7239" s="2" t="s">
        <v>48742</v>
      </c>
      <c r="G7239" s="2" t="s">
        <v>2317</v>
      </c>
      <c r="H7239" s="2" t="s">
        <v>48743</v>
      </c>
      <c r="I7239" s="2" t="s">
        <v>48744</v>
      </c>
      <c r="J7239" s="3" t="s">
        <v>48745</v>
      </c>
      <c r="K7239" s="4">
        <v>44514</v>
      </c>
      <c r="L7239" s="3" t="s">
        <v>33554</v>
      </c>
    </row>
    <row r="7240" spans="1:12" x14ac:dyDescent="0.2">
      <c r="A7240" s="1">
        <v>7239</v>
      </c>
      <c r="B7240" s="2" t="s">
        <v>48746</v>
      </c>
      <c r="C7240" s="2" t="s">
        <v>5084</v>
      </c>
      <c r="D7240" s="2" t="s">
        <v>454</v>
      </c>
      <c r="E7240" s="2" t="s">
        <v>48747</v>
      </c>
      <c r="F7240" s="2" t="s">
        <v>48748</v>
      </c>
      <c r="G7240" s="2" t="s">
        <v>2981</v>
      </c>
      <c r="H7240" s="2" t="s">
        <v>48749</v>
      </c>
      <c r="I7240" s="2" t="s">
        <v>48750</v>
      </c>
      <c r="J7240" s="3" t="s">
        <v>48751</v>
      </c>
      <c r="K7240" s="4">
        <v>44657</v>
      </c>
      <c r="L7240" s="3" t="s">
        <v>48752</v>
      </c>
    </row>
    <row r="7241" spans="1:12" x14ac:dyDescent="0.2">
      <c r="A7241" s="1">
        <v>7240</v>
      </c>
      <c r="B7241" s="2" t="s">
        <v>48753</v>
      </c>
      <c r="C7241" s="2" t="s">
        <v>916</v>
      </c>
      <c r="D7241" s="2" t="s">
        <v>5892</v>
      </c>
      <c r="E7241" s="2" t="s">
        <v>48754</v>
      </c>
      <c r="F7241" s="2" t="s">
        <v>48755</v>
      </c>
      <c r="G7241" s="2" t="s">
        <v>1846</v>
      </c>
      <c r="H7241" s="2" t="s">
        <v>48756</v>
      </c>
      <c r="I7241" s="2" t="s">
        <v>48757</v>
      </c>
      <c r="J7241" s="3" t="s">
        <v>48758</v>
      </c>
      <c r="K7241" s="4">
        <v>44106</v>
      </c>
      <c r="L7241" s="3" t="s">
        <v>48522</v>
      </c>
    </row>
    <row r="7242" spans="1:12" x14ac:dyDescent="0.2">
      <c r="A7242" s="1">
        <v>7241</v>
      </c>
      <c r="B7242" s="2" t="s">
        <v>48759</v>
      </c>
      <c r="C7242" s="2" t="s">
        <v>16712</v>
      </c>
      <c r="D7242" s="2" t="s">
        <v>3558</v>
      </c>
      <c r="E7242" s="2" t="s">
        <v>48760</v>
      </c>
      <c r="F7242" s="2" t="s">
        <v>48761</v>
      </c>
      <c r="G7242" s="2" t="s">
        <v>340</v>
      </c>
      <c r="H7242" s="2" t="s">
        <v>48762</v>
      </c>
      <c r="I7242" s="2" t="s">
        <v>48763</v>
      </c>
      <c r="J7242" s="3" t="s">
        <v>48764</v>
      </c>
      <c r="K7242" s="4">
        <v>44468</v>
      </c>
      <c r="L7242" s="3" t="s">
        <v>48765</v>
      </c>
    </row>
    <row r="7243" spans="1:12" x14ac:dyDescent="0.2">
      <c r="A7243" s="1">
        <v>7242</v>
      </c>
      <c r="B7243" s="2" t="s">
        <v>48766</v>
      </c>
      <c r="C7243" s="2" t="s">
        <v>6769</v>
      </c>
      <c r="D7243" s="2" t="s">
        <v>26680</v>
      </c>
      <c r="E7243" s="2" t="s">
        <v>48767</v>
      </c>
      <c r="F7243" s="2" t="s">
        <v>35799</v>
      </c>
      <c r="G7243" s="2" t="s">
        <v>4167</v>
      </c>
      <c r="H7243" s="2" t="s">
        <v>48768</v>
      </c>
      <c r="I7243" s="2" t="s">
        <v>48769</v>
      </c>
      <c r="J7243" s="3" t="s">
        <v>48770</v>
      </c>
      <c r="K7243" s="4">
        <v>44537</v>
      </c>
      <c r="L7243" s="3" t="s">
        <v>48771</v>
      </c>
    </row>
    <row r="7244" spans="1:12" x14ac:dyDescent="0.2">
      <c r="A7244" s="1">
        <v>7243</v>
      </c>
      <c r="B7244" s="2" t="s">
        <v>48772</v>
      </c>
      <c r="C7244" s="2" t="s">
        <v>3768</v>
      </c>
      <c r="D7244" s="2" t="s">
        <v>3148</v>
      </c>
      <c r="E7244" s="2" t="s">
        <v>48773</v>
      </c>
      <c r="F7244" s="2" t="s">
        <v>48774</v>
      </c>
      <c r="G7244" s="2" t="s">
        <v>171</v>
      </c>
      <c r="H7244" s="2" t="s">
        <v>48775</v>
      </c>
      <c r="I7244" s="2" t="s">
        <v>48776</v>
      </c>
      <c r="J7244" s="3" t="s">
        <v>48777</v>
      </c>
      <c r="K7244" s="4">
        <v>44275</v>
      </c>
      <c r="L7244" s="3" t="s">
        <v>37258</v>
      </c>
    </row>
    <row r="7245" spans="1:12" x14ac:dyDescent="0.2">
      <c r="A7245" s="1">
        <v>7244</v>
      </c>
      <c r="B7245" s="2" t="s">
        <v>48778</v>
      </c>
      <c r="C7245" s="2" t="s">
        <v>4482</v>
      </c>
      <c r="D7245" s="2" t="s">
        <v>2616</v>
      </c>
      <c r="E7245" s="2" t="s">
        <v>48779</v>
      </c>
      <c r="F7245" s="2" t="s">
        <v>48780</v>
      </c>
      <c r="G7245" s="2" t="s">
        <v>4010</v>
      </c>
      <c r="H7245" s="2" t="s">
        <v>48781</v>
      </c>
      <c r="I7245" s="2">
        <v>4455583551</v>
      </c>
      <c r="J7245" s="3" t="s">
        <v>48782</v>
      </c>
      <c r="K7245" s="4">
        <v>44205</v>
      </c>
      <c r="L7245" s="3" t="s">
        <v>48783</v>
      </c>
    </row>
    <row r="7246" spans="1:12" x14ac:dyDescent="0.2">
      <c r="A7246" s="1">
        <v>7245</v>
      </c>
      <c r="B7246" s="2" t="s">
        <v>48784</v>
      </c>
      <c r="C7246" s="2" t="s">
        <v>270</v>
      </c>
      <c r="D7246" s="2" t="s">
        <v>2924</v>
      </c>
      <c r="E7246" s="2" t="s">
        <v>48785</v>
      </c>
      <c r="F7246" s="2" t="s">
        <v>48786</v>
      </c>
      <c r="G7246" s="2" t="s">
        <v>1437</v>
      </c>
      <c r="H7246" s="2" t="s">
        <v>48787</v>
      </c>
      <c r="I7246" s="2" t="s">
        <v>48788</v>
      </c>
      <c r="J7246" s="3" t="s">
        <v>48789</v>
      </c>
      <c r="K7246" s="4">
        <v>44063</v>
      </c>
      <c r="L7246" s="3" t="s">
        <v>48790</v>
      </c>
    </row>
    <row r="7247" spans="1:12" x14ac:dyDescent="0.2">
      <c r="A7247" s="1">
        <v>7246</v>
      </c>
      <c r="B7247" s="2" t="s">
        <v>48791</v>
      </c>
      <c r="C7247" s="2" t="s">
        <v>8454</v>
      </c>
      <c r="D7247" s="2" t="s">
        <v>10931</v>
      </c>
      <c r="E7247" s="2" t="s">
        <v>48792</v>
      </c>
      <c r="F7247" s="2" t="s">
        <v>48793</v>
      </c>
      <c r="G7247" s="2" t="s">
        <v>643</v>
      </c>
      <c r="H7247" s="2" t="s">
        <v>48794</v>
      </c>
      <c r="I7247" s="2" t="s">
        <v>48795</v>
      </c>
      <c r="J7247" s="3" t="s">
        <v>48796</v>
      </c>
      <c r="K7247" s="4">
        <v>44529</v>
      </c>
      <c r="L7247" s="3" t="s">
        <v>48797</v>
      </c>
    </row>
    <row r="7248" spans="1:12" x14ac:dyDescent="0.2">
      <c r="A7248" s="1">
        <v>7247</v>
      </c>
      <c r="B7248" s="2" t="s">
        <v>48798</v>
      </c>
      <c r="C7248" s="2" t="s">
        <v>6555</v>
      </c>
      <c r="D7248" s="2" t="s">
        <v>14700</v>
      </c>
      <c r="E7248" s="2" t="s">
        <v>48799</v>
      </c>
      <c r="F7248" s="2" t="s">
        <v>48800</v>
      </c>
      <c r="G7248" s="2" t="s">
        <v>7163</v>
      </c>
      <c r="H7248" s="2" t="s">
        <v>48801</v>
      </c>
      <c r="I7248" s="2">
        <v>883733493</v>
      </c>
      <c r="J7248" s="3" t="s">
        <v>48802</v>
      </c>
      <c r="K7248" s="4">
        <v>44174</v>
      </c>
      <c r="L7248" s="3" t="s">
        <v>48803</v>
      </c>
    </row>
    <row r="7249" spans="1:12" x14ac:dyDescent="0.2">
      <c r="A7249" s="1">
        <v>7248</v>
      </c>
      <c r="B7249" s="2" t="s">
        <v>48804</v>
      </c>
      <c r="C7249" s="2" t="s">
        <v>3972</v>
      </c>
      <c r="D7249" s="2" t="s">
        <v>6356</v>
      </c>
      <c r="E7249" s="2" t="s">
        <v>48805</v>
      </c>
      <c r="F7249" s="2" t="s">
        <v>48806</v>
      </c>
      <c r="G7249" s="2" t="s">
        <v>750</v>
      </c>
      <c r="H7249" s="2" t="s">
        <v>48807</v>
      </c>
      <c r="I7249" s="2" t="s">
        <v>48808</v>
      </c>
      <c r="J7249" s="3" t="s">
        <v>48809</v>
      </c>
      <c r="K7249" s="4">
        <v>43876</v>
      </c>
      <c r="L7249" s="3" t="s">
        <v>17627</v>
      </c>
    </row>
    <row r="7250" spans="1:12" x14ac:dyDescent="0.2">
      <c r="A7250" s="1">
        <v>7249</v>
      </c>
      <c r="B7250" s="2" t="s">
        <v>48810</v>
      </c>
      <c r="C7250" s="2" t="s">
        <v>6440</v>
      </c>
      <c r="D7250" s="2" t="s">
        <v>5708</v>
      </c>
      <c r="E7250" s="2" t="s">
        <v>48811</v>
      </c>
      <c r="F7250" s="2" t="s">
        <v>48812</v>
      </c>
      <c r="G7250" s="2" t="s">
        <v>1730</v>
      </c>
      <c r="H7250" s="2" t="s">
        <v>48813</v>
      </c>
      <c r="I7250" s="2" t="s">
        <v>48814</v>
      </c>
      <c r="J7250" s="3" t="s">
        <v>48815</v>
      </c>
      <c r="K7250" s="4">
        <v>44227</v>
      </c>
      <c r="L7250" s="3" t="s">
        <v>48816</v>
      </c>
    </row>
    <row r="7251" spans="1:12" x14ac:dyDescent="0.2">
      <c r="A7251" s="1">
        <v>7250</v>
      </c>
      <c r="B7251" s="2" t="s">
        <v>48817</v>
      </c>
      <c r="C7251" s="2" t="s">
        <v>3147</v>
      </c>
      <c r="D7251" s="2" t="s">
        <v>15339</v>
      </c>
      <c r="E7251" s="2" t="s">
        <v>48818</v>
      </c>
      <c r="F7251" s="2" t="s">
        <v>48819</v>
      </c>
      <c r="G7251" s="2" t="s">
        <v>3534</v>
      </c>
      <c r="H7251" s="2" t="s">
        <v>48820</v>
      </c>
      <c r="I7251" s="2">
        <f>1-210-782-2664</f>
        <v>-3655</v>
      </c>
      <c r="J7251" s="3" t="s">
        <v>48821</v>
      </c>
      <c r="K7251" s="4">
        <v>44530</v>
      </c>
      <c r="L7251" s="3" t="s">
        <v>48822</v>
      </c>
    </row>
    <row r="7252" spans="1:12" x14ac:dyDescent="0.2">
      <c r="A7252" s="1">
        <v>7251</v>
      </c>
      <c r="B7252" s="2" t="s">
        <v>48823</v>
      </c>
      <c r="C7252" s="2" t="s">
        <v>639</v>
      </c>
      <c r="D7252" s="2" t="s">
        <v>605</v>
      </c>
      <c r="E7252" s="2" t="s">
        <v>48824</v>
      </c>
      <c r="F7252" s="2" t="s">
        <v>48825</v>
      </c>
      <c r="G7252" s="2" t="s">
        <v>1041</v>
      </c>
      <c r="H7252" s="2" t="s">
        <v>48826</v>
      </c>
      <c r="I7252" s="2" t="s">
        <v>48827</v>
      </c>
      <c r="J7252" s="3" t="s">
        <v>48828</v>
      </c>
      <c r="K7252" s="4">
        <v>44641</v>
      </c>
      <c r="L7252" s="3" t="s">
        <v>12666</v>
      </c>
    </row>
    <row r="7253" spans="1:12" x14ac:dyDescent="0.2">
      <c r="A7253" s="1">
        <v>7252</v>
      </c>
      <c r="B7253" s="2" t="s">
        <v>48829</v>
      </c>
      <c r="C7253" s="2" t="s">
        <v>4233</v>
      </c>
      <c r="D7253" s="2" t="s">
        <v>30353</v>
      </c>
      <c r="E7253" s="2" t="s">
        <v>48830</v>
      </c>
      <c r="F7253" s="2" t="s">
        <v>48831</v>
      </c>
      <c r="G7253" s="2" t="s">
        <v>882</v>
      </c>
      <c r="H7253" s="2" t="s">
        <v>48832</v>
      </c>
      <c r="I7253" s="2" t="s">
        <v>48833</v>
      </c>
      <c r="J7253" s="3" t="s">
        <v>48834</v>
      </c>
      <c r="K7253" s="4">
        <v>44668</v>
      </c>
      <c r="L7253" s="3" t="s">
        <v>48835</v>
      </c>
    </row>
    <row r="7254" spans="1:12" x14ac:dyDescent="0.2">
      <c r="A7254" s="1">
        <v>7253</v>
      </c>
      <c r="B7254" s="2" t="s">
        <v>48836</v>
      </c>
      <c r="C7254" s="2" t="s">
        <v>11850</v>
      </c>
      <c r="D7254" s="2" t="s">
        <v>3318</v>
      </c>
      <c r="E7254" s="2" t="s">
        <v>48837</v>
      </c>
      <c r="F7254" s="2" t="s">
        <v>48838</v>
      </c>
      <c r="G7254" s="2" t="s">
        <v>4335</v>
      </c>
      <c r="H7254" s="2" t="s">
        <v>48839</v>
      </c>
      <c r="I7254" s="2" t="s">
        <v>48840</v>
      </c>
      <c r="J7254" s="3" t="s">
        <v>48841</v>
      </c>
      <c r="K7254" s="4">
        <v>44105</v>
      </c>
      <c r="L7254" s="3" t="s">
        <v>48842</v>
      </c>
    </row>
    <row r="7255" spans="1:12" x14ac:dyDescent="0.2">
      <c r="A7255" s="1">
        <v>7254</v>
      </c>
      <c r="B7255" s="2" t="s">
        <v>48843</v>
      </c>
      <c r="C7255" s="2" t="s">
        <v>12190</v>
      </c>
      <c r="D7255" s="2" t="s">
        <v>5819</v>
      </c>
      <c r="E7255" s="2" t="s">
        <v>48844</v>
      </c>
      <c r="F7255" s="2" t="s">
        <v>48845</v>
      </c>
      <c r="G7255" s="2" t="s">
        <v>835</v>
      </c>
      <c r="H7255" s="2" t="s">
        <v>48846</v>
      </c>
      <c r="I7255" s="2" t="s">
        <v>48847</v>
      </c>
      <c r="J7255" s="3" t="s">
        <v>48848</v>
      </c>
      <c r="K7255" s="4">
        <v>44269</v>
      </c>
      <c r="L7255" s="3" t="s">
        <v>48849</v>
      </c>
    </row>
    <row r="7256" spans="1:12" x14ac:dyDescent="0.2">
      <c r="A7256" s="1">
        <v>7255</v>
      </c>
      <c r="B7256" s="2" t="s">
        <v>48850</v>
      </c>
      <c r="C7256" s="2" t="s">
        <v>31797</v>
      </c>
      <c r="D7256" s="2" t="s">
        <v>4209</v>
      </c>
      <c r="E7256" s="2" t="s">
        <v>31335</v>
      </c>
      <c r="F7256" s="2" t="s">
        <v>48851</v>
      </c>
      <c r="G7256" s="2" t="s">
        <v>920</v>
      </c>
      <c r="H7256" s="2" t="s">
        <v>48852</v>
      </c>
      <c r="I7256" s="2" t="s">
        <v>48853</v>
      </c>
      <c r="J7256" s="3" t="s">
        <v>48854</v>
      </c>
      <c r="K7256" s="4">
        <v>44035</v>
      </c>
      <c r="L7256" s="3" t="s">
        <v>48855</v>
      </c>
    </row>
    <row r="7257" spans="1:12" x14ac:dyDescent="0.2">
      <c r="A7257" s="1">
        <v>7256</v>
      </c>
      <c r="B7257" s="2" t="s">
        <v>48856</v>
      </c>
      <c r="C7257" s="2" t="s">
        <v>10438</v>
      </c>
      <c r="D7257" s="2" t="s">
        <v>3957</v>
      </c>
      <c r="E7257" s="2" t="s">
        <v>48857</v>
      </c>
      <c r="F7257" s="2" t="s">
        <v>48858</v>
      </c>
      <c r="G7257" s="2" t="s">
        <v>428</v>
      </c>
      <c r="H7257" s="2" t="s">
        <v>48859</v>
      </c>
      <c r="I7257" s="2" t="s">
        <v>48860</v>
      </c>
      <c r="J7257" s="3" t="s">
        <v>48861</v>
      </c>
      <c r="K7257" s="4">
        <v>43851</v>
      </c>
      <c r="L7257" s="3" t="s">
        <v>38756</v>
      </c>
    </row>
    <row r="7258" spans="1:12" x14ac:dyDescent="0.2">
      <c r="A7258" s="1">
        <v>7257</v>
      </c>
      <c r="B7258" s="2" t="s">
        <v>48862</v>
      </c>
      <c r="C7258" s="2" t="s">
        <v>12803</v>
      </c>
      <c r="D7258" s="2" t="s">
        <v>8021</v>
      </c>
      <c r="E7258" s="2" t="s">
        <v>48863</v>
      </c>
      <c r="F7258" s="2" t="s">
        <v>48864</v>
      </c>
      <c r="G7258" s="2" t="s">
        <v>301</v>
      </c>
      <c r="H7258" s="2" t="s">
        <v>48865</v>
      </c>
      <c r="I7258" s="2" t="s">
        <v>48866</v>
      </c>
      <c r="J7258" s="3" t="s">
        <v>48867</v>
      </c>
      <c r="K7258" s="4">
        <v>44277</v>
      </c>
      <c r="L7258" s="3" t="s">
        <v>48868</v>
      </c>
    </row>
    <row r="7259" spans="1:12" x14ac:dyDescent="0.2">
      <c r="A7259" s="1">
        <v>7258</v>
      </c>
      <c r="B7259" s="2" t="s">
        <v>48869</v>
      </c>
      <c r="C7259" s="2" t="s">
        <v>5936</v>
      </c>
      <c r="D7259" s="2" t="s">
        <v>4909</v>
      </c>
      <c r="E7259" s="2" t="s">
        <v>48870</v>
      </c>
      <c r="F7259" s="2" t="s">
        <v>48871</v>
      </c>
      <c r="G7259" s="2" t="s">
        <v>1973</v>
      </c>
      <c r="H7259" s="2" t="s">
        <v>48872</v>
      </c>
      <c r="I7259" s="2" t="s">
        <v>48873</v>
      </c>
      <c r="J7259" s="3" t="s">
        <v>48874</v>
      </c>
      <c r="K7259" s="4">
        <v>44502</v>
      </c>
      <c r="L7259" s="3" t="s">
        <v>48875</v>
      </c>
    </row>
    <row r="7260" spans="1:12" x14ac:dyDescent="0.2">
      <c r="A7260" s="1">
        <v>7259</v>
      </c>
      <c r="B7260" s="2" t="s">
        <v>48876</v>
      </c>
      <c r="C7260" s="2" t="s">
        <v>1879</v>
      </c>
      <c r="D7260" s="2" t="s">
        <v>11908</v>
      </c>
      <c r="E7260" s="2" t="s">
        <v>48877</v>
      </c>
      <c r="F7260" s="2" t="s">
        <v>48878</v>
      </c>
      <c r="G7260" s="2" t="s">
        <v>1618</v>
      </c>
      <c r="H7260" s="2" t="s">
        <v>48879</v>
      </c>
      <c r="I7260" s="2" t="s">
        <v>48880</v>
      </c>
      <c r="J7260" s="3" t="s">
        <v>48881</v>
      </c>
      <c r="K7260" s="4">
        <v>44252</v>
      </c>
      <c r="L7260" s="3" t="s">
        <v>7929</v>
      </c>
    </row>
    <row r="7261" spans="1:12" x14ac:dyDescent="0.2">
      <c r="A7261" s="1">
        <v>7260</v>
      </c>
      <c r="B7261" s="2" t="s">
        <v>48882</v>
      </c>
      <c r="C7261" s="2" t="s">
        <v>2303</v>
      </c>
      <c r="D7261" s="2" t="s">
        <v>4962</v>
      </c>
      <c r="E7261" s="2" t="s">
        <v>48883</v>
      </c>
      <c r="F7261" s="2" t="s">
        <v>48884</v>
      </c>
      <c r="G7261" s="2" t="s">
        <v>257</v>
      </c>
      <c r="H7261" s="2" t="s">
        <v>48885</v>
      </c>
      <c r="I7261" s="2">
        <v>4298155748</v>
      </c>
      <c r="J7261" s="3" t="s">
        <v>48886</v>
      </c>
      <c r="K7261" s="4">
        <v>44047</v>
      </c>
      <c r="L7261" s="3" t="s">
        <v>48887</v>
      </c>
    </row>
    <row r="7262" spans="1:12" x14ac:dyDescent="0.2">
      <c r="A7262" s="1">
        <v>7261</v>
      </c>
      <c r="B7262" s="2" t="s">
        <v>48888</v>
      </c>
      <c r="C7262" s="2" t="s">
        <v>356</v>
      </c>
      <c r="D7262" s="2" t="s">
        <v>19448</v>
      </c>
      <c r="E7262" s="2" t="s">
        <v>48889</v>
      </c>
      <c r="F7262" s="2" t="s">
        <v>48890</v>
      </c>
      <c r="G7262" s="2" t="s">
        <v>882</v>
      </c>
      <c r="H7262" s="2" t="s">
        <v>48891</v>
      </c>
      <c r="I7262" s="2" t="s">
        <v>48892</v>
      </c>
      <c r="J7262" s="3" t="s">
        <v>48893</v>
      </c>
      <c r="K7262" s="4">
        <v>44675</v>
      </c>
      <c r="L7262" s="3" t="s">
        <v>48894</v>
      </c>
    </row>
    <row r="7263" spans="1:12" x14ac:dyDescent="0.2">
      <c r="A7263" s="1">
        <v>7262</v>
      </c>
      <c r="B7263" s="2" t="s">
        <v>48895</v>
      </c>
      <c r="C7263" s="2" t="s">
        <v>10204</v>
      </c>
      <c r="D7263" s="2" t="s">
        <v>8383</v>
      </c>
      <c r="E7263" s="2" t="s">
        <v>48896</v>
      </c>
      <c r="F7263" s="2" t="s">
        <v>48897</v>
      </c>
      <c r="G7263" s="2" t="s">
        <v>3640</v>
      </c>
      <c r="H7263" s="2" t="s">
        <v>48898</v>
      </c>
      <c r="I7263" s="2" t="s">
        <v>48899</v>
      </c>
      <c r="J7263" s="3" t="s">
        <v>48900</v>
      </c>
      <c r="K7263" s="4">
        <v>44707</v>
      </c>
      <c r="L7263" s="3" t="s">
        <v>11788</v>
      </c>
    </row>
    <row r="7264" spans="1:12" x14ac:dyDescent="0.2">
      <c r="A7264" s="1">
        <v>7263</v>
      </c>
      <c r="B7264" s="2" t="s">
        <v>48901</v>
      </c>
      <c r="C7264" s="2" t="s">
        <v>9433</v>
      </c>
      <c r="D7264" s="2" t="s">
        <v>14377</v>
      </c>
      <c r="E7264" s="2" t="s">
        <v>48902</v>
      </c>
      <c r="F7264" s="2" t="s">
        <v>48903</v>
      </c>
      <c r="G7264" s="2" t="s">
        <v>1846</v>
      </c>
      <c r="H7264" s="2" t="s">
        <v>48904</v>
      </c>
      <c r="I7264" s="2" t="s">
        <v>48905</v>
      </c>
      <c r="J7264" s="3" t="s">
        <v>48906</v>
      </c>
      <c r="K7264" s="4">
        <v>44586</v>
      </c>
      <c r="L7264" s="3" t="s">
        <v>48907</v>
      </c>
    </row>
    <row r="7265" spans="1:12" x14ac:dyDescent="0.2">
      <c r="A7265" s="1">
        <v>7264</v>
      </c>
      <c r="B7265" s="2" t="s">
        <v>48908</v>
      </c>
      <c r="C7265" s="2" t="s">
        <v>831</v>
      </c>
      <c r="D7265" s="2" t="s">
        <v>14524</v>
      </c>
      <c r="E7265" s="2" t="s">
        <v>48909</v>
      </c>
      <c r="F7265" s="2" t="s">
        <v>48910</v>
      </c>
      <c r="G7265" s="2" t="s">
        <v>143</v>
      </c>
      <c r="H7265" s="2" t="s">
        <v>48911</v>
      </c>
      <c r="I7265" s="2" t="s">
        <v>48912</v>
      </c>
      <c r="J7265" s="3" t="s">
        <v>48913</v>
      </c>
      <c r="K7265" s="4">
        <v>44417</v>
      </c>
      <c r="L7265" s="3" t="s">
        <v>48914</v>
      </c>
    </row>
    <row r="7266" spans="1:12" x14ac:dyDescent="0.2">
      <c r="A7266" s="1">
        <v>7265</v>
      </c>
      <c r="B7266" s="2" t="s">
        <v>48915</v>
      </c>
      <c r="C7266" s="2" t="s">
        <v>7137</v>
      </c>
      <c r="D7266" s="2" t="s">
        <v>8779</v>
      </c>
      <c r="E7266" s="2" t="s">
        <v>48916</v>
      </c>
      <c r="F7266" s="2" t="s">
        <v>48917</v>
      </c>
      <c r="G7266" s="2" t="s">
        <v>1023</v>
      </c>
      <c r="H7266" s="2" t="s">
        <v>48918</v>
      </c>
      <c r="I7266" s="2" t="s">
        <v>48919</v>
      </c>
      <c r="J7266" s="3" t="s">
        <v>48920</v>
      </c>
      <c r="K7266" s="4">
        <v>43859</v>
      </c>
      <c r="L7266" s="3" t="s">
        <v>9412</v>
      </c>
    </row>
    <row r="7267" spans="1:12" x14ac:dyDescent="0.2">
      <c r="A7267" s="1">
        <v>7266</v>
      </c>
      <c r="B7267" s="2" t="s">
        <v>48921</v>
      </c>
      <c r="C7267" s="2" t="s">
        <v>34132</v>
      </c>
      <c r="D7267" s="2" t="s">
        <v>4383</v>
      </c>
      <c r="E7267" s="2" t="s">
        <v>48922</v>
      </c>
      <c r="F7267" s="2" t="s">
        <v>48923</v>
      </c>
      <c r="G7267" s="2" t="s">
        <v>1792</v>
      </c>
      <c r="H7267" s="2" t="s">
        <v>48924</v>
      </c>
      <c r="I7267" s="2" t="s">
        <v>48925</v>
      </c>
      <c r="J7267" s="3" t="s">
        <v>48926</v>
      </c>
      <c r="K7267" s="4">
        <v>44205</v>
      </c>
      <c r="L7267" s="3" t="s">
        <v>20665</v>
      </c>
    </row>
    <row r="7268" spans="1:12" x14ac:dyDescent="0.2">
      <c r="A7268" s="1">
        <v>7267</v>
      </c>
      <c r="B7268" s="2" t="s">
        <v>48927</v>
      </c>
      <c r="C7268" s="2" t="s">
        <v>5221</v>
      </c>
      <c r="D7268" s="2" t="s">
        <v>3467</v>
      </c>
      <c r="E7268" s="2" t="s">
        <v>48928</v>
      </c>
      <c r="F7268" s="2" t="s">
        <v>48929</v>
      </c>
      <c r="G7268" s="2" t="s">
        <v>1389</v>
      </c>
      <c r="H7268" s="2" t="s">
        <v>48930</v>
      </c>
      <c r="I7268" s="2">
        <f>1-550-773-7834</f>
        <v>-9156</v>
      </c>
      <c r="J7268" s="3" t="s">
        <v>48931</v>
      </c>
      <c r="K7268" s="4">
        <v>44034</v>
      </c>
      <c r="L7268" s="3" t="s">
        <v>48932</v>
      </c>
    </row>
    <row r="7269" spans="1:12" x14ac:dyDescent="0.2">
      <c r="A7269" s="1">
        <v>7268</v>
      </c>
      <c r="B7269" s="2" t="s">
        <v>48933</v>
      </c>
      <c r="C7269" s="2" t="s">
        <v>17417</v>
      </c>
      <c r="D7269" s="2" t="s">
        <v>11631</v>
      </c>
      <c r="E7269" s="2" t="s">
        <v>48934</v>
      </c>
      <c r="F7269" s="2" t="s">
        <v>48935</v>
      </c>
      <c r="G7269" s="2" t="s">
        <v>17</v>
      </c>
      <c r="H7269" s="2" t="s">
        <v>48936</v>
      </c>
      <c r="I7269" s="2" t="s">
        <v>48937</v>
      </c>
      <c r="J7269" s="3" t="s">
        <v>48938</v>
      </c>
      <c r="K7269" s="4">
        <v>44434</v>
      </c>
      <c r="L7269" s="3" t="s">
        <v>48939</v>
      </c>
    </row>
    <row r="7270" spans="1:12" x14ac:dyDescent="0.2">
      <c r="A7270" s="1">
        <v>7269</v>
      </c>
      <c r="B7270" s="2" t="s">
        <v>48940</v>
      </c>
      <c r="C7270" s="2" t="s">
        <v>6238</v>
      </c>
      <c r="D7270" s="2" t="s">
        <v>10909</v>
      </c>
      <c r="E7270" s="2" t="s">
        <v>48941</v>
      </c>
      <c r="F7270" s="2" t="s">
        <v>48942</v>
      </c>
      <c r="G7270" s="2" t="s">
        <v>467</v>
      </c>
      <c r="H7270" s="2" t="s">
        <v>48943</v>
      </c>
      <c r="I7270" s="2">
        <v>6472898194</v>
      </c>
      <c r="J7270" s="3" t="s">
        <v>48944</v>
      </c>
      <c r="K7270" s="4">
        <v>44412</v>
      </c>
      <c r="L7270" s="3" t="s">
        <v>35664</v>
      </c>
    </row>
    <row r="7271" spans="1:12" x14ac:dyDescent="0.2">
      <c r="A7271" s="1">
        <v>7270</v>
      </c>
      <c r="B7271" s="2" t="s">
        <v>48945</v>
      </c>
      <c r="C7271" s="2" t="s">
        <v>622</v>
      </c>
      <c r="D7271" s="2" t="s">
        <v>5192</v>
      </c>
      <c r="E7271" s="2" t="s">
        <v>22425</v>
      </c>
      <c r="F7271" s="2" t="s">
        <v>48946</v>
      </c>
      <c r="G7271" s="2" t="s">
        <v>1326</v>
      </c>
      <c r="H7271" s="2" t="s">
        <v>48947</v>
      </c>
      <c r="I7271" s="2" t="s">
        <v>48948</v>
      </c>
      <c r="J7271" s="3" t="s">
        <v>48949</v>
      </c>
      <c r="K7271" s="4">
        <v>44352</v>
      </c>
      <c r="L7271" s="3" t="s">
        <v>48950</v>
      </c>
    </row>
    <row r="7272" spans="1:12" x14ac:dyDescent="0.2">
      <c r="A7272" s="1">
        <v>7271</v>
      </c>
      <c r="B7272" s="2" t="s">
        <v>48951</v>
      </c>
      <c r="C7272" s="2" t="s">
        <v>6645</v>
      </c>
      <c r="D7272" s="2" t="s">
        <v>1192</v>
      </c>
      <c r="E7272" s="2" t="s">
        <v>48952</v>
      </c>
      <c r="F7272" s="2" t="s">
        <v>48953</v>
      </c>
      <c r="G7272" s="2" t="s">
        <v>1765</v>
      </c>
      <c r="H7272" s="2" t="s">
        <v>48954</v>
      </c>
      <c r="I7272" s="2" t="s">
        <v>48955</v>
      </c>
      <c r="J7272" s="3" t="s">
        <v>48956</v>
      </c>
      <c r="K7272" s="4">
        <v>44422</v>
      </c>
      <c r="L7272" s="3" t="s">
        <v>48957</v>
      </c>
    </row>
    <row r="7273" spans="1:12" x14ac:dyDescent="0.2">
      <c r="A7273" s="1">
        <v>7272</v>
      </c>
      <c r="B7273" s="2" t="s">
        <v>48958</v>
      </c>
      <c r="C7273" s="2" t="s">
        <v>3147</v>
      </c>
      <c r="D7273" s="2" t="s">
        <v>6409</v>
      </c>
      <c r="E7273" s="2" t="s">
        <v>48959</v>
      </c>
      <c r="F7273" s="2" t="s">
        <v>36420</v>
      </c>
      <c r="G7273" s="2" t="s">
        <v>27</v>
      </c>
      <c r="H7273" s="2" t="s">
        <v>48960</v>
      </c>
      <c r="I7273" s="2" t="s">
        <v>48961</v>
      </c>
      <c r="J7273" s="3" t="s">
        <v>48962</v>
      </c>
      <c r="K7273" s="4">
        <v>44280</v>
      </c>
      <c r="L7273" s="3" t="s">
        <v>7472</v>
      </c>
    </row>
    <row r="7274" spans="1:12" x14ac:dyDescent="0.2">
      <c r="A7274" s="1">
        <v>7273</v>
      </c>
      <c r="B7274" s="2" t="s">
        <v>48963</v>
      </c>
      <c r="C7274" s="2" t="s">
        <v>5518</v>
      </c>
      <c r="D7274" s="2" t="s">
        <v>4131</v>
      </c>
      <c r="E7274" s="2" t="s">
        <v>48964</v>
      </c>
      <c r="F7274" s="2" t="s">
        <v>48965</v>
      </c>
      <c r="G7274" s="2" t="s">
        <v>1104</v>
      </c>
      <c r="H7274" s="2" t="s">
        <v>48966</v>
      </c>
      <c r="I7274" s="2" t="s">
        <v>48967</v>
      </c>
      <c r="J7274" s="3" t="s">
        <v>48968</v>
      </c>
      <c r="K7274" s="4">
        <v>43959</v>
      </c>
      <c r="L7274" s="3" t="s">
        <v>48969</v>
      </c>
    </row>
    <row r="7275" spans="1:12" x14ac:dyDescent="0.2">
      <c r="A7275" s="1">
        <v>7274</v>
      </c>
      <c r="B7275" s="2" t="s">
        <v>48970</v>
      </c>
      <c r="C7275" s="2" t="s">
        <v>243</v>
      </c>
      <c r="D7275" s="2" t="s">
        <v>6426</v>
      </c>
      <c r="E7275" s="2" t="s">
        <v>48971</v>
      </c>
      <c r="F7275" s="2" t="s">
        <v>48972</v>
      </c>
      <c r="G7275" s="2" t="s">
        <v>723</v>
      </c>
      <c r="H7275" s="2" t="s">
        <v>48973</v>
      </c>
      <c r="I7275" s="2" t="s">
        <v>48974</v>
      </c>
      <c r="J7275" s="3" t="s">
        <v>48975</v>
      </c>
      <c r="K7275" s="4">
        <v>43970</v>
      </c>
      <c r="L7275" s="3" t="s">
        <v>48976</v>
      </c>
    </row>
    <row r="7276" spans="1:12" x14ac:dyDescent="0.2">
      <c r="A7276" s="1">
        <v>7275</v>
      </c>
      <c r="B7276" s="2" t="s">
        <v>48977</v>
      </c>
      <c r="C7276" s="2" t="s">
        <v>14241</v>
      </c>
      <c r="D7276" s="2" t="s">
        <v>6325</v>
      </c>
      <c r="E7276" s="2" t="s">
        <v>48978</v>
      </c>
      <c r="F7276" s="2" t="s">
        <v>48979</v>
      </c>
      <c r="G7276" s="2" t="s">
        <v>1158</v>
      </c>
      <c r="H7276" s="2" t="s">
        <v>48980</v>
      </c>
      <c r="I7276" s="2" t="s">
        <v>48981</v>
      </c>
      <c r="J7276" s="3" t="s">
        <v>48982</v>
      </c>
      <c r="K7276" s="4">
        <v>44557</v>
      </c>
      <c r="L7276" s="3" t="s">
        <v>48983</v>
      </c>
    </row>
    <row r="7277" spans="1:12" x14ac:dyDescent="0.2">
      <c r="A7277" s="1">
        <v>7276</v>
      </c>
      <c r="B7277" s="2" t="s">
        <v>48984</v>
      </c>
      <c r="C7277" s="2" t="s">
        <v>3708</v>
      </c>
      <c r="D7277" s="2" t="s">
        <v>702</v>
      </c>
      <c r="E7277" s="2" t="s">
        <v>48985</v>
      </c>
      <c r="F7277" s="2" t="s">
        <v>48986</v>
      </c>
      <c r="G7277" s="2" t="s">
        <v>996</v>
      </c>
      <c r="H7277" s="2" t="s">
        <v>48987</v>
      </c>
      <c r="I7277" s="2" t="s">
        <v>48988</v>
      </c>
      <c r="J7277" s="3" t="s">
        <v>48989</v>
      </c>
      <c r="K7277" s="4">
        <v>44161</v>
      </c>
      <c r="L7277" s="3" t="s">
        <v>19568</v>
      </c>
    </row>
    <row r="7278" spans="1:12" x14ac:dyDescent="0.2">
      <c r="A7278" s="1">
        <v>7277</v>
      </c>
      <c r="B7278" s="2" t="s">
        <v>48990</v>
      </c>
      <c r="C7278" s="2" t="s">
        <v>1209</v>
      </c>
      <c r="D7278" s="2" t="s">
        <v>30353</v>
      </c>
      <c r="E7278" s="2" t="s">
        <v>48991</v>
      </c>
      <c r="F7278" s="2" t="s">
        <v>48992</v>
      </c>
      <c r="G7278" s="2" t="s">
        <v>467</v>
      </c>
      <c r="H7278" s="2" t="s">
        <v>48993</v>
      </c>
      <c r="I7278" s="2">
        <v>9163061906</v>
      </c>
      <c r="J7278" s="3" t="s">
        <v>48994</v>
      </c>
      <c r="K7278" s="4">
        <v>43859</v>
      </c>
      <c r="L7278" s="3" t="s">
        <v>48995</v>
      </c>
    </row>
    <row r="7279" spans="1:12" x14ac:dyDescent="0.2">
      <c r="A7279" s="1">
        <v>7278</v>
      </c>
      <c r="B7279" s="2" t="s">
        <v>48996</v>
      </c>
      <c r="C7279" s="2" t="s">
        <v>2624</v>
      </c>
      <c r="D7279" s="2" t="s">
        <v>3692</v>
      </c>
      <c r="E7279" s="2" t="s">
        <v>48997</v>
      </c>
      <c r="F7279" s="2" t="s">
        <v>45819</v>
      </c>
      <c r="G7279" s="2" t="s">
        <v>2653</v>
      </c>
      <c r="H7279" s="2" t="s">
        <v>48998</v>
      </c>
      <c r="I7279" s="2" t="s">
        <v>48999</v>
      </c>
      <c r="J7279" s="3" t="s">
        <v>49000</v>
      </c>
      <c r="K7279" s="4">
        <v>44502</v>
      </c>
      <c r="L7279" s="3" t="s">
        <v>49001</v>
      </c>
    </row>
    <row r="7280" spans="1:12" x14ac:dyDescent="0.2">
      <c r="A7280" s="1">
        <v>7279</v>
      </c>
      <c r="B7280" s="2" t="s">
        <v>49002</v>
      </c>
      <c r="C7280" s="2" t="s">
        <v>12803</v>
      </c>
      <c r="D7280" s="2" t="s">
        <v>44993</v>
      </c>
      <c r="E7280" s="2" t="s">
        <v>49003</v>
      </c>
      <c r="F7280" s="2" t="s">
        <v>49004</v>
      </c>
      <c r="G7280" s="2" t="s">
        <v>2297</v>
      </c>
      <c r="H7280" s="2" t="s">
        <v>49005</v>
      </c>
      <c r="I7280" s="2">
        <f>1-37-599-2381</f>
        <v>-3016</v>
      </c>
      <c r="J7280" s="3" t="s">
        <v>49006</v>
      </c>
      <c r="K7280" s="4">
        <v>44131</v>
      </c>
      <c r="L7280" s="3" t="s">
        <v>49007</v>
      </c>
    </row>
    <row r="7281" spans="1:12" x14ac:dyDescent="0.2">
      <c r="A7281" s="1">
        <v>7280</v>
      </c>
      <c r="B7281" s="2" t="s">
        <v>49008</v>
      </c>
      <c r="C7281" s="2" t="s">
        <v>888</v>
      </c>
      <c r="D7281" s="2" t="s">
        <v>623</v>
      </c>
      <c r="E7281" s="2" t="s">
        <v>49009</v>
      </c>
      <c r="F7281" s="2" t="s">
        <v>49010</v>
      </c>
      <c r="G7281" s="2" t="s">
        <v>6042</v>
      </c>
      <c r="H7281" s="2" t="s">
        <v>49011</v>
      </c>
      <c r="I7281" s="2" t="s">
        <v>49012</v>
      </c>
      <c r="J7281" s="3" t="s">
        <v>49013</v>
      </c>
      <c r="K7281" s="4">
        <v>43877</v>
      </c>
      <c r="L7281" s="3" t="s">
        <v>49014</v>
      </c>
    </row>
    <row r="7282" spans="1:12" x14ac:dyDescent="0.2">
      <c r="A7282" s="1">
        <v>7281</v>
      </c>
      <c r="B7282" s="2" t="s">
        <v>49015</v>
      </c>
      <c r="C7282" s="2" t="s">
        <v>3619</v>
      </c>
      <c r="D7282" s="2" t="s">
        <v>1110</v>
      </c>
      <c r="E7282" s="2" t="s">
        <v>49016</v>
      </c>
      <c r="F7282" s="2" t="s">
        <v>49017</v>
      </c>
      <c r="G7282" s="2" t="s">
        <v>1792</v>
      </c>
      <c r="H7282" s="2" t="s">
        <v>49018</v>
      </c>
      <c r="I7282" s="2">
        <v>9704910038</v>
      </c>
      <c r="J7282" s="3" t="s">
        <v>49019</v>
      </c>
      <c r="K7282" s="4">
        <v>44132</v>
      </c>
      <c r="L7282" s="3" t="s">
        <v>49020</v>
      </c>
    </row>
    <row r="7283" spans="1:12" x14ac:dyDescent="0.2">
      <c r="A7283" s="1">
        <v>7282</v>
      </c>
      <c r="B7283" s="2" t="s">
        <v>49021</v>
      </c>
      <c r="C7283" s="2" t="s">
        <v>982</v>
      </c>
      <c r="D7283" s="2" t="s">
        <v>9010</v>
      </c>
      <c r="E7283" s="2" t="s">
        <v>49022</v>
      </c>
      <c r="F7283" s="2" t="s">
        <v>49023</v>
      </c>
      <c r="G7283" s="2" t="s">
        <v>54</v>
      </c>
      <c r="H7283" s="2" t="s">
        <v>49024</v>
      </c>
      <c r="I7283" s="2" t="s">
        <v>49025</v>
      </c>
      <c r="J7283" s="3" t="s">
        <v>49026</v>
      </c>
      <c r="K7283" s="4">
        <v>44611</v>
      </c>
      <c r="L7283" s="3" t="s">
        <v>49027</v>
      </c>
    </row>
    <row r="7284" spans="1:12" x14ac:dyDescent="0.2">
      <c r="A7284" s="1">
        <v>7283</v>
      </c>
      <c r="B7284" s="2" t="s">
        <v>49028</v>
      </c>
      <c r="C7284" s="2" t="s">
        <v>11545</v>
      </c>
      <c r="D7284" s="2" t="s">
        <v>7715</v>
      </c>
      <c r="E7284" s="2" t="s">
        <v>49029</v>
      </c>
      <c r="F7284" s="2" t="s">
        <v>49030</v>
      </c>
      <c r="G7284" s="2" t="s">
        <v>7850</v>
      </c>
      <c r="H7284" s="2">
        <v>6769347145</v>
      </c>
      <c r="I7284" s="2" t="s">
        <v>49031</v>
      </c>
      <c r="J7284" s="3" t="s">
        <v>49032</v>
      </c>
      <c r="K7284" s="4">
        <v>44472</v>
      </c>
      <c r="L7284" s="3" t="s">
        <v>49033</v>
      </c>
    </row>
    <row r="7285" spans="1:12" x14ac:dyDescent="0.2">
      <c r="A7285" s="1">
        <v>7284</v>
      </c>
      <c r="B7285" s="2" t="s">
        <v>49034</v>
      </c>
      <c r="C7285" s="2" t="s">
        <v>3956</v>
      </c>
      <c r="D7285" s="2" t="s">
        <v>45005</v>
      </c>
      <c r="E7285" s="2" t="s">
        <v>49035</v>
      </c>
      <c r="F7285" s="2" t="s">
        <v>49036</v>
      </c>
      <c r="G7285" s="2" t="s">
        <v>1168</v>
      </c>
      <c r="H7285" s="2" t="s">
        <v>49037</v>
      </c>
      <c r="I7285" s="2" t="s">
        <v>49038</v>
      </c>
      <c r="J7285" s="3" t="s">
        <v>49039</v>
      </c>
      <c r="K7285" s="4">
        <v>43988</v>
      </c>
      <c r="L7285" s="3" t="s">
        <v>49040</v>
      </c>
    </row>
    <row r="7286" spans="1:12" x14ac:dyDescent="0.2">
      <c r="A7286" s="1">
        <v>7285</v>
      </c>
      <c r="B7286" s="2" t="s">
        <v>49041</v>
      </c>
      <c r="C7286" s="2" t="s">
        <v>536</v>
      </c>
      <c r="D7286" s="2" t="s">
        <v>5503</v>
      </c>
      <c r="E7286" s="2" t="s">
        <v>49042</v>
      </c>
      <c r="F7286" s="2" t="s">
        <v>49043</v>
      </c>
      <c r="G7286" s="2" t="s">
        <v>976</v>
      </c>
      <c r="H7286" s="2" t="s">
        <v>49044</v>
      </c>
      <c r="I7286" s="2" t="s">
        <v>49045</v>
      </c>
      <c r="J7286" s="3" t="s">
        <v>49046</v>
      </c>
      <c r="K7286" s="4">
        <v>44214</v>
      </c>
      <c r="L7286" s="3" t="s">
        <v>18607</v>
      </c>
    </row>
    <row r="7287" spans="1:12" x14ac:dyDescent="0.2">
      <c r="A7287" s="1">
        <v>7286</v>
      </c>
      <c r="B7287" s="2" t="s">
        <v>49047</v>
      </c>
      <c r="C7287" s="2" t="s">
        <v>2502</v>
      </c>
      <c r="D7287" s="2" t="s">
        <v>3309</v>
      </c>
      <c r="E7287" s="2" t="s">
        <v>49048</v>
      </c>
      <c r="F7287" s="2" t="s">
        <v>49049</v>
      </c>
      <c r="G7287" s="2" t="s">
        <v>1991</v>
      </c>
      <c r="H7287" s="2" t="s">
        <v>49050</v>
      </c>
      <c r="I7287" s="2" t="s">
        <v>49051</v>
      </c>
      <c r="J7287" s="3" t="s">
        <v>49052</v>
      </c>
      <c r="K7287" s="4">
        <v>44340</v>
      </c>
      <c r="L7287" s="3" t="s">
        <v>49053</v>
      </c>
    </row>
    <row r="7288" spans="1:12" x14ac:dyDescent="0.2">
      <c r="A7288" s="1">
        <v>7287</v>
      </c>
      <c r="B7288" s="2" t="s">
        <v>49054</v>
      </c>
      <c r="C7288" s="2" t="s">
        <v>3220</v>
      </c>
      <c r="D7288" s="2" t="s">
        <v>3309</v>
      </c>
      <c r="E7288" s="2" t="s">
        <v>49055</v>
      </c>
      <c r="F7288" s="2" t="s">
        <v>49056</v>
      </c>
      <c r="G7288" s="2" t="s">
        <v>2403</v>
      </c>
      <c r="H7288" s="2" t="s">
        <v>49057</v>
      </c>
      <c r="I7288" s="2" t="s">
        <v>49058</v>
      </c>
      <c r="J7288" s="3" t="s">
        <v>49059</v>
      </c>
      <c r="K7288" s="4">
        <v>44023</v>
      </c>
      <c r="L7288" s="3" t="s">
        <v>49060</v>
      </c>
    </row>
    <row r="7289" spans="1:12" x14ac:dyDescent="0.2">
      <c r="A7289" s="1">
        <v>7288</v>
      </c>
      <c r="B7289" s="2" t="s">
        <v>49061</v>
      </c>
      <c r="C7289" s="2" t="s">
        <v>15577</v>
      </c>
      <c r="D7289" s="2" t="s">
        <v>26688</v>
      </c>
      <c r="E7289" s="2" t="s">
        <v>49062</v>
      </c>
      <c r="F7289" s="2" t="s">
        <v>49063</v>
      </c>
      <c r="G7289" s="2" t="s">
        <v>1326</v>
      </c>
      <c r="H7289" s="2" t="s">
        <v>49064</v>
      </c>
      <c r="I7289" s="2" t="s">
        <v>49065</v>
      </c>
      <c r="J7289" s="3" t="s">
        <v>49066</v>
      </c>
      <c r="K7289" s="4">
        <v>44685</v>
      </c>
      <c r="L7289" s="3" t="s">
        <v>49067</v>
      </c>
    </row>
    <row r="7290" spans="1:12" x14ac:dyDescent="0.2">
      <c r="A7290" s="1">
        <v>7289</v>
      </c>
      <c r="B7290" s="2" t="s">
        <v>49068</v>
      </c>
      <c r="C7290" s="2" t="s">
        <v>6996</v>
      </c>
      <c r="D7290" s="2" t="s">
        <v>2573</v>
      </c>
      <c r="E7290" s="2" t="s">
        <v>49069</v>
      </c>
      <c r="F7290" s="2" t="s">
        <v>49070</v>
      </c>
      <c r="G7290" s="2" t="s">
        <v>2255</v>
      </c>
      <c r="H7290" s="2" t="s">
        <v>49071</v>
      </c>
      <c r="I7290" s="2" t="s">
        <v>49072</v>
      </c>
      <c r="J7290" s="3" t="s">
        <v>49073</v>
      </c>
      <c r="K7290" s="4">
        <v>43858</v>
      </c>
      <c r="L7290" s="3" t="s">
        <v>49074</v>
      </c>
    </row>
    <row r="7291" spans="1:12" x14ac:dyDescent="0.2">
      <c r="A7291" s="1">
        <v>7290</v>
      </c>
      <c r="B7291" s="2" t="s">
        <v>49075</v>
      </c>
      <c r="C7291" s="2" t="s">
        <v>3020</v>
      </c>
      <c r="D7291" s="2" t="s">
        <v>41</v>
      </c>
      <c r="E7291" s="2" t="s">
        <v>49076</v>
      </c>
      <c r="F7291" s="2" t="s">
        <v>49077</v>
      </c>
      <c r="G7291" s="2" t="s">
        <v>4149</v>
      </c>
      <c r="H7291" s="2" t="s">
        <v>49078</v>
      </c>
      <c r="I7291" s="2" t="s">
        <v>49079</v>
      </c>
      <c r="J7291" s="3" t="s">
        <v>49080</v>
      </c>
      <c r="K7291" s="4">
        <v>43914</v>
      </c>
      <c r="L7291" s="3" t="s">
        <v>49081</v>
      </c>
    </row>
    <row r="7292" spans="1:12" x14ac:dyDescent="0.2">
      <c r="A7292" s="1">
        <v>7291</v>
      </c>
      <c r="B7292" s="2" t="s">
        <v>49082</v>
      </c>
      <c r="C7292" s="2" t="s">
        <v>6246</v>
      </c>
      <c r="D7292" s="2" t="s">
        <v>11539</v>
      </c>
      <c r="E7292" s="2" t="s">
        <v>49083</v>
      </c>
      <c r="F7292" s="2" t="s">
        <v>49084</v>
      </c>
      <c r="G7292" s="2" t="s">
        <v>3524</v>
      </c>
      <c r="H7292" s="2" t="s">
        <v>49085</v>
      </c>
      <c r="I7292" s="2" t="s">
        <v>49086</v>
      </c>
      <c r="J7292" s="3" t="s">
        <v>49087</v>
      </c>
      <c r="K7292" s="4">
        <v>44358</v>
      </c>
      <c r="L7292" s="3" t="s">
        <v>49088</v>
      </c>
    </row>
    <row r="7293" spans="1:12" x14ac:dyDescent="0.2">
      <c r="A7293" s="1">
        <v>7292</v>
      </c>
      <c r="B7293" s="2" t="s">
        <v>49089</v>
      </c>
      <c r="C7293" s="2" t="s">
        <v>4173</v>
      </c>
      <c r="D7293" s="2" t="s">
        <v>2391</v>
      </c>
      <c r="E7293" s="2" t="s">
        <v>49090</v>
      </c>
      <c r="F7293" s="2" t="s">
        <v>49091</v>
      </c>
      <c r="G7293" s="2" t="s">
        <v>1591</v>
      </c>
      <c r="H7293" s="2" t="s">
        <v>49092</v>
      </c>
      <c r="I7293" s="2" t="s">
        <v>49093</v>
      </c>
      <c r="J7293" s="3" t="s">
        <v>49094</v>
      </c>
      <c r="K7293" s="4">
        <v>44545</v>
      </c>
      <c r="L7293" s="3" t="s">
        <v>31657</v>
      </c>
    </row>
    <row r="7294" spans="1:12" x14ac:dyDescent="0.2">
      <c r="A7294" s="1">
        <v>7293</v>
      </c>
      <c r="B7294" s="2" t="s">
        <v>49095</v>
      </c>
      <c r="C7294" s="2" t="s">
        <v>4629</v>
      </c>
      <c r="D7294" s="2" t="s">
        <v>3190</v>
      </c>
      <c r="E7294" s="2" t="s">
        <v>49096</v>
      </c>
      <c r="F7294" s="2" t="s">
        <v>48519</v>
      </c>
      <c r="G7294" s="2" t="s">
        <v>1991</v>
      </c>
      <c r="H7294" s="2" t="s">
        <v>49097</v>
      </c>
      <c r="I7294" s="2" t="s">
        <v>49098</v>
      </c>
      <c r="J7294" s="3" t="s">
        <v>49099</v>
      </c>
      <c r="K7294" s="4">
        <v>44651</v>
      </c>
      <c r="L7294" s="3" t="s">
        <v>49100</v>
      </c>
    </row>
    <row r="7295" spans="1:12" x14ac:dyDescent="0.2">
      <c r="A7295" s="1">
        <v>7294</v>
      </c>
      <c r="B7295" s="2" t="s">
        <v>49101</v>
      </c>
      <c r="C7295" s="2" t="s">
        <v>3854</v>
      </c>
      <c r="D7295" s="2" t="s">
        <v>2555</v>
      </c>
      <c r="E7295" s="2" t="s">
        <v>49102</v>
      </c>
      <c r="F7295" s="2" t="s">
        <v>49103</v>
      </c>
      <c r="G7295" s="2" t="s">
        <v>27</v>
      </c>
      <c r="H7295" s="2" t="s">
        <v>49104</v>
      </c>
      <c r="I7295" s="2" t="s">
        <v>49105</v>
      </c>
      <c r="J7295" s="3" t="s">
        <v>49106</v>
      </c>
      <c r="K7295" s="4">
        <v>44358</v>
      </c>
      <c r="L7295" s="3" t="s">
        <v>49107</v>
      </c>
    </row>
    <row r="7296" spans="1:12" x14ac:dyDescent="0.2">
      <c r="A7296" s="1">
        <v>7295</v>
      </c>
      <c r="B7296" s="2" t="s">
        <v>49108</v>
      </c>
      <c r="C7296" s="2" t="s">
        <v>1938</v>
      </c>
      <c r="D7296" s="2" t="s">
        <v>668</v>
      </c>
      <c r="E7296" s="2" t="s">
        <v>49109</v>
      </c>
      <c r="F7296" s="2" t="s">
        <v>49110</v>
      </c>
      <c r="G7296" s="2" t="s">
        <v>11135</v>
      </c>
      <c r="H7296" s="2" t="s">
        <v>49111</v>
      </c>
      <c r="I7296" s="2">
        <v>9664978777</v>
      </c>
      <c r="J7296" s="3" t="s">
        <v>49112</v>
      </c>
      <c r="K7296" s="4">
        <v>44200</v>
      </c>
      <c r="L7296" s="3" t="s">
        <v>49113</v>
      </c>
    </row>
    <row r="7297" spans="1:12" x14ac:dyDescent="0.2">
      <c r="A7297" s="1">
        <v>7296</v>
      </c>
      <c r="B7297" s="2" t="s">
        <v>49114</v>
      </c>
      <c r="C7297" s="2" t="s">
        <v>7496</v>
      </c>
      <c r="D7297" s="2" t="s">
        <v>4413</v>
      </c>
      <c r="E7297" s="2" t="s">
        <v>49115</v>
      </c>
      <c r="F7297" s="2" t="s">
        <v>49116</v>
      </c>
      <c r="G7297" s="2" t="s">
        <v>108</v>
      </c>
      <c r="H7297" s="2" t="s">
        <v>49117</v>
      </c>
      <c r="I7297" s="2" t="s">
        <v>49118</v>
      </c>
      <c r="J7297" s="3" t="s">
        <v>49119</v>
      </c>
      <c r="K7297" s="4">
        <v>44524</v>
      </c>
      <c r="L7297" s="3" t="s">
        <v>49120</v>
      </c>
    </row>
    <row r="7298" spans="1:12" x14ac:dyDescent="0.2">
      <c r="A7298" s="1">
        <v>7297</v>
      </c>
      <c r="B7298" s="2" t="s">
        <v>49121</v>
      </c>
      <c r="C7298" s="2" t="s">
        <v>5183</v>
      </c>
      <c r="D7298" s="2" t="s">
        <v>623</v>
      </c>
      <c r="E7298" s="2" t="s">
        <v>49122</v>
      </c>
      <c r="F7298" s="2" t="s">
        <v>49123</v>
      </c>
      <c r="G7298" s="2" t="s">
        <v>1148</v>
      </c>
      <c r="H7298" s="2" t="s">
        <v>49124</v>
      </c>
      <c r="I7298" s="2" t="s">
        <v>49125</v>
      </c>
      <c r="J7298" s="3" t="s">
        <v>49126</v>
      </c>
      <c r="K7298" s="4">
        <v>43980</v>
      </c>
      <c r="L7298" s="3" t="s">
        <v>16330</v>
      </c>
    </row>
    <row r="7299" spans="1:12" x14ac:dyDescent="0.2">
      <c r="A7299" s="1">
        <v>7298</v>
      </c>
      <c r="B7299" s="2" t="s">
        <v>49127</v>
      </c>
      <c r="C7299" s="2" t="s">
        <v>3212</v>
      </c>
      <c r="D7299" s="2" t="s">
        <v>1020</v>
      </c>
      <c r="E7299" s="2" t="s">
        <v>49128</v>
      </c>
      <c r="F7299" s="2" t="s">
        <v>49129</v>
      </c>
      <c r="G7299" s="2" t="s">
        <v>530</v>
      </c>
      <c r="H7299" s="2" t="s">
        <v>49130</v>
      </c>
      <c r="I7299" s="2" t="s">
        <v>49131</v>
      </c>
      <c r="J7299" s="3" t="s">
        <v>49132</v>
      </c>
      <c r="K7299" s="4">
        <v>44533</v>
      </c>
      <c r="L7299" s="3" t="s">
        <v>49133</v>
      </c>
    </row>
    <row r="7300" spans="1:12" x14ac:dyDescent="0.2">
      <c r="A7300" s="1">
        <v>7299</v>
      </c>
      <c r="B7300" s="2" t="s">
        <v>49134</v>
      </c>
      <c r="C7300" s="2" t="s">
        <v>2067</v>
      </c>
      <c r="D7300" s="2" t="s">
        <v>4192</v>
      </c>
      <c r="E7300" s="2" t="s">
        <v>49135</v>
      </c>
      <c r="F7300" s="2" t="s">
        <v>49136</v>
      </c>
      <c r="G7300" s="2" t="s">
        <v>1925</v>
      </c>
      <c r="H7300" s="2" t="s">
        <v>49137</v>
      </c>
      <c r="I7300" s="2">
        <f>1-258-720-1056</f>
        <v>-2033</v>
      </c>
      <c r="J7300" s="3" t="s">
        <v>49138</v>
      </c>
      <c r="K7300" s="4">
        <v>44420</v>
      </c>
      <c r="L7300" s="3" t="s">
        <v>49139</v>
      </c>
    </row>
    <row r="7301" spans="1:12" x14ac:dyDescent="0.2">
      <c r="A7301" s="1">
        <v>7300</v>
      </c>
      <c r="B7301" s="2" t="s">
        <v>49140</v>
      </c>
      <c r="C7301" s="2" t="s">
        <v>4946</v>
      </c>
      <c r="D7301" s="2" t="s">
        <v>4985</v>
      </c>
      <c r="E7301" s="2" t="s">
        <v>49141</v>
      </c>
      <c r="F7301" s="2" t="s">
        <v>49142</v>
      </c>
      <c r="G7301" s="2" t="s">
        <v>2015</v>
      </c>
      <c r="H7301" s="2" t="s">
        <v>49143</v>
      </c>
      <c r="I7301" s="2" t="s">
        <v>49144</v>
      </c>
      <c r="J7301" s="3" t="s">
        <v>49145</v>
      </c>
      <c r="K7301" s="4">
        <v>44634</v>
      </c>
      <c r="L7301" s="3" t="s">
        <v>49146</v>
      </c>
    </row>
    <row r="7302" spans="1:12" x14ac:dyDescent="0.2">
      <c r="A7302" s="1">
        <v>7301</v>
      </c>
      <c r="B7302" s="2" t="s">
        <v>49147</v>
      </c>
      <c r="C7302" s="2" t="s">
        <v>8004</v>
      </c>
      <c r="D7302" s="2" t="s">
        <v>10851</v>
      </c>
      <c r="E7302" s="2" t="s">
        <v>45235</v>
      </c>
      <c r="F7302" s="2" t="s">
        <v>31293</v>
      </c>
      <c r="G7302" s="2" t="s">
        <v>457</v>
      </c>
      <c r="H7302" s="2">
        <f>1-709-843-6595</f>
        <v>-8146</v>
      </c>
      <c r="I7302" s="2" t="s">
        <v>49148</v>
      </c>
      <c r="J7302" s="3" t="s">
        <v>49149</v>
      </c>
      <c r="K7302" s="4">
        <v>44318</v>
      </c>
      <c r="L7302" s="3" t="s">
        <v>49150</v>
      </c>
    </row>
    <row r="7303" spans="1:12" x14ac:dyDescent="0.2">
      <c r="A7303" s="1">
        <v>7302</v>
      </c>
      <c r="B7303" s="2" t="s">
        <v>49151</v>
      </c>
      <c r="C7303" s="2" t="s">
        <v>3606</v>
      </c>
      <c r="D7303" s="2" t="s">
        <v>4878</v>
      </c>
      <c r="E7303" s="2" t="s">
        <v>49152</v>
      </c>
      <c r="F7303" s="2" t="s">
        <v>49153</v>
      </c>
      <c r="G7303" s="2" t="s">
        <v>4167</v>
      </c>
      <c r="H7303" s="2">
        <v>2179735748</v>
      </c>
      <c r="I7303" s="2" t="s">
        <v>49154</v>
      </c>
      <c r="J7303" s="3" t="s">
        <v>49155</v>
      </c>
      <c r="K7303" s="4">
        <v>44599</v>
      </c>
      <c r="L7303" s="3" t="s">
        <v>49156</v>
      </c>
    </row>
    <row r="7304" spans="1:12" x14ac:dyDescent="0.2">
      <c r="A7304" s="1">
        <v>7303</v>
      </c>
      <c r="B7304" s="2" t="s">
        <v>49157</v>
      </c>
      <c r="C7304" s="2" t="s">
        <v>4241</v>
      </c>
      <c r="D7304" s="2" t="s">
        <v>8497</v>
      </c>
      <c r="E7304" s="2" t="s">
        <v>49158</v>
      </c>
      <c r="F7304" s="2" t="s">
        <v>49159</v>
      </c>
      <c r="G7304" s="2" t="s">
        <v>117</v>
      </c>
      <c r="H7304" s="2" t="s">
        <v>49160</v>
      </c>
      <c r="I7304" s="2" t="s">
        <v>49161</v>
      </c>
      <c r="J7304" s="3" t="s">
        <v>49162</v>
      </c>
      <c r="K7304" s="4">
        <v>44615</v>
      </c>
      <c r="L7304" s="3" t="s">
        <v>11017</v>
      </c>
    </row>
    <row r="7305" spans="1:12" x14ac:dyDescent="0.2">
      <c r="A7305" s="1">
        <v>7304</v>
      </c>
      <c r="B7305" s="2" t="s">
        <v>49163</v>
      </c>
      <c r="C7305" s="2" t="s">
        <v>1109</v>
      </c>
      <c r="D7305" s="2" t="s">
        <v>289</v>
      </c>
      <c r="E7305" s="2" t="s">
        <v>49164</v>
      </c>
      <c r="F7305" s="2" t="s">
        <v>49165</v>
      </c>
      <c r="G7305" s="2" t="s">
        <v>1925</v>
      </c>
      <c r="H7305" s="2" t="s">
        <v>49166</v>
      </c>
      <c r="I7305" s="2" t="s">
        <v>49167</v>
      </c>
      <c r="J7305" s="3" t="s">
        <v>49168</v>
      </c>
      <c r="K7305" s="4">
        <v>44343</v>
      </c>
      <c r="L7305" s="3" t="s">
        <v>46500</v>
      </c>
    </row>
    <row r="7306" spans="1:12" x14ac:dyDescent="0.2">
      <c r="A7306" s="1">
        <v>7305</v>
      </c>
      <c r="B7306" s="2" t="s">
        <v>49169</v>
      </c>
      <c r="C7306" s="2" t="s">
        <v>861</v>
      </c>
      <c r="D7306" s="2" t="s">
        <v>2058</v>
      </c>
      <c r="E7306" s="2" t="s">
        <v>49170</v>
      </c>
      <c r="F7306" s="2" t="s">
        <v>49171</v>
      </c>
      <c r="G7306" s="2" t="s">
        <v>143</v>
      </c>
      <c r="H7306" s="2" t="s">
        <v>49172</v>
      </c>
      <c r="I7306" s="2" t="s">
        <v>49173</v>
      </c>
      <c r="J7306" s="3" t="s">
        <v>49174</v>
      </c>
      <c r="K7306" s="4">
        <v>43969</v>
      </c>
      <c r="L7306" s="3" t="s">
        <v>49175</v>
      </c>
    </row>
    <row r="7307" spans="1:12" x14ac:dyDescent="0.2">
      <c r="A7307" s="1">
        <v>7306</v>
      </c>
      <c r="B7307" s="2" t="s">
        <v>49176</v>
      </c>
      <c r="C7307" s="2" t="s">
        <v>22755</v>
      </c>
      <c r="D7307" s="2" t="s">
        <v>2314</v>
      </c>
      <c r="E7307" s="2" t="s">
        <v>49177</v>
      </c>
      <c r="F7307" s="2" t="s">
        <v>49178</v>
      </c>
      <c r="G7307" s="2" t="s">
        <v>200</v>
      </c>
      <c r="H7307" s="2" t="s">
        <v>49179</v>
      </c>
      <c r="I7307" s="2" t="s">
        <v>49180</v>
      </c>
      <c r="J7307" s="3" t="s">
        <v>49181</v>
      </c>
      <c r="K7307" s="4">
        <v>44628</v>
      </c>
      <c r="L7307" s="3" t="s">
        <v>49182</v>
      </c>
    </row>
    <row r="7308" spans="1:12" x14ac:dyDescent="0.2">
      <c r="A7308" s="1">
        <v>7307</v>
      </c>
      <c r="B7308" s="2" t="s">
        <v>49183</v>
      </c>
      <c r="C7308" s="2" t="s">
        <v>2323</v>
      </c>
      <c r="D7308" s="2" t="s">
        <v>18031</v>
      </c>
      <c r="E7308" s="2" t="s">
        <v>45869</v>
      </c>
      <c r="F7308" s="2" t="s">
        <v>49184</v>
      </c>
      <c r="G7308" s="2" t="s">
        <v>283</v>
      </c>
      <c r="H7308" s="2">
        <f>1-464-507-8532</f>
        <v>-9502</v>
      </c>
      <c r="I7308" s="2" t="s">
        <v>49185</v>
      </c>
      <c r="J7308" s="3" t="s">
        <v>49186</v>
      </c>
      <c r="K7308" s="4">
        <v>44538</v>
      </c>
      <c r="L7308" s="3" t="s">
        <v>49187</v>
      </c>
    </row>
    <row r="7309" spans="1:12" x14ac:dyDescent="0.2">
      <c r="A7309" s="1">
        <v>7308</v>
      </c>
      <c r="B7309" s="2" t="s">
        <v>49188</v>
      </c>
      <c r="C7309" s="2" t="s">
        <v>4521</v>
      </c>
      <c r="D7309" s="2" t="s">
        <v>1871</v>
      </c>
      <c r="E7309" s="2" t="s">
        <v>49189</v>
      </c>
      <c r="F7309" s="2" t="s">
        <v>49190</v>
      </c>
      <c r="G7309" s="2" t="s">
        <v>1168</v>
      </c>
      <c r="H7309" s="2" t="s">
        <v>49191</v>
      </c>
      <c r="I7309" s="2" t="s">
        <v>49192</v>
      </c>
      <c r="J7309" s="3" t="s">
        <v>49193</v>
      </c>
      <c r="K7309" s="4">
        <v>44236</v>
      </c>
      <c r="L7309" s="3" t="s">
        <v>49194</v>
      </c>
    </row>
    <row r="7310" spans="1:12" x14ac:dyDescent="0.2">
      <c r="A7310" s="1">
        <v>7309</v>
      </c>
      <c r="B7310" s="2" t="s">
        <v>49195</v>
      </c>
      <c r="C7310" s="2" t="s">
        <v>3484</v>
      </c>
      <c r="D7310" s="2" t="s">
        <v>9443</v>
      </c>
      <c r="E7310" s="2" t="s">
        <v>49196</v>
      </c>
      <c r="F7310" s="2" t="s">
        <v>49197</v>
      </c>
      <c r="G7310" s="2" t="s">
        <v>437</v>
      </c>
      <c r="H7310" s="2" t="s">
        <v>49198</v>
      </c>
      <c r="I7310" s="2" t="s">
        <v>49199</v>
      </c>
      <c r="J7310" s="3" t="s">
        <v>49200</v>
      </c>
      <c r="K7310" s="4">
        <v>44684</v>
      </c>
      <c r="L7310" s="3" t="s">
        <v>49201</v>
      </c>
    </row>
    <row r="7311" spans="1:12" x14ac:dyDescent="0.2">
      <c r="A7311" s="1">
        <v>7310</v>
      </c>
      <c r="B7311" s="2" t="s">
        <v>49202</v>
      </c>
      <c r="C7311" s="2" t="s">
        <v>822</v>
      </c>
      <c r="D7311" s="2" t="s">
        <v>1262</v>
      </c>
      <c r="E7311" s="2" t="s">
        <v>49203</v>
      </c>
      <c r="F7311" s="2" t="s">
        <v>49204</v>
      </c>
      <c r="G7311" s="2" t="s">
        <v>2945</v>
      </c>
      <c r="H7311" s="2" t="s">
        <v>49205</v>
      </c>
      <c r="I7311" s="2" t="s">
        <v>49206</v>
      </c>
      <c r="J7311" s="3" t="s">
        <v>49207</v>
      </c>
      <c r="K7311" s="4">
        <v>43974</v>
      </c>
      <c r="L7311" s="3" t="s">
        <v>49208</v>
      </c>
    </row>
    <row r="7312" spans="1:12" x14ac:dyDescent="0.2">
      <c r="A7312" s="1">
        <v>7311</v>
      </c>
      <c r="B7312" s="2" t="s">
        <v>49209</v>
      </c>
      <c r="C7312" s="2" t="s">
        <v>2213</v>
      </c>
      <c r="D7312" s="2" t="s">
        <v>11287</v>
      </c>
      <c r="E7312" s="2" t="s">
        <v>49210</v>
      </c>
      <c r="F7312" s="2" t="s">
        <v>49211</v>
      </c>
      <c r="G7312" s="2" t="s">
        <v>4335</v>
      </c>
      <c r="H7312" s="2" t="s">
        <v>49212</v>
      </c>
      <c r="I7312" s="2" t="s">
        <v>49213</v>
      </c>
      <c r="J7312" s="3" t="s">
        <v>49214</v>
      </c>
      <c r="K7312" s="4">
        <v>44009</v>
      </c>
      <c r="L7312" s="3" t="s">
        <v>49215</v>
      </c>
    </row>
    <row r="7313" spans="1:12" x14ac:dyDescent="0.2">
      <c r="A7313" s="1">
        <v>7312</v>
      </c>
      <c r="B7313" s="2" t="s">
        <v>49216</v>
      </c>
      <c r="C7313" s="2" t="s">
        <v>546</v>
      </c>
      <c r="D7313" s="2" t="s">
        <v>434</v>
      </c>
      <c r="E7313" s="2" t="s">
        <v>49217</v>
      </c>
      <c r="F7313" s="2" t="s">
        <v>49218</v>
      </c>
      <c r="G7313" s="2" t="s">
        <v>796</v>
      </c>
      <c r="H7313" s="2" t="s">
        <v>49219</v>
      </c>
      <c r="I7313" s="2">
        <v>139886462</v>
      </c>
      <c r="J7313" s="3" t="s">
        <v>49220</v>
      </c>
      <c r="K7313" s="4">
        <v>44441</v>
      </c>
      <c r="L7313" s="3" t="s">
        <v>49221</v>
      </c>
    </row>
    <row r="7314" spans="1:12" x14ac:dyDescent="0.2">
      <c r="A7314" s="1">
        <v>7313</v>
      </c>
      <c r="B7314" s="2" t="s">
        <v>49222</v>
      </c>
      <c r="C7314" s="2" t="s">
        <v>5415</v>
      </c>
      <c r="D7314" s="2" t="s">
        <v>1288</v>
      </c>
      <c r="E7314" s="2" t="s">
        <v>49223</v>
      </c>
      <c r="F7314" s="2" t="s">
        <v>49224</v>
      </c>
      <c r="G7314" s="2" t="s">
        <v>760</v>
      </c>
      <c r="H7314" s="2" t="s">
        <v>49225</v>
      </c>
      <c r="I7314" s="2">
        <v>382115577</v>
      </c>
      <c r="J7314" s="3" t="s">
        <v>49226</v>
      </c>
      <c r="K7314" s="4">
        <v>44424</v>
      </c>
      <c r="L7314" s="3" t="s">
        <v>49227</v>
      </c>
    </row>
    <row r="7315" spans="1:12" x14ac:dyDescent="0.2">
      <c r="A7315" s="1">
        <v>7314</v>
      </c>
      <c r="B7315" s="2" t="s">
        <v>49228</v>
      </c>
      <c r="C7315" s="2" t="s">
        <v>8943</v>
      </c>
      <c r="D7315" s="2" t="s">
        <v>2573</v>
      </c>
      <c r="E7315" s="2" t="s">
        <v>49229</v>
      </c>
      <c r="F7315" s="2" t="s">
        <v>36947</v>
      </c>
      <c r="G7315" s="2" t="s">
        <v>4042</v>
      </c>
      <c r="H7315" s="2" t="s">
        <v>49230</v>
      </c>
      <c r="I7315" s="2">
        <f>1-9-89-353</f>
        <v>-450</v>
      </c>
      <c r="J7315" s="3" t="s">
        <v>49231</v>
      </c>
      <c r="K7315" s="4">
        <v>44568</v>
      </c>
      <c r="L7315" s="3" t="s">
        <v>49232</v>
      </c>
    </row>
    <row r="7316" spans="1:12" x14ac:dyDescent="0.2">
      <c r="A7316" s="1">
        <v>7315</v>
      </c>
      <c r="B7316" s="2" t="s">
        <v>49233</v>
      </c>
      <c r="C7316" s="2" t="s">
        <v>3505</v>
      </c>
      <c r="D7316" s="2" t="s">
        <v>79</v>
      </c>
      <c r="E7316" s="2" t="s">
        <v>49234</v>
      </c>
      <c r="F7316" s="2" t="s">
        <v>49235</v>
      </c>
      <c r="G7316" s="2" t="s">
        <v>3015</v>
      </c>
      <c r="H7316" s="2" t="s">
        <v>49236</v>
      </c>
      <c r="I7316" s="2" t="s">
        <v>49237</v>
      </c>
      <c r="J7316" s="3" t="s">
        <v>49238</v>
      </c>
      <c r="K7316" s="4">
        <v>44116</v>
      </c>
      <c r="L7316" s="3" t="s">
        <v>4652</v>
      </c>
    </row>
    <row r="7317" spans="1:12" x14ac:dyDescent="0.2">
      <c r="A7317" s="1">
        <v>7316</v>
      </c>
      <c r="B7317" s="2" t="s">
        <v>49239</v>
      </c>
      <c r="C7317" s="2" t="s">
        <v>16712</v>
      </c>
      <c r="D7317" s="2" t="s">
        <v>2659</v>
      </c>
      <c r="E7317" s="2" t="s">
        <v>37181</v>
      </c>
      <c r="F7317" s="2" t="s">
        <v>33780</v>
      </c>
      <c r="G7317" s="2" t="s">
        <v>1730</v>
      </c>
      <c r="H7317" s="2" t="s">
        <v>49240</v>
      </c>
      <c r="I7317" s="2" t="s">
        <v>49241</v>
      </c>
      <c r="J7317" s="3" t="s">
        <v>49242</v>
      </c>
      <c r="K7317" s="4">
        <v>44236</v>
      </c>
      <c r="L7317" s="3" t="s">
        <v>49243</v>
      </c>
    </row>
    <row r="7318" spans="1:12" x14ac:dyDescent="0.2">
      <c r="A7318" s="1">
        <v>7317</v>
      </c>
      <c r="B7318" s="2" t="s">
        <v>49244</v>
      </c>
      <c r="C7318" s="2" t="s">
        <v>2086</v>
      </c>
      <c r="D7318" s="2" t="s">
        <v>11385</v>
      </c>
      <c r="E7318" s="2" t="s">
        <v>49245</v>
      </c>
      <c r="F7318" s="2" t="s">
        <v>49246</v>
      </c>
      <c r="G7318" s="2" t="s">
        <v>986</v>
      </c>
      <c r="H7318" s="2" t="s">
        <v>49247</v>
      </c>
      <c r="I7318" s="2" t="s">
        <v>49248</v>
      </c>
      <c r="J7318" s="3" t="s">
        <v>49249</v>
      </c>
      <c r="K7318" s="4">
        <v>44024</v>
      </c>
      <c r="L7318" s="3" t="s">
        <v>49250</v>
      </c>
    </row>
    <row r="7319" spans="1:12" x14ac:dyDescent="0.2">
      <c r="A7319" s="1">
        <v>7318</v>
      </c>
      <c r="B7319" s="2" t="s">
        <v>49251</v>
      </c>
      <c r="C7319" s="2" t="s">
        <v>6827</v>
      </c>
      <c r="D7319" s="2" t="s">
        <v>2841</v>
      </c>
      <c r="E7319" s="2" t="s">
        <v>49252</v>
      </c>
      <c r="F7319" s="2" t="s">
        <v>16821</v>
      </c>
      <c r="G7319" s="2" t="s">
        <v>293</v>
      </c>
      <c r="H7319" s="2" t="s">
        <v>49253</v>
      </c>
      <c r="I7319" s="2" t="s">
        <v>49254</v>
      </c>
      <c r="J7319" s="3" t="s">
        <v>49255</v>
      </c>
      <c r="K7319" s="4">
        <v>43877</v>
      </c>
      <c r="L7319" s="3" t="s">
        <v>48390</v>
      </c>
    </row>
    <row r="7320" spans="1:12" x14ac:dyDescent="0.2">
      <c r="A7320" s="1">
        <v>7319</v>
      </c>
      <c r="B7320" s="2" t="s">
        <v>49256</v>
      </c>
      <c r="C7320" s="2" t="s">
        <v>3410</v>
      </c>
      <c r="D7320" s="2" t="s">
        <v>4687</v>
      </c>
      <c r="E7320" s="2" t="s">
        <v>49257</v>
      </c>
      <c r="F7320" s="2" t="s">
        <v>49258</v>
      </c>
      <c r="G7320" s="2" t="s">
        <v>419</v>
      </c>
      <c r="H7320" s="2" t="s">
        <v>49259</v>
      </c>
      <c r="I7320" s="2" t="s">
        <v>49260</v>
      </c>
      <c r="J7320" s="3" t="s">
        <v>49261</v>
      </c>
      <c r="K7320" s="4">
        <v>44270</v>
      </c>
      <c r="L7320" s="3" t="s">
        <v>49262</v>
      </c>
    </row>
    <row r="7321" spans="1:12" x14ac:dyDescent="0.2">
      <c r="A7321" s="1">
        <v>7320</v>
      </c>
      <c r="B7321" s="2" t="s">
        <v>49263</v>
      </c>
      <c r="C7321" s="2" t="s">
        <v>8670</v>
      </c>
      <c r="D7321" s="2" t="s">
        <v>1772</v>
      </c>
      <c r="E7321" s="2" t="s">
        <v>49264</v>
      </c>
      <c r="F7321" s="2" t="s">
        <v>14951</v>
      </c>
      <c r="G7321" s="2" t="s">
        <v>1005</v>
      </c>
      <c r="H7321" s="2" t="s">
        <v>49265</v>
      </c>
      <c r="I7321" s="2" t="s">
        <v>49266</v>
      </c>
      <c r="J7321" s="3" t="s">
        <v>49267</v>
      </c>
      <c r="K7321" s="4">
        <v>43857</v>
      </c>
      <c r="L7321" s="3" t="s">
        <v>42443</v>
      </c>
    </row>
    <row r="7322" spans="1:12" x14ac:dyDescent="0.2">
      <c r="A7322" s="1">
        <v>7321</v>
      </c>
      <c r="B7322" s="2" t="s">
        <v>49268</v>
      </c>
      <c r="C7322" s="2" t="s">
        <v>2511</v>
      </c>
      <c r="D7322" s="2" t="s">
        <v>3893</v>
      </c>
      <c r="E7322" s="2" t="s">
        <v>49269</v>
      </c>
      <c r="F7322" s="2" t="s">
        <v>49270</v>
      </c>
      <c r="G7322" s="2" t="s">
        <v>2963</v>
      </c>
      <c r="H7322" s="2" t="s">
        <v>49271</v>
      </c>
      <c r="I7322" s="2">
        <v>8462917376</v>
      </c>
      <c r="J7322" s="3" t="s">
        <v>49272</v>
      </c>
      <c r="K7322" s="4">
        <v>44395</v>
      </c>
      <c r="L7322" s="3" t="s">
        <v>49273</v>
      </c>
    </row>
    <row r="7323" spans="1:12" x14ac:dyDescent="0.2">
      <c r="A7323" s="1">
        <v>7322</v>
      </c>
      <c r="B7323" s="2" t="s">
        <v>49274</v>
      </c>
      <c r="C7323" s="2" t="s">
        <v>4145</v>
      </c>
      <c r="D7323" s="2" t="s">
        <v>6577</v>
      </c>
      <c r="E7323" s="2" t="s">
        <v>49275</v>
      </c>
      <c r="F7323" s="2" t="s">
        <v>36173</v>
      </c>
      <c r="G7323" s="2" t="s">
        <v>1148</v>
      </c>
      <c r="H7323" s="2" t="s">
        <v>49276</v>
      </c>
      <c r="I7323" s="2" t="s">
        <v>49277</v>
      </c>
      <c r="J7323" s="3" t="s">
        <v>49278</v>
      </c>
      <c r="K7323" s="4">
        <v>43880</v>
      </c>
      <c r="L7323" s="3" t="s">
        <v>29853</v>
      </c>
    </row>
    <row r="7324" spans="1:12" x14ac:dyDescent="0.2">
      <c r="A7324" s="1">
        <v>7323</v>
      </c>
      <c r="B7324" s="2" t="s">
        <v>49279</v>
      </c>
      <c r="C7324" s="2" t="s">
        <v>15257</v>
      </c>
      <c r="D7324" s="2" t="s">
        <v>11546</v>
      </c>
      <c r="E7324" s="2" t="s">
        <v>49280</v>
      </c>
      <c r="F7324" s="2" t="s">
        <v>49281</v>
      </c>
      <c r="G7324" s="2" t="s">
        <v>948</v>
      </c>
      <c r="H7324" s="2" t="s">
        <v>49282</v>
      </c>
      <c r="I7324" s="2" t="s">
        <v>49283</v>
      </c>
      <c r="J7324" s="3" t="s">
        <v>49284</v>
      </c>
      <c r="K7324" s="4">
        <v>44020</v>
      </c>
      <c r="L7324" s="3" t="s">
        <v>25980</v>
      </c>
    </row>
    <row r="7325" spans="1:12" x14ac:dyDescent="0.2">
      <c r="A7325" s="1">
        <v>7324</v>
      </c>
      <c r="B7325" s="2" t="s">
        <v>49285</v>
      </c>
      <c r="C7325" s="2" t="s">
        <v>383</v>
      </c>
      <c r="D7325" s="2" t="s">
        <v>2942</v>
      </c>
      <c r="E7325" s="2" t="s">
        <v>49286</v>
      </c>
      <c r="F7325" s="2" t="s">
        <v>49287</v>
      </c>
      <c r="G7325" s="2" t="s">
        <v>901</v>
      </c>
      <c r="H7325" s="2" t="s">
        <v>49288</v>
      </c>
      <c r="I7325" s="2">
        <v>4128388068</v>
      </c>
      <c r="J7325" s="3" t="s">
        <v>49289</v>
      </c>
      <c r="K7325" s="4">
        <v>44591</v>
      </c>
      <c r="L7325" s="3" t="s">
        <v>49290</v>
      </c>
    </row>
    <row r="7326" spans="1:12" x14ac:dyDescent="0.2">
      <c r="A7326" s="1">
        <v>7325</v>
      </c>
      <c r="B7326" s="2" t="s">
        <v>49291</v>
      </c>
      <c r="C7326" s="2" t="s">
        <v>1313</v>
      </c>
      <c r="D7326" s="2" t="s">
        <v>20827</v>
      </c>
      <c r="E7326" s="2" t="s">
        <v>49292</v>
      </c>
      <c r="F7326" s="2" t="s">
        <v>37465</v>
      </c>
      <c r="G7326" s="2" t="s">
        <v>2945</v>
      </c>
      <c r="H7326" s="2" t="s">
        <v>49293</v>
      </c>
      <c r="I7326" s="2" t="s">
        <v>49294</v>
      </c>
      <c r="J7326" s="3" t="s">
        <v>49295</v>
      </c>
      <c r="K7326" s="4">
        <v>44124</v>
      </c>
      <c r="L7326" s="3" t="s">
        <v>49296</v>
      </c>
    </row>
    <row r="7327" spans="1:12" x14ac:dyDescent="0.2">
      <c r="A7327" s="1">
        <v>7326</v>
      </c>
      <c r="B7327" s="2" t="s">
        <v>49297</v>
      </c>
      <c r="C7327" s="2" t="s">
        <v>32</v>
      </c>
      <c r="D7327" s="2" t="s">
        <v>1101</v>
      </c>
      <c r="E7327" s="2" t="s">
        <v>18207</v>
      </c>
      <c r="F7327" s="2" t="s">
        <v>40519</v>
      </c>
      <c r="G7327" s="2" t="s">
        <v>1023</v>
      </c>
      <c r="H7327" s="2" t="s">
        <v>49298</v>
      </c>
      <c r="I7327" s="2" t="s">
        <v>49299</v>
      </c>
      <c r="J7327" s="3" t="s">
        <v>49300</v>
      </c>
      <c r="K7327" s="4">
        <v>43993</v>
      </c>
      <c r="L7327" s="3" t="s">
        <v>49301</v>
      </c>
    </row>
    <row r="7328" spans="1:12" x14ac:dyDescent="0.2">
      <c r="A7328" s="1">
        <v>7327</v>
      </c>
      <c r="B7328" s="2" t="s">
        <v>49302</v>
      </c>
      <c r="C7328" s="2" t="s">
        <v>3052</v>
      </c>
      <c r="D7328" s="2" t="s">
        <v>3700</v>
      </c>
      <c r="E7328" s="2" t="s">
        <v>49303</v>
      </c>
      <c r="F7328" s="2" t="s">
        <v>49304</v>
      </c>
      <c r="G7328" s="2" t="s">
        <v>2080</v>
      </c>
      <c r="H7328" s="2">
        <v>2571569384</v>
      </c>
      <c r="I7328" s="2" t="s">
        <v>49305</v>
      </c>
      <c r="J7328" s="3" t="s">
        <v>49306</v>
      </c>
      <c r="K7328" s="4">
        <v>44513</v>
      </c>
      <c r="L7328" s="3" t="s">
        <v>49307</v>
      </c>
    </row>
    <row r="7329" spans="1:12" x14ac:dyDescent="0.2">
      <c r="A7329" s="1">
        <v>7328</v>
      </c>
      <c r="B7329" s="2" t="s">
        <v>49308</v>
      </c>
      <c r="C7329" s="2" t="s">
        <v>1661</v>
      </c>
      <c r="D7329" s="2" t="s">
        <v>5357</v>
      </c>
      <c r="E7329" s="2" t="s">
        <v>49309</v>
      </c>
      <c r="F7329" s="2" t="s">
        <v>49310</v>
      </c>
      <c r="G7329" s="2" t="s">
        <v>3832</v>
      </c>
      <c r="H7329" s="2">
        <f>1-472-29-6569</f>
        <v>-7069</v>
      </c>
      <c r="I7329" s="2" t="s">
        <v>49311</v>
      </c>
      <c r="J7329" s="3" t="s">
        <v>49312</v>
      </c>
      <c r="K7329" s="4">
        <v>44435</v>
      </c>
      <c r="L7329" s="3" t="s">
        <v>49313</v>
      </c>
    </row>
    <row r="7330" spans="1:12" x14ac:dyDescent="0.2">
      <c r="A7330" s="1">
        <v>7329</v>
      </c>
      <c r="B7330" s="2" t="s">
        <v>49314</v>
      </c>
      <c r="C7330" s="2" t="s">
        <v>1735</v>
      </c>
      <c r="D7330" s="2" t="s">
        <v>1572</v>
      </c>
      <c r="E7330" s="2" t="s">
        <v>49315</v>
      </c>
      <c r="F7330" s="2" t="s">
        <v>49316</v>
      </c>
      <c r="G7330" s="2" t="s">
        <v>589</v>
      </c>
      <c r="H7330" s="2" t="s">
        <v>49317</v>
      </c>
      <c r="I7330" s="2" t="s">
        <v>49318</v>
      </c>
      <c r="J7330" s="3" t="s">
        <v>49319</v>
      </c>
      <c r="K7330" s="4">
        <v>43973</v>
      </c>
      <c r="L7330" s="3" t="s">
        <v>49320</v>
      </c>
    </row>
    <row r="7331" spans="1:12" x14ac:dyDescent="0.2">
      <c r="A7331" s="1">
        <v>7330</v>
      </c>
      <c r="B7331" s="2" t="s">
        <v>49321</v>
      </c>
      <c r="C7331" s="2" t="s">
        <v>3068</v>
      </c>
      <c r="D7331" s="2" t="s">
        <v>1434</v>
      </c>
      <c r="E7331" s="2" t="s">
        <v>49322</v>
      </c>
      <c r="F7331" s="2" t="s">
        <v>49323</v>
      </c>
      <c r="G7331" s="2" t="s">
        <v>476</v>
      </c>
      <c r="H7331" s="2" t="s">
        <v>49324</v>
      </c>
      <c r="I7331" s="2" t="s">
        <v>49325</v>
      </c>
      <c r="J7331" s="3" t="s">
        <v>49326</v>
      </c>
      <c r="K7331" s="4">
        <v>44420</v>
      </c>
      <c r="L7331" s="3" t="s">
        <v>30845</v>
      </c>
    </row>
    <row r="7332" spans="1:12" x14ac:dyDescent="0.2">
      <c r="A7332" s="1">
        <v>7331</v>
      </c>
      <c r="B7332" s="2" t="s">
        <v>49327</v>
      </c>
      <c r="C7332" s="2" t="s">
        <v>2563</v>
      </c>
      <c r="D7332" s="2" t="s">
        <v>6698</v>
      </c>
      <c r="E7332" s="2" t="s">
        <v>49328</v>
      </c>
      <c r="F7332" s="2" t="s">
        <v>49329</v>
      </c>
      <c r="G7332" s="2" t="s">
        <v>1429</v>
      </c>
      <c r="H7332" s="2" t="s">
        <v>49330</v>
      </c>
      <c r="I7332" s="2" t="s">
        <v>49331</v>
      </c>
      <c r="J7332" s="3" t="s">
        <v>49332</v>
      </c>
      <c r="K7332" s="4">
        <v>44547</v>
      </c>
      <c r="L7332" s="3" t="s">
        <v>49333</v>
      </c>
    </row>
    <row r="7333" spans="1:12" x14ac:dyDescent="0.2">
      <c r="A7333" s="1">
        <v>7332</v>
      </c>
      <c r="B7333" s="2" t="s">
        <v>49334</v>
      </c>
      <c r="C7333" s="2" t="s">
        <v>4629</v>
      </c>
      <c r="D7333" s="2" t="s">
        <v>416</v>
      </c>
      <c r="E7333" s="2" t="s">
        <v>49335</v>
      </c>
      <c r="F7333" s="2" t="s">
        <v>49336</v>
      </c>
      <c r="G7333" s="2" t="s">
        <v>976</v>
      </c>
      <c r="H7333" s="2" t="s">
        <v>49337</v>
      </c>
      <c r="I7333" s="2">
        <v>4903074483</v>
      </c>
      <c r="J7333" s="3" t="s">
        <v>49338</v>
      </c>
      <c r="K7333" s="4">
        <v>43912</v>
      </c>
      <c r="L7333" s="3" t="s">
        <v>49339</v>
      </c>
    </row>
    <row r="7334" spans="1:12" x14ac:dyDescent="0.2">
      <c r="A7334" s="1">
        <v>7333</v>
      </c>
      <c r="B7334" s="2" t="s">
        <v>49340</v>
      </c>
      <c r="C7334" s="2" t="s">
        <v>8943</v>
      </c>
      <c r="D7334" s="2" t="s">
        <v>11908</v>
      </c>
      <c r="E7334" s="2" t="s">
        <v>49341</v>
      </c>
      <c r="F7334" s="2" t="s">
        <v>32640</v>
      </c>
      <c r="G7334" s="2" t="s">
        <v>1058</v>
      </c>
      <c r="H7334" s="2" t="s">
        <v>49342</v>
      </c>
      <c r="I7334" s="2" t="s">
        <v>49343</v>
      </c>
      <c r="J7334" s="3" t="s">
        <v>49344</v>
      </c>
      <c r="K7334" s="4">
        <v>44710</v>
      </c>
      <c r="L7334" s="3" t="s">
        <v>15589</v>
      </c>
    </row>
    <row r="7335" spans="1:12" x14ac:dyDescent="0.2">
      <c r="A7335" s="1">
        <v>7334</v>
      </c>
      <c r="B7335" s="2" t="s">
        <v>49345</v>
      </c>
      <c r="C7335" s="2" t="s">
        <v>3814</v>
      </c>
      <c r="D7335" s="2" t="s">
        <v>1353</v>
      </c>
      <c r="E7335" s="2" t="s">
        <v>49346</v>
      </c>
      <c r="F7335" s="2" t="s">
        <v>49347</v>
      </c>
      <c r="G7335" s="2" t="s">
        <v>938</v>
      </c>
      <c r="H7335" s="2" t="s">
        <v>49348</v>
      </c>
      <c r="I7335" s="2" t="s">
        <v>49349</v>
      </c>
      <c r="J7335" s="3" t="s">
        <v>49350</v>
      </c>
      <c r="K7335" s="4">
        <v>44578</v>
      </c>
      <c r="L7335" s="3" t="s">
        <v>13631</v>
      </c>
    </row>
    <row r="7336" spans="1:12" x14ac:dyDescent="0.2">
      <c r="A7336" s="1">
        <v>7335</v>
      </c>
      <c r="B7336" s="2" t="s">
        <v>49351</v>
      </c>
      <c r="C7336" s="2" t="s">
        <v>3789</v>
      </c>
      <c r="D7336" s="2" t="s">
        <v>13835</v>
      </c>
      <c r="E7336" s="2" t="s">
        <v>49352</v>
      </c>
      <c r="F7336" s="2" t="s">
        <v>49353</v>
      </c>
      <c r="G7336" s="2" t="s">
        <v>369</v>
      </c>
      <c r="H7336" s="2">
        <f>1-395-15-463</f>
        <v>-872</v>
      </c>
      <c r="I7336" s="2" t="s">
        <v>49354</v>
      </c>
      <c r="J7336" s="3" t="s">
        <v>49355</v>
      </c>
      <c r="K7336" s="4">
        <v>44211</v>
      </c>
      <c r="L7336" s="3" t="s">
        <v>49356</v>
      </c>
    </row>
    <row r="7337" spans="1:12" x14ac:dyDescent="0.2">
      <c r="A7337" s="1">
        <v>7336</v>
      </c>
      <c r="B7337" s="2" t="s">
        <v>49357</v>
      </c>
      <c r="C7337" s="2" t="s">
        <v>12803</v>
      </c>
      <c r="D7337" s="2" t="s">
        <v>7952</v>
      </c>
      <c r="E7337" s="2" t="s">
        <v>36874</v>
      </c>
      <c r="F7337" s="2" t="s">
        <v>49358</v>
      </c>
      <c r="G7337" s="2" t="s">
        <v>1213</v>
      </c>
      <c r="H7337" s="2" t="s">
        <v>49359</v>
      </c>
      <c r="I7337" s="2" t="s">
        <v>49360</v>
      </c>
      <c r="J7337" s="3" t="s">
        <v>49361</v>
      </c>
      <c r="K7337" s="4">
        <v>44540</v>
      </c>
      <c r="L7337" s="3" t="s">
        <v>49362</v>
      </c>
    </row>
    <row r="7338" spans="1:12" x14ac:dyDescent="0.2">
      <c r="A7338" s="1">
        <v>7337</v>
      </c>
      <c r="B7338" s="2" t="s">
        <v>49363</v>
      </c>
      <c r="C7338" s="2" t="s">
        <v>1332</v>
      </c>
      <c r="D7338" s="2" t="s">
        <v>10408</v>
      </c>
      <c r="E7338" s="2" t="s">
        <v>49364</v>
      </c>
      <c r="F7338" s="2" t="s">
        <v>49365</v>
      </c>
      <c r="G7338" s="2" t="s">
        <v>1195</v>
      </c>
      <c r="H7338" s="2">
        <v>9130386707</v>
      </c>
      <c r="I7338" s="2" t="s">
        <v>49366</v>
      </c>
      <c r="J7338" s="3" t="s">
        <v>49367</v>
      </c>
      <c r="K7338" s="4">
        <v>44708</v>
      </c>
      <c r="L7338" s="3" t="s">
        <v>49368</v>
      </c>
    </row>
    <row r="7339" spans="1:12" x14ac:dyDescent="0.2">
      <c r="A7339" s="1">
        <v>7338</v>
      </c>
      <c r="B7339" s="2" t="s">
        <v>49369</v>
      </c>
      <c r="C7339" s="2" t="s">
        <v>3148</v>
      </c>
      <c r="D7339" s="2" t="s">
        <v>4174</v>
      </c>
      <c r="E7339" s="2" t="s">
        <v>49370</v>
      </c>
      <c r="F7339" s="2" t="s">
        <v>49371</v>
      </c>
      <c r="G7339" s="2" t="s">
        <v>2182</v>
      </c>
      <c r="H7339" s="2" t="s">
        <v>49372</v>
      </c>
      <c r="I7339" s="2" t="s">
        <v>49373</v>
      </c>
      <c r="J7339" s="3" t="s">
        <v>49374</v>
      </c>
      <c r="K7339" s="4">
        <v>44330</v>
      </c>
      <c r="L7339" s="3" t="s">
        <v>3195</v>
      </c>
    </row>
    <row r="7340" spans="1:12" x14ac:dyDescent="0.2">
      <c r="A7340" s="1">
        <v>7339</v>
      </c>
      <c r="B7340" s="2" t="s">
        <v>49375</v>
      </c>
      <c r="C7340" s="2" t="s">
        <v>1109</v>
      </c>
      <c r="D7340" s="2" t="s">
        <v>85</v>
      </c>
      <c r="E7340" s="2" t="s">
        <v>49376</v>
      </c>
      <c r="F7340" s="2" t="s">
        <v>49377</v>
      </c>
      <c r="G7340" s="2" t="s">
        <v>1864</v>
      </c>
      <c r="H7340" s="2" t="s">
        <v>49378</v>
      </c>
      <c r="I7340" s="2" t="s">
        <v>49379</v>
      </c>
      <c r="J7340" s="3" t="s">
        <v>49380</v>
      </c>
      <c r="K7340" s="4">
        <v>43864</v>
      </c>
      <c r="L7340" s="3" t="s">
        <v>49381</v>
      </c>
    </row>
    <row r="7341" spans="1:12" x14ac:dyDescent="0.2">
      <c r="A7341" s="1">
        <v>7340</v>
      </c>
      <c r="B7341" s="2" t="s">
        <v>49382</v>
      </c>
      <c r="C7341" s="2" t="s">
        <v>11850</v>
      </c>
      <c r="D7341" s="2" t="s">
        <v>5192</v>
      </c>
      <c r="E7341" s="2" t="s">
        <v>49383</v>
      </c>
      <c r="F7341" s="2" t="s">
        <v>49384</v>
      </c>
      <c r="G7341" s="2" t="s">
        <v>1326</v>
      </c>
      <c r="H7341" s="2" t="s">
        <v>49385</v>
      </c>
      <c r="I7341" s="2" t="s">
        <v>49386</v>
      </c>
      <c r="J7341" s="3" t="s">
        <v>49387</v>
      </c>
      <c r="K7341" s="4">
        <v>44477</v>
      </c>
      <c r="L7341" s="3" t="s">
        <v>49388</v>
      </c>
    </row>
    <row r="7342" spans="1:12" x14ac:dyDescent="0.2">
      <c r="A7342" s="1">
        <v>7341</v>
      </c>
      <c r="B7342" s="2" t="s">
        <v>49389</v>
      </c>
      <c r="C7342" s="2" t="s">
        <v>5608</v>
      </c>
      <c r="D7342" s="2" t="s">
        <v>1109</v>
      </c>
      <c r="E7342" s="2" t="s">
        <v>49390</v>
      </c>
      <c r="F7342" s="2" t="s">
        <v>49391</v>
      </c>
      <c r="G7342" s="2" t="s">
        <v>6640</v>
      </c>
      <c r="H7342" s="2">
        <f>1-0-460-703</f>
        <v>-1162</v>
      </c>
      <c r="I7342" s="2" t="s">
        <v>49392</v>
      </c>
      <c r="J7342" s="3" t="s">
        <v>49393</v>
      </c>
      <c r="K7342" s="4">
        <v>43869</v>
      </c>
      <c r="L7342" s="3" t="s">
        <v>49394</v>
      </c>
    </row>
    <row r="7343" spans="1:12" x14ac:dyDescent="0.2">
      <c r="A7343" s="1">
        <v>7342</v>
      </c>
      <c r="B7343" s="2" t="s">
        <v>49395</v>
      </c>
      <c r="C7343" s="2" t="s">
        <v>3557</v>
      </c>
      <c r="D7343" s="2" t="s">
        <v>767</v>
      </c>
      <c r="E7343" s="2" t="s">
        <v>49396</v>
      </c>
      <c r="F7343" s="2" t="s">
        <v>49397</v>
      </c>
      <c r="G7343" s="2" t="s">
        <v>153</v>
      </c>
      <c r="H7343" s="2" t="s">
        <v>49398</v>
      </c>
      <c r="I7343" s="2" t="s">
        <v>49399</v>
      </c>
      <c r="J7343" s="3" t="s">
        <v>49400</v>
      </c>
      <c r="K7343" s="4">
        <v>44362</v>
      </c>
      <c r="L7343" s="3" t="s">
        <v>45543</v>
      </c>
    </row>
    <row r="7344" spans="1:12" x14ac:dyDescent="0.2">
      <c r="A7344" s="1">
        <v>7343</v>
      </c>
      <c r="B7344" s="2" t="s">
        <v>49401</v>
      </c>
      <c r="C7344" s="2" t="s">
        <v>6996</v>
      </c>
      <c r="D7344" s="2" t="s">
        <v>527</v>
      </c>
      <c r="E7344" s="2" t="s">
        <v>49402</v>
      </c>
      <c r="F7344" s="2" t="s">
        <v>49403</v>
      </c>
      <c r="G7344" s="2" t="s">
        <v>3116</v>
      </c>
      <c r="H7344" s="2" t="s">
        <v>49404</v>
      </c>
      <c r="I7344" s="2" t="s">
        <v>49405</v>
      </c>
      <c r="J7344" s="3" t="s">
        <v>49406</v>
      </c>
      <c r="K7344" s="4">
        <v>44036</v>
      </c>
      <c r="L7344" s="3" t="s">
        <v>49407</v>
      </c>
    </row>
    <row r="7345" spans="1:12" x14ac:dyDescent="0.2">
      <c r="A7345" s="1">
        <v>7344</v>
      </c>
      <c r="B7345" s="2" t="s">
        <v>49408</v>
      </c>
      <c r="C7345" s="2" t="s">
        <v>6844</v>
      </c>
      <c r="D7345" s="2" t="s">
        <v>12905</v>
      </c>
      <c r="E7345" s="2" t="s">
        <v>49409</v>
      </c>
      <c r="F7345" s="2" t="s">
        <v>49410</v>
      </c>
      <c r="G7345" s="2" t="s">
        <v>1213</v>
      </c>
      <c r="H7345" s="2" t="s">
        <v>49411</v>
      </c>
      <c r="I7345" s="2" t="s">
        <v>49412</v>
      </c>
      <c r="J7345" s="3" t="s">
        <v>49413</v>
      </c>
      <c r="K7345" s="4">
        <v>43878</v>
      </c>
      <c r="L7345" s="3" t="s">
        <v>49414</v>
      </c>
    </row>
    <row r="7346" spans="1:12" x14ac:dyDescent="0.2">
      <c r="A7346" s="1">
        <v>7345</v>
      </c>
      <c r="B7346" s="2" t="s">
        <v>49415</v>
      </c>
      <c r="C7346" s="2" t="s">
        <v>8020</v>
      </c>
      <c r="D7346" s="2" t="s">
        <v>8355</v>
      </c>
      <c r="E7346" s="2" t="s">
        <v>49416</v>
      </c>
      <c r="F7346" s="2" t="s">
        <v>37571</v>
      </c>
      <c r="G7346" s="2" t="s">
        <v>2963</v>
      </c>
      <c r="H7346" s="2" t="s">
        <v>49417</v>
      </c>
      <c r="I7346" s="2" t="s">
        <v>49418</v>
      </c>
      <c r="J7346" s="3" t="s">
        <v>49419</v>
      </c>
      <c r="K7346" s="4">
        <v>44154</v>
      </c>
      <c r="L7346" s="3" t="s">
        <v>7705</v>
      </c>
    </row>
    <row r="7347" spans="1:12" x14ac:dyDescent="0.2">
      <c r="A7347" s="1">
        <v>7346</v>
      </c>
      <c r="B7347" s="2" t="s">
        <v>49420</v>
      </c>
      <c r="C7347" s="2" t="s">
        <v>5646</v>
      </c>
      <c r="D7347" s="2" t="s">
        <v>10851</v>
      </c>
      <c r="E7347" s="2" t="s">
        <v>33496</v>
      </c>
      <c r="F7347" s="2" t="s">
        <v>49421</v>
      </c>
      <c r="G7347" s="2" t="s">
        <v>4778</v>
      </c>
      <c r="H7347" s="2">
        <f>1-244-433-7300</f>
        <v>-7976</v>
      </c>
      <c r="I7347" s="2" t="s">
        <v>49422</v>
      </c>
      <c r="J7347" s="3" t="s">
        <v>49423</v>
      </c>
      <c r="K7347" s="4">
        <v>44670</v>
      </c>
      <c r="L7347" s="3" t="s">
        <v>49424</v>
      </c>
    </row>
    <row r="7348" spans="1:12" x14ac:dyDescent="0.2">
      <c r="A7348" s="1">
        <v>7347</v>
      </c>
      <c r="B7348" s="2" t="s">
        <v>49425</v>
      </c>
      <c r="C7348" s="2" t="s">
        <v>3011</v>
      </c>
      <c r="D7348" s="2" t="s">
        <v>1834</v>
      </c>
      <c r="E7348" s="2" t="s">
        <v>49426</v>
      </c>
      <c r="F7348" s="2" t="s">
        <v>22649</v>
      </c>
      <c r="G7348" s="2" t="s">
        <v>9747</v>
      </c>
      <c r="H7348" s="2" t="s">
        <v>49427</v>
      </c>
      <c r="I7348" s="2" t="s">
        <v>49428</v>
      </c>
      <c r="J7348" s="3" t="s">
        <v>49429</v>
      </c>
      <c r="K7348" s="4">
        <v>44111</v>
      </c>
      <c r="L7348" s="3" t="s">
        <v>45675</v>
      </c>
    </row>
    <row r="7349" spans="1:12" x14ac:dyDescent="0.2">
      <c r="A7349" s="1">
        <v>7348</v>
      </c>
      <c r="B7349" s="2" t="s">
        <v>49430</v>
      </c>
      <c r="C7349" s="2" t="s">
        <v>130</v>
      </c>
      <c r="D7349" s="2" t="s">
        <v>6110</v>
      </c>
      <c r="E7349" s="2" t="s">
        <v>49431</v>
      </c>
      <c r="F7349" s="2" t="s">
        <v>49432</v>
      </c>
      <c r="G7349" s="2" t="s">
        <v>1882</v>
      </c>
      <c r="H7349" s="2" t="s">
        <v>49433</v>
      </c>
      <c r="I7349" s="2" t="s">
        <v>49434</v>
      </c>
      <c r="J7349" s="3" t="s">
        <v>49435</v>
      </c>
      <c r="K7349" s="4">
        <v>44535</v>
      </c>
      <c r="L7349" s="3" t="s">
        <v>49436</v>
      </c>
    </row>
    <row r="7350" spans="1:12" x14ac:dyDescent="0.2">
      <c r="A7350" s="1">
        <v>7349</v>
      </c>
      <c r="B7350" s="2" t="s">
        <v>49437</v>
      </c>
      <c r="C7350" s="2" t="s">
        <v>6440</v>
      </c>
      <c r="D7350" s="2" t="s">
        <v>1314</v>
      </c>
      <c r="E7350" s="2" t="s">
        <v>49438</v>
      </c>
      <c r="F7350" s="2" t="s">
        <v>49439</v>
      </c>
      <c r="G7350" s="2" t="s">
        <v>1925</v>
      </c>
      <c r="H7350" s="2">
        <f>1-605-4-7382</f>
        <v>-7990</v>
      </c>
      <c r="I7350" s="2" t="s">
        <v>49440</v>
      </c>
      <c r="J7350" s="3" t="s">
        <v>49441</v>
      </c>
      <c r="K7350" s="4">
        <v>44499</v>
      </c>
      <c r="L7350" s="3" t="s">
        <v>37425</v>
      </c>
    </row>
    <row r="7351" spans="1:12" x14ac:dyDescent="0.2">
      <c r="A7351" s="1">
        <v>7350</v>
      </c>
      <c r="B7351" s="2" t="s">
        <v>49442</v>
      </c>
      <c r="C7351" s="2" t="s">
        <v>822</v>
      </c>
      <c r="D7351" s="2" t="s">
        <v>595</v>
      </c>
      <c r="E7351" s="2" t="s">
        <v>49443</v>
      </c>
      <c r="F7351" s="2" t="s">
        <v>49444</v>
      </c>
      <c r="G7351" s="2" t="s">
        <v>3679</v>
      </c>
      <c r="H7351" s="2" t="s">
        <v>49445</v>
      </c>
      <c r="I7351" s="2" t="s">
        <v>49446</v>
      </c>
      <c r="J7351" s="3" t="s">
        <v>49447</v>
      </c>
      <c r="K7351" s="4">
        <v>44180</v>
      </c>
      <c r="L7351" s="3" t="s">
        <v>49448</v>
      </c>
    </row>
    <row r="7352" spans="1:12" x14ac:dyDescent="0.2">
      <c r="A7352" s="1">
        <v>7351</v>
      </c>
      <c r="B7352" s="2" t="s">
        <v>49449</v>
      </c>
      <c r="C7352" s="2" t="s">
        <v>1817</v>
      </c>
      <c r="D7352" s="2" t="s">
        <v>6087</v>
      </c>
      <c r="E7352" s="2" t="s">
        <v>49450</v>
      </c>
      <c r="F7352" s="2" t="s">
        <v>49451</v>
      </c>
      <c r="G7352" s="2" t="s">
        <v>283</v>
      </c>
      <c r="H7352" s="2" t="s">
        <v>49452</v>
      </c>
      <c r="I7352" s="2" t="s">
        <v>49453</v>
      </c>
      <c r="J7352" s="3" t="s">
        <v>49454</v>
      </c>
      <c r="K7352" s="4">
        <v>44567</v>
      </c>
      <c r="L7352" s="3" t="s">
        <v>49455</v>
      </c>
    </row>
    <row r="7353" spans="1:12" x14ac:dyDescent="0.2">
      <c r="A7353" s="1">
        <v>7352</v>
      </c>
      <c r="B7353" s="2" t="s">
        <v>49456</v>
      </c>
      <c r="C7353" s="2" t="s">
        <v>7303</v>
      </c>
      <c r="D7353" s="2" t="s">
        <v>5391</v>
      </c>
      <c r="E7353" s="2" t="s">
        <v>49457</v>
      </c>
      <c r="F7353" s="2" t="s">
        <v>11494</v>
      </c>
      <c r="G7353" s="2" t="s">
        <v>1524</v>
      </c>
      <c r="H7353" s="2" t="s">
        <v>49458</v>
      </c>
      <c r="I7353" s="2" t="s">
        <v>49459</v>
      </c>
      <c r="J7353" s="3" t="s">
        <v>49460</v>
      </c>
      <c r="K7353" s="4">
        <v>44509</v>
      </c>
      <c r="L7353" s="3" t="s">
        <v>49461</v>
      </c>
    </row>
    <row r="7354" spans="1:12" x14ac:dyDescent="0.2">
      <c r="A7354" s="1">
        <v>7353</v>
      </c>
      <c r="B7354" s="2" t="s">
        <v>49462</v>
      </c>
      <c r="C7354" s="2" t="s">
        <v>1466</v>
      </c>
      <c r="D7354" s="2" t="s">
        <v>8587</v>
      </c>
      <c r="E7354" s="2" t="s">
        <v>49463</v>
      </c>
      <c r="F7354" s="2" t="s">
        <v>49464</v>
      </c>
      <c r="G7354" s="2" t="s">
        <v>1050</v>
      </c>
      <c r="H7354" s="2" t="s">
        <v>49465</v>
      </c>
      <c r="I7354" s="2" t="s">
        <v>49466</v>
      </c>
      <c r="J7354" s="3" t="s">
        <v>49467</v>
      </c>
      <c r="K7354" s="4">
        <v>44371</v>
      </c>
      <c r="L7354" s="3" t="s">
        <v>49468</v>
      </c>
    </row>
    <row r="7355" spans="1:12" x14ac:dyDescent="0.2">
      <c r="A7355" s="1">
        <v>7354</v>
      </c>
      <c r="B7355" s="2" t="s">
        <v>49469</v>
      </c>
      <c r="C7355" s="2" t="s">
        <v>6555</v>
      </c>
      <c r="D7355" s="2" t="s">
        <v>244</v>
      </c>
      <c r="E7355" s="2" t="s">
        <v>49470</v>
      </c>
      <c r="F7355" s="2" t="s">
        <v>49471</v>
      </c>
      <c r="G7355" s="2" t="s">
        <v>293</v>
      </c>
      <c r="H7355" s="2" t="s">
        <v>49472</v>
      </c>
      <c r="I7355" s="2" t="s">
        <v>49473</v>
      </c>
      <c r="J7355" s="3" t="s">
        <v>49474</v>
      </c>
      <c r="K7355" s="4">
        <v>44190</v>
      </c>
      <c r="L7355" s="3" t="s">
        <v>25102</v>
      </c>
    </row>
    <row r="7356" spans="1:12" x14ac:dyDescent="0.2">
      <c r="A7356" s="1">
        <v>7355</v>
      </c>
      <c r="B7356" s="2" t="s">
        <v>49475</v>
      </c>
      <c r="C7356" s="2" t="s">
        <v>6645</v>
      </c>
      <c r="D7356" s="2" t="s">
        <v>10658</v>
      </c>
      <c r="E7356" s="2" t="s">
        <v>49476</v>
      </c>
      <c r="F7356" s="2" t="s">
        <v>49477</v>
      </c>
      <c r="G7356" s="2" t="s">
        <v>1326</v>
      </c>
      <c r="H7356" s="2" t="s">
        <v>49478</v>
      </c>
      <c r="I7356" s="2" t="s">
        <v>49479</v>
      </c>
      <c r="J7356" s="3" t="s">
        <v>49480</v>
      </c>
      <c r="K7356" s="4">
        <v>44560</v>
      </c>
      <c r="L7356" s="3" t="s">
        <v>49481</v>
      </c>
    </row>
    <row r="7357" spans="1:12" x14ac:dyDescent="0.2">
      <c r="A7357" s="1">
        <v>7356</v>
      </c>
      <c r="B7357" s="2" t="s">
        <v>49482</v>
      </c>
      <c r="C7357" s="2" t="s">
        <v>6615</v>
      </c>
      <c r="D7357" s="2" t="s">
        <v>1361</v>
      </c>
      <c r="E7357" s="2" t="s">
        <v>49483</v>
      </c>
      <c r="F7357" s="2" t="s">
        <v>49484</v>
      </c>
      <c r="G7357" s="2" t="s">
        <v>2859</v>
      </c>
      <c r="H7357" s="2" t="s">
        <v>49485</v>
      </c>
      <c r="I7357" s="2" t="s">
        <v>49486</v>
      </c>
      <c r="J7357" s="3" t="s">
        <v>49487</v>
      </c>
      <c r="K7357" s="4">
        <v>44614</v>
      </c>
      <c r="L7357" s="3" t="s">
        <v>505</v>
      </c>
    </row>
    <row r="7358" spans="1:12" x14ac:dyDescent="0.2">
      <c r="A7358" s="1">
        <v>7357</v>
      </c>
      <c r="B7358" s="2" t="s">
        <v>49488</v>
      </c>
      <c r="C7358" s="2" t="s">
        <v>14763</v>
      </c>
      <c r="D7358" s="2" t="s">
        <v>6325</v>
      </c>
      <c r="E7358" s="2" t="s">
        <v>49489</v>
      </c>
      <c r="F7358" s="2" t="s">
        <v>49490</v>
      </c>
      <c r="G7358" s="2" t="s">
        <v>2216</v>
      </c>
      <c r="H7358" s="2" t="s">
        <v>49491</v>
      </c>
      <c r="I7358" s="2" t="s">
        <v>49492</v>
      </c>
      <c r="J7358" s="3" t="s">
        <v>49493</v>
      </c>
      <c r="K7358" s="4">
        <v>44210</v>
      </c>
      <c r="L7358" s="3" t="s">
        <v>35323</v>
      </c>
    </row>
    <row r="7359" spans="1:12" x14ac:dyDescent="0.2">
      <c r="A7359" s="1">
        <v>7358</v>
      </c>
      <c r="B7359" s="2" t="s">
        <v>49494</v>
      </c>
      <c r="C7359" s="2" t="s">
        <v>9399</v>
      </c>
      <c r="D7359" s="2" t="s">
        <v>1653</v>
      </c>
      <c r="E7359" s="2" t="s">
        <v>49495</v>
      </c>
      <c r="F7359" s="2" t="s">
        <v>49496</v>
      </c>
      <c r="G7359" s="2" t="s">
        <v>643</v>
      </c>
      <c r="H7359" s="2">
        <v>6299810481</v>
      </c>
      <c r="I7359" s="2" t="s">
        <v>49497</v>
      </c>
      <c r="J7359" s="3" t="s">
        <v>49498</v>
      </c>
      <c r="K7359" s="4">
        <v>44428</v>
      </c>
      <c r="L7359" s="3" t="s">
        <v>49499</v>
      </c>
    </row>
    <row r="7360" spans="1:12" x14ac:dyDescent="0.2">
      <c r="A7360" s="1">
        <v>7359</v>
      </c>
      <c r="B7360" s="2" t="s">
        <v>49500</v>
      </c>
      <c r="C7360" s="2" t="s">
        <v>434</v>
      </c>
      <c r="D7360" s="2" t="s">
        <v>5243</v>
      </c>
      <c r="E7360" s="2" t="s">
        <v>49501</v>
      </c>
      <c r="F7360" s="2" t="s">
        <v>49502</v>
      </c>
      <c r="G7360" s="2" t="s">
        <v>1050</v>
      </c>
      <c r="H7360" s="2" t="s">
        <v>49503</v>
      </c>
      <c r="I7360" s="2" t="s">
        <v>49504</v>
      </c>
      <c r="J7360" s="3" t="s">
        <v>49505</v>
      </c>
      <c r="K7360" s="4">
        <v>43891</v>
      </c>
      <c r="L7360" s="3" t="s">
        <v>49506</v>
      </c>
    </row>
    <row r="7361" spans="1:12" x14ac:dyDescent="0.2">
      <c r="A7361" s="1">
        <v>7360</v>
      </c>
      <c r="B7361" s="2" t="s">
        <v>49507</v>
      </c>
      <c r="C7361" s="2" t="s">
        <v>12471</v>
      </c>
      <c r="D7361" s="2" t="s">
        <v>6562</v>
      </c>
      <c r="E7361" s="2" t="s">
        <v>49508</v>
      </c>
      <c r="F7361" s="2" t="s">
        <v>49509</v>
      </c>
      <c r="G7361" s="2" t="s">
        <v>4386</v>
      </c>
      <c r="H7361" s="2" t="s">
        <v>49510</v>
      </c>
      <c r="I7361" s="2">
        <v>4457579217</v>
      </c>
      <c r="J7361" s="3" t="s">
        <v>49511</v>
      </c>
      <c r="K7361" s="4">
        <v>43984</v>
      </c>
      <c r="L7361" s="3" t="s">
        <v>49512</v>
      </c>
    </row>
    <row r="7362" spans="1:12" x14ac:dyDescent="0.2">
      <c r="A7362" s="1">
        <v>7361</v>
      </c>
      <c r="B7362" s="2" t="s">
        <v>49513</v>
      </c>
      <c r="C7362" s="2" t="s">
        <v>2832</v>
      </c>
      <c r="D7362" s="2" t="s">
        <v>3692</v>
      </c>
      <c r="E7362" s="2" t="s">
        <v>37027</v>
      </c>
      <c r="F7362" s="2" t="s">
        <v>48373</v>
      </c>
      <c r="G7362" s="2" t="s">
        <v>369</v>
      </c>
      <c r="H7362" s="2" t="s">
        <v>49514</v>
      </c>
      <c r="I7362" s="2" t="s">
        <v>49515</v>
      </c>
      <c r="J7362" s="3" t="s">
        <v>49516</v>
      </c>
      <c r="K7362" s="4">
        <v>43927</v>
      </c>
      <c r="L7362" s="3" t="s">
        <v>49517</v>
      </c>
    </row>
    <row r="7363" spans="1:12" x14ac:dyDescent="0.2">
      <c r="A7363" s="1">
        <v>7362</v>
      </c>
      <c r="B7363" s="2" t="s">
        <v>49518</v>
      </c>
      <c r="C7363" s="2" t="s">
        <v>18159</v>
      </c>
      <c r="D7363" s="2" t="s">
        <v>5349</v>
      </c>
      <c r="E7363" s="2" t="s">
        <v>49519</v>
      </c>
      <c r="F7363" s="2" t="s">
        <v>32563</v>
      </c>
      <c r="G7363" s="2" t="s">
        <v>2127</v>
      </c>
      <c r="H7363" s="2" t="s">
        <v>49520</v>
      </c>
      <c r="I7363" s="2" t="s">
        <v>49521</v>
      </c>
      <c r="J7363" s="3" t="s">
        <v>49522</v>
      </c>
      <c r="K7363" s="4">
        <v>44557</v>
      </c>
      <c r="L7363" s="3" t="s">
        <v>49523</v>
      </c>
    </row>
    <row r="7364" spans="1:12" x14ac:dyDescent="0.2">
      <c r="A7364" s="1">
        <v>7363</v>
      </c>
      <c r="B7364" s="2" t="s">
        <v>49524</v>
      </c>
      <c r="C7364" s="2" t="s">
        <v>4023</v>
      </c>
      <c r="D7364" s="2" t="s">
        <v>5100</v>
      </c>
      <c r="E7364" s="2" t="s">
        <v>49525</v>
      </c>
      <c r="F7364" s="2" t="s">
        <v>49526</v>
      </c>
      <c r="G7364" s="2" t="s">
        <v>750</v>
      </c>
      <c r="H7364" s="2" t="s">
        <v>49527</v>
      </c>
      <c r="I7364" s="2" t="s">
        <v>49528</v>
      </c>
      <c r="J7364" s="3" t="s">
        <v>49529</v>
      </c>
      <c r="K7364" s="4">
        <v>44598</v>
      </c>
      <c r="L7364" s="3" t="s">
        <v>49530</v>
      </c>
    </row>
    <row r="7365" spans="1:12" x14ac:dyDescent="0.2">
      <c r="A7365" s="1">
        <v>7364</v>
      </c>
      <c r="B7365" s="2" t="s">
        <v>49531</v>
      </c>
      <c r="C7365" s="2" t="s">
        <v>3434</v>
      </c>
      <c r="D7365" s="2" t="s">
        <v>676</v>
      </c>
      <c r="E7365" s="2" t="s">
        <v>49532</v>
      </c>
      <c r="F7365" s="2" t="s">
        <v>49533</v>
      </c>
      <c r="G7365" s="2" t="s">
        <v>3848</v>
      </c>
      <c r="H7365" s="2" t="s">
        <v>49534</v>
      </c>
      <c r="I7365" s="2" t="s">
        <v>49535</v>
      </c>
      <c r="J7365" s="3" t="s">
        <v>49536</v>
      </c>
      <c r="K7365" s="4">
        <v>44427</v>
      </c>
      <c r="L7365" s="3" t="s">
        <v>11863</v>
      </c>
    </row>
    <row r="7366" spans="1:12" x14ac:dyDescent="0.2">
      <c r="A7366" s="1">
        <v>7365</v>
      </c>
      <c r="B7366" s="2" t="s">
        <v>49537</v>
      </c>
      <c r="C7366" s="2" t="s">
        <v>1332</v>
      </c>
      <c r="D7366" s="2" t="s">
        <v>197</v>
      </c>
      <c r="E7366" s="2" t="s">
        <v>49538</v>
      </c>
      <c r="F7366" s="2" t="s">
        <v>49539</v>
      </c>
      <c r="G7366" s="2" t="s">
        <v>2182</v>
      </c>
      <c r="H7366" s="2" t="s">
        <v>49540</v>
      </c>
      <c r="I7366" s="2" t="s">
        <v>49541</v>
      </c>
      <c r="J7366" s="3" t="s">
        <v>49542</v>
      </c>
      <c r="K7366" s="4">
        <v>44464</v>
      </c>
      <c r="L7366" s="3" t="s">
        <v>49543</v>
      </c>
    </row>
    <row r="7367" spans="1:12" x14ac:dyDescent="0.2">
      <c r="A7367" s="1">
        <v>7366</v>
      </c>
      <c r="B7367" s="2" t="s">
        <v>49544</v>
      </c>
      <c r="C7367" s="2" t="s">
        <v>2123</v>
      </c>
      <c r="D7367" s="2" t="s">
        <v>11762</v>
      </c>
      <c r="E7367" s="2" t="s">
        <v>49545</v>
      </c>
      <c r="F7367" s="2" t="s">
        <v>49546</v>
      </c>
      <c r="G7367" s="2" t="s">
        <v>1506</v>
      </c>
      <c r="H7367" s="2" t="s">
        <v>49547</v>
      </c>
      <c r="I7367" s="2" t="s">
        <v>49548</v>
      </c>
      <c r="J7367" s="3" t="s">
        <v>49549</v>
      </c>
      <c r="K7367" s="4">
        <v>44520</v>
      </c>
      <c r="L7367" s="3" t="s">
        <v>49550</v>
      </c>
    </row>
    <row r="7368" spans="1:12" x14ac:dyDescent="0.2">
      <c r="A7368" s="1">
        <v>7367</v>
      </c>
      <c r="B7368" s="2" t="s">
        <v>49551</v>
      </c>
      <c r="C7368" s="2" t="s">
        <v>1644</v>
      </c>
      <c r="D7368" s="2" t="s">
        <v>12036</v>
      </c>
      <c r="E7368" s="2" t="s">
        <v>49552</v>
      </c>
      <c r="F7368" s="2" t="s">
        <v>49553</v>
      </c>
      <c r="G7368" s="2" t="s">
        <v>1534</v>
      </c>
      <c r="H7368" s="2" t="s">
        <v>49554</v>
      </c>
      <c r="I7368" s="2" t="s">
        <v>49555</v>
      </c>
      <c r="J7368" s="3" t="s">
        <v>49556</v>
      </c>
      <c r="K7368" s="4">
        <v>44708</v>
      </c>
      <c r="L7368" s="3" t="s">
        <v>49250</v>
      </c>
    </row>
    <row r="7369" spans="1:12" x14ac:dyDescent="0.2">
      <c r="A7369" s="1">
        <v>7368</v>
      </c>
      <c r="B7369" s="2" t="s">
        <v>49557</v>
      </c>
      <c r="C7369" s="2" t="s">
        <v>1708</v>
      </c>
      <c r="D7369" s="2" t="s">
        <v>5192</v>
      </c>
      <c r="E7369" s="2" t="s">
        <v>49558</v>
      </c>
      <c r="F7369" s="2" t="s">
        <v>49559</v>
      </c>
      <c r="G7369" s="2" t="s">
        <v>1437</v>
      </c>
      <c r="H7369" s="2" t="s">
        <v>49560</v>
      </c>
      <c r="I7369" s="2" t="s">
        <v>49561</v>
      </c>
      <c r="J7369" s="3" t="s">
        <v>49562</v>
      </c>
      <c r="K7369" s="4">
        <v>44262</v>
      </c>
      <c r="L7369" s="3" t="s">
        <v>36537</v>
      </c>
    </row>
    <row r="7370" spans="1:12" x14ac:dyDescent="0.2">
      <c r="A7370" s="1">
        <v>7369</v>
      </c>
      <c r="B7370" s="2" t="s">
        <v>49563</v>
      </c>
      <c r="C7370" s="2" t="s">
        <v>7318</v>
      </c>
      <c r="D7370" s="2" t="s">
        <v>2139</v>
      </c>
      <c r="E7370" s="2" t="s">
        <v>49564</v>
      </c>
      <c r="F7370" s="2" t="s">
        <v>49565</v>
      </c>
      <c r="G7370" s="2" t="s">
        <v>6042</v>
      </c>
      <c r="H7370" s="2" t="s">
        <v>49566</v>
      </c>
      <c r="I7370" s="2" t="s">
        <v>49567</v>
      </c>
      <c r="J7370" s="3" t="s">
        <v>49568</v>
      </c>
      <c r="K7370" s="4">
        <v>44457</v>
      </c>
      <c r="L7370" s="3" t="s">
        <v>49569</v>
      </c>
    </row>
    <row r="7371" spans="1:12" x14ac:dyDescent="0.2">
      <c r="A7371" s="1">
        <v>7370</v>
      </c>
      <c r="B7371" s="2" t="s">
        <v>49570</v>
      </c>
      <c r="C7371" s="2" t="s">
        <v>68</v>
      </c>
      <c r="D7371" s="2" t="s">
        <v>659</v>
      </c>
      <c r="E7371" s="2" t="s">
        <v>49571</v>
      </c>
      <c r="F7371" s="2" t="s">
        <v>49572</v>
      </c>
      <c r="G7371" s="2" t="s">
        <v>2061</v>
      </c>
      <c r="H7371" s="2" t="s">
        <v>49573</v>
      </c>
      <c r="I7371" s="2" t="s">
        <v>49574</v>
      </c>
      <c r="J7371" s="3" t="s">
        <v>49575</v>
      </c>
      <c r="K7371" s="4">
        <v>44185</v>
      </c>
      <c r="L7371" s="3" t="s">
        <v>49576</v>
      </c>
    </row>
    <row r="7372" spans="1:12" x14ac:dyDescent="0.2">
      <c r="A7372" s="1">
        <v>7371</v>
      </c>
      <c r="B7372" s="2" t="s">
        <v>49577</v>
      </c>
      <c r="C7372" s="2" t="s">
        <v>2582</v>
      </c>
      <c r="D7372" s="2" t="s">
        <v>9923</v>
      </c>
      <c r="E7372" s="2" t="s">
        <v>49578</v>
      </c>
      <c r="F7372" s="2" t="s">
        <v>49579</v>
      </c>
      <c r="G7372" s="2" t="s">
        <v>4545</v>
      </c>
      <c r="H7372" s="2" t="s">
        <v>49580</v>
      </c>
      <c r="I7372" s="2" t="s">
        <v>49581</v>
      </c>
      <c r="J7372" s="3" t="s">
        <v>49582</v>
      </c>
      <c r="K7372" s="4">
        <v>44637</v>
      </c>
      <c r="L7372" s="3" t="s">
        <v>49583</v>
      </c>
    </row>
    <row r="7373" spans="1:12" x14ac:dyDescent="0.2">
      <c r="A7373" s="1">
        <v>7372</v>
      </c>
      <c r="B7373" s="2" t="s">
        <v>49584</v>
      </c>
      <c r="C7373" s="2" t="s">
        <v>5684</v>
      </c>
      <c r="D7373" s="2" t="s">
        <v>7452</v>
      </c>
      <c r="E7373" s="2" t="s">
        <v>49585</v>
      </c>
      <c r="F7373" s="2" t="s">
        <v>49586</v>
      </c>
      <c r="G7373" s="2" t="s">
        <v>11135</v>
      </c>
      <c r="H7373" s="2" t="s">
        <v>49587</v>
      </c>
      <c r="I7373" s="2" t="s">
        <v>49588</v>
      </c>
      <c r="J7373" s="3" t="s">
        <v>49589</v>
      </c>
      <c r="K7373" s="4">
        <v>43986</v>
      </c>
      <c r="L7373" s="3" t="s">
        <v>49590</v>
      </c>
    </row>
    <row r="7374" spans="1:12" x14ac:dyDescent="0.2">
      <c r="A7374" s="1">
        <v>7373</v>
      </c>
      <c r="B7374" s="2" t="s">
        <v>49591</v>
      </c>
      <c r="C7374" s="2" t="s">
        <v>5000</v>
      </c>
      <c r="D7374" s="2" t="s">
        <v>9041</v>
      </c>
      <c r="E7374" s="2" t="s">
        <v>49592</v>
      </c>
      <c r="F7374" s="2" t="s">
        <v>49593</v>
      </c>
      <c r="G7374" s="2" t="s">
        <v>2884</v>
      </c>
      <c r="H7374" s="2" t="s">
        <v>49594</v>
      </c>
      <c r="I7374" s="2">
        <f>1-568-213-6329</f>
        <v>-7109</v>
      </c>
      <c r="J7374" s="3" t="s">
        <v>49595</v>
      </c>
      <c r="K7374" s="4">
        <v>44633</v>
      </c>
      <c r="L7374" s="3" t="s">
        <v>49596</v>
      </c>
    </row>
    <row r="7375" spans="1:12" x14ac:dyDescent="0.2">
      <c r="A7375" s="1">
        <v>7374</v>
      </c>
      <c r="B7375" s="2" t="s">
        <v>49597</v>
      </c>
      <c r="C7375" s="2" t="s">
        <v>1843</v>
      </c>
      <c r="D7375" s="2" t="s">
        <v>2650</v>
      </c>
      <c r="E7375" s="2" t="s">
        <v>49598</v>
      </c>
      <c r="F7375" s="2" t="s">
        <v>49599</v>
      </c>
      <c r="G7375" s="2" t="s">
        <v>4116</v>
      </c>
      <c r="H7375" s="2" t="s">
        <v>49600</v>
      </c>
      <c r="I7375" s="2" t="s">
        <v>49601</v>
      </c>
      <c r="J7375" s="3" t="s">
        <v>49602</v>
      </c>
      <c r="K7375" s="4">
        <v>43947</v>
      </c>
      <c r="L7375" s="3" t="s">
        <v>49603</v>
      </c>
    </row>
    <row r="7376" spans="1:12" x14ac:dyDescent="0.2">
      <c r="A7376" s="1">
        <v>7375</v>
      </c>
      <c r="B7376" s="2" t="s">
        <v>49604</v>
      </c>
      <c r="C7376" s="2" t="s">
        <v>1698</v>
      </c>
      <c r="D7376" s="2" t="s">
        <v>8107</v>
      </c>
      <c r="E7376" s="2" t="s">
        <v>49605</v>
      </c>
      <c r="F7376" s="2" t="s">
        <v>49606</v>
      </c>
      <c r="G7376" s="2" t="s">
        <v>2317</v>
      </c>
      <c r="H7376" s="2" t="s">
        <v>49607</v>
      </c>
      <c r="I7376" s="2" t="s">
        <v>49608</v>
      </c>
      <c r="J7376" s="3" t="s">
        <v>49609</v>
      </c>
      <c r="K7376" s="4">
        <v>44438</v>
      </c>
      <c r="L7376" s="3" t="s">
        <v>49610</v>
      </c>
    </row>
    <row r="7377" spans="1:12" x14ac:dyDescent="0.2">
      <c r="A7377" s="1">
        <v>7376</v>
      </c>
      <c r="B7377" s="2" t="s">
        <v>49611</v>
      </c>
      <c r="C7377" s="2" t="s">
        <v>4985</v>
      </c>
      <c r="D7377" s="2" t="s">
        <v>6291</v>
      </c>
      <c r="E7377" s="2" t="s">
        <v>49612</v>
      </c>
      <c r="F7377" s="2" t="s">
        <v>49613</v>
      </c>
      <c r="G7377" s="2" t="s">
        <v>2728</v>
      </c>
      <c r="H7377" s="2" t="s">
        <v>49614</v>
      </c>
      <c r="I7377" s="2" t="s">
        <v>49615</v>
      </c>
      <c r="J7377" s="3" t="s">
        <v>49616</v>
      </c>
      <c r="K7377" s="4">
        <v>44392</v>
      </c>
      <c r="L7377" s="3" t="s">
        <v>49617</v>
      </c>
    </row>
    <row r="7378" spans="1:12" x14ac:dyDescent="0.2">
      <c r="A7378" s="1">
        <v>7377</v>
      </c>
      <c r="B7378" s="2" t="s">
        <v>49618</v>
      </c>
      <c r="C7378" s="2" t="s">
        <v>9150</v>
      </c>
      <c r="D7378" s="2" t="s">
        <v>3342</v>
      </c>
      <c r="E7378" s="2" t="s">
        <v>49619</v>
      </c>
      <c r="F7378" s="2" t="s">
        <v>49620</v>
      </c>
      <c r="G7378" s="2" t="s">
        <v>5163</v>
      </c>
      <c r="H7378" s="2">
        <v>8984931458</v>
      </c>
      <c r="I7378" s="2" t="s">
        <v>49621</v>
      </c>
      <c r="J7378" s="3" t="s">
        <v>49622</v>
      </c>
      <c r="K7378" s="4">
        <v>44105</v>
      </c>
      <c r="L7378" s="3" t="s">
        <v>49623</v>
      </c>
    </row>
    <row r="7379" spans="1:12" x14ac:dyDescent="0.2">
      <c r="A7379" s="1">
        <v>7378</v>
      </c>
      <c r="B7379" s="2" t="s">
        <v>49624</v>
      </c>
      <c r="C7379" s="2" t="s">
        <v>1662</v>
      </c>
      <c r="D7379" s="2" t="s">
        <v>10867</v>
      </c>
      <c r="E7379" s="2" t="s">
        <v>49625</v>
      </c>
      <c r="F7379" s="2" t="s">
        <v>49626</v>
      </c>
      <c r="G7379" s="2" t="s">
        <v>1489</v>
      </c>
      <c r="H7379" s="2">
        <v>3664218814</v>
      </c>
      <c r="I7379" s="2" t="s">
        <v>49627</v>
      </c>
      <c r="J7379" s="3" t="s">
        <v>49628</v>
      </c>
      <c r="K7379" s="4">
        <v>44435</v>
      </c>
      <c r="L7379" s="3" t="s">
        <v>8035</v>
      </c>
    </row>
    <row r="7380" spans="1:12" x14ac:dyDescent="0.2">
      <c r="A7380" s="1">
        <v>7379</v>
      </c>
      <c r="B7380" s="2" t="s">
        <v>49629</v>
      </c>
      <c r="C7380" s="2" t="s">
        <v>2425</v>
      </c>
      <c r="D7380" s="2" t="s">
        <v>2996</v>
      </c>
      <c r="E7380" s="2" t="s">
        <v>49630</v>
      </c>
      <c r="F7380" s="2" t="s">
        <v>49631</v>
      </c>
      <c r="G7380" s="2" t="s">
        <v>2859</v>
      </c>
      <c r="H7380" s="2" t="s">
        <v>49632</v>
      </c>
      <c r="I7380" s="2" t="s">
        <v>49633</v>
      </c>
      <c r="J7380" s="3" t="s">
        <v>49634</v>
      </c>
      <c r="K7380" s="4">
        <v>44145</v>
      </c>
      <c r="L7380" s="3" t="s">
        <v>49635</v>
      </c>
    </row>
    <row r="7381" spans="1:12" x14ac:dyDescent="0.2">
      <c r="A7381" s="1">
        <v>7380</v>
      </c>
      <c r="B7381" s="2" t="s">
        <v>49636</v>
      </c>
      <c r="C7381" s="2" t="s">
        <v>14763</v>
      </c>
      <c r="D7381" s="2" t="s">
        <v>596</v>
      </c>
      <c r="E7381" s="2" t="s">
        <v>49637</v>
      </c>
      <c r="F7381" s="2" t="s">
        <v>49638</v>
      </c>
      <c r="G7381" s="2" t="s">
        <v>98</v>
      </c>
      <c r="H7381" s="2" t="s">
        <v>49639</v>
      </c>
      <c r="I7381" s="2" t="s">
        <v>49640</v>
      </c>
      <c r="J7381" s="3" t="s">
        <v>49641</v>
      </c>
      <c r="K7381" s="4">
        <v>44260</v>
      </c>
      <c r="L7381" s="3" t="s">
        <v>49642</v>
      </c>
    </row>
    <row r="7382" spans="1:12" x14ac:dyDescent="0.2">
      <c r="A7382" s="1">
        <v>7381</v>
      </c>
      <c r="B7382" s="2" t="s">
        <v>49643</v>
      </c>
      <c r="C7382" s="2" t="s">
        <v>383</v>
      </c>
      <c r="D7382" s="2" t="s">
        <v>25510</v>
      </c>
      <c r="E7382" s="2" t="s">
        <v>49644</v>
      </c>
      <c r="F7382" s="2" t="s">
        <v>49645</v>
      </c>
      <c r="G7382" s="2" t="s">
        <v>82</v>
      </c>
      <c r="H7382" s="2" t="s">
        <v>49646</v>
      </c>
      <c r="I7382" s="2" t="s">
        <v>49647</v>
      </c>
      <c r="J7382" s="3" t="s">
        <v>49648</v>
      </c>
      <c r="K7382" s="4">
        <v>44208</v>
      </c>
      <c r="L7382" s="3" t="s">
        <v>49649</v>
      </c>
    </row>
    <row r="7383" spans="1:12" x14ac:dyDescent="0.2">
      <c r="A7383" s="1">
        <v>7382</v>
      </c>
      <c r="B7383" s="2" t="s">
        <v>49650</v>
      </c>
      <c r="C7383" s="2" t="s">
        <v>3805</v>
      </c>
      <c r="D7383" s="2" t="s">
        <v>557</v>
      </c>
      <c r="E7383" s="2" t="s">
        <v>49651</v>
      </c>
      <c r="F7383" s="2" t="s">
        <v>4250</v>
      </c>
      <c r="G7383" s="2" t="s">
        <v>1811</v>
      </c>
      <c r="H7383" s="2">
        <f>1-864-457-456</f>
        <v>-1776</v>
      </c>
      <c r="I7383" s="2" t="s">
        <v>49652</v>
      </c>
      <c r="J7383" s="3" t="s">
        <v>49653</v>
      </c>
      <c r="K7383" s="4">
        <v>43853</v>
      </c>
      <c r="L7383" s="3" t="s">
        <v>49654</v>
      </c>
    </row>
    <row r="7384" spans="1:12" x14ac:dyDescent="0.2">
      <c r="A7384" s="1">
        <v>7383</v>
      </c>
      <c r="B7384" s="2" t="s">
        <v>49655</v>
      </c>
      <c r="C7384" s="2" t="s">
        <v>934</v>
      </c>
      <c r="D7384" s="2" t="s">
        <v>9788</v>
      </c>
      <c r="E7384" s="2" t="s">
        <v>49656</v>
      </c>
      <c r="F7384" s="2" t="s">
        <v>49657</v>
      </c>
      <c r="G7384" s="2" t="s">
        <v>770</v>
      </c>
      <c r="H7384" s="2" t="s">
        <v>49658</v>
      </c>
      <c r="I7384" s="2" t="s">
        <v>49659</v>
      </c>
      <c r="J7384" s="3" t="s">
        <v>49660</v>
      </c>
      <c r="K7384" s="4">
        <v>43864</v>
      </c>
      <c r="L7384" s="3" t="s">
        <v>2614</v>
      </c>
    </row>
    <row r="7385" spans="1:12" x14ac:dyDescent="0.2">
      <c r="A7385" s="1">
        <v>7384</v>
      </c>
      <c r="B7385" s="2" t="s">
        <v>49661</v>
      </c>
      <c r="C7385" s="2" t="s">
        <v>104</v>
      </c>
      <c r="D7385" s="2" t="s">
        <v>9309</v>
      </c>
      <c r="E7385" s="2" t="s">
        <v>49662</v>
      </c>
      <c r="F7385" s="2" t="s">
        <v>49663</v>
      </c>
      <c r="G7385" s="2" t="s">
        <v>2567</v>
      </c>
      <c r="H7385" s="2" t="s">
        <v>49664</v>
      </c>
      <c r="I7385" s="2">
        <v>8824566677</v>
      </c>
      <c r="J7385" s="3" t="s">
        <v>49665</v>
      </c>
      <c r="K7385" s="4">
        <v>44270</v>
      </c>
      <c r="L7385" s="3" t="s">
        <v>49666</v>
      </c>
    </row>
    <row r="7386" spans="1:12" x14ac:dyDescent="0.2">
      <c r="A7386" s="1">
        <v>7385</v>
      </c>
      <c r="B7386" s="2" t="s">
        <v>49667</v>
      </c>
      <c r="C7386" s="2" t="s">
        <v>4886</v>
      </c>
      <c r="D7386" s="2" t="s">
        <v>6103</v>
      </c>
      <c r="E7386" s="2" t="s">
        <v>49668</v>
      </c>
      <c r="F7386" s="2" t="s">
        <v>49669</v>
      </c>
      <c r="G7386" s="2" t="s">
        <v>1506</v>
      </c>
      <c r="H7386" s="2" t="s">
        <v>49670</v>
      </c>
      <c r="I7386" s="2" t="s">
        <v>49671</v>
      </c>
      <c r="J7386" s="3" t="s">
        <v>49672</v>
      </c>
      <c r="K7386" s="4">
        <v>43871</v>
      </c>
      <c r="L7386" s="3" t="s">
        <v>49673</v>
      </c>
    </row>
    <row r="7387" spans="1:12" x14ac:dyDescent="0.2">
      <c r="A7387" s="1">
        <v>7386</v>
      </c>
      <c r="B7387" s="2" t="s">
        <v>49674</v>
      </c>
      <c r="C7387" s="2" t="s">
        <v>233</v>
      </c>
      <c r="D7387" s="2" t="s">
        <v>254</v>
      </c>
      <c r="E7387" s="2" t="s">
        <v>49675</v>
      </c>
      <c r="F7387" s="2" t="s">
        <v>49676</v>
      </c>
      <c r="G7387" s="2" t="s">
        <v>330</v>
      </c>
      <c r="H7387" s="2" t="s">
        <v>49677</v>
      </c>
      <c r="I7387" s="2" t="s">
        <v>49678</v>
      </c>
      <c r="J7387" s="3" t="s">
        <v>49679</v>
      </c>
      <c r="K7387" s="4">
        <v>44528</v>
      </c>
      <c r="L7387" s="3" t="s">
        <v>49680</v>
      </c>
    </row>
    <row r="7388" spans="1:12" x14ac:dyDescent="0.2">
      <c r="A7388" s="1">
        <v>7387</v>
      </c>
      <c r="B7388" s="2" t="s">
        <v>49681</v>
      </c>
      <c r="C7388" s="2" t="s">
        <v>802</v>
      </c>
      <c r="D7388" s="2" t="s">
        <v>1922</v>
      </c>
      <c r="E7388" s="2" t="s">
        <v>49682</v>
      </c>
      <c r="F7388" s="2" t="s">
        <v>49683</v>
      </c>
      <c r="G7388" s="2" t="s">
        <v>5917</v>
      </c>
      <c r="H7388" s="2" t="s">
        <v>49684</v>
      </c>
      <c r="I7388" s="2" t="s">
        <v>49685</v>
      </c>
      <c r="J7388" s="3" t="s">
        <v>49686</v>
      </c>
      <c r="K7388" s="4">
        <v>44551</v>
      </c>
      <c r="L7388" s="3" t="s">
        <v>49687</v>
      </c>
    </row>
    <row r="7389" spans="1:12" x14ac:dyDescent="0.2">
      <c r="A7389" s="1">
        <v>7388</v>
      </c>
      <c r="B7389" s="2" t="s">
        <v>49688</v>
      </c>
      <c r="C7389" s="2" t="s">
        <v>1921</v>
      </c>
      <c r="D7389" s="2" t="s">
        <v>2815</v>
      </c>
      <c r="E7389" s="2" t="s">
        <v>49689</v>
      </c>
      <c r="F7389" s="2" t="s">
        <v>49690</v>
      </c>
      <c r="G7389" s="2" t="s">
        <v>2945</v>
      </c>
      <c r="H7389" s="2" t="s">
        <v>49691</v>
      </c>
      <c r="I7389" s="2" t="s">
        <v>49692</v>
      </c>
      <c r="J7389" s="3" t="s">
        <v>49693</v>
      </c>
      <c r="K7389" s="4">
        <v>44604</v>
      </c>
      <c r="L7389" s="3" t="s">
        <v>49694</v>
      </c>
    </row>
    <row r="7390" spans="1:12" x14ac:dyDescent="0.2">
      <c r="A7390" s="1">
        <v>7389</v>
      </c>
      <c r="B7390" s="2" t="s">
        <v>49695</v>
      </c>
      <c r="C7390" s="2" t="s">
        <v>15257</v>
      </c>
      <c r="D7390" s="2" t="s">
        <v>18332</v>
      </c>
      <c r="E7390" s="2" t="s">
        <v>49696</v>
      </c>
      <c r="F7390" s="2" t="s">
        <v>49697</v>
      </c>
      <c r="G7390" s="2" t="s">
        <v>4386</v>
      </c>
      <c r="H7390" s="2" t="s">
        <v>49698</v>
      </c>
      <c r="I7390" s="2" t="s">
        <v>49699</v>
      </c>
      <c r="J7390" s="3" t="s">
        <v>49700</v>
      </c>
      <c r="K7390" s="4">
        <v>44563</v>
      </c>
      <c r="L7390" s="3" t="s">
        <v>49701</v>
      </c>
    </row>
    <row r="7391" spans="1:12" x14ac:dyDescent="0.2">
      <c r="A7391" s="1">
        <v>7390</v>
      </c>
      <c r="B7391" s="2" t="s">
        <v>49702</v>
      </c>
      <c r="C7391" s="2" t="s">
        <v>2399</v>
      </c>
      <c r="D7391" s="2" t="s">
        <v>12028</v>
      </c>
      <c r="E7391" s="2" t="s">
        <v>49703</v>
      </c>
      <c r="F7391" s="2" t="s">
        <v>49704</v>
      </c>
      <c r="G7391" s="2" t="s">
        <v>1730</v>
      </c>
      <c r="H7391" s="2" t="s">
        <v>49705</v>
      </c>
      <c r="I7391" s="2" t="s">
        <v>49706</v>
      </c>
      <c r="J7391" s="3" t="s">
        <v>49707</v>
      </c>
      <c r="K7391" s="4">
        <v>44011</v>
      </c>
      <c r="L7391" s="3" t="s">
        <v>49708</v>
      </c>
    </row>
    <row r="7392" spans="1:12" x14ac:dyDescent="0.2">
      <c r="A7392" s="1">
        <v>7391</v>
      </c>
      <c r="B7392" s="2" t="s">
        <v>49709</v>
      </c>
      <c r="C7392" s="2" t="s">
        <v>15856</v>
      </c>
      <c r="D7392" s="2" t="s">
        <v>2077</v>
      </c>
      <c r="E7392" s="2" t="s">
        <v>49710</v>
      </c>
      <c r="F7392" s="2" t="s">
        <v>49711</v>
      </c>
      <c r="G7392" s="2" t="s">
        <v>320</v>
      </c>
      <c r="H7392" s="2" t="s">
        <v>49712</v>
      </c>
      <c r="I7392" s="2" t="s">
        <v>49713</v>
      </c>
      <c r="J7392" s="3" t="s">
        <v>49714</v>
      </c>
      <c r="K7392" s="4">
        <v>44289</v>
      </c>
      <c r="L7392" s="3" t="s">
        <v>49715</v>
      </c>
    </row>
    <row r="7393" spans="1:12" x14ac:dyDescent="0.2">
      <c r="A7393" s="1">
        <v>7392</v>
      </c>
      <c r="B7393" s="2" t="s">
        <v>49716</v>
      </c>
      <c r="C7393" s="2" t="s">
        <v>3139</v>
      </c>
      <c r="D7393" s="2" t="s">
        <v>5849</v>
      </c>
      <c r="E7393" s="2" t="s">
        <v>49717</v>
      </c>
      <c r="F7393" s="2" t="s">
        <v>49718</v>
      </c>
      <c r="G7393" s="2" t="s">
        <v>1864</v>
      </c>
      <c r="H7393" s="2" t="s">
        <v>49719</v>
      </c>
      <c r="I7393" s="2" t="s">
        <v>49720</v>
      </c>
      <c r="J7393" s="3" t="s">
        <v>49721</v>
      </c>
      <c r="K7393" s="4">
        <v>44234</v>
      </c>
      <c r="L7393" s="3" t="s">
        <v>49722</v>
      </c>
    </row>
    <row r="7394" spans="1:12" x14ac:dyDescent="0.2">
      <c r="A7394" s="1">
        <v>7393</v>
      </c>
      <c r="B7394" s="2" t="s">
        <v>49723</v>
      </c>
      <c r="C7394" s="2" t="s">
        <v>2759</v>
      </c>
      <c r="D7394" s="2" t="s">
        <v>4123</v>
      </c>
      <c r="E7394" s="2" t="s">
        <v>49724</v>
      </c>
      <c r="F7394" s="2" t="s">
        <v>49725</v>
      </c>
      <c r="G7394" s="2" t="s">
        <v>2567</v>
      </c>
      <c r="H7394" s="2" t="s">
        <v>49726</v>
      </c>
      <c r="I7394" s="2" t="s">
        <v>49727</v>
      </c>
      <c r="J7394" s="3" t="s">
        <v>49728</v>
      </c>
      <c r="K7394" s="4">
        <v>44362</v>
      </c>
      <c r="L7394" s="3" t="s">
        <v>49729</v>
      </c>
    </row>
    <row r="7395" spans="1:12" x14ac:dyDescent="0.2">
      <c r="A7395" s="1">
        <v>7394</v>
      </c>
      <c r="B7395" s="2" t="s">
        <v>49730</v>
      </c>
      <c r="C7395" s="2" t="s">
        <v>4241</v>
      </c>
      <c r="D7395" s="2" t="s">
        <v>234</v>
      </c>
      <c r="E7395" s="2" t="s">
        <v>49731</v>
      </c>
      <c r="F7395" s="2" t="s">
        <v>49732</v>
      </c>
      <c r="G7395" s="2" t="s">
        <v>2963</v>
      </c>
      <c r="H7395" s="2" t="s">
        <v>49733</v>
      </c>
      <c r="I7395" s="2" t="s">
        <v>49734</v>
      </c>
      <c r="J7395" s="3" t="s">
        <v>49735</v>
      </c>
      <c r="K7395" s="4">
        <v>44113</v>
      </c>
      <c r="L7395" s="3" t="s">
        <v>41932</v>
      </c>
    </row>
    <row r="7396" spans="1:12" x14ac:dyDescent="0.2">
      <c r="A7396" s="1">
        <v>7395</v>
      </c>
      <c r="B7396" s="2" t="s">
        <v>49736</v>
      </c>
      <c r="C7396" s="2" t="s">
        <v>3540</v>
      </c>
      <c r="D7396" s="2" t="s">
        <v>206</v>
      </c>
      <c r="E7396" s="2" t="s">
        <v>49737</v>
      </c>
      <c r="F7396" s="2" t="s">
        <v>49738</v>
      </c>
      <c r="G7396" s="2" t="s">
        <v>428</v>
      </c>
      <c r="H7396" s="2" t="s">
        <v>49739</v>
      </c>
      <c r="I7396" s="2" t="s">
        <v>49740</v>
      </c>
      <c r="J7396" s="3" t="s">
        <v>49741</v>
      </c>
      <c r="K7396" s="4">
        <v>44601</v>
      </c>
      <c r="L7396" s="3" t="s">
        <v>49742</v>
      </c>
    </row>
    <row r="7397" spans="1:12" x14ac:dyDescent="0.2">
      <c r="A7397" s="1">
        <v>7396</v>
      </c>
      <c r="B7397" s="2" t="s">
        <v>49743</v>
      </c>
      <c r="C7397" s="2" t="s">
        <v>3148</v>
      </c>
      <c r="D7397" s="2" t="s">
        <v>5868</v>
      </c>
      <c r="E7397" s="2" t="s">
        <v>49744</v>
      </c>
      <c r="F7397" s="2" t="s">
        <v>49745</v>
      </c>
      <c r="G7397" s="2" t="s">
        <v>7345</v>
      </c>
      <c r="H7397" s="2" t="s">
        <v>49746</v>
      </c>
      <c r="I7397" s="2" t="s">
        <v>49747</v>
      </c>
      <c r="J7397" s="3" t="s">
        <v>49748</v>
      </c>
      <c r="K7397" s="4">
        <v>44183</v>
      </c>
      <c r="L7397" s="3" t="s">
        <v>32649</v>
      </c>
    </row>
    <row r="7398" spans="1:12" x14ac:dyDescent="0.2">
      <c r="A7398" s="1">
        <v>7397</v>
      </c>
      <c r="B7398" s="2" t="s">
        <v>49749</v>
      </c>
      <c r="C7398" s="2" t="s">
        <v>756</v>
      </c>
      <c r="D7398" s="2" t="s">
        <v>1557</v>
      </c>
      <c r="E7398" s="2" t="s">
        <v>49750</v>
      </c>
      <c r="F7398" s="2" t="s">
        <v>49751</v>
      </c>
      <c r="G7398" s="2" t="s">
        <v>2653</v>
      </c>
      <c r="H7398" s="2" t="s">
        <v>49752</v>
      </c>
      <c r="I7398" s="2" t="s">
        <v>49753</v>
      </c>
      <c r="J7398" s="3" t="s">
        <v>49754</v>
      </c>
      <c r="K7398" s="4">
        <v>44394</v>
      </c>
      <c r="L7398" s="3" t="s">
        <v>49755</v>
      </c>
    </row>
    <row r="7399" spans="1:12" x14ac:dyDescent="0.2">
      <c r="A7399" s="1">
        <v>7398</v>
      </c>
      <c r="B7399" s="2" t="s">
        <v>49756</v>
      </c>
      <c r="C7399" s="2" t="s">
        <v>2724</v>
      </c>
      <c r="D7399" s="2" t="s">
        <v>5024</v>
      </c>
      <c r="E7399" s="2" t="s">
        <v>49757</v>
      </c>
      <c r="F7399" s="2" t="s">
        <v>49758</v>
      </c>
      <c r="G7399" s="2" t="s">
        <v>257</v>
      </c>
      <c r="H7399" s="2" t="s">
        <v>49759</v>
      </c>
      <c r="I7399" s="2" t="s">
        <v>49760</v>
      </c>
      <c r="J7399" s="3" t="s">
        <v>49761</v>
      </c>
      <c r="K7399" s="4">
        <v>43971</v>
      </c>
      <c r="L7399" s="3" t="s">
        <v>20587</v>
      </c>
    </row>
    <row r="7400" spans="1:12" x14ac:dyDescent="0.2">
      <c r="A7400" s="1">
        <v>7399</v>
      </c>
      <c r="B7400" s="2" t="s">
        <v>49762</v>
      </c>
      <c r="C7400" s="2" t="s">
        <v>1852</v>
      </c>
      <c r="D7400" s="2" t="s">
        <v>6577</v>
      </c>
      <c r="E7400" s="2" t="s">
        <v>49763</v>
      </c>
      <c r="F7400" s="2" t="s">
        <v>39379</v>
      </c>
      <c r="G7400" s="2" t="s">
        <v>1627</v>
      </c>
      <c r="H7400" s="2" t="s">
        <v>49764</v>
      </c>
      <c r="I7400" s="2" t="s">
        <v>49765</v>
      </c>
      <c r="J7400" s="3" t="s">
        <v>49766</v>
      </c>
      <c r="K7400" s="4">
        <v>43850</v>
      </c>
      <c r="L7400" s="3" t="s">
        <v>49767</v>
      </c>
    </row>
    <row r="7401" spans="1:12" x14ac:dyDescent="0.2">
      <c r="A7401" s="1">
        <v>7400</v>
      </c>
      <c r="B7401" s="2" t="s">
        <v>49768</v>
      </c>
      <c r="C7401" s="2" t="s">
        <v>658</v>
      </c>
      <c r="D7401" s="2" t="s">
        <v>19468</v>
      </c>
      <c r="E7401" s="2" t="s">
        <v>49769</v>
      </c>
      <c r="F7401" s="2" t="s">
        <v>49770</v>
      </c>
      <c r="G7401" s="2" t="s">
        <v>1801</v>
      </c>
      <c r="H7401" s="2" t="s">
        <v>49771</v>
      </c>
      <c r="I7401" s="2" t="s">
        <v>49772</v>
      </c>
      <c r="J7401" s="3" t="s">
        <v>49773</v>
      </c>
      <c r="K7401" s="4">
        <v>44177</v>
      </c>
      <c r="L7401" s="3" t="s">
        <v>49774</v>
      </c>
    </row>
    <row r="7402" spans="1:12" x14ac:dyDescent="0.2">
      <c r="A7402" s="1">
        <v>7401</v>
      </c>
      <c r="B7402" s="2" t="s">
        <v>49775</v>
      </c>
      <c r="C7402" s="2" t="s">
        <v>8020</v>
      </c>
      <c r="D7402" s="2" t="s">
        <v>693</v>
      </c>
      <c r="E7402" s="2" t="s">
        <v>49776</v>
      </c>
      <c r="F7402" s="2" t="s">
        <v>49777</v>
      </c>
      <c r="G7402" s="2" t="s">
        <v>5163</v>
      </c>
      <c r="H7402" s="2" t="s">
        <v>49778</v>
      </c>
      <c r="I7402" s="2" t="s">
        <v>49779</v>
      </c>
      <c r="J7402" s="3" t="s">
        <v>49780</v>
      </c>
      <c r="K7402" s="4">
        <v>44665</v>
      </c>
      <c r="L7402" s="3" t="s">
        <v>20328</v>
      </c>
    </row>
    <row r="7403" spans="1:12" x14ac:dyDescent="0.2">
      <c r="A7403" s="1">
        <v>7402</v>
      </c>
      <c r="B7403" s="2" t="s">
        <v>49781</v>
      </c>
      <c r="C7403" s="2" t="s">
        <v>2832</v>
      </c>
      <c r="D7403" s="2" t="s">
        <v>498</v>
      </c>
      <c r="E7403" s="2" t="s">
        <v>49782</v>
      </c>
      <c r="F7403" s="2" t="s">
        <v>49783</v>
      </c>
      <c r="G7403" s="2" t="s">
        <v>1292</v>
      </c>
      <c r="H7403" s="2" t="s">
        <v>49784</v>
      </c>
      <c r="I7403" s="2" t="s">
        <v>49785</v>
      </c>
      <c r="J7403" s="3" t="s">
        <v>49786</v>
      </c>
      <c r="K7403" s="4">
        <v>44035</v>
      </c>
      <c r="L7403" s="3" t="s">
        <v>49787</v>
      </c>
    </row>
    <row r="7404" spans="1:12" x14ac:dyDescent="0.2">
      <c r="A7404" s="1">
        <v>7403</v>
      </c>
      <c r="B7404" s="2" t="s">
        <v>49788</v>
      </c>
      <c r="C7404" s="2" t="s">
        <v>2021</v>
      </c>
      <c r="D7404" s="2" t="s">
        <v>104</v>
      </c>
      <c r="E7404" s="2" t="s">
        <v>49789</v>
      </c>
      <c r="F7404" s="2" t="s">
        <v>44313</v>
      </c>
      <c r="G7404" s="2" t="s">
        <v>1846</v>
      </c>
      <c r="H7404" s="2" t="s">
        <v>49790</v>
      </c>
      <c r="I7404" s="2" t="s">
        <v>49791</v>
      </c>
      <c r="J7404" s="3" t="s">
        <v>49792</v>
      </c>
      <c r="K7404" s="4">
        <v>43835</v>
      </c>
      <c r="L7404" s="3" t="s">
        <v>49793</v>
      </c>
    </row>
    <row r="7405" spans="1:12" x14ac:dyDescent="0.2">
      <c r="A7405" s="1">
        <v>7404</v>
      </c>
      <c r="B7405" s="2" t="s">
        <v>49794</v>
      </c>
      <c r="C7405" s="2" t="s">
        <v>3245</v>
      </c>
      <c r="D7405" s="2" t="s">
        <v>26406</v>
      </c>
      <c r="E7405" s="2" t="s">
        <v>49795</v>
      </c>
      <c r="F7405" s="2" t="s">
        <v>49796</v>
      </c>
      <c r="G7405" s="2" t="s">
        <v>1231</v>
      </c>
      <c r="H7405" s="2" t="s">
        <v>49797</v>
      </c>
      <c r="I7405" s="2" t="s">
        <v>49798</v>
      </c>
      <c r="J7405" s="3" t="s">
        <v>49799</v>
      </c>
      <c r="K7405" s="4">
        <v>44536</v>
      </c>
      <c r="L7405" s="3" t="s">
        <v>49800</v>
      </c>
    </row>
    <row r="7406" spans="1:12" x14ac:dyDescent="0.2">
      <c r="A7406" s="1">
        <v>7405</v>
      </c>
      <c r="B7406" s="2" t="s">
        <v>49801</v>
      </c>
      <c r="C7406" s="2" t="s">
        <v>9112</v>
      </c>
      <c r="D7406" s="2" t="s">
        <v>14570</v>
      </c>
      <c r="E7406" s="2" t="s">
        <v>49802</v>
      </c>
      <c r="F7406" s="2" t="s">
        <v>49803</v>
      </c>
      <c r="G7406" s="2" t="s">
        <v>3649</v>
      </c>
      <c r="H7406" s="2" t="s">
        <v>49804</v>
      </c>
      <c r="I7406" s="2" t="s">
        <v>49805</v>
      </c>
      <c r="J7406" s="3" t="s">
        <v>49806</v>
      </c>
      <c r="K7406" s="4">
        <v>44050</v>
      </c>
      <c r="L7406" s="3" t="s">
        <v>49807</v>
      </c>
    </row>
    <row r="7407" spans="1:12" x14ac:dyDescent="0.2">
      <c r="A7407" s="1">
        <v>7406</v>
      </c>
      <c r="B7407" s="2" t="s">
        <v>49808</v>
      </c>
      <c r="C7407" s="2" t="s">
        <v>7945</v>
      </c>
      <c r="D7407" s="2" t="s">
        <v>684</v>
      </c>
      <c r="E7407" s="2" t="s">
        <v>49809</v>
      </c>
      <c r="F7407" s="2" t="s">
        <v>49810</v>
      </c>
      <c r="G7407" s="2" t="s">
        <v>2826</v>
      </c>
      <c r="H7407" s="2" t="s">
        <v>49811</v>
      </c>
      <c r="I7407" s="2" t="s">
        <v>49812</v>
      </c>
      <c r="J7407" s="3" t="s">
        <v>49813</v>
      </c>
      <c r="K7407" s="4">
        <v>43969</v>
      </c>
      <c r="L7407" s="3" t="s">
        <v>6022</v>
      </c>
    </row>
    <row r="7408" spans="1:12" x14ac:dyDescent="0.2">
      <c r="A7408" s="1">
        <v>7407</v>
      </c>
      <c r="B7408" s="2" t="s">
        <v>49814</v>
      </c>
      <c r="C7408" s="2" t="s">
        <v>4932</v>
      </c>
      <c r="D7408" s="2" t="s">
        <v>6275</v>
      </c>
      <c r="E7408" s="2" t="s">
        <v>49815</v>
      </c>
      <c r="F7408" s="2" t="s">
        <v>49816</v>
      </c>
      <c r="G7408" s="2" t="s">
        <v>134</v>
      </c>
      <c r="H7408" s="2" t="s">
        <v>49817</v>
      </c>
      <c r="I7408" s="2" t="s">
        <v>49818</v>
      </c>
      <c r="J7408" s="3" t="s">
        <v>49819</v>
      </c>
      <c r="K7408" s="4">
        <v>44472</v>
      </c>
      <c r="L7408" s="3" t="s">
        <v>49820</v>
      </c>
    </row>
    <row r="7409" spans="1:12" x14ac:dyDescent="0.2">
      <c r="A7409" s="1">
        <v>7408</v>
      </c>
      <c r="B7409" s="2" t="s">
        <v>49821</v>
      </c>
      <c r="C7409" s="2" t="s">
        <v>5415</v>
      </c>
      <c r="D7409" s="2" t="s">
        <v>1378</v>
      </c>
      <c r="E7409" s="2" t="s">
        <v>49822</v>
      </c>
      <c r="F7409" s="2" t="s">
        <v>49823</v>
      </c>
      <c r="G7409" s="2" t="s">
        <v>3729</v>
      </c>
      <c r="H7409" s="2" t="s">
        <v>49824</v>
      </c>
      <c r="I7409" s="2" t="s">
        <v>49825</v>
      </c>
      <c r="J7409" s="3" t="s">
        <v>49826</v>
      </c>
      <c r="K7409" s="4">
        <v>44051</v>
      </c>
      <c r="L7409" s="3" t="s">
        <v>49827</v>
      </c>
    </row>
    <row r="7410" spans="1:12" x14ac:dyDescent="0.2">
      <c r="A7410" s="1">
        <v>7409</v>
      </c>
      <c r="B7410" s="2" t="s">
        <v>49828</v>
      </c>
      <c r="C7410" s="2" t="s">
        <v>2484</v>
      </c>
      <c r="D7410" s="2" t="s">
        <v>7796</v>
      </c>
      <c r="E7410" s="2" t="s">
        <v>47649</v>
      </c>
      <c r="F7410" s="2" t="s">
        <v>49829</v>
      </c>
      <c r="G7410" s="2" t="s">
        <v>2826</v>
      </c>
      <c r="H7410" s="2" t="s">
        <v>49830</v>
      </c>
      <c r="I7410" s="2" t="s">
        <v>49831</v>
      </c>
      <c r="J7410" s="3" t="s">
        <v>49832</v>
      </c>
      <c r="K7410" s="4">
        <v>44139</v>
      </c>
      <c r="L7410" s="3" t="s">
        <v>49833</v>
      </c>
    </row>
    <row r="7411" spans="1:12" x14ac:dyDescent="0.2">
      <c r="A7411" s="1">
        <v>7410</v>
      </c>
      <c r="B7411" s="2" t="s">
        <v>49834</v>
      </c>
      <c r="C7411" s="2" t="s">
        <v>1662</v>
      </c>
      <c r="D7411" s="2" t="s">
        <v>206</v>
      </c>
      <c r="E7411" s="2" t="s">
        <v>15766</v>
      </c>
      <c r="F7411" s="2" t="s">
        <v>49835</v>
      </c>
      <c r="G7411" s="2" t="s">
        <v>3623</v>
      </c>
      <c r="H7411" s="2" t="s">
        <v>49836</v>
      </c>
      <c r="I7411" s="2" t="s">
        <v>49837</v>
      </c>
      <c r="J7411" s="3" t="s">
        <v>49838</v>
      </c>
      <c r="K7411" s="4">
        <v>44541</v>
      </c>
      <c r="L7411" s="3" t="s">
        <v>9016</v>
      </c>
    </row>
    <row r="7412" spans="1:12" x14ac:dyDescent="0.2">
      <c r="A7412" s="1">
        <v>7411</v>
      </c>
      <c r="B7412" s="2" t="s">
        <v>49839</v>
      </c>
      <c r="C7412" s="2" t="s">
        <v>14062</v>
      </c>
      <c r="D7412" s="2" t="s">
        <v>4814</v>
      </c>
      <c r="E7412" s="2" t="s">
        <v>49840</v>
      </c>
      <c r="F7412" s="2" t="s">
        <v>49841</v>
      </c>
      <c r="G7412" s="2" t="s">
        <v>4778</v>
      </c>
      <c r="H7412" s="2" t="s">
        <v>49842</v>
      </c>
      <c r="I7412" s="2">
        <v>2607822974</v>
      </c>
      <c r="J7412" s="3" t="s">
        <v>49843</v>
      </c>
      <c r="K7412" s="4">
        <v>43869</v>
      </c>
      <c r="L7412" s="3" t="s">
        <v>49844</v>
      </c>
    </row>
    <row r="7413" spans="1:12" x14ac:dyDescent="0.2">
      <c r="A7413" s="1">
        <v>7412</v>
      </c>
      <c r="B7413" s="2" t="s">
        <v>49845</v>
      </c>
      <c r="C7413" s="2" t="s">
        <v>5324</v>
      </c>
      <c r="D7413" s="2" t="s">
        <v>907</v>
      </c>
      <c r="E7413" s="2" t="s">
        <v>49846</v>
      </c>
      <c r="F7413" s="2" t="s">
        <v>49847</v>
      </c>
      <c r="G7413" s="2" t="s">
        <v>437</v>
      </c>
      <c r="H7413" s="2" t="s">
        <v>49848</v>
      </c>
      <c r="I7413" s="2" t="s">
        <v>49849</v>
      </c>
      <c r="J7413" s="3" t="s">
        <v>49850</v>
      </c>
      <c r="K7413" s="4">
        <v>44502</v>
      </c>
      <c r="L7413" s="3" t="s">
        <v>49851</v>
      </c>
    </row>
    <row r="7414" spans="1:12" x14ac:dyDescent="0.2">
      <c r="A7414" s="1">
        <v>7413</v>
      </c>
      <c r="B7414" s="2" t="s">
        <v>49852</v>
      </c>
      <c r="C7414" s="2" t="s">
        <v>3597</v>
      </c>
      <c r="D7414" s="2" t="s">
        <v>6325</v>
      </c>
      <c r="E7414" s="2" t="s">
        <v>49853</v>
      </c>
      <c r="F7414" s="2" t="s">
        <v>49854</v>
      </c>
      <c r="G7414" s="2" t="s">
        <v>4545</v>
      </c>
      <c r="H7414" s="2" t="s">
        <v>49855</v>
      </c>
      <c r="I7414" s="2" t="s">
        <v>49856</v>
      </c>
      <c r="J7414" s="3" t="s">
        <v>49857</v>
      </c>
      <c r="K7414" s="4">
        <v>43990</v>
      </c>
      <c r="L7414" s="3" t="s">
        <v>49858</v>
      </c>
    </row>
    <row r="7415" spans="1:12" x14ac:dyDescent="0.2">
      <c r="A7415" s="1">
        <v>7414</v>
      </c>
      <c r="B7415" s="2" t="s">
        <v>49859</v>
      </c>
      <c r="C7415" s="2" t="s">
        <v>7488</v>
      </c>
      <c r="D7415" s="2" t="s">
        <v>702</v>
      </c>
      <c r="E7415" s="2" t="s">
        <v>41511</v>
      </c>
      <c r="F7415" s="2" t="s">
        <v>49860</v>
      </c>
      <c r="G7415" s="2" t="s">
        <v>89</v>
      </c>
      <c r="H7415" s="2" t="s">
        <v>49861</v>
      </c>
      <c r="I7415" s="2" t="s">
        <v>49862</v>
      </c>
      <c r="J7415" s="3" t="s">
        <v>49863</v>
      </c>
      <c r="K7415" s="4">
        <v>44500</v>
      </c>
      <c r="L7415" s="3" t="s">
        <v>4620</v>
      </c>
    </row>
    <row r="7416" spans="1:12" x14ac:dyDescent="0.2">
      <c r="A7416" s="1">
        <v>7415</v>
      </c>
      <c r="B7416" s="2" t="s">
        <v>49864</v>
      </c>
      <c r="C7416" s="2" t="s">
        <v>33396</v>
      </c>
      <c r="D7416" s="2" t="s">
        <v>3912</v>
      </c>
      <c r="E7416" s="2" t="s">
        <v>49865</v>
      </c>
      <c r="F7416" s="2" t="s">
        <v>9716</v>
      </c>
      <c r="G7416" s="2" t="s">
        <v>1222</v>
      </c>
      <c r="H7416" s="2" t="s">
        <v>49866</v>
      </c>
      <c r="I7416" s="2" t="s">
        <v>49867</v>
      </c>
      <c r="J7416" s="3" t="s">
        <v>49868</v>
      </c>
      <c r="K7416" s="4">
        <v>44279</v>
      </c>
      <c r="L7416" s="3" t="s">
        <v>49869</v>
      </c>
    </row>
    <row r="7417" spans="1:12" x14ac:dyDescent="0.2">
      <c r="A7417" s="1">
        <v>7416</v>
      </c>
      <c r="B7417" s="2" t="s">
        <v>49870</v>
      </c>
      <c r="C7417" s="2" t="s">
        <v>3911</v>
      </c>
      <c r="D7417" s="2" t="s">
        <v>1931</v>
      </c>
      <c r="E7417" s="2" t="s">
        <v>49871</v>
      </c>
      <c r="F7417" s="2" t="s">
        <v>47954</v>
      </c>
      <c r="G7417" s="2" t="s">
        <v>1346</v>
      </c>
      <c r="H7417" s="2" t="s">
        <v>49872</v>
      </c>
      <c r="I7417" s="2" t="s">
        <v>49873</v>
      </c>
      <c r="J7417" s="3" t="s">
        <v>49874</v>
      </c>
      <c r="K7417" s="4">
        <v>44637</v>
      </c>
      <c r="L7417" s="3" t="s">
        <v>49875</v>
      </c>
    </row>
    <row r="7418" spans="1:12" x14ac:dyDescent="0.2">
      <c r="A7418" s="1">
        <v>7417</v>
      </c>
      <c r="B7418" s="2" t="s">
        <v>49876</v>
      </c>
      <c r="C7418" s="2" t="s">
        <v>595</v>
      </c>
      <c r="D7418" s="2" t="s">
        <v>6698</v>
      </c>
      <c r="E7418" s="2" t="s">
        <v>49877</v>
      </c>
      <c r="F7418" s="2" t="s">
        <v>49878</v>
      </c>
      <c r="G7418" s="2" t="s">
        <v>4042</v>
      </c>
      <c r="H7418" s="2" t="s">
        <v>49879</v>
      </c>
      <c r="I7418" s="2">
        <f>1-935-418-5073</f>
        <v>-6425</v>
      </c>
      <c r="J7418" s="3" t="s">
        <v>49880</v>
      </c>
      <c r="K7418" s="4">
        <v>44307</v>
      </c>
      <c r="L7418" s="3" t="s">
        <v>6696</v>
      </c>
    </row>
    <row r="7419" spans="1:12" x14ac:dyDescent="0.2">
      <c r="A7419" s="1">
        <v>7418</v>
      </c>
      <c r="B7419" s="2" t="s">
        <v>49881</v>
      </c>
      <c r="C7419" s="2" t="s">
        <v>4413</v>
      </c>
      <c r="D7419" s="2" t="s">
        <v>2760</v>
      </c>
      <c r="E7419" s="2" t="s">
        <v>49882</v>
      </c>
      <c r="F7419" s="2" t="s">
        <v>49883</v>
      </c>
      <c r="G7419" s="2" t="s">
        <v>741</v>
      </c>
      <c r="H7419" s="2">
        <f>1-198-170-6202</f>
        <v>-6569</v>
      </c>
      <c r="I7419" s="2" t="s">
        <v>49884</v>
      </c>
      <c r="J7419" s="3" t="s">
        <v>49885</v>
      </c>
      <c r="K7419" s="4">
        <v>44167</v>
      </c>
      <c r="L7419" s="3" t="s">
        <v>49886</v>
      </c>
    </row>
    <row r="7420" spans="1:12" x14ac:dyDescent="0.2">
      <c r="A7420" s="1">
        <v>7419</v>
      </c>
      <c r="B7420" s="2" t="s">
        <v>49887</v>
      </c>
      <c r="C7420" s="2" t="s">
        <v>16544</v>
      </c>
      <c r="D7420" s="2" t="s">
        <v>25017</v>
      </c>
      <c r="E7420" s="2" t="s">
        <v>49888</v>
      </c>
      <c r="F7420" s="2" t="s">
        <v>35685</v>
      </c>
      <c r="G7420" s="2" t="s">
        <v>72</v>
      </c>
      <c r="H7420" s="2" t="s">
        <v>49889</v>
      </c>
      <c r="I7420" s="2" t="s">
        <v>49890</v>
      </c>
      <c r="J7420" s="3" t="s">
        <v>49891</v>
      </c>
      <c r="K7420" s="4">
        <v>44533</v>
      </c>
      <c r="L7420" s="3" t="s">
        <v>49892</v>
      </c>
    </row>
    <row r="7421" spans="1:12" x14ac:dyDescent="0.2">
      <c r="A7421" s="1">
        <v>7420</v>
      </c>
      <c r="B7421" s="2" t="s">
        <v>49893</v>
      </c>
      <c r="C7421" s="2" t="s">
        <v>12668</v>
      </c>
      <c r="D7421" s="2" t="s">
        <v>3629</v>
      </c>
      <c r="E7421" s="2" t="s">
        <v>49894</v>
      </c>
      <c r="F7421" s="2" t="s">
        <v>49895</v>
      </c>
      <c r="G7421" s="2" t="s">
        <v>4335</v>
      </c>
      <c r="H7421" s="2" t="s">
        <v>49896</v>
      </c>
      <c r="I7421" s="2" t="s">
        <v>49897</v>
      </c>
      <c r="J7421" s="3" t="s">
        <v>49898</v>
      </c>
      <c r="K7421" s="4">
        <v>43953</v>
      </c>
      <c r="L7421" s="3" t="s">
        <v>49899</v>
      </c>
    </row>
    <row r="7422" spans="1:12" x14ac:dyDescent="0.2">
      <c r="A7422" s="1">
        <v>7421</v>
      </c>
      <c r="B7422" s="2" t="s">
        <v>49900</v>
      </c>
      <c r="C7422" s="2" t="s">
        <v>4654</v>
      </c>
      <c r="D7422" s="2" t="s">
        <v>27185</v>
      </c>
      <c r="E7422" s="2" t="s">
        <v>49901</v>
      </c>
      <c r="F7422" s="2" t="s">
        <v>49902</v>
      </c>
      <c r="G7422" s="2" t="s">
        <v>3623</v>
      </c>
      <c r="H7422" s="2" t="s">
        <v>49903</v>
      </c>
      <c r="I7422" s="2" t="s">
        <v>49904</v>
      </c>
      <c r="J7422" s="3" t="s">
        <v>49905</v>
      </c>
      <c r="K7422" s="4">
        <v>43958</v>
      </c>
      <c r="L7422" s="3" t="s">
        <v>49906</v>
      </c>
    </row>
    <row r="7423" spans="1:12" x14ac:dyDescent="0.2">
      <c r="A7423" s="1">
        <v>7422</v>
      </c>
      <c r="B7423" s="2" t="s">
        <v>49907</v>
      </c>
      <c r="C7423" s="2" t="s">
        <v>7137</v>
      </c>
      <c r="D7423" s="2" t="s">
        <v>15299</v>
      </c>
      <c r="E7423" s="2" t="s">
        <v>49908</v>
      </c>
      <c r="F7423" s="2" t="s">
        <v>49909</v>
      </c>
      <c r="G7423" s="2" t="s">
        <v>4281</v>
      </c>
      <c r="H7423" s="2" t="s">
        <v>49910</v>
      </c>
      <c r="I7423" s="2" t="s">
        <v>49911</v>
      </c>
      <c r="J7423" s="3" t="s">
        <v>49912</v>
      </c>
      <c r="K7423" s="4">
        <v>44646</v>
      </c>
      <c r="L7423" s="3" t="s">
        <v>49913</v>
      </c>
    </row>
    <row r="7424" spans="1:12" x14ac:dyDescent="0.2">
      <c r="A7424" s="1">
        <v>7423</v>
      </c>
      <c r="B7424" s="2" t="s">
        <v>49914</v>
      </c>
      <c r="C7424" s="2" t="s">
        <v>11089</v>
      </c>
      <c r="D7424" s="2" t="s">
        <v>2806</v>
      </c>
      <c r="E7424" s="2" t="s">
        <v>49915</v>
      </c>
      <c r="F7424" s="2" t="s">
        <v>49916</v>
      </c>
      <c r="G7424" s="2" t="s">
        <v>3848</v>
      </c>
      <c r="H7424" s="2" t="s">
        <v>49917</v>
      </c>
      <c r="I7424" s="2" t="s">
        <v>49918</v>
      </c>
      <c r="J7424" s="3" t="s">
        <v>49919</v>
      </c>
      <c r="K7424" s="4">
        <v>44514</v>
      </c>
      <c r="L7424" s="3" t="s">
        <v>22291</v>
      </c>
    </row>
    <row r="7425" spans="1:12" x14ac:dyDescent="0.2">
      <c r="A7425" s="1">
        <v>7424</v>
      </c>
      <c r="B7425" s="2" t="s">
        <v>49920</v>
      </c>
      <c r="C7425" s="2" t="s">
        <v>1361</v>
      </c>
      <c r="D7425" s="2" t="s">
        <v>8739</v>
      </c>
      <c r="E7425" s="2" t="s">
        <v>49921</v>
      </c>
      <c r="F7425" s="2" t="s">
        <v>49922</v>
      </c>
      <c r="G7425" s="2" t="s">
        <v>1140</v>
      </c>
      <c r="H7425" s="2" t="s">
        <v>49923</v>
      </c>
      <c r="I7425" s="2" t="s">
        <v>49924</v>
      </c>
      <c r="J7425" s="3" t="s">
        <v>49925</v>
      </c>
      <c r="K7425" s="4">
        <v>44246</v>
      </c>
      <c r="L7425" s="3" t="s">
        <v>49926</v>
      </c>
    </row>
    <row r="7426" spans="1:12" x14ac:dyDescent="0.2">
      <c r="A7426" s="1">
        <v>7425</v>
      </c>
      <c r="B7426" s="2" t="s">
        <v>49927</v>
      </c>
      <c r="C7426" s="2" t="s">
        <v>5299</v>
      </c>
      <c r="D7426" s="2" t="s">
        <v>4663</v>
      </c>
      <c r="E7426" s="2" t="s">
        <v>49928</v>
      </c>
      <c r="F7426" s="2" t="s">
        <v>49929</v>
      </c>
      <c r="G7426" s="2" t="s">
        <v>3623</v>
      </c>
      <c r="H7426" s="2" t="s">
        <v>49930</v>
      </c>
      <c r="I7426" s="2" t="s">
        <v>49931</v>
      </c>
      <c r="J7426" s="3" t="s">
        <v>49932</v>
      </c>
      <c r="K7426" s="4">
        <v>43856</v>
      </c>
      <c r="L7426" s="3" t="s">
        <v>9735</v>
      </c>
    </row>
    <row r="7427" spans="1:12" x14ac:dyDescent="0.2">
      <c r="A7427" s="1">
        <v>7426</v>
      </c>
      <c r="B7427" s="2" t="s">
        <v>49933</v>
      </c>
      <c r="C7427" s="2" t="s">
        <v>5900</v>
      </c>
      <c r="D7427" s="2" t="s">
        <v>15744</v>
      </c>
      <c r="E7427" s="2" t="s">
        <v>49934</v>
      </c>
      <c r="F7427" s="2" t="s">
        <v>33223</v>
      </c>
      <c r="G7427" s="2" t="s">
        <v>1140</v>
      </c>
      <c r="H7427" s="2" t="s">
        <v>49935</v>
      </c>
      <c r="I7427" s="2" t="s">
        <v>49936</v>
      </c>
      <c r="J7427" s="3" t="s">
        <v>49937</v>
      </c>
      <c r="K7427" s="4">
        <v>43943</v>
      </c>
      <c r="L7427" s="3" t="s">
        <v>49938</v>
      </c>
    </row>
    <row r="7428" spans="1:12" x14ac:dyDescent="0.2">
      <c r="A7428" s="1">
        <v>7427</v>
      </c>
      <c r="B7428" s="2" t="s">
        <v>49939</v>
      </c>
      <c r="C7428" s="2" t="s">
        <v>14241</v>
      </c>
      <c r="D7428" s="2" t="s">
        <v>832</v>
      </c>
      <c r="E7428" s="2" t="s">
        <v>49940</v>
      </c>
      <c r="F7428" s="2" t="s">
        <v>49941</v>
      </c>
      <c r="G7428" s="2" t="s">
        <v>2859</v>
      </c>
      <c r="H7428" s="2" t="s">
        <v>49942</v>
      </c>
      <c r="I7428" s="2" t="s">
        <v>49943</v>
      </c>
      <c r="J7428" s="3" t="s">
        <v>49944</v>
      </c>
      <c r="K7428" s="4">
        <v>44081</v>
      </c>
      <c r="L7428" s="3" t="s">
        <v>49945</v>
      </c>
    </row>
    <row r="7429" spans="1:12" x14ac:dyDescent="0.2">
      <c r="A7429" s="1">
        <v>7428</v>
      </c>
      <c r="B7429" s="2" t="s">
        <v>49946</v>
      </c>
      <c r="C7429" s="2" t="s">
        <v>473</v>
      </c>
      <c r="D7429" s="2" t="s">
        <v>3717</v>
      </c>
      <c r="E7429" s="2" t="s">
        <v>45444</v>
      </c>
      <c r="F7429" s="2" t="s">
        <v>49947</v>
      </c>
      <c r="G7429" s="2" t="s">
        <v>72</v>
      </c>
      <c r="H7429" s="2" t="s">
        <v>49948</v>
      </c>
      <c r="I7429" s="2" t="s">
        <v>49949</v>
      </c>
      <c r="J7429" s="3" t="s">
        <v>49950</v>
      </c>
      <c r="K7429" s="4">
        <v>44505</v>
      </c>
      <c r="L7429" s="3" t="s">
        <v>12080</v>
      </c>
    </row>
    <row r="7430" spans="1:12" x14ac:dyDescent="0.2">
      <c r="A7430" s="1">
        <v>7429</v>
      </c>
      <c r="B7430" s="2" t="s">
        <v>49951</v>
      </c>
      <c r="C7430" s="2" t="s">
        <v>507</v>
      </c>
      <c r="D7430" s="2" t="s">
        <v>30758</v>
      </c>
      <c r="E7430" s="2" t="s">
        <v>49952</v>
      </c>
      <c r="F7430" s="2" t="s">
        <v>19002</v>
      </c>
      <c r="G7430" s="2" t="s">
        <v>635</v>
      </c>
      <c r="H7430" s="2" t="s">
        <v>49953</v>
      </c>
      <c r="I7430" s="2" t="s">
        <v>49954</v>
      </c>
      <c r="J7430" s="3" t="s">
        <v>49955</v>
      </c>
      <c r="K7430" s="4">
        <v>44406</v>
      </c>
      <c r="L7430" s="3" t="s">
        <v>49956</v>
      </c>
    </row>
    <row r="7431" spans="1:12" x14ac:dyDescent="0.2">
      <c r="A7431" s="1">
        <v>7430</v>
      </c>
      <c r="B7431" s="2" t="s">
        <v>49957</v>
      </c>
      <c r="C7431" s="2" t="s">
        <v>2178</v>
      </c>
      <c r="D7431" s="2" t="s">
        <v>25510</v>
      </c>
      <c r="E7431" s="2" t="s">
        <v>49958</v>
      </c>
      <c r="F7431" s="2" t="s">
        <v>49959</v>
      </c>
      <c r="G7431" s="2" t="s">
        <v>1674</v>
      </c>
      <c r="H7431" s="2">
        <v>7169261377</v>
      </c>
      <c r="I7431" s="2" t="s">
        <v>49960</v>
      </c>
      <c r="J7431" s="3" t="s">
        <v>49961</v>
      </c>
      <c r="K7431" s="4">
        <v>43929</v>
      </c>
      <c r="L7431" s="3" t="s">
        <v>49962</v>
      </c>
    </row>
    <row r="7432" spans="1:12" x14ac:dyDescent="0.2">
      <c r="A7432" s="1">
        <v>7431</v>
      </c>
      <c r="B7432" s="2" t="s">
        <v>49963</v>
      </c>
      <c r="C7432" s="2" t="s">
        <v>934</v>
      </c>
      <c r="D7432" s="2" t="s">
        <v>8779</v>
      </c>
      <c r="E7432" s="2" t="s">
        <v>49964</v>
      </c>
      <c r="F7432" s="2" t="s">
        <v>23236</v>
      </c>
      <c r="G7432" s="2" t="s">
        <v>3848</v>
      </c>
      <c r="H7432" s="2" t="s">
        <v>49965</v>
      </c>
      <c r="I7432" s="2" t="s">
        <v>49966</v>
      </c>
      <c r="J7432" s="3" t="s">
        <v>49967</v>
      </c>
      <c r="K7432" s="4">
        <v>44055</v>
      </c>
      <c r="L7432" s="3" t="s">
        <v>1009</v>
      </c>
    </row>
    <row r="7433" spans="1:12" x14ac:dyDescent="0.2">
      <c r="A7433" s="1">
        <v>7432</v>
      </c>
      <c r="B7433" s="2" t="s">
        <v>49968</v>
      </c>
      <c r="C7433" s="2" t="s">
        <v>17417</v>
      </c>
      <c r="D7433" s="2" t="s">
        <v>14337</v>
      </c>
      <c r="E7433" s="2" t="s">
        <v>49969</v>
      </c>
      <c r="F7433" s="2" t="s">
        <v>23195</v>
      </c>
      <c r="G7433" s="2" t="s">
        <v>217</v>
      </c>
      <c r="H7433" s="2">
        <f>1-449-94-2244</f>
        <v>-2786</v>
      </c>
      <c r="I7433" s="2" t="s">
        <v>49970</v>
      </c>
      <c r="J7433" s="3" t="s">
        <v>49971</v>
      </c>
      <c r="K7433" s="4">
        <v>44034</v>
      </c>
      <c r="L7433" s="3" t="s">
        <v>25206</v>
      </c>
    </row>
    <row r="7434" spans="1:12" x14ac:dyDescent="0.2">
      <c r="A7434" s="1">
        <v>7433</v>
      </c>
      <c r="B7434" s="2" t="s">
        <v>49972</v>
      </c>
      <c r="C7434" s="2" t="s">
        <v>19399</v>
      </c>
      <c r="D7434" s="2" t="s">
        <v>6616</v>
      </c>
      <c r="E7434" s="2" t="s">
        <v>49973</v>
      </c>
      <c r="F7434" s="2" t="s">
        <v>49974</v>
      </c>
      <c r="G7434" s="2" t="s">
        <v>3848</v>
      </c>
      <c r="H7434" s="2" t="s">
        <v>49975</v>
      </c>
      <c r="I7434" s="2" t="s">
        <v>49976</v>
      </c>
      <c r="J7434" s="3" t="s">
        <v>49977</v>
      </c>
      <c r="K7434" s="4">
        <v>44111</v>
      </c>
      <c r="L7434" s="3" t="s">
        <v>49978</v>
      </c>
    </row>
    <row r="7435" spans="1:12" x14ac:dyDescent="0.2">
      <c r="A7435" s="1">
        <v>7434</v>
      </c>
      <c r="B7435" s="2" t="s">
        <v>49979</v>
      </c>
      <c r="C7435" s="2" t="s">
        <v>1495</v>
      </c>
      <c r="D7435" s="2" t="s">
        <v>2022</v>
      </c>
      <c r="E7435" s="2" t="s">
        <v>29260</v>
      </c>
      <c r="F7435" s="2" t="s">
        <v>49980</v>
      </c>
      <c r="G7435" s="2" t="s">
        <v>1534</v>
      </c>
      <c r="H7435" s="2" t="s">
        <v>49981</v>
      </c>
      <c r="I7435" s="2" t="s">
        <v>49982</v>
      </c>
      <c r="J7435" s="3" t="s">
        <v>49983</v>
      </c>
      <c r="K7435" s="4">
        <v>43834</v>
      </c>
      <c r="L7435" s="3" t="s">
        <v>49984</v>
      </c>
    </row>
    <row r="7436" spans="1:12" x14ac:dyDescent="0.2">
      <c r="A7436" s="1">
        <v>7435</v>
      </c>
      <c r="B7436" s="2" t="s">
        <v>49985</v>
      </c>
      <c r="C7436" s="2" t="s">
        <v>6223</v>
      </c>
      <c r="D7436" s="2" t="s">
        <v>11668</v>
      </c>
      <c r="E7436" s="2" t="s">
        <v>49986</v>
      </c>
      <c r="F7436" s="2" t="s">
        <v>38045</v>
      </c>
      <c r="G7436" s="2" t="s">
        <v>311</v>
      </c>
      <c r="H7436" s="2">
        <v>2931998636</v>
      </c>
      <c r="I7436" s="2" t="s">
        <v>49987</v>
      </c>
      <c r="J7436" s="3" t="s">
        <v>49988</v>
      </c>
      <c r="K7436" s="4">
        <v>44236</v>
      </c>
      <c r="L7436" s="3" t="s">
        <v>49989</v>
      </c>
    </row>
    <row r="7437" spans="1:12" x14ac:dyDescent="0.2">
      <c r="A7437" s="1">
        <v>7436</v>
      </c>
      <c r="B7437" s="2" t="s">
        <v>49990</v>
      </c>
      <c r="C7437" s="2" t="s">
        <v>3606</v>
      </c>
      <c r="D7437" s="2" t="s">
        <v>473</v>
      </c>
      <c r="E7437" s="2" t="s">
        <v>49991</v>
      </c>
      <c r="F7437" s="2" t="s">
        <v>49992</v>
      </c>
      <c r="G7437" s="2" t="s">
        <v>1674</v>
      </c>
      <c r="H7437" s="2" t="s">
        <v>49993</v>
      </c>
      <c r="I7437" s="2" t="s">
        <v>49994</v>
      </c>
      <c r="J7437" s="3" t="s">
        <v>49995</v>
      </c>
      <c r="K7437" s="4">
        <v>44253</v>
      </c>
      <c r="L7437" s="3" t="s">
        <v>43905</v>
      </c>
    </row>
    <row r="7438" spans="1:12" x14ac:dyDescent="0.2">
      <c r="A7438" s="1">
        <v>7437</v>
      </c>
      <c r="B7438" s="2" t="s">
        <v>49996</v>
      </c>
      <c r="C7438" s="2" t="s">
        <v>13218</v>
      </c>
      <c r="D7438" s="2" t="s">
        <v>7319</v>
      </c>
      <c r="E7438" s="2" t="s">
        <v>49997</v>
      </c>
      <c r="F7438" s="2" t="s">
        <v>49998</v>
      </c>
      <c r="G7438" s="2" t="s">
        <v>948</v>
      </c>
      <c r="H7438" s="2" t="s">
        <v>49999</v>
      </c>
      <c r="I7438" s="2" t="s">
        <v>50000</v>
      </c>
      <c r="J7438" s="3" t="s">
        <v>50001</v>
      </c>
      <c r="K7438" s="4">
        <v>44250</v>
      </c>
      <c r="L7438" s="3" t="s">
        <v>50002</v>
      </c>
    </row>
    <row r="7439" spans="1:12" x14ac:dyDescent="0.2">
      <c r="A7439" s="1">
        <v>7438</v>
      </c>
      <c r="B7439" s="2" t="s">
        <v>50003</v>
      </c>
      <c r="C7439" s="2" t="s">
        <v>7728</v>
      </c>
      <c r="D7439" s="2" t="s">
        <v>16116</v>
      </c>
      <c r="E7439" s="2" t="s">
        <v>50004</v>
      </c>
      <c r="F7439" s="2" t="s">
        <v>50005</v>
      </c>
      <c r="G7439" s="2" t="s">
        <v>835</v>
      </c>
      <c r="H7439" s="2">
        <v>2116856255</v>
      </c>
      <c r="I7439" s="2">
        <v>9335396984</v>
      </c>
      <c r="J7439" s="3" t="s">
        <v>50006</v>
      </c>
      <c r="K7439" s="4">
        <v>43955</v>
      </c>
      <c r="L7439" s="3" t="s">
        <v>50007</v>
      </c>
    </row>
    <row r="7440" spans="1:12" x14ac:dyDescent="0.2">
      <c r="A7440" s="1">
        <v>7439</v>
      </c>
      <c r="B7440" s="2" t="s">
        <v>50008</v>
      </c>
      <c r="C7440" s="2" t="s">
        <v>233</v>
      </c>
      <c r="D7440" s="2" t="s">
        <v>3581</v>
      </c>
      <c r="E7440" s="2" t="s">
        <v>20977</v>
      </c>
      <c r="F7440" s="2" t="s">
        <v>50009</v>
      </c>
      <c r="G7440" s="2" t="s">
        <v>948</v>
      </c>
      <c r="H7440" s="2" t="s">
        <v>50010</v>
      </c>
      <c r="I7440" s="2" t="s">
        <v>50011</v>
      </c>
      <c r="J7440" s="3" t="s">
        <v>50012</v>
      </c>
      <c r="K7440" s="4">
        <v>44285</v>
      </c>
      <c r="L7440" s="3" t="s">
        <v>50013</v>
      </c>
    </row>
    <row r="7441" spans="1:12" x14ac:dyDescent="0.2">
      <c r="A7441" s="1">
        <v>7440</v>
      </c>
      <c r="B7441" s="2" t="s">
        <v>50014</v>
      </c>
      <c r="C7441" s="2" t="s">
        <v>78</v>
      </c>
      <c r="D7441" s="2" t="s">
        <v>11546</v>
      </c>
      <c r="E7441" s="2" t="s">
        <v>45402</v>
      </c>
      <c r="F7441" s="2" t="s">
        <v>50015</v>
      </c>
      <c r="G7441" s="2" t="s">
        <v>3623</v>
      </c>
      <c r="H7441" s="2">
        <f>1-54-577-7573</f>
        <v>-8203</v>
      </c>
      <c r="I7441" s="2" t="s">
        <v>50016</v>
      </c>
      <c r="J7441" s="3" t="s">
        <v>50017</v>
      </c>
      <c r="K7441" s="4">
        <v>44030</v>
      </c>
      <c r="L7441" s="3" t="s">
        <v>50018</v>
      </c>
    </row>
    <row r="7442" spans="1:12" x14ac:dyDescent="0.2">
      <c r="A7442" s="1">
        <v>7441</v>
      </c>
      <c r="B7442" s="2" t="s">
        <v>50019</v>
      </c>
      <c r="C7442" s="2" t="s">
        <v>326</v>
      </c>
      <c r="D7442" s="2" t="s">
        <v>5849</v>
      </c>
      <c r="E7442" s="2" t="s">
        <v>50020</v>
      </c>
      <c r="F7442" s="2" t="s">
        <v>50021</v>
      </c>
      <c r="G7442" s="2" t="s">
        <v>1195</v>
      </c>
      <c r="H7442" s="2" t="s">
        <v>50022</v>
      </c>
      <c r="I7442" s="2" t="s">
        <v>50023</v>
      </c>
      <c r="J7442" s="3" t="s">
        <v>50024</v>
      </c>
      <c r="K7442" s="4">
        <v>44144</v>
      </c>
      <c r="L7442" s="3" t="s">
        <v>21322</v>
      </c>
    </row>
    <row r="7443" spans="1:12" x14ac:dyDescent="0.2">
      <c r="A7443" s="1">
        <v>7442</v>
      </c>
      <c r="B7443" s="2" t="s">
        <v>50025</v>
      </c>
      <c r="C7443" s="2" t="s">
        <v>10060</v>
      </c>
      <c r="D7443" s="2" t="s">
        <v>5062</v>
      </c>
      <c r="E7443" s="2" t="s">
        <v>16759</v>
      </c>
      <c r="F7443" s="2" t="s">
        <v>50026</v>
      </c>
      <c r="G7443" s="2" t="s">
        <v>3478</v>
      </c>
      <c r="H7443" s="2" t="s">
        <v>50027</v>
      </c>
      <c r="I7443" s="2" t="s">
        <v>50028</v>
      </c>
      <c r="J7443" s="3" t="s">
        <v>50029</v>
      </c>
      <c r="K7443" s="4">
        <v>44218</v>
      </c>
      <c r="L7443" s="3" t="s">
        <v>50030</v>
      </c>
    </row>
    <row r="7444" spans="1:12" x14ac:dyDescent="0.2">
      <c r="A7444" s="1">
        <v>7443</v>
      </c>
      <c r="B7444" s="2" t="s">
        <v>50031</v>
      </c>
      <c r="C7444" s="2" t="s">
        <v>61</v>
      </c>
      <c r="D7444" s="2" t="s">
        <v>12130</v>
      </c>
      <c r="E7444" s="2" t="s">
        <v>50032</v>
      </c>
      <c r="F7444" s="2" t="s">
        <v>50033</v>
      </c>
      <c r="G7444" s="2" t="s">
        <v>6294</v>
      </c>
      <c r="H7444" s="2" t="s">
        <v>50034</v>
      </c>
      <c r="I7444" s="2" t="s">
        <v>50035</v>
      </c>
      <c r="J7444" s="3" t="s">
        <v>50036</v>
      </c>
      <c r="K7444" s="4">
        <v>44142</v>
      </c>
      <c r="L7444" s="3" t="s">
        <v>50037</v>
      </c>
    </row>
    <row r="7445" spans="1:12" x14ac:dyDescent="0.2">
      <c r="A7445" s="1">
        <v>7444</v>
      </c>
      <c r="B7445" s="2" t="s">
        <v>50038</v>
      </c>
      <c r="C7445" s="2" t="s">
        <v>10068</v>
      </c>
      <c r="D7445" s="2" t="s">
        <v>1360</v>
      </c>
      <c r="E7445" s="2" t="s">
        <v>50039</v>
      </c>
      <c r="F7445" s="2" t="s">
        <v>50040</v>
      </c>
      <c r="G7445" s="2" t="s">
        <v>11135</v>
      </c>
      <c r="H7445" s="2" t="s">
        <v>50041</v>
      </c>
      <c r="I7445" s="2">
        <f>1-951-445-5821</f>
        <v>-7216</v>
      </c>
      <c r="J7445" s="3" t="s">
        <v>50042</v>
      </c>
      <c r="K7445" s="4">
        <v>43914</v>
      </c>
      <c r="L7445" s="3" t="s">
        <v>221</v>
      </c>
    </row>
    <row r="7446" spans="1:12" x14ac:dyDescent="0.2">
      <c r="A7446" s="1">
        <v>7445</v>
      </c>
      <c r="B7446" s="2" t="s">
        <v>50043</v>
      </c>
      <c r="C7446" s="2" t="s">
        <v>1978</v>
      </c>
      <c r="D7446" s="2" t="s">
        <v>26783</v>
      </c>
      <c r="E7446" s="2" t="s">
        <v>50044</v>
      </c>
      <c r="F7446" s="2" t="s">
        <v>10402</v>
      </c>
      <c r="G7446" s="2" t="s">
        <v>6506</v>
      </c>
      <c r="H7446" s="2" t="s">
        <v>50045</v>
      </c>
      <c r="I7446" s="2">
        <v>7929250218</v>
      </c>
      <c r="J7446" s="3" t="s">
        <v>50046</v>
      </c>
      <c r="K7446" s="4">
        <v>44646</v>
      </c>
      <c r="L7446" s="3" t="s">
        <v>50047</v>
      </c>
    </row>
    <row r="7447" spans="1:12" x14ac:dyDescent="0.2">
      <c r="A7447" s="1">
        <v>7446</v>
      </c>
      <c r="B7447" s="2" t="s">
        <v>50048</v>
      </c>
      <c r="C7447" s="2" t="s">
        <v>1029</v>
      </c>
      <c r="D7447" s="2" t="s">
        <v>7303</v>
      </c>
      <c r="E7447" s="2" t="s">
        <v>50049</v>
      </c>
      <c r="F7447" s="2" t="s">
        <v>50050</v>
      </c>
      <c r="G7447" s="2" t="s">
        <v>54</v>
      </c>
      <c r="H7447" s="2" t="s">
        <v>50051</v>
      </c>
      <c r="I7447" s="2" t="s">
        <v>50052</v>
      </c>
      <c r="J7447" s="3" t="s">
        <v>50053</v>
      </c>
      <c r="K7447" s="4">
        <v>44355</v>
      </c>
      <c r="L7447" s="3" t="s">
        <v>50054</v>
      </c>
    </row>
    <row r="7448" spans="1:12" x14ac:dyDescent="0.2">
      <c r="A7448" s="1">
        <v>7447</v>
      </c>
      <c r="B7448" s="2" t="s">
        <v>50055</v>
      </c>
      <c r="C7448" s="2" t="s">
        <v>2004</v>
      </c>
      <c r="D7448" s="2" t="s">
        <v>16536</v>
      </c>
      <c r="E7448" s="2" t="s">
        <v>50056</v>
      </c>
      <c r="F7448" s="2" t="s">
        <v>50057</v>
      </c>
      <c r="G7448" s="2" t="s">
        <v>2182</v>
      </c>
      <c r="H7448" s="2" t="s">
        <v>50058</v>
      </c>
      <c r="I7448" s="2">
        <f>1-514-136-1468</f>
        <v>-2117</v>
      </c>
      <c r="J7448" s="3" t="s">
        <v>50059</v>
      </c>
      <c r="K7448" s="4">
        <v>44487</v>
      </c>
      <c r="L7448" s="3" t="s">
        <v>50060</v>
      </c>
    </row>
    <row r="7449" spans="1:12" x14ac:dyDescent="0.2">
      <c r="A7449" s="1">
        <v>7448</v>
      </c>
      <c r="B7449" s="2" t="s">
        <v>50061</v>
      </c>
      <c r="C7449" s="2" t="s">
        <v>8578</v>
      </c>
      <c r="D7449" s="2" t="s">
        <v>207</v>
      </c>
      <c r="E7449" s="2" t="s">
        <v>50062</v>
      </c>
      <c r="F7449" s="2" t="s">
        <v>50063</v>
      </c>
      <c r="G7449" s="2" t="s">
        <v>457</v>
      </c>
      <c r="H7449" s="2" t="s">
        <v>50064</v>
      </c>
      <c r="I7449" s="2" t="s">
        <v>50065</v>
      </c>
      <c r="J7449" s="3" t="s">
        <v>50066</v>
      </c>
      <c r="K7449" s="4">
        <v>44686</v>
      </c>
      <c r="L7449" s="3" t="s">
        <v>50067</v>
      </c>
    </row>
    <row r="7450" spans="1:12" x14ac:dyDescent="0.2">
      <c r="A7450" s="1">
        <v>7449</v>
      </c>
      <c r="B7450" s="2" t="s">
        <v>50068</v>
      </c>
      <c r="C7450" s="2" t="s">
        <v>8253</v>
      </c>
      <c r="D7450" s="2" t="s">
        <v>6409</v>
      </c>
      <c r="E7450" s="2" t="s">
        <v>50069</v>
      </c>
      <c r="F7450" s="2" t="s">
        <v>50070</v>
      </c>
      <c r="G7450" s="2" t="s">
        <v>2653</v>
      </c>
      <c r="H7450" s="2">
        <f>1-559-752-2825</f>
        <v>-4135</v>
      </c>
      <c r="I7450" s="2" t="s">
        <v>50071</v>
      </c>
      <c r="J7450" s="3" t="s">
        <v>50072</v>
      </c>
      <c r="K7450" s="4">
        <v>44415</v>
      </c>
      <c r="L7450" s="3" t="s">
        <v>50073</v>
      </c>
    </row>
    <row r="7451" spans="1:12" x14ac:dyDescent="0.2">
      <c r="A7451" s="1">
        <v>7450</v>
      </c>
      <c r="B7451" s="2" t="s">
        <v>50074</v>
      </c>
      <c r="C7451" s="2" t="s">
        <v>2349</v>
      </c>
      <c r="D7451" s="2" t="s">
        <v>1353</v>
      </c>
      <c r="E7451" s="2" t="s">
        <v>50075</v>
      </c>
      <c r="F7451" s="2" t="s">
        <v>50076</v>
      </c>
      <c r="G7451" s="2" t="s">
        <v>2884</v>
      </c>
      <c r="H7451" s="2">
        <v>2312035566</v>
      </c>
      <c r="I7451" s="2" t="s">
        <v>50077</v>
      </c>
      <c r="J7451" s="3" t="s">
        <v>50078</v>
      </c>
      <c r="K7451" s="4">
        <v>44297</v>
      </c>
      <c r="L7451" s="3" t="s">
        <v>50079</v>
      </c>
    </row>
    <row r="7452" spans="1:12" x14ac:dyDescent="0.2">
      <c r="A7452" s="1">
        <v>7451</v>
      </c>
      <c r="B7452" s="2" t="s">
        <v>50080</v>
      </c>
      <c r="C7452" s="2" t="s">
        <v>1633</v>
      </c>
      <c r="D7452" s="2" t="s">
        <v>2650</v>
      </c>
      <c r="E7452" s="2" t="s">
        <v>50081</v>
      </c>
      <c r="F7452" s="2" t="s">
        <v>50082</v>
      </c>
      <c r="G7452" s="2" t="s">
        <v>1104</v>
      </c>
      <c r="H7452" s="2" t="s">
        <v>50083</v>
      </c>
      <c r="I7452" s="2">
        <f>1-224-913-9496</f>
        <v>-10632</v>
      </c>
      <c r="J7452" s="3" t="s">
        <v>50084</v>
      </c>
      <c r="K7452" s="4">
        <v>44410</v>
      </c>
      <c r="L7452" s="3" t="s">
        <v>50085</v>
      </c>
    </row>
    <row r="7453" spans="1:12" x14ac:dyDescent="0.2">
      <c r="A7453" s="1">
        <v>7452</v>
      </c>
      <c r="B7453" s="2" t="s">
        <v>50086</v>
      </c>
      <c r="C7453" s="2" t="s">
        <v>11505</v>
      </c>
      <c r="D7453" s="2" t="s">
        <v>6380</v>
      </c>
      <c r="E7453" s="2" t="s">
        <v>50087</v>
      </c>
      <c r="F7453" s="2" t="s">
        <v>50088</v>
      </c>
      <c r="G7453" s="2" t="s">
        <v>1864</v>
      </c>
      <c r="H7453" s="2" t="s">
        <v>50089</v>
      </c>
      <c r="I7453" s="2" t="s">
        <v>50090</v>
      </c>
      <c r="J7453" s="3" t="s">
        <v>50091</v>
      </c>
      <c r="K7453" s="4">
        <v>44695</v>
      </c>
      <c r="L7453" s="3" t="s">
        <v>50092</v>
      </c>
    </row>
    <row r="7454" spans="1:12" x14ac:dyDescent="0.2">
      <c r="A7454" s="1">
        <v>7453</v>
      </c>
      <c r="B7454" s="2" t="s">
        <v>50093</v>
      </c>
      <c r="C7454" s="2" t="s">
        <v>3333</v>
      </c>
      <c r="D7454" s="2" t="s">
        <v>10706</v>
      </c>
      <c r="E7454" s="2" t="s">
        <v>50094</v>
      </c>
      <c r="F7454" s="2" t="s">
        <v>50095</v>
      </c>
      <c r="G7454" s="2" t="s">
        <v>2918</v>
      </c>
      <c r="H7454" s="2" t="s">
        <v>50096</v>
      </c>
      <c r="I7454" s="2" t="s">
        <v>50097</v>
      </c>
      <c r="J7454" s="3" t="s">
        <v>50098</v>
      </c>
      <c r="K7454" s="4">
        <v>44193</v>
      </c>
      <c r="L7454" s="3" t="s">
        <v>50099</v>
      </c>
    </row>
    <row r="7455" spans="1:12" x14ac:dyDescent="0.2">
      <c r="A7455" s="1">
        <v>7454</v>
      </c>
      <c r="B7455" s="2" t="s">
        <v>50100</v>
      </c>
      <c r="C7455" s="2" t="s">
        <v>206</v>
      </c>
      <c r="D7455" s="2" t="s">
        <v>8455</v>
      </c>
      <c r="E7455" s="2" t="s">
        <v>50101</v>
      </c>
      <c r="F7455" s="2" t="s">
        <v>50102</v>
      </c>
      <c r="G7455" s="2" t="s">
        <v>4177</v>
      </c>
      <c r="H7455" s="2" t="s">
        <v>50103</v>
      </c>
      <c r="I7455" s="2" t="s">
        <v>50104</v>
      </c>
      <c r="J7455" s="3" t="s">
        <v>50105</v>
      </c>
      <c r="K7455" s="4">
        <v>44146</v>
      </c>
      <c r="L7455" s="3" t="s">
        <v>50106</v>
      </c>
    </row>
    <row r="7456" spans="1:12" x14ac:dyDescent="0.2">
      <c r="A7456" s="1">
        <v>7455</v>
      </c>
      <c r="B7456" s="2" t="s">
        <v>50107</v>
      </c>
      <c r="C7456" s="2" t="s">
        <v>3401</v>
      </c>
      <c r="D7456" s="2" t="s">
        <v>2022</v>
      </c>
      <c r="E7456" s="2" t="s">
        <v>50108</v>
      </c>
      <c r="F7456" s="2" t="s">
        <v>50109</v>
      </c>
      <c r="G7456" s="2" t="s">
        <v>2859</v>
      </c>
      <c r="H7456" s="2">
        <v>9373059634</v>
      </c>
      <c r="I7456" s="2" t="s">
        <v>50110</v>
      </c>
      <c r="J7456" s="3" t="s">
        <v>50111</v>
      </c>
      <c r="K7456" s="4">
        <v>44263</v>
      </c>
      <c r="L7456" s="3" t="s">
        <v>27503</v>
      </c>
    </row>
    <row r="7457" spans="1:12" x14ac:dyDescent="0.2">
      <c r="A7457" s="1">
        <v>7456</v>
      </c>
      <c r="B7457" s="2" t="s">
        <v>50112</v>
      </c>
      <c r="C7457" s="2" t="s">
        <v>33396</v>
      </c>
      <c r="D7457" s="2" t="s">
        <v>7077</v>
      </c>
      <c r="E7457" s="2" t="s">
        <v>50113</v>
      </c>
      <c r="F7457" s="2" t="s">
        <v>50114</v>
      </c>
      <c r="G7457" s="2" t="s">
        <v>4507</v>
      </c>
      <c r="H7457" s="2" t="s">
        <v>50115</v>
      </c>
      <c r="I7457" s="2" t="s">
        <v>50116</v>
      </c>
      <c r="J7457" s="3" t="s">
        <v>50117</v>
      </c>
      <c r="K7457" s="4">
        <v>43963</v>
      </c>
      <c r="L7457" s="3" t="s">
        <v>50118</v>
      </c>
    </row>
    <row r="7458" spans="1:12" x14ac:dyDescent="0.2">
      <c r="A7458" s="1">
        <v>7457</v>
      </c>
      <c r="B7458" s="2" t="s">
        <v>50119</v>
      </c>
      <c r="C7458" s="2" t="s">
        <v>6741</v>
      </c>
      <c r="D7458" s="2" t="s">
        <v>10521</v>
      </c>
      <c r="E7458" s="2" t="s">
        <v>50120</v>
      </c>
      <c r="F7458" s="2" t="s">
        <v>50121</v>
      </c>
      <c r="G7458" s="2" t="s">
        <v>2928</v>
      </c>
      <c r="H7458" s="2" t="s">
        <v>50122</v>
      </c>
      <c r="I7458" s="2" t="s">
        <v>50123</v>
      </c>
      <c r="J7458" s="3" t="s">
        <v>50124</v>
      </c>
      <c r="K7458" s="4">
        <v>44416</v>
      </c>
      <c r="L7458" s="3" t="s">
        <v>50125</v>
      </c>
    </row>
    <row r="7459" spans="1:12" x14ac:dyDescent="0.2">
      <c r="A7459" s="1">
        <v>7458</v>
      </c>
      <c r="B7459" s="2" t="s">
        <v>50126</v>
      </c>
      <c r="C7459" s="2" t="s">
        <v>1270</v>
      </c>
      <c r="D7459" s="2" t="s">
        <v>9638</v>
      </c>
      <c r="E7459" s="2" t="s">
        <v>50127</v>
      </c>
      <c r="F7459" s="2" t="s">
        <v>50128</v>
      </c>
      <c r="G7459" s="2" t="s">
        <v>2680</v>
      </c>
      <c r="H7459" s="2" t="s">
        <v>50129</v>
      </c>
      <c r="I7459" s="2" t="s">
        <v>50130</v>
      </c>
      <c r="J7459" s="3" t="s">
        <v>50131</v>
      </c>
      <c r="K7459" s="4">
        <v>44604</v>
      </c>
      <c r="L7459" s="3" t="s">
        <v>50132</v>
      </c>
    </row>
    <row r="7460" spans="1:12" x14ac:dyDescent="0.2">
      <c r="A7460" s="1">
        <v>7459</v>
      </c>
      <c r="B7460" s="2" t="s">
        <v>50133</v>
      </c>
      <c r="C7460" s="2" t="s">
        <v>14147</v>
      </c>
      <c r="D7460" s="2" t="s">
        <v>7452</v>
      </c>
      <c r="E7460" s="2" t="s">
        <v>50134</v>
      </c>
      <c r="F7460" s="2" t="s">
        <v>50135</v>
      </c>
      <c r="G7460" s="2" t="s">
        <v>1544</v>
      </c>
      <c r="H7460" s="2" t="s">
        <v>50136</v>
      </c>
      <c r="I7460" s="2" t="s">
        <v>50137</v>
      </c>
      <c r="J7460" s="3" t="s">
        <v>50138</v>
      </c>
      <c r="K7460" s="4">
        <v>44474</v>
      </c>
      <c r="L7460" s="3" t="s">
        <v>50139</v>
      </c>
    </row>
    <row r="7461" spans="1:12" x14ac:dyDescent="0.2">
      <c r="A7461" s="1">
        <v>7460</v>
      </c>
      <c r="B7461" s="2" t="s">
        <v>50140</v>
      </c>
      <c r="C7461" s="2" t="s">
        <v>4048</v>
      </c>
      <c r="D7461" s="2" t="s">
        <v>8355</v>
      </c>
      <c r="E7461" s="2" t="s">
        <v>50141</v>
      </c>
      <c r="F7461" s="2" t="s">
        <v>50142</v>
      </c>
      <c r="G7461" s="2" t="s">
        <v>2567</v>
      </c>
      <c r="H7461" s="2">
        <v>865284599</v>
      </c>
      <c r="I7461" s="2" t="s">
        <v>50143</v>
      </c>
      <c r="J7461" s="3" t="s">
        <v>50144</v>
      </c>
      <c r="K7461" s="4">
        <v>44144</v>
      </c>
      <c r="L7461" s="3" t="s">
        <v>15091</v>
      </c>
    </row>
    <row r="7462" spans="1:12" x14ac:dyDescent="0.2">
      <c r="A7462" s="1">
        <v>7461</v>
      </c>
      <c r="B7462" s="2" t="s">
        <v>50145</v>
      </c>
      <c r="C7462" s="2" t="s">
        <v>1888</v>
      </c>
      <c r="D7462" s="2" t="s">
        <v>2512</v>
      </c>
      <c r="E7462" s="2" t="s">
        <v>50146</v>
      </c>
      <c r="F7462" s="2" t="s">
        <v>50147</v>
      </c>
      <c r="G7462" s="2" t="s">
        <v>796</v>
      </c>
      <c r="H7462" s="2">
        <v>30550666</v>
      </c>
      <c r="I7462" s="2" t="s">
        <v>50148</v>
      </c>
      <c r="J7462" s="3" t="s">
        <v>50149</v>
      </c>
      <c r="K7462" s="4">
        <v>44595</v>
      </c>
      <c r="L7462" s="3" t="s">
        <v>50150</v>
      </c>
    </row>
    <row r="7463" spans="1:12" x14ac:dyDescent="0.2">
      <c r="A7463" s="1">
        <v>7462</v>
      </c>
      <c r="B7463" s="2" t="s">
        <v>50151</v>
      </c>
      <c r="C7463" s="2" t="s">
        <v>4430</v>
      </c>
      <c r="D7463" s="2" t="s">
        <v>10954</v>
      </c>
      <c r="E7463" s="2" t="s">
        <v>44222</v>
      </c>
      <c r="F7463" s="2" t="s">
        <v>50152</v>
      </c>
      <c r="G7463" s="2" t="s">
        <v>6042</v>
      </c>
      <c r="H7463" s="2">
        <f>1-211-903-4440</f>
        <v>-5553</v>
      </c>
      <c r="I7463" s="2" t="s">
        <v>50153</v>
      </c>
      <c r="J7463" s="3" t="s">
        <v>50154</v>
      </c>
      <c r="K7463" s="4">
        <v>43837</v>
      </c>
      <c r="L7463" s="3" t="s">
        <v>50155</v>
      </c>
    </row>
    <row r="7464" spans="1:12" x14ac:dyDescent="0.2">
      <c r="A7464" s="1">
        <v>7463</v>
      </c>
      <c r="B7464" s="2" t="s">
        <v>50156</v>
      </c>
      <c r="C7464" s="2" t="s">
        <v>2047</v>
      </c>
      <c r="D7464" s="2" t="s">
        <v>1451</v>
      </c>
      <c r="E7464" s="2" t="s">
        <v>50157</v>
      </c>
      <c r="F7464" s="2" t="s">
        <v>50158</v>
      </c>
      <c r="G7464" s="2" t="s">
        <v>550</v>
      </c>
      <c r="H7464" s="2" t="s">
        <v>50159</v>
      </c>
      <c r="I7464" s="2">
        <f>1-276-313-8392</f>
        <v>-8980</v>
      </c>
      <c r="J7464" s="3" t="s">
        <v>50160</v>
      </c>
      <c r="K7464" s="4">
        <v>44561</v>
      </c>
      <c r="L7464" s="3" t="s">
        <v>50161</v>
      </c>
    </row>
    <row r="7465" spans="1:12" x14ac:dyDescent="0.2">
      <c r="A7465" s="1">
        <v>7464</v>
      </c>
      <c r="B7465" s="2" t="s">
        <v>50162</v>
      </c>
      <c r="C7465" s="2" t="s">
        <v>19811</v>
      </c>
      <c r="D7465" s="2" t="s">
        <v>2133</v>
      </c>
      <c r="E7465" s="2" t="s">
        <v>50163</v>
      </c>
      <c r="F7465" s="2" t="s">
        <v>50164</v>
      </c>
      <c r="G7465" s="2" t="s">
        <v>2728</v>
      </c>
      <c r="H7465" s="2" t="s">
        <v>50165</v>
      </c>
      <c r="I7465" s="2" t="s">
        <v>50166</v>
      </c>
      <c r="J7465" s="3" t="s">
        <v>50167</v>
      </c>
      <c r="K7465" s="4">
        <v>44017</v>
      </c>
      <c r="L7465" s="3" t="s">
        <v>50168</v>
      </c>
    </row>
    <row r="7466" spans="1:12" x14ac:dyDescent="0.2">
      <c r="A7466" s="1">
        <v>7465</v>
      </c>
      <c r="B7466" s="2" t="s">
        <v>50169</v>
      </c>
      <c r="C7466" s="2" t="s">
        <v>346</v>
      </c>
      <c r="D7466" s="2" t="s">
        <v>10830</v>
      </c>
      <c r="E7466" s="2" t="s">
        <v>50170</v>
      </c>
      <c r="F7466" s="2" t="s">
        <v>50171</v>
      </c>
      <c r="G7466" s="2" t="s">
        <v>4042</v>
      </c>
      <c r="H7466" s="2" t="s">
        <v>50172</v>
      </c>
      <c r="I7466" s="2" t="s">
        <v>50173</v>
      </c>
      <c r="J7466" s="3" t="s">
        <v>50174</v>
      </c>
      <c r="K7466" s="4">
        <v>44175</v>
      </c>
      <c r="L7466" s="3" t="s">
        <v>50175</v>
      </c>
    </row>
    <row r="7467" spans="1:12" x14ac:dyDescent="0.2">
      <c r="A7467" s="1">
        <v>7466</v>
      </c>
      <c r="B7467" s="2" t="s">
        <v>50176</v>
      </c>
      <c r="C7467" s="2" t="s">
        <v>1046</v>
      </c>
      <c r="D7467" s="2" t="s">
        <v>17193</v>
      </c>
      <c r="E7467" s="2" t="s">
        <v>50177</v>
      </c>
      <c r="F7467" s="2" t="s">
        <v>50178</v>
      </c>
      <c r="G7467" s="2" t="s">
        <v>1864</v>
      </c>
      <c r="H7467" s="2" t="s">
        <v>50179</v>
      </c>
      <c r="I7467" s="2" t="s">
        <v>50180</v>
      </c>
      <c r="J7467" s="3" t="s">
        <v>50181</v>
      </c>
      <c r="K7467" s="4">
        <v>44597</v>
      </c>
      <c r="L7467" s="3" t="s">
        <v>50182</v>
      </c>
    </row>
    <row r="7468" spans="1:12" x14ac:dyDescent="0.2">
      <c r="A7468" s="1">
        <v>7467</v>
      </c>
      <c r="B7468" s="2" t="s">
        <v>50183</v>
      </c>
      <c r="C7468" s="2" t="s">
        <v>746</v>
      </c>
      <c r="D7468" s="2" t="s">
        <v>3855</v>
      </c>
      <c r="E7468" s="2" t="s">
        <v>50184</v>
      </c>
      <c r="F7468" s="2" t="s">
        <v>50185</v>
      </c>
      <c r="G7468" s="2" t="s">
        <v>1104</v>
      </c>
      <c r="H7468" s="2" t="s">
        <v>50186</v>
      </c>
      <c r="I7468" s="2" t="s">
        <v>50187</v>
      </c>
      <c r="J7468" s="3" t="s">
        <v>50188</v>
      </c>
      <c r="K7468" s="4">
        <v>44365</v>
      </c>
      <c r="L7468" s="3" t="s">
        <v>4526</v>
      </c>
    </row>
    <row r="7469" spans="1:12" x14ac:dyDescent="0.2">
      <c r="A7469" s="1">
        <v>7468</v>
      </c>
      <c r="B7469" s="2" t="s">
        <v>50189</v>
      </c>
      <c r="C7469" s="2" t="s">
        <v>6996</v>
      </c>
      <c r="D7469" s="2" t="s">
        <v>3781</v>
      </c>
      <c r="E7469" s="2" t="s">
        <v>32757</v>
      </c>
      <c r="F7469" s="2" t="s">
        <v>50190</v>
      </c>
      <c r="G7469" s="2" t="s">
        <v>882</v>
      </c>
      <c r="H7469" s="2">
        <v>7570991407</v>
      </c>
      <c r="I7469" s="2" t="s">
        <v>50191</v>
      </c>
      <c r="J7469" s="3" t="s">
        <v>50192</v>
      </c>
      <c r="K7469" s="4">
        <v>44071</v>
      </c>
      <c r="L7469" s="3" t="s">
        <v>17883</v>
      </c>
    </row>
    <row r="7470" spans="1:12" x14ac:dyDescent="0.2">
      <c r="A7470" s="1">
        <v>7469</v>
      </c>
      <c r="B7470" s="2" t="s">
        <v>50193</v>
      </c>
      <c r="C7470" s="2" t="s">
        <v>12803</v>
      </c>
      <c r="D7470" s="2" t="s">
        <v>26455</v>
      </c>
      <c r="E7470" s="2" t="s">
        <v>50194</v>
      </c>
      <c r="F7470" s="2" t="s">
        <v>50195</v>
      </c>
      <c r="G7470" s="2" t="s">
        <v>6142</v>
      </c>
      <c r="H7470" s="2">
        <f>1-773-495-9752</f>
        <v>-11019</v>
      </c>
      <c r="I7470" s="2">
        <v>2294826048</v>
      </c>
      <c r="J7470" s="3" t="s">
        <v>50196</v>
      </c>
      <c r="K7470" s="4">
        <v>44557</v>
      </c>
      <c r="L7470" s="3" t="s">
        <v>50197</v>
      </c>
    </row>
    <row r="7471" spans="1:12" x14ac:dyDescent="0.2">
      <c r="A7471" s="1">
        <v>7470</v>
      </c>
      <c r="B7471" s="2" t="s">
        <v>50198</v>
      </c>
      <c r="C7471" s="2" t="s">
        <v>27746</v>
      </c>
      <c r="D7471" s="2" t="s">
        <v>316</v>
      </c>
      <c r="E7471" s="2" t="s">
        <v>50199</v>
      </c>
      <c r="F7471" s="2" t="s">
        <v>50200</v>
      </c>
      <c r="G7471" s="2" t="s">
        <v>1837</v>
      </c>
      <c r="H7471" s="2" t="s">
        <v>50201</v>
      </c>
      <c r="I7471" s="2" t="s">
        <v>50202</v>
      </c>
      <c r="J7471" s="3" t="s">
        <v>50203</v>
      </c>
      <c r="K7471" s="4">
        <v>44214</v>
      </c>
      <c r="L7471" s="3" t="s">
        <v>50204</v>
      </c>
    </row>
    <row r="7472" spans="1:12" x14ac:dyDescent="0.2">
      <c r="A7472" s="1">
        <v>7471</v>
      </c>
      <c r="B7472" s="2" t="s">
        <v>50205</v>
      </c>
      <c r="C7472" s="2" t="s">
        <v>263</v>
      </c>
      <c r="D7472" s="2" t="s">
        <v>22667</v>
      </c>
      <c r="E7472" s="2" t="s">
        <v>50206</v>
      </c>
      <c r="F7472" s="2" t="s">
        <v>50207</v>
      </c>
      <c r="G7472" s="2" t="s">
        <v>3302</v>
      </c>
      <c r="H7472" s="2">
        <v>1215914756</v>
      </c>
      <c r="I7472" s="2" t="s">
        <v>50208</v>
      </c>
      <c r="J7472" s="3" t="s">
        <v>50209</v>
      </c>
      <c r="K7472" s="4">
        <v>44433</v>
      </c>
      <c r="L7472" s="3" t="s">
        <v>50210</v>
      </c>
    </row>
    <row r="7473" spans="1:12" x14ac:dyDescent="0.2">
      <c r="A7473" s="1">
        <v>7472</v>
      </c>
      <c r="B7473" s="2" t="s">
        <v>50211</v>
      </c>
      <c r="C7473" s="2" t="s">
        <v>4482</v>
      </c>
      <c r="D7473" s="2" t="s">
        <v>595</v>
      </c>
      <c r="E7473" s="2" t="s">
        <v>50212</v>
      </c>
      <c r="F7473" s="2" t="s">
        <v>50213</v>
      </c>
      <c r="G7473" s="2" t="s">
        <v>117</v>
      </c>
      <c r="H7473" s="2">
        <v>3301969225</v>
      </c>
      <c r="I7473" s="2" t="s">
        <v>50214</v>
      </c>
      <c r="J7473" s="3" t="s">
        <v>50215</v>
      </c>
      <c r="K7473" s="4">
        <v>44509</v>
      </c>
      <c r="L7473" s="3" t="s">
        <v>50216</v>
      </c>
    </row>
    <row r="7474" spans="1:12" x14ac:dyDescent="0.2">
      <c r="A7474" s="1">
        <v>7473</v>
      </c>
      <c r="B7474" s="2" t="s">
        <v>50217</v>
      </c>
      <c r="C7474" s="2" t="s">
        <v>7496</v>
      </c>
      <c r="D7474" s="2" t="s">
        <v>12839</v>
      </c>
      <c r="E7474" s="2" t="s">
        <v>50218</v>
      </c>
      <c r="F7474" s="2" t="s">
        <v>50219</v>
      </c>
      <c r="G7474" s="2" t="s">
        <v>17</v>
      </c>
      <c r="H7474" s="2" t="s">
        <v>50220</v>
      </c>
      <c r="I7474" s="2">
        <v>4406028739</v>
      </c>
      <c r="J7474" s="3" t="s">
        <v>50221</v>
      </c>
      <c r="K7474" s="4">
        <v>44480</v>
      </c>
      <c r="L7474" s="3" t="s">
        <v>50222</v>
      </c>
    </row>
    <row r="7475" spans="1:12" x14ac:dyDescent="0.2">
      <c r="A7475" s="1">
        <v>7474</v>
      </c>
      <c r="B7475" s="2" t="s">
        <v>50223</v>
      </c>
      <c r="C7475" s="2" t="s">
        <v>7601</v>
      </c>
      <c r="D7475" s="2" t="s">
        <v>632</v>
      </c>
      <c r="E7475" s="2" t="s">
        <v>50224</v>
      </c>
      <c r="F7475" s="2" t="s">
        <v>18429</v>
      </c>
      <c r="G7475" s="2" t="s">
        <v>44</v>
      </c>
      <c r="H7475" s="2" t="s">
        <v>50225</v>
      </c>
      <c r="I7475" s="2">
        <v>6278389753</v>
      </c>
      <c r="J7475" s="3" t="s">
        <v>50226</v>
      </c>
      <c r="K7475" s="4">
        <v>43993</v>
      </c>
      <c r="L7475" s="3" t="s">
        <v>50227</v>
      </c>
    </row>
    <row r="7476" spans="1:12" x14ac:dyDescent="0.2">
      <c r="A7476" s="1">
        <v>7475</v>
      </c>
      <c r="B7476" s="2" t="s">
        <v>50228</v>
      </c>
      <c r="C7476" s="2" t="s">
        <v>15535</v>
      </c>
      <c r="D7476" s="2" t="s">
        <v>9391</v>
      </c>
      <c r="E7476" s="2" t="s">
        <v>50229</v>
      </c>
      <c r="F7476" s="2" t="s">
        <v>41795</v>
      </c>
      <c r="G7476" s="2" t="s">
        <v>1801</v>
      </c>
      <c r="H7476" s="2" t="s">
        <v>50230</v>
      </c>
      <c r="I7476" s="2" t="s">
        <v>50231</v>
      </c>
      <c r="J7476" s="3" t="s">
        <v>50232</v>
      </c>
      <c r="K7476" s="4">
        <v>44464</v>
      </c>
      <c r="L7476" s="3" t="s">
        <v>50233</v>
      </c>
    </row>
    <row r="7477" spans="1:12" x14ac:dyDescent="0.2">
      <c r="A7477" s="1">
        <v>7476</v>
      </c>
      <c r="B7477" s="2" t="s">
        <v>50234</v>
      </c>
      <c r="C7477" s="2" t="s">
        <v>4072</v>
      </c>
      <c r="D7477" s="2" t="s">
        <v>9041</v>
      </c>
      <c r="E7477" s="2" t="s">
        <v>50235</v>
      </c>
      <c r="F7477" s="2" t="s">
        <v>50236</v>
      </c>
      <c r="G7477" s="2" t="s">
        <v>520</v>
      </c>
      <c r="H7477" s="2" t="s">
        <v>50237</v>
      </c>
      <c r="I7477" s="2" t="s">
        <v>50238</v>
      </c>
      <c r="J7477" s="3" t="s">
        <v>50239</v>
      </c>
      <c r="K7477" s="4">
        <v>44426</v>
      </c>
      <c r="L7477" s="3" t="s">
        <v>50240</v>
      </c>
    </row>
    <row r="7478" spans="1:12" x14ac:dyDescent="0.2">
      <c r="A7478" s="1">
        <v>7477</v>
      </c>
      <c r="B7478" s="2" t="s">
        <v>50241</v>
      </c>
      <c r="C7478" s="2" t="s">
        <v>5000</v>
      </c>
      <c r="D7478" s="2" t="s">
        <v>41</v>
      </c>
      <c r="E7478" s="2" t="s">
        <v>50242</v>
      </c>
      <c r="F7478" s="2" t="s">
        <v>50243</v>
      </c>
      <c r="G7478" s="2" t="s">
        <v>1292</v>
      </c>
      <c r="H7478" s="2" t="s">
        <v>50244</v>
      </c>
      <c r="I7478" s="2" t="s">
        <v>50245</v>
      </c>
      <c r="J7478" s="3" t="s">
        <v>50246</v>
      </c>
      <c r="K7478" s="4">
        <v>44315</v>
      </c>
      <c r="L7478" s="3" t="s">
        <v>50247</v>
      </c>
    </row>
    <row r="7479" spans="1:12" x14ac:dyDescent="0.2">
      <c r="A7479" s="1">
        <v>7478</v>
      </c>
      <c r="B7479" s="2" t="s">
        <v>50248</v>
      </c>
      <c r="C7479" s="2" t="s">
        <v>4489</v>
      </c>
      <c r="D7479" s="2" t="s">
        <v>15020</v>
      </c>
      <c r="E7479" s="2" t="s">
        <v>50249</v>
      </c>
      <c r="F7479" s="2" t="s">
        <v>50250</v>
      </c>
      <c r="G7479" s="2" t="s">
        <v>1674</v>
      </c>
      <c r="H7479" s="2" t="s">
        <v>50251</v>
      </c>
      <c r="I7479" s="2" t="s">
        <v>50252</v>
      </c>
      <c r="J7479" s="3" t="s">
        <v>50253</v>
      </c>
      <c r="K7479" s="4">
        <v>44080</v>
      </c>
      <c r="L7479" s="3" t="s">
        <v>30631</v>
      </c>
    </row>
    <row r="7480" spans="1:12" x14ac:dyDescent="0.2">
      <c r="A7480" s="1">
        <v>7479</v>
      </c>
      <c r="B7480" s="2" t="s">
        <v>50254</v>
      </c>
      <c r="C7480" s="2" t="s">
        <v>1921</v>
      </c>
      <c r="D7480" s="2" t="s">
        <v>2591</v>
      </c>
      <c r="E7480" s="2" t="s">
        <v>50255</v>
      </c>
      <c r="F7480" s="2" t="s">
        <v>50256</v>
      </c>
      <c r="G7480" s="2" t="s">
        <v>7163</v>
      </c>
      <c r="H7480" s="2" t="s">
        <v>50257</v>
      </c>
      <c r="I7480" s="2" t="s">
        <v>50258</v>
      </c>
      <c r="J7480" s="3" t="s">
        <v>50259</v>
      </c>
      <c r="K7480" s="4">
        <v>44484</v>
      </c>
      <c r="L7480" s="3" t="s">
        <v>50260</v>
      </c>
    </row>
    <row r="7481" spans="1:12" x14ac:dyDescent="0.2">
      <c r="A7481" s="1">
        <v>7480</v>
      </c>
      <c r="B7481" s="2" t="s">
        <v>50261</v>
      </c>
      <c r="C7481" s="2" t="s">
        <v>21252</v>
      </c>
      <c r="D7481" s="2" t="s">
        <v>4878</v>
      </c>
      <c r="E7481" s="2" t="s">
        <v>46753</v>
      </c>
      <c r="F7481" s="2" t="s">
        <v>50262</v>
      </c>
      <c r="G7481" s="2" t="s">
        <v>2191</v>
      </c>
      <c r="H7481" s="2" t="s">
        <v>50263</v>
      </c>
      <c r="I7481" s="2" t="s">
        <v>50264</v>
      </c>
      <c r="J7481" s="3" t="s">
        <v>50265</v>
      </c>
      <c r="K7481" s="4">
        <v>44509</v>
      </c>
      <c r="L7481" s="3" t="s">
        <v>50266</v>
      </c>
    </row>
    <row r="7482" spans="1:12" x14ac:dyDescent="0.2">
      <c r="A7482" s="1">
        <v>7481</v>
      </c>
      <c r="B7482" s="2" t="s">
        <v>50267</v>
      </c>
      <c r="C7482" s="2" t="s">
        <v>1101</v>
      </c>
      <c r="D7482" s="2" t="s">
        <v>2451</v>
      </c>
      <c r="E7482" s="2" t="s">
        <v>50268</v>
      </c>
      <c r="F7482" s="2" t="s">
        <v>50269</v>
      </c>
      <c r="G7482" s="2" t="s">
        <v>1231</v>
      </c>
      <c r="H7482" s="2" t="s">
        <v>50270</v>
      </c>
      <c r="I7482" s="2" t="s">
        <v>50271</v>
      </c>
      <c r="J7482" s="3" t="s">
        <v>50272</v>
      </c>
      <c r="K7482" s="4">
        <v>44710</v>
      </c>
      <c r="L7482" s="3" t="s">
        <v>50273</v>
      </c>
    </row>
    <row r="7483" spans="1:12" x14ac:dyDescent="0.2">
      <c r="A7483" s="1">
        <v>7482</v>
      </c>
      <c r="B7483" s="2" t="s">
        <v>50274</v>
      </c>
      <c r="C7483" s="2" t="s">
        <v>2987</v>
      </c>
      <c r="D7483" s="2" t="s">
        <v>4591</v>
      </c>
      <c r="E7483" s="2" t="s">
        <v>50275</v>
      </c>
      <c r="F7483" s="2" t="s">
        <v>21950</v>
      </c>
      <c r="G7483" s="2" t="s">
        <v>1104</v>
      </c>
      <c r="H7483" s="2" t="s">
        <v>50276</v>
      </c>
      <c r="I7483" s="2" t="s">
        <v>50277</v>
      </c>
      <c r="J7483" s="3" t="s">
        <v>50278</v>
      </c>
      <c r="K7483" s="4">
        <v>44638</v>
      </c>
      <c r="L7483" s="3" t="s">
        <v>50279</v>
      </c>
    </row>
    <row r="7484" spans="1:12" x14ac:dyDescent="0.2">
      <c r="A7484" s="1">
        <v>7483</v>
      </c>
      <c r="B7484" s="2" t="s">
        <v>50280</v>
      </c>
      <c r="C7484" s="2" t="s">
        <v>6540</v>
      </c>
      <c r="D7484" s="2" t="s">
        <v>3012</v>
      </c>
      <c r="E7484" s="2" t="s">
        <v>50281</v>
      </c>
      <c r="F7484" s="2" t="s">
        <v>50282</v>
      </c>
      <c r="G7484" s="2" t="s">
        <v>996</v>
      </c>
      <c r="H7484" s="2" t="s">
        <v>50283</v>
      </c>
      <c r="I7484" s="2" t="s">
        <v>50284</v>
      </c>
      <c r="J7484" s="3" t="s">
        <v>50285</v>
      </c>
      <c r="K7484" s="4">
        <v>43921</v>
      </c>
      <c r="L7484" s="3" t="s">
        <v>50286</v>
      </c>
    </row>
    <row r="7485" spans="1:12" x14ac:dyDescent="0.2">
      <c r="A7485" s="1">
        <v>7484</v>
      </c>
      <c r="B7485" s="2" t="s">
        <v>50287</v>
      </c>
      <c r="C7485" s="2" t="s">
        <v>307</v>
      </c>
      <c r="D7485" s="2" t="s">
        <v>973</v>
      </c>
      <c r="E7485" s="2" t="s">
        <v>50288</v>
      </c>
      <c r="F7485" s="2" t="s">
        <v>16347</v>
      </c>
      <c r="G7485" s="2" t="s">
        <v>396</v>
      </c>
      <c r="H7485" s="2" t="s">
        <v>50289</v>
      </c>
      <c r="I7485" s="2" t="s">
        <v>50290</v>
      </c>
      <c r="J7485" s="3" t="s">
        <v>50291</v>
      </c>
      <c r="K7485" s="4">
        <v>44132</v>
      </c>
      <c r="L7485" s="3" t="s">
        <v>50292</v>
      </c>
    </row>
    <row r="7486" spans="1:12" x14ac:dyDescent="0.2">
      <c r="A7486" s="1">
        <v>7485</v>
      </c>
      <c r="B7486" s="2" t="s">
        <v>50293</v>
      </c>
      <c r="C7486" s="2" t="s">
        <v>6497</v>
      </c>
      <c r="D7486" s="2" t="s">
        <v>7796</v>
      </c>
      <c r="E7486" s="2" t="s">
        <v>50294</v>
      </c>
      <c r="F7486" s="2" t="s">
        <v>50295</v>
      </c>
      <c r="G7486" s="2" t="s">
        <v>1489</v>
      </c>
      <c r="H7486" s="2" t="s">
        <v>50296</v>
      </c>
      <c r="I7486" s="2">
        <f>1-25-728-2243</f>
        <v>-2995</v>
      </c>
      <c r="J7486" s="3" t="s">
        <v>50297</v>
      </c>
      <c r="K7486" s="4">
        <v>44421</v>
      </c>
      <c r="L7486" s="3" t="s">
        <v>50298</v>
      </c>
    </row>
    <row r="7487" spans="1:12" x14ac:dyDescent="0.2">
      <c r="A7487" s="1">
        <v>7486</v>
      </c>
      <c r="B7487" s="2" t="s">
        <v>50299</v>
      </c>
      <c r="C7487" s="2" t="s">
        <v>6531</v>
      </c>
      <c r="D7487" s="2" t="s">
        <v>22391</v>
      </c>
      <c r="E7487" s="2" t="s">
        <v>50300</v>
      </c>
      <c r="F7487" s="2" t="s">
        <v>50301</v>
      </c>
      <c r="G7487" s="2" t="s">
        <v>419</v>
      </c>
      <c r="H7487" s="2" t="s">
        <v>50302</v>
      </c>
      <c r="I7487" s="2" t="s">
        <v>50303</v>
      </c>
      <c r="J7487" s="3" t="s">
        <v>50304</v>
      </c>
      <c r="K7487" s="4">
        <v>43995</v>
      </c>
      <c r="L7487" s="3" t="s">
        <v>15891</v>
      </c>
    </row>
    <row r="7488" spans="1:12" x14ac:dyDescent="0.2">
      <c r="A7488" s="1">
        <v>7487</v>
      </c>
      <c r="B7488" s="2" t="s">
        <v>50305</v>
      </c>
      <c r="C7488" s="2" t="s">
        <v>4837</v>
      </c>
      <c r="D7488" s="2" t="s">
        <v>5192</v>
      </c>
      <c r="E7488" s="2" t="s">
        <v>50306</v>
      </c>
      <c r="F7488" s="2" t="s">
        <v>50307</v>
      </c>
      <c r="G7488" s="2" t="s">
        <v>652</v>
      </c>
      <c r="H7488" s="2" t="s">
        <v>50308</v>
      </c>
      <c r="I7488" s="2" t="s">
        <v>50309</v>
      </c>
      <c r="J7488" s="3" t="s">
        <v>50310</v>
      </c>
      <c r="K7488" s="4">
        <v>44164</v>
      </c>
      <c r="L7488" s="3" t="s">
        <v>50311</v>
      </c>
    </row>
    <row r="7489" spans="1:12" x14ac:dyDescent="0.2">
      <c r="A7489" s="1">
        <v>7488</v>
      </c>
      <c r="B7489" s="2" t="s">
        <v>50312</v>
      </c>
      <c r="C7489" s="2" t="s">
        <v>7205</v>
      </c>
      <c r="D7489" s="2" t="s">
        <v>8099</v>
      </c>
      <c r="E7489" s="2" t="s">
        <v>50313</v>
      </c>
      <c r="F7489" s="2" t="s">
        <v>50314</v>
      </c>
      <c r="G7489" s="2" t="s">
        <v>274</v>
      </c>
      <c r="H7489" s="2" t="s">
        <v>50315</v>
      </c>
      <c r="I7489" s="2" t="s">
        <v>50316</v>
      </c>
      <c r="J7489" s="3" t="s">
        <v>50317</v>
      </c>
      <c r="K7489" s="4">
        <v>43978</v>
      </c>
      <c r="L7489" s="3" t="s">
        <v>50318</v>
      </c>
    </row>
    <row r="7490" spans="1:12" x14ac:dyDescent="0.2">
      <c r="A7490" s="1">
        <v>7489</v>
      </c>
      <c r="B7490" s="2" t="s">
        <v>50319</v>
      </c>
      <c r="C7490" s="2" t="s">
        <v>4475</v>
      </c>
      <c r="D7490" s="2" t="s">
        <v>4123</v>
      </c>
      <c r="E7490" s="2" t="s">
        <v>50320</v>
      </c>
      <c r="F7490" s="2" t="s">
        <v>38794</v>
      </c>
      <c r="G7490" s="2" t="s">
        <v>200</v>
      </c>
      <c r="H7490" s="2">
        <v>1560282113</v>
      </c>
      <c r="I7490" s="2" t="s">
        <v>50321</v>
      </c>
      <c r="J7490" s="3" t="s">
        <v>50322</v>
      </c>
      <c r="K7490" s="4">
        <v>44119</v>
      </c>
      <c r="L7490" s="3" t="s">
        <v>50323</v>
      </c>
    </row>
    <row r="7491" spans="1:12" x14ac:dyDescent="0.2">
      <c r="A7491" s="1">
        <v>7490</v>
      </c>
      <c r="B7491" s="2" t="s">
        <v>50324</v>
      </c>
      <c r="C7491" s="2" t="s">
        <v>1579</v>
      </c>
      <c r="D7491" s="2" t="s">
        <v>3506</v>
      </c>
      <c r="E7491" s="2" t="s">
        <v>50325</v>
      </c>
      <c r="F7491" s="2" t="s">
        <v>50326</v>
      </c>
      <c r="G7491" s="2" t="s">
        <v>2089</v>
      </c>
      <c r="H7491" s="2" t="s">
        <v>50327</v>
      </c>
      <c r="I7491" s="2" t="s">
        <v>50328</v>
      </c>
      <c r="J7491" s="3" t="s">
        <v>50329</v>
      </c>
      <c r="K7491" s="4">
        <v>44072</v>
      </c>
      <c r="L7491" s="3" t="s">
        <v>50330</v>
      </c>
    </row>
    <row r="7492" spans="1:12" x14ac:dyDescent="0.2">
      <c r="A7492" s="1">
        <v>7491</v>
      </c>
      <c r="B7492" s="2" t="s">
        <v>50331</v>
      </c>
      <c r="C7492" s="2" t="s">
        <v>8058</v>
      </c>
      <c r="D7492" s="2" t="s">
        <v>6364</v>
      </c>
      <c r="E7492" s="2" t="s">
        <v>50332</v>
      </c>
      <c r="F7492" s="2" t="s">
        <v>50333</v>
      </c>
      <c r="G7492" s="2" t="s">
        <v>976</v>
      </c>
      <c r="H7492" s="2" t="s">
        <v>50334</v>
      </c>
      <c r="I7492" s="2" t="s">
        <v>50335</v>
      </c>
      <c r="J7492" s="3" t="s">
        <v>50336</v>
      </c>
      <c r="K7492" s="4">
        <v>43855</v>
      </c>
      <c r="L7492" s="3" t="s">
        <v>50337</v>
      </c>
    </row>
    <row r="7493" spans="1:12" x14ac:dyDescent="0.2">
      <c r="A7493" s="1">
        <v>7492</v>
      </c>
      <c r="B7493" s="2" t="s">
        <v>50338</v>
      </c>
      <c r="C7493" s="2" t="s">
        <v>8987</v>
      </c>
      <c r="D7493" s="2" t="s">
        <v>8513</v>
      </c>
      <c r="E7493" s="2" t="s">
        <v>50339</v>
      </c>
      <c r="F7493" s="2" t="s">
        <v>50340</v>
      </c>
      <c r="G7493" s="2" t="s">
        <v>643</v>
      </c>
      <c r="H7493" s="2">
        <v>5416794416</v>
      </c>
      <c r="I7493" s="2">
        <v>160183775</v>
      </c>
      <c r="J7493" s="3" t="s">
        <v>50341</v>
      </c>
      <c r="K7493" s="4">
        <v>44100</v>
      </c>
      <c r="L7493" s="3" t="s">
        <v>50342</v>
      </c>
    </row>
    <row r="7494" spans="1:12" x14ac:dyDescent="0.2">
      <c r="A7494" s="1">
        <v>7493</v>
      </c>
      <c r="B7494" s="2" t="s">
        <v>50343</v>
      </c>
      <c r="C7494" s="2" t="s">
        <v>3768</v>
      </c>
      <c r="D7494" s="2" t="s">
        <v>26783</v>
      </c>
      <c r="E7494" s="2" t="s">
        <v>12183</v>
      </c>
      <c r="F7494" s="2" t="s">
        <v>50344</v>
      </c>
      <c r="G7494" s="2" t="s">
        <v>237</v>
      </c>
      <c r="H7494" s="2" t="s">
        <v>50345</v>
      </c>
      <c r="I7494" s="2" t="s">
        <v>50346</v>
      </c>
      <c r="J7494" s="3" t="s">
        <v>50347</v>
      </c>
      <c r="K7494" s="4">
        <v>44218</v>
      </c>
      <c r="L7494" s="3" t="s">
        <v>50348</v>
      </c>
    </row>
    <row r="7495" spans="1:12" x14ac:dyDescent="0.2">
      <c r="A7495" s="1">
        <v>7494</v>
      </c>
      <c r="B7495" s="2" t="s">
        <v>50349</v>
      </c>
      <c r="C7495" s="2" t="s">
        <v>10939</v>
      </c>
      <c r="D7495" s="2" t="s">
        <v>2539</v>
      </c>
      <c r="E7495" s="2" t="s">
        <v>44222</v>
      </c>
      <c r="F7495" s="2" t="s">
        <v>50350</v>
      </c>
      <c r="G7495" s="2" t="s">
        <v>3396</v>
      </c>
      <c r="H7495" s="2" t="s">
        <v>50351</v>
      </c>
      <c r="I7495" s="2" t="s">
        <v>50352</v>
      </c>
      <c r="J7495" s="3" t="s">
        <v>50353</v>
      </c>
      <c r="K7495" s="4">
        <v>44371</v>
      </c>
      <c r="L7495" s="3" t="s">
        <v>50354</v>
      </c>
    </row>
    <row r="7496" spans="1:12" x14ac:dyDescent="0.2">
      <c r="A7496" s="1">
        <v>7495</v>
      </c>
      <c r="B7496" s="2" t="s">
        <v>50355</v>
      </c>
      <c r="C7496" s="2" t="s">
        <v>4048</v>
      </c>
      <c r="D7496" s="2" t="s">
        <v>37995</v>
      </c>
      <c r="E7496" s="2" t="s">
        <v>50356</v>
      </c>
      <c r="F7496" s="2" t="s">
        <v>50357</v>
      </c>
      <c r="G7496" s="2" t="s">
        <v>1489</v>
      </c>
      <c r="H7496" s="2" t="s">
        <v>50358</v>
      </c>
      <c r="I7496" s="2" t="s">
        <v>50359</v>
      </c>
      <c r="J7496" s="3" t="s">
        <v>50360</v>
      </c>
      <c r="K7496" s="4">
        <v>44007</v>
      </c>
      <c r="L7496" s="3" t="s">
        <v>50361</v>
      </c>
    </row>
    <row r="7497" spans="1:12" x14ac:dyDescent="0.2">
      <c r="A7497" s="1">
        <v>7496</v>
      </c>
      <c r="B7497" s="2" t="s">
        <v>50362</v>
      </c>
      <c r="C7497" s="2" t="s">
        <v>2349</v>
      </c>
      <c r="D7497" s="2" t="s">
        <v>2222</v>
      </c>
      <c r="E7497" s="2" t="s">
        <v>28698</v>
      </c>
      <c r="F7497" s="2" t="s">
        <v>50363</v>
      </c>
      <c r="G7497" s="2" t="s">
        <v>1627</v>
      </c>
      <c r="H7497" s="2" t="s">
        <v>50364</v>
      </c>
      <c r="I7497" s="2" t="s">
        <v>50365</v>
      </c>
      <c r="J7497" s="3" t="s">
        <v>50366</v>
      </c>
      <c r="K7497" s="4">
        <v>44090</v>
      </c>
      <c r="L7497" s="3" t="s">
        <v>50367</v>
      </c>
    </row>
    <row r="7498" spans="1:12" x14ac:dyDescent="0.2">
      <c r="A7498" s="1">
        <v>7497</v>
      </c>
      <c r="B7498" s="2" t="s">
        <v>50368</v>
      </c>
      <c r="C7498" s="2" t="s">
        <v>3475</v>
      </c>
      <c r="D7498" s="2" t="s">
        <v>1634</v>
      </c>
      <c r="E7498" s="2" t="s">
        <v>50369</v>
      </c>
      <c r="F7498" s="2" t="s">
        <v>50370</v>
      </c>
      <c r="G7498" s="2" t="s">
        <v>6042</v>
      </c>
      <c r="H7498" s="2" t="s">
        <v>50371</v>
      </c>
      <c r="I7498" s="2" t="s">
        <v>50372</v>
      </c>
      <c r="J7498" s="3" t="s">
        <v>50373</v>
      </c>
      <c r="K7498" s="4">
        <v>44348</v>
      </c>
      <c r="L7498" s="3" t="s">
        <v>23050</v>
      </c>
    </row>
    <row r="7499" spans="1:12" x14ac:dyDescent="0.2">
      <c r="A7499" s="1">
        <v>7498</v>
      </c>
      <c r="B7499" s="2" t="s">
        <v>50374</v>
      </c>
      <c r="C7499" s="2" t="s">
        <v>710</v>
      </c>
      <c r="D7499" s="2" t="s">
        <v>4814</v>
      </c>
      <c r="E7499" s="2" t="s">
        <v>50375</v>
      </c>
      <c r="F7499" s="2" t="s">
        <v>50376</v>
      </c>
      <c r="G7499" s="2" t="s">
        <v>854</v>
      </c>
      <c r="H7499" s="2" t="s">
        <v>50377</v>
      </c>
      <c r="I7499" s="2" t="s">
        <v>50378</v>
      </c>
      <c r="J7499" s="3" t="s">
        <v>50379</v>
      </c>
      <c r="K7499" s="4">
        <v>44230</v>
      </c>
      <c r="L7499" s="3" t="s">
        <v>18338</v>
      </c>
    </row>
    <row r="7500" spans="1:12" x14ac:dyDescent="0.2">
      <c r="A7500" s="1">
        <v>7499</v>
      </c>
      <c r="B7500" s="2" t="s">
        <v>50380</v>
      </c>
      <c r="C7500" s="2" t="s">
        <v>11132</v>
      </c>
      <c r="D7500" s="2" t="s">
        <v>6072</v>
      </c>
      <c r="E7500" s="2" t="s">
        <v>50381</v>
      </c>
      <c r="F7500" s="2" t="s">
        <v>50382</v>
      </c>
      <c r="G7500" s="2" t="s">
        <v>1148</v>
      </c>
      <c r="H7500" s="2" t="s">
        <v>50383</v>
      </c>
      <c r="I7500" s="2" t="s">
        <v>50384</v>
      </c>
      <c r="J7500" s="3" t="s">
        <v>50385</v>
      </c>
      <c r="K7500" s="4">
        <v>44566</v>
      </c>
      <c r="L7500" s="3" t="s">
        <v>5713</v>
      </c>
    </row>
    <row r="7501" spans="1:12" x14ac:dyDescent="0.2">
      <c r="A7501" s="1">
        <v>7500</v>
      </c>
      <c r="B7501" s="2" t="s">
        <v>50386</v>
      </c>
      <c r="C7501" s="2" t="s">
        <v>507</v>
      </c>
      <c r="D7501" s="2" t="s">
        <v>1246</v>
      </c>
      <c r="E7501" s="2" t="s">
        <v>46624</v>
      </c>
      <c r="F7501" s="2" t="s">
        <v>50387</v>
      </c>
      <c r="G7501" s="2" t="s">
        <v>3848</v>
      </c>
      <c r="H7501" s="2" t="s">
        <v>50388</v>
      </c>
      <c r="I7501" s="2" t="s">
        <v>50389</v>
      </c>
      <c r="J7501" s="3" t="s">
        <v>50390</v>
      </c>
      <c r="K7501" s="4">
        <v>44098</v>
      </c>
      <c r="L7501" s="3" t="s">
        <v>50391</v>
      </c>
    </row>
    <row r="7502" spans="1:12" x14ac:dyDescent="0.2">
      <c r="A7502" s="1">
        <v>7501</v>
      </c>
      <c r="B7502" s="2" t="s">
        <v>50392</v>
      </c>
      <c r="C7502" s="2" t="s">
        <v>121</v>
      </c>
      <c r="D7502" s="2" t="s">
        <v>10557</v>
      </c>
      <c r="E7502" s="2" t="s">
        <v>50393</v>
      </c>
      <c r="F7502" s="2" t="s">
        <v>30086</v>
      </c>
      <c r="G7502" s="2" t="s">
        <v>1506</v>
      </c>
      <c r="H7502" s="2">
        <f>1-560-349-2989</f>
        <v>-3897</v>
      </c>
      <c r="I7502" s="2" t="s">
        <v>50394</v>
      </c>
      <c r="J7502" s="3" t="s">
        <v>50395</v>
      </c>
      <c r="K7502" s="4">
        <v>44037</v>
      </c>
      <c r="L7502" s="3" t="s">
        <v>50396</v>
      </c>
    </row>
    <row r="7503" spans="1:12" x14ac:dyDescent="0.2">
      <c r="A7503" s="1">
        <v>7502</v>
      </c>
      <c r="B7503" s="2" t="s">
        <v>50397</v>
      </c>
      <c r="C7503" s="2" t="s">
        <v>4001</v>
      </c>
      <c r="D7503" s="2" t="s">
        <v>10578</v>
      </c>
      <c r="E7503" s="2" t="s">
        <v>50398</v>
      </c>
      <c r="F7503" s="2" t="s">
        <v>50399</v>
      </c>
      <c r="G7503" s="2" t="s">
        <v>1213</v>
      </c>
      <c r="H7503" s="2" t="s">
        <v>50400</v>
      </c>
      <c r="I7503" s="2" t="s">
        <v>50401</v>
      </c>
      <c r="J7503" s="3" t="s">
        <v>50402</v>
      </c>
      <c r="K7503" s="4">
        <v>44549</v>
      </c>
      <c r="L7503" s="3" t="s">
        <v>50403</v>
      </c>
    </row>
    <row r="7504" spans="1:12" x14ac:dyDescent="0.2">
      <c r="A7504" s="1">
        <v>7503</v>
      </c>
      <c r="B7504" s="2" t="s">
        <v>50404</v>
      </c>
      <c r="C7504" s="2" t="s">
        <v>8219</v>
      </c>
      <c r="D7504" s="2" t="s">
        <v>37995</v>
      </c>
      <c r="E7504" s="2" t="s">
        <v>50405</v>
      </c>
      <c r="F7504" s="2" t="s">
        <v>50406</v>
      </c>
      <c r="G7504" s="2" t="s">
        <v>3271</v>
      </c>
      <c r="H7504" s="2" t="s">
        <v>50407</v>
      </c>
      <c r="I7504" s="2" t="s">
        <v>50408</v>
      </c>
      <c r="J7504" s="3" t="s">
        <v>50409</v>
      </c>
      <c r="K7504" s="4">
        <v>44165</v>
      </c>
      <c r="L7504" s="3" t="s">
        <v>50410</v>
      </c>
    </row>
    <row r="7505" spans="1:12" x14ac:dyDescent="0.2">
      <c r="A7505" s="1">
        <v>7504</v>
      </c>
      <c r="B7505" s="2" t="s">
        <v>50411</v>
      </c>
      <c r="C7505" s="2" t="s">
        <v>4233</v>
      </c>
      <c r="D7505" s="2" t="s">
        <v>5868</v>
      </c>
      <c r="E7505" s="2" t="s">
        <v>50412</v>
      </c>
      <c r="F7505" s="2" t="s">
        <v>22683</v>
      </c>
      <c r="G7505" s="2" t="s">
        <v>3302</v>
      </c>
      <c r="H7505" s="2" t="s">
        <v>50413</v>
      </c>
      <c r="I7505" s="2" t="s">
        <v>50414</v>
      </c>
      <c r="J7505" s="3" t="s">
        <v>50415</v>
      </c>
      <c r="K7505" s="4">
        <v>43862</v>
      </c>
      <c r="L7505" s="3" t="s">
        <v>6811</v>
      </c>
    </row>
    <row r="7506" spans="1:12" x14ac:dyDescent="0.2">
      <c r="A7506" s="1">
        <v>7505</v>
      </c>
      <c r="B7506" s="2" t="s">
        <v>50416</v>
      </c>
      <c r="C7506" s="2" t="s">
        <v>1633</v>
      </c>
      <c r="D7506" s="2" t="s">
        <v>402</v>
      </c>
      <c r="E7506" s="2" t="s">
        <v>50417</v>
      </c>
      <c r="F7506" s="2" t="s">
        <v>50418</v>
      </c>
      <c r="G7506" s="2" t="s">
        <v>714</v>
      </c>
      <c r="H7506" s="2" t="s">
        <v>50419</v>
      </c>
      <c r="I7506" s="2">
        <f>1-270-573-732</f>
        <v>-1574</v>
      </c>
      <c r="J7506" s="3" t="s">
        <v>50420</v>
      </c>
      <c r="K7506" s="4">
        <v>44529</v>
      </c>
      <c r="L7506" s="3" t="s">
        <v>6818</v>
      </c>
    </row>
    <row r="7507" spans="1:12" x14ac:dyDescent="0.2">
      <c r="A7507" s="1">
        <v>7506</v>
      </c>
      <c r="B7507" s="2" t="s">
        <v>50421</v>
      </c>
      <c r="C7507" s="2" t="s">
        <v>4055</v>
      </c>
      <c r="D7507" s="2" t="s">
        <v>11146</v>
      </c>
      <c r="E7507" s="2" t="s">
        <v>50422</v>
      </c>
      <c r="F7507" s="2" t="s">
        <v>50423</v>
      </c>
      <c r="G7507" s="2" t="s">
        <v>1730</v>
      </c>
      <c r="H7507" s="2" t="s">
        <v>50424</v>
      </c>
      <c r="I7507" s="2" t="s">
        <v>50425</v>
      </c>
      <c r="J7507" s="3" t="s">
        <v>50426</v>
      </c>
      <c r="K7507" s="4">
        <v>44387</v>
      </c>
      <c r="L7507" s="3" t="s">
        <v>50427</v>
      </c>
    </row>
    <row r="7508" spans="1:12" x14ac:dyDescent="0.2">
      <c r="A7508" s="1">
        <v>7507</v>
      </c>
      <c r="B7508" s="2" t="s">
        <v>50428</v>
      </c>
      <c r="C7508" s="2" t="s">
        <v>15856</v>
      </c>
      <c r="D7508" s="2" t="s">
        <v>1193</v>
      </c>
      <c r="E7508" s="2" t="s">
        <v>50429</v>
      </c>
      <c r="F7508" s="2" t="s">
        <v>50430</v>
      </c>
      <c r="G7508" s="2" t="s">
        <v>1864</v>
      </c>
      <c r="H7508" s="2" t="s">
        <v>50431</v>
      </c>
      <c r="I7508" s="2" t="s">
        <v>50432</v>
      </c>
      <c r="J7508" s="3" t="s">
        <v>50433</v>
      </c>
      <c r="K7508" s="4">
        <v>44575</v>
      </c>
      <c r="L7508" s="3" t="s">
        <v>50434</v>
      </c>
    </row>
    <row r="7509" spans="1:12" x14ac:dyDescent="0.2">
      <c r="A7509" s="1">
        <v>7508</v>
      </c>
      <c r="B7509" s="2" t="s">
        <v>50435</v>
      </c>
      <c r="C7509" s="2" t="s">
        <v>5834</v>
      </c>
      <c r="D7509" s="2" t="s">
        <v>2350</v>
      </c>
      <c r="E7509" s="2" t="s">
        <v>50436</v>
      </c>
      <c r="F7509" s="2" t="s">
        <v>50437</v>
      </c>
      <c r="G7509" s="2" t="s">
        <v>4778</v>
      </c>
      <c r="H7509" s="2" t="s">
        <v>50438</v>
      </c>
      <c r="I7509" s="2" t="s">
        <v>50439</v>
      </c>
      <c r="J7509" s="3" t="s">
        <v>50440</v>
      </c>
      <c r="K7509" s="4">
        <v>44563</v>
      </c>
      <c r="L7509" s="3" t="s">
        <v>50441</v>
      </c>
    </row>
    <row r="7510" spans="1:12" x14ac:dyDescent="0.2">
      <c r="A7510" s="1">
        <v>7509</v>
      </c>
      <c r="B7510" s="2" t="s">
        <v>50442</v>
      </c>
      <c r="C7510" s="2" t="s">
        <v>4122</v>
      </c>
      <c r="D7510" s="2" t="s">
        <v>15020</v>
      </c>
      <c r="E7510" s="2" t="s">
        <v>50443</v>
      </c>
      <c r="F7510" s="2" t="s">
        <v>50444</v>
      </c>
      <c r="G7510" s="2" t="s">
        <v>5917</v>
      </c>
      <c r="H7510" s="2" t="s">
        <v>50445</v>
      </c>
      <c r="I7510" s="2" t="s">
        <v>50446</v>
      </c>
      <c r="J7510" s="3" t="s">
        <v>50447</v>
      </c>
      <c r="K7510" s="4">
        <v>44634</v>
      </c>
      <c r="L7510" s="3" t="s">
        <v>50448</v>
      </c>
    </row>
    <row r="7511" spans="1:12" x14ac:dyDescent="0.2">
      <c r="A7511" s="1">
        <v>7510</v>
      </c>
      <c r="B7511" s="2" t="s">
        <v>50449</v>
      </c>
      <c r="C7511" s="2" t="s">
        <v>1361</v>
      </c>
      <c r="D7511" s="2" t="s">
        <v>7819</v>
      </c>
      <c r="E7511" s="2" t="s">
        <v>50450</v>
      </c>
      <c r="F7511" s="2" t="s">
        <v>19364</v>
      </c>
      <c r="G7511" s="2" t="s">
        <v>3396</v>
      </c>
      <c r="H7511" s="2" t="s">
        <v>50451</v>
      </c>
      <c r="I7511" s="2" t="s">
        <v>50452</v>
      </c>
      <c r="J7511" s="3" t="s">
        <v>50453</v>
      </c>
      <c r="K7511" s="4">
        <v>44078</v>
      </c>
      <c r="L7511" s="3" t="s">
        <v>50454</v>
      </c>
    </row>
    <row r="7512" spans="1:12" x14ac:dyDescent="0.2">
      <c r="A7512" s="1">
        <v>7511</v>
      </c>
      <c r="B7512" s="2" t="s">
        <v>50455</v>
      </c>
      <c r="C7512" s="2" t="s">
        <v>1988</v>
      </c>
      <c r="D7512" s="2" t="s">
        <v>19583</v>
      </c>
      <c r="E7512" s="2" t="s">
        <v>50456</v>
      </c>
      <c r="F7512" s="2" t="s">
        <v>50457</v>
      </c>
      <c r="G7512" s="2" t="s">
        <v>44</v>
      </c>
      <c r="H7512" s="2" t="s">
        <v>50458</v>
      </c>
      <c r="I7512" s="2" t="s">
        <v>50459</v>
      </c>
      <c r="J7512" s="3" t="s">
        <v>50460</v>
      </c>
      <c r="K7512" s="4">
        <v>44051</v>
      </c>
      <c r="L7512" s="3" t="s">
        <v>2100</v>
      </c>
    </row>
    <row r="7513" spans="1:12" x14ac:dyDescent="0.2">
      <c r="A7513" s="1">
        <v>7512</v>
      </c>
      <c r="B7513" s="2" t="s">
        <v>50461</v>
      </c>
      <c r="C7513" s="2" t="s">
        <v>3165</v>
      </c>
      <c r="D7513" s="2" t="s">
        <v>6997</v>
      </c>
      <c r="E7513" s="2" t="s">
        <v>50462</v>
      </c>
      <c r="F7513" s="2" t="s">
        <v>50463</v>
      </c>
      <c r="G7513" s="2" t="s">
        <v>153</v>
      </c>
      <c r="H7513" s="2" t="s">
        <v>50464</v>
      </c>
      <c r="I7513" s="2" t="s">
        <v>50465</v>
      </c>
      <c r="J7513" s="3" t="s">
        <v>50466</v>
      </c>
      <c r="K7513" s="4">
        <v>44138</v>
      </c>
      <c r="L7513" s="3" t="s">
        <v>50467</v>
      </c>
    </row>
    <row r="7514" spans="1:12" x14ac:dyDescent="0.2">
      <c r="A7514" s="1">
        <v>7513</v>
      </c>
      <c r="B7514" s="2" t="s">
        <v>50468</v>
      </c>
      <c r="C7514" s="2" t="s">
        <v>3475</v>
      </c>
      <c r="D7514" s="2" t="s">
        <v>4814</v>
      </c>
      <c r="E7514" s="2" t="s">
        <v>50469</v>
      </c>
      <c r="F7514" s="2" t="s">
        <v>50470</v>
      </c>
      <c r="G7514" s="2" t="s">
        <v>635</v>
      </c>
      <c r="H7514" s="2" t="s">
        <v>50471</v>
      </c>
      <c r="I7514" s="2" t="s">
        <v>50472</v>
      </c>
      <c r="J7514" s="3" t="s">
        <v>50473</v>
      </c>
      <c r="K7514" s="4">
        <v>44148</v>
      </c>
      <c r="L7514" s="3" t="s">
        <v>50474</v>
      </c>
    </row>
    <row r="7515" spans="1:12" x14ac:dyDescent="0.2">
      <c r="A7515" s="1">
        <v>7514</v>
      </c>
      <c r="B7515" s="2" t="s">
        <v>50475</v>
      </c>
      <c r="C7515" s="2" t="s">
        <v>3148</v>
      </c>
      <c r="D7515" s="2" t="s">
        <v>28303</v>
      </c>
      <c r="E7515" s="2" t="s">
        <v>50476</v>
      </c>
      <c r="F7515" s="2" t="s">
        <v>50477</v>
      </c>
      <c r="G7515" s="2" t="s">
        <v>2859</v>
      </c>
      <c r="H7515" s="2" t="s">
        <v>50478</v>
      </c>
      <c r="I7515" s="2" t="s">
        <v>50479</v>
      </c>
      <c r="J7515" s="3" t="s">
        <v>50480</v>
      </c>
      <c r="K7515" s="4">
        <v>44232</v>
      </c>
      <c r="L7515" s="3" t="s">
        <v>50481</v>
      </c>
    </row>
    <row r="7516" spans="1:12" x14ac:dyDescent="0.2">
      <c r="A7516" s="1">
        <v>7515</v>
      </c>
      <c r="B7516" s="2" t="s">
        <v>50482</v>
      </c>
      <c r="C7516" s="2" t="s">
        <v>316</v>
      </c>
      <c r="D7516" s="2" t="s">
        <v>434</v>
      </c>
      <c r="E7516" s="2" t="s">
        <v>50483</v>
      </c>
      <c r="F7516" s="2" t="s">
        <v>50484</v>
      </c>
      <c r="G7516" s="2" t="s">
        <v>1389</v>
      </c>
      <c r="H7516" s="2" t="s">
        <v>50485</v>
      </c>
      <c r="I7516" s="2" t="s">
        <v>50486</v>
      </c>
      <c r="J7516" s="3" t="s">
        <v>50487</v>
      </c>
      <c r="K7516" s="4">
        <v>44023</v>
      </c>
      <c r="L7516" s="3" t="s">
        <v>22845</v>
      </c>
    </row>
    <row r="7517" spans="1:12" x14ac:dyDescent="0.2">
      <c r="A7517" s="1">
        <v>7516</v>
      </c>
      <c r="B7517" s="2" t="s">
        <v>50488</v>
      </c>
      <c r="C7517" s="2" t="s">
        <v>3308</v>
      </c>
      <c r="D7517" s="2" t="s">
        <v>9002</v>
      </c>
      <c r="E7517" s="2" t="s">
        <v>13407</v>
      </c>
      <c r="F7517" s="2" t="s">
        <v>50489</v>
      </c>
      <c r="G7517" s="2" t="s">
        <v>419</v>
      </c>
      <c r="H7517" s="2">
        <v>658124958</v>
      </c>
      <c r="I7517" s="2" t="s">
        <v>50490</v>
      </c>
      <c r="J7517" s="3" t="s">
        <v>50491</v>
      </c>
      <c r="K7517" s="4">
        <v>44502</v>
      </c>
      <c r="L7517" s="3" t="s">
        <v>32435</v>
      </c>
    </row>
    <row r="7518" spans="1:12" x14ac:dyDescent="0.2">
      <c r="A7518" s="1">
        <v>7517</v>
      </c>
      <c r="B7518" s="2" t="s">
        <v>50492</v>
      </c>
      <c r="C7518" s="2" t="s">
        <v>1313</v>
      </c>
      <c r="D7518" s="2" t="s">
        <v>3760</v>
      </c>
      <c r="E7518" s="2" t="s">
        <v>49519</v>
      </c>
      <c r="F7518" s="2" t="s">
        <v>50493</v>
      </c>
      <c r="G7518" s="2" t="s">
        <v>882</v>
      </c>
      <c r="H7518" s="2">
        <v>6942792539</v>
      </c>
      <c r="I7518" s="2" t="s">
        <v>50494</v>
      </c>
      <c r="J7518" s="3" t="s">
        <v>50495</v>
      </c>
      <c r="K7518" s="4">
        <v>43877</v>
      </c>
      <c r="L7518" s="3" t="s">
        <v>16476</v>
      </c>
    </row>
    <row r="7519" spans="1:12" x14ac:dyDescent="0.2">
      <c r="A7519" s="1">
        <v>7518</v>
      </c>
      <c r="B7519" s="2" t="s">
        <v>50496</v>
      </c>
      <c r="C7519" s="2" t="s">
        <v>3392</v>
      </c>
      <c r="D7519" s="2" t="s">
        <v>2872</v>
      </c>
      <c r="E7519" s="2" t="s">
        <v>50497</v>
      </c>
      <c r="F7519" s="2" t="s">
        <v>50498</v>
      </c>
      <c r="G7519" s="2" t="s">
        <v>5858</v>
      </c>
      <c r="H7519" s="2" t="s">
        <v>50499</v>
      </c>
      <c r="I7519" s="2" t="s">
        <v>50500</v>
      </c>
      <c r="J7519" s="3" t="s">
        <v>50501</v>
      </c>
      <c r="K7519" s="4">
        <v>44271</v>
      </c>
      <c r="L7519" s="3" t="s">
        <v>50502</v>
      </c>
    </row>
    <row r="7520" spans="1:12" x14ac:dyDescent="0.2">
      <c r="A7520" s="1">
        <v>7519</v>
      </c>
      <c r="B7520" s="2" t="s">
        <v>50503</v>
      </c>
      <c r="C7520" s="2" t="s">
        <v>11630</v>
      </c>
      <c r="D7520" s="2" t="s">
        <v>9866</v>
      </c>
      <c r="E7520" s="2" t="s">
        <v>50504</v>
      </c>
      <c r="F7520" s="2" t="s">
        <v>50505</v>
      </c>
      <c r="G7520" s="2" t="s">
        <v>330</v>
      </c>
      <c r="H7520" s="2" t="s">
        <v>50506</v>
      </c>
      <c r="I7520" s="2" t="s">
        <v>50507</v>
      </c>
      <c r="J7520" s="3" t="s">
        <v>50508</v>
      </c>
      <c r="K7520" s="4">
        <v>43949</v>
      </c>
      <c r="L7520" s="3" t="s">
        <v>50509</v>
      </c>
    </row>
    <row r="7521" spans="1:12" x14ac:dyDescent="0.2">
      <c r="A7521" s="1">
        <v>7520</v>
      </c>
      <c r="B7521" s="2" t="s">
        <v>50510</v>
      </c>
      <c r="C7521" s="2" t="s">
        <v>7012</v>
      </c>
      <c r="D7521" s="2" t="s">
        <v>7497</v>
      </c>
      <c r="E7521" s="2" t="s">
        <v>50511</v>
      </c>
      <c r="F7521" s="2" t="s">
        <v>50512</v>
      </c>
      <c r="G7521" s="2" t="s">
        <v>2127</v>
      </c>
      <c r="H7521" s="2" t="s">
        <v>50513</v>
      </c>
      <c r="I7521" s="2" t="s">
        <v>50514</v>
      </c>
      <c r="J7521" s="3" t="s">
        <v>50515</v>
      </c>
      <c r="K7521" s="4">
        <v>43841</v>
      </c>
      <c r="L7521" s="3" t="s">
        <v>2638</v>
      </c>
    </row>
    <row r="7522" spans="1:12" x14ac:dyDescent="0.2">
      <c r="A7522" s="1">
        <v>7521</v>
      </c>
      <c r="B7522" s="2" t="s">
        <v>50516</v>
      </c>
      <c r="C7522" s="2" t="s">
        <v>2959</v>
      </c>
      <c r="D7522" s="2" t="s">
        <v>9041</v>
      </c>
      <c r="E7522" s="2" t="s">
        <v>50517</v>
      </c>
      <c r="F7522" s="2" t="s">
        <v>25767</v>
      </c>
      <c r="G7522" s="2" t="s">
        <v>2127</v>
      </c>
      <c r="H7522" s="2">
        <v>2233961689</v>
      </c>
      <c r="I7522" s="2" t="s">
        <v>50518</v>
      </c>
      <c r="J7522" s="3" t="s">
        <v>50519</v>
      </c>
      <c r="K7522" s="4">
        <v>44127</v>
      </c>
      <c r="L7522" s="3" t="s">
        <v>19624</v>
      </c>
    </row>
    <row r="7523" spans="1:12" x14ac:dyDescent="0.2">
      <c r="A7523" s="1">
        <v>7522</v>
      </c>
      <c r="B7523" s="2" t="s">
        <v>50520</v>
      </c>
      <c r="C7523" s="2" t="s">
        <v>1788</v>
      </c>
      <c r="D7523" s="2" t="s">
        <v>8355</v>
      </c>
      <c r="E7523" s="2" t="s">
        <v>50521</v>
      </c>
      <c r="F7523" s="2" t="s">
        <v>50522</v>
      </c>
      <c r="G7523" s="2" t="s">
        <v>72</v>
      </c>
      <c r="H7523" s="2" t="s">
        <v>50523</v>
      </c>
      <c r="I7523" s="2" t="s">
        <v>50524</v>
      </c>
      <c r="J7523" s="3" t="s">
        <v>50525</v>
      </c>
      <c r="K7523" s="4">
        <v>44584</v>
      </c>
      <c r="L7523" s="3" t="s">
        <v>50526</v>
      </c>
    </row>
    <row r="7524" spans="1:12" x14ac:dyDescent="0.2">
      <c r="A7524" s="1">
        <v>7523</v>
      </c>
      <c r="B7524" s="2" t="s">
        <v>50527</v>
      </c>
      <c r="C7524" s="2" t="s">
        <v>6291</v>
      </c>
      <c r="D7524" s="2" t="s">
        <v>4887</v>
      </c>
      <c r="E7524" s="2" t="s">
        <v>50528</v>
      </c>
      <c r="F7524" s="2" t="s">
        <v>4689</v>
      </c>
      <c r="G7524" s="2" t="s">
        <v>4149</v>
      </c>
      <c r="H7524" s="2" t="s">
        <v>50529</v>
      </c>
      <c r="I7524" s="2" t="s">
        <v>50530</v>
      </c>
      <c r="J7524" s="3" t="s">
        <v>50531</v>
      </c>
      <c r="K7524" s="4">
        <v>44614</v>
      </c>
      <c r="L7524" s="3" t="s">
        <v>50532</v>
      </c>
    </row>
    <row r="7525" spans="1:12" x14ac:dyDescent="0.2">
      <c r="A7525" s="1">
        <v>7524</v>
      </c>
      <c r="B7525" s="2" t="s">
        <v>50533</v>
      </c>
      <c r="C7525" s="2" t="s">
        <v>1074</v>
      </c>
      <c r="D7525" s="2" t="s">
        <v>22934</v>
      </c>
      <c r="E7525" s="2" t="s">
        <v>50534</v>
      </c>
      <c r="F7525" s="2" t="s">
        <v>50535</v>
      </c>
      <c r="G7525" s="2" t="s">
        <v>892</v>
      </c>
      <c r="H7525" s="2" t="s">
        <v>50536</v>
      </c>
      <c r="I7525" s="2" t="s">
        <v>50537</v>
      </c>
      <c r="J7525" s="3" t="s">
        <v>50538</v>
      </c>
      <c r="K7525" s="4">
        <v>44313</v>
      </c>
      <c r="L7525" s="3" t="s">
        <v>50539</v>
      </c>
    </row>
    <row r="7526" spans="1:12" x14ac:dyDescent="0.2">
      <c r="A7526" s="1">
        <v>7525</v>
      </c>
      <c r="B7526" s="2" t="s">
        <v>50540</v>
      </c>
      <c r="C7526" s="2" t="s">
        <v>14302</v>
      </c>
      <c r="D7526" s="2" t="s">
        <v>8318</v>
      </c>
      <c r="E7526" s="2" t="s">
        <v>50541</v>
      </c>
      <c r="F7526" s="2" t="s">
        <v>50542</v>
      </c>
      <c r="G7526" s="2" t="s">
        <v>350</v>
      </c>
      <c r="H7526" s="2" t="s">
        <v>50543</v>
      </c>
      <c r="I7526" s="2">
        <f>1-408-319-1444</f>
        <v>-2170</v>
      </c>
      <c r="J7526" s="3" t="s">
        <v>50544</v>
      </c>
      <c r="K7526" s="4">
        <v>44114</v>
      </c>
      <c r="L7526" s="3" t="s">
        <v>20749</v>
      </c>
    </row>
    <row r="7527" spans="1:12" x14ac:dyDescent="0.2">
      <c r="A7527" s="1">
        <v>7526</v>
      </c>
      <c r="B7527" s="2" t="s">
        <v>50545</v>
      </c>
      <c r="C7527" s="2" t="s">
        <v>15925</v>
      </c>
      <c r="D7527" s="2" t="s">
        <v>12036</v>
      </c>
      <c r="E7527" s="2" t="s">
        <v>38704</v>
      </c>
      <c r="F7527" s="2" t="s">
        <v>50546</v>
      </c>
      <c r="G7527" s="2" t="s">
        <v>4267</v>
      </c>
      <c r="H7527" s="2" t="s">
        <v>50547</v>
      </c>
      <c r="I7527" s="2" t="s">
        <v>50548</v>
      </c>
      <c r="J7527" s="3" t="s">
        <v>50549</v>
      </c>
      <c r="K7527" s="4">
        <v>44625</v>
      </c>
      <c r="L7527" s="3" t="s">
        <v>50550</v>
      </c>
    </row>
    <row r="7528" spans="1:12" x14ac:dyDescent="0.2">
      <c r="A7528" s="1">
        <v>7527</v>
      </c>
      <c r="B7528" s="2" t="s">
        <v>50551</v>
      </c>
      <c r="C7528" s="2" t="s">
        <v>8943</v>
      </c>
      <c r="D7528" s="2" t="s">
        <v>5424</v>
      </c>
      <c r="E7528" s="2" t="s">
        <v>50552</v>
      </c>
      <c r="F7528" s="2" t="s">
        <v>50553</v>
      </c>
      <c r="G7528" s="2" t="s">
        <v>3784</v>
      </c>
      <c r="H7528" s="2">
        <f>1-636-914-8921</f>
        <v>-10470</v>
      </c>
      <c r="I7528" s="2" t="s">
        <v>50554</v>
      </c>
      <c r="J7528" s="3" t="s">
        <v>50555</v>
      </c>
      <c r="K7528" s="4">
        <v>43972</v>
      </c>
      <c r="L7528" s="3" t="s">
        <v>50556</v>
      </c>
    </row>
    <row r="7529" spans="1:12" x14ac:dyDescent="0.2">
      <c r="A7529" s="1">
        <v>7528</v>
      </c>
      <c r="B7529" s="2" t="s">
        <v>50557</v>
      </c>
      <c r="C7529" s="2" t="s">
        <v>17629</v>
      </c>
      <c r="D7529" s="2" t="s">
        <v>6932</v>
      </c>
      <c r="E7529" s="2" t="s">
        <v>13219</v>
      </c>
      <c r="F7529" s="2" t="s">
        <v>50558</v>
      </c>
      <c r="G7529" s="2" t="s">
        <v>1032</v>
      </c>
      <c r="H7529" s="2" t="s">
        <v>50559</v>
      </c>
      <c r="I7529" s="2" t="s">
        <v>50560</v>
      </c>
      <c r="J7529" s="3" t="s">
        <v>50561</v>
      </c>
      <c r="K7529" s="4">
        <v>44358</v>
      </c>
      <c r="L7529" s="3" t="s">
        <v>50562</v>
      </c>
    </row>
    <row r="7530" spans="1:12" x14ac:dyDescent="0.2">
      <c r="A7530" s="1">
        <v>7529</v>
      </c>
      <c r="B7530" s="2" t="s">
        <v>50563</v>
      </c>
      <c r="C7530" s="2" t="s">
        <v>756</v>
      </c>
      <c r="D7530" s="2" t="s">
        <v>8944</v>
      </c>
      <c r="E7530" s="2" t="s">
        <v>50564</v>
      </c>
      <c r="F7530" s="2" t="s">
        <v>50565</v>
      </c>
      <c r="G7530" s="2" t="s">
        <v>247</v>
      </c>
      <c r="H7530" s="2">
        <v>9286527031</v>
      </c>
      <c r="I7530" s="2" t="s">
        <v>50566</v>
      </c>
      <c r="J7530" s="3" t="s">
        <v>50567</v>
      </c>
      <c r="K7530" s="4">
        <v>44699</v>
      </c>
      <c r="L7530" s="3" t="s">
        <v>50568</v>
      </c>
    </row>
    <row r="7531" spans="1:12" x14ac:dyDescent="0.2">
      <c r="A7531" s="1">
        <v>7530</v>
      </c>
      <c r="B7531" s="2" t="s">
        <v>50569</v>
      </c>
      <c r="C7531" s="2" t="s">
        <v>4521</v>
      </c>
      <c r="D7531" s="2" t="s">
        <v>2872</v>
      </c>
      <c r="E7531" s="2" t="s">
        <v>50570</v>
      </c>
      <c r="F7531" s="2" t="s">
        <v>50571</v>
      </c>
      <c r="G7531" s="2" t="s">
        <v>854</v>
      </c>
      <c r="H7531" s="2" t="s">
        <v>50572</v>
      </c>
      <c r="I7531" s="2" t="s">
        <v>50573</v>
      </c>
      <c r="J7531" s="3" t="s">
        <v>50574</v>
      </c>
      <c r="K7531" s="4">
        <v>44379</v>
      </c>
      <c r="L7531" s="3" t="s">
        <v>19934</v>
      </c>
    </row>
    <row r="7532" spans="1:12" x14ac:dyDescent="0.2">
      <c r="A7532" s="1">
        <v>7531</v>
      </c>
      <c r="B7532" s="2" t="s">
        <v>50575</v>
      </c>
      <c r="C7532" s="2" t="s">
        <v>3245</v>
      </c>
      <c r="D7532" s="2" t="s">
        <v>244</v>
      </c>
      <c r="E7532" s="2" t="s">
        <v>50576</v>
      </c>
      <c r="F7532" s="2" t="s">
        <v>12861</v>
      </c>
      <c r="G7532" s="2" t="s">
        <v>2191</v>
      </c>
      <c r="H7532" s="2" t="s">
        <v>50577</v>
      </c>
      <c r="I7532" s="2" t="s">
        <v>50578</v>
      </c>
      <c r="J7532" s="3" t="s">
        <v>50579</v>
      </c>
      <c r="K7532" s="4">
        <v>44568</v>
      </c>
      <c r="L7532" s="3" t="s">
        <v>50580</v>
      </c>
    </row>
    <row r="7533" spans="1:12" x14ac:dyDescent="0.2">
      <c r="A7533" s="1">
        <v>7532</v>
      </c>
      <c r="B7533" s="2" t="s">
        <v>50581</v>
      </c>
      <c r="C7533" s="2" t="s">
        <v>6372</v>
      </c>
      <c r="D7533" s="2" t="s">
        <v>27140</v>
      </c>
      <c r="E7533" s="2" t="s">
        <v>50582</v>
      </c>
      <c r="F7533" s="2" t="s">
        <v>12153</v>
      </c>
      <c r="G7533" s="2" t="s">
        <v>3015</v>
      </c>
      <c r="H7533" s="2" t="s">
        <v>50583</v>
      </c>
      <c r="I7533" s="2" t="s">
        <v>50584</v>
      </c>
      <c r="J7533" s="3" t="s">
        <v>50585</v>
      </c>
      <c r="K7533" s="4">
        <v>43912</v>
      </c>
      <c r="L7533" s="3" t="s">
        <v>50586</v>
      </c>
    </row>
    <row r="7534" spans="1:12" x14ac:dyDescent="0.2">
      <c r="A7534" s="1">
        <v>7533</v>
      </c>
      <c r="B7534" s="2" t="s">
        <v>50587</v>
      </c>
      <c r="C7534" s="2" t="s">
        <v>6844</v>
      </c>
      <c r="D7534" s="2" t="s">
        <v>11879</v>
      </c>
      <c r="E7534" s="2" t="s">
        <v>50588</v>
      </c>
      <c r="F7534" s="2" t="s">
        <v>50589</v>
      </c>
      <c r="G7534" s="2" t="s">
        <v>1013</v>
      </c>
      <c r="H7534" s="2" t="s">
        <v>50590</v>
      </c>
      <c r="I7534" s="2" t="s">
        <v>50591</v>
      </c>
      <c r="J7534" s="3" t="s">
        <v>50592</v>
      </c>
      <c r="K7534" s="4">
        <v>43998</v>
      </c>
      <c r="L7534" s="3" t="s">
        <v>50593</v>
      </c>
    </row>
    <row r="7535" spans="1:12" x14ac:dyDescent="0.2">
      <c r="A7535" s="1">
        <v>7534</v>
      </c>
      <c r="B7535" s="2" t="s">
        <v>50594</v>
      </c>
      <c r="C7535" s="2" t="s">
        <v>944</v>
      </c>
      <c r="D7535" s="2" t="s">
        <v>9667</v>
      </c>
      <c r="E7535" s="2" t="s">
        <v>50595</v>
      </c>
      <c r="F7535" s="2" t="s">
        <v>50596</v>
      </c>
      <c r="G7535" s="2" t="s">
        <v>4345</v>
      </c>
      <c r="H7535" s="2" t="s">
        <v>50597</v>
      </c>
      <c r="I7535" s="2" t="s">
        <v>50598</v>
      </c>
      <c r="J7535" s="3" t="s">
        <v>50599</v>
      </c>
      <c r="K7535" s="4">
        <v>44463</v>
      </c>
      <c r="L7535" s="3" t="s">
        <v>50600</v>
      </c>
    </row>
    <row r="7536" spans="1:12" x14ac:dyDescent="0.2">
      <c r="A7536" s="1">
        <v>7535</v>
      </c>
      <c r="B7536" s="2" t="s">
        <v>50601</v>
      </c>
      <c r="C7536" s="2" t="s">
        <v>4822</v>
      </c>
      <c r="D7536" s="2" t="s">
        <v>3183</v>
      </c>
      <c r="E7536" s="2" t="s">
        <v>50602</v>
      </c>
      <c r="F7536" s="2" t="s">
        <v>50603</v>
      </c>
      <c r="G7536" s="2" t="s">
        <v>741</v>
      </c>
      <c r="H7536" s="2" t="s">
        <v>50604</v>
      </c>
      <c r="I7536" s="2" t="s">
        <v>50605</v>
      </c>
      <c r="J7536" s="3" t="s">
        <v>50606</v>
      </c>
      <c r="K7536" s="4">
        <v>44628</v>
      </c>
      <c r="L7536" s="3" t="s">
        <v>50607</v>
      </c>
    </row>
    <row r="7537" spans="1:12" x14ac:dyDescent="0.2">
      <c r="A7537" s="1">
        <v>7536</v>
      </c>
      <c r="B7537" s="2" t="s">
        <v>50608</v>
      </c>
      <c r="C7537" s="2" t="s">
        <v>3285</v>
      </c>
      <c r="D7537" s="2" t="s">
        <v>17451</v>
      </c>
      <c r="E7537" s="2" t="s">
        <v>18653</v>
      </c>
      <c r="F7537" s="2" t="s">
        <v>50609</v>
      </c>
      <c r="G7537" s="2" t="s">
        <v>1730</v>
      </c>
      <c r="H7537" s="2" t="s">
        <v>50610</v>
      </c>
      <c r="I7537" s="2">
        <f>1-294-317-2899</f>
        <v>-3509</v>
      </c>
      <c r="J7537" s="3" t="s">
        <v>50611</v>
      </c>
      <c r="K7537" s="4">
        <v>44014</v>
      </c>
      <c r="L7537" s="3" t="s">
        <v>30631</v>
      </c>
    </row>
    <row r="7538" spans="1:12" x14ac:dyDescent="0.2">
      <c r="A7538" s="1">
        <v>7537</v>
      </c>
      <c r="B7538" s="2" t="s">
        <v>50612</v>
      </c>
      <c r="C7538" s="2" t="s">
        <v>4241</v>
      </c>
      <c r="D7538" s="2" t="s">
        <v>2179</v>
      </c>
      <c r="E7538" s="2" t="s">
        <v>50613</v>
      </c>
      <c r="F7538" s="2" t="s">
        <v>50614</v>
      </c>
      <c r="G7538" s="2" t="s">
        <v>181</v>
      </c>
      <c r="H7538" s="2" t="s">
        <v>50615</v>
      </c>
      <c r="I7538" s="2" t="s">
        <v>50616</v>
      </c>
      <c r="J7538" s="3" t="s">
        <v>50617</v>
      </c>
      <c r="K7538" s="4">
        <v>44415</v>
      </c>
      <c r="L7538" s="3" t="s">
        <v>50618</v>
      </c>
    </row>
    <row r="7539" spans="1:12" x14ac:dyDescent="0.2">
      <c r="A7539" s="1">
        <v>7538</v>
      </c>
      <c r="B7539" s="2" t="s">
        <v>50619</v>
      </c>
      <c r="C7539" s="2" t="s">
        <v>3972</v>
      </c>
      <c r="D7539" s="2" t="s">
        <v>4325</v>
      </c>
      <c r="E7539" s="2" t="s">
        <v>50620</v>
      </c>
      <c r="F7539" s="2" t="s">
        <v>50621</v>
      </c>
      <c r="G7539" s="2" t="s">
        <v>1846</v>
      </c>
      <c r="H7539" s="2">
        <f>1-645-938-78</f>
        <v>-1660</v>
      </c>
      <c r="I7539" s="2" t="s">
        <v>50622</v>
      </c>
      <c r="J7539" s="3" t="s">
        <v>50623</v>
      </c>
      <c r="K7539" s="4">
        <v>44037</v>
      </c>
      <c r="L7539" s="3" t="s">
        <v>50624</v>
      </c>
    </row>
    <row r="7540" spans="1:12" x14ac:dyDescent="0.2">
      <c r="A7540" s="1">
        <v>7539</v>
      </c>
      <c r="B7540" s="2" t="s">
        <v>50625</v>
      </c>
      <c r="C7540" s="2" t="s">
        <v>2554</v>
      </c>
      <c r="D7540" s="2" t="s">
        <v>508</v>
      </c>
      <c r="E7540" s="2" t="s">
        <v>50626</v>
      </c>
      <c r="F7540" s="2" t="s">
        <v>50627</v>
      </c>
      <c r="G7540" s="2" t="s">
        <v>5858</v>
      </c>
      <c r="H7540" s="2" t="s">
        <v>50628</v>
      </c>
      <c r="I7540" s="2" t="s">
        <v>50629</v>
      </c>
      <c r="J7540" s="3" t="s">
        <v>50630</v>
      </c>
      <c r="K7540" s="4">
        <v>44642</v>
      </c>
      <c r="L7540" s="3" t="s">
        <v>43360</v>
      </c>
    </row>
    <row r="7541" spans="1:12" x14ac:dyDescent="0.2">
      <c r="A7541" s="1">
        <v>7540</v>
      </c>
      <c r="B7541" s="2" t="s">
        <v>50631</v>
      </c>
      <c r="C7541" s="2" t="s">
        <v>4886</v>
      </c>
      <c r="D7541" s="2" t="s">
        <v>8711</v>
      </c>
      <c r="E7541" s="2" t="s">
        <v>50632</v>
      </c>
      <c r="F7541" s="2" t="s">
        <v>50633</v>
      </c>
      <c r="G7541" s="2" t="s">
        <v>98</v>
      </c>
      <c r="H7541" s="2" t="s">
        <v>50634</v>
      </c>
      <c r="I7541" s="2" t="s">
        <v>50635</v>
      </c>
      <c r="J7541" s="3" t="s">
        <v>50636</v>
      </c>
      <c r="K7541" s="4">
        <v>44061</v>
      </c>
      <c r="L7541" s="3" t="s">
        <v>49517</v>
      </c>
    </row>
    <row r="7542" spans="1:12" x14ac:dyDescent="0.2">
      <c r="A7542" s="1">
        <v>7541</v>
      </c>
      <c r="B7542" s="2" t="s">
        <v>50637</v>
      </c>
      <c r="C7542" s="2" t="s">
        <v>6836</v>
      </c>
      <c r="D7542" s="2" t="s">
        <v>2048</v>
      </c>
      <c r="E7542" s="2" t="s">
        <v>50638</v>
      </c>
      <c r="F7542" s="2" t="s">
        <v>50639</v>
      </c>
      <c r="G7542" s="2" t="s">
        <v>143</v>
      </c>
      <c r="H7542" s="2" t="s">
        <v>50640</v>
      </c>
      <c r="I7542" s="2" t="s">
        <v>50641</v>
      </c>
      <c r="J7542" s="3" t="s">
        <v>50642</v>
      </c>
      <c r="K7542" s="4">
        <v>44513</v>
      </c>
      <c r="L7542" s="3" t="s">
        <v>50643</v>
      </c>
    </row>
    <row r="7543" spans="1:12" x14ac:dyDescent="0.2">
      <c r="A7543" s="1">
        <v>7542</v>
      </c>
      <c r="B7543" s="2" t="s">
        <v>50644</v>
      </c>
      <c r="C7543" s="2" t="s">
        <v>5922</v>
      </c>
      <c r="D7543" s="2" t="s">
        <v>8304</v>
      </c>
      <c r="E7543" s="2" t="s">
        <v>50645</v>
      </c>
      <c r="F7543" s="2" t="s">
        <v>8270</v>
      </c>
      <c r="G7543" s="2" t="s">
        <v>457</v>
      </c>
      <c r="H7543" s="2" t="s">
        <v>50646</v>
      </c>
      <c r="I7543" s="2" t="s">
        <v>50647</v>
      </c>
      <c r="J7543" s="3" t="s">
        <v>50648</v>
      </c>
      <c r="K7543" s="4">
        <v>44393</v>
      </c>
      <c r="L7543" s="3" t="s">
        <v>1612</v>
      </c>
    </row>
    <row r="7544" spans="1:12" x14ac:dyDescent="0.2">
      <c r="A7544" s="1">
        <v>7543</v>
      </c>
      <c r="B7544" s="2" t="s">
        <v>50649</v>
      </c>
      <c r="C7544" s="2" t="s">
        <v>2676</v>
      </c>
      <c r="D7544" s="2" t="s">
        <v>10196</v>
      </c>
      <c r="E7544" s="2" t="s">
        <v>50650</v>
      </c>
      <c r="F7544" s="2" t="s">
        <v>50651</v>
      </c>
      <c r="G7544" s="2" t="s">
        <v>1627</v>
      </c>
      <c r="H7544" s="2" t="s">
        <v>50652</v>
      </c>
      <c r="I7544" s="2" t="s">
        <v>50653</v>
      </c>
      <c r="J7544" s="3" t="s">
        <v>50654</v>
      </c>
      <c r="K7544" s="4">
        <v>44078</v>
      </c>
      <c r="L7544" s="3" t="s">
        <v>10476</v>
      </c>
    </row>
    <row r="7545" spans="1:12" x14ac:dyDescent="0.2">
      <c r="A7545" s="1">
        <v>7544</v>
      </c>
      <c r="B7545" s="2" t="s">
        <v>50655</v>
      </c>
      <c r="C7545" s="2" t="s">
        <v>374</v>
      </c>
      <c r="D7545" s="2" t="s">
        <v>14576</v>
      </c>
      <c r="E7545" s="2" t="s">
        <v>50656</v>
      </c>
      <c r="F7545" s="2" t="s">
        <v>50657</v>
      </c>
      <c r="G7545" s="2" t="s">
        <v>750</v>
      </c>
      <c r="H7545" s="2" t="s">
        <v>50658</v>
      </c>
      <c r="I7545" s="2" t="s">
        <v>50659</v>
      </c>
      <c r="J7545" s="3" t="s">
        <v>50660</v>
      </c>
      <c r="K7545" s="4">
        <v>44094</v>
      </c>
      <c r="L7545" s="3" t="s">
        <v>50661</v>
      </c>
    </row>
    <row r="7546" spans="1:12" x14ac:dyDescent="0.2">
      <c r="A7546" s="1">
        <v>7545</v>
      </c>
      <c r="B7546" s="2" t="s">
        <v>50662</v>
      </c>
      <c r="C7546" s="2" t="s">
        <v>1798</v>
      </c>
      <c r="D7546" s="2" t="s">
        <v>2784</v>
      </c>
      <c r="E7546" s="2" t="s">
        <v>50663</v>
      </c>
      <c r="F7546" s="2" t="s">
        <v>29942</v>
      </c>
      <c r="G7546" s="2" t="s">
        <v>108</v>
      </c>
      <c r="H7546" s="2" t="s">
        <v>50664</v>
      </c>
      <c r="I7546" s="2" t="s">
        <v>50665</v>
      </c>
      <c r="J7546" s="3" t="s">
        <v>50666</v>
      </c>
      <c r="K7546" s="4">
        <v>43962</v>
      </c>
      <c r="L7546" s="3" t="s">
        <v>50667</v>
      </c>
    </row>
    <row r="7547" spans="1:12" x14ac:dyDescent="0.2">
      <c r="A7547" s="1">
        <v>7546</v>
      </c>
      <c r="B7547" s="2" t="s">
        <v>50668</v>
      </c>
      <c r="C7547" s="2" t="s">
        <v>4406</v>
      </c>
      <c r="D7547" s="2" t="s">
        <v>11668</v>
      </c>
      <c r="E7547" s="2" t="s">
        <v>50669</v>
      </c>
      <c r="F7547" s="2" t="s">
        <v>50670</v>
      </c>
      <c r="G7547" s="2" t="s">
        <v>190</v>
      </c>
      <c r="H7547" s="2" t="s">
        <v>50671</v>
      </c>
      <c r="I7547" s="2">
        <v>1352570363</v>
      </c>
      <c r="J7547" s="3" t="s">
        <v>50672</v>
      </c>
      <c r="K7547" s="4">
        <v>44637</v>
      </c>
      <c r="L7547" s="3" t="s">
        <v>43690</v>
      </c>
    </row>
    <row r="7548" spans="1:12" x14ac:dyDescent="0.2">
      <c r="A7548" s="1">
        <v>7547</v>
      </c>
      <c r="B7548" s="2" t="s">
        <v>50673</v>
      </c>
      <c r="C7548" s="2" t="s">
        <v>1987</v>
      </c>
      <c r="D7548" s="2" t="s">
        <v>12393</v>
      </c>
      <c r="E7548" s="2" t="s">
        <v>50674</v>
      </c>
      <c r="F7548" s="2" t="s">
        <v>50675</v>
      </c>
      <c r="G7548" s="2" t="s">
        <v>171</v>
      </c>
      <c r="H7548" s="2" t="s">
        <v>50676</v>
      </c>
      <c r="I7548" s="2" t="s">
        <v>50677</v>
      </c>
      <c r="J7548" s="3" t="s">
        <v>50678</v>
      </c>
      <c r="K7548" s="4">
        <v>44150</v>
      </c>
      <c r="L7548" s="3" t="s">
        <v>37614</v>
      </c>
    </row>
    <row r="7549" spans="1:12" x14ac:dyDescent="0.2">
      <c r="A7549" s="1">
        <v>7548</v>
      </c>
      <c r="B7549" s="2" t="s">
        <v>50679</v>
      </c>
      <c r="C7549" s="2" t="s">
        <v>7251</v>
      </c>
      <c r="D7549" s="2" t="s">
        <v>1426</v>
      </c>
      <c r="E7549" s="2" t="s">
        <v>50680</v>
      </c>
      <c r="F7549" s="2" t="s">
        <v>50681</v>
      </c>
      <c r="G7549" s="2" t="s">
        <v>910</v>
      </c>
      <c r="H7549" s="2" t="s">
        <v>50682</v>
      </c>
      <c r="I7549" s="2" t="s">
        <v>50683</v>
      </c>
      <c r="J7549" s="3" t="s">
        <v>50684</v>
      </c>
      <c r="K7549" s="4">
        <v>44400</v>
      </c>
      <c r="L7549" s="3" t="s">
        <v>7574</v>
      </c>
    </row>
    <row r="7550" spans="1:12" x14ac:dyDescent="0.2">
      <c r="A7550" s="1">
        <v>7549</v>
      </c>
      <c r="B7550" s="2" t="s">
        <v>50685</v>
      </c>
      <c r="C7550" s="2" t="s">
        <v>850</v>
      </c>
      <c r="D7550" s="2" t="s">
        <v>3174</v>
      </c>
      <c r="E7550" s="2" t="s">
        <v>50686</v>
      </c>
      <c r="F7550" s="2" t="s">
        <v>50687</v>
      </c>
      <c r="G7550" s="2" t="s">
        <v>1041</v>
      </c>
      <c r="H7550" s="2" t="s">
        <v>50688</v>
      </c>
      <c r="I7550" s="2" t="s">
        <v>50689</v>
      </c>
      <c r="J7550" s="3" t="s">
        <v>50690</v>
      </c>
      <c r="K7550" s="4">
        <v>44540</v>
      </c>
      <c r="L7550" s="3" t="s">
        <v>50691</v>
      </c>
    </row>
    <row r="7551" spans="1:12" x14ac:dyDescent="0.2">
      <c r="A7551" s="1">
        <v>7550</v>
      </c>
      <c r="B7551" s="2" t="s">
        <v>50692</v>
      </c>
      <c r="C7551" s="2" t="s">
        <v>6873</v>
      </c>
      <c r="D7551" s="2" t="s">
        <v>9548</v>
      </c>
      <c r="E7551" s="2" t="s">
        <v>50693</v>
      </c>
      <c r="F7551" s="2" t="s">
        <v>19012</v>
      </c>
      <c r="G7551" s="2" t="s">
        <v>5328</v>
      </c>
      <c r="H7551" s="2" t="s">
        <v>50694</v>
      </c>
      <c r="I7551" s="2" t="s">
        <v>50695</v>
      </c>
      <c r="J7551" s="3" t="s">
        <v>50696</v>
      </c>
      <c r="K7551" s="4">
        <v>44535</v>
      </c>
      <c r="L7551" s="3" t="s">
        <v>50697</v>
      </c>
    </row>
    <row r="7552" spans="1:12" x14ac:dyDescent="0.2">
      <c r="A7552" s="1">
        <v>7551</v>
      </c>
      <c r="B7552" s="2" t="s">
        <v>50698</v>
      </c>
      <c r="C7552" s="2" t="s">
        <v>1861</v>
      </c>
      <c r="D7552" s="2" t="s">
        <v>1624</v>
      </c>
      <c r="E7552" s="2" t="s">
        <v>50699</v>
      </c>
      <c r="F7552" s="2" t="s">
        <v>50700</v>
      </c>
      <c r="G7552" s="2" t="s">
        <v>599</v>
      </c>
      <c r="H7552" s="2" t="s">
        <v>50701</v>
      </c>
      <c r="I7552" s="2">
        <f>1-774-411-8330</f>
        <v>-9514</v>
      </c>
      <c r="J7552" s="3" t="s">
        <v>50702</v>
      </c>
      <c r="K7552" s="4">
        <v>44440</v>
      </c>
      <c r="L7552" s="3" t="s">
        <v>50703</v>
      </c>
    </row>
    <row r="7553" spans="1:12" x14ac:dyDescent="0.2">
      <c r="A7553" s="1">
        <v>7552</v>
      </c>
      <c r="B7553" s="2" t="s">
        <v>50704</v>
      </c>
      <c r="C7553" s="2" t="s">
        <v>953</v>
      </c>
      <c r="D7553" s="2" t="s">
        <v>2784</v>
      </c>
      <c r="E7553" s="2" t="s">
        <v>50705</v>
      </c>
      <c r="F7553" s="2" t="s">
        <v>50706</v>
      </c>
      <c r="G7553" s="2" t="s">
        <v>54</v>
      </c>
      <c r="H7553" s="2" t="s">
        <v>50707</v>
      </c>
      <c r="I7553" s="2" t="s">
        <v>50708</v>
      </c>
      <c r="J7553" s="3" t="s">
        <v>50709</v>
      </c>
      <c r="K7553" s="4">
        <v>44545</v>
      </c>
      <c r="L7553" s="3" t="s">
        <v>50710</v>
      </c>
    </row>
    <row r="7554" spans="1:12" x14ac:dyDescent="0.2">
      <c r="A7554" s="1">
        <v>7553</v>
      </c>
      <c r="B7554" s="2" t="s">
        <v>50711</v>
      </c>
      <c r="C7554" s="2" t="s">
        <v>648</v>
      </c>
      <c r="D7554" s="2" t="s">
        <v>2400</v>
      </c>
      <c r="E7554" s="2" t="s">
        <v>50712</v>
      </c>
      <c r="F7554" s="2" t="s">
        <v>50713</v>
      </c>
      <c r="G7554" s="2" t="s">
        <v>98</v>
      </c>
      <c r="H7554" s="2" t="s">
        <v>50714</v>
      </c>
      <c r="I7554" s="2" t="s">
        <v>50715</v>
      </c>
      <c r="J7554" s="3" t="s">
        <v>50716</v>
      </c>
      <c r="K7554" s="4">
        <v>44012</v>
      </c>
      <c r="L7554" s="3" t="s">
        <v>16290</v>
      </c>
    </row>
    <row r="7555" spans="1:12" x14ac:dyDescent="0.2">
      <c r="A7555" s="1">
        <v>7554</v>
      </c>
      <c r="B7555" s="2" t="s">
        <v>50717</v>
      </c>
      <c r="C7555" s="2" t="s">
        <v>3805</v>
      </c>
      <c r="D7555" s="2" t="s">
        <v>3021</v>
      </c>
      <c r="E7555" s="2" t="s">
        <v>50718</v>
      </c>
      <c r="F7555" s="2" t="s">
        <v>50719</v>
      </c>
      <c r="G7555" s="2" t="s">
        <v>3649</v>
      </c>
      <c r="H7555" s="2" t="s">
        <v>50720</v>
      </c>
      <c r="I7555" s="2" t="s">
        <v>50721</v>
      </c>
      <c r="J7555" s="3" t="s">
        <v>50722</v>
      </c>
      <c r="K7555" s="4">
        <v>44041</v>
      </c>
      <c r="L7555" s="3" t="s">
        <v>50723</v>
      </c>
    </row>
    <row r="7556" spans="1:12" x14ac:dyDescent="0.2">
      <c r="A7556" s="1">
        <v>7555</v>
      </c>
      <c r="B7556" s="2" t="s">
        <v>50724</v>
      </c>
      <c r="C7556" s="2" t="s">
        <v>3920</v>
      </c>
      <c r="D7556" s="2" t="s">
        <v>464</v>
      </c>
      <c r="E7556" s="2" t="s">
        <v>50725</v>
      </c>
      <c r="F7556" s="2" t="s">
        <v>50726</v>
      </c>
      <c r="G7556" s="2" t="s">
        <v>3649</v>
      </c>
      <c r="H7556" s="2" t="s">
        <v>50727</v>
      </c>
      <c r="I7556" s="2" t="s">
        <v>50728</v>
      </c>
      <c r="J7556" s="3" t="s">
        <v>50729</v>
      </c>
      <c r="K7556" s="4">
        <v>44510</v>
      </c>
      <c r="L7556" s="3" t="s">
        <v>50730</v>
      </c>
    </row>
    <row r="7557" spans="1:12" x14ac:dyDescent="0.2">
      <c r="A7557" s="1">
        <v>7556</v>
      </c>
      <c r="B7557" s="2" t="s">
        <v>50731</v>
      </c>
      <c r="C7557" s="2" t="s">
        <v>3090</v>
      </c>
      <c r="D7557" s="2" t="s">
        <v>5016</v>
      </c>
      <c r="E7557" s="2" t="s">
        <v>50732</v>
      </c>
      <c r="F7557" s="2" t="s">
        <v>50733</v>
      </c>
      <c r="G7557" s="2" t="s">
        <v>4386</v>
      </c>
      <c r="H7557" s="2" t="s">
        <v>50734</v>
      </c>
      <c r="I7557" s="2" t="s">
        <v>50735</v>
      </c>
      <c r="J7557" s="3" t="s">
        <v>50736</v>
      </c>
      <c r="K7557" s="4">
        <v>44159</v>
      </c>
      <c r="L7557" s="3" t="s">
        <v>50737</v>
      </c>
    </row>
    <row r="7558" spans="1:12" x14ac:dyDescent="0.2">
      <c r="A7558" s="1">
        <v>7557</v>
      </c>
      <c r="B7558" s="2" t="s">
        <v>50738</v>
      </c>
      <c r="C7558" s="2" t="s">
        <v>5406</v>
      </c>
      <c r="D7558" s="2" t="s">
        <v>114</v>
      </c>
      <c r="E7558" s="2" t="s">
        <v>50739</v>
      </c>
      <c r="F7558" s="2" t="s">
        <v>50740</v>
      </c>
      <c r="G7558" s="2" t="s">
        <v>227</v>
      </c>
      <c r="H7558" s="2" t="s">
        <v>50741</v>
      </c>
      <c r="I7558" s="2">
        <f>1-480-387-8181</f>
        <v>-9047</v>
      </c>
      <c r="J7558" s="3" t="s">
        <v>50742</v>
      </c>
      <c r="K7558" s="4">
        <v>44351</v>
      </c>
      <c r="L7558" s="3" t="s">
        <v>50743</v>
      </c>
    </row>
    <row r="7559" spans="1:12" x14ac:dyDescent="0.2">
      <c r="A7559" s="1">
        <v>7558</v>
      </c>
      <c r="B7559" s="2" t="s">
        <v>50744</v>
      </c>
      <c r="C7559" s="2" t="s">
        <v>1029</v>
      </c>
      <c r="D7559" s="2" t="s">
        <v>2573</v>
      </c>
      <c r="E7559" s="2" t="s">
        <v>50745</v>
      </c>
      <c r="F7559" s="2" t="s">
        <v>50746</v>
      </c>
      <c r="G7559" s="2" t="s">
        <v>3478</v>
      </c>
      <c r="H7559" s="2" t="s">
        <v>50747</v>
      </c>
      <c r="I7559" s="2">
        <f>1-126-120-6006</f>
        <v>-6251</v>
      </c>
      <c r="J7559" s="3" t="s">
        <v>50748</v>
      </c>
      <c r="K7559" s="4">
        <v>44684</v>
      </c>
      <c r="L7559" s="3" t="s">
        <v>50749</v>
      </c>
    </row>
    <row r="7560" spans="1:12" x14ac:dyDescent="0.2">
      <c r="A7560" s="1">
        <v>7559</v>
      </c>
      <c r="B7560" s="2" t="s">
        <v>50750</v>
      </c>
      <c r="C7560" s="2" t="s">
        <v>2814</v>
      </c>
      <c r="D7560" s="2" t="s">
        <v>14576</v>
      </c>
      <c r="E7560" s="2" t="s">
        <v>50751</v>
      </c>
      <c r="F7560" s="2" t="s">
        <v>50752</v>
      </c>
      <c r="G7560" s="2" t="s">
        <v>1346</v>
      </c>
      <c r="H7560" s="2" t="s">
        <v>50753</v>
      </c>
      <c r="I7560" s="2" t="s">
        <v>50754</v>
      </c>
      <c r="J7560" s="3" t="s">
        <v>50755</v>
      </c>
      <c r="K7560" s="4">
        <v>44257</v>
      </c>
      <c r="L7560" s="3" t="s">
        <v>50756</v>
      </c>
    </row>
    <row r="7561" spans="1:12" x14ac:dyDescent="0.2">
      <c r="A7561" s="1">
        <v>7560</v>
      </c>
      <c r="B7561" s="2" t="s">
        <v>50757</v>
      </c>
      <c r="C7561" s="2" t="s">
        <v>2365</v>
      </c>
      <c r="D7561" s="2" t="s">
        <v>10492</v>
      </c>
      <c r="E7561" s="2" t="s">
        <v>50758</v>
      </c>
      <c r="F7561" s="2" t="s">
        <v>50759</v>
      </c>
      <c r="G7561" s="2" t="s">
        <v>9747</v>
      </c>
      <c r="H7561" s="2" t="s">
        <v>50760</v>
      </c>
      <c r="I7561" s="2" t="s">
        <v>50761</v>
      </c>
      <c r="J7561" s="3" t="s">
        <v>50762</v>
      </c>
      <c r="K7561" s="4">
        <v>43896</v>
      </c>
      <c r="L7561" s="3" t="s">
        <v>47799</v>
      </c>
    </row>
    <row r="7562" spans="1:12" x14ac:dyDescent="0.2">
      <c r="A7562" s="1">
        <v>7561</v>
      </c>
      <c r="B7562" s="2" t="s">
        <v>50763</v>
      </c>
      <c r="C7562" s="2" t="s">
        <v>6246</v>
      </c>
      <c r="D7562" s="2" t="s">
        <v>4680</v>
      </c>
      <c r="E7562" s="2" t="s">
        <v>50764</v>
      </c>
      <c r="F7562" s="2" t="s">
        <v>18819</v>
      </c>
      <c r="G7562" s="2" t="s">
        <v>599</v>
      </c>
      <c r="H7562" s="2">
        <v>5016493808</v>
      </c>
      <c r="I7562" s="2" t="s">
        <v>50765</v>
      </c>
      <c r="J7562" s="3" t="s">
        <v>50766</v>
      </c>
      <c r="K7562" s="4">
        <v>44447</v>
      </c>
      <c r="L7562" s="3" t="s">
        <v>50767</v>
      </c>
    </row>
    <row r="7563" spans="1:12" x14ac:dyDescent="0.2">
      <c r="A7563" s="1">
        <v>7562</v>
      </c>
      <c r="B7563" s="2" t="s">
        <v>50768</v>
      </c>
      <c r="C7563" s="2" t="s">
        <v>13561</v>
      </c>
      <c r="D7563" s="2" t="s">
        <v>5184</v>
      </c>
      <c r="E7563" s="2" t="s">
        <v>50769</v>
      </c>
      <c r="F7563" s="2" t="s">
        <v>50770</v>
      </c>
      <c r="G7563" s="2" t="s">
        <v>4492</v>
      </c>
      <c r="H7563" s="2" t="s">
        <v>50771</v>
      </c>
      <c r="I7563" s="2" t="s">
        <v>50772</v>
      </c>
      <c r="J7563" s="3" t="s">
        <v>50773</v>
      </c>
      <c r="K7563" s="4">
        <v>44358</v>
      </c>
      <c r="L7563" s="3" t="s">
        <v>50774</v>
      </c>
    </row>
    <row r="7564" spans="1:12" x14ac:dyDescent="0.2">
      <c r="A7564" s="1">
        <v>7563</v>
      </c>
      <c r="B7564" s="2" t="s">
        <v>50775</v>
      </c>
      <c r="C7564" s="2" t="s">
        <v>14302</v>
      </c>
      <c r="D7564" s="2" t="s">
        <v>4301</v>
      </c>
      <c r="E7564" s="2" t="s">
        <v>50776</v>
      </c>
      <c r="F7564" s="2" t="s">
        <v>50777</v>
      </c>
      <c r="G7564" s="2" t="s">
        <v>6506</v>
      </c>
      <c r="H7564" s="2" t="s">
        <v>50778</v>
      </c>
      <c r="I7564" s="2" t="s">
        <v>50779</v>
      </c>
      <c r="J7564" s="3" t="s">
        <v>50780</v>
      </c>
      <c r="K7564" s="4">
        <v>44161</v>
      </c>
      <c r="L7564" s="3" t="s">
        <v>50781</v>
      </c>
    </row>
    <row r="7565" spans="1:12" x14ac:dyDescent="0.2">
      <c r="A7565" s="1">
        <v>7564</v>
      </c>
      <c r="B7565" s="2" t="s">
        <v>50782</v>
      </c>
      <c r="C7565" s="2" t="s">
        <v>5076</v>
      </c>
      <c r="D7565" s="2" t="s">
        <v>7646</v>
      </c>
      <c r="E7565" s="2" t="s">
        <v>50783</v>
      </c>
      <c r="F7565" s="2" t="s">
        <v>50784</v>
      </c>
      <c r="G7565" s="2" t="s">
        <v>2327</v>
      </c>
      <c r="H7565" s="2" t="s">
        <v>50785</v>
      </c>
      <c r="I7565" s="2" t="s">
        <v>50786</v>
      </c>
      <c r="J7565" s="3" t="s">
        <v>50787</v>
      </c>
      <c r="K7565" s="4">
        <v>44705</v>
      </c>
      <c r="L7565" s="3" t="s">
        <v>50788</v>
      </c>
    </row>
    <row r="7566" spans="1:12" x14ac:dyDescent="0.2">
      <c r="A7566" s="1">
        <v>7565</v>
      </c>
      <c r="B7566" s="2" t="s">
        <v>50789</v>
      </c>
      <c r="C7566" s="2" t="s">
        <v>473</v>
      </c>
      <c r="D7566" s="2" t="s">
        <v>3685</v>
      </c>
      <c r="E7566" s="2" t="s">
        <v>50790</v>
      </c>
      <c r="F7566" s="2" t="s">
        <v>50791</v>
      </c>
      <c r="G7566" s="2" t="s">
        <v>217</v>
      </c>
      <c r="H7566" s="2" t="s">
        <v>50792</v>
      </c>
      <c r="I7566" s="2" t="s">
        <v>50793</v>
      </c>
      <c r="J7566" s="3" t="s">
        <v>50794</v>
      </c>
      <c r="K7566" s="4">
        <v>44032</v>
      </c>
      <c r="L7566" s="3" t="s">
        <v>50795</v>
      </c>
    </row>
    <row r="7567" spans="1:12" x14ac:dyDescent="0.2">
      <c r="A7567" s="1">
        <v>7566</v>
      </c>
      <c r="B7567" s="2" t="s">
        <v>50796</v>
      </c>
      <c r="C7567" s="2" t="s">
        <v>10366</v>
      </c>
      <c r="D7567" s="2" t="s">
        <v>4862</v>
      </c>
      <c r="E7567" s="2" t="s">
        <v>50797</v>
      </c>
      <c r="F7567" s="2" t="s">
        <v>21845</v>
      </c>
      <c r="G7567" s="2" t="s">
        <v>1041</v>
      </c>
      <c r="H7567" s="2" t="s">
        <v>50798</v>
      </c>
      <c r="I7567" s="2" t="s">
        <v>50799</v>
      </c>
      <c r="J7567" s="3" t="s">
        <v>50800</v>
      </c>
      <c r="K7567" s="4">
        <v>43922</v>
      </c>
      <c r="L7567" s="3" t="s">
        <v>50801</v>
      </c>
    </row>
    <row r="7568" spans="1:12" x14ac:dyDescent="0.2">
      <c r="A7568" s="1">
        <v>7567</v>
      </c>
      <c r="B7568" s="2" t="s">
        <v>50802</v>
      </c>
      <c r="C7568" s="2" t="s">
        <v>10577</v>
      </c>
      <c r="D7568" s="2" t="s">
        <v>8944</v>
      </c>
      <c r="E7568" s="2" t="s">
        <v>50803</v>
      </c>
      <c r="F7568" s="2" t="s">
        <v>50804</v>
      </c>
      <c r="G7568" s="2" t="s">
        <v>2216</v>
      </c>
      <c r="H7568" s="2" t="s">
        <v>50805</v>
      </c>
      <c r="I7568" s="2" t="s">
        <v>50806</v>
      </c>
      <c r="J7568" s="3" t="s">
        <v>50807</v>
      </c>
      <c r="K7568" s="4">
        <v>44460</v>
      </c>
      <c r="L7568" s="3" t="s">
        <v>44274</v>
      </c>
    </row>
    <row r="7569" spans="1:12" x14ac:dyDescent="0.2">
      <c r="A7569" s="1">
        <v>7568</v>
      </c>
      <c r="B7569" s="2" t="s">
        <v>50808</v>
      </c>
      <c r="C7569" s="2" t="s">
        <v>8152</v>
      </c>
      <c r="D7569" s="2" t="s">
        <v>5130</v>
      </c>
      <c r="E7569" s="2" t="s">
        <v>50809</v>
      </c>
      <c r="F7569" s="2" t="s">
        <v>50810</v>
      </c>
      <c r="G7569" s="2" t="s">
        <v>723</v>
      </c>
      <c r="H7569" s="2" t="s">
        <v>50811</v>
      </c>
      <c r="I7569" s="2" t="s">
        <v>50812</v>
      </c>
      <c r="J7569" s="3" t="s">
        <v>50813</v>
      </c>
      <c r="K7569" s="4">
        <v>44389</v>
      </c>
      <c r="L7569" s="3" t="s">
        <v>7385</v>
      </c>
    </row>
    <row r="7570" spans="1:12" x14ac:dyDescent="0.2">
      <c r="A7570" s="1">
        <v>7569</v>
      </c>
      <c r="B7570" s="2" t="s">
        <v>50814</v>
      </c>
      <c r="C7570" s="2" t="s">
        <v>4521</v>
      </c>
      <c r="D7570" s="2" t="s">
        <v>3912</v>
      </c>
      <c r="E7570" s="2" t="s">
        <v>50815</v>
      </c>
      <c r="F7570" s="2" t="s">
        <v>50816</v>
      </c>
      <c r="G7570" s="2" t="s">
        <v>966</v>
      </c>
      <c r="H7570" s="2" t="s">
        <v>50817</v>
      </c>
      <c r="I7570" s="2" t="s">
        <v>50818</v>
      </c>
      <c r="J7570" s="3" t="s">
        <v>50819</v>
      </c>
      <c r="K7570" s="4">
        <v>44217</v>
      </c>
      <c r="L7570" s="3" t="s">
        <v>50820</v>
      </c>
    </row>
    <row r="7571" spans="1:12" x14ac:dyDescent="0.2">
      <c r="A7571" s="1">
        <v>7570</v>
      </c>
      <c r="B7571" s="2" t="s">
        <v>50821</v>
      </c>
      <c r="C7571" s="2" t="s">
        <v>5242</v>
      </c>
      <c r="D7571" s="2" t="s">
        <v>537</v>
      </c>
      <c r="E7571" s="2" t="s">
        <v>50822</v>
      </c>
      <c r="F7571" s="2" t="s">
        <v>50823</v>
      </c>
      <c r="G7571" s="2" t="s">
        <v>1712</v>
      </c>
      <c r="H7571" s="2" t="s">
        <v>50824</v>
      </c>
      <c r="I7571" s="2" t="s">
        <v>50825</v>
      </c>
      <c r="J7571" s="3" t="s">
        <v>50826</v>
      </c>
      <c r="K7571" s="4">
        <v>44178</v>
      </c>
      <c r="L7571" s="3" t="s">
        <v>50827</v>
      </c>
    </row>
    <row r="7572" spans="1:12" x14ac:dyDescent="0.2">
      <c r="A7572" s="1">
        <v>7571</v>
      </c>
      <c r="B7572" s="2" t="s">
        <v>50828</v>
      </c>
      <c r="C7572" s="2" t="s">
        <v>14763</v>
      </c>
      <c r="D7572" s="2" t="s">
        <v>178</v>
      </c>
      <c r="E7572" s="2" t="s">
        <v>50829</v>
      </c>
      <c r="F7572" s="2" t="s">
        <v>8602</v>
      </c>
      <c r="G7572" s="2" t="s">
        <v>864</v>
      </c>
      <c r="H7572" s="2" t="s">
        <v>50830</v>
      </c>
      <c r="I7572" s="2">
        <v>9557745413</v>
      </c>
      <c r="J7572" s="3" t="s">
        <v>50831</v>
      </c>
      <c r="K7572" s="4">
        <v>43947</v>
      </c>
      <c r="L7572" s="3" t="s">
        <v>50832</v>
      </c>
    </row>
    <row r="7573" spans="1:12" x14ac:dyDescent="0.2">
      <c r="A7573" s="1">
        <v>7572</v>
      </c>
      <c r="B7573" s="2" t="s">
        <v>50833</v>
      </c>
      <c r="C7573" s="2" t="s">
        <v>907</v>
      </c>
      <c r="D7573" s="2" t="s">
        <v>19031</v>
      </c>
      <c r="E7573" s="2" t="s">
        <v>50834</v>
      </c>
      <c r="F7573" s="2" t="s">
        <v>50835</v>
      </c>
      <c r="G7573" s="2" t="s">
        <v>1591</v>
      </c>
      <c r="H7573" s="2" t="s">
        <v>50836</v>
      </c>
      <c r="I7573" s="2" t="s">
        <v>50837</v>
      </c>
      <c r="J7573" s="3" t="s">
        <v>50838</v>
      </c>
      <c r="K7573" s="4">
        <v>44684</v>
      </c>
      <c r="L7573" s="3" t="s">
        <v>50839</v>
      </c>
    </row>
    <row r="7574" spans="1:12" x14ac:dyDescent="0.2">
      <c r="A7574" s="1">
        <v>7573</v>
      </c>
      <c r="B7574" s="2" t="s">
        <v>50840</v>
      </c>
      <c r="C7574" s="2" t="s">
        <v>473</v>
      </c>
      <c r="D7574" s="2" t="s">
        <v>1246</v>
      </c>
      <c r="E7574" s="2" t="s">
        <v>14660</v>
      </c>
      <c r="F7574" s="2" t="s">
        <v>50841</v>
      </c>
      <c r="G7574" s="2" t="s">
        <v>1437</v>
      </c>
      <c r="H7574" s="2" t="s">
        <v>50842</v>
      </c>
      <c r="I7574" s="2" t="s">
        <v>50843</v>
      </c>
      <c r="J7574" s="3" t="s">
        <v>50844</v>
      </c>
      <c r="K7574" s="4">
        <v>44060</v>
      </c>
      <c r="L7574" s="3" t="s">
        <v>7181</v>
      </c>
    </row>
    <row r="7575" spans="1:12" x14ac:dyDescent="0.2">
      <c r="A7575" s="1">
        <v>7574</v>
      </c>
      <c r="B7575" s="2" t="s">
        <v>50845</v>
      </c>
      <c r="C7575" s="2" t="s">
        <v>6654</v>
      </c>
      <c r="D7575" s="2" t="s">
        <v>22378</v>
      </c>
      <c r="E7575" s="2" t="s">
        <v>50846</v>
      </c>
      <c r="F7575" s="2" t="s">
        <v>50847</v>
      </c>
      <c r="G7575" s="2" t="s">
        <v>350</v>
      </c>
      <c r="H7575" s="2" t="s">
        <v>50848</v>
      </c>
      <c r="I7575" s="2" t="s">
        <v>50849</v>
      </c>
      <c r="J7575" s="3" t="s">
        <v>50850</v>
      </c>
      <c r="K7575" s="4">
        <v>44141</v>
      </c>
      <c r="L7575" s="3" t="s">
        <v>50851</v>
      </c>
    </row>
    <row r="7576" spans="1:12" x14ac:dyDescent="0.2">
      <c r="A7576" s="1">
        <v>7575</v>
      </c>
      <c r="B7576" s="2" t="s">
        <v>50852</v>
      </c>
      <c r="C7576" s="2" t="s">
        <v>4406</v>
      </c>
      <c r="D7576" s="2" t="s">
        <v>6548</v>
      </c>
      <c r="E7576" s="2" t="s">
        <v>50853</v>
      </c>
      <c r="F7576" s="2" t="s">
        <v>50854</v>
      </c>
      <c r="G7576" s="2" t="s">
        <v>274</v>
      </c>
      <c r="H7576" s="2" t="s">
        <v>50855</v>
      </c>
      <c r="I7576" s="2" t="s">
        <v>50856</v>
      </c>
      <c r="J7576" s="3" t="s">
        <v>50857</v>
      </c>
      <c r="K7576" s="4">
        <v>43886</v>
      </c>
      <c r="L7576" s="3" t="s">
        <v>50858</v>
      </c>
    </row>
    <row r="7577" spans="1:12" x14ac:dyDescent="0.2">
      <c r="A7577" s="1">
        <v>7576</v>
      </c>
      <c r="B7577" s="2" t="s">
        <v>50859</v>
      </c>
      <c r="C7577" s="2" t="s">
        <v>1332</v>
      </c>
      <c r="D7577" s="2" t="s">
        <v>9744</v>
      </c>
      <c r="E7577" s="2" t="s">
        <v>50860</v>
      </c>
      <c r="F7577" s="2" t="s">
        <v>50861</v>
      </c>
      <c r="G7577" s="2" t="s">
        <v>7345</v>
      </c>
      <c r="H7577" s="2" t="s">
        <v>50862</v>
      </c>
      <c r="I7577" s="2" t="s">
        <v>50863</v>
      </c>
      <c r="J7577" s="3" t="s">
        <v>50864</v>
      </c>
      <c r="K7577" s="4">
        <v>43985</v>
      </c>
      <c r="L7577" s="3" t="s">
        <v>50865</v>
      </c>
    </row>
    <row r="7578" spans="1:12" x14ac:dyDescent="0.2">
      <c r="A7578" s="1">
        <v>7577</v>
      </c>
      <c r="B7578" s="2" t="s">
        <v>50866</v>
      </c>
      <c r="C7578" s="2" t="s">
        <v>8397</v>
      </c>
      <c r="D7578" s="2" t="s">
        <v>3393</v>
      </c>
      <c r="E7578" s="2" t="s">
        <v>50867</v>
      </c>
      <c r="F7578" s="2" t="s">
        <v>50868</v>
      </c>
      <c r="G7578" s="2" t="s">
        <v>1023</v>
      </c>
      <c r="H7578" s="2" t="s">
        <v>50869</v>
      </c>
      <c r="I7578" s="2" t="s">
        <v>50870</v>
      </c>
      <c r="J7578" s="3" t="s">
        <v>50871</v>
      </c>
      <c r="K7578" s="4">
        <v>44683</v>
      </c>
      <c r="L7578" s="3" t="s">
        <v>50872</v>
      </c>
    </row>
    <row r="7579" spans="1:12" x14ac:dyDescent="0.2">
      <c r="A7579" s="1">
        <v>7578</v>
      </c>
      <c r="B7579" s="2" t="s">
        <v>50873</v>
      </c>
      <c r="C7579" s="2" t="s">
        <v>1270</v>
      </c>
      <c r="D7579" s="2" t="s">
        <v>9788</v>
      </c>
      <c r="E7579" s="2" t="s">
        <v>50874</v>
      </c>
      <c r="F7579" s="2" t="s">
        <v>48431</v>
      </c>
      <c r="G7579" s="2" t="s">
        <v>64</v>
      </c>
      <c r="H7579" s="2" t="s">
        <v>50875</v>
      </c>
      <c r="I7579" s="2" t="s">
        <v>50876</v>
      </c>
      <c r="J7579" s="3" t="s">
        <v>50877</v>
      </c>
      <c r="K7579" s="4">
        <v>44540</v>
      </c>
      <c r="L7579" s="3" t="s">
        <v>26300</v>
      </c>
    </row>
    <row r="7580" spans="1:12" x14ac:dyDescent="0.2">
      <c r="A7580" s="1">
        <v>7579</v>
      </c>
      <c r="B7580" s="2" t="s">
        <v>50878</v>
      </c>
      <c r="C7580" s="2" t="s">
        <v>11858</v>
      </c>
      <c r="D7580" s="2" t="s">
        <v>2451</v>
      </c>
      <c r="E7580" s="2" t="s">
        <v>50879</v>
      </c>
      <c r="F7580" s="2" t="s">
        <v>50880</v>
      </c>
      <c r="G7580" s="2" t="s">
        <v>3784</v>
      </c>
      <c r="H7580" s="2" t="s">
        <v>50881</v>
      </c>
      <c r="I7580" s="2" t="s">
        <v>50882</v>
      </c>
      <c r="J7580" s="3" t="s">
        <v>50883</v>
      </c>
      <c r="K7580" s="4">
        <v>44110</v>
      </c>
      <c r="L7580" s="3" t="s">
        <v>50884</v>
      </c>
    </row>
    <row r="7581" spans="1:12" x14ac:dyDescent="0.2">
      <c r="A7581" s="1">
        <v>7580</v>
      </c>
      <c r="B7581" s="2" t="s">
        <v>50885</v>
      </c>
      <c r="C7581" s="2" t="s">
        <v>5290</v>
      </c>
      <c r="D7581" s="2" t="s">
        <v>41</v>
      </c>
      <c r="E7581" s="2" t="s">
        <v>29439</v>
      </c>
      <c r="F7581" s="2" t="s">
        <v>50886</v>
      </c>
      <c r="G7581" s="2" t="s">
        <v>369</v>
      </c>
      <c r="H7581" s="2" t="s">
        <v>50887</v>
      </c>
      <c r="I7581" s="2" t="s">
        <v>50888</v>
      </c>
      <c r="J7581" s="3" t="s">
        <v>50889</v>
      </c>
      <c r="K7581" s="4">
        <v>44250</v>
      </c>
      <c r="L7581" s="3" t="s">
        <v>50890</v>
      </c>
    </row>
    <row r="7582" spans="1:12" x14ac:dyDescent="0.2">
      <c r="A7582" s="1">
        <v>7581</v>
      </c>
      <c r="B7582" s="2" t="s">
        <v>50891</v>
      </c>
      <c r="C7582" s="2" t="s">
        <v>443</v>
      </c>
      <c r="D7582" s="2" t="s">
        <v>1634</v>
      </c>
      <c r="E7582" s="2" t="s">
        <v>50892</v>
      </c>
      <c r="F7582" s="2" t="s">
        <v>50893</v>
      </c>
      <c r="G7582" s="2" t="s">
        <v>1326</v>
      </c>
      <c r="H7582" s="2" t="s">
        <v>50894</v>
      </c>
      <c r="I7582" s="2" t="s">
        <v>50895</v>
      </c>
      <c r="J7582" s="3" t="s">
        <v>50896</v>
      </c>
      <c r="K7582" s="4">
        <v>44386</v>
      </c>
      <c r="L7582" s="3" t="s">
        <v>50897</v>
      </c>
    </row>
    <row r="7583" spans="1:12" x14ac:dyDescent="0.2">
      <c r="A7583" s="1">
        <v>7582</v>
      </c>
      <c r="B7583" s="2" t="s">
        <v>50898</v>
      </c>
      <c r="C7583" s="2" t="s">
        <v>4383</v>
      </c>
      <c r="D7583" s="2" t="s">
        <v>954</v>
      </c>
      <c r="E7583" s="2" t="s">
        <v>50899</v>
      </c>
      <c r="F7583" s="2" t="s">
        <v>50900</v>
      </c>
      <c r="G7583" s="2" t="s">
        <v>1389</v>
      </c>
      <c r="H7583" s="2" t="s">
        <v>50901</v>
      </c>
      <c r="I7583" s="2" t="s">
        <v>50902</v>
      </c>
      <c r="J7583" s="3" t="s">
        <v>50903</v>
      </c>
      <c r="K7583" s="4">
        <v>44067</v>
      </c>
      <c r="L7583" s="3" t="s">
        <v>9016</v>
      </c>
    </row>
    <row r="7584" spans="1:12" x14ac:dyDescent="0.2">
      <c r="A7584" s="1">
        <v>7583</v>
      </c>
      <c r="B7584" s="2" t="s">
        <v>50904</v>
      </c>
      <c r="C7584" s="2" t="s">
        <v>1459</v>
      </c>
      <c r="D7584" s="2" t="s">
        <v>10867</v>
      </c>
      <c r="E7584" s="2" t="s">
        <v>50905</v>
      </c>
      <c r="F7584" s="2" t="s">
        <v>50906</v>
      </c>
      <c r="G7584" s="2" t="s">
        <v>2567</v>
      </c>
      <c r="H7584" s="2" t="s">
        <v>50907</v>
      </c>
      <c r="I7584" s="2" t="s">
        <v>50908</v>
      </c>
      <c r="J7584" s="3" t="s">
        <v>50909</v>
      </c>
      <c r="K7584" s="4">
        <v>43962</v>
      </c>
      <c r="L7584" s="3" t="s">
        <v>50910</v>
      </c>
    </row>
    <row r="7585" spans="1:12" x14ac:dyDescent="0.2">
      <c r="A7585" s="1">
        <v>7584</v>
      </c>
      <c r="B7585" s="2" t="s">
        <v>50911</v>
      </c>
      <c r="C7585" s="2" t="s">
        <v>1442</v>
      </c>
      <c r="D7585" s="2" t="s">
        <v>963</v>
      </c>
      <c r="E7585" s="2" t="s">
        <v>50912</v>
      </c>
      <c r="F7585" s="2" t="s">
        <v>4665</v>
      </c>
      <c r="G7585" s="2" t="s">
        <v>428</v>
      </c>
      <c r="H7585" s="2" t="s">
        <v>50913</v>
      </c>
      <c r="I7585" s="2" t="s">
        <v>50914</v>
      </c>
      <c r="J7585" s="3" t="s">
        <v>50915</v>
      </c>
      <c r="K7585" s="4">
        <v>44372</v>
      </c>
      <c r="L7585" s="3" t="s">
        <v>50916</v>
      </c>
    </row>
    <row r="7586" spans="1:12" x14ac:dyDescent="0.2">
      <c r="A7586" s="1">
        <v>7585</v>
      </c>
      <c r="B7586" s="2" t="s">
        <v>50917</v>
      </c>
      <c r="C7586" s="2" t="s">
        <v>5532</v>
      </c>
      <c r="D7586" s="2" t="s">
        <v>69</v>
      </c>
      <c r="E7586" s="2" t="s">
        <v>50918</v>
      </c>
      <c r="F7586" s="2" t="s">
        <v>50919</v>
      </c>
      <c r="G7586" s="2" t="s">
        <v>1013</v>
      </c>
      <c r="H7586" s="2" t="s">
        <v>50920</v>
      </c>
      <c r="I7586" s="2" t="s">
        <v>50921</v>
      </c>
      <c r="J7586" s="3" t="s">
        <v>50922</v>
      </c>
      <c r="K7586" s="4">
        <v>43860</v>
      </c>
      <c r="L7586" s="3" t="s">
        <v>5265</v>
      </c>
    </row>
    <row r="7587" spans="1:12" x14ac:dyDescent="0.2">
      <c r="A7587" s="1">
        <v>7586</v>
      </c>
      <c r="B7587" s="2" t="s">
        <v>50923</v>
      </c>
      <c r="C7587" s="2" t="s">
        <v>307</v>
      </c>
      <c r="D7587" s="2" t="s">
        <v>10253</v>
      </c>
      <c r="E7587" s="2" t="s">
        <v>50924</v>
      </c>
      <c r="F7587" s="2" t="s">
        <v>50925</v>
      </c>
      <c r="G7587" s="2" t="s">
        <v>3561</v>
      </c>
      <c r="H7587" s="2" t="s">
        <v>50926</v>
      </c>
      <c r="I7587" s="2" t="s">
        <v>50927</v>
      </c>
      <c r="J7587" s="3" t="s">
        <v>50928</v>
      </c>
      <c r="K7587" s="4">
        <v>44237</v>
      </c>
      <c r="L7587" s="3" t="s">
        <v>50929</v>
      </c>
    </row>
    <row r="7588" spans="1:12" x14ac:dyDescent="0.2">
      <c r="A7588" s="1">
        <v>7587</v>
      </c>
      <c r="B7588" s="2" t="s">
        <v>50930</v>
      </c>
      <c r="C7588" s="2" t="s">
        <v>6214</v>
      </c>
      <c r="D7588" s="2" t="s">
        <v>1496</v>
      </c>
      <c r="E7588" s="2" t="s">
        <v>28398</v>
      </c>
      <c r="F7588" s="2" t="s">
        <v>9181</v>
      </c>
      <c r="G7588" s="2" t="s">
        <v>11135</v>
      </c>
      <c r="H7588" s="2" t="s">
        <v>50931</v>
      </c>
      <c r="I7588" s="2" t="s">
        <v>50932</v>
      </c>
      <c r="J7588" s="3" t="s">
        <v>50933</v>
      </c>
      <c r="K7588" s="4">
        <v>43962</v>
      </c>
      <c r="L7588" s="3" t="s">
        <v>50934</v>
      </c>
    </row>
    <row r="7589" spans="1:12" x14ac:dyDescent="0.2">
      <c r="A7589" s="1">
        <v>7588</v>
      </c>
      <c r="B7589" s="2" t="s">
        <v>50935</v>
      </c>
      <c r="C7589" s="2" t="s">
        <v>19399</v>
      </c>
      <c r="D7589" s="2" t="s">
        <v>5367</v>
      </c>
      <c r="E7589" s="2" t="s">
        <v>50936</v>
      </c>
      <c r="F7589" s="2" t="s">
        <v>50937</v>
      </c>
      <c r="G7589" s="2" t="s">
        <v>1437</v>
      </c>
      <c r="H7589" s="2" t="s">
        <v>50938</v>
      </c>
      <c r="I7589" s="2" t="s">
        <v>50939</v>
      </c>
      <c r="J7589" s="3" t="s">
        <v>50940</v>
      </c>
      <c r="K7589" s="4">
        <v>43832</v>
      </c>
      <c r="L7589" s="3" t="s">
        <v>50941</v>
      </c>
    </row>
    <row r="7590" spans="1:12" x14ac:dyDescent="0.2">
      <c r="A7590" s="1">
        <v>7589</v>
      </c>
      <c r="B7590" s="2" t="s">
        <v>50942</v>
      </c>
      <c r="C7590" s="2" t="s">
        <v>20504</v>
      </c>
      <c r="D7590" s="2" t="s">
        <v>12818</v>
      </c>
      <c r="E7590" s="2" t="s">
        <v>50943</v>
      </c>
      <c r="F7590" s="2" t="s">
        <v>50944</v>
      </c>
      <c r="G7590" s="2" t="s">
        <v>89</v>
      </c>
      <c r="H7590" s="2" t="s">
        <v>50945</v>
      </c>
      <c r="I7590" s="2" t="s">
        <v>50946</v>
      </c>
      <c r="J7590" s="3" t="s">
        <v>50947</v>
      </c>
      <c r="K7590" s="4">
        <v>44389</v>
      </c>
      <c r="L7590" s="3" t="s">
        <v>50948</v>
      </c>
    </row>
    <row r="7591" spans="1:12" x14ac:dyDescent="0.2">
      <c r="A7591" s="1">
        <v>7590</v>
      </c>
      <c r="B7591" s="2" t="s">
        <v>50949</v>
      </c>
      <c r="C7591" s="2" t="s">
        <v>9850</v>
      </c>
      <c r="D7591" s="2" t="s">
        <v>15717</v>
      </c>
      <c r="E7591" s="2" t="s">
        <v>50950</v>
      </c>
      <c r="F7591" s="2" t="s">
        <v>50951</v>
      </c>
      <c r="G7591" s="2" t="s">
        <v>301</v>
      </c>
      <c r="H7591" s="2" t="s">
        <v>50952</v>
      </c>
      <c r="I7591" s="2" t="s">
        <v>50953</v>
      </c>
      <c r="J7591" s="3" t="s">
        <v>50954</v>
      </c>
      <c r="K7591" s="4">
        <v>44669</v>
      </c>
      <c r="L7591" s="3" t="s">
        <v>50955</v>
      </c>
    </row>
    <row r="7592" spans="1:12" x14ac:dyDescent="0.2">
      <c r="A7592" s="1">
        <v>7591</v>
      </c>
      <c r="B7592" s="2" t="s">
        <v>50956</v>
      </c>
      <c r="C7592" s="2" t="s">
        <v>5964</v>
      </c>
      <c r="D7592" s="2" t="s">
        <v>6805</v>
      </c>
      <c r="E7592" s="2" t="s">
        <v>50957</v>
      </c>
      <c r="F7592" s="2" t="s">
        <v>50958</v>
      </c>
      <c r="G7592" s="2" t="s">
        <v>3905</v>
      </c>
      <c r="H7592" s="2" t="s">
        <v>50959</v>
      </c>
      <c r="I7592" s="2" t="s">
        <v>50960</v>
      </c>
      <c r="J7592" s="3" t="s">
        <v>50961</v>
      </c>
      <c r="K7592" s="4">
        <v>44432</v>
      </c>
      <c r="L7592" s="3" t="s">
        <v>14948</v>
      </c>
    </row>
    <row r="7593" spans="1:12" x14ac:dyDescent="0.2">
      <c r="A7593" s="1">
        <v>7592</v>
      </c>
      <c r="B7593" s="2" t="s">
        <v>50962</v>
      </c>
      <c r="C7593" s="2" t="s">
        <v>2692</v>
      </c>
      <c r="D7593" s="2" t="s">
        <v>1476</v>
      </c>
      <c r="E7593" s="2" t="s">
        <v>50963</v>
      </c>
      <c r="F7593" s="2" t="s">
        <v>50964</v>
      </c>
      <c r="G7593" s="2" t="s">
        <v>2307</v>
      </c>
      <c r="H7593" s="2">
        <v>1217939731</v>
      </c>
      <c r="I7593" s="2" t="s">
        <v>50965</v>
      </c>
      <c r="J7593" s="3" t="s">
        <v>50966</v>
      </c>
      <c r="K7593" s="4">
        <v>44405</v>
      </c>
      <c r="L7593" s="3" t="s">
        <v>50967</v>
      </c>
    </row>
    <row r="7594" spans="1:12" x14ac:dyDescent="0.2">
      <c r="A7594" s="1">
        <v>7593</v>
      </c>
      <c r="B7594" s="2" t="s">
        <v>50968</v>
      </c>
      <c r="C7594" s="2" t="s">
        <v>2959</v>
      </c>
      <c r="D7594" s="2" t="s">
        <v>498</v>
      </c>
      <c r="E7594" s="2" t="s">
        <v>50969</v>
      </c>
      <c r="F7594" s="2" t="s">
        <v>50970</v>
      </c>
      <c r="G7594" s="2" t="s">
        <v>7850</v>
      </c>
      <c r="H7594" s="2" t="s">
        <v>50971</v>
      </c>
      <c r="I7594" s="2" t="s">
        <v>50972</v>
      </c>
      <c r="J7594" s="3" t="s">
        <v>50973</v>
      </c>
      <c r="K7594" s="4">
        <v>44512</v>
      </c>
      <c r="L7594" s="3" t="s">
        <v>50974</v>
      </c>
    </row>
    <row r="7595" spans="1:12" x14ac:dyDescent="0.2">
      <c r="A7595" s="1">
        <v>7594</v>
      </c>
      <c r="B7595" s="2" t="s">
        <v>50975</v>
      </c>
      <c r="C7595" s="2" t="s">
        <v>1074</v>
      </c>
      <c r="D7595" s="2" t="s">
        <v>11908</v>
      </c>
      <c r="E7595" s="2" t="s">
        <v>50976</v>
      </c>
      <c r="F7595" s="2" t="s">
        <v>50977</v>
      </c>
      <c r="G7595" s="2" t="s">
        <v>770</v>
      </c>
      <c r="H7595" s="2" t="s">
        <v>50978</v>
      </c>
      <c r="I7595" s="2" t="s">
        <v>50979</v>
      </c>
      <c r="J7595" s="3" t="s">
        <v>50980</v>
      </c>
      <c r="K7595" s="4">
        <v>44613</v>
      </c>
      <c r="L7595" s="3" t="s">
        <v>50981</v>
      </c>
    </row>
    <row r="7596" spans="1:12" x14ac:dyDescent="0.2">
      <c r="A7596" s="1">
        <v>7595</v>
      </c>
      <c r="B7596" s="2" t="s">
        <v>50982</v>
      </c>
      <c r="C7596" s="2" t="s">
        <v>1352</v>
      </c>
      <c r="D7596" s="2" t="s">
        <v>2951</v>
      </c>
      <c r="E7596" s="2" t="s">
        <v>50983</v>
      </c>
      <c r="F7596" s="2" t="s">
        <v>50984</v>
      </c>
      <c r="G7596" s="2" t="s">
        <v>1765</v>
      </c>
      <c r="H7596" s="2" t="s">
        <v>50985</v>
      </c>
      <c r="I7596" s="2" t="s">
        <v>50986</v>
      </c>
      <c r="J7596" s="3" t="s">
        <v>50987</v>
      </c>
      <c r="K7596" s="4">
        <v>44302</v>
      </c>
      <c r="L7596" s="3" t="s">
        <v>48522</v>
      </c>
    </row>
    <row r="7597" spans="1:12" x14ac:dyDescent="0.2">
      <c r="A7597" s="1">
        <v>7596</v>
      </c>
      <c r="B7597" s="2" t="s">
        <v>50988</v>
      </c>
      <c r="C7597" s="2" t="s">
        <v>3165</v>
      </c>
      <c r="D7597" s="2" t="s">
        <v>290</v>
      </c>
      <c r="E7597" s="2" t="s">
        <v>50989</v>
      </c>
      <c r="F7597" s="2" t="s">
        <v>50990</v>
      </c>
      <c r="G7597" s="2" t="s">
        <v>274</v>
      </c>
      <c r="H7597" s="2" t="s">
        <v>50991</v>
      </c>
      <c r="I7597" s="2" t="s">
        <v>50992</v>
      </c>
      <c r="J7597" s="3" t="s">
        <v>50993</v>
      </c>
      <c r="K7597" s="4">
        <v>44416</v>
      </c>
      <c r="L7597" s="3" t="s">
        <v>50994</v>
      </c>
    </row>
    <row r="7598" spans="1:12" x14ac:dyDescent="0.2">
      <c r="A7598" s="1">
        <v>7597</v>
      </c>
      <c r="B7598" s="2" t="s">
        <v>50995</v>
      </c>
      <c r="C7598" s="2" t="s">
        <v>2323</v>
      </c>
      <c r="D7598" s="2" t="s">
        <v>4301</v>
      </c>
      <c r="E7598" s="2" t="s">
        <v>50996</v>
      </c>
      <c r="F7598" s="2" t="s">
        <v>50997</v>
      </c>
      <c r="G7598" s="2" t="s">
        <v>82</v>
      </c>
      <c r="H7598" s="2" t="s">
        <v>50998</v>
      </c>
      <c r="I7598" s="2" t="s">
        <v>50999</v>
      </c>
      <c r="J7598" s="3" t="s">
        <v>51000</v>
      </c>
      <c r="K7598" s="4">
        <v>43862</v>
      </c>
      <c r="L7598" s="3" t="s">
        <v>51001</v>
      </c>
    </row>
    <row r="7599" spans="1:12" x14ac:dyDescent="0.2">
      <c r="A7599" s="1">
        <v>7598</v>
      </c>
      <c r="B7599" s="2" t="s">
        <v>51002</v>
      </c>
      <c r="C7599" s="2" t="s">
        <v>775</v>
      </c>
      <c r="D7599" s="2" t="s">
        <v>2476</v>
      </c>
      <c r="E7599" s="2" t="s">
        <v>51003</v>
      </c>
      <c r="F7599" s="2" t="s">
        <v>51004</v>
      </c>
      <c r="G7599" s="2" t="s">
        <v>2728</v>
      </c>
      <c r="H7599" s="2" t="s">
        <v>51005</v>
      </c>
      <c r="I7599" s="2">
        <v>4011295824</v>
      </c>
      <c r="J7599" s="3" t="s">
        <v>51006</v>
      </c>
      <c r="K7599" s="4">
        <v>44170</v>
      </c>
      <c r="L7599" s="3" t="s">
        <v>51007</v>
      </c>
    </row>
    <row r="7600" spans="1:12" x14ac:dyDescent="0.2">
      <c r="A7600" s="1">
        <v>7599</v>
      </c>
      <c r="B7600" s="2" t="s">
        <v>51008</v>
      </c>
      <c r="C7600" s="2" t="s">
        <v>823</v>
      </c>
      <c r="D7600" s="2" t="s">
        <v>21685</v>
      </c>
      <c r="E7600" s="2" t="s">
        <v>51009</v>
      </c>
      <c r="F7600" s="2" t="s">
        <v>51010</v>
      </c>
      <c r="G7600" s="2" t="s">
        <v>1552</v>
      </c>
      <c r="H7600" s="2" t="s">
        <v>51011</v>
      </c>
      <c r="I7600" s="2" t="s">
        <v>51012</v>
      </c>
      <c r="J7600" s="3" t="s">
        <v>51013</v>
      </c>
      <c r="K7600" s="4">
        <v>44163</v>
      </c>
      <c r="L7600" s="3" t="s">
        <v>51014</v>
      </c>
    </row>
    <row r="7601" spans="1:12" x14ac:dyDescent="0.2">
      <c r="A7601" s="1">
        <v>7600</v>
      </c>
      <c r="B7601" s="2" t="s">
        <v>51015</v>
      </c>
      <c r="C7601" s="2" t="s">
        <v>3325</v>
      </c>
      <c r="D7601" s="2" t="s">
        <v>15780</v>
      </c>
      <c r="E7601" s="2" t="s">
        <v>51016</v>
      </c>
      <c r="F7601" s="2" t="s">
        <v>51017</v>
      </c>
      <c r="G7601" s="2" t="s">
        <v>1552</v>
      </c>
      <c r="H7601" s="2" t="s">
        <v>51018</v>
      </c>
      <c r="I7601" s="2" t="s">
        <v>51019</v>
      </c>
      <c r="J7601" s="3" t="s">
        <v>51020</v>
      </c>
      <c r="K7601" s="4">
        <v>44334</v>
      </c>
      <c r="L7601" s="3" t="s">
        <v>51021</v>
      </c>
    </row>
    <row r="7602" spans="1:12" x14ac:dyDescent="0.2">
      <c r="A7602" s="1">
        <v>7601</v>
      </c>
      <c r="B7602" s="2" t="s">
        <v>51022</v>
      </c>
      <c r="C7602" s="2" t="s">
        <v>1377</v>
      </c>
      <c r="D7602" s="2" t="s">
        <v>3166</v>
      </c>
      <c r="E7602" s="2" t="s">
        <v>51023</v>
      </c>
      <c r="F7602" s="2" t="s">
        <v>410</v>
      </c>
      <c r="G7602" s="2" t="s">
        <v>428</v>
      </c>
      <c r="H7602" s="2" t="s">
        <v>51024</v>
      </c>
      <c r="I7602" s="2" t="s">
        <v>51025</v>
      </c>
      <c r="J7602" s="3" t="s">
        <v>51026</v>
      </c>
      <c r="K7602" s="4">
        <v>44055</v>
      </c>
      <c r="L7602" s="3" t="s">
        <v>51027</v>
      </c>
    </row>
    <row r="7603" spans="1:12" x14ac:dyDescent="0.2">
      <c r="A7603" s="1">
        <v>7602</v>
      </c>
      <c r="B7603" s="2" t="s">
        <v>51028</v>
      </c>
      <c r="C7603" s="2" t="s">
        <v>3268</v>
      </c>
      <c r="D7603" s="2" t="s">
        <v>290</v>
      </c>
      <c r="E7603" s="2" t="s">
        <v>51029</v>
      </c>
      <c r="F7603" s="2" t="s">
        <v>51030</v>
      </c>
      <c r="G7603" s="2" t="s">
        <v>530</v>
      </c>
      <c r="H7603" s="2">
        <f>1-564-319-9997</f>
        <v>-10879</v>
      </c>
      <c r="I7603" s="2" t="s">
        <v>51031</v>
      </c>
      <c r="J7603" s="3" t="s">
        <v>51032</v>
      </c>
      <c r="K7603" s="4">
        <v>44356</v>
      </c>
      <c r="L7603" s="3" t="s">
        <v>51033</v>
      </c>
    </row>
    <row r="7604" spans="1:12" x14ac:dyDescent="0.2">
      <c r="A7604" s="1">
        <v>7603</v>
      </c>
      <c r="B7604" s="2" t="s">
        <v>51034</v>
      </c>
      <c r="C7604" s="2" t="s">
        <v>3669</v>
      </c>
      <c r="D7604" s="2" t="s">
        <v>40758</v>
      </c>
      <c r="E7604" s="2" t="s">
        <v>51035</v>
      </c>
      <c r="F7604" s="2" t="s">
        <v>51036</v>
      </c>
      <c r="G7604" s="2" t="s">
        <v>2928</v>
      </c>
      <c r="H7604" s="2" t="s">
        <v>51037</v>
      </c>
      <c r="I7604" s="2" t="s">
        <v>51038</v>
      </c>
      <c r="J7604" s="3" t="s">
        <v>51039</v>
      </c>
      <c r="K7604" s="4">
        <v>44252</v>
      </c>
      <c r="L7604" s="3" t="s">
        <v>51040</v>
      </c>
    </row>
    <row r="7605" spans="1:12" x14ac:dyDescent="0.2">
      <c r="A7605" s="1">
        <v>7604</v>
      </c>
      <c r="B7605" s="2" t="s">
        <v>51041</v>
      </c>
      <c r="C7605" s="2" t="s">
        <v>4985</v>
      </c>
      <c r="D7605" s="2" t="s">
        <v>954</v>
      </c>
      <c r="E7605" s="2" t="s">
        <v>51042</v>
      </c>
      <c r="F7605" s="2" t="s">
        <v>43711</v>
      </c>
      <c r="G7605" s="2" t="s">
        <v>2317</v>
      </c>
      <c r="H7605" s="2" t="s">
        <v>51043</v>
      </c>
      <c r="I7605" s="2" t="s">
        <v>51044</v>
      </c>
      <c r="J7605" s="3" t="s">
        <v>51045</v>
      </c>
      <c r="K7605" s="4">
        <v>43915</v>
      </c>
      <c r="L7605" s="3" t="s">
        <v>51046</v>
      </c>
    </row>
    <row r="7606" spans="1:12" x14ac:dyDescent="0.2">
      <c r="A7606" s="1">
        <v>7605</v>
      </c>
      <c r="B7606" s="2" t="s">
        <v>51047</v>
      </c>
      <c r="C7606" s="2" t="s">
        <v>4895</v>
      </c>
      <c r="D7606" s="2" t="s">
        <v>104</v>
      </c>
      <c r="E7606" s="2" t="s">
        <v>51048</v>
      </c>
      <c r="F7606" s="2" t="s">
        <v>51049</v>
      </c>
      <c r="G7606" s="2" t="s">
        <v>17</v>
      </c>
      <c r="H7606" s="2" t="s">
        <v>51050</v>
      </c>
      <c r="I7606" s="2" t="s">
        <v>51051</v>
      </c>
      <c r="J7606" s="3" t="s">
        <v>51052</v>
      </c>
      <c r="K7606" s="4">
        <v>44522</v>
      </c>
      <c r="L7606" s="3" t="s">
        <v>51053</v>
      </c>
    </row>
    <row r="7607" spans="1:12" x14ac:dyDescent="0.2">
      <c r="A7607" s="1">
        <v>7606</v>
      </c>
      <c r="B7607" s="2" t="s">
        <v>51054</v>
      </c>
      <c r="C7607" s="2" t="s">
        <v>3854</v>
      </c>
      <c r="D7607" s="2" t="s">
        <v>4056</v>
      </c>
      <c r="E7607" s="2" t="s">
        <v>51055</v>
      </c>
      <c r="F7607" s="2" t="s">
        <v>51056</v>
      </c>
      <c r="G7607" s="2" t="s">
        <v>626</v>
      </c>
      <c r="H7607" s="2" t="s">
        <v>51057</v>
      </c>
      <c r="I7607" s="2" t="s">
        <v>51058</v>
      </c>
      <c r="J7607" s="3" t="s">
        <v>51059</v>
      </c>
      <c r="K7607" s="4">
        <v>44207</v>
      </c>
      <c r="L7607" s="3" t="s">
        <v>51060</v>
      </c>
    </row>
    <row r="7608" spans="1:12" x14ac:dyDescent="0.2">
      <c r="A7608" s="1">
        <v>7607</v>
      </c>
      <c r="B7608" s="2" t="s">
        <v>51061</v>
      </c>
      <c r="C7608" s="2" t="s">
        <v>1633</v>
      </c>
      <c r="D7608" s="2" t="s">
        <v>11371</v>
      </c>
      <c r="E7608" s="2" t="s">
        <v>51062</v>
      </c>
      <c r="F7608" s="2" t="s">
        <v>51063</v>
      </c>
      <c r="G7608" s="2" t="s">
        <v>4353</v>
      </c>
      <c r="H7608" s="2" t="s">
        <v>51064</v>
      </c>
      <c r="I7608" s="2" t="s">
        <v>51065</v>
      </c>
      <c r="J7608" s="3" t="s">
        <v>51066</v>
      </c>
      <c r="K7608" s="4">
        <v>44371</v>
      </c>
      <c r="L7608" s="3" t="s">
        <v>51067</v>
      </c>
    </row>
    <row r="7609" spans="1:12" x14ac:dyDescent="0.2">
      <c r="A7609" s="1">
        <v>7608</v>
      </c>
      <c r="B7609" s="2" t="s">
        <v>51068</v>
      </c>
      <c r="C7609" s="2" t="s">
        <v>8020</v>
      </c>
      <c r="D7609" s="2" t="s">
        <v>19583</v>
      </c>
      <c r="E7609" s="2" t="s">
        <v>51069</v>
      </c>
      <c r="F7609" s="2" t="s">
        <v>51070</v>
      </c>
      <c r="G7609" s="2" t="s">
        <v>3640</v>
      </c>
      <c r="H7609" s="2" t="s">
        <v>51071</v>
      </c>
      <c r="I7609" s="2" t="s">
        <v>51072</v>
      </c>
      <c r="J7609" s="3" t="s">
        <v>51073</v>
      </c>
      <c r="K7609" s="4">
        <v>44024</v>
      </c>
      <c r="L7609" s="3" t="s">
        <v>51074</v>
      </c>
    </row>
    <row r="7610" spans="1:12" x14ac:dyDescent="0.2">
      <c r="A7610" s="1">
        <v>7609</v>
      </c>
      <c r="B7610" s="2" t="s">
        <v>51075</v>
      </c>
      <c r="C7610" s="2" t="s">
        <v>6031</v>
      </c>
      <c r="D7610" s="2" t="s">
        <v>12082</v>
      </c>
      <c r="E7610" s="2" t="s">
        <v>35566</v>
      </c>
      <c r="F7610" s="2" t="s">
        <v>51076</v>
      </c>
      <c r="G7610" s="2" t="s">
        <v>560</v>
      </c>
      <c r="H7610" s="2" t="s">
        <v>51077</v>
      </c>
      <c r="I7610" s="2" t="s">
        <v>51078</v>
      </c>
      <c r="J7610" s="3" t="s">
        <v>51079</v>
      </c>
      <c r="K7610" s="4">
        <v>44627</v>
      </c>
      <c r="L7610" s="3" t="s">
        <v>51080</v>
      </c>
    </row>
    <row r="7611" spans="1:12" x14ac:dyDescent="0.2">
      <c r="A7611" s="1">
        <v>7610</v>
      </c>
      <c r="B7611" s="2" t="s">
        <v>51081</v>
      </c>
      <c r="C7611" s="2" t="s">
        <v>2475</v>
      </c>
      <c r="D7611" s="2" t="s">
        <v>85</v>
      </c>
      <c r="E7611" s="2" t="s">
        <v>51082</v>
      </c>
      <c r="F7611" s="2" t="s">
        <v>51083</v>
      </c>
      <c r="G7611" s="2" t="s">
        <v>3116</v>
      </c>
      <c r="H7611" s="2" t="s">
        <v>51084</v>
      </c>
      <c r="I7611" s="2" t="s">
        <v>51085</v>
      </c>
      <c r="J7611" s="3" t="s">
        <v>51086</v>
      </c>
      <c r="K7611" s="4">
        <v>43950</v>
      </c>
      <c r="L7611" s="3" t="s">
        <v>7301</v>
      </c>
    </row>
    <row r="7612" spans="1:12" x14ac:dyDescent="0.2">
      <c r="A7612" s="1">
        <v>7611</v>
      </c>
      <c r="B7612" s="2" t="s">
        <v>51087</v>
      </c>
      <c r="C7612" s="2" t="s">
        <v>1101</v>
      </c>
      <c r="D7612" s="2" t="s">
        <v>12839</v>
      </c>
      <c r="E7612" s="2" t="s">
        <v>51088</v>
      </c>
      <c r="F7612" s="2" t="s">
        <v>51089</v>
      </c>
      <c r="G7612" s="2" t="s">
        <v>72</v>
      </c>
      <c r="H7612" s="2" t="s">
        <v>51090</v>
      </c>
      <c r="I7612" s="2" t="s">
        <v>51091</v>
      </c>
      <c r="J7612" s="3" t="s">
        <v>51092</v>
      </c>
      <c r="K7612" s="4">
        <v>43925</v>
      </c>
      <c r="L7612" s="3" t="s">
        <v>35695</v>
      </c>
    </row>
    <row r="7613" spans="1:12" x14ac:dyDescent="0.2">
      <c r="A7613" s="1">
        <v>7612</v>
      </c>
      <c r="B7613" s="2" t="s">
        <v>51093</v>
      </c>
      <c r="C7613" s="2" t="s">
        <v>4654</v>
      </c>
      <c r="D7613" s="2" t="s">
        <v>7773</v>
      </c>
      <c r="E7613" s="2" t="s">
        <v>51094</v>
      </c>
      <c r="F7613" s="2" t="s">
        <v>51095</v>
      </c>
      <c r="G7613" s="2" t="s">
        <v>1346</v>
      </c>
      <c r="H7613" s="2" t="s">
        <v>51096</v>
      </c>
      <c r="I7613" s="2" t="s">
        <v>51097</v>
      </c>
      <c r="J7613" s="3" t="s">
        <v>51098</v>
      </c>
      <c r="K7613" s="4">
        <v>44116</v>
      </c>
      <c r="L7613" s="3" t="s">
        <v>51099</v>
      </c>
    </row>
    <row r="7614" spans="1:12" x14ac:dyDescent="0.2">
      <c r="A7614" s="1">
        <v>7613</v>
      </c>
      <c r="B7614" s="2" t="s">
        <v>51100</v>
      </c>
      <c r="C7614" s="2" t="s">
        <v>1905</v>
      </c>
      <c r="D7614" s="2" t="s">
        <v>17193</v>
      </c>
      <c r="E7614" s="2" t="s">
        <v>51101</v>
      </c>
      <c r="F7614" s="2" t="s">
        <v>51102</v>
      </c>
      <c r="G7614" s="2" t="s">
        <v>835</v>
      </c>
      <c r="H7614" s="2" t="s">
        <v>51103</v>
      </c>
      <c r="I7614" s="2" t="s">
        <v>51104</v>
      </c>
      <c r="J7614" s="3" t="s">
        <v>51105</v>
      </c>
      <c r="K7614" s="4">
        <v>44026</v>
      </c>
      <c r="L7614" s="3" t="s">
        <v>51106</v>
      </c>
    </row>
    <row r="7615" spans="1:12" x14ac:dyDescent="0.2">
      <c r="A7615" s="1">
        <v>7614</v>
      </c>
      <c r="B7615" s="2" t="s">
        <v>51107</v>
      </c>
      <c r="C7615" s="2" t="s">
        <v>3902</v>
      </c>
      <c r="D7615" s="2" t="s">
        <v>3148</v>
      </c>
      <c r="E7615" s="2" t="s">
        <v>51108</v>
      </c>
      <c r="F7615" s="2" t="s">
        <v>51109</v>
      </c>
      <c r="G7615" s="2" t="s">
        <v>948</v>
      </c>
      <c r="H7615" s="2" t="s">
        <v>51110</v>
      </c>
      <c r="I7615" s="2" t="s">
        <v>51111</v>
      </c>
      <c r="J7615" s="3" t="s">
        <v>51112</v>
      </c>
      <c r="K7615" s="4">
        <v>44453</v>
      </c>
      <c r="L7615" s="3" t="s">
        <v>14643</v>
      </c>
    </row>
    <row r="7616" spans="1:12" x14ac:dyDescent="0.2">
      <c r="A7616" s="1">
        <v>7615</v>
      </c>
      <c r="B7616" s="2" t="s">
        <v>51113</v>
      </c>
      <c r="C7616" s="2" t="s">
        <v>639</v>
      </c>
      <c r="D7616" s="2" t="s">
        <v>5367</v>
      </c>
      <c r="E7616" s="2" t="s">
        <v>51114</v>
      </c>
      <c r="F7616" s="2" t="s">
        <v>51115</v>
      </c>
      <c r="G7616" s="2" t="s">
        <v>1336</v>
      </c>
      <c r="H7616" s="2" t="s">
        <v>51116</v>
      </c>
      <c r="I7616" s="2" t="s">
        <v>51117</v>
      </c>
      <c r="J7616" s="3" t="s">
        <v>51118</v>
      </c>
      <c r="K7616" s="4">
        <v>44465</v>
      </c>
      <c r="L7616" s="3" t="s">
        <v>9074</v>
      </c>
    </row>
    <row r="7617" spans="1:12" x14ac:dyDescent="0.2">
      <c r="A7617" s="1">
        <v>7616</v>
      </c>
      <c r="B7617" s="2" t="s">
        <v>51119</v>
      </c>
      <c r="C7617" s="2" t="s">
        <v>15716</v>
      </c>
      <c r="D7617" s="2" t="s">
        <v>1762</v>
      </c>
      <c r="E7617" s="2" t="s">
        <v>51120</v>
      </c>
      <c r="F7617" s="2" t="s">
        <v>51121</v>
      </c>
      <c r="G7617" s="2" t="s">
        <v>3478</v>
      </c>
      <c r="H7617" s="2" t="s">
        <v>51122</v>
      </c>
      <c r="I7617" s="2" t="s">
        <v>51123</v>
      </c>
      <c r="J7617" s="3" t="s">
        <v>51124</v>
      </c>
      <c r="K7617" s="4">
        <v>44270</v>
      </c>
      <c r="L7617" s="3" t="s">
        <v>51125</v>
      </c>
    </row>
    <row r="7618" spans="1:12" x14ac:dyDescent="0.2">
      <c r="A7618" s="1">
        <v>7617</v>
      </c>
      <c r="B7618" s="2" t="s">
        <v>51126</v>
      </c>
      <c r="C7618" s="2" t="s">
        <v>5115</v>
      </c>
      <c r="D7618" s="2" t="s">
        <v>1378</v>
      </c>
      <c r="E7618" s="2" t="s">
        <v>9563</v>
      </c>
      <c r="F7618" s="2" t="s">
        <v>51127</v>
      </c>
      <c r="G7618" s="2" t="s">
        <v>1317</v>
      </c>
      <c r="H7618" s="2" t="s">
        <v>51128</v>
      </c>
      <c r="I7618" s="2">
        <v>4568163723</v>
      </c>
      <c r="J7618" s="3" t="s">
        <v>51129</v>
      </c>
      <c r="K7618" s="4">
        <v>44369</v>
      </c>
      <c r="L7618" s="3" t="s">
        <v>3323</v>
      </c>
    </row>
    <row r="7619" spans="1:12" x14ac:dyDescent="0.2">
      <c r="A7619" s="1">
        <v>7618</v>
      </c>
      <c r="B7619" s="2" t="s">
        <v>51130</v>
      </c>
      <c r="C7619" s="2" t="s">
        <v>1218</v>
      </c>
      <c r="D7619" s="2" t="s">
        <v>40758</v>
      </c>
      <c r="E7619" s="2" t="s">
        <v>51131</v>
      </c>
      <c r="F7619" s="2" t="s">
        <v>20525</v>
      </c>
      <c r="G7619" s="2" t="s">
        <v>200</v>
      </c>
      <c r="H7619" s="2" t="s">
        <v>51132</v>
      </c>
      <c r="I7619" s="2" t="s">
        <v>51133</v>
      </c>
      <c r="J7619" s="3" t="s">
        <v>51134</v>
      </c>
      <c r="K7619" s="4">
        <v>44488</v>
      </c>
      <c r="L7619" s="3" t="s">
        <v>51135</v>
      </c>
    </row>
    <row r="7620" spans="1:12" x14ac:dyDescent="0.2">
      <c r="A7620" s="1">
        <v>7619</v>
      </c>
      <c r="B7620" s="2" t="s">
        <v>51136</v>
      </c>
      <c r="C7620" s="2" t="s">
        <v>7839</v>
      </c>
      <c r="D7620" s="2" t="s">
        <v>973</v>
      </c>
      <c r="E7620" s="2" t="s">
        <v>51137</v>
      </c>
      <c r="F7620" s="2" t="s">
        <v>49391</v>
      </c>
      <c r="G7620" s="2" t="s">
        <v>227</v>
      </c>
      <c r="H7620" s="2" t="s">
        <v>51138</v>
      </c>
      <c r="I7620" s="2" t="s">
        <v>51139</v>
      </c>
      <c r="J7620" s="3" t="s">
        <v>51140</v>
      </c>
      <c r="K7620" s="4">
        <v>43909</v>
      </c>
      <c r="L7620" s="3" t="s">
        <v>6331</v>
      </c>
    </row>
    <row r="7621" spans="1:12" x14ac:dyDescent="0.2">
      <c r="A7621" s="1">
        <v>7620</v>
      </c>
      <c r="B7621" s="2" t="s">
        <v>51141</v>
      </c>
      <c r="C7621" s="2" t="s">
        <v>2475</v>
      </c>
      <c r="D7621" s="2" t="s">
        <v>1520</v>
      </c>
      <c r="E7621" s="2" t="s">
        <v>51142</v>
      </c>
      <c r="F7621" s="2" t="s">
        <v>7535</v>
      </c>
      <c r="G7621" s="2" t="s">
        <v>4010</v>
      </c>
      <c r="H7621" s="2" t="s">
        <v>51143</v>
      </c>
      <c r="I7621" s="2" t="s">
        <v>51144</v>
      </c>
      <c r="J7621" s="3" t="s">
        <v>51145</v>
      </c>
      <c r="K7621" s="4">
        <v>44644</v>
      </c>
      <c r="L7621" s="3" t="s">
        <v>51146</v>
      </c>
    </row>
    <row r="7622" spans="1:12" x14ac:dyDescent="0.2">
      <c r="A7622" s="1">
        <v>7621</v>
      </c>
      <c r="B7622" s="2" t="s">
        <v>51147</v>
      </c>
      <c r="C7622" s="2" t="s">
        <v>11545</v>
      </c>
      <c r="D7622" s="2" t="s">
        <v>21303</v>
      </c>
      <c r="E7622" s="2" t="s">
        <v>51148</v>
      </c>
      <c r="F7622" s="2" t="s">
        <v>51149</v>
      </c>
      <c r="G7622" s="2" t="s">
        <v>2515</v>
      </c>
      <c r="H7622" s="2" t="s">
        <v>51150</v>
      </c>
      <c r="I7622" s="2">
        <v>5344736694</v>
      </c>
      <c r="J7622" s="3" t="s">
        <v>51151</v>
      </c>
      <c r="K7622" s="4">
        <v>44111</v>
      </c>
      <c r="L7622" s="3" t="s">
        <v>51152</v>
      </c>
    </row>
    <row r="7623" spans="1:12" x14ac:dyDescent="0.2">
      <c r="A7623" s="1">
        <v>7622</v>
      </c>
      <c r="B7623" s="2" t="s">
        <v>51153</v>
      </c>
      <c r="C7623" s="2" t="s">
        <v>4977</v>
      </c>
      <c r="D7623" s="2" t="s">
        <v>7077</v>
      </c>
      <c r="E7623" s="2" t="s">
        <v>51154</v>
      </c>
      <c r="F7623" s="2" t="s">
        <v>41107</v>
      </c>
      <c r="G7623" s="2" t="s">
        <v>1991</v>
      </c>
      <c r="H7623" s="2" t="s">
        <v>51155</v>
      </c>
      <c r="I7623" s="2" t="s">
        <v>51156</v>
      </c>
      <c r="J7623" s="3" t="s">
        <v>51157</v>
      </c>
      <c r="K7623" s="4">
        <v>44639</v>
      </c>
      <c r="L7623" s="3" t="s">
        <v>51158</v>
      </c>
    </row>
    <row r="7624" spans="1:12" x14ac:dyDescent="0.2">
      <c r="A7624" s="1">
        <v>7623</v>
      </c>
      <c r="B7624" s="2" t="s">
        <v>51159</v>
      </c>
      <c r="C7624" s="2" t="s">
        <v>878</v>
      </c>
      <c r="D7624" s="2" t="s">
        <v>3157</v>
      </c>
      <c r="E7624" s="2" t="s">
        <v>51160</v>
      </c>
      <c r="F7624" s="2" t="s">
        <v>51161</v>
      </c>
      <c r="G7624" s="2" t="s">
        <v>217</v>
      </c>
      <c r="H7624" s="2" t="s">
        <v>51162</v>
      </c>
      <c r="I7624" s="2" t="s">
        <v>51163</v>
      </c>
      <c r="J7624" s="3" t="s">
        <v>51164</v>
      </c>
      <c r="K7624" s="4">
        <v>44461</v>
      </c>
      <c r="L7624" s="3" t="s">
        <v>51165</v>
      </c>
    </row>
    <row r="7625" spans="1:12" x14ac:dyDescent="0.2">
      <c r="A7625" s="1">
        <v>7624</v>
      </c>
      <c r="B7625" s="2" t="s">
        <v>51166</v>
      </c>
      <c r="C7625" s="2" t="s">
        <v>8397</v>
      </c>
      <c r="D7625" s="2" t="s">
        <v>9702</v>
      </c>
      <c r="E7625" s="2" t="s">
        <v>51167</v>
      </c>
      <c r="F7625" s="2" t="s">
        <v>4273</v>
      </c>
      <c r="G7625" s="2" t="s">
        <v>2487</v>
      </c>
      <c r="H7625" s="2" t="s">
        <v>51168</v>
      </c>
      <c r="I7625" s="2">
        <v>3959441879</v>
      </c>
      <c r="J7625" s="3" t="s">
        <v>51169</v>
      </c>
      <c r="K7625" s="4">
        <v>43855</v>
      </c>
      <c r="L7625" s="3" t="s">
        <v>51170</v>
      </c>
    </row>
    <row r="7626" spans="1:12" x14ac:dyDescent="0.2">
      <c r="A7626" s="1">
        <v>7625</v>
      </c>
      <c r="B7626" s="2" t="s">
        <v>51171</v>
      </c>
      <c r="C7626" s="2" t="s">
        <v>11279</v>
      </c>
      <c r="D7626" s="2" t="s">
        <v>24705</v>
      </c>
      <c r="E7626" s="2" t="s">
        <v>51172</v>
      </c>
      <c r="F7626" s="2" t="s">
        <v>51173</v>
      </c>
      <c r="G7626" s="2" t="s">
        <v>2033</v>
      </c>
      <c r="H7626" s="2" t="s">
        <v>51174</v>
      </c>
      <c r="I7626" s="2" t="s">
        <v>51175</v>
      </c>
      <c r="J7626" s="3" t="s">
        <v>51176</v>
      </c>
      <c r="K7626" s="4">
        <v>44083</v>
      </c>
      <c r="L7626" s="3" t="s">
        <v>51177</v>
      </c>
    </row>
    <row r="7627" spans="1:12" x14ac:dyDescent="0.2">
      <c r="A7627" s="1">
        <v>7626</v>
      </c>
      <c r="B7627" s="2" t="s">
        <v>51178</v>
      </c>
      <c r="C7627" s="2" t="s">
        <v>3139</v>
      </c>
      <c r="D7627" s="2" t="s">
        <v>8476</v>
      </c>
      <c r="E7627" s="2" t="s">
        <v>48837</v>
      </c>
      <c r="F7627" s="2" t="s">
        <v>51179</v>
      </c>
      <c r="G7627" s="2" t="s">
        <v>162</v>
      </c>
      <c r="H7627" s="2" t="s">
        <v>51180</v>
      </c>
      <c r="I7627" s="2" t="s">
        <v>51181</v>
      </c>
      <c r="J7627" s="3" t="s">
        <v>51182</v>
      </c>
      <c r="K7627" s="4">
        <v>44027</v>
      </c>
      <c r="L7627" s="3" t="s">
        <v>30351</v>
      </c>
    </row>
    <row r="7628" spans="1:12" x14ac:dyDescent="0.2">
      <c r="A7628" s="1">
        <v>7627</v>
      </c>
      <c r="B7628" s="2" t="s">
        <v>51183</v>
      </c>
      <c r="C7628" s="2" t="s">
        <v>2977</v>
      </c>
      <c r="D7628" s="2" t="s">
        <v>3669</v>
      </c>
      <c r="E7628" s="2" t="s">
        <v>51184</v>
      </c>
      <c r="F7628" s="2" t="s">
        <v>51185</v>
      </c>
      <c r="G7628" s="2" t="s">
        <v>4698</v>
      </c>
      <c r="H7628" s="2" t="s">
        <v>51186</v>
      </c>
      <c r="I7628" s="2" t="s">
        <v>51187</v>
      </c>
      <c r="J7628" s="3" t="s">
        <v>51188</v>
      </c>
      <c r="K7628" s="4">
        <v>44354</v>
      </c>
      <c r="L7628" s="3" t="s">
        <v>51189</v>
      </c>
    </row>
    <row r="7629" spans="1:12" x14ac:dyDescent="0.2">
      <c r="A7629" s="1">
        <v>7628</v>
      </c>
      <c r="B7629" s="2" t="s">
        <v>51190</v>
      </c>
      <c r="C7629" s="2" t="s">
        <v>177</v>
      </c>
      <c r="D7629" s="2" t="s">
        <v>1970</v>
      </c>
      <c r="E7629" s="2" t="s">
        <v>51191</v>
      </c>
      <c r="F7629" s="2" t="s">
        <v>51192</v>
      </c>
      <c r="G7629" s="2" t="s">
        <v>3649</v>
      </c>
      <c r="H7629" s="2" t="s">
        <v>51193</v>
      </c>
      <c r="I7629" s="2" t="s">
        <v>51194</v>
      </c>
      <c r="J7629" s="3" t="s">
        <v>51195</v>
      </c>
      <c r="K7629" s="4">
        <v>44690</v>
      </c>
      <c r="L7629" s="3" t="s">
        <v>51196</v>
      </c>
    </row>
    <row r="7630" spans="1:12" x14ac:dyDescent="0.2">
      <c r="A7630" s="1">
        <v>7629</v>
      </c>
      <c r="B7630" s="2" t="s">
        <v>51197</v>
      </c>
      <c r="C7630" s="2" t="s">
        <v>7167</v>
      </c>
      <c r="D7630" s="2" t="s">
        <v>9646</v>
      </c>
      <c r="E7630" s="2" t="s">
        <v>51198</v>
      </c>
      <c r="F7630" s="2" t="s">
        <v>51199</v>
      </c>
      <c r="G7630" s="2" t="s">
        <v>3133</v>
      </c>
      <c r="H7630" s="2" t="s">
        <v>51200</v>
      </c>
      <c r="I7630" s="2" t="s">
        <v>51201</v>
      </c>
      <c r="J7630" s="3" t="s">
        <v>51202</v>
      </c>
      <c r="K7630" s="4">
        <v>44383</v>
      </c>
      <c r="L7630" s="3" t="s">
        <v>51203</v>
      </c>
    </row>
    <row r="7631" spans="1:12" x14ac:dyDescent="0.2">
      <c r="A7631" s="1">
        <v>7630</v>
      </c>
      <c r="B7631" s="2" t="s">
        <v>51204</v>
      </c>
      <c r="C7631" s="2" t="s">
        <v>5242</v>
      </c>
      <c r="D7631" s="2" t="s">
        <v>7952</v>
      </c>
      <c r="E7631" s="2" t="s">
        <v>51205</v>
      </c>
      <c r="F7631" s="2" t="s">
        <v>27477</v>
      </c>
      <c r="G7631" s="2" t="s">
        <v>350</v>
      </c>
      <c r="H7631" s="2" t="s">
        <v>51206</v>
      </c>
      <c r="I7631" s="2" t="s">
        <v>51207</v>
      </c>
      <c r="J7631" s="3" t="s">
        <v>51208</v>
      </c>
      <c r="K7631" s="4">
        <v>44499</v>
      </c>
      <c r="L7631" s="3" t="s">
        <v>36274</v>
      </c>
    </row>
    <row r="7632" spans="1:12" x14ac:dyDescent="0.2">
      <c r="A7632" s="1">
        <v>7631</v>
      </c>
      <c r="B7632" s="2" t="s">
        <v>51209</v>
      </c>
      <c r="C7632" s="2" t="s">
        <v>5242</v>
      </c>
      <c r="D7632" s="2" t="s">
        <v>1289</v>
      </c>
      <c r="E7632" s="2" t="s">
        <v>51210</v>
      </c>
      <c r="F7632" s="2" t="s">
        <v>51211</v>
      </c>
      <c r="G7632" s="2" t="s">
        <v>1336</v>
      </c>
      <c r="H7632" s="2" t="s">
        <v>51212</v>
      </c>
      <c r="I7632" s="2" t="s">
        <v>51213</v>
      </c>
      <c r="J7632" s="3" t="s">
        <v>51214</v>
      </c>
      <c r="K7632" s="4">
        <v>44344</v>
      </c>
      <c r="L7632" s="3" t="s">
        <v>46639</v>
      </c>
    </row>
    <row r="7633" spans="1:12" x14ac:dyDescent="0.2">
      <c r="A7633" s="1">
        <v>7632</v>
      </c>
      <c r="B7633" s="2" t="s">
        <v>51215</v>
      </c>
      <c r="C7633" s="2" t="s">
        <v>15856</v>
      </c>
      <c r="D7633" s="2" t="s">
        <v>15780</v>
      </c>
      <c r="E7633" s="2" t="s">
        <v>51216</v>
      </c>
      <c r="F7633" s="2" t="s">
        <v>51217</v>
      </c>
      <c r="G7633" s="2" t="s">
        <v>1552</v>
      </c>
      <c r="H7633" s="2">
        <f>1-517-452-5092</f>
        <v>-6060</v>
      </c>
      <c r="I7633" s="2">
        <v>7686237419</v>
      </c>
      <c r="J7633" s="3" t="s">
        <v>51218</v>
      </c>
      <c r="K7633" s="4">
        <v>44186</v>
      </c>
      <c r="L7633" s="3" t="s">
        <v>36937</v>
      </c>
    </row>
    <row r="7634" spans="1:12" x14ac:dyDescent="0.2">
      <c r="A7634" s="1">
        <v>7633</v>
      </c>
      <c r="B7634" s="2" t="s">
        <v>51219</v>
      </c>
      <c r="C7634" s="2" t="s">
        <v>536</v>
      </c>
      <c r="D7634" s="2" t="s">
        <v>26406</v>
      </c>
      <c r="E7634" s="2" t="s">
        <v>51220</v>
      </c>
      <c r="F7634" s="2" t="s">
        <v>51221</v>
      </c>
      <c r="G7634" s="2" t="s">
        <v>2297</v>
      </c>
      <c r="H7634" s="2" t="s">
        <v>51222</v>
      </c>
      <c r="I7634" s="2" t="s">
        <v>51223</v>
      </c>
      <c r="J7634" s="3" t="s">
        <v>51224</v>
      </c>
      <c r="K7634" s="4">
        <v>44173</v>
      </c>
      <c r="L7634" s="3" t="s">
        <v>51225</v>
      </c>
    </row>
    <row r="7635" spans="1:12" x14ac:dyDescent="0.2">
      <c r="A7635" s="1">
        <v>7634</v>
      </c>
      <c r="B7635" s="2" t="s">
        <v>51226</v>
      </c>
      <c r="C7635" s="2" t="s">
        <v>3229</v>
      </c>
      <c r="D7635" s="2" t="s">
        <v>19362</v>
      </c>
      <c r="E7635" s="2" t="s">
        <v>51227</v>
      </c>
      <c r="F7635" s="2" t="s">
        <v>35276</v>
      </c>
      <c r="G7635" s="2" t="s">
        <v>2255</v>
      </c>
      <c r="H7635" s="2" t="s">
        <v>51228</v>
      </c>
      <c r="I7635" s="2" t="s">
        <v>51229</v>
      </c>
      <c r="J7635" s="3" t="s">
        <v>51230</v>
      </c>
      <c r="K7635" s="4">
        <v>44637</v>
      </c>
      <c r="L7635" s="3" t="s">
        <v>51231</v>
      </c>
    </row>
    <row r="7636" spans="1:12" x14ac:dyDescent="0.2">
      <c r="A7636" s="1">
        <v>7635</v>
      </c>
      <c r="B7636" s="2" t="s">
        <v>51232</v>
      </c>
      <c r="C7636" s="2" t="s">
        <v>253</v>
      </c>
      <c r="D7636" s="2" t="s">
        <v>15885</v>
      </c>
      <c r="E7636" s="2" t="s">
        <v>51233</v>
      </c>
      <c r="F7636" s="2" t="s">
        <v>14472</v>
      </c>
      <c r="G7636" s="2" t="s">
        <v>1140</v>
      </c>
      <c r="H7636" s="2" t="s">
        <v>51234</v>
      </c>
      <c r="I7636" s="2" t="s">
        <v>51235</v>
      </c>
      <c r="J7636" s="3" t="s">
        <v>51236</v>
      </c>
      <c r="K7636" s="4">
        <v>44013</v>
      </c>
      <c r="L7636" s="3" t="s">
        <v>51237</v>
      </c>
    </row>
    <row r="7637" spans="1:12" x14ac:dyDescent="0.2">
      <c r="A7637" s="1">
        <v>7636</v>
      </c>
      <c r="B7637" s="2" t="s">
        <v>51238</v>
      </c>
      <c r="C7637" s="2" t="s">
        <v>8454</v>
      </c>
      <c r="D7637" s="2" t="s">
        <v>3685</v>
      </c>
      <c r="E7637" s="2" t="s">
        <v>51239</v>
      </c>
      <c r="F7637" s="2" t="s">
        <v>51240</v>
      </c>
      <c r="G7637" s="2" t="s">
        <v>162</v>
      </c>
      <c r="H7637" s="2" t="s">
        <v>51241</v>
      </c>
      <c r="I7637" s="2" t="s">
        <v>51242</v>
      </c>
      <c r="J7637" s="3" t="s">
        <v>51243</v>
      </c>
      <c r="K7637" s="4">
        <v>43873</v>
      </c>
      <c r="L7637" s="3" t="s">
        <v>51244</v>
      </c>
    </row>
    <row r="7638" spans="1:12" x14ac:dyDescent="0.2">
      <c r="A7638" s="1">
        <v>7637</v>
      </c>
      <c r="B7638" s="2" t="s">
        <v>51245</v>
      </c>
      <c r="C7638" s="2" t="s">
        <v>213</v>
      </c>
      <c r="D7638" s="2" t="s">
        <v>4369</v>
      </c>
      <c r="E7638" s="2" t="s">
        <v>51246</v>
      </c>
      <c r="F7638" s="2" t="s">
        <v>5724</v>
      </c>
      <c r="G7638" s="2" t="s">
        <v>2089</v>
      </c>
      <c r="H7638" s="2" t="s">
        <v>51247</v>
      </c>
      <c r="I7638" s="2">
        <v>2098073269</v>
      </c>
      <c r="J7638" s="3" t="s">
        <v>51248</v>
      </c>
      <c r="K7638" s="4">
        <v>44332</v>
      </c>
      <c r="L7638" s="3" t="s">
        <v>25495</v>
      </c>
    </row>
    <row r="7639" spans="1:12" x14ac:dyDescent="0.2">
      <c r="A7639" s="1">
        <v>7638</v>
      </c>
      <c r="B7639" s="2" t="s">
        <v>51249</v>
      </c>
      <c r="C7639" s="2" t="s">
        <v>4145</v>
      </c>
      <c r="D7639" s="2" t="s">
        <v>3863</v>
      </c>
      <c r="E7639" s="2" t="s">
        <v>51250</v>
      </c>
      <c r="F7639" s="2" t="s">
        <v>51251</v>
      </c>
      <c r="G7639" s="2" t="s">
        <v>1506</v>
      </c>
      <c r="H7639" s="2" t="s">
        <v>51252</v>
      </c>
      <c r="I7639" s="2" t="s">
        <v>51253</v>
      </c>
      <c r="J7639" s="3" t="s">
        <v>51254</v>
      </c>
      <c r="K7639" s="4">
        <v>44196</v>
      </c>
      <c r="L7639" s="3" t="s">
        <v>51255</v>
      </c>
    </row>
    <row r="7640" spans="1:12" x14ac:dyDescent="0.2">
      <c r="A7640" s="1">
        <v>7639</v>
      </c>
      <c r="B7640" s="2" t="s">
        <v>51256</v>
      </c>
      <c r="C7640" s="2" t="s">
        <v>1332</v>
      </c>
      <c r="D7640" s="2" t="s">
        <v>10506</v>
      </c>
      <c r="E7640" s="2" t="s">
        <v>51257</v>
      </c>
      <c r="F7640" s="2" t="s">
        <v>51258</v>
      </c>
      <c r="G7640" s="2" t="s">
        <v>835</v>
      </c>
      <c r="H7640" s="2" t="s">
        <v>51259</v>
      </c>
      <c r="I7640" s="2" t="s">
        <v>51260</v>
      </c>
      <c r="J7640" s="3" t="s">
        <v>51261</v>
      </c>
      <c r="K7640" s="4">
        <v>43927</v>
      </c>
      <c r="L7640" s="3" t="s">
        <v>10541</v>
      </c>
    </row>
    <row r="7641" spans="1:12" x14ac:dyDescent="0.2">
      <c r="A7641" s="1">
        <v>7640</v>
      </c>
      <c r="B7641" s="2" t="s">
        <v>51262</v>
      </c>
      <c r="C7641" s="2" t="s">
        <v>10939</v>
      </c>
      <c r="D7641" s="2" t="s">
        <v>1486</v>
      </c>
      <c r="E7641" s="2" t="s">
        <v>51263</v>
      </c>
      <c r="F7641" s="2" t="s">
        <v>51264</v>
      </c>
      <c r="G7641" s="2" t="s">
        <v>1544</v>
      </c>
      <c r="H7641" s="2" t="s">
        <v>51265</v>
      </c>
      <c r="I7641" s="2" t="s">
        <v>51266</v>
      </c>
      <c r="J7641" s="3" t="s">
        <v>51267</v>
      </c>
      <c r="K7641" s="4">
        <v>43859</v>
      </c>
      <c r="L7641" s="3" t="s">
        <v>51268</v>
      </c>
    </row>
    <row r="7642" spans="1:12" x14ac:dyDescent="0.2">
      <c r="A7642" s="1">
        <v>7641</v>
      </c>
      <c r="B7642" s="2" t="s">
        <v>51269</v>
      </c>
      <c r="C7642" s="2" t="s">
        <v>8521</v>
      </c>
      <c r="D7642" s="2" t="s">
        <v>5144</v>
      </c>
      <c r="E7642" s="2" t="s">
        <v>10882</v>
      </c>
      <c r="F7642" s="2" t="s">
        <v>51270</v>
      </c>
      <c r="G7642" s="2" t="s">
        <v>89</v>
      </c>
      <c r="H7642" s="2" t="s">
        <v>51271</v>
      </c>
      <c r="I7642" s="2" t="s">
        <v>51272</v>
      </c>
      <c r="J7642" s="3" t="s">
        <v>51273</v>
      </c>
      <c r="K7642" s="4">
        <v>44667</v>
      </c>
      <c r="L7642" s="3" t="s">
        <v>51274</v>
      </c>
    </row>
    <row r="7643" spans="1:12" x14ac:dyDescent="0.2">
      <c r="A7643" s="1">
        <v>7642</v>
      </c>
      <c r="B7643" s="2" t="s">
        <v>51275</v>
      </c>
      <c r="C7643" s="2" t="s">
        <v>7699</v>
      </c>
      <c r="D7643" s="2" t="s">
        <v>9477</v>
      </c>
      <c r="E7643" s="2" t="s">
        <v>21047</v>
      </c>
      <c r="F7643" s="2" t="s">
        <v>50082</v>
      </c>
      <c r="G7643" s="2" t="s">
        <v>652</v>
      </c>
      <c r="H7643" s="2" t="s">
        <v>51276</v>
      </c>
      <c r="I7643" s="2" t="s">
        <v>51277</v>
      </c>
      <c r="J7643" s="3" t="s">
        <v>51278</v>
      </c>
      <c r="K7643" s="4">
        <v>44222</v>
      </c>
      <c r="L7643" s="3" t="s">
        <v>26733</v>
      </c>
    </row>
    <row r="7644" spans="1:12" x14ac:dyDescent="0.2">
      <c r="A7644" s="1">
        <v>7643</v>
      </c>
      <c r="B7644" s="2" t="s">
        <v>51279</v>
      </c>
      <c r="C7644" s="2" t="s">
        <v>4055</v>
      </c>
      <c r="D7644" s="2" t="s">
        <v>3157</v>
      </c>
      <c r="E7644" s="2" t="s">
        <v>2916</v>
      </c>
      <c r="F7644" s="2" t="s">
        <v>14675</v>
      </c>
      <c r="G7644" s="2" t="s">
        <v>5858</v>
      </c>
      <c r="H7644" s="2" t="s">
        <v>51280</v>
      </c>
      <c r="I7644" s="2" t="s">
        <v>51281</v>
      </c>
      <c r="J7644" s="3" t="s">
        <v>51282</v>
      </c>
      <c r="K7644" s="4">
        <v>44086</v>
      </c>
      <c r="L7644" s="3" t="s">
        <v>51283</v>
      </c>
    </row>
    <row r="7645" spans="1:12" x14ac:dyDescent="0.2">
      <c r="A7645" s="1">
        <v>7644</v>
      </c>
      <c r="B7645" s="2" t="s">
        <v>51284</v>
      </c>
      <c r="C7645" s="2" t="s">
        <v>17336</v>
      </c>
      <c r="D7645" s="2" t="s">
        <v>9034</v>
      </c>
      <c r="E7645" s="2" t="s">
        <v>51285</v>
      </c>
      <c r="F7645" s="2" t="s">
        <v>51286</v>
      </c>
      <c r="G7645" s="2" t="s">
        <v>3302</v>
      </c>
      <c r="H7645" s="2">
        <v>397487452</v>
      </c>
      <c r="I7645" s="2">
        <v>5464484049</v>
      </c>
      <c r="J7645" s="3" t="s">
        <v>51287</v>
      </c>
      <c r="K7645" s="4">
        <v>44263</v>
      </c>
      <c r="L7645" s="3" t="s">
        <v>51288</v>
      </c>
    </row>
    <row r="7646" spans="1:12" x14ac:dyDescent="0.2">
      <c r="A7646" s="1">
        <v>7645</v>
      </c>
      <c r="B7646" s="2" t="s">
        <v>51289</v>
      </c>
      <c r="C7646" s="2" t="s">
        <v>15856</v>
      </c>
      <c r="D7646" s="2" t="s">
        <v>4576</v>
      </c>
      <c r="E7646" s="2" t="s">
        <v>51290</v>
      </c>
      <c r="F7646" s="2" t="s">
        <v>47889</v>
      </c>
      <c r="G7646" s="2" t="s">
        <v>5917</v>
      </c>
      <c r="H7646" s="2" t="s">
        <v>51291</v>
      </c>
      <c r="I7646" s="2" t="s">
        <v>51292</v>
      </c>
      <c r="J7646" s="3" t="s">
        <v>51293</v>
      </c>
      <c r="K7646" s="4">
        <v>44168</v>
      </c>
      <c r="L7646" s="3" t="s">
        <v>51294</v>
      </c>
    </row>
    <row r="7647" spans="1:12" x14ac:dyDescent="0.2">
      <c r="A7647" s="1">
        <v>7646</v>
      </c>
      <c r="B7647" s="2" t="s">
        <v>51295</v>
      </c>
      <c r="C7647" s="2" t="s">
        <v>15536</v>
      </c>
      <c r="D7647" s="2" t="s">
        <v>10521</v>
      </c>
      <c r="E7647" s="2" t="s">
        <v>51296</v>
      </c>
      <c r="F7647" s="2" t="s">
        <v>51297</v>
      </c>
      <c r="G7647" s="2" t="s">
        <v>227</v>
      </c>
      <c r="H7647" s="2" t="s">
        <v>51298</v>
      </c>
      <c r="I7647" s="2" t="s">
        <v>51299</v>
      </c>
      <c r="J7647" s="3" t="s">
        <v>51300</v>
      </c>
      <c r="K7647" s="4">
        <v>43996</v>
      </c>
      <c r="L7647" s="3" t="s">
        <v>51301</v>
      </c>
    </row>
    <row r="7648" spans="1:12" x14ac:dyDescent="0.2">
      <c r="A7648" s="1">
        <v>7647</v>
      </c>
      <c r="B7648" s="2" t="s">
        <v>51302</v>
      </c>
      <c r="C7648" s="2" t="s">
        <v>4173</v>
      </c>
      <c r="D7648" s="2" t="s">
        <v>114</v>
      </c>
      <c r="E7648" s="2" t="s">
        <v>51303</v>
      </c>
      <c r="F7648" s="2" t="s">
        <v>51304</v>
      </c>
      <c r="G7648" s="2" t="s">
        <v>1213</v>
      </c>
      <c r="H7648" s="2" t="s">
        <v>51305</v>
      </c>
      <c r="I7648" s="2" t="s">
        <v>51306</v>
      </c>
      <c r="J7648" s="3" t="s">
        <v>51307</v>
      </c>
      <c r="K7648" s="4">
        <v>44163</v>
      </c>
      <c r="L7648" s="3" t="s">
        <v>51308</v>
      </c>
    </row>
    <row r="7649" spans="1:12" x14ac:dyDescent="0.2">
      <c r="A7649" s="1">
        <v>7648</v>
      </c>
      <c r="B7649" s="2" t="s">
        <v>51309</v>
      </c>
      <c r="C7649" s="2" t="s">
        <v>1074</v>
      </c>
      <c r="D7649" s="2" t="s">
        <v>2522</v>
      </c>
      <c r="E7649" s="2" t="s">
        <v>51310</v>
      </c>
      <c r="F7649" s="2" t="s">
        <v>51311</v>
      </c>
      <c r="G7649" s="2" t="s">
        <v>283</v>
      </c>
      <c r="H7649" s="2" t="s">
        <v>51312</v>
      </c>
      <c r="I7649" s="2" t="s">
        <v>51313</v>
      </c>
      <c r="J7649" s="3" t="s">
        <v>51314</v>
      </c>
      <c r="K7649" s="4">
        <v>44510</v>
      </c>
      <c r="L7649" s="3" t="s">
        <v>51315</v>
      </c>
    </row>
    <row r="7650" spans="1:12" x14ac:dyDescent="0.2">
      <c r="A7650" s="1">
        <v>7649</v>
      </c>
      <c r="B7650" s="2" t="s">
        <v>51316</v>
      </c>
      <c r="C7650" s="2" t="s">
        <v>1735</v>
      </c>
      <c r="D7650" s="2" t="s">
        <v>508</v>
      </c>
      <c r="E7650" s="2" t="s">
        <v>51317</v>
      </c>
      <c r="F7650" s="2" t="s">
        <v>40582</v>
      </c>
      <c r="G7650" s="2" t="s">
        <v>1524</v>
      </c>
      <c r="H7650" s="2" t="s">
        <v>51318</v>
      </c>
      <c r="I7650" s="2" t="s">
        <v>51319</v>
      </c>
      <c r="J7650" s="3" t="s">
        <v>51320</v>
      </c>
      <c r="K7650" s="4">
        <v>44636</v>
      </c>
      <c r="L7650" s="3" t="s">
        <v>51321</v>
      </c>
    </row>
    <row r="7651" spans="1:12" x14ac:dyDescent="0.2">
      <c r="A7651" s="1">
        <v>7650</v>
      </c>
      <c r="B7651" s="2" t="s">
        <v>51322</v>
      </c>
      <c r="C7651" s="2" t="s">
        <v>2724</v>
      </c>
      <c r="D7651" s="2" t="s">
        <v>15536</v>
      </c>
      <c r="E7651" s="2" t="s">
        <v>51323</v>
      </c>
      <c r="F7651" s="2" t="s">
        <v>51324</v>
      </c>
      <c r="G7651" s="2" t="s">
        <v>1239</v>
      </c>
      <c r="H7651" s="2" t="s">
        <v>51325</v>
      </c>
      <c r="I7651" s="2" t="s">
        <v>51326</v>
      </c>
      <c r="J7651" s="3" t="s">
        <v>51327</v>
      </c>
      <c r="K7651" s="4">
        <v>44319</v>
      </c>
      <c r="L7651" s="3" t="s">
        <v>51328</v>
      </c>
    </row>
    <row r="7652" spans="1:12" x14ac:dyDescent="0.2">
      <c r="A7652" s="1">
        <v>7651</v>
      </c>
      <c r="B7652" s="2" t="s">
        <v>51329</v>
      </c>
      <c r="C7652" s="2" t="s">
        <v>326</v>
      </c>
      <c r="D7652" s="2" t="s">
        <v>2451</v>
      </c>
      <c r="E7652" s="2" t="s">
        <v>51330</v>
      </c>
      <c r="F7652" s="2" t="s">
        <v>47139</v>
      </c>
      <c r="G7652" s="2" t="s">
        <v>1925</v>
      </c>
      <c r="H7652" s="2" t="s">
        <v>51331</v>
      </c>
      <c r="I7652" s="2" t="s">
        <v>51332</v>
      </c>
      <c r="J7652" s="3" t="s">
        <v>51333</v>
      </c>
      <c r="K7652" s="4">
        <v>44580</v>
      </c>
      <c r="L7652" s="3" t="s">
        <v>51334</v>
      </c>
    </row>
    <row r="7653" spans="1:12" x14ac:dyDescent="0.2">
      <c r="A7653" s="1">
        <v>7652</v>
      </c>
      <c r="B7653" s="2" t="s">
        <v>51335</v>
      </c>
      <c r="C7653" s="2" t="s">
        <v>2021</v>
      </c>
      <c r="D7653" s="2" t="s">
        <v>1653</v>
      </c>
      <c r="E7653" s="2" t="s">
        <v>29299</v>
      </c>
      <c r="F7653" s="2" t="s">
        <v>51336</v>
      </c>
      <c r="G7653" s="2" t="s">
        <v>117</v>
      </c>
      <c r="H7653" s="2" t="s">
        <v>51337</v>
      </c>
      <c r="I7653" s="2" t="s">
        <v>51338</v>
      </c>
      <c r="J7653" s="3" t="s">
        <v>51339</v>
      </c>
      <c r="K7653" s="4">
        <v>44566</v>
      </c>
      <c r="L7653" s="3" t="s">
        <v>51340</v>
      </c>
    </row>
    <row r="7654" spans="1:12" x14ac:dyDescent="0.2">
      <c r="A7654" s="1">
        <v>7653</v>
      </c>
      <c r="B7654" s="2" t="s">
        <v>51341</v>
      </c>
      <c r="C7654" s="2" t="s">
        <v>4122</v>
      </c>
      <c r="D7654" s="2" t="s">
        <v>9981</v>
      </c>
      <c r="E7654" s="2" t="s">
        <v>51342</v>
      </c>
      <c r="F7654" s="2" t="s">
        <v>51343</v>
      </c>
      <c r="G7654" s="2" t="s">
        <v>560</v>
      </c>
      <c r="H7654" s="2" t="s">
        <v>51344</v>
      </c>
      <c r="I7654" s="2" t="s">
        <v>51345</v>
      </c>
      <c r="J7654" s="3" t="s">
        <v>51346</v>
      </c>
      <c r="K7654" s="4">
        <v>44001</v>
      </c>
      <c r="L7654" s="3" t="s">
        <v>51347</v>
      </c>
    </row>
    <row r="7655" spans="1:12" x14ac:dyDescent="0.2">
      <c r="A7655" s="1">
        <v>7654</v>
      </c>
      <c r="B7655" s="2" t="s">
        <v>51348</v>
      </c>
      <c r="C7655" s="2" t="s">
        <v>746</v>
      </c>
      <c r="D7655" s="2" t="s">
        <v>8535</v>
      </c>
      <c r="E7655" s="2" t="s">
        <v>51349</v>
      </c>
      <c r="F7655" s="2" t="s">
        <v>51350</v>
      </c>
      <c r="G7655" s="2" t="s">
        <v>2015</v>
      </c>
      <c r="H7655" s="2" t="s">
        <v>51351</v>
      </c>
      <c r="I7655" s="2" t="s">
        <v>51352</v>
      </c>
      <c r="J7655" s="3" t="s">
        <v>51353</v>
      </c>
      <c r="K7655" s="4">
        <v>44489</v>
      </c>
      <c r="L7655" s="3" t="s">
        <v>1650</v>
      </c>
    </row>
    <row r="7656" spans="1:12" x14ac:dyDescent="0.2">
      <c r="A7656" s="1">
        <v>7655</v>
      </c>
      <c r="B7656" s="2" t="s">
        <v>51354</v>
      </c>
      <c r="C7656" s="2" t="s">
        <v>3751</v>
      </c>
      <c r="D7656" s="2" t="s">
        <v>482</v>
      </c>
      <c r="E7656" s="2" t="s">
        <v>51355</v>
      </c>
      <c r="F7656" s="2" t="s">
        <v>7461</v>
      </c>
      <c r="G7656" s="2" t="s">
        <v>976</v>
      </c>
      <c r="H7656" s="2" t="s">
        <v>51356</v>
      </c>
      <c r="I7656" s="2" t="s">
        <v>51357</v>
      </c>
      <c r="J7656" s="3" t="s">
        <v>51358</v>
      </c>
      <c r="K7656" s="4">
        <v>43863</v>
      </c>
      <c r="L7656" s="3" t="s">
        <v>51359</v>
      </c>
    </row>
    <row r="7657" spans="1:12" x14ac:dyDescent="0.2">
      <c r="A7657" s="1">
        <v>7656</v>
      </c>
      <c r="B7657" s="2" t="s">
        <v>51360</v>
      </c>
      <c r="C7657" s="2" t="s">
        <v>3814</v>
      </c>
      <c r="D7657" s="2" t="s">
        <v>5660</v>
      </c>
      <c r="E7657" s="2" t="s">
        <v>51361</v>
      </c>
      <c r="F7657" s="2" t="s">
        <v>51362</v>
      </c>
      <c r="G7657" s="2" t="s">
        <v>3271</v>
      </c>
      <c r="H7657" s="2" t="s">
        <v>51363</v>
      </c>
      <c r="I7657" s="2" t="s">
        <v>51364</v>
      </c>
      <c r="J7657" s="3" t="s">
        <v>51365</v>
      </c>
      <c r="K7657" s="4">
        <v>43918</v>
      </c>
      <c r="L7657" s="3" t="s">
        <v>51366</v>
      </c>
    </row>
    <row r="7658" spans="1:12" x14ac:dyDescent="0.2">
      <c r="A7658" s="1">
        <v>7657</v>
      </c>
      <c r="B7658" s="2" t="s">
        <v>51367</v>
      </c>
      <c r="C7658" s="2" t="s">
        <v>1798</v>
      </c>
      <c r="D7658" s="2" t="s">
        <v>2707</v>
      </c>
      <c r="E7658" s="2" t="s">
        <v>51368</v>
      </c>
      <c r="F7658" s="2" t="s">
        <v>51369</v>
      </c>
      <c r="G7658" s="2" t="s">
        <v>1712</v>
      </c>
      <c r="H7658" s="2" t="s">
        <v>51370</v>
      </c>
      <c r="I7658" s="2" t="s">
        <v>51371</v>
      </c>
      <c r="J7658" s="3" t="s">
        <v>51372</v>
      </c>
      <c r="K7658" s="4">
        <v>44294</v>
      </c>
      <c r="L7658" s="3" t="s">
        <v>51373</v>
      </c>
    </row>
    <row r="7659" spans="1:12" x14ac:dyDescent="0.2">
      <c r="A7659" s="1">
        <v>7658</v>
      </c>
      <c r="B7659" s="2" t="s">
        <v>51374</v>
      </c>
      <c r="C7659" s="2" t="s">
        <v>2493</v>
      </c>
      <c r="D7659" s="2" t="s">
        <v>13835</v>
      </c>
      <c r="E7659" s="2" t="s">
        <v>51375</v>
      </c>
      <c r="F7659" s="2" t="s">
        <v>51376</v>
      </c>
      <c r="G7659" s="2" t="s">
        <v>1437</v>
      </c>
      <c r="H7659" s="2" t="s">
        <v>51377</v>
      </c>
      <c r="I7659" s="2" t="s">
        <v>51378</v>
      </c>
      <c r="J7659" s="3" t="s">
        <v>51379</v>
      </c>
      <c r="K7659" s="4">
        <v>43881</v>
      </c>
      <c r="L7659" s="3" t="s">
        <v>51380</v>
      </c>
    </row>
    <row r="7660" spans="1:12" x14ac:dyDescent="0.2">
      <c r="A7660" s="1">
        <v>7659</v>
      </c>
      <c r="B7660" s="2" t="s">
        <v>51381</v>
      </c>
      <c r="C7660" s="2" t="s">
        <v>19399</v>
      </c>
      <c r="D7660" s="2" t="s">
        <v>7444</v>
      </c>
      <c r="E7660" s="2" t="s">
        <v>51382</v>
      </c>
      <c r="F7660" s="2" t="s">
        <v>51383</v>
      </c>
      <c r="G7660" s="2" t="s">
        <v>2015</v>
      </c>
      <c r="H7660" s="2" t="s">
        <v>51384</v>
      </c>
      <c r="I7660" s="2" t="s">
        <v>51385</v>
      </c>
      <c r="J7660" s="3" t="s">
        <v>51386</v>
      </c>
      <c r="K7660" s="4">
        <v>44227</v>
      </c>
      <c r="L7660" s="3" t="s">
        <v>50502</v>
      </c>
    </row>
    <row r="7661" spans="1:12" x14ac:dyDescent="0.2">
      <c r="A7661" s="1">
        <v>7660</v>
      </c>
      <c r="B7661" s="2" t="s">
        <v>51387</v>
      </c>
      <c r="C7661" s="2" t="s">
        <v>5518</v>
      </c>
      <c r="D7661" s="2" t="s">
        <v>308</v>
      </c>
      <c r="E7661" s="2" t="s">
        <v>51388</v>
      </c>
      <c r="F7661" s="2" t="s">
        <v>51389</v>
      </c>
      <c r="G7661" s="2" t="s">
        <v>3133</v>
      </c>
      <c r="H7661" s="2" t="s">
        <v>51390</v>
      </c>
      <c r="I7661" s="2">
        <f>1-748-98-9268</f>
        <v>-10113</v>
      </c>
      <c r="J7661" s="3" t="s">
        <v>51391</v>
      </c>
      <c r="K7661" s="4">
        <v>43961</v>
      </c>
      <c r="L7661" s="3" t="s">
        <v>51392</v>
      </c>
    </row>
    <row r="7662" spans="1:12" x14ac:dyDescent="0.2">
      <c r="A7662" s="1">
        <v>7661</v>
      </c>
      <c r="B7662" s="2" t="s">
        <v>51393</v>
      </c>
      <c r="C7662" s="2" t="s">
        <v>383</v>
      </c>
      <c r="D7662" s="2" t="s">
        <v>2881</v>
      </c>
      <c r="E7662" s="2" t="s">
        <v>12796</v>
      </c>
      <c r="F7662" s="2" t="s">
        <v>6358</v>
      </c>
      <c r="G7662" s="2" t="s">
        <v>550</v>
      </c>
      <c r="H7662" s="2" t="s">
        <v>51394</v>
      </c>
      <c r="I7662" s="2" t="s">
        <v>51395</v>
      </c>
      <c r="J7662" s="3" t="s">
        <v>51396</v>
      </c>
      <c r="K7662" s="4">
        <v>44162</v>
      </c>
      <c r="L7662" s="3" t="s">
        <v>51397</v>
      </c>
    </row>
    <row r="7663" spans="1:12" x14ac:dyDescent="0.2">
      <c r="A7663" s="1">
        <v>7662</v>
      </c>
      <c r="B7663" s="2" t="s">
        <v>51398</v>
      </c>
      <c r="C7663" s="2" t="s">
        <v>13076</v>
      </c>
      <c r="D7663" s="2" t="s">
        <v>4413</v>
      </c>
      <c r="E7663" s="2" t="s">
        <v>30346</v>
      </c>
      <c r="F7663" s="2" t="s">
        <v>51399</v>
      </c>
      <c r="G7663" s="2" t="s">
        <v>4507</v>
      </c>
      <c r="H7663" s="2" t="s">
        <v>51400</v>
      </c>
      <c r="I7663" s="2" t="s">
        <v>51401</v>
      </c>
      <c r="J7663" s="3" t="s">
        <v>51402</v>
      </c>
      <c r="K7663" s="4">
        <v>44453</v>
      </c>
      <c r="L7663" s="3" t="s">
        <v>50795</v>
      </c>
    </row>
    <row r="7664" spans="1:12" x14ac:dyDescent="0.2">
      <c r="A7664" s="1">
        <v>7663</v>
      </c>
      <c r="B7664" s="2" t="s">
        <v>51403</v>
      </c>
      <c r="C7664" s="2" t="s">
        <v>17588</v>
      </c>
      <c r="D7664" s="2" t="s">
        <v>24</v>
      </c>
      <c r="E7664" s="2" t="s">
        <v>51404</v>
      </c>
      <c r="F7664" s="2" t="s">
        <v>51405</v>
      </c>
      <c r="G7664" s="2" t="s">
        <v>396</v>
      </c>
      <c r="H7664" s="2" t="s">
        <v>51406</v>
      </c>
      <c r="I7664" s="2" t="s">
        <v>51407</v>
      </c>
      <c r="J7664" s="3" t="s">
        <v>51408</v>
      </c>
      <c r="K7664" s="4">
        <v>44564</v>
      </c>
      <c r="L7664" s="3" t="s">
        <v>51409</v>
      </c>
    </row>
    <row r="7665" spans="1:12" x14ac:dyDescent="0.2">
      <c r="A7665" s="1">
        <v>7664</v>
      </c>
      <c r="B7665" s="2" t="s">
        <v>51410</v>
      </c>
      <c r="C7665" s="2" t="s">
        <v>31797</v>
      </c>
      <c r="D7665" s="2" t="s">
        <v>1298</v>
      </c>
      <c r="E7665" s="2" t="s">
        <v>51411</v>
      </c>
      <c r="F7665" s="2" t="s">
        <v>51412</v>
      </c>
      <c r="G7665" s="2" t="s">
        <v>4335</v>
      </c>
      <c r="H7665" s="2" t="s">
        <v>51413</v>
      </c>
      <c r="I7665" s="2">
        <v>4779230049</v>
      </c>
      <c r="J7665" s="3" t="s">
        <v>51414</v>
      </c>
      <c r="K7665" s="4">
        <v>44096</v>
      </c>
      <c r="L7665" s="3" t="s">
        <v>51415</v>
      </c>
    </row>
    <row r="7666" spans="1:12" x14ac:dyDescent="0.2">
      <c r="A7666" s="1">
        <v>7665</v>
      </c>
      <c r="B7666" s="2" t="s">
        <v>51416</v>
      </c>
      <c r="C7666" s="2" t="s">
        <v>2004</v>
      </c>
      <c r="D7666" s="2" t="s">
        <v>945</v>
      </c>
      <c r="E7666" s="2" t="s">
        <v>51417</v>
      </c>
      <c r="F7666" s="2" t="s">
        <v>51418</v>
      </c>
      <c r="G7666" s="2" t="s">
        <v>2089</v>
      </c>
      <c r="H7666" s="2" t="s">
        <v>51419</v>
      </c>
      <c r="I7666" s="2" t="s">
        <v>51420</v>
      </c>
      <c r="J7666" s="3" t="s">
        <v>51421</v>
      </c>
      <c r="K7666" s="4">
        <v>44098</v>
      </c>
      <c r="L7666" s="3" t="s">
        <v>51422</v>
      </c>
    </row>
    <row r="7667" spans="1:12" x14ac:dyDescent="0.2">
      <c r="A7667" s="1">
        <v>7666</v>
      </c>
      <c r="B7667" s="2" t="s">
        <v>51423</v>
      </c>
      <c r="C7667" s="2" t="s">
        <v>1064</v>
      </c>
      <c r="D7667" s="2" t="s">
        <v>9866</v>
      </c>
      <c r="E7667" s="2" t="s">
        <v>51424</v>
      </c>
      <c r="F7667" s="2" t="s">
        <v>31748</v>
      </c>
      <c r="G7667" s="2" t="s">
        <v>938</v>
      </c>
      <c r="H7667" s="2" t="s">
        <v>51425</v>
      </c>
      <c r="I7667" s="2" t="s">
        <v>51426</v>
      </c>
      <c r="J7667" s="3" t="s">
        <v>51427</v>
      </c>
      <c r="K7667" s="4">
        <v>44688</v>
      </c>
      <c r="L7667" s="3" t="s">
        <v>30716</v>
      </c>
    </row>
    <row r="7668" spans="1:12" x14ac:dyDescent="0.2">
      <c r="A7668" s="1">
        <v>7667</v>
      </c>
      <c r="B7668" s="2" t="s">
        <v>51428</v>
      </c>
      <c r="C7668" s="2" t="s">
        <v>3854</v>
      </c>
      <c r="D7668" s="2" t="s">
        <v>22391</v>
      </c>
      <c r="E7668" s="2" t="s">
        <v>51429</v>
      </c>
      <c r="F7668" s="2" t="s">
        <v>51430</v>
      </c>
      <c r="G7668" s="2" t="s">
        <v>770</v>
      </c>
      <c r="H7668" s="2" t="s">
        <v>51431</v>
      </c>
      <c r="I7668" s="2" t="s">
        <v>51432</v>
      </c>
      <c r="J7668" s="3" t="s">
        <v>51433</v>
      </c>
      <c r="K7668" s="4">
        <v>44493</v>
      </c>
      <c r="L7668" s="3" t="s">
        <v>40989</v>
      </c>
    </row>
    <row r="7669" spans="1:12" x14ac:dyDescent="0.2">
      <c r="A7669" s="1">
        <v>7668</v>
      </c>
      <c r="B7669" s="2" t="s">
        <v>51434</v>
      </c>
      <c r="C7669" s="2" t="s">
        <v>3458</v>
      </c>
      <c r="D7669" s="2" t="s">
        <v>4217</v>
      </c>
      <c r="E7669" s="2" t="s">
        <v>38826</v>
      </c>
      <c r="F7669" s="2" t="s">
        <v>51435</v>
      </c>
      <c r="G7669" s="2" t="s">
        <v>2567</v>
      </c>
      <c r="H7669" s="2" t="s">
        <v>51436</v>
      </c>
      <c r="I7669" s="2" t="s">
        <v>51437</v>
      </c>
      <c r="J7669" s="3" t="s">
        <v>51438</v>
      </c>
      <c r="K7669" s="4">
        <v>44032</v>
      </c>
      <c r="L7669" s="3" t="s">
        <v>51439</v>
      </c>
    </row>
    <row r="7670" spans="1:12" x14ac:dyDescent="0.2">
      <c r="A7670" s="1">
        <v>7669</v>
      </c>
      <c r="B7670" s="2" t="s">
        <v>51440</v>
      </c>
      <c r="C7670" s="2" t="s">
        <v>6844</v>
      </c>
      <c r="D7670" s="2" t="s">
        <v>4663</v>
      </c>
      <c r="E7670" s="2" t="s">
        <v>51441</v>
      </c>
      <c r="F7670" s="2" t="s">
        <v>51442</v>
      </c>
      <c r="G7670" s="2" t="s">
        <v>643</v>
      </c>
      <c r="H7670" s="2">
        <v>9745122284</v>
      </c>
      <c r="I7670" s="2" t="s">
        <v>51443</v>
      </c>
      <c r="J7670" s="3" t="s">
        <v>51444</v>
      </c>
      <c r="K7670" s="4">
        <v>44209</v>
      </c>
      <c r="L7670" s="3" t="s">
        <v>51445</v>
      </c>
    </row>
    <row r="7671" spans="1:12" x14ac:dyDescent="0.2">
      <c r="A7671" s="1">
        <v>7670</v>
      </c>
      <c r="B7671" s="2" t="s">
        <v>51446</v>
      </c>
      <c r="C7671" s="2" t="s">
        <v>21252</v>
      </c>
      <c r="D7671" s="2" t="s">
        <v>7960</v>
      </c>
      <c r="E7671" s="2" t="s">
        <v>51447</v>
      </c>
      <c r="F7671" s="2" t="s">
        <v>41075</v>
      </c>
      <c r="G7671" s="2" t="s">
        <v>17</v>
      </c>
      <c r="H7671" s="2" t="s">
        <v>51448</v>
      </c>
      <c r="I7671" s="2" t="s">
        <v>51449</v>
      </c>
      <c r="J7671" s="3" t="s">
        <v>51450</v>
      </c>
      <c r="K7671" s="4">
        <v>44080</v>
      </c>
      <c r="L7671" s="3" t="s">
        <v>51451</v>
      </c>
    </row>
    <row r="7672" spans="1:12" x14ac:dyDescent="0.2">
      <c r="A7672" s="1">
        <v>7671</v>
      </c>
      <c r="B7672" s="2" t="s">
        <v>51452</v>
      </c>
      <c r="C7672" s="2" t="s">
        <v>6063</v>
      </c>
      <c r="D7672" s="2" t="s">
        <v>3384</v>
      </c>
      <c r="E7672" s="2" t="s">
        <v>51453</v>
      </c>
      <c r="F7672" s="2" t="s">
        <v>23535</v>
      </c>
      <c r="G7672" s="2" t="s">
        <v>816</v>
      </c>
      <c r="H7672" s="2" t="s">
        <v>51454</v>
      </c>
      <c r="I7672" s="2">
        <v>4478446665</v>
      </c>
      <c r="J7672" s="3" t="s">
        <v>51455</v>
      </c>
      <c r="K7672" s="4">
        <v>43840</v>
      </c>
      <c r="L7672" s="3" t="s">
        <v>51456</v>
      </c>
    </row>
    <row r="7673" spans="1:12" x14ac:dyDescent="0.2">
      <c r="A7673" s="1">
        <v>7672</v>
      </c>
      <c r="B7673" s="2" t="s">
        <v>51457</v>
      </c>
      <c r="C7673" s="2" t="s">
        <v>14147</v>
      </c>
      <c r="D7673" s="2" t="s">
        <v>6786</v>
      </c>
      <c r="E7673" s="2" t="s">
        <v>51458</v>
      </c>
      <c r="F7673" s="2" t="s">
        <v>51459</v>
      </c>
      <c r="G7673" s="2" t="s">
        <v>2255</v>
      </c>
      <c r="H7673" s="2" t="s">
        <v>51460</v>
      </c>
      <c r="I7673" s="2" t="s">
        <v>51461</v>
      </c>
      <c r="J7673" s="3" t="s">
        <v>51462</v>
      </c>
      <c r="K7673" s="4">
        <v>44316</v>
      </c>
      <c r="L7673" s="3" t="s">
        <v>51463</v>
      </c>
    </row>
    <row r="7674" spans="1:12" x14ac:dyDescent="0.2">
      <c r="A7674" s="1">
        <v>7673</v>
      </c>
      <c r="B7674" s="2" t="s">
        <v>51464</v>
      </c>
      <c r="C7674" s="2" t="s">
        <v>6214</v>
      </c>
      <c r="D7674" s="2" t="s">
        <v>4705</v>
      </c>
      <c r="E7674" s="2" t="s">
        <v>51465</v>
      </c>
      <c r="F7674" s="2" t="s">
        <v>51466</v>
      </c>
      <c r="G7674" s="2" t="s">
        <v>1730</v>
      </c>
      <c r="H7674" s="2" t="s">
        <v>51467</v>
      </c>
      <c r="I7674" s="2" t="s">
        <v>51468</v>
      </c>
      <c r="J7674" s="3" t="s">
        <v>51469</v>
      </c>
      <c r="K7674" s="4">
        <v>44607</v>
      </c>
      <c r="L7674" s="3" t="s">
        <v>7620</v>
      </c>
    </row>
    <row r="7675" spans="1:12" x14ac:dyDescent="0.2">
      <c r="A7675" s="1">
        <v>7674</v>
      </c>
      <c r="B7675" s="2" t="s">
        <v>51470</v>
      </c>
      <c r="C7675" s="2" t="s">
        <v>11998</v>
      </c>
      <c r="D7675" s="2" t="s">
        <v>1085</v>
      </c>
      <c r="E7675" s="2" t="s">
        <v>51471</v>
      </c>
      <c r="F7675" s="2" t="s">
        <v>51472</v>
      </c>
      <c r="G7675" s="2" t="s">
        <v>1712</v>
      </c>
      <c r="H7675" s="2">
        <v>912957663</v>
      </c>
      <c r="I7675" s="2" t="s">
        <v>51473</v>
      </c>
      <c r="J7675" s="3" t="s">
        <v>51474</v>
      </c>
      <c r="K7675" s="4">
        <v>44491</v>
      </c>
      <c r="L7675" s="3" t="s">
        <v>51475</v>
      </c>
    </row>
    <row r="7676" spans="1:12" x14ac:dyDescent="0.2">
      <c r="A7676" s="1">
        <v>7675</v>
      </c>
      <c r="B7676" s="2" t="s">
        <v>51476</v>
      </c>
      <c r="C7676" s="2" t="s">
        <v>7026</v>
      </c>
      <c r="D7676" s="2" t="s">
        <v>6947</v>
      </c>
      <c r="E7676" s="2" t="s">
        <v>51477</v>
      </c>
      <c r="F7676" s="2" t="s">
        <v>51478</v>
      </c>
      <c r="G7676" s="2" t="s">
        <v>27</v>
      </c>
      <c r="H7676" s="2" t="s">
        <v>51479</v>
      </c>
      <c r="I7676" s="2" t="s">
        <v>51480</v>
      </c>
      <c r="J7676" s="3" t="s">
        <v>51481</v>
      </c>
      <c r="K7676" s="4">
        <v>43859</v>
      </c>
      <c r="L7676" s="3" t="s">
        <v>51482</v>
      </c>
    </row>
    <row r="7677" spans="1:12" x14ac:dyDescent="0.2">
      <c r="A7677" s="1">
        <v>7676</v>
      </c>
      <c r="B7677" s="2" t="s">
        <v>51483</v>
      </c>
      <c r="C7677" s="2" t="s">
        <v>424</v>
      </c>
      <c r="D7677" s="2" t="s">
        <v>2205</v>
      </c>
      <c r="E7677" s="2" t="s">
        <v>51484</v>
      </c>
      <c r="F7677" s="2" t="s">
        <v>51485</v>
      </c>
      <c r="G7677" s="2" t="s">
        <v>162</v>
      </c>
      <c r="H7677" s="2" t="s">
        <v>51486</v>
      </c>
      <c r="I7677" s="2" t="s">
        <v>51487</v>
      </c>
      <c r="J7677" s="3" t="s">
        <v>51488</v>
      </c>
      <c r="K7677" s="4">
        <v>44224</v>
      </c>
      <c r="L7677" s="3" t="s">
        <v>51489</v>
      </c>
    </row>
    <row r="7678" spans="1:12" x14ac:dyDescent="0.2">
      <c r="A7678" s="1">
        <v>7677</v>
      </c>
      <c r="B7678" s="2" t="s">
        <v>51490</v>
      </c>
      <c r="C7678" s="2" t="s">
        <v>3426</v>
      </c>
      <c r="D7678" s="2" t="s">
        <v>1671</v>
      </c>
      <c r="E7678" s="2" t="s">
        <v>44125</v>
      </c>
      <c r="F7678" s="2" t="s">
        <v>51491</v>
      </c>
      <c r="G7678" s="2" t="s">
        <v>6200</v>
      </c>
      <c r="H7678" s="2" t="s">
        <v>51492</v>
      </c>
      <c r="I7678" s="2" t="s">
        <v>51493</v>
      </c>
      <c r="J7678" s="3" t="s">
        <v>51494</v>
      </c>
      <c r="K7678" s="4">
        <v>44083</v>
      </c>
      <c r="L7678" s="3" t="s">
        <v>39131</v>
      </c>
    </row>
    <row r="7679" spans="1:12" x14ac:dyDescent="0.2">
      <c r="A7679" s="1">
        <v>7678</v>
      </c>
      <c r="B7679" s="2" t="s">
        <v>51495</v>
      </c>
      <c r="C7679" s="2" t="s">
        <v>1254</v>
      </c>
      <c r="D7679" s="2" t="s">
        <v>1434</v>
      </c>
      <c r="E7679" s="2" t="s">
        <v>21267</v>
      </c>
      <c r="F7679" s="2" t="s">
        <v>51496</v>
      </c>
      <c r="G7679" s="2" t="s">
        <v>560</v>
      </c>
      <c r="H7679" s="2" t="s">
        <v>51497</v>
      </c>
      <c r="I7679" s="2" t="s">
        <v>51498</v>
      </c>
      <c r="J7679" s="3" t="s">
        <v>51499</v>
      </c>
      <c r="K7679" s="4">
        <v>44147</v>
      </c>
      <c r="L7679" s="3" t="s">
        <v>24897</v>
      </c>
    </row>
    <row r="7680" spans="1:12" x14ac:dyDescent="0.2">
      <c r="A7680" s="1">
        <v>7679</v>
      </c>
      <c r="B7680" s="2" t="s">
        <v>51500</v>
      </c>
      <c r="C7680" s="2" t="s">
        <v>8219</v>
      </c>
      <c r="D7680" s="2" t="s">
        <v>3934</v>
      </c>
      <c r="E7680" s="2" t="s">
        <v>51501</v>
      </c>
      <c r="F7680" s="2" t="s">
        <v>26623</v>
      </c>
      <c r="G7680" s="2" t="s">
        <v>419</v>
      </c>
      <c r="H7680" s="2" t="s">
        <v>51502</v>
      </c>
      <c r="I7680" s="2" t="s">
        <v>51503</v>
      </c>
      <c r="J7680" s="3" t="s">
        <v>51504</v>
      </c>
      <c r="K7680" s="4">
        <v>44239</v>
      </c>
      <c r="L7680" s="3" t="s">
        <v>40510</v>
      </c>
    </row>
    <row r="7681" spans="1:12" x14ac:dyDescent="0.2">
      <c r="A7681" s="1">
        <v>7680</v>
      </c>
      <c r="B7681" s="2" t="s">
        <v>51505</v>
      </c>
      <c r="C7681" s="2" t="s">
        <v>1978</v>
      </c>
      <c r="D7681" s="2" t="s">
        <v>19087</v>
      </c>
      <c r="E7681" s="2" t="s">
        <v>51506</v>
      </c>
      <c r="F7681" s="2" t="s">
        <v>51507</v>
      </c>
      <c r="G7681" s="2" t="s">
        <v>1050</v>
      </c>
      <c r="H7681" s="2" t="s">
        <v>51508</v>
      </c>
      <c r="I7681" s="2" t="s">
        <v>51509</v>
      </c>
      <c r="J7681" s="3" t="s">
        <v>51510</v>
      </c>
      <c r="K7681" s="4">
        <v>44037</v>
      </c>
      <c r="L7681" s="3" t="s">
        <v>51511</v>
      </c>
    </row>
    <row r="7682" spans="1:12" x14ac:dyDescent="0.2">
      <c r="A7682" s="1">
        <v>7681</v>
      </c>
      <c r="B7682" s="2" t="s">
        <v>51512</v>
      </c>
      <c r="C7682" s="2" t="s">
        <v>4654</v>
      </c>
      <c r="D7682" s="2" t="s">
        <v>2417</v>
      </c>
      <c r="E7682" s="2" t="s">
        <v>51513</v>
      </c>
      <c r="F7682" s="2" t="s">
        <v>51514</v>
      </c>
      <c r="G7682" s="2" t="s">
        <v>3649</v>
      </c>
      <c r="H7682" s="2" t="s">
        <v>51515</v>
      </c>
      <c r="I7682" s="2" t="s">
        <v>51516</v>
      </c>
      <c r="J7682" s="3" t="s">
        <v>51517</v>
      </c>
      <c r="K7682" s="4">
        <v>44187</v>
      </c>
      <c r="L7682" s="3" t="s">
        <v>51518</v>
      </c>
    </row>
    <row r="7683" spans="1:12" x14ac:dyDescent="0.2">
      <c r="A7683" s="1">
        <v>7682</v>
      </c>
      <c r="B7683" s="2" t="s">
        <v>51519</v>
      </c>
      <c r="C7683" s="2" t="s">
        <v>186</v>
      </c>
      <c r="D7683" s="2" t="s">
        <v>9172</v>
      </c>
      <c r="E7683" s="2" t="s">
        <v>51520</v>
      </c>
      <c r="F7683" s="2" t="s">
        <v>51521</v>
      </c>
      <c r="G7683" s="2" t="s">
        <v>2317</v>
      </c>
      <c r="H7683" s="2" t="s">
        <v>51522</v>
      </c>
      <c r="I7683" s="2" t="s">
        <v>51523</v>
      </c>
      <c r="J7683" s="3" t="s">
        <v>51524</v>
      </c>
      <c r="K7683" s="4">
        <v>44412</v>
      </c>
      <c r="L7683" s="3" t="s">
        <v>51525</v>
      </c>
    </row>
    <row r="7684" spans="1:12" x14ac:dyDescent="0.2">
      <c r="A7684" s="1">
        <v>7683</v>
      </c>
      <c r="B7684" s="2" t="s">
        <v>51526</v>
      </c>
      <c r="C7684" s="2" t="s">
        <v>7318</v>
      </c>
      <c r="D7684" s="2" t="s">
        <v>1727</v>
      </c>
      <c r="E7684" s="2" t="s">
        <v>51527</v>
      </c>
      <c r="F7684" s="2" t="s">
        <v>29018</v>
      </c>
      <c r="G7684" s="2" t="s">
        <v>143</v>
      </c>
      <c r="H7684" s="2" t="s">
        <v>51528</v>
      </c>
      <c r="I7684" s="2" t="s">
        <v>51529</v>
      </c>
      <c r="J7684" s="3" t="s">
        <v>51530</v>
      </c>
      <c r="K7684" s="4">
        <v>44185</v>
      </c>
      <c r="L7684" s="3" t="s">
        <v>51531</v>
      </c>
    </row>
    <row r="7685" spans="1:12" x14ac:dyDescent="0.2">
      <c r="A7685" s="1">
        <v>7684</v>
      </c>
      <c r="B7685" s="2" t="s">
        <v>51532</v>
      </c>
      <c r="C7685" s="2" t="s">
        <v>3245</v>
      </c>
      <c r="D7685" s="2" t="s">
        <v>10851</v>
      </c>
      <c r="E7685" s="2" t="s">
        <v>46135</v>
      </c>
      <c r="F7685" s="2" t="s">
        <v>51533</v>
      </c>
      <c r="G7685" s="2" t="s">
        <v>350</v>
      </c>
      <c r="H7685" s="2" t="s">
        <v>51534</v>
      </c>
      <c r="I7685" s="2" t="s">
        <v>51535</v>
      </c>
      <c r="J7685" s="3" t="s">
        <v>51536</v>
      </c>
      <c r="K7685" s="4">
        <v>44577</v>
      </c>
      <c r="L7685" s="3" t="s">
        <v>33911</v>
      </c>
    </row>
    <row r="7686" spans="1:12" x14ac:dyDescent="0.2">
      <c r="A7686" s="1">
        <v>7685</v>
      </c>
      <c r="B7686" s="2" t="s">
        <v>51537</v>
      </c>
      <c r="C7686" s="2" t="s">
        <v>9901</v>
      </c>
      <c r="D7686" s="2" t="s">
        <v>6118</v>
      </c>
      <c r="E7686" s="2" t="s">
        <v>39745</v>
      </c>
      <c r="F7686" s="2" t="s">
        <v>51538</v>
      </c>
      <c r="G7686" s="2" t="s">
        <v>4116</v>
      </c>
      <c r="H7686" s="2" t="s">
        <v>51539</v>
      </c>
      <c r="I7686" s="2" t="s">
        <v>51540</v>
      </c>
      <c r="J7686" s="3" t="s">
        <v>51541</v>
      </c>
      <c r="K7686" s="4">
        <v>43939</v>
      </c>
      <c r="L7686" s="3" t="s">
        <v>51542</v>
      </c>
    </row>
    <row r="7687" spans="1:12" x14ac:dyDescent="0.2">
      <c r="A7687" s="1">
        <v>7686</v>
      </c>
      <c r="B7687" s="2" t="s">
        <v>51543</v>
      </c>
      <c r="C7687" s="2" t="s">
        <v>7917</v>
      </c>
      <c r="D7687" s="2" t="s">
        <v>7289</v>
      </c>
      <c r="E7687" s="2" t="s">
        <v>45019</v>
      </c>
      <c r="F7687" s="2" t="s">
        <v>51544</v>
      </c>
      <c r="G7687" s="2" t="s">
        <v>5041</v>
      </c>
      <c r="H7687" s="2" t="s">
        <v>51545</v>
      </c>
      <c r="I7687" s="2">
        <v>2192116779</v>
      </c>
      <c r="J7687" s="3" t="s">
        <v>51546</v>
      </c>
      <c r="K7687" s="4">
        <v>44131</v>
      </c>
      <c r="L7687" s="3" t="s">
        <v>32006</v>
      </c>
    </row>
    <row r="7688" spans="1:12" x14ac:dyDescent="0.2">
      <c r="A7688" s="1">
        <v>7687</v>
      </c>
      <c r="B7688" s="2" t="s">
        <v>51547</v>
      </c>
      <c r="C7688" s="2" t="s">
        <v>507</v>
      </c>
      <c r="D7688" s="2" t="s">
        <v>2494</v>
      </c>
      <c r="E7688" s="2" t="s">
        <v>51548</v>
      </c>
      <c r="F7688" s="2" t="s">
        <v>51549</v>
      </c>
      <c r="G7688" s="2" t="s">
        <v>200</v>
      </c>
      <c r="H7688" s="2" t="s">
        <v>51550</v>
      </c>
      <c r="I7688" s="2" t="s">
        <v>51551</v>
      </c>
      <c r="J7688" s="3" t="s">
        <v>51552</v>
      </c>
      <c r="K7688" s="4">
        <v>43901</v>
      </c>
      <c r="L7688" s="3" t="s">
        <v>13440</v>
      </c>
    </row>
    <row r="7689" spans="1:12" x14ac:dyDescent="0.2">
      <c r="A7689" s="1">
        <v>7688</v>
      </c>
      <c r="B7689" s="2" t="s">
        <v>51553</v>
      </c>
      <c r="C7689" s="2" t="s">
        <v>776</v>
      </c>
      <c r="D7689" s="2" t="s">
        <v>3878</v>
      </c>
      <c r="E7689" s="2" t="s">
        <v>51554</v>
      </c>
      <c r="F7689" s="2" t="s">
        <v>51555</v>
      </c>
      <c r="G7689" s="2" t="s">
        <v>5163</v>
      </c>
      <c r="H7689" s="2" t="s">
        <v>51556</v>
      </c>
      <c r="I7689" s="2" t="s">
        <v>51557</v>
      </c>
      <c r="J7689" s="3" t="s">
        <v>51558</v>
      </c>
      <c r="K7689" s="4">
        <v>44071</v>
      </c>
      <c r="L7689" s="3" t="s">
        <v>51559</v>
      </c>
    </row>
    <row r="7690" spans="1:12" x14ac:dyDescent="0.2">
      <c r="A7690" s="1">
        <v>7689</v>
      </c>
      <c r="B7690" s="2" t="s">
        <v>51560</v>
      </c>
      <c r="C7690" s="2" t="s">
        <v>18159</v>
      </c>
      <c r="D7690" s="2" t="s">
        <v>8476</v>
      </c>
      <c r="E7690" s="2" t="s">
        <v>51561</v>
      </c>
      <c r="F7690" s="2" t="s">
        <v>51562</v>
      </c>
      <c r="G7690" s="2" t="s">
        <v>27</v>
      </c>
      <c r="H7690" s="2" t="s">
        <v>51563</v>
      </c>
      <c r="I7690" s="2" t="s">
        <v>51564</v>
      </c>
      <c r="J7690" s="3" t="s">
        <v>51565</v>
      </c>
      <c r="K7690" s="4">
        <v>44436</v>
      </c>
      <c r="L7690" s="3" t="s">
        <v>37620</v>
      </c>
    </row>
    <row r="7691" spans="1:12" x14ac:dyDescent="0.2">
      <c r="A7691" s="1">
        <v>7690</v>
      </c>
      <c r="B7691" s="2" t="s">
        <v>51566</v>
      </c>
      <c r="C7691" s="2" t="s">
        <v>4886</v>
      </c>
      <c r="D7691" s="2" t="s">
        <v>15020</v>
      </c>
      <c r="E7691" s="2" t="s">
        <v>51567</v>
      </c>
      <c r="F7691" s="2" t="s">
        <v>51568</v>
      </c>
      <c r="G7691" s="2" t="s">
        <v>1882</v>
      </c>
      <c r="H7691" s="2">
        <v>1979969166</v>
      </c>
      <c r="I7691" s="2" t="s">
        <v>51569</v>
      </c>
      <c r="J7691" s="3" t="s">
        <v>51570</v>
      </c>
      <c r="K7691" s="4">
        <v>44369</v>
      </c>
      <c r="L7691" s="3" t="s">
        <v>51571</v>
      </c>
    </row>
    <row r="7692" spans="1:12" x14ac:dyDescent="0.2">
      <c r="A7692" s="1">
        <v>7691</v>
      </c>
      <c r="B7692" s="2" t="s">
        <v>51572</v>
      </c>
      <c r="C7692" s="2" t="s">
        <v>6291</v>
      </c>
      <c r="D7692" s="2" t="s">
        <v>8261</v>
      </c>
      <c r="E7692" s="2" t="s">
        <v>51573</v>
      </c>
      <c r="F7692" s="2" t="s">
        <v>51574</v>
      </c>
      <c r="G7692" s="2" t="s">
        <v>796</v>
      </c>
      <c r="H7692" s="2" t="s">
        <v>51575</v>
      </c>
      <c r="I7692" s="2" t="s">
        <v>51576</v>
      </c>
      <c r="J7692" s="3" t="s">
        <v>51577</v>
      </c>
      <c r="K7692" s="4">
        <v>44228</v>
      </c>
      <c r="L7692" s="3" t="s">
        <v>51578</v>
      </c>
    </row>
    <row r="7693" spans="1:12" x14ac:dyDescent="0.2">
      <c r="A7693" s="1">
        <v>7692</v>
      </c>
      <c r="B7693" s="2" t="s">
        <v>51579</v>
      </c>
      <c r="C7693" s="2" t="s">
        <v>7318</v>
      </c>
      <c r="D7693" s="2" t="s">
        <v>1818</v>
      </c>
      <c r="E7693" s="2" t="s">
        <v>51580</v>
      </c>
      <c r="F7693" s="2" t="s">
        <v>42588</v>
      </c>
      <c r="G7693" s="2" t="s">
        <v>274</v>
      </c>
      <c r="H7693" s="2" t="s">
        <v>51581</v>
      </c>
      <c r="I7693" s="2" t="s">
        <v>51582</v>
      </c>
      <c r="J7693" s="3" t="s">
        <v>51583</v>
      </c>
      <c r="K7693" s="4">
        <v>44507</v>
      </c>
      <c r="L7693" s="3" t="s">
        <v>51584</v>
      </c>
    </row>
    <row r="7694" spans="1:12" x14ac:dyDescent="0.2">
      <c r="A7694" s="1">
        <v>7693</v>
      </c>
      <c r="B7694" s="2" t="s">
        <v>51585</v>
      </c>
      <c r="C7694" s="2" t="s">
        <v>6214</v>
      </c>
      <c r="D7694" s="2" t="s">
        <v>2476</v>
      </c>
      <c r="E7694" s="2" t="s">
        <v>51586</v>
      </c>
      <c r="F7694" s="2" t="s">
        <v>18590</v>
      </c>
      <c r="G7694" s="2" t="s">
        <v>301</v>
      </c>
      <c r="H7694" s="2" t="s">
        <v>51587</v>
      </c>
      <c r="I7694" s="2">
        <v>1550026650</v>
      </c>
      <c r="J7694" s="3" t="s">
        <v>51588</v>
      </c>
      <c r="K7694" s="4">
        <v>44462</v>
      </c>
      <c r="L7694" s="3" t="s">
        <v>51589</v>
      </c>
    </row>
    <row r="7695" spans="1:12" x14ac:dyDescent="0.2">
      <c r="A7695" s="1">
        <v>7694</v>
      </c>
      <c r="B7695" s="2" t="s">
        <v>51590</v>
      </c>
      <c r="C7695" s="2" t="s">
        <v>19811</v>
      </c>
      <c r="D7695" s="2" t="s">
        <v>3863</v>
      </c>
      <c r="E7695" s="2" t="s">
        <v>51591</v>
      </c>
      <c r="F7695" s="2" t="s">
        <v>51592</v>
      </c>
      <c r="G7695" s="2" t="s">
        <v>540</v>
      </c>
      <c r="H7695" s="2" t="s">
        <v>51593</v>
      </c>
      <c r="I7695" s="2" t="s">
        <v>51594</v>
      </c>
      <c r="J7695" s="3" t="s">
        <v>51595</v>
      </c>
      <c r="K7695" s="4">
        <v>44116</v>
      </c>
      <c r="L7695" s="3" t="s">
        <v>51596</v>
      </c>
    </row>
    <row r="7696" spans="1:12" x14ac:dyDescent="0.2">
      <c r="A7696" s="1">
        <v>7695</v>
      </c>
      <c r="B7696" s="2" t="s">
        <v>51597</v>
      </c>
      <c r="C7696" s="2" t="s">
        <v>22450</v>
      </c>
      <c r="D7696" s="2" t="s">
        <v>10570</v>
      </c>
      <c r="E7696" s="2" t="s">
        <v>51598</v>
      </c>
      <c r="F7696" s="2" t="s">
        <v>51599</v>
      </c>
      <c r="G7696" s="2" t="s">
        <v>835</v>
      </c>
      <c r="H7696" s="2" t="s">
        <v>51600</v>
      </c>
      <c r="I7696" s="2" t="s">
        <v>51601</v>
      </c>
      <c r="J7696" s="3" t="s">
        <v>51602</v>
      </c>
      <c r="K7696" s="4">
        <v>44243</v>
      </c>
      <c r="L7696" s="3" t="s">
        <v>51603</v>
      </c>
    </row>
    <row r="7697" spans="1:12" x14ac:dyDescent="0.2">
      <c r="A7697" s="1">
        <v>7696</v>
      </c>
      <c r="B7697" s="2" t="s">
        <v>51604</v>
      </c>
      <c r="C7697" s="2" t="s">
        <v>9150</v>
      </c>
      <c r="D7697" s="2" t="s">
        <v>26455</v>
      </c>
      <c r="E7697" s="2" t="s">
        <v>51605</v>
      </c>
      <c r="F7697" s="2" t="s">
        <v>51606</v>
      </c>
      <c r="G7697" s="2" t="s">
        <v>6294</v>
      </c>
      <c r="H7697" s="2" t="s">
        <v>51607</v>
      </c>
      <c r="I7697" s="2" t="s">
        <v>51608</v>
      </c>
      <c r="J7697" s="3" t="s">
        <v>51609</v>
      </c>
      <c r="K7697" s="4">
        <v>43890</v>
      </c>
      <c r="L7697" s="3" t="s">
        <v>13384</v>
      </c>
    </row>
    <row r="7698" spans="1:12" x14ac:dyDescent="0.2">
      <c r="A7698" s="1">
        <v>7697</v>
      </c>
      <c r="B7698" s="2" t="s">
        <v>51610</v>
      </c>
      <c r="C7698" s="2" t="s">
        <v>1270</v>
      </c>
      <c r="D7698" s="2" t="s">
        <v>15299</v>
      </c>
      <c r="E7698" s="2" t="s">
        <v>51611</v>
      </c>
      <c r="F7698" s="2" t="s">
        <v>51612</v>
      </c>
      <c r="G7698" s="2" t="s">
        <v>986</v>
      </c>
      <c r="H7698" s="2" t="s">
        <v>51613</v>
      </c>
      <c r="I7698" s="2" t="s">
        <v>51614</v>
      </c>
      <c r="J7698" s="3" t="s">
        <v>51615</v>
      </c>
      <c r="K7698" s="4">
        <v>44127</v>
      </c>
      <c r="L7698" s="3" t="s">
        <v>51616</v>
      </c>
    </row>
    <row r="7699" spans="1:12" x14ac:dyDescent="0.2">
      <c r="A7699" s="1">
        <v>7698</v>
      </c>
      <c r="B7699" s="2" t="s">
        <v>51617</v>
      </c>
      <c r="C7699" s="2" t="s">
        <v>17629</v>
      </c>
      <c r="D7699" s="2" t="s">
        <v>9010</v>
      </c>
      <c r="E7699" s="2" t="s">
        <v>51618</v>
      </c>
      <c r="F7699" s="2" t="s">
        <v>51619</v>
      </c>
      <c r="G7699" s="2" t="s">
        <v>1023</v>
      </c>
      <c r="H7699" s="2" t="s">
        <v>51620</v>
      </c>
      <c r="I7699" s="2" t="s">
        <v>51621</v>
      </c>
      <c r="J7699" s="3" t="s">
        <v>51622</v>
      </c>
      <c r="K7699" s="4">
        <v>44457</v>
      </c>
      <c r="L7699" s="3" t="s">
        <v>7309</v>
      </c>
    </row>
    <row r="7700" spans="1:12" x14ac:dyDescent="0.2">
      <c r="A7700" s="1">
        <v>7699</v>
      </c>
      <c r="B7700" s="2" t="s">
        <v>51623</v>
      </c>
      <c r="C7700" s="2" t="s">
        <v>10536</v>
      </c>
      <c r="D7700" s="2" t="s">
        <v>747</v>
      </c>
      <c r="E7700" s="2" t="s">
        <v>51624</v>
      </c>
      <c r="F7700" s="2" t="s">
        <v>51625</v>
      </c>
      <c r="G7700" s="2" t="s">
        <v>1437</v>
      </c>
      <c r="H7700" s="2" t="s">
        <v>51626</v>
      </c>
      <c r="I7700" s="2" t="s">
        <v>51627</v>
      </c>
      <c r="J7700" s="3" t="s">
        <v>51628</v>
      </c>
      <c r="K7700" s="4">
        <v>43936</v>
      </c>
      <c r="L7700" s="3" t="s">
        <v>51629</v>
      </c>
    </row>
    <row r="7701" spans="1:12" x14ac:dyDescent="0.2">
      <c r="A7701" s="1">
        <v>7700</v>
      </c>
      <c r="B7701" s="2" t="s">
        <v>51630</v>
      </c>
      <c r="C7701" s="2" t="s">
        <v>7512</v>
      </c>
      <c r="D7701" s="2" t="s">
        <v>4854</v>
      </c>
      <c r="E7701" s="2" t="s">
        <v>12321</v>
      </c>
      <c r="F7701" s="2" t="s">
        <v>51631</v>
      </c>
      <c r="G7701" s="2" t="s">
        <v>72</v>
      </c>
      <c r="H7701" s="2" t="s">
        <v>51632</v>
      </c>
      <c r="I7701" s="2" t="s">
        <v>51633</v>
      </c>
      <c r="J7701" s="3" t="s">
        <v>51634</v>
      </c>
      <c r="K7701" s="4">
        <v>44688</v>
      </c>
      <c r="L7701" s="3" t="s">
        <v>51635</v>
      </c>
    </row>
    <row r="7702" spans="1:12" x14ac:dyDescent="0.2">
      <c r="A7702" s="1">
        <v>7701</v>
      </c>
      <c r="B7702" s="2" t="s">
        <v>51636</v>
      </c>
      <c r="C7702" s="2" t="s">
        <v>11429</v>
      </c>
      <c r="D7702" s="2" t="s">
        <v>244</v>
      </c>
      <c r="E7702" s="2" t="s">
        <v>51637</v>
      </c>
      <c r="F7702" s="2" t="s">
        <v>51638</v>
      </c>
      <c r="G7702" s="2" t="s">
        <v>1005</v>
      </c>
      <c r="H7702" s="2">
        <v>6320459118</v>
      </c>
      <c r="I7702" s="2">
        <v>7027311866</v>
      </c>
      <c r="J7702" s="3" t="s">
        <v>51639</v>
      </c>
      <c r="K7702" s="4">
        <v>44670</v>
      </c>
      <c r="L7702" s="3" t="s">
        <v>30142</v>
      </c>
    </row>
    <row r="7703" spans="1:12" x14ac:dyDescent="0.2">
      <c r="A7703" s="1">
        <v>7702</v>
      </c>
      <c r="B7703" s="2" t="s">
        <v>51640</v>
      </c>
      <c r="C7703" s="2" t="s">
        <v>6283</v>
      </c>
      <c r="D7703" s="2" t="s">
        <v>10314</v>
      </c>
      <c r="E7703" s="2" t="s">
        <v>51641</v>
      </c>
      <c r="F7703" s="2" t="s">
        <v>34320</v>
      </c>
      <c r="G7703" s="2" t="s">
        <v>217</v>
      </c>
      <c r="H7703" s="2" t="s">
        <v>51642</v>
      </c>
      <c r="I7703" s="2" t="s">
        <v>51643</v>
      </c>
      <c r="J7703" s="3" t="s">
        <v>51644</v>
      </c>
      <c r="K7703" s="4">
        <v>43939</v>
      </c>
      <c r="L7703" s="3" t="s">
        <v>51645</v>
      </c>
    </row>
    <row r="7704" spans="1:12" x14ac:dyDescent="0.2">
      <c r="A7704" s="1">
        <v>7703</v>
      </c>
      <c r="B7704" s="2" t="s">
        <v>51646</v>
      </c>
      <c r="C7704" s="2" t="s">
        <v>631</v>
      </c>
      <c r="D7704" s="2" t="s">
        <v>19087</v>
      </c>
      <c r="E7704" s="2" t="s">
        <v>51647</v>
      </c>
      <c r="F7704" s="2" t="s">
        <v>51648</v>
      </c>
      <c r="G7704" s="2" t="s">
        <v>2515</v>
      </c>
      <c r="H7704" s="2" t="s">
        <v>51649</v>
      </c>
      <c r="I7704" s="2" t="s">
        <v>51650</v>
      </c>
      <c r="J7704" s="3" t="s">
        <v>51651</v>
      </c>
      <c r="K7704" s="4">
        <v>44427</v>
      </c>
      <c r="L7704" s="3" t="s">
        <v>51652</v>
      </c>
    </row>
    <row r="7705" spans="1:12" x14ac:dyDescent="0.2">
      <c r="A7705" s="1">
        <v>7704</v>
      </c>
      <c r="B7705" s="2" t="s">
        <v>51653</v>
      </c>
      <c r="C7705" s="2" t="s">
        <v>2724</v>
      </c>
      <c r="D7705" s="2" t="s">
        <v>7452</v>
      </c>
      <c r="E7705" s="2" t="s">
        <v>51654</v>
      </c>
      <c r="F7705" s="2" t="s">
        <v>51655</v>
      </c>
      <c r="G7705" s="2" t="s">
        <v>741</v>
      </c>
      <c r="H7705" s="2" t="s">
        <v>51656</v>
      </c>
      <c r="I7705" s="2" t="s">
        <v>51657</v>
      </c>
      <c r="J7705" s="3" t="s">
        <v>51658</v>
      </c>
      <c r="K7705" s="4">
        <v>43845</v>
      </c>
      <c r="L7705" s="3" t="s">
        <v>51659</v>
      </c>
    </row>
    <row r="7706" spans="1:12" x14ac:dyDescent="0.2">
      <c r="A7706" s="1">
        <v>7705</v>
      </c>
      <c r="B7706" s="2" t="s">
        <v>51660</v>
      </c>
      <c r="C7706" s="2" t="s">
        <v>737</v>
      </c>
      <c r="D7706" s="2" t="s">
        <v>15885</v>
      </c>
      <c r="E7706" s="2" t="s">
        <v>51661</v>
      </c>
      <c r="F7706" s="2" t="s">
        <v>51662</v>
      </c>
      <c r="G7706" s="2" t="s">
        <v>986</v>
      </c>
      <c r="H7706" s="2" t="s">
        <v>51663</v>
      </c>
      <c r="I7706" s="2" t="s">
        <v>51664</v>
      </c>
      <c r="J7706" s="3" t="s">
        <v>51665</v>
      </c>
      <c r="K7706" s="4">
        <v>43835</v>
      </c>
      <c r="L7706" s="3" t="s">
        <v>8676</v>
      </c>
    </row>
    <row r="7707" spans="1:12" x14ac:dyDescent="0.2">
      <c r="A7707" s="1">
        <v>7706</v>
      </c>
      <c r="B7707" s="2" t="s">
        <v>51666</v>
      </c>
      <c r="C7707" s="2" t="s">
        <v>14763</v>
      </c>
      <c r="D7707" s="2" t="s">
        <v>15717</v>
      </c>
      <c r="E7707" s="2" t="s">
        <v>51667</v>
      </c>
      <c r="F7707" s="2" t="s">
        <v>51668</v>
      </c>
      <c r="G7707" s="2" t="s">
        <v>1811</v>
      </c>
      <c r="H7707" s="2" t="s">
        <v>51669</v>
      </c>
      <c r="I7707" s="2" t="s">
        <v>51670</v>
      </c>
      <c r="J7707" s="3" t="s">
        <v>51671</v>
      </c>
      <c r="K7707" s="4">
        <v>44605</v>
      </c>
      <c r="L7707" s="3" t="s">
        <v>30568</v>
      </c>
    </row>
    <row r="7708" spans="1:12" x14ac:dyDescent="0.2">
      <c r="A7708" s="1">
        <v>7707</v>
      </c>
      <c r="B7708" s="2" t="s">
        <v>51672</v>
      </c>
      <c r="C7708" s="2" t="s">
        <v>2493</v>
      </c>
      <c r="D7708" s="2" t="s">
        <v>6600</v>
      </c>
      <c r="E7708" s="2" t="s">
        <v>51673</v>
      </c>
      <c r="F7708" s="2" t="s">
        <v>51674</v>
      </c>
      <c r="G7708" s="2" t="s">
        <v>217</v>
      </c>
      <c r="H7708" s="2" t="s">
        <v>51675</v>
      </c>
      <c r="I7708" s="2" t="s">
        <v>51676</v>
      </c>
      <c r="J7708" s="3" t="s">
        <v>51677</v>
      </c>
      <c r="K7708" s="4">
        <v>44116</v>
      </c>
      <c r="L7708" s="3" t="s">
        <v>51678</v>
      </c>
    </row>
    <row r="7709" spans="1:12" x14ac:dyDescent="0.2">
      <c r="A7709" s="1">
        <v>7708</v>
      </c>
      <c r="B7709" s="2" t="s">
        <v>51679</v>
      </c>
      <c r="C7709" s="2" t="s">
        <v>1962</v>
      </c>
      <c r="D7709" s="2" t="s">
        <v>3384</v>
      </c>
      <c r="E7709" s="2" t="s">
        <v>51680</v>
      </c>
      <c r="F7709" s="2" t="s">
        <v>51681</v>
      </c>
      <c r="G7709" s="2" t="s">
        <v>3116</v>
      </c>
      <c r="H7709" s="2" t="s">
        <v>51682</v>
      </c>
      <c r="I7709" s="2">
        <v>8906340980</v>
      </c>
      <c r="J7709" s="3" t="s">
        <v>51683</v>
      </c>
      <c r="K7709" s="4">
        <v>44066</v>
      </c>
      <c r="L7709" s="3" t="s">
        <v>51684</v>
      </c>
    </row>
    <row r="7710" spans="1:12" x14ac:dyDescent="0.2">
      <c r="A7710" s="1">
        <v>7709</v>
      </c>
      <c r="B7710" s="2" t="s">
        <v>51685</v>
      </c>
      <c r="C7710" s="2" t="s">
        <v>3458</v>
      </c>
      <c r="D7710" s="2" t="s">
        <v>33462</v>
      </c>
      <c r="E7710" s="2" t="s">
        <v>51686</v>
      </c>
      <c r="F7710" s="2" t="s">
        <v>51687</v>
      </c>
      <c r="G7710" s="2" t="s">
        <v>108</v>
      </c>
      <c r="H7710" s="2" t="s">
        <v>51688</v>
      </c>
      <c r="I7710" s="2" t="s">
        <v>51689</v>
      </c>
      <c r="J7710" s="3" t="s">
        <v>51690</v>
      </c>
      <c r="K7710" s="4">
        <v>44016</v>
      </c>
      <c r="L7710" s="3" t="s">
        <v>26910</v>
      </c>
    </row>
    <row r="7711" spans="1:12" x14ac:dyDescent="0.2">
      <c r="A7711" s="1">
        <v>7710</v>
      </c>
      <c r="B7711" s="2" t="s">
        <v>51691</v>
      </c>
      <c r="C7711" s="2" t="s">
        <v>4798</v>
      </c>
      <c r="D7711" s="2" t="s">
        <v>11287</v>
      </c>
      <c r="E7711" s="2" t="s">
        <v>51692</v>
      </c>
      <c r="F7711" s="2" t="s">
        <v>51693</v>
      </c>
      <c r="G7711" s="2" t="s">
        <v>190</v>
      </c>
      <c r="H7711" s="2" t="s">
        <v>51694</v>
      </c>
      <c r="I7711" s="2" t="s">
        <v>51695</v>
      </c>
      <c r="J7711" s="3" t="s">
        <v>51696</v>
      </c>
      <c r="K7711" s="4">
        <v>44530</v>
      </c>
      <c r="L7711" s="3" t="s">
        <v>39877</v>
      </c>
    </row>
    <row r="7712" spans="1:12" x14ac:dyDescent="0.2">
      <c r="A7712" s="1">
        <v>7711</v>
      </c>
      <c r="B7712" s="2" t="s">
        <v>51697</v>
      </c>
      <c r="C7712" s="2" t="s">
        <v>5936</v>
      </c>
      <c r="D7712" s="2" t="s">
        <v>14</v>
      </c>
      <c r="E7712" s="2" t="s">
        <v>51698</v>
      </c>
      <c r="F7712" s="2" t="s">
        <v>51699</v>
      </c>
      <c r="G7712" s="2" t="s">
        <v>626</v>
      </c>
      <c r="H7712" s="2" t="s">
        <v>51700</v>
      </c>
      <c r="I7712" s="2" t="s">
        <v>51701</v>
      </c>
      <c r="J7712" s="3" t="s">
        <v>51702</v>
      </c>
      <c r="K7712" s="4">
        <v>44011</v>
      </c>
      <c r="L7712" s="3" t="s">
        <v>51703</v>
      </c>
    </row>
    <row r="7713" spans="1:12" x14ac:dyDescent="0.2">
      <c r="A7713" s="1">
        <v>7712</v>
      </c>
      <c r="B7713" s="2" t="s">
        <v>51704</v>
      </c>
      <c r="C7713" s="2" t="s">
        <v>1771</v>
      </c>
      <c r="D7713" s="2" t="s">
        <v>596</v>
      </c>
      <c r="E7713" s="2" t="s">
        <v>51705</v>
      </c>
      <c r="F7713" s="2" t="s">
        <v>51706</v>
      </c>
      <c r="G7713" s="2" t="s">
        <v>1389</v>
      </c>
      <c r="H7713" s="2" t="s">
        <v>51707</v>
      </c>
      <c r="I7713" s="2" t="s">
        <v>51708</v>
      </c>
      <c r="J7713" s="3" t="s">
        <v>51709</v>
      </c>
      <c r="K7713" s="4">
        <v>44177</v>
      </c>
      <c r="L7713" s="3" t="s">
        <v>21903</v>
      </c>
    </row>
    <row r="7714" spans="1:12" x14ac:dyDescent="0.2">
      <c r="A7714" s="1">
        <v>7713</v>
      </c>
      <c r="B7714" s="2" t="s">
        <v>51710</v>
      </c>
      <c r="C7714" s="2" t="s">
        <v>7512</v>
      </c>
      <c r="D7714" s="2" t="s">
        <v>15121</v>
      </c>
      <c r="E7714" s="2" t="s">
        <v>51711</v>
      </c>
      <c r="F7714" s="2" t="s">
        <v>11729</v>
      </c>
      <c r="G7714" s="2" t="s">
        <v>5041</v>
      </c>
      <c r="H7714" s="2" t="s">
        <v>51712</v>
      </c>
      <c r="I7714" s="2">
        <v>2633055655</v>
      </c>
      <c r="J7714" s="3" t="s">
        <v>51713</v>
      </c>
      <c r="K7714" s="4">
        <v>44230</v>
      </c>
      <c r="L7714" s="3" t="s">
        <v>51714</v>
      </c>
    </row>
    <row r="7715" spans="1:12" x14ac:dyDescent="0.2">
      <c r="A7715" s="1">
        <v>7714</v>
      </c>
      <c r="B7715" s="2" t="s">
        <v>51715</v>
      </c>
      <c r="C7715" s="2" t="s">
        <v>2502</v>
      </c>
      <c r="D7715" s="2" t="s">
        <v>6577</v>
      </c>
      <c r="E7715" s="2" t="s">
        <v>51716</v>
      </c>
      <c r="F7715" s="2" t="s">
        <v>39913</v>
      </c>
      <c r="G7715" s="2" t="s">
        <v>1023</v>
      </c>
      <c r="H7715" s="2">
        <v>9348712674</v>
      </c>
      <c r="I7715" s="2" t="s">
        <v>51717</v>
      </c>
      <c r="J7715" s="3" t="s">
        <v>51718</v>
      </c>
      <c r="K7715" s="4">
        <v>44552</v>
      </c>
      <c r="L7715" s="3" t="s">
        <v>51719</v>
      </c>
    </row>
    <row r="7716" spans="1:12" x14ac:dyDescent="0.2">
      <c r="A7716" s="1">
        <v>7715</v>
      </c>
      <c r="B7716" s="2" t="s">
        <v>51720</v>
      </c>
      <c r="C7716" s="2" t="s">
        <v>639</v>
      </c>
      <c r="D7716" s="2" t="s">
        <v>14570</v>
      </c>
      <c r="E7716" s="2" t="s">
        <v>51721</v>
      </c>
      <c r="F7716" s="2" t="s">
        <v>51722</v>
      </c>
      <c r="G7716" s="2" t="s">
        <v>948</v>
      </c>
      <c r="H7716" s="2" t="s">
        <v>51723</v>
      </c>
      <c r="I7716" s="2" t="s">
        <v>51724</v>
      </c>
      <c r="J7716" s="3" t="s">
        <v>51725</v>
      </c>
      <c r="K7716" s="4">
        <v>44341</v>
      </c>
      <c r="L7716" s="3" t="s">
        <v>51726</v>
      </c>
    </row>
    <row r="7717" spans="1:12" x14ac:dyDescent="0.2">
      <c r="A7717" s="1">
        <v>7716</v>
      </c>
      <c r="B7717" s="2" t="s">
        <v>51727</v>
      </c>
      <c r="C7717" s="2" t="s">
        <v>6873</v>
      </c>
      <c r="D7717" s="2" t="s">
        <v>16231</v>
      </c>
      <c r="E7717" s="2" t="s">
        <v>51728</v>
      </c>
      <c r="F7717" s="2" t="s">
        <v>32929</v>
      </c>
      <c r="G7717" s="2" t="s">
        <v>4698</v>
      </c>
      <c r="H7717" s="2" t="s">
        <v>51729</v>
      </c>
      <c r="I7717" s="2" t="s">
        <v>51730</v>
      </c>
      <c r="J7717" s="3" t="s">
        <v>51731</v>
      </c>
      <c r="K7717" s="4">
        <v>44089</v>
      </c>
      <c r="L7717" s="3" t="s">
        <v>51732</v>
      </c>
    </row>
    <row r="7718" spans="1:12" x14ac:dyDescent="0.2">
      <c r="A7718" s="1">
        <v>7717</v>
      </c>
      <c r="B7718" s="2" t="s">
        <v>51733</v>
      </c>
      <c r="C7718" s="2" t="s">
        <v>18159</v>
      </c>
      <c r="D7718" s="2" t="s">
        <v>8497</v>
      </c>
      <c r="E7718" s="2" t="s">
        <v>51734</v>
      </c>
      <c r="F7718" s="2" t="s">
        <v>51735</v>
      </c>
      <c r="G7718" s="2" t="s">
        <v>237</v>
      </c>
      <c r="H7718" s="2" t="s">
        <v>51736</v>
      </c>
      <c r="I7718" s="2" t="s">
        <v>51737</v>
      </c>
      <c r="J7718" s="3" t="s">
        <v>51738</v>
      </c>
      <c r="K7718" s="4">
        <v>43946</v>
      </c>
      <c r="L7718" s="3" t="s">
        <v>51739</v>
      </c>
    </row>
    <row r="7719" spans="1:12" x14ac:dyDescent="0.2">
      <c r="A7719" s="1">
        <v>7718</v>
      </c>
      <c r="B7719" s="2" t="s">
        <v>51740</v>
      </c>
      <c r="C7719" s="2" t="s">
        <v>1652</v>
      </c>
      <c r="D7719" s="2" t="s">
        <v>2833</v>
      </c>
      <c r="E7719" s="2" t="s">
        <v>51741</v>
      </c>
      <c r="F7719" s="2" t="s">
        <v>51742</v>
      </c>
      <c r="G7719" s="2" t="s">
        <v>2981</v>
      </c>
      <c r="H7719" s="2" t="s">
        <v>51743</v>
      </c>
      <c r="I7719" s="2" t="s">
        <v>51744</v>
      </c>
      <c r="J7719" s="3" t="s">
        <v>51745</v>
      </c>
      <c r="K7719" s="4">
        <v>44623</v>
      </c>
      <c r="L7719" s="3" t="s">
        <v>26100</v>
      </c>
    </row>
    <row r="7720" spans="1:12" x14ac:dyDescent="0.2">
      <c r="A7720" s="1">
        <v>7719</v>
      </c>
      <c r="B7720" s="2" t="s">
        <v>51746</v>
      </c>
      <c r="C7720" s="2" t="s">
        <v>766</v>
      </c>
      <c r="D7720" s="2" t="s">
        <v>365</v>
      </c>
      <c r="E7720" s="2" t="s">
        <v>17528</v>
      </c>
      <c r="F7720" s="2" t="s">
        <v>51747</v>
      </c>
      <c r="G7720" s="2" t="s">
        <v>2327</v>
      </c>
      <c r="H7720" s="2" t="s">
        <v>51748</v>
      </c>
      <c r="I7720" s="2" t="s">
        <v>51749</v>
      </c>
      <c r="J7720" s="3" t="s">
        <v>51750</v>
      </c>
      <c r="K7720" s="4">
        <v>44473</v>
      </c>
      <c r="L7720" s="3" t="s">
        <v>51751</v>
      </c>
    </row>
    <row r="7721" spans="1:12" x14ac:dyDescent="0.2">
      <c r="A7721" s="1">
        <v>7720</v>
      </c>
      <c r="B7721" s="2" t="s">
        <v>51752</v>
      </c>
      <c r="C7721" s="2" t="s">
        <v>3789</v>
      </c>
      <c r="D7721" s="2" t="s">
        <v>8711</v>
      </c>
      <c r="E7721" s="2" t="s">
        <v>9263</v>
      </c>
      <c r="F7721" s="2" t="s">
        <v>51753</v>
      </c>
      <c r="G7721" s="2" t="s">
        <v>3640</v>
      </c>
      <c r="H7721" s="2" t="s">
        <v>51754</v>
      </c>
      <c r="I7721" s="2" t="s">
        <v>51755</v>
      </c>
      <c r="J7721" s="3" t="s">
        <v>51756</v>
      </c>
      <c r="K7721" s="4">
        <v>44306</v>
      </c>
      <c r="L7721" s="3" t="s">
        <v>51757</v>
      </c>
    </row>
    <row r="7722" spans="1:12" x14ac:dyDescent="0.2">
      <c r="A7722" s="1">
        <v>7721</v>
      </c>
      <c r="B7722" s="2" t="s">
        <v>51758</v>
      </c>
      <c r="C7722" s="2" t="s">
        <v>2924</v>
      </c>
      <c r="D7722" s="2" t="s">
        <v>51</v>
      </c>
      <c r="E7722" s="2" t="s">
        <v>51759</v>
      </c>
      <c r="F7722" s="2" t="s">
        <v>51760</v>
      </c>
      <c r="G7722" s="2" t="s">
        <v>6294</v>
      </c>
      <c r="H7722" s="2" t="s">
        <v>51761</v>
      </c>
      <c r="I7722" s="2" t="s">
        <v>51762</v>
      </c>
      <c r="J7722" s="3" t="s">
        <v>51763</v>
      </c>
      <c r="K7722" s="4">
        <v>43869</v>
      </c>
      <c r="L7722" s="3" t="s">
        <v>51764</v>
      </c>
    </row>
    <row r="7723" spans="1:12" x14ac:dyDescent="0.2">
      <c r="A7723" s="1">
        <v>7722</v>
      </c>
      <c r="B7723" s="2" t="s">
        <v>51765</v>
      </c>
      <c r="C7723" s="2" t="s">
        <v>1201</v>
      </c>
      <c r="D7723" s="2" t="s">
        <v>13050</v>
      </c>
      <c r="E7723" s="2" t="s">
        <v>51766</v>
      </c>
      <c r="F7723" s="2" t="s">
        <v>10693</v>
      </c>
      <c r="G7723" s="2" t="s">
        <v>2826</v>
      </c>
      <c r="H7723" s="2">
        <f>1-372-110-5223</f>
        <v>-5704</v>
      </c>
      <c r="I7723" s="2" t="s">
        <v>51767</v>
      </c>
      <c r="J7723" s="3" t="s">
        <v>51768</v>
      </c>
      <c r="K7723" s="4">
        <v>44518</v>
      </c>
      <c r="L7723" s="3" t="s">
        <v>51769</v>
      </c>
    </row>
    <row r="7724" spans="1:12" x14ac:dyDescent="0.2">
      <c r="A7724" s="1">
        <v>7723</v>
      </c>
      <c r="B7724" s="2" t="s">
        <v>51770</v>
      </c>
      <c r="C7724" s="2" t="s">
        <v>1587</v>
      </c>
      <c r="D7724" s="2" t="s">
        <v>2775</v>
      </c>
      <c r="E7724" s="2" t="s">
        <v>51771</v>
      </c>
      <c r="F7724" s="2" t="s">
        <v>51772</v>
      </c>
      <c r="G7724" s="2" t="s">
        <v>2080</v>
      </c>
      <c r="H7724" s="2" t="s">
        <v>51773</v>
      </c>
      <c r="I7724" s="2" t="s">
        <v>51774</v>
      </c>
      <c r="J7724" s="3" t="s">
        <v>51775</v>
      </c>
      <c r="K7724" s="4">
        <v>44363</v>
      </c>
      <c r="L7724" s="3" t="s">
        <v>51776</v>
      </c>
    </row>
    <row r="7725" spans="1:12" x14ac:dyDescent="0.2">
      <c r="A7725" s="1">
        <v>7724</v>
      </c>
      <c r="B7725" s="2" t="s">
        <v>51777</v>
      </c>
      <c r="C7725" s="2" t="s">
        <v>546</v>
      </c>
      <c r="D7725" s="2" t="s">
        <v>861</v>
      </c>
      <c r="E7725" s="2" t="s">
        <v>51778</v>
      </c>
      <c r="F7725" s="2" t="s">
        <v>51779</v>
      </c>
      <c r="G7725" s="2" t="s">
        <v>2327</v>
      </c>
      <c r="H7725" s="2" t="s">
        <v>51780</v>
      </c>
      <c r="I7725" s="2" t="s">
        <v>51781</v>
      </c>
      <c r="J7725" s="3" t="s">
        <v>51782</v>
      </c>
      <c r="K7725" s="4">
        <v>44162</v>
      </c>
      <c r="L7725" s="3" t="s">
        <v>51783</v>
      </c>
    </row>
    <row r="7726" spans="1:12" x14ac:dyDescent="0.2">
      <c r="A7726" s="1">
        <v>7725</v>
      </c>
      <c r="B7726" s="2" t="s">
        <v>51784</v>
      </c>
      <c r="C7726" s="2" t="s">
        <v>2293</v>
      </c>
      <c r="D7726" s="2" t="s">
        <v>3197</v>
      </c>
      <c r="E7726" s="2" t="s">
        <v>51785</v>
      </c>
      <c r="F7726" s="2" t="s">
        <v>51786</v>
      </c>
      <c r="G7726" s="2" t="s">
        <v>4042</v>
      </c>
      <c r="H7726" s="2" t="s">
        <v>51787</v>
      </c>
      <c r="I7726" s="2" t="s">
        <v>51788</v>
      </c>
      <c r="J7726" s="3" t="s">
        <v>51789</v>
      </c>
      <c r="K7726" s="4">
        <v>44045</v>
      </c>
      <c r="L7726" s="3" t="s">
        <v>51790</v>
      </c>
    </row>
    <row r="7727" spans="1:12" x14ac:dyDescent="0.2">
      <c r="A7727" s="1">
        <v>7726</v>
      </c>
      <c r="B7727" s="2" t="s">
        <v>51791</v>
      </c>
      <c r="C7727" s="2" t="s">
        <v>7167</v>
      </c>
      <c r="D7727" s="2" t="s">
        <v>150</v>
      </c>
      <c r="E7727" s="2" t="s">
        <v>51792</v>
      </c>
      <c r="F7727" s="2" t="s">
        <v>51793</v>
      </c>
      <c r="G7727" s="2" t="s">
        <v>162</v>
      </c>
      <c r="H7727" s="2" t="s">
        <v>51794</v>
      </c>
      <c r="I7727" s="2" t="s">
        <v>51795</v>
      </c>
      <c r="J7727" s="3" t="s">
        <v>51796</v>
      </c>
      <c r="K7727" s="4">
        <v>43996</v>
      </c>
      <c r="L7727" s="3" t="s">
        <v>51797</v>
      </c>
    </row>
    <row r="7728" spans="1:12" x14ac:dyDescent="0.2">
      <c r="A7728" s="1">
        <v>7727</v>
      </c>
      <c r="B7728" s="2" t="s">
        <v>51798</v>
      </c>
      <c r="C7728" s="2" t="s">
        <v>14603</v>
      </c>
      <c r="D7728" s="2" t="s">
        <v>13732</v>
      </c>
      <c r="E7728" s="2" t="s">
        <v>51799</v>
      </c>
      <c r="F7728" s="2" t="s">
        <v>51800</v>
      </c>
      <c r="G7728" s="2" t="s">
        <v>6294</v>
      </c>
      <c r="H7728" s="2" t="s">
        <v>51801</v>
      </c>
      <c r="I7728" s="2" t="s">
        <v>51802</v>
      </c>
      <c r="J7728" s="3" t="s">
        <v>51803</v>
      </c>
      <c r="K7728" s="4">
        <v>43883</v>
      </c>
      <c r="L7728" s="3" t="s">
        <v>37346</v>
      </c>
    </row>
    <row r="7729" spans="1:12" x14ac:dyDescent="0.2">
      <c r="A7729" s="1">
        <v>7728</v>
      </c>
      <c r="B7729" s="2" t="s">
        <v>51804</v>
      </c>
      <c r="C7729" s="2" t="s">
        <v>27746</v>
      </c>
      <c r="D7729" s="2" t="s">
        <v>2784</v>
      </c>
      <c r="E7729" s="2" t="s">
        <v>51805</v>
      </c>
      <c r="F7729" s="2" t="s">
        <v>51806</v>
      </c>
      <c r="G7729" s="2" t="s">
        <v>635</v>
      </c>
      <c r="H7729" s="2" t="s">
        <v>51807</v>
      </c>
      <c r="I7729" s="2" t="s">
        <v>51808</v>
      </c>
      <c r="J7729" s="3" t="s">
        <v>51809</v>
      </c>
      <c r="K7729" s="4">
        <v>43991</v>
      </c>
      <c r="L7729" s="3" t="s">
        <v>51810</v>
      </c>
    </row>
    <row r="7730" spans="1:12" x14ac:dyDescent="0.2">
      <c r="A7730" s="1">
        <v>7729</v>
      </c>
      <c r="B7730" s="2" t="s">
        <v>51811</v>
      </c>
      <c r="C7730" s="2" t="s">
        <v>934</v>
      </c>
      <c r="D7730" s="2" t="s">
        <v>1889</v>
      </c>
      <c r="E7730" s="2" t="s">
        <v>51812</v>
      </c>
      <c r="F7730" s="2" t="s">
        <v>51813</v>
      </c>
      <c r="G7730" s="2" t="s">
        <v>550</v>
      </c>
      <c r="H7730" s="2" t="s">
        <v>51814</v>
      </c>
      <c r="I7730" s="2" t="s">
        <v>51815</v>
      </c>
      <c r="J7730" s="3" t="s">
        <v>51816</v>
      </c>
      <c r="K7730" s="4">
        <v>44640</v>
      </c>
      <c r="L7730" s="3" t="s">
        <v>51817</v>
      </c>
    </row>
    <row r="7731" spans="1:12" x14ac:dyDescent="0.2">
      <c r="A7731" s="1">
        <v>7730</v>
      </c>
      <c r="B7731" s="2" t="s">
        <v>51818</v>
      </c>
      <c r="C7731" s="2" t="s">
        <v>9112</v>
      </c>
      <c r="D7731" s="2" t="s">
        <v>7129</v>
      </c>
      <c r="E7731" s="2" t="s">
        <v>51819</v>
      </c>
      <c r="F7731" s="2" t="s">
        <v>51820</v>
      </c>
      <c r="G7731" s="2" t="s">
        <v>3524</v>
      </c>
      <c r="H7731" s="2" t="s">
        <v>51821</v>
      </c>
      <c r="I7731" s="2" t="s">
        <v>51822</v>
      </c>
      <c r="J7731" s="3" t="s">
        <v>51823</v>
      </c>
      <c r="K7731" s="4">
        <v>44066</v>
      </c>
      <c r="L7731" s="3" t="s">
        <v>51824</v>
      </c>
    </row>
    <row r="7732" spans="1:12" x14ac:dyDescent="0.2">
      <c r="A7732" s="1">
        <v>7731</v>
      </c>
      <c r="B7732" s="2" t="s">
        <v>51825</v>
      </c>
      <c r="C7732" s="2" t="s">
        <v>16712</v>
      </c>
      <c r="D7732" s="2" t="s">
        <v>2608</v>
      </c>
      <c r="E7732" s="2" t="s">
        <v>44453</v>
      </c>
      <c r="F7732" s="2" t="s">
        <v>51826</v>
      </c>
      <c r="G7732" s="2" t="s">
        <v>82</v>
      </c>
      <c r="H7732" s="2" t="s">
        <v>51827</v>
      </c>
      <c r="I7732" s="2" t="s">
        <v>51828</v>
      </c>
      <c r="J7732" s="3" t="s">
        <v>51829</v>
      </c>
      <c r="K7732" s="4">
        <v>44263</v>
      </c>
      <c r="L7732" s="3" t="s">
        <v>51830</v>
      </c>
    </row>
    <row r="7733" spans="1:12" x14ac:dyDescent="0.2">
      <c r="A7733" s="1">
        <v>7732</v>
      </c>
      <c r="B7733" s="2" t="s">
        <v>51831</v>
      </c>
      <c r="C7733" s="2" t="s">
        <v>2383</v>
      </c>
      <c r="D7733" s="2" t="s">
        <v>3197</v>
      </c>
      <c r="E7733" s="2" t="s">
        <v>51832</v>
      </c>
      <c r="F7733" s="2" t="s">
        <v>51833</v>
      </c>
      <c r="G7733" s="2" t="s">
        <v>89</v>
      </c>
      <c r="H7733" s="2" t="s">
        <v>51834</v>
      </c>
      <c r="I7733" s="2" t="s">
        <v>51835</v>
      </c>
      <c r="J7733" s="3" t="s">
        <v>51836</v>
      </c>
      <c r="K7733" s="4">
        <v>44607</v>
      </c>
      <c r="L7733" s="3" t="s">
        <v>21698</v>
      </c>
    </row>
    <row r="7734" spans="1:12" x14ac:dyDescent="0.2">
      <c r="A7734" s="1">
        <v>7733</v>
      </c>
      <c r="B7734" s="2" t="s">
        <v>51837</v>
      </c>
      <c r="C7734" s="2" t="s">
        <v>1852</v>
      </c>
      <c r="D7734" s="2" t="s">
        <v>4763</v>
      </c>
      <c r="E7734" s="2" t="s">
        <v>51838</v>
      </c>
      <c r="F7734" s="2" t="s">
        <v>1845</v>
      </c>
      <c r="G7734" s="2" t="s">
        <v>2255</v>
      </c>
      <c r="H7734" s="2" t="s">
        <v>51839</v>
      </c>
      <c r="I7734" s="2" t="s">
        <v>51840</v>
      </c>
      <c r="J7734" s="3" t="s">
        <v>51841</v>
      </c>
      <c r="K7734" s="4">
        <v>44549</v>
      </c>
      <c r="L7734" s="3" t="s">
        <v>51842</v>
      </c>
    </row>
    <row r="7735" spans="1:12" x14ac:dyDescent="0.2">
      <c r="A7735" s="1">
        <v>7734</v>
      </c>
      <c r="B7735" s="2" t="s">
        <v>51843</v>
      </c>
      <c r="C7735" s="2" t="s">
        <v>13</v>
      </c>
      <c r="D7735" s="2" t="s">
        <v>6600</v>
      </c>
      <c r="E7735" s="2" t="s">
        <v>51844</v>
      </c>
      <c r="F7735" s="2" t="s">
        <v>51845</v>
      </c>
      <c r="G7735" s="2" t="s">
        <v>3055</v>
      </c>
      <c r="H7735" s="2" t="s">
        <v>51846</v>
      </c>
      <c r="I7735" s="2" t="s">
        <v>51847</v>
      </c>
      <c r="J7735" s="3" t="s">
        <v>51848</v>
      </c>
      <c r="K7735" s="4">
        <v>44368</v>
      </c>
      <c r="L7735" s="3" t="s">
        <v>51849</v>
      </c>
    </row>
    <row r="7736" spans="1:12" x14ac:dyDescent="0.2">
      <c r="A7736" s="1">
        <v>7735</v>
      </c>
      <c r="B7736" s="2" t="s">
        <v>51850</v>
      </c>
      <c r="C7736" s="2" t="s">
        <v>40</v>
      </c>
      <c r="D7736" s="2" t="s">
        <v>7519</v>
      </c>
      <c r="E7736" s="2" t="s">
        <v>6901</v>
      </c>
      <c r="F7736" s="2" t="s">
        <v>51851</v>
      </c>
      <c r="G7736" s="2" t="s">
        <v>2089</v>
      </c>
      <c r="H7736" s="2" t="s">
        <v>51852</v>
      </c>
      <c r="I7736" s="2" t="s">
        <v>51853</v>
      </c>
      <c r="J7736" s="3" t="s">
        <v>51854</v>
      </c>
      <c r="K7736" s="4">
        <v>44703</v>
      </c>
      <c r="L7736" s="3" t="s">
        <v>51855</v>
      </c>
    </row>
    <row r="7737" spans="1:12" x14ac:dyDescent="0.2">
      <c r="A7737" s="1">
        <v>7736</v>
      </c>
      <c r="B7737" s="2" t="s">
        <v>51856</v>
      </c>
      <c r="C7737" s="2" t="s">
        <v>4458</v>
      </c>
      <c r="D7737" s="2" t="s">
        <v>4663</v>
      </c>
      <c r="E7737" s="2" t="s">
        <v>51857</v>
      </c>
      <c r="F7737" s="2" t="s">
        <v>51858</v>
      </c>
      <c r="G7737" s="2" t="s">
        <v>3905</v>
      </c>
      <c r="H7737" s="2">
        <v>7208666214</v>
      </c>
      <c r="I7737" s="2" t="s">
        <v>51859</v>
      </c>
      <c r="J7737" s="3" t="s">
        <v>51860</v>
      </c>
      <c r="K7737" s="4">
        <v>44464</v>
      </c>
      <c r="L7737" s="3" t="s">
        <v>51861</v>
      </c>
    </row>
    <row r="7738" spans="1:12" x14ac:dyDescent="0.2">
      <c r="A7738" s="1">
        <v>7737</v>
      </c>
      <c r="B7738" s="2" t="s">
        <v>51862</v>
      </c>
      <c r="C7738" s="2" t="s">
        <v>4413</v>
      </c>
      <c r="D7738" s="2" t="s">
        <v>22554</v>
      </c>
      <c r="E7738" s="2" t="s">
        <v>51863</v>
      </c>
      <c r="F7738" s="2" t="s">
        <v>51864</v>
      </c>
      <c r="G7738" s="2" t="s">
        <v>1765</v>
      </c>
      <c r="H7738" s="2">
        <v>4302383138</v>
      </c>
      <c r="I7738" s="2" t="s">
        <v>51865</v>
      </c>
      <c r="J7738" s="3" t="s">
        <v>51866</v>
      </c>
      <c r="K7738" s="4">
        <v>44062</v>
      </c>
      <c r="L7738" s="3" t="s">
        <v>51867</v>
      </c>
    </row>
    <row r="7739" spans="1:12" x14ac:dyDescent="0.2">
      <c r="A7739" s="1">
        <v>7738</v>
      </c>
      <c r="B7739" s="2" t="s">
        <v>51868</v>
      </c>
      <c r="C7739" s="2" t="s">
        <v>434</v>
      </c>
      <c r="D7739" s="2" t="s">
        <v>9255</v>
      </c>
      <c r="E7739" s="2" t="s">
        <v>51869</v>
      </c>
      <c r="F7739" s="2" t="s">
        <v>51870</v>
      </c>
      <c r="G7739" s="2" t="s">
        <v>3534</v>
      </c>
      <c r="H7739" s="2" t="s">
        <v>51871</v>
      </c>
      <c r="I7739" s="2" t="s">
        <v>51872</v>
      </c>
      <c r="J7739" s="3" t="s">
        <v>51873</v>
      </c>
      <c r="K7739" s="4">
        <v>44475</v>
      </c>
      <c r="L7739" s="3" t="s">
        <v>51874</v>
      </c>
    </row>
    <row r="7740" spans="1:12" x14ac:dyDescent="0.2">
      <c r="A7740" s="1">
        <v>7739</v>
      </c>
      <c r="B7740" s="2" t="s">
        <v>51875</v>
      </c>
      <c r="C7740" s="2" t="s">
        <v>2798</v>
      </c>
      <c r="D7740" s="2" t="s">
        <v>498</v>
      </c>
      <c r="E7740" s="2" t="s">
        <v>51876</v>
      </c>
      <c r="F7740" s="2" t="s">
        <v>51877</v>
      </c>
      <c r="G7740" s="2" t="s">
        <v>1148</v>
      </c>
      <c r="H7740" s="2" t="s">
        <v>51878</v>
      </c>
      <c r="I7740" s="2" t="s">
        <v>51879</v>
      </c>
      <c r="J7740" s="3" t="s">
        <v>51880</v>
      </c>
      <c r="K7740" s="4">
        <v>44175</v>
      </c>
      <c r="L7740" s="3" t="s">
        <v>51881</v>
      </c>
    </row>
    <row r="7741" spans="1:12" x14ac:dyDescent="0.2">
      <c r="A7741" s="1">
        <v>7740</v>
      </c>
      <c r="B7741" s="2" t="s">
        <v>51882</v>
      </c>
      <c r="C7741" s="2" t="s">
        <v>104</v>
      </c>
      <c r="D7741" s="2" t="s">
        <v>5456</v>
      </c>
      <c r="E7741" s="2" t="s">
        <v>51883</v>
      </c>
      <c r="F7741" s="2" t="s">
        <v>51884</v>
      </c>
      <c r="G7741" s="2" t="s">
        <v>1627</v>
      </c>
      <c r="H7741" s="2" t="s">
        <v>51885</v>
      </c>
      <c r="I7741" s="2">
        <f>1-764-310-3958</f>
        <v>-5031</v>
      </c>
      <c r="J7741" s="3" t="s">
        <v>51886</v>
      </c>
      <c r="K7741" s="4">
        <v>44480</v>
      </c>
      <c r="L7741" s="3" t="s">
        <v>51887</v>
      </c>
    </row>
    <row r="7742" spans="1:12" x14ac:dyDescent="0.2">
      <c r="A7742" s="1">
        <v>7741</v>
      </c>
      <c r="B7742" s="2" t="s">
        <v>51888</v>
      </c>
      <c r="C7742" s="2" t="s">
        <v>424</v>
      </c>
      <c r="D7742" s="2" t="s">
        <v>2058</v>
      </c>
      <c r="E7742" s="2" t="s">
        <v>51889</v>
      </c>
      <c r="F7742" s="2" t="s">
        <v>4176</v>
      </c>
      <c r="G7742" s="2" t="s">
        <v>5163</v>
      </c>
      <c r="H7742" s="2">
        <v>3715830478</v>
      </c>
      <c r="I7742" s="2" t="s">
        <v>51890</v>
      </c>
      <c r="J7742" s="3" t="s">
        <v>51891</v>
      </c>
      <c r="K7742" s="4">
        <v>44189</v>
      </c>
      <c r="L7742" s="3" t="s">
        <v>51892</v>
      </c>
    </row>
    <row r="7743" spans="1:12" x14ac:dyDescent="0.2">
      <c r="A7743" s="1">
        <v>7742</v>
      </c>
      <c r="B7743" s="2" t="s">
        <v>51893</v>
      </c>
      <c r="C7743" s="2" t="s">
        <v>5455</v>
      </c>
      <c r="D7743" s="2" t="s">
        <v>11762</v>
      </c>
      <c r="E7743" s="2" t="s">
        <v>51894</v>
      </c>
      <c r="F7743" s="2" t="s">
        <v>51895</v>
      </c>
      <c r="G7743" s="2" t="s">
        <v>1148</v>
      </c>
      <c r="H7743" s="2" t="s">
        <v>51896</v>
      </c>
      <c r="I7743" s="2" t="s">
        <v>51897</v>
      </c>
      <c r="J7743" s="3" t="s">
        <v>51898</v>
      </c>
      <c r="K7743" s="4">
        <v>44498</v>
      </c>
      <c r="L7743" s="3" t="s">
        <v>38918</v>
      </c>
    </row>
    <row r="7744" spans="1:12" x14ac:dyDescent="0.2">
      <c r="A7744" s="1">
        <v>7743</v>
      </c>
      <c r="B7744" s="2" t="s">
        <v>51899</v>
      </c>
      <c r="C7744" s="2" t="s">
        <v>196</v>
      </c>
      <c r="D7744" s="2" t="s">
        <v>9667</v>
      </c>
      <c r="E7744" s="2" t="s">
        <v>47081</v>
      </c>
      <c r="F7744" s="2" t="s">
        <v>51900</v>
      </c>
      <c r="G7744" s="2" t="s">
        <v>2051</v>
      </c>
      <c r="H7744" s="2" t="s">
        <v>51901</v>
      </c>
      <c r="I7744" s="2" t="s">
        <v>51902</v>
      </c>
      <c r="J7744" s="3" t="s">
        <v>51903</v>
      </c>
      <c r="K7744" s="4">
        <v>44394</v>
      </c>
      <c r="L7744" s="3" t="s">
        <v>51904</v>
      </c>
    </row>
    <row r="7745" spans="1:12" x14ac:dyDescent="0.2">
      <c r="A7745" s="1">
        <v>7744</v>
      </c>
      <c r="B7745" s="2" t="s">
        <v>51905</v>
      </c>
      <c r="C7745" s="2" t="s">
        <v>1930</v>
      </c>
      <c r="D7745" s="2" t="s">
        <v>7077</v>
      </c>
      <c r="E7745" s="2" t="s">
        <v>51906</v>
      </c>
      <c r="F7745" s="2" t="s">
        <v>51907</v>
      </c>
      <c r="G7745" s="2" t="s">
        <v>3271</v>
      </c>
      <c r="H7745" s="2" t="s">
        <v>51908</v>
      </c>
      <c r="I7745" s="2" t="s">
        <v>51909</v>
      </c>
      <c r="J7745" s="3" t="s">
        <v>51910</v>
      </c>
      <c r="K7745" s="4">
        <v>44654</v>
      </c>
      <c r="L7745" s="3" t="s">
        <v>184</v>
      </c>
    </row>
    <row r="7746" spans="1:12" x14ac:dyDescent="0.2">
      <c r="A7746" s="1">
        <v>7745</v>
      </c>
      <c r="B7746" s="2" t="s">
        <v>51911</v>
      </c>
      <c r="C7746" s="2" t="s">
        <v>9442</v>
      </c>
      <c r="D7746" s="2" t="s">
        <v>5819</v>
      </c>
      <c r="E7746" s="2" t="s">
        <v>51912</v>
      </c>
      <c r="F7746" s="2" t="s">
        <v>51913</v>
      </c>
      <c r="G7746" s="2" t="s">
        <v>2089</v>
      </c>
      <c r="H7746" s="2" t="s">
        <v>51914</v>
      </c>
      <c r="I7746" s="2" t="s">
        <v>51915</v>
      </c>
      <c r="J7746" s="3" t="s">
        <v>51916</v>
      </c>
      <c r="K7746" s="4">
        <v>44293</v>
      </c>
      <c r="L7746" s="3" t="s">
        <v>51917</v>
      </c>
    </row>
    <row r="7747" spans="1:12" x14ac:dyDescent="0.2">
      <c r="A7747" s="1">
        <v>7746</v>
      </c>
      <c r="B7747" s="2" t="s">
        <v>51918</v>
      </c>
      <c r="C7747" s="2" t="s">
        <v>5783</v>
      </c>
      <c r="D7747" s="2" t="s">
        <v>7365</v>
      </c>
      <c r="E7747" s="2" t="s">
        <v>51919</v>
      </c>
      <c r="F7747" s="2" t="s">
        <v>41559</v>
      </c>
      <c r="G7747" s="2" t="s">
        <v>257</v>
      </c>
      <c r="H7747" s="2" t="s">
        <v>51920</v>
      </c>
      <c r="I7747" s="2" t="s">
        <v>51921</v>
      </c>
      <c r="J7747" s="3" t="s">
        <v>51922</v>
      </c>
      <c r="K7747" s="4">
        <v>44499</v>
      </c>
      <c r="L7747" s="3" t="s">
        <v>51923</v>
      </c>
    </row>
    <row r="7748" spans="1:12" x14ac:dyDescent="0.2">
      <c r="A7748" s="1">
        <v>7747</v>
      </c>
      <c r="B7748" s="2" t="s">
        <v>51924</v>
      </c>
      <c r="C7748" s="2" t="s">
        <v>7728</v>
      </c>
      <c r="D7748" s="2" t="s">
        <v>3669</v>
      </c>
      <c r="E7748" s="2" t="s">
        <v>51925</v>
      </c>
      <c r="F7748" s="2" t="s">
        <v>51926</v>
      </c>
      <c r="G7748" s="2" t="s">
        <v>901</v>
      </c>
      <c r="H7748" s="2" t="s">
        <v>51927</v>
      </c>
      <c r="I7748" s="2" t="s">
        <v>51928</v>
      </c>
      <c r="J7748" s="3" t="s">
        <v>51929</v>
      </c>
      <c r="K7748" s="4">
        <v>44186</v>
      </c>
      <c r="L7748" s="3" t="s">
        <v>51930</v>
      </c>
    </row>
    <row r="7749" spans="1:12" x14ac:dyDescent="0.2">
      <c r="A7749" s="1">
        <v>7748</v>
      </c>
      <c r="B7749" s="2" t="s">
        <v>51931</v>
      </c>
      <c r="C7749" s="2" t="s">
        <v>2692</v>
      </c>
      <c r="D7749" s="2" t="s">
        <v>10982</v>
      </c>
      <c r="E7749" s="2" t="s">
        <v>51932</v>
      </c>
      <c r="F7749" s="2" t="s">
        <v>41826</v>
      </c>
      <c r="G7749" s="2" t="s">
        <v>3271</v>
      </c>
      <c r="H7749" s="2" t="s">
        <v>51933</v>
      </c>
      <c r="I7749" s="2">
        <v>6591790707</v>
      </c>
      <c r="J7749" s="3" t="s">
        <v>51934</v>
      </c>
      <c r="K7749" s="4">
        <v>44282</v>
      </c>
      <c r="L7749" s="3" t="s">
        <v>51935</v>
      </c>
    </row>
    <row r="7750" spans="1:12" x14ac:dyDescent="0.2">
      <c r="A7750" s="1">
        <v>7749</v>
      </c>
      <c r="B7750" s="2" t="s">
        <v>51936</v>
      </c>
      <c r="C7750" s="2" t="s">
        <v>4164</v>
      </c>
      <c r="D7750" s="2" t="s">
        <v>9113</v>
      </c>
      <c r="E7750" s="2" t="s">
        <v>51937</v>
      </c>
      <c r="F7750" s="2" t="s">
        <v>21035</v>
      </c>
      <c r="G7750" s="2" t="s">
        <v>428</v>
      </c>
      <c r="H7750" s="2" t="s">
        <v>51938</v>
      </c>
      <c r="I7750" s="2" t="s">
        <v>51939</v>
      </c>
      <c r="J7750" s="3" t="s">
        <v>51940</v>
      </c>
      <c r="K7750" s="4">
        <v>43970</v>
      </c>
      <c r="L7750" s="3" t="s">
        <v>51941</v>
      </c>
    </row>
    <row r="7751" spans="1:12" x14ac:dyDescent="0.2">
      <c r="A7751" s="1">
        <v>7750</v>
      </c>
      <c r="B7751" s="2" t="s">
        <v>51942</v>
      </c>
      <c r="C7751" s="2" t="s">
        <v>2987</v>
      </c>
      <c r="D7751" s="2" t="s">
        <v>3893</v>
      </c>
      <c r="E7751" s="2" t="s">
        <v>51943</v>
      </c>
      <c r="F7751" s="2" t="s">
        <v>51944</v>
      </c>
      <c r="G7751" s="2" t="s">
        <v>237</v>
      </c>
      <c r="H7751" s="2" t="s">
        <v>51945</v>
      </c>
      <c r="I7751" s="2" t="s">
        <v>51946</v>
      </c>
      <c r="J7751" s="3" t="s">
        <v>51947</v>
      </c>
      <c r="K7751" s="4">
        <v>44403</v>
      </c>
      <c r="L7751" s="3" t="s">
        <v>51948</v>
      </c>
    </row>
    <row r="7752" spans="1:12" x14ac:dyDescent="0.2">
      <c r="A7752" s="1">
        <v>7751</v>
      </c>
      <c r="B7752" s="2" t="s">
        <v>51949</v>
      </c>
      <c r="C7752" s="2" t="s">
        <v>2715</v>
      </c>
      <c r="D7752" s="2" t="s">
        <v>22702</v>
      </c>
      <c r="E7752" s="2" t="s">
        <v>51950</v>
      </c>
      <c r="F7752" s="2" t="s">
        <v>51951</v>
      </c>
      <c r="G7752" s="2" t="s">
        <v>2728</v>
      </c>
      <c r="H7752" s="2" t="s">
        <v>51952</v>
      </c>
      <c r="I7752" s="2">
        <f>1-733-962-1579</f>
        <v>-3273</v>
      </c>
      <c r="J7752" s="3" t="s">
        <v>51953</v>
      </c>
      <c r="K7752" s="4">
        <v>44443</v>
      </c>
      <c r="L7752" s="3" t="s">
        <v>51954</v>
      </c>
    </row>
    <row r="7753" spans="1:12" x14ac:dyDescent="0.2">
      <c r="A7753" s="1">
        <v>7752</v>
      </c>
      <c r="B7753" s="2" t="s">
        <v>51955</v>
      </c>
      <c r="C7753" s="2" t="s">
        <v>4482</v>
      </c>
      <c r="D7753" s="2" t="s">
        <v>898</v>
      </c>
      <c r="E7753" s="2" t="s">
        <v>51956</v>
      </c>
      <c r="F7753" s="2" t="s">
        <v>21174</v>
      </c>
      <c r="G7753" s="2" t="s">
        <v>7036</v>
      </c>
      <c r="H7753" s="2" t="s">
        <v>51957</v>
      </c>
      <c r="I7753" s="2">
        <v>8391701924</v>
      </c>
      <c r="J7753" s="3" t="s">
        <v>51958</v>
      </c>
      <c r="K7753" s="4">
        <v>44488</v>
      </c>
      <c r="L7753" s="3" t="s">
        <v>51959</v>
      </c>
    </row>
    <row r="7754" spans="1:12" x14ac:dyDescent="0.2">
      <c r="A7754" s="1">
        <v>7753</v>
      </c>
      <c r="B7754" s="2" t="s">
        <v>51960</v>
      </c>
      <c r="C7754" s="2" t="s">
        <v>5510</v>
      </c>
      <c r="D7754" s="2" t="s">
        <v>5391</v>
      </c>
      <c r="E7754" s="2" t="s">
        <v>51961</v>
      </c>
      <c r="F7754" s="2" t="s">
        <v>51962</v>
      </c>
      <c r="G7754" s="2" t="s">
        <v>2182</v>
      </c>
      <c r="H7754" s="2" t="s">
        <v>51963</v>
      </c>
      <c r="I7754" s="2" t="s">
        <v>51964</v>
      </c>
      <c r="J7754" s="3" t="s">
        <v>51965</v>
      </c>
      <c r="K7754" s="4">
        <v>44096</v>
      </c>
      <c r="L7754" s="3" t="s">
        <v>12716</v>
      </c>
    </row>
    <row r="7755" spans="1:12" x14ac:dyDescent="0.2">
      <c r="A7755" s="1">
        <v>7754</v>
      </c>
      <c r="B7755" s="2" t="s">
        <v>51966</v>
      </c>
      <c r="C7755" s="2" t="s">
        <v>3237</v>
      </c>
      <c r="D7755" s="2" t="s">
        <v>9477</v>
      </c>
      <c r="E7755" s="2" t="s">
        <v>51967</v>
      </c>
      <c r="F7755" s="2" t="s">
        <v>51968</v>
      </c>
      <c r="G7755" s="2" t="s">
        <v>64</v>
      </c>
      <c r="H7755" s="2" t="s">
        <v>51969</v>
      </c>
      <c r="I7755" s="2" t="s">
        <v>51970</v>
      </c>
      <c r="J7755" s="3" t="s">
        <v>51971</v>
      </c>
      <c r="K7755" s="4">
        <v>44245</v>
      </c>
      <c r="L7755" s="3" t="s">
        <v>43140</v>
      </c>
    </row>
    <row r="7756" spans="1:12" x14ac:dyDescent="0.2">
      <c r="A7756" s="1">
        <v>7755</v>
      </c>
      <c r="B7756" s="2" t="s">
        <v>51972</v>
      </c>
      <c r="C7756" s="2" t="s">
        <v>10140</v>
      </c>
      <c r="D7756" s="2" t="s">
        <v>4301</v>
      </c>
      <c r="E7756" s="2" t="s">
        <v>51973</v>
      </c>
      <c r="F7756" s="2" t="s">
        <v>51974</v>
      </c>
      <c r="G7756" s="2" t="s">
        <v>82</v>
      </c>
      <c r="H7756" s="2" t="s">
        <v>51975</v>
      </c>
      <c r="I7756" s="2" t="s">
        <v>51976</v>
      </c>
      <c r="J7756" s="3" t="s">
        <v>51977</v>
      </c>
      <c r="K7756" s="4">
        <v>43877</v>
      </c>
      <c r="L7756" s="3" t="s">
        <v>9490</v>
      </c>
    </row>
    <row r="7757" spans="1:12" x14ac:dyDescent="0.2">
      <c r="A7757" s="1">
        <v>7756</v>
      </c>
      <c r="B7757" s="2" t="s">
        <v>51978</v>
      </c>
      <c r="C7757" s="2" t="s">
        <v>9034</v>
      </c>
      <c r="D7757" s="2" t="s">
        <v>1962</v>
      </c>
      <c r="E7757" s="2" t="s">
        <v>51979</v>
      </c>
      <c r="F7757" s="2" t="s">
        <v>51980</v>
      </c>
      <c r="G7757" s="2" t="s">
        <v>5010</v>
      </c>
      <c r="H7757" s="2">
        <f>1-543-834-2230</f>
        <v>-3606</v>
      </c>
      <c r="I7757" s="2" t="s">
        <v>51981</v>
      </c>
      <c r="J7757" s="3" t="s">
        <v>51982</v>
      </c>
      <c r="K7757" s="4">
        <v>44577</v>
      </c>
      <c r="L7757" s="3" t="s">
        <v>51983</v>
      </c>
    </row>
    <row r="7758" spans="1:12" x14ac:dyDescent="0.2">
      <c r="A7758" s="1">
        <v>7757</v>
      </c>
      <c r="B7758" s="2" t="s">
        <v>51984</v>
      </c>
      <c r="C7758" s="2" t="s">
        <v>1409</v>
      </c>
      <c r="D7758" s="2" t="s">
        <v>6828</v>
      </c>
      <c r="E7758" s="2" t="s">
        <v>51985</v>
      </c>
      <c r="F7758" s="2" t="s">
        <v>51986</v>
      </c>
      <c r="G7758" s="2" t="s">
        <v>217</v>
      </c>
      <c r="H7758" s="2" t="s">
        <v>51987</v>
      </c>
      <c r="I7758" s="2" t="s">
        <v>51988</v>
      </c>
      <c r="J7758" s="3" t="s">
        <v>51989</v>
      </c>
      <c r="K7758" s="4">
        <v>44326</v>
      </c>
      <c r="L7758" s="3" t="s">
        <v>51990</v>
      </c>
    </row>
    <row r="7759" spans="1:12" x14ac:dyDescent="0.2">
      <c r="A7759" s="1">
        <v>7758</v>
      </c>
      <c r="B7759" s="2" t="s">
        <v>51991</v>
      </c>
      <c r="C7759" s="2" t="s">
        <v>526</v>
      </c>
      <c r="D7759" s="2" t="s">
        <v>2608</v>
      </c>
      <c r="E7759" s="2" t="s">
        <v>51992</v>
      </c>
      <c r="F7759" s="2" t="s">
        <v>16575</v>
      </c>
      <c r="G7759" s="2" t="s">
        <v>301</v>
      </c>
      <c r="H7759" s="2" t="s">
        <v>51993</v>
      </c>
      <c r="I7759" s="2" t="s">
        <v>51994</v>
      </c>
      <c r="J7759" s="3" t="s">
        <v>51995</v>
      </c>
      <c r="K7759" s="4">
        <v>44182</v>
      </c>
      <c r="L7759" s="3" t="s">
        <v>37481</v>
      </c>
    </row>
    <row r="7760" spans="1:12" x14ac:dyDescent="0.2">
      <c r="A7760" s="1">
        <v>7759</v>
      </c>
      <c r="B7760" s="2" t="s">
        <v>51996</v>
      </c>
      <c r="C7760" s="2" t="s">
        <v>374</v>
      </c>
      <c r="D7760" s="2" t="s">
        <v>7319</v>
      </c>
      <c r="E7760" s="2" t="s">
        <v>51997</v>
      </c>
      <c r="F7760" s="2" t="s">
        <v>51998</v>
      </c>
      <c r="G7760" s="2" t="s">
        <v>2963</v>
      </c>
      <c r="H7760" s="2" t="s">
        <v>51999</v>
      </c>
      <c r="I7760" s="2" t="s">
        <v>52000</v>
      </c>
      <c r="J7760" s="3" t="s">
        <v>52001</v>
      </c>
      <c r="K7760" s="4">
        <v>44395</v>
      </c>
      <c r="L7760" s="3" t="s">
        <v>52002</v>
      </c>
    </row>
    <row r="7761" spans="1:12" x14ac:dyDescent="0.2">
      <c r="A7761" s="1">
        <v>7760</v>
      </c>
      <c r="B7761" s="2" t="s">
        <v>52003</v>
      </c>
      <c r="C7761" s="2" t="s">
        <v>5783</v>
      </c>
      <c r="D7761" s="2" t="s">
        <v>11385</v>
      </c>
      <c r="E7761" s="2" t="s">
        <v>52004</v>
      </c>
      <c r="F7761" s="2" t="s">
        <v>52005</v>
      </c>
      <c r="G7761" s="2" t="s">
        <v>1213</v>
      </c>
      <c r="H7761" s="2" t="s">
        <v>52006</v>
      </c>
      <c r="I7761" s="2" t="s">
        <v>52007</v>
      </c>
      <c r="J7761" s="3" t="s">
        <v>52008</v>
      </c>
      <c r="K7761" s="4">
        <v>44579</v>
      </c>
      <c r="L7761" s="3" t="s">
        <v>52009</v>
      </c>
    </row>
    <row r="7762" spans="1:12" x14ac:dyDescent="0.2">
      <c r="A7762" s="1">
        <v>7761</v>
      </c>
      <c r="B7762" s="2" t="s">
        <v>52010</v>
      </c>
      <c r="C7762" s="2" t="s">
        <v>6214</v>
      </c>
      <c r="D7762" s="2" t="s">
        <v>3789</v>
      </c>
      <c r="E7762" s="2" t="s">
        <v>52011</v>
      </c>
      <c r="F7762" s="2" t="s">
        <v>52012</v>
      </c>
      <c r="G7762" s="2" t="s">
        <v>599</v>
      </c>
      <c r="H7762" s="2" t="s">
        <v>52013</v>
      </c>
      <c r="I7762" s="2" t="s">
        <v>52014</v>
      </c>
      <c r="J7762" s="3" t="s">
        <v>52015</v>
      </c>
      <c r="K7762" s="4">
        <v>43994</v>
      </c>
      <c r="L7762" s="3" t="s">
        <v>52016</v>
      </c>
    </row>
    <row r="7763" spans="1:12" x14ac:dyDescent="0.2">
      <c r="A7763" s="1">
        <v>7762</v>
      </c>
      <c r="B7763" s="2" t="s">
        <v>52017</v>
      </c>
      <c r="C7763" s="2" t="s">
        <v>2798</v>
      </c>
      <c r="D7763" s="2" t="s">
        <v>4932</v>
      </c>
      <c r="E7763" s="2" t="s">
        <v>52018</v>
      </c>
      <c r="F7763" s="2" t="s">
        <v>52019</v>
      </c>
      <c r="G7763" s="2" t="s">
        <v>54</v>
      </c>
      <c r="H7763" s="2" t="s">
        <v>52020</v>
      </c>
      <c r="I7763" s="2" t="s">
        <v>52021</v>
      </c>
      <c r="J7763" s="3" t="s">
        <v>52022</v>
      </c>
      <c r="K7763" s="4">
        <v>44538</v>
      </c>
      <c r="L7763" s="3" t="s">
        <v>52023</v>
      </c>
    </row>
    <row r="7764" spans="1:12" x14ac:dyDescent="0.2">
      <c r="A7764" s="1">
        <v>7763</v>
      </c>
      <c r="B7764" s="2" t="s">
        <v>52024</v>
      </c>
      <c r="C7764" s="2" t="s">
        <v>7661</v>
      </c>
      <c r="D7764" s="2" t="s">
        <v>9866</v>
      </c>
      <c r="E7764" s="2" t="s">
        <v>52025</v>
      </c>
      <c r="F7764" s="2" t="s">
        <v>52026</v>
      </c>
      <c r="G7764" s="2" t="s">
        <v>3729</v>
      </c>
      <c r="H7764" s="2" t="s">
        <v>52027</v>
      </c>
      <c r="I7764" s="2" t="s">
        <v>52028</v>
      </c>
      <c r="J7764" s="3" t="s">
        <v>52029</v>
      </c>
      <c r="K7764" s="4">
        <v>44118</v>
      </c>
      <c r="L7764" s="3" t="s">
        <v>42341</v>
      </c>
    </row>
    <row r="7765" spans="1:12" x14ac:dyDescent="0.2">
      <c r="A7765" s="1">
        <v>7764</v>
      </c>
      <c r="B7765" s="2" t="s">
        <v>52030</v>
      </c>
      <c r="C7765" s="2" t="s">
        <v>12471</v>
      </c>
      <c r="D7765" s="2" t="s">
        <v>11762</v>
      </c>
      <c r="E7765" s="2" t="s">
        <v>52031</v>
      </c>
      <c r="F7765" s="2" t="s">
        <v>52032</v>
      </c>
      <c r="G7765" s="2" t="s">
        <v>1552</v>
      </c>
      <c r="H7765" s="2" t="s">
        <v>52033</v>
      </c>
      <c r="I7765" s="2" t="s">
        <v>52034</v>
      </c>
      <c r="J7765" s="3" t="s">
        <v>52035</v>
      </c>
      <c r="K7765" s="4">
        <v>44633</v>
      </c>
      <c r="L7765" s="3" t="s">
        <v>52036</v>
      </c>
    </row>
    <row r="7766" spans="1:12" x14ac:dyDescent="0.2">
      <c r="A7766" s="1">
        <v>7765</v>
      </c>
      <c r="B7766" s="2" t="s">
        <v>52037</v>
      </c>
      <c r="C7766" s="2" t="s">
        <v>15257</v>
      </c>
      <c r="D7766" s="2" t="s">
        <v>280</v>
      </c>
      <c r="E7766" s="2" t="s">
        <v>52038</v>
      </c>
      <c r="F7766" s="2" t="s">
        <v>52039</v>
      </c>
      <c r="G7766" s="2" t="s">
        <v>643</v>
      </c>
      <c r="H7766" s="2">
        <f>1-23-215-2948</f>
        <v>-3185</v>
      </c>
      <c r="I7766" s="2" t="s">
        <v>52040</v>
      </c>
      <c r="J7766" s="3" t="s">
        <v>52041</v>
      </c>
      <c r="K7766" s="4">
        <v>44146</v>
      </c>
      <c r="L7766" s="3" t="s">
        <v>52042</v>
      </c>
    </row>
    <row r="7767" spans="1:12" x14ac:dyDescent="0.2">
      <c r="A7767" s="1">
        <v>7766</v>
      </c>
      <c r="B7767" s="2" t="s">
        <v>52043</v>
      </c>
      <c r="C7767" s="2" t="s">
        <v>1029</v>
      </c>
      <c r="D7767" s="2" t="s">
        <v>21079</v>
      </c>
      <c r="E7767" s="2" t="s">
        <v>52044</v>
      </c>
      <c r="F7767" s="2" t="s">
        <v>9875</v>
      </c>
      <c r="G7767" s="2" t="s">
        <v>293</v>
      </c>
      <c r="H7767" s="2" t="s">
        <v>52045</v>
      </c>
      <c r="I7767" s="2" t="s">
        <v>52046</v>
      </c>
      <c r="J7767" s="3" t="s">
        <v>52047</v>
      </c>
      <c r="K7767" s="4">
        <v>44039</v>
      </c>
      <c r="L7767" s="3" t="s">
        <v>52048</v>
      </c>
    </row>
    <row r="7768" spans="1:12" x14ac:dyDescent="0.2">
      <c r="A7768" s="1">
        <v>7767</v>
      </c>
      <c r="B7768" s="2" t="s">
        <v>52049</v>
      </c>
      <c r="C7768" s="2" t="s">
        <v>1270</v>
      </c>
      <c r="D7768" s="2" t="s">
        <v>3309</v>
      </c>
      <c r="E7768" s="2" t="s">
        <v>52050</v>
      </c>
      <c r="F7768" s="2" t="s">
        <v>52051</v>
      </c>
      <c r="G7768" s="2" t="s">
        <v>1104</v>
      </c>
      <c r="H7768" s="2" t="s">
        <v>52052</v>
      </c>
      <c r="I7768" s="2">
        <v>6230623365</v>
      </c>
      <c r="J7768" s="3" t="s">
        <v>52053</v>
      </c>
      <c r="K7768" s="4">
        <v>43992</v>
      </c>
      <c r="L7768" s="3" t="s">
        <v>52054</v>
      </c>
    </row>
    <row r="7769" spans="1:12" x14ac:dyDescent="0.2">
      <c r="A7769" s="1">
        <v>7768</v>
      </c>
      <c r="B7769" s="2" t="s">
        <v>52055</v>
      </c>
      <c r="C7769" s="2" t="s">
        <v>12926</v>
      </c>
      <c r="D7769" s="2" t="s">
        <v>15710</v>
      </c>
      <c r="E7769" s="2" t="s">
        <v>10499</v>
      </c>
      <c r="F7769" s="2" t="s">
        <v>52056</v>
      </c>
      <c r="G7769" s="2" t="s">
        <v>4267</v>
      </c>
      <c r="H7769" s="2" t="s">
        <v>52057</v>
      </c>
      <c r="I7769" s="2" t="s">
        <v>52058</v>
      </c>
      <c r="J7769" s="3" t="s">
        <v>52059</v>
      </c>
      <c r="K7769" s="4">
        <v>44549</v>
      </c>
      <c r="L7769" s="3" t="s">
        <v>52060</v>
      </c>
    </row>
    <row r="7770" spans="1:12" x14ac:dyDescent="0.2">
      <c r="A7770" s="1">
        <v>7769</v>
      </c>
      <c r="B7770" s="2" t="s">
        <v>52061</v>
      </c>
      <c r="C7770" s="2" t="s">
        <v>3484</v>
      </c>
      <c r="D7770" s="2" t="s">
        <v>4909</v>
      </c>
      <c r="E7770" s="2" t="s">
        <v>52062</v>
      </c>
      <c r="F7770" s="2" t="s">
        <v>52063</v>
      </c>
      <c r="G7770" s="2" t="s">
        <v>1738</v>
      </c>
      <c r="H7770" s="2" t="s">
        <v>52064</v>
      </c>
      <c r="I7770" s="2" t="s">
        <v>52065</v>
      </c>
      <c r="J7770" s="3" t="s">
        <v>52066</v>
      </c>
      <c r="K7770" s="4">
        <v>44119</v>
      </c>
      <c r="L7770" s="3" t="s">
        <v>52067</v>
      </c>
    </row>
    <row r="7771" spans="1:12" x14ac:dyDescent="0.2">
      <c r="A7771" s="1">
        <v>7770</v>
      </c>
      <c r="B7771" s="2" t="s">
        <v>52068</v>
      </c>
      <c r="C7771" s="2" t="s">
        <v>10152</v>
      </c>
      <c r="D7771" s="2" t="s">
        <v>3309</v>
      </c>
      <c r="E7771" s="2" t="s">
        <v>52069</v>
      </c>
      <c r="F7771" s="2" t="s">
        <v>52070</v>
      </c>
      <c r="G7771" s="2" t="s">
        <v>5041</v>
      </c>
      <c r="H7771" s="2" t="s">
        <v>52071</v>
      </c>
      <c r="I7771" s="2" t="s">
        <v>52072</v>
      </c>
      <c r="J7771" s="3" t="s">
        <v>52073</v>
      </c>
      <c r="K7771" s="4">
        <v>43845</v>
      </c>
      <c r="L7771" s="3" t="s">
        <v>52074</v>
      </c>
    </row>
    <row r="7772" spans="1:12" x14ac:dyDescent="0.2">
      <c r="A7772" s="1">
        <v>7771</v>
      </c>
      <c r="B7772" s="2" t="s">
        <v>52075</v>
      </c>
      <c r="C7772" s="2" t="s">
        <v>917</v>
      </c>
      <c r="D7772" s="2" t="s">
        <v>1417</v>
      </c>
      <c r="E7772" s="2" t="s">
        <v>52076</v>
      </c>
      <c r="F7772" s="2" t="s">
        <v>52077</v>
      </c>
      <c r="G7772" s="2" t="s">
        <v>2089</v>
      </c>
      <c r="H7772" s="2" t="s">
        <v>52078</v>
      </c>
      <c r="I7772" s="2" t="s">
        <v>52079</v>
      </c>
      <c r="J7772" s="3" t="s">
        <v>52080</v>
      </c>
      <c r="K7772" s="4">
        <v>44163</v>
      </c>
      <c r="L7772" s="3" t="s">
        <v>52081</v>
      </c>
    </row>
    <row r="7773" spans="1:12" x14ac:dyDescent="0.2">
      <c r="A7773" s="1">
        <v>7772</v>
      </c>
      <c r="B7773" s="2" t="s">
        <v>52082</v>
      </c>
      <c r="C7773" s="2" t="s">
        <v>1459</v>
      </c>
      <c r="D7773" s="2" t="s">
        <v>2659</v>
      </c>
      <c r="E7773" s="2" t="s">
        <v>52083</v>
      </c>
      <c r="F7773" s="2" t="s">
        <v>52084</v>
      </c>
      <c r="G7773" s="2" t="s">
        <v>4267</v>
      </c>
      <c r="H7773" s="2" t="s">
        <v>52085</v>
      </c>
      <c r="I7773" s="2" t="s">
        <v>52086</v>
      </c>
      <c r="J7773" s="3" t="s">
        <v>52087</v>
      </c>
      <c r="K7773" s="4">
        <v>44355</v>
      </c>
      <c r="L7773" s="3" t="s">
        <v>52088</v>
      </c>
    </row>
    <row r="7774" spans="1:12" x14ac:dyDescent="0.2">
      <c r="A7774" s="1">
        <v>7773</v>
      </c>
      <c r="B7774" s="2" t="s">
        <v>52089</v>
      </c>
      <c r="C7774" s="2" t="s">
        <v>1200</v>
      </c>
      <c r="D7774" s="2" t="s">
        <v>668</v>
      </c>
      <c r="E7774" s="2" t="s">
        <v>52090</v>
      </c>
      <c r="F7774" s="2" t="s">
        <v>52091</v>
      </c>
      <c r="G7774" s="2" t="s">
        <v>330</v>
      </c>
      <c r="H7774" s="2" t="s">
        <v>52092</v>
      </c>
      <c r="I7774" s="2" t="s">
        <v>52093</v>
      </c>
      <c r="J7774" s="3" t="s">
        <v>52094</v>
      </c>
      <c r="K7774" s="4">
        <v>43921</v>
      </c>
      <c r="L7774" s="3" t="s">
        <v>12903</v>
      </c>
    </row>
    <row r="7775" spans="1:12" x14ac:dyDescent="0.2">
      <c r="A7775" s="1">
        <v>7774</v>
      </c>
      <c r="B7775" s="2" t="s">
        <v>52095</v>
      </c>
      <c r="C7775" s="2" t="s">
        <v>2538</v>
      </c>
      <c r="D7775" s="2" t="s">
        <v>16231</v>
      </c>
      <c r="E7775" s="2" t="s">
        <v>52096</v>
      </c>
      <c r="F7775" s="2" t="s">
        <v>52097</v>
      </c>
      <c r="G7775" s="2" t="s">
        <v>2191</v>
      </c>
      <c r="H7775" s="2" t="s">
        <v>52098</v>
      </c>
      <c r="I7775" s="2" t="s">
        <v>52099</v>
      </c>
      <c r="J7775" s="3" t="s">
        <v>52100</v>
      </c>
      <c r="K7775" s="4">
        <v>43852</v>
      </c>
      <c r="L7775" s="3" t="s">
        <v>42948</v>
      </c>
    </row>
    <row r="7776" spans="1:12" x14ac:dyDescent="0.2">
      <c r="A7776" s="1">
        <v>7775</v>
      </c>
      <c r="B7776" s="2" t="s">
        <v>52101</v>
      </c>
      <c r="C7776" s="2" t="s">
        <v>1597</v>
      </c>
      <c r="D7776" s="2" t="s">
        <v>24</v>
      </c>
      <c r="E7776" s="2" t="s">
        <v>52102</v>
      </c>
      <c r="F7776" s="2" t="s">
        <v>52103</v>
      </c>
      <c r="G7776" s="2" t="s">
        <v>4335</v>
      </c>
      <c r="H7776" s="2" t="s">
        <v>52104</v>
      </c>
      <c r="I7776" s="2" t="s">
        <v>52105</v>
      </c>
      <c r="J7776" s="3" t="s">
        <v>52106</v>
      </c>
      <c r="K7776" s="4">
        <v>44559</v>
      </c>
      <c r="L7776" s="3" t="s">
        <v>12625</v>
      </c>
    </row>
    <row r="7777" spans="1:12" x14ac:dyDescent="0.2">
      <c r="A7777" s="1">
        <v>7776</v>
      </c>
      <c r="B7777" s="2" t="s">
        <v>52107</v>
      </c>
      <c r="C7777" s="2" t="s">
        <v>206</v>
      </c>
      <c r="D7777" s="2" t="s">
        <v>2960</v>
      </c>
      <c r="E7777" s="2" t="s">
        <v>52108</v>
      </c>
      <c r="F7777" s="2" t="s">
        <v>52109</v>
      </c>
      <c r="G7777" s="2" t="s">
        <v>98</v>
      </c>
      <c r="H7777" s="2" t="s">
        <v>52110</v>
      </c>
      <c r="I7777" s="2" t="s">
        <v>52111</v>
      </c>
      <c r="J7777" s="3" t="s">
        <v>52112</v>
      </c>
      <c r="K7777" s="4">
        <v>44431</v>
      </c>
      <c r="L7777" s="3" t="s">
        <v>52113</v>
      </c>
    </row>
    <row r="7778" spans="1:12" x14ac:dyDescent="0.2">
      <c r="A7778" s="1">
        <v>7777</v>
      </c>
      <c r="B7778" s="2" t="s">
        <v>52114</v>
      </c>
      <c r="C7778" s="2" t="s">
        <v>33396</v>
      </c>
      <c r="D7778" s="2" t="s">
        <v>6548</v>
      </c>
      <c r="E7778" s="2" t="s">
        <v>52115</v>
      </c>
      <c r="F7778" s="2" t="s">
        <v>52116</v>
      </c>
      <c r="G7778" s="2" t="s">
        <v>511</v>
      </c>
      <c r="H7778" s="2" t="s">
        <v>52117</v>
      </c>
      <c r="I7778" s="2">
        <v>2116634114</v>
      </c>
      <c r="J7778" s="3" t="s">
        <v>52118</v>
      </c>
      <c r="K7778" s="4">
        <v>44690</v>
      </c>
      <c r="L7778" s="3" t="s">
        <v>52119</v>
      </c>
    </row>
    <row r="7779" spans="1:12" x14ac:dyDescent="0.2">
      <c r="A7779" s="1">
        <v>7778</v>
      </c>
      <c r="B7779" s="2" t="s">
        <v>52120</v>
      </c>
      <c r="C7779" s="2" t="s">
        <v>683</v>
      </c>
      <c r="D7779" s="2" t="s">
        <v>4932</v>
      </c>
      <c r="E7779" s="2" t="s">
        <v>52121</v>
      </c>
      <c r="F7779" s="2" t="s">
        <v>52122</v>
      </c>
      <c r="G7779" s="2" t="s">
        <v>760</v>
      </c>
      <c r="H7779" s="2" t="s">
        <v>52123</v>
      </c>
      <c r="I7779" s="2" t="s">
        <v>52124</v>
      </c>
      <c r="J7779" s="3" t="s">
        <v>52125</v>
      </c>
      <c r="K7779" s="4">
        <v>44182</v>
      </c>
      <c r="L7779" s="3" t="s">
        <v>52126</v>
      </c>
    </row>
    <row r="7780" spans="1:12" x14ac:dyDescent="0.2">
      <c r="A7780" s="1">
        <v>7779</v>
      </c>
      <c r="B7780" s="2" t="s">
        <v>52127</v>
      </c>
      <c r="C7780" s="2" t="s">
        <v>3911</v>
      </c>
      <c r="D7780" s="2" t="s">
        <v>12130</v>
      </c>
      <c r="E7780" s="2" t="s">
        <v>52128</v>
      </c>
      <c r="F7780" s="2" t="s">
        <v>16326</v>
      </c>
      <c r="G7780" s="2" t="s">
        <v>1104</v>
      </c>
      <c r="H7780" s="2" t="s">
        <v>52129</v>
      </c>
      <c r="I7780" s="2" t="s">
        <v>52130</v>
      </c>
      <c r="J7780" s="3" t="s">
        <v>52131</v>
      </c>
      <c r="K7780" s="4">
        <v>44357</v>
      </c>
      <c r="L7780" s="3" t="s">
        <v>15793</v>
      </c>
    </row>
    <row r="7781" spans="1:12" x14ac:dyDescent="0.2">
      <c r="A7781" s="1">
        <v>7780</v>
      </c>
      <c r="B7781" s="2" t="s">
        <v>52132</v>
      </c>
      <c r="C7781" s="2" t="s">
        <v>1788</v>
      </c>
      <c r="D7781" s="2" t="s">
        <v>6540</v>
      </c>
      <c r="E7781" s="2" t="s">
        <v>52133</v>
      </c>
      <c r="F7781" s="2" t="s">
        <v>52134</v>
      </c>
      <c r="G7781" s="2" t="s">
        <v>378</v>
      </c>
      <c r="H7781" s="2" t="s">
        <v>52135</v>
      </c>
      <c r="I7781" s="2" t="s">
        <v>52136</v>
      </c>
      <c r="J7781" s="3" t="s">
        <v>52137</v>
      </c>
      <c r="K7781" s="4">
        <v>44593</v>
      </c>
      <c r="L7781" s="3" t="s">
        <v>52138</v>
      </c>
    </row>
    <row r="7782" spans="1:12" x14ac:dyDescent="0.2">
      <c r="A7782" s="1">
        <v>7781</v>
      </c>
      <c r="B7782" s="2" t="s">
        <v>52139</v>
      </c>
      <c r="C7782" s="2" t="s">
        <v>5076</v>
      </c>
      <c r="D7782" s="2" t="s">
        <v>8059</v>
      </c>
      <c r="E7782" s="2" t="s">
        <v>47218</v>
      </c>
      <c r="F7782" s="2" t="s">
        <v>28097</v>
      </c>
      <c r="G7782" s="2" t="s">
        <v>3055</v>
      </c>
      <c r="H7782" s="2" t="s">
        <v>52140</v>
      </c>
      <c r="I7782" s="2" t="s">
        <v>52141</v>
      </c>
      <c r="J7782" s="3" t="s">
        <v>52142</v>
      </c>
      <c r="K7782" s="4">
        <v>44546</v>
      </c>
      <c r="L7782" s="3" t="s">
        <v>52143</v>
      </c>
    </row>
    <row r="7783" spans="1:12" x14ac:dyDescent="0.2">
      <c r="A7783" s="1">
        <v>7782</v>
      </c>
      <c r="B7783" s="2" t="s">
        <v>52144</v>
      </c>
      <c r="C7783" s="2" t="s">
        <v>7303</v>
      </c>
      <c r="D7783" s="2" t="s">
        <v>24705</v>
      </c>
      <c r="E7783" s="2" t="s">
        <v>52145</v>
      </c>
      <c r="F7783" s="2" t="s">
        <v>52146</v>
      </c>
      <c r="G7783" s="2" t="s">
        <v>4808</v>
      </c>
      <c r="H7783" s="2" t="s">
        <v>52147</v>
      </c>
      <c r="I7783" s="2" t="s">
        <v>52148</v>
      </c>
      <c r="J7783" s="3" t="s">
        <v>52149</v>
      </c>
      <c r="K7783" s="4">
        <v>43844</v>
      </c>
      <c r="L7783" s="3" t="s">
        <v>52150</v>
      </c>
    </row>
    <row r="7784" spans="1:12" x14ac:dyDescent="0.2">
      <c r="A7784" s="1">
        <v>7783</v>
      </c>
      <c r="B7784" s="2" t="s">
        <v>52151</v>
      </c>
      <c r="C7784" s="2" t="s">
        <v>4173</v>
      </c>
      <c r="D7784" s="2" t="s">
        <v>2094</v>
      </c>
      <c r="E7784" s="2" t="s">
        <v>52152</v>
      </c>
      <c r="F7784" s="2" t="s">
        <v>52153</v>
      </c>
      <c r="G7784" s="2" t="s">
        <v>570</v>
      </c>
      <c r="H7784" s="2">
        <f>1-519-579-8348</f>
        <v>-9445</v>
      </c>
      <c r="I7784" s="2" t="s">
        <v>52154</v>
      </c>
      <c r="J7784" s="3" t="s">
        <v>52155</v>
      </c>
      <c r="K7784" s="4">
        <v>44265</v>
      </c>
      <c r="L7784" s="3" t="s">
        <v>52156</v>
      </c>
    </row>
    <row r="7785" spans="1:12" x14ac:dyDescent="0.2">
      <c r="A7785" s="1">
        <v>7784</v>
      </c>
      <c r="B7785" s="2" t="s">
        <v>52157</v>
      </c>
      <c r="C7785" s="2" t="s">
        <v>6852</v>
      </c>
      <c r="D7785" s="2" t="s">
        <v>104</v>
      </c>
      <c r="E7785" s="2" t="s">
        <v>52158</v>
      </c>
      <c r="F7785" s="2" t="s">
        <v>52159</v>
      </c>
      <c r="G7785" s="2" t="s">
        <v>350</v>
      </c>
      <c r="H7785" s="2" t="s">
        <v>52160</v>
      </c>
      <c r="I7785" s="2">
        <f>1-357-341-5510</f>
        <v>-6207</v>
      </c>
      <c r="J7785" s="3" t="s">
        <v>52161</v>
      </c>
      <c r="K7785" s="4">
        <v>44484</v>
      </c>
      <c r="L7785" s="3" t="s">
        <v>52162</v>
      </c>
    </row>
    <row r="7786" spans="1:12" x14ac:dyDescent="0.2">
      <c r="A7786" s="1">
        <v>7785</v>
      </c>
      <c r="B7786" s="2" t="s">
        <v>52163</v>
      </c>
      <c r="C7786" s="2" t="s">
        <v>2941</v>
      </c>
      <c r="D7786" s="2" t="s">
        <v>6156</v>
      </c>
      <c r="E7786" s="2" t="s">
        <v>52164</v>
      </c>
      <c r="F7786" s="2" t="s">
        <v>52165</v>
      </c>
      <c r="G7786" s="2" t="s">
        <v>2033</v>
      </c>
      <c r="H7786" s="2" t="s">
        <v>52166</v>
      </c>
      <c r="I7786" s="2" t="s">
        <v>52167</v>
      </c>
      <c r="J7786" s="3" t="s">
        <v>52168</v>
      </c>
      <c r="K7786" s="4">
        <v>44194</v>
      </c>
      <c r="L7786" s="3" t="s">
        <v>52169</v>
      </c>
    </row>
    <row r="7787" spans="1:12" x14ac:dyDescent="0.2">
      <c r="A7787" s="1">
        <v>7786</v>
      </c>
      <c r="B7787" s="2" t="s">
        <v>52170</v>
      </c>
      <c r="C7787" s="2" t="s">
        <v>4413</v>
      </c>
      <c r="D7787" s="2" t="s">
        <v>4887</v>
      </c>
      <c r="E7787" s="2" t="s">
        <v>52171</v>
      </c>
      <c r="F7787" s="2" t="s">
        <v>52172</v>
      </c>
      <c r="G7787" s="2" t="s">
        <v>626</v>
      </c>
      <c r="H7787" s="2">
        <v>9908330589</v>
      </c>
      <c r="I7787" s="2">
        <v>1190167938</v>
      </c>
      <c r="J7787" s="3" t="s">
        <v>52173</v>
      </c>
      <c r="K7787" s="4">
        <v>44000</v>
      </c>
      <c r="L7787" s="3" t="s">
        <v>52174</v>
      </c>
    </row>
    <row r="7788" spans="1:12" x14ac:dyDescent="0.2">
      <c r="A7788" s="1">
        <v>7787</v>
      </c>
      <c r="B7788" s="2" t="s">
        <v>52175</v>
      </c>
      <c r="C7788" s="2" t="s">
        <v>1662</v>
      </c>
      <c r="D7788" s="2" t="s">
        <v>1789</v>
      </c>
      <c r="E7788" s="2" t="s">
        <v>52176</v>
      </c>
      <c r="F7788" s="2" t="s">
        <v>52177</v>
      </c>
      <c r="G7788" s="2" t="s">
        <v>3133</v>
      </c>
      <c r="H7788" s="2" t="s">
        <v>52178</v>
      </c>
      <c r="I7788" s="2" t="s">
        <v>52179</v>
      </c>
      <c r="J7788" s="3" t="s">
        <v>52180</v>
      </c>
      <c r="K7788" s="4">
        <v>43961</v>
      </c>
      <c r="L7788" s="3" t="s">
        <v>52181</v>
      </c>
    </row>
    <row r="7789" spans="1:12" x14ac:dyDescent="0.2">
      <c r="A7789" s="1">
        <v>7788</v>
      </c>
      <c r="B7789" s="2" t="s">
        <v>52182</v>
      </c>
      <c r="C7789" s="2" t="s">
        <v>7661</v>
      </c>
      <c r="D7789" s="2" t="s">
        <v>4413</v>
      </c>
      <c r="E7789" s="2" t="s">
        <v>52183</v>
      </c>
      <c r="F7789" s="2" t="s">
        <v>52184</v>
      </c>
      <c r="G7789" s="2" t="s">
        <v>3649</v>
      </c>
      <c r="H7789" s="2" t="s">
        <v>52185</v>
      </c>
      <c r="I7789" s="2" t="s">
        <v>52186</v>
      </c>
      <c r="J7789" s="3" t="s">
        <v>52187</v>
      </c>
      <c r="K7789" s="4">
        <v>43923</v>
      </c>
      <c r="L7789" s="3" t="s">
        <v>52188</v>
      </c>
    </row>
    <row r="7790" spans="1:12" x14ac:dyDescent="0.2">
      <c r="A7790" s="1">
        <v>7789</v>
      </c>
      <c r="B7790" s="2" t="s">
        <v>52189</v>
      </c>
      <c r="C7790" s="2" t="s">
        <v>85</v>
      </c>
      <c r="D7790" s="2" t="s">
        <v>6947</v>
      </c>
      <c r="E7790" s="2" t="s">
        <v>52190</v>
      </c>
      <c r="F7790" s="2" t="s">
        <v>52191</v>
      </c>
      <c r="G7790" s="2" t="s">
        <v>816</v>
      </c>
      <c r="H7790" s="2" t="s">
        <v>52192</v>
      </c>
      <c r="I7790" s="2" t="s">
        <v>52193</v>
      </c>
      <c r="J7790" s="3" t="s">
        <v>52194</v>
      </c>
      <c r="K7790" s="4">
        <v>44328</v>
      </c>
      <c r="L7790" s="3" t="s">
        <v>52195</v>
      </c>
    </row>
    <row r="7791" spans="1:12" x14ac:dyDescent="0.2">
      <c r="A7791" s="1">
        <v>7790</v>
      </c>
      <c r="B7791" s="2" t="s">
        <v>52196</v>
      </c>
      <c r="C7791" s="2" t="s">
        <v>1726</v>
      </c>
      <c r="D7791" s="2" t="s">
        <v>14155</v>
      </c>
      <c r="E7791" s="2" t="s">
        <v>52197</v>
      </c>
      <c r="F7791" s="2" t="s">
        <v>6165</v>
      </c>
      <c r="G7791" s="2" t="s">
        <v>3478</v>
      </c>
      <c r="H7791" s="2" t="s">
        <v>52198</v>
      </c>
      <c r="I7791" s="2">
        <v>4811194030</v>
      </c>
      <c r="J7791" s="3" t="s">
        <v>52199</v>
      </c>
      <c r="K7791" s="4">
        <v>44046</v>
      </c>
      <c r="L7791" s="3" t="s">
        <v>52200</v>
      </c>
    </row>
    <row r="7792" spans="1:12" x14ac:dyDescent="0.2">
      <c r="A7792" s="1">
        <v>7791</v>
      </c>
      <c r="B7792" s="2" t="s">
        <v>52201</v>
      </c>
      <c r="C7792" s="2" t="s">
        <v>4023</v>
      </c>
      <c r="D7792" s="2" t="s">
        <v>7736</v>
      </c>
      <c r="E7792" s="2" t="s">
        <v>52202</v>
      </c>
      <c r="F7792" s="2" t="s">
        <v>18682</v>
      </c>
      <c r="G7792" s="2" t="s">
        <v>560</v>
      </c>
      <c r="H7792" s="2" t="s">
        <v>52203</v>
      </c>
      <c r="I7792" s="2" t="s">
        <v>52204</v>
      </c>
      <c r="J7792" s="3" t="s">
        <v>52205</v>
      </c>
      <c r="K7792" s="4">
        <v>43887</v>
      </c>
      <c r="L7792" s="3" t="s">
        <v>37481</v>
      </c>
    </row>
    <row r="7793" spans="1:12" x14ac:dyDescent="0.2">
      <c r="A7793" s="1">
        <v>7792</v>
      </c>
      <c r="B7793" s="2" t="s">
        <v>52206</v>
      </c>
      <c r="C7793" s="2" t="s">
        <v>1408</v>
      </c>
      <c r="D7793" s="2" t="s">
        <v>3957</v>
      </c>
      <c r="E7793" s="2" t="s">
        <v>11062</v>
      </c>
      <c r="F7793" s="2" t="s">
        <v>52207</v>
      </c>
      <c r="G7793" s="2" t="s">
        <v>2963</v>
      </c>
      <c r="H7793" s="2" t="s">
        <v>52208</v>
      </c>
      <c r="I7793" s="2" t="s">
        <v>52209</v>
      </c>
      <c r="J7793" s="3" t="s">
        <v>52210</v>
      </c>
      <c r="K7793" s="4">
        <v>44129</v>
      </c>
      <c r="L7793" s="3" t="s">
        <v>52211</v>
      </c>
    </row>
    <row r="7794" spans="1:12" x14ac:dyDescent="0.2">
      <c r="A7794" s="1">
        <v>7793</v>
      </c>
      <c r="B7794" s="2" t="s">
        <v>52212</v>
      </c>
      <c r="C7794" s="2" t="s">
        <v>5251</v>
      </c>
      <c r="D7794" s="2" t="s">
        <v>2068</v>
      </c>
      <c r="E7794" s="2" t="s">
        <v>52213</v>
      </c>
      <c r="F7794" s="2" t="s">
        <v>52214</v>
      </c>
      <c r="G7794" s="2" t="s">
        <v>986</v>
      </c>
      <c r="H7794" s="2" t="s">
        <v>52215</v>
      </c>
      <c r="I7794" s="2" t="s">
        <v>52216</v>
      </c>
      <c r="J7794" s="3" t="s">
        <v>52217</v>
      </c>
      <c r="K7794" s="4">
        <v>44092</v>
      </c>
      <c r="L7794" s="3" t="s">
        <v>52218</v>
      </c>
    </row>
    <row r="7795" spans="1:12" x14ac:dyDescent="0.2">
      <c r="A7795" s="1">
        <v>7794</v>
      </c>
      <c r="B7795" s="2" t="s">
        <v>52219</v>
      </c>
      <c r="C7795" s="2" t="s">
        <v>17588</v>
      </c>
      <c r="D7795" s="2" t="s">
        <v>15885</v>
      </c>
      <c r="E7795" s="2" t="s">
        <v>16647</v>
      </c>
      <c r="F7795" s="2" t="s">
        <v>52220</v>
      </c>
      <c r="G7795" s="2" t="s">
        <v>1336</v>
      </c>
      <c r="H7795" s="2" t="s">
        <v>52221</v>
      </c>
      <c r="I7795" s="2" t="s">
        <v>52222</v>
      </c>
      <c r="J7795" s="3" t="s">
        <v>52223</v>
      </c>
      <c r="K7795" s="4">
        <v>44508</v>
      </c>
      <c r="L7795" s="3" t="s">
        <v>52224</v>
      </c>
    </row>
    <row r="7796" spans="1:12" x14ac:dyDescent="0.2">
      <c r="A7796" s="1">
        <v>7795</v>
      </c>
      <c r="B7796" s="2" t="s">
        <v>52225</v>
      </c>
      <c r="C7796" s="2" t="s">
        <v>14075</v>
      </c>
      <c r="D7796" s="2" t="s">
        <v>1922</v>
      </c>
      <c r="E7796" s="2" t="s">
        <v>52226</v>
      </c>
      <c r="F7796" s="2" t="s">
        <v>52227</v>
      </c>
      <c r="G7796" s="2" t="s">
        <v>1104</v>
      </c>
      <c r="H7796" s="2" t="s">
        <v>52228</v>
      </c>
      <c r="I7796" s="2">
        <v>2217096420</v>
      </c>
      <c r="J7796" s="3" t="s">
        <v>52229</v>
      </c>
      <c r="K7796" s="4">
        <v>44528</v>
      </c>
      <c r="L7796" s="3" t="s">
        <v>20892</v>
      </c>
    </row>
    <row r="7797" spans="1:12" x14ac:dyDescent="0.2">
      <c r="A7797" s="1">
        <v>7796</v>
      </c>
      <c r="B7797" s="2" t="s">
        <v>52230</v>
      </c>
      <c r="C7797" s="2" t="s">
        <v>6071</v>
      </c>
      <c r="D7797" s="2" t="s">
        <v>10830</v>
      </c>
      <c r="E7797" s="2" t="s">
        <v>52231</v>
      </c>
      <c r="F7797" s="2" t="s">
        <v>4832</v>
      </c>
      <c r="G7797" s="2" t="s">
        <v>396</v>
      </c>
      <c r="H7797" s="2" t="s">
        <v>52232</v>
      </c>
      <c r="I7797" s="2" t="s">
        <v>52233</v>
      </c>
      <c r="J7797" s="3" t="s">
        <v>52234</v>
      </c>
      <c r="K7797" s="4">
        <v>44670</v>
      </c>
      <c r="L7797" s="3" t="s">
        <v>52235</v>
      </c>
    </row>
    <row r="7798" spans="1:12" x14ac:dyDescent="0.2">
      <c r="A7798" s="1">
        <v>7797</v>
      </c>
      <c r="B7798" s="2" t="s">
        <v>52236</v>
      </c>
      <c r="C7798" s="2" t="s">
        <v>3004</v>
      </c>
      <c r="D7798" s="2" t="s">
        <v>6975</v>
      </c>
      <c r="E7798" s="2" t="s">
        <v>6239</v>
      </c>
      <c r="F7798" s="2" t="s">
        <v>52237</v>
      </c>
      <c r="G7798" s="2" t="s">
        <v>369</v>
      </c>
      <c r="H7798" s="2" t="s">
        <v>52238</v>
      </c>
      <c r="I7798" s="2" t="s">
        <v>52239</v>
      </c>
      <c r="J7798" s="3" t="s">
        <v>52240</v>
      </c>
      <c r="K7798" s="4">
        <v>44023</v>
      </c>
      <c r="L7798" s="3" t="s">
        <v>52241</v>
      </c>
    </row>
    <row r="7799" spans="1:12" x14ac:dyDescent="0.2">
      <c r="A7799" s="1">
        <v>7798</v>
      </c>
      <c r="B7799" s="2" t="s">
        <v>52242</v>
      </c>
      <c r="C7799" s="2" t="s">
        <v>860</v>
      </c>
      <c r="D7799" s="2" t="s">
        <v>10273</v>
      </c>
      <c r="E7799" s="2" t="s">
        <v>52243</v>
      </c>
      <c r="F7799" s="2" t="s">
        <v>52244</v>
      </c>
      <c r="G7799" s="2" t="s">
        <v>181</v>
      </c>
      <c r="H7799" s="2">
        <v>6906995557</v>
      </c>
      <c r="I7799" s="2" t="s">
        <v>52245</v>
      </c>
      <c r="J7799" s="3" t="s">
        <v>52246</v>
      </c>
      <c r="K7799" s="4">
        <v>44289</v>
      </c>
      <c r="L7799" s="3" t="s">
        <v>52247</v>
      </c>
    </row>
    <row r="7800" spans="1:12" x14ac:dyDescent="0.2">
      <c r="A7800" s="1">
        <v>7799</v>
      </c>
      <c r="B7800" s="2" t="s">
        <v>52248</v>
      </c>
      <c r="C7800" s="2" t="s">
        <v>9850</v>
      </c>
      <c r="D7800" s="2" t="s">
        <v>6373</v>
      </c>
      <c r="E7800" s="2" t="s">
        <v>52249</v>
      </c>
      <c r="F7800" s="2" t="s">
        <v>52250</v>
      </c>
      <c r="G7800" s="2" t="s">
        <v>2884</v>
      </c>
      <c r="H7800" s="2" t="s">
        <v>52251</v>
      </c>
      <c r="I7800" s="2" t="s">
        <v>52252</v>
      </c>
      <c r="J7800" s="3" t="s">
        <v>52253</v>
      </c>
      <c r="K7800" s="4">
        <v>43831</v>
      </c>
      <c r="L7800" s="3" t="s">
        <v>20159</v>
      </c>
    </row>
    <row r="7801" spans="1:12" x14ac:dyDescent="0.2">
      <c r="A7801" s="1">
        <v>7800</v>
      </c>
      <c r="B7801" s="2" t="s">
        <v>52254</v>
      </c>
      <c r="C7801" s="2" t="s">
        <v>9540</v>
      </c>
      <c r="D7801" s="2" t="s">
        <v>3148</v>
      </c>
      <c r="E7801" s="2" t="s">
        <v>52255</v>
      </c>
      <c r="F7801" s="2" t="s">
        <v>52256</v>
      </c>
      <c r="G7801" s="2" t="s">
        <v>1050</v>
      </c>
      <c r="H7801" s="2">
        <v>5664898293</v>
      </c>
      <c r="I7801" s="2" t="s">
        <v>52257</v>
      </c>
      <c r="J7801" s="3" t="s">
        <v>52258</v>
      </c>
      <c r="K7801" s="4">
        <v>44249</v>
      </c>
      <c r="L7801" s="3" t="s">
        <v>52259</v>
      </c>
    </row>
    <row r="7802" spans="1:12" x14ac:dyDescent="0.2">
      <c r="A7802" s="1">
        <v>7801</v>
      </c>
      <c r="B7802" s="2" t="s">
        <v>52260</v>
      </c>
      <c r="C7802" s="2" t="s">
        <v>11850</v>
      </c>
      <c r="D7802" s="2" t="s">
        <v>10196</v>
      </c>
      <c r="E7802" s="2" t="s">
        <v>52261</v>
      </c>
      <c r="F7802" s="2" t="s">
        <v>52262</v>
      </c>
      <c r="G7802" s="2" t="s">
        <v>171</v>
      </c>
      <c r="H7802" s="2" t="s">
        <v>52263</v>
      </c>
      <c r="I7802" s="2" t="s">
        <v>52264</v>
      </c>
      <c r="J7802" s="3" t="s">
        <v>52265</v>
      </c>
      <c r="K7802" s="4">
        <v>44173</v>
      </c>
      <c r="L7802" s="3" t="s">
        <v>20678</v>
      </c>
    </row>
    <row r="7803" spans="1:12" x14ac:dyDescent="0.2">
      <c r="A7803" s="1">
        <v>7802</v>
      </c>
      <c r="B7803" s="2" t="s">
        <v>52266</v>
      </c>
      <c r="C7803" s="2" t="s">
        <v>10152</v>
      </c>
      <c r="D7803" s="2" t="s">
        <v>7945</v>
      </c>
      <c r="E7803" s="2" t="s">
        <v>52267</v>
      </c>
      <c r="F7803" s="2" t="s">
        <v>52268</v>
      </c>
      <c r="G7803" s="2" t="s">
        <v>7850</v>
      </c>
      <c r="H7803" s="2">
        <f>1-423-849-5717</f>
        <v>-6988</v>
      </c>
      <c r="I7803" s="2">
        <f>1-930-498-6087</f>
        <v>-7514</v>
      </c>
      <c r="J7803" s="3" t="s">
        <v>52269</v>
      </c>
      <c r="K7803" s="4">
        <v>44173</v>
      </c>
      <c r="L7803" s="3" t="s">
        <v>52270</v>
      </c>
    </row>
    <row r="7804" spans="1:12" x14ac:dyDescent="0.2">
      <c r="A7804" s="1">
        <v>7803</v>
      </c>
      <c r="B7804" s="2" t="s">
        <v>52271</v>
      </c>
      <c r="C7804" s="2" t="s">
        <v>4173</v>
      </c>
      <c r="D7804" s="2" t="s">
        <v>45005</v>
      </c>
      <c r="E7804" s="2" t="s">
        <v>5570</v>
      </c>
      <c r="F7804" s="2" t="s">
        <v>52272</v>
      </c>
      <c r="G7804" s="2" t="s">
        <v>589</v>
      </c>
      <c r="H7804" s="2">
        <v>3389357836</v>
      </c>
      <c r="I7804" s="2" t="s">
        <v>52273</v>
      </c>
      <c r="J7804" s="3" t="s">
        <v>52274</v>
      </c>
      <c r="K7804" s="4">
        <v>44470</v>
      </c>
      <c r="L7804" s="3" t="s">
        <v>52275</v>
      </c>
    </row>
    <row r="7805" spans="1:12" x14ac:dyDescent="0.2">
      <c r="A7805" s="1">
        <v>7804</v>
      </c>
      <c r="B7805" s="2" t="s">
        <v>52276</v>
      </c>
      <c r="C7805" s="2" t="s">
        <v>1101</v>
      </c>
      <c r="D7805" s="2" t="s">
        <v>15121</v>
      </c>
      <c r="E7805" s="2" t="s">
        <v>52277</v>
      </c>
      <c r="F7805" s="2" t="s">
        <v>52278</v>
      </c>
      <c r="G7805" s="2" t="s">
        <v>1346</v>
      </c>
      <c r="H7805" s="2" t="s">
        <v>52279</v>
      </c>
      <c r="I7805" s="2">
        <v>9582312719</v>
      </c>
      <c r="J7805" s="3" t="s">
        <v>52280</v>
      </c>
      <c r="K7805" s="4">
        <v>44067</v>
      </c>
      <c r="L7805" s="3" t="s">
        <v>52281</v>
      </c>
    </row>
    <row r="7806" spans="1:12" x14ac:dyDescent="0.2">
      <c r="A7806" s="1">
        <v>7805</v>
      </c>
      <c r="B7806" s="2" t="s">
        <v>52282</v>
      </c>
      <c r="C7806" s="2" t="s">
        <v>5684</v>
      </c>
      <c r="D7806" s="2" t="s">
        <v>46527</v>
      </c>
      <c r="E7806" s="2" t="s">
        <v>52283</v>
      </c>
      <c r="F7806" s="2" t="s">
        <v>52284</v>
      </c>
      <c r="G7806" s="2" t="s">
        <v>540</v>
      </c>
      <c r="H7806" s="2" t="s">
        <v>52285</v>
      </c>
      <c r="I7806" s="2" t="s">
        <v>52286</v>
      </c>
      <c r="J7806" s="3" t="s">
        <v>52287</v>
      </c>
      <c r="K7806" s="4">
        <v>44438</v>
      </c>
      <c r="L7806" s="3" t="s">
        <v>34214</v>
      </c>
    </row>
    <row r="7807" spans="1:12" x14ac:dyDescent="0.2">
      <c r="A7807" s="1">
        <v>7806</v>
      </c>
      <c r="B7807" s="2" t="s">
        <v>52288</v>
      </c>
      <c r="C7807" s="2" t="s">
        <v>3068</v>
      </c>
      <c r="D7807" s="2" t="s">
        <v>9851</v>
      </c>
      <c r="E7807" s="2" t="s">
        <v>52289</v>
      </c>
      <c r="F7807" s="2" t="s">
        <v>52290</v>
      </c>
      <c r="G7807" s="2" t="s">
        <v>3015</v>
      </c>
      <c r="H7807" s="2" t="s">
        <v>52291</v>
      </c>
      <c r="I7807" s="2" t="s">
        <v>52292</v>
      </c>
      <c r="J7807" s="3" t="s">
        <v>52293</v>
      </c>
      <c r="K7807" s="4">
        <v>44478</v>
      </c>
      <c r="L7807" s="3" t="s">
        <v>39724</v>
      </c>
    </row>
    <row r="7808" spans="1:12" x14ac:dyDescent="0.2">
      <c r="A7808" s="1">
        <v>7807</v>
      </c>
      <c r="B7808" s="2" t="s">
        <v>52294</v>
      </c>
      <c r="C7808" s="2" t="s">
        <v>3557</v>
      </c>
      <c r="D7808" s="2" t="s">
        <v>85</v>
      </c>
      <c r="E7808" s="2" t="s">
        <v>52295</v>
      </c>
      <c r="F7808" s="2" t="s">
        <v>52296</v>
      </c>
      <c r="G7808" s="2" t="s">
        <v>696</v>
      </c>
      <c r="H7808" s="2" t="s">
        <v>52297</v>
      </c>
      <c r="I7808" s="2" t="s">
        <v>52298</v>
      </c>
      <c r="J7808" s="3" t="s">
        <v>52299</v>
      </c>
      <c r="K7808" s="4">
        <v>44055</v>
      </c>
      <c r="L7808" s="3" t="s">
        <v>52300</v>
      </c>
    </row>
    <row r="7809" spans="1:12" x14ac:dyDescent="0.2">
      <c r="A7809" s="1">
        <v>7808</v>
      </c>
      <c r="B7809" s="2" t="s">
        <v>52301</v>
      </c>
      <c r="C7809" s="2" t="s">
        <v>3401</v>
      </c>
      <c r="D7809" s="2" t="s">
        <v>10273</v>
      </c>
      <c r="E7809" s="2" t="s">
        <v>52302</v>
      </c>
      <c r="F7809" s="2" t="s">
        <v>52303</v>
      </c>
      <c r="G7809" s="2" t="s">
        <v>996</v>
      </c>
      <c r="H7809" s="2" t="s">
        <v>52304</v>
      </c>
      <c r="I7809" s="2" t="s">
        <v>52305</v>
      </c>
      <c r="J7809" s="3" t="s">
        <v>52306</v>
      </c>
      <c r="K7809" s="4">
        <v>44206</v>
      </c>
      <c r="L7809" s="3" t="s">
        <v>37425</v>
      </c>
    </row>
    <row r="7810" spans="1:12" x14ac:dyDescent="0.2">
      <c r="A7810" s="1">
        <v>7809</v>
      </c>
      <c r="B7810" s="2" t="s">
        <v>52307</v>
      </c>
      <c r="C7810" s="2" t="s">
        <v>3661</v>
      </c>
      <c r="D7810" s="2" t="s">
        <v>3845</v>
      </c>
      <c r="E7810" s="2" t="s">
        <v>52308</v>
      </c>
      <c r="F7810" s="2" t="s">
        <v>52309</v>
      </c>
      <c r="G7810" s="2" t="s">
        <v>54</v>
      </c>
      <c r="H7810" s="2" t="s">
        <v>52310</v>
      </c>
      <c r="I7810" s="2" t="s">
        <v>52311</v>
      </c>
      <c r="J7810" s="3" t="s">
        <v>52312</v>
      </c>
      <c r="K7810" s="4">
        <v>43851</v>
      </c>
      <c r="L7810" s="3" t="s">
        <v>52313</v>
      </c>
    </row>
    <row r="7811" spans="1:12" x14ac:dyDescent="0.2">
      <c r="A7811" s="1">
        <v>7810</v>
      </c>
      <c r="B7811" s="2" t="s">
        <v>52314</v>
      </c>
      <c r="C7811" s="2" t="s">
        <v>61</v>
      </c>
      <c r="D7811" s="2" t="s">
        <v>6103</v>
      </c>
      <c r="E7811" s="2" t="s">
        <v>52315</v>
      </c>
      <c r="F7811" s="2" t="s">
        <v>52316</v>
      </c>
      <c r="G7811" s="2" t="s">
        <v>589</v>
      </c>
      <c r="H7811" s="2" t="s">
        <v>52317</v>
      </c>
      <c r="I7811" s="2">
        <f>1-390-181-8117</f>
        <v>-8687</v>
      </c>
      <c r="J7811" s="3" t="s">
        <v>52318</v>
      </c>
      <c r="K7811" s="4">
        <v>44281</v>
      </c>
      <c r="L7811" s="3" t="s">
        <v>52319</v>
      </c>
    </row>
    <row r="7812" spans="1:12" x14ac:dyDescent="0.2">
      <c r="A7812" s="1">
        <v>7811</v>
      </c>
      <c r="B7812" s="2" t="s">
        <v>52320</v>
      </c>
      <c r="C7812" s="2" t="s">
        <v>5000</v>
      </c>
      <c r="D7812" s="2" t="s">
        <v>33602</v>
      </c>
      <c r="E7812" s="2" t="s">
        <v>52321</v>
      </c>
      <c r="F7812" s="2" t="s">
        <v>52322</v>
      </c>
      <c r="G7812" s="2" t="s">
        <v>3832</v>
      </c>
      <c r="H7812" s="2" t="s">
        <v>52323</v>
      </c>
      <c r="I7812" s="2" t="s">
        <v>52324</v>
      </c>
      <c r="J7812" s="3" t="s">
        <v>52325</v>
      </c>
      <c r="K7812" s="4">
        <v>44141</v>
      </c>
      <c r="L7812" s="3" t="s">
        <v>52326</v>
      </c>
    </row>
    <row r="7813" spans="1:12" x14ac:dyDescent="0.2">
      <c r="A7813" s="1">
        <v>7812</v>
      </c>
      <c r="B7813" s="2" t="s">
        <v>52327</v>
      </c>
      <c r="C7813" s="2" t="s">
        <v>1136</v>
      </c>
      <c r="D7813" s="2" t="s">
        <v>10706</v>
      </c>
      <c r="E7813" s="2" t="s">
        <v>52328</v>
      </c>
      <c r="F7813" s="2" t="s">
        <v>22616</v>
      </c>
      <c r="G7813" s="2" t="s">
        <v>396</v>
      </c>
      <c r="H7813" s="2" t="s">
        <v>52329</v>
      </c>
      <c r="I7813" s="2" t="s">
        <v>52330</v>
      </c>
      <c r="J7813" s="3" t="s">
        <v>52331</v>
      </c>
      <c r="K7813" s="4">
        <v>44551</v>
      </c>
      <c r="L7813" s="3" t="s">
        <v>52332</v>
      </c>
    </row>
    <row r="7814" spans="1:12" x14ac:dyDescent="0.2">
      <c r="A7814" s="1">
        <v>7813</v>
      </c>
      <c r="B7814" s="2" t="s">
        <v>52333</v>
      </c>
      <c r="C7814" s="2" t="s">
        <v>5518</v>
      </c>
      <c r="D7814" s="2" t="s">
        <v>2833</v>
      </c>
      <c r="E7814" s="2" t="s">
        <v>13226</v>
      </c>
      <c r="F7814" s="2" t="s">
        <v>52334</v>
      </c>
      <c r="G7814" s="2" t="s">
        <v>320</v>
      </c>
      <c r="H7814" s="2" t="s">
        <v>52335</v>
      </c>
      <c r="I7814" s="2" t="s">
        <v>52336</v>
      </c>
      <c r="J7814" s="3" t="s">
        <v>52337</v>
      </c>
      <c r="K7814" s="4">
        <v>44552</v>
      </c>
      <c r="L7814" s="3" t="s">
        <v>52338</v>
      </c>
    </row>
    <row r="7815" spans="1:12" x14ac:dyDescent="0.2">
      <c r="A7815" s="1">
        <v>7814</v>
      </c>
      <c r="B7815" s="2" t="s">
        <v>52339</v>
      </c>
      <c r="C7815" s="2" t="s">
        <v>2004</v>
      </c>
      <c r="D7815" s="2" t="s">
        <v>2650</v>
      </c>
      <c r="E7815" s="2" t="s">
        <v>52340</v>
      </c>
      <c r="F7815" s="2" t="s">
        <v>52341</v>
      </c>
      <c r="G7815" s="2" t="s">
        <v>1050</v>
      </c>
      <c r="H7815" s="2" t="s">
        <v>52342</v>
      </c>
      <c r="I7815" s="2" t="s">
        <v>52343</v>
      </c>
      <c r="J7815" s="3" t="s">
        <v>52344</v>
      </c>
      <c r="K7815" s="4">
        <v>44011</v>
      </c>
      <c r="L7815" s="3" t="s">
        <v>52345</v>
      </c>
    </row>
    <row r="7816" spans="1:12" x14ac:dyDescent="0.2">
      <c r="A7816" s="1">
        <v>7815</v>
      </c>
      <c r="B7816" s="2" t="s">
        <v>52346</v>
      </c>
      <c r="C7816" s="2" t="s">
        <v>1788</v>
      </c>
      <c r="D7816" s="2" t="s">
        <v>6932</v>
      </c>
      <c r="E7816" s="2" t="s">
        <v>52347</v>
      </c>
      <c r="F7816" s="2" t="s">
        <v>52348</v>
      </c>
      <c r="G7816" s="2" t="s">
        <v>1702</v>
      </c>
      <c r="H7816" s="2" t="s">
        <v>52349</v>
      </c>
      <c r="I7816" s="2" t="s">
        <v>52350</v>
      </c>
      <c r="J7816" s="3" t="s">
        <v>52351</v>
      </c>
      <c r="K7816" s="4">
        <v>44217</v>
      </c>
      <c r="L7816" s="3" t="s">
        <v>52352</v>
      </c>
    </row>
    <row r="7817" spans="1:12" x14ac:dyDescent="0.2">
      <c r="A7817" s="1">
        <v>7816</v>
      </c>
      <c r="B7817" s="2" t="s">
        <v>52353</v>
      </c>
      <c r="C7817" s="2" t="s">
        <v>7144</v>
      </c>
      <c r="D7817" s="2" t="s">
        <v>8012</v>
      </c>
      <c r="E7817" s="2" t="s">
        <v>52354</v>
      </c>
      <c r="F7817" s="2" t="s">
        <v>52355</v>
      </c>
      <c r="G7817" s="2" t="s">
        <v>530</v>
      </c>
      <c r="H7817" s="2" t="s">
        <v>52356</v>
      </c>
      <c r="I7817" s="2" t="s">
        <v>52357</v>
      </c>
      <c r="J7817" s="3" t="s">
        <v>52358</v>
      </c>
      <c r="K7817" s="4">
        <v>44599</v>
      </c>
      <c r="L7817" s="3" t="s">
        <v>52359</v>
      </c>
    </row>
    <row r="7818" spans="1:12" x14ac:dyDescent="0.2">
      <c r="A7818" s="1">
        <v>7817</v>
      </c>
      <c r="B7818" s="2" t="s">
        <v>52360</v>
      </c>
      <c r="C7818" s="2" t="s">
        <v>2132</v>
      </c>
      <c r="D7818" s="2" t="s">
        <v>2996</v>
      </c>
      <c r="E7818" s="2" t="s">
        <v>52361</v>
      </c>
      <c r="F7818" s="2" t="s">
        <v>47739</v>
      </c>
      <c r="G7818" s="2" t="s">
        <v>247</v>
      </c>
      <c r="H7818" s="2" t="s">
        <v>52362</v>
      </c>
      <c r="I7818" s="2" t="s">
        <v>52363</v>
      </c>
      <c r="J7818" s="3" t="s">
        <v>52364</v>
      </c>
      <c r="K7818" s="4">
        <v>43954</v>
      </c>
      <c r="L7818" s="3" t="s">
        <v>21077</v>
      </c>
    </row>
    <row r="7819" spans="1:12" x14ac:dyDescent="0.2">
      <c r="A7819" s="1">
        <v>7818</v>
      </c>
      <c r="B7819" s="2" t="s">
        <v>52365</v>
      </c>
      <c r="C7819" s="2" t="s">
        <v>61</v>
      </c>
      <c r="D7819" s="2" t="s">
        <v>1236</v>
      </c>
      <c r="E7819" s="2" t="s">
        <v>52366</v>
      </c>
      <c r="F7819" s="2" t="s">
        <v>52367</v>
      </c>
      <c r="G7819" s="2" t="s">
        <v>570</v>
      </c>
      <c r="H7819" s="2" t="s">
        <v>52368</v>
      </c>
      <c r="I7819" s="2" t="s">
        <v>52369</v>
      </c>
      <c r="J7819" s="3" t="s">
        <v>52370</v>
      </c>
      <c r="K7819" s="4">
        <v>44080</v>
      </c>
      <c r="L7819" s="3" t="s">
        <v>52371</v>
      </c>
    </row>
    <row r="7820" spans="1:12" x14ac:dyDescent="0.2">
      <c r="A7820" s="1">
        <v>7819</v>
      </c>
      <c r="B7820" s="2" t="s">
        <v>52372</v>
      </c>
      <c r="C7820" s="2" t="s">
        <v>2872</v>
      </c>
      <c r="D7820" s="2" t="s">
        <v>5624</v>
      </c>
      <c r="E7820" s="2" t="s">
        <v>52373</v>
      </c>
      <c r="F7820" s="2" t="s">
        <v>52374</v>
      </c>
      <c r="G7820" s="2" t="s">
        <v>467</v>
      </c>
      <c r="H7820" s="2" t="s">
        <v>52375</v>
      </c>
      <c r="I7820" s="2" t="s">
        <v>52376</v>
      </c>
      <c r="J7820" s="3" t="s">
        <v>52377</v>
      </c>
      <c r="K7820" s="4">
        <v>44475</v>
      </c>
      <c r="L7820" s="3" t="s">
        <v>52378</v>
      </c>
    </row>
    <row r="7821" spans="1:12" x14ac:dyDescent="0.2">
      <c r="A7821" s="1">
        <v>7820</v>
      </c>
      <c r="B7821" s="2" t="s">
        <v>52379</v>
      </c>
      <c r="C7821" s="2" t="s">
        <v>3325</v>
      </c>
      <c r="D7821" s="2" t="s">
        <v>5144</v>
      </c>
      <c r="E7821" s="2" t="s">
        <v>52380</v>
      </c>
      <c r="F7821" s="2" t="s">
        <v>52381</v>
      </c>
      <c r="G7821" s="2" t="s">
        <v>200</v>
      </c>
      <c r="H7821" s="2" t="s">
        <v>52382</v>
      </c>
      <c r="I7821" s="2" t="s">
        <v>52383</v>
      </c>
      <c r="J7821" s="3" t="s">
        <v>52384</v>
      </c>
      <c r="K7821" s="4">
        <v>44206</v>
      </c>
      <c r="L7821" s="3" t="s">
        <v>52385</v>
      </c>
    </row>
    <row r="7822" spans="1:12" x14ac:dyDescent="0.2">
      <c r="A7822" s="1">
        <v>7821</v>
      </c>
      <c r="B7822" s="2" t="s">
        <v>52386</v>
      </c>
      <c r="C7822" s="2" t="s">
        <v>9399</v>
      </c>
      <c r="D7822" s="2" t="s">
        <v>4639</v>
      </c>
      <c r="E7822" s="2" t="s">
        <v>52387</v>
      </c>
      <c r="F7822" s="2" t="s">
        <v>52388</v>
      </c>
      <c r="G7822" s="2" t="s">
        <v>643</v>
      </c>
      <c r="H7822" s="2" t="s">
        <v>52389</v>
      </c>
      <c r="I7822" s="2" t="s">
        <v>52390</v>
      </c>
      <c r="J7822" s="3" t="s">
        <v>52391</v>
      </c>
      <c r="K7822" s="4">
        <v>44600</v>
      </c>
      <c r="L7822" s="3" t="s">
        <v>36537</v>
      </c>
    </row>
    <row r="7823" spans="1:12" x14ac:dyDescent="0.2">
      <c r="A7823" s="1">
        <v>7822</v>
      </c>
      <c r="B7823" s="2" t="s">
        <v>52392</v>
      </c>
      <c r="C7823" s="2" t="s">
        <v>1807</v>
      </c>
      <c r="D7823" s="2" t="s">
        <v>10586</v>
      </c>
      <c r="E7823" s="2" t="s">
        <v>16292</v>
      </c>
      <c r="F7823" s="2" t="s">
        <v>36270</v>
      </c>
      <c r="G7823" s="2" t="s">
        <v>938</v>
      </c>
      <c r="H7823" s="2">
        <v>6664906401</v>
      </c>
      <c r="I7823" s="2" t="s">
        <v>52393</v>
      </c>
      <c r="J7823" s="3" t="s">
        <v>52394</v>
      </c>
      <c r="K7823" s="4">
        <v>44210</v>
      </c>
      <c r="L7823" s="3" t="s">
        <v>10621</v>
      </c>
    </row>
    <row r="7824" spans="1:12" x14ac:dyDescent="0.2">
      <c r="A7824" s="1">
        <v>7823</v>
      </c>
      <c r="B7824" s="2" t="s">
        <v>52395</v>
      </c>
      <c r="C7824" s="2" t="s">
        <v>3530</v>
      </c>
      <c r="D7824" s="2" t="s">
        <v>3709</v>
      </c>
      <c r="E7824" s="2" t="s">
        <v>52396</v>
      </c>
      <c r="F7824" s="2" t="s">
        <v>52397</v>
      </c>
      <c r="G7824" s="2" t="s">
        <v>1282</v>
      </c>
      <c r="H7824" s="2" t="s">
        <v>52398</v>
      </c>
      <c r="I7824" s="2">
        <v>2938767088</v>
      </c>
      <c r="J7824" s="3" t="s">
        <v>52399</v>
      </c>
      <c r="K7824" s="4">
        <v>44234</v>
      </c>
      <c r="L7824" s="3" t="s">
        <v>52400</v>
      </c>
    </row>
    <row r="7825" spans="1:12" x14ac:dyDescent="0.2">
      <c r="A7825" s="1">
        <v>7824</v>
      </c>
      <c r="B7825" s="2" t="s">
        <v>52401</v>
      </c>
      <c r="C7825" s="2" t="s">
        <v>812</v>
      </c>
      <c r="D7825" s="2" t="s">
        <v>10989</v>
      </c>
      <c r="E7825" s="2" t="s">
        <v>52402</v>
      </c>
      <c r="F7825" s="2" t="s">
        <v>52403</v>
      </c>
      <c r="G7825" s="2" t="s">
        <v>1068</v>
      </c>
      <c r="H7825" s="2">
        <v>6054150247</v>
      </c>
      <c r="I7825" s="2" t="s">
        <v>52404</v>
      </c>
      <c r="J7825" s="3" t="s">
        <v>52405</v>
      </c>
      <c r="K7825" s="4">
        <v>44313</v>
      </c>
      <c r="L7825" s="3" t="s">
        <v>52406</v>
      </c>
    </row>
    <row r="7826" spans="1:12" x14ac:dyDescent="0.2">
      <c r="A7826" s="1">
        <v>7825</v>
      </c>
      <c r="B7826" s="2" t="s">
        <v>52407</v>
      </c>
      <c r="C7826" s="2" t="s">
        <v>6455</v>
      </c>
      <c r="D7826" s="2" t="s">
        <v>1962</v>
      </c>
      <c r="E7826" s="2" t="s">
        <v>52408</v>
      </c>
      <c r="F7826" s="2" t="s">
        <v>52409</v>
      </c>
      <c r="G7826" s="2" t="s">
        <v>283</v>
      </c>
      <c r="H7826" s="2" t="s">
        <v>52410</v>
      </c>
      <c r="I7826" s="2" t="s">
        <v>52411</v>
      </c>
      <c r="J7826" s="3" t="s">
        <v>52412</v>
      </c>
      <c r="K7826" s="4">
        <v>44310</v>
      </c>
      <c r="L7826" s="3" t="s">
        <v>52413</v>
      </c>
    </row>
    <row r="7827" spans="1:12" x14ac:dyDescent="0.2">
      <c r="A7827" s="1">
        <v>7826</v>
      </c>
      <c r="B7827" s="2" t="s">
        <v>52414</v>
      </c>
      <c r="C7827" s="2" t="s">
        <v>10084</v>
      </c>
      <c r="D7827" s="2" t="s">
        <v>4359</v>
      </c>
      <c r="E7827" s="2" t="s">
        <v>52415</v>
      </c>
      <c r="F7827" s="2" t="s">
        <v>52416</v>
      </c>
      <c r="G7827" s="2" t="s">
        <v>1326</v>
      </c>
      <c r="H7827" s="2" t="s">
        <v>52417</v>
      </c>
      <c r="I7827" s="2" t="s">
        <v>52418</v>
      </c>
      <c r="J7827" s="3" t="s">
        <v>52419</v>
      </c>
      <c r="K7827" s="4">
        <v>44427</v>
      </c>
      <c r="L7827" s="3" t="s">
        <v>52420</v>
      </c>
    </row>
    <row r="7828" spans="1:12" x14ac:dyDescent="0.2">
      <c r="A7828" s="1">
        <v>7827</v>
      </c>
      <c r="B7828" s="2" t="s">
        <v>52421</v>
      </c>
      <c r="C7828" s="2" t="s">
        <v>631</v>
      </c>
      <c r="D7828" s="2" t="s">
        <v>1262</v>
      </c>
      <c r="E7828" s="2" t="s">
        <v>52422</v>
      </c>
      <c r="F7828" s="2" t="s">
        <v>52423</v>
      </c>
      <c r="G7828" s="2" t="s">
        <v>5328</v>
      </c>
      <c r="H7828" s="2" t="s">
        <v>52424</v>
      </c>
      <c r="I7828" s="2" t="s">
        <v>52425</v>
      </c>
      <c r="J7828" s="3" t="s">
        <v>52426</v>
      </c>
      <c r="K7828" s="4">
        <v>44419</v>
      </c>
      <c r="L7828" s="3" t="s">
        <v>52427</v>
      </c>
    </row>
    <row r="7829" spans="1:12" x14ac:dyDescent="0.2">
      <c r="A7829" s="1">
        <v>7828</v>
      </c>
      <c r="B7829" s="2" t="s">
        <v>52428</v>
      </c>
      <c r="C7829" s="2" t="s">
        <v>1209</v>
      </c>
      <c r="D7829" s="2" t="s">
        <v>9434</v>
      </c>
      <c r="E7829" s="2" t="s">
        <v>52429</v>
      </c>
      <c r="F7829" s="2" t="s">
        <v>52430</v>
      </c>
      <c r="G7829" s="2" t="s">
        <v>6640</v>
      </c>
      <c r="H7829" s="2" t="s">
        <v>52431</v>
      </c>
      <c r="I7829" s="2" t="s">
        <v>52432</v>
      </c>
      <c r="J7829" s="3" t="s">
        <v>52433</v>
      </c>
      <c r="K7829" s="4">
        <v>44160</v>
      </c>
      <c r="L7829" s="3" t="s">
        <v>52434</v>
      </c>
    </row>
    <row r="7830" spans="1:12" x14ac:dyDescent="0.2">
      <c r="A7830" s="1">
        <v>7829</v>
      </c>
      <c r="B7830" s="2" t="s">
        <v>52435</v>
      </c>
      <c r="C7830" s="2" t="s">
        <v>6223</v>
      </c>
      <c r="D7830" s="2" t="s">
        <v>4039</v>
      </c>
      <c r="E7830" s="2" t="s">
        <v>52436</v>
      </c>
      <c r="F7830" s="2" t="s">
        <v>42189</v>
      </c>
      <c r="G7830" s="2" t="s">
        <v>2182</v>
      </c>
      <c r="H7830" s="2" t="s">
        <v>52437</v>
      </c>
      <c r="I7830" s="2" t="s">
        <v>52438</v>
      </c>
      <c r="J7830" s="3" t="s">
        <v>52439</v>
      </c>
      <c r="K7830" s="4">
        <v>44620</v>
      </c>
      <c r="L7830" s="3" t="s">
        <v>52440</v>
      </c>
    </row>
    <row r="7831" spans="1:12" x14ac:dyDescent="0.2">
      <c r="A7831" s="1">
        <v>7830</v>
      </c>
      <c r="B7831" s="2" t="s">
        <v>52441</v>
      </c>
      <c r="C7831" s="2" t="s">
        <v>2178</v>
      </c>
      <c r="D7831" s="2" t="s">
        <v>2476</v>
      </c>
      <c r="E7831" s="2" t="s">
        <v>52442</v>
      </c>
      <c r="F7831" s="2" t="s">
        <v>52443</v>
      </c>
      <c r="G7831" s="2" t="s">
        <v>1429</v>
      </c>
      <c r="H7831" s="2" t="s">
        <v>52444</v>
      </c>
      <c r="I7831" s="2" t="s">
        <v>52445</v>
      </c>
      <c r="J7831" s="3" t="s">
        <v>52446</v>
      </c>
      <c r="K7831" s="4">
        <v>44265</v>
      </c>
      <c r="L7831" s="3" t="s">
        <v>4366</v>
      </c>
    </row>
    <row r="7832" spans="1:12" x14ac:dyDescent="0.2">
      <c r="A7832" s="1">
        <v>7831</v>
      </c>
      <c r="B7832" s="2" t="s">
        <v>52447</v>
      </c>
      <c r="C7832" s="2" t="s">
        <v>2383</v>
      </c>
      <c r="D7832" s="2" t="s">
        <v>1615</v>
      </c>
      <c r="E7832" s="2" t="s">
        <v>52448</v>
      </c>
      <c r="F7832" s="2" t="s">
        <v>52449</v>
      </c>
      <c r="G7832" s="2" t="s">
        <v>82</v>
      </c>
      <c r="H7832" s="2">
        <v>7985164709</v>
      </c>
      <c r="I7832" s="2" t="s">
        <v>52450</v>
      </c>
      <c r="J7832" s="3" t="s">
        <v>52451</v>
      </c>
      <c r="K7832" s="4">
        <v>44047</v>
      </c>
      <c r="L7832" s="3" t="s">
        <v>52452</v>
      </c>
    </row>
    <row r="7833" spans="1:12" x14ac:dyDescent="0.2">
      <c r="A7833" s="1">
        <v>7832</v>
      </c>
      <c r="B7833" s="2" t="s">
        <v>52453</v>
      </c>
      <c r="C7833" s="2" t="s">
        <v>1442</v>
      </c>
      <c r="D7833" s="2" t="s">
        <v>167</v>
      </c>
      <c r="E7833" s="2" t="s">
        <v>52454</v>
      </c>
      <c r="F7833" s="2" t="s">
        <v>32059</v>
      </c>
      <c r="G7833" s="2" t="s">
        <v>190</v>
      </c>
      <c r="H7833" s="2" t="s">
        <v>52455</v>
      </c>
      <c r="I7833" s="2">
        <v>7762684396</v>
      </c>
      <c r="J7833" s="3" t="s">
        <v>52456</v>
      </c>
      <c r="K7833" s="4">
        <v>44474</v>
      </c>
      <c r="L7833" s="3" t="s">
        <v>52457</v>
      </c>
    </row>
    <row r="7834" spans="1:12" x14ac:dyDescent="0.2">
      <c r="A7834" s="1">
        <v>7833</v>
      </c>
      <c r="B7834" s="2" t="s">
        <v>52458</v>
      </c>
      <c r="C7834" s="2" t="s">
        <v>1261</v>
      </c>
      <c r="D7834" s="2" t="s">
        <v>24</v>
      </c>
      <c r="E7834" s="2" t="s">
        <v>52459</v>
      </c>
      <c r="F7834" s="2" t="s">
        <v>52460</v>
      </c>
      <c r="G7834" s="2" t="s">
        <v>162</v>
      </c>
      <c r="H7834" s="2" t="s">
        <v>52461</v>
      </c>
      <c r="I7834" s="2">
        <v>7469253049</v>
      </c>
      <c r="J7834" s="3" t="s">
        <v>52462</v>
      </c>
      <c r="K7834" s="4">
        <v>43884</v>
      </c>
      <c r="L7834" s="3" t="s">
        <v>52463</v>
      </c>
    </row>
    <row r="7835" spans="1:12" x14ac:dyDescent="0.2">
      <c r="A7835" s="1">
        <v>7834</v>
      </c>
      <c r="B7835" s="2" t="s">
        <v>52464</v>
      </c>
      <c r="C7835" s="2" t="s">
        <v>3885</v>
      </c>
      <c r="D7835" s="2" t="s">
        <v>26688</v>
      </c>
      <c r="E7835" s="2" t="s">
        <v>52465</v>
      </c>
      <c r="F7835" s="2" t="s">
        <v>52466</v>
      </c>
      <c r="G7835" s="2" t="s">
        <v>378</v>
      </c>
      <c r="H7835" s="2" t="s">
        <v>52467</v>
      </c>
      <c r="I7835" s="2" t="s">
        <v>52468</v>
      </c>
      <c r="J7835" s="3" t="s">
        <v>52469</v>
      </c>
      <c r="K7835" s="4">
        <v>43863</v>
      </c>
      <c r="L7835" s="3" t="s">
        <v>19549</v>
      </c>
    </row>
    <row r="7836" spans="1:12" x14ac:dyDescent="0.2">
      <c r="A7836" s="1">
        <v>7835</v>
      </c>
      <c r="B7836" s="2" t="s">
        <v>52470</v>
      </c>
      <c r="C7836" s="2" t="s">
        <v>11279</v>
      </c>
      <c r="D7836" s="2" t="s">
        <v>3166</v>
      </c>
      <c r="E7836" s="2" t="s">
        <v>52471</v>
      </c>
      <c r="F7836" s="2" t="s">
        <v>52472</v>
      </c>
      <c r="G7836" s="2" t="s">
        <v>4116</v>
      </c>
      <c r="H7836" s="2">
        <v>7963103118</v>
      </c>
      <c r="I7836" s="2">
        <f>1-686-320-4232</f>
        <v>-5237</v>
      </c>
      <c r="J7836" s="3" t="s">
        <v>52473</v>
      </c>
      <c r="K7836" s="4">
        <v>44388</v>
      </c>
      <c r="L7836" s="3" t="s">
        <v>52474</v>
      </c>
    </row>
    <row r="7837" spans="1:12" x14ac:dyDescent="0.2">
      <c r="A7837" s="1">
        <v>7836</v>
      </c>
      <c r="B7837" s="2" t="s">
        <v>52475</v>
      </c>
      <c r="C7837" s="2" t="s">
        <v>5996</v>
      </c>
      <c r="D7837" s="2" t="s">
        <v>954</v>
      </c>
      <c r="E7837" s="2" t="s">
        <v>16780</v>
      </c>
      <c r="F7837" s="2" t="s">
        <v>52476</v>
      </c>
      <c r="G7837" s="2" t="s">
        <v>6640</v>
      </c>
      <c r="H7837" s="2" t="s">
        <v>52477</v>
      </c>
      <c r="I7837" s="2" t="s">
        <v>52478</v>
      </c>
      <c r="J7837" s="3" t="s">
        <v>52479</v>
      </c>
      <c r="K7837" s="4">
        <v>44167</v>
      </c>
      <c r="L7837" s="3" t="s">
        <v>17883</v>
      </c>
    </row>
    <row r="7838" spans="1:12" x14ac:dyDescent="0.2">
      <c r="A7838" s="1">
        <v>7837</v>
      </c>
      <c r="B7838" s="2" t="s">
        <v>52480</v>
      </c>
      <c r="C7838" s="2" t="s">
        <v>11616</v>
      </c>
      <c r="D7838" s="2" t="s">
        <v>4360</v>
      </c>
      <c r="E7838" s="2" t="s">
        <v>30398</v>
      </c>
      <c r="F7838" s="2" t="s">
        <v>52481</v>
      </c>
      <c r="G7838" s="2" t="s">
        <v>311</v>
      </c>
      <c r="H7838" s="2" t="s">
        <v>52482</v>
      </c>
      <c r="I7838" s="2" t="s">
        <v>52483</v>
      </c>
      <c r="J7838" s="3" t="s">
        <v>52484</v>
      </c>
      <c r="K7838" s="4">
        <v>44491</v>
      </c>
      <c r="L7838" s="3" t="s">
        <v>52485</v>
      </c>
    </row>
    <row r="7839" spans="1:12" x14ac:dyDescent="0.2">
      <c r="A7839" s="1">
        <v>7838</v>
      </c>
      <c r="B7839" s="2" t="s">
        <v>52486</v>
      </c>
      <c r="C7839" s="2" t="s">
        <v>4368</v>
      </c>
      <c r="D7839" s="2" t="s">
        <v>3384</v>
      </c>
      <c r="E7839" s="2" t="s">
        <v>52487</v>
      </c>
      <c r="F7839" s="2" t="s">
        <v>52488</v>
      </c>
      <c r="G7839" s="2" t="s">
        <v>3271</v>
      </c>
      <c r="H7839" s="2" t="s">
        <v>52489</v>
      </c>
      <c r="I7839" s="2" t="s">
        <v>52490</v>
      </c>
      <c r="J7839" s="3" t="s">
        <v>52491</v>
      </c>
      <c r="K7839" s="4">
        <v>44307</v>
      </c>
      <c r="L7839" s="3" t="s">
        <v>52492</v>
      </c>
    </row>
    <row r="7840" spans="1:12" x14ac:dyDescent="0.2">
      <c r="A7840" s="1">
        <v>7839</v>
      </c>
      <c r="B7840" s="2" t="s">
        <v>52493</v>
      </c>
      <c r="C7840" s="2" t="s">
        <v>536</v>
      </c>
      <c r="D7840" s="2" t="s">
        <v>37105</v>
      </c>
      <c r="E7840" s="2" t="s">
        <v>52494</v>
      </c>
      <c r="F7840" s="2" t="s">
        <v>52495</v>
      </c>
      <c r="G7840" s="2" t="s">
        <v>938</v>
      </c>
      <c r="H7840" s="2" t="s">
        <v>52496</v>
      </c>
      <c r="I7840" s="2" t="s">
        <v>52497</v>
      </c>
      <c r="J7840" s="3" t="s">
        <v>52498</v>
      </c>
      <c r="K7840" s="4">
        <v>44429</v>
      </c>
      <c r="L7840" s="3" t="s">
        <v>52499</v>
      </c>
    </row>
    <row r="7841" spans="1:12" x14ac:dyDescent="0.2">
      <c r="A7841" s="1">
        <v>7840</v>
      </c>
      <c r="B7841" s="2" t="s">
        <v>52500</v>
      </c>
      <c r="C7841" s="2" t="s">
        <v>158</v>
      </c>
      <c r="D7841" s="2" t="s">
        <v>1572</v>
      </c>
      <c r="E7841" s="2" t="s">
        <v>52501</v>
      </c>
      <c r="F7841" s="2" t="s">
        <v>52502</v>
      </c>
      <c r="G7841" s="2" t="s">
        <v>864</v>
      </c>
      <c r="H7841" s="2" t="s">
        <v>52503</v>
      </c>
      <c r="I7841" s="2" t="s">
        <v>52504</v>
      </c>
      <c r="J7841" s="3" t="s">
        <v>52505</v>
      </c>
      <c r="K7841" s="4">
        <v>44500</v>
      </c>
      <c r="L7841" s="3" t="s">
        <v>35881</v>
      </c>
    </row>
    <row r="7842" spans="1:12" x14ac:dyDescent="0.2">
      <c r="A7842" s="1">
        <v>7841</v>
      </c>
      <c r="B7842" s="2" t="s">
        <v>52506</v>
      </c>
      <c r="C7842" s="2" t="s">
        <v>5152</v>
      </c>
      <c r="D7842" s="2" t="s">
        <v>308</v>
      </c>
      <c r="E7842" s="2" t="s">
        <v>52507</v>
      </c>
      <c r="F7842" s="2" t="s">
        <v>52508</v>
      </c>
      <c r="G7842" s="2" t="s">
        <v>3623</v>
      </c>
      <c r="H7842" s="2" t="s">
        <v>52509</v>
      </c>
      <c r="I7842" s="2">
        <v>8351542718</v>
      </c>
      <c r="J7842" s="3" t="s">
        <v>52510</v>
      </c>
      <c r="K7842" s="4">
        <v>44301</v>
      </c>
      <c r="L7842" s="3" t="s">
        <v>24174</v>
      </c>
    </row>
    <row r="7843" spans="1:12" x14ac:dyDescent="0.2">
      <c r="A7843" s="1">
        <v>7842</v>
      </c>
      <c r="B7843" s="2" t="s">
        <v>52511</v>
      </c>
      <c r="C7843" s="2" t="s">
        <v>416</v>
      </c>
      <c r="D7843" s="2" t="s">
        <v>1110</v>
      </c>
      <c r="E7843" s="2" t="s">
        <v>52512</v>
      </c>
      <c r="F7843" s="2" t="s">
        <v>52513</v>
      </c>
      <c r="G7843" s="2" t="s">
        <v>1665</v>
      </c>
      <c r="H7843" s="2" t="s">
        <v>52514</v>
      </c>
      <c r="I7843" s="2" t="s">
        <v>52515</v>
      </c>
      <c r="J7843" s="3" t="s">
        <v>52516</v>
      </c>
      <c r="K7843" s="4">
        <v>44013</v>
      </c>
      <c r="L7843" s="3" t="s">
        <v>1805</v>
      </c>
    </row>
    <row r="7844" spans="1:12" x14ac:dyDescent="0.2">
      <c r="A7844" s="1">
        <v>7843</v>
      </c>
      <c r="B7844" s="2" t="s">
        <v>52517</v>
      </c>
      <c r="C7844" s="2" t="s">
        <v>27746</v>
      </c>
      <c r="D7844" s="2" t="s">
        <v>11688</v>
      </c>
      <c r="E7844" s="2" t="s">
        <v>52518</v>
      </c>
      <c r="F7844" s="2" t="s">
        <v>52519</v>
      </c>
      <c r="G7844" s="2" t="s">
        <v>1864</v>
      </c>
      <c r="H7844" s="2" t="s">
        <v>52520</v>
      </c>
      <c r="I7844" s="2" t="s">
        <v>52521</v>
      </c>
      <c r="J7844" s="3" t="s">
        <v>52522</v>
      </c>
      <c r="K7844" s="4">
        <v>44201</v>
      </c>
      <c r="L7844" s="3" t="s">
        <v>52523</v>
      </c>
    </row>
    <row r="7845" spans="1:12" x14ac:dyDescent="0.2">
      <c r="A7845" s="1">
        <v>7844</v>
      </c>
      <c r="B7845" s="2" t="s">
        <v>52524</v>
      </c>
      <c r="C7845" s="2" t="s">
        <v>1369</v>
      </c>
      <c r="D7845" s="2" t="s">
        <v>1378</v>
      </c>
      <c r="E7845" s="2" t="s">
        <v>52525</v>
      </c>
      <c r="F7845" s="2" t="s">
        <v>11533</v>
      </c>
      <c r="G7845" s="2" t="s">
        <v>1712</v>
      </c>
      <c r="H7845" s="2" t="s">
        <v>52526</v>
      </c>
      <c r="I7845" s="2" t="s">
        <v>52527</v>
      </c>
      <c r="J7845" s="3" t="s">
        <v>52528</v>
      </c>
      <c r="K7845" s="4">
        <v>44140</v>
      </c>
      <c r="L7845" s="3" t="s">
        <v>1259</v>
      </c>
    </row>
    <row r="7846" spans="1:12" x14ac:dyDescent="0.2">
      <c r="A7846" s="1">
        <v>7845</v>
      </c>
      <c r="B7846" s="2" t="s">
        <v>52529</v>
      </c>
      <c r="C7846" s="2" t="s">
        <v>507</v>
      </c>
      <c r="D7846" s="2" t="s">
        <v>9681</v>
      </c>
      <c r="E7846" s="2" t="s">
        <v>52530</v>
      </c>
      <c r="F7846" s="2" t="s">
        <v>52531</v>
      </c>
      <c r="G7846" s="2" t="s">
        <v>3729</v>
      </c>
      <c r="H7846" s="2" t="s">
        <v>52532</v>
      </c>
      <c r="I7846" s="2" t="s">
        <v>52533</v>
      </c>
      <c r="J7846" s="3" t="s">
        <v>52534</v>
      </c>
      <c r="K7846" s="4">
        <v>44105</v>
      </c>
      <c r="L7846" s="3" t="s">
        <v>52535</v>
      </c>
    </row>
    <row r="7847" spans="1:12" x14ac:dyDescent="0.2">
      <c r="A7847" s="1">
        <v>7846</v>
      </c>
      <c r="B7847" s="2" t="s">
        <v>52536</v>
      </c>
      <c r="C7847" s="2" t="s">
        <v>2067</v>
      </c>
      <c r="D7847" s="2" t="s">
        <v>3981</v>
      </c>
      <c r="E7847" s="2" t="s">
        <v>52537</v>
      </c>
      <c r="F7847" s="2" t="s">
        <v>52538</v>
      </c>
      <c r="G7847" s="2" t="s">
        <v>467</v>
      </c>
      <c r="H7847" s="2" t="s">
        <v>52539</v>
      </c>
      <c r="I7847" s="2" t="s">
        <v>52540</v>
      </c>
      <c r="J7847" s="3" t="s">
        <v>52541</v>
      </c>
      <c r="K7847" s="4">
        <v>44635</v>
      </c>
      <c r="L7847" s="3" t="s">
        <v>52542</v>
      </c>
    </row>
    <row r="7848" spans="1:12" x14ac:dyDescent="0.2">
      <c r="A7848" s="1">
        <v>7847</v>
      </c>
      <c r="B7848" s="2" t="s">
        <v>52543</v>
      </c>
      <c r="C7848" s="2" t="s">
        <v>13218</v>
      </c>
      <c r="D7848" s="2" t="s">
        <v>8029</v>
      </c>
      <c r="E7848" s="2" t="s">
        <v>52544</v>
      </c>
      <c r="F7848" s="2" t="s">
        <v>52545</v>
      </c>
      <c r="G7848" s="2" t="s">
        <v>1389</v>
      </c>
      <c r="H7848" s="2" t="s">
        <v>52546</v>
      </c>
      <c r="I7848" s="2" t="s">
        <v>52547</v>
      </c>
      <c r="J7848" s="3" t="s">
        <v>52548</v>
      </c>
      <c r="K7848" s="4">
        <v>44248</v>
      </c>
      <c r="L7848" s="3" t="s">
        <v>52549</v>
      </c>
    </row>
    <row r="7849" spans="1:12" x14ac:dyDescent="0.2">
      <c r="A7849" s="1">
        <v>7848</v>
      </c>
      <c r="B7849" s="2" t="s">
        <v>52550</v>
      </c>
      <c r="C7849" s="2" t="s">
        <v>10698</v>
      </c>
      <c r="D7849" s="2" t="s">
        <v>9041</v>
      </c>
      <c r="E7849" s="2" t="s">
        <v>52551</v>
      </c>
      <c r="F7849" s="2" t="s">
        <v>52552</v>
      </c>
      <c r="G7849" s="2" t="s">
        <v>4545</v>
      </c>
      <c r="H7849" s="2" t="s">
        <v>52553</v>
      </c>
      <c r="I7849" s="2" t="s">
        <v>52554</v>
      </c>
      <c r="J7849" s="3" t="s">
        <v>52555</v>
      </c>
      <c r="K7849" s="4">
        <v>44549</v>
      </c>
      <c r="L7849" s="3" t="s">
        <v>52556</v>
      </c>
    </row>
    <row r="7850" spans="1:12" x14ac:dyDescent="0.2">
      <c r="A7850" s="1">
        <v>7849</v>
      </c>
      <c r="B7850" s="5" t="s">
        <v>52557</v>
      </c>
      <c r="C7850" s="2" t="s">
        <v>2521</v>
      </c>
      <c r="D7850" s="2" t="s">
        <v>4671</v>
      </c>
      <c r="E7850" s="2" t="s">
        <v>29687</v>
      </c>
      <c r="F7850" s="2" t="s">
        <v>52558</v>
      </c>
      <c r="G7850" s="2" t="s">
        <v>5917</v>
      </c>
      <c r="H7850" s="2">
        <v>1363667477</v>
      </c>
      <c r="I7850" s="2" t="s">
        <v>52559</v>
      </c>
      <c r="J7850" s="3" t="s">
        <v>52560</v>
      </c>
      <c r="K7850" s="4">
        <v>44243</v>
      </c>
      <c r="L7850" s="3" t="s">
        <v>52561</v>
      </c>
    </row>
    <row r="7851" spans="1:12" x14ac:dyDescent="0.2">
      <c r="A7851" s="1">
        <v>7850</v>
      </c>
      <c r="B7851" s="2" t="s">
        <v>52562</v>
      </c>
      <c r="C7851" s="2" t="s">
        <v>11309</v>
      </c>
      <c r="D7851" s="2" t="s">
        <v>11111</v>
      </c>
      <c r="E7851" s="2" t="s">
        <v>52563</v>
      </c>
      <c r="F7851" s="2" t="s">
        <v>52564</v>
      </c>
      <c r="G7851" s="2" t="s">
        <v>1765</v>
      </c>
      <c r="H7851" s="2" t="s">
        <v>52565</v>
      </c>
      <c r="I7851" s="2" t="s">
        <v>52566</v>
      </c>
      <c r="J7851" s="3" t="s">
        <v>52567</v>
      </c>
      <c r="K7851" s="4">
        <v>44025</v>
      </c>
      <c r="L7851" s="3" t="s">
        <v>52568</v>
      </c>
    </row>
    <row r="7852" spans="1:12" x14ac:dyDescent="0.2">
      <c r="A7852" s="1">
        <v>7851</v>
      </c>
      <c r="B7852" s="2" t="s">
        <v>52569</v>
      </c>
      <c r="C7852" s="2" t="s">
        <v>11279</v>
      </c>
      <c r="D7852" s="2" t="s">
        <v>4763</v>
      </c>
      <c r="E7852" s="2" t="s">
        <v>37292</v>
      </c>
      <c r="F7852" s="2" t="s">
        <v>52570</v>
      </c>
      <c r="G7852" s="2" t="s">
        <v>1618</v>
      </c>
      <c r="H7852" s="2">
        <f>1-111-717-4729</f>
        <v>-5556</v>
      </c>
      <c r="I7852" s="2" t="s">
        <v>52571</v>
      </c>
      <c r="J7852" s="3" t="s">
        <v>52572</v>
      </c>
      <c r="K7852" s="4">
        <v>44443</v>
      </c>
      <c r="L7852" s="3" t="s">
        <v>52573</v>
      </c>
    </row>
    <row r="7853" spans="1:12" x14ac:dyDescent="0.2">
      <c r="A7853" s="1">
        <v>7852</v>
      </c>
      <c r="B7853" s="2" t="s">
        <v>52574</v>
      </c>
      <c r="C7853" s="2" t="s">
        <v>15577</v>
      </c>
      <c r="D7853" s="2" t="s">
        <v>18031</v>
      </c>
      <c r="E7853" s="2" t="s">
        <v>52575</v>
      </c>
      <c r="F7853" s="2" t="s">
        <v>52576</v>
      </c>
      <c r="G7853" s="2" t="s">
        <v>854</v>
      </c>
      <c r="H7853" s="2" t="s">
        <v>52577</v>
      </c>
      <c r="I7853" s="2" t="s">
        <v>52578</v>
      </c>
      <c r="J7853" s="3" t="s">
        <v>52579</v>
      </c>
      <c r="K7853" s="4">
        <v>43942</v>
      </c>
      <c r="L7853" s="3" t="s">
        <v>52580</v>
      </c>
    </row>
    <row r="7854" spans="1:12" x14ac:dyDescent="0.2">
      <c r="A7854" s="1">
        <v>7853</v>
      </c>
      <c r="B7854" s="2" t="s">
        <v>52581</v>
      </c>
      <c r="C7854" s="2" t="s">
        <v>2313</v>
      </c>
      <c r="D7854" s="2" t="s">
        <v>3260</v>
      </c>
      <c r="E7854" s="2" t="s">
        <v>52582</v>
      </c>
      <c r="F7854" s="2" t="s">
        <v>19394</v>
      </c>
      <c r="G7854" s="2" t="s">
        <v>143</v>
      </c>
      <c r="H7854" s="2" t="s">
        <v>52583</v>
      </c>
      <c r="I7854" s="2" t="s">
        <v>52584</v>
      </c>
      <c r="J7854" s="3" t="s">
        <v>52585</v>
      </c>
      <c r="K7854" s="4">
        <v>44230</v>
      </c>
      <c r="L7854" s="3" t="s">
        <v>40322</v>
      </c>
    </row>
    <row r="7855" spans="1:12" x14ac:dyDescent="0.2">
      <c r="A7855" s="1">
        <v>7854</v>
      </c>
      <c r="B7855" s="2" t="s">
        <v>52586</v>
      </c>
      <c r="C7855" s="2" t="s">
        <v>1495</v>
      </c>
      <c r="D7855" s="2" t="s">
        <v>11887</v>
      </c>
      <c r="E7855" s="2" t="s">
        <v>52587</v>
      </c>
      <c r="F7855" s="2" t="s">
        <v>52588</v>
      </c>
      <c r="G7855" s="2" t="s">
        <v>986</v>
      </c>
      <c r="H7855" s="2" t="s">
        <v>52589</v>
      </c>
      <c r="I7855" s="2" t="s">
        <v>52590</v>
      </c>
      <c r="J7855" s="3" t="s">
        <v>52591</v>
      </c>
      <c r="K7855" s="4">
        <v>44078</v>
      </c>
      <c r="L7855" s="3" t="s">
        <v>52592</v>
      </c>
    </row>
    <row r="7856" spans="1:12" x14ac:dyDescent="0.2">
      <c r="A7856" s="1">
        <v>7855</v>
      </c>
      <c r="B7856" s="2" t="s">
        <v>52593</v>
      </c>
      <c r="C7856" s="2" t="s">
        <v>14503</v>
      </c>
      <c r="D7856" s="2" t="s">
        <v>4209</v>
      </c>
      <c r="E7856" s="2" t="s">
        <v>52594</v>
      </c>
      <c r="F7856" s="2" t="s">
        <v>52595</v>
      </c>
      <c r="G7856" s="2" t="s">
        <v>419</v>
      </c>
      <c r="H7856" s="2" t="s">
        <v>52596</v>
      </c>
      <c r="I7856" s="2" t="s">
        <v>52597</v>
      </c>
      <c r="J7856" s="3" t="s">
        <v>52598</v>
      </c>
      <c r="K7856" s="4">
        <v>43964</v>
      </c>
      <c r="L7856" s="3" t="s">
        <v>52599</v>
      </c>
    </row>
    <row r="7857" spans="1:12" x14ac:dyDescent="0.2">
      <c r="A7857" s="1">
        <v>7856</v>
      </c>
      <c r="B7857" s="2" t="s">
        <v>52600</v>
      </c>
      <c r="C7857" s="2" t="s">
        <v>2123</v>
      </c>
      <c r="D7857" s="2" t="s">
        <v>4056</v>
      </c>
      <c r="E7857" s="2" t="s">
        <v>52601</v>
      </c>
      <c r="F7857" s="2" t="s">
        <v>52602</v>
      </c>
      <c r="G7857" s="2" t="s">
        <v>350</v>
      </c>
      <c r="H7857" s="2" t="s">
        <v>52603</v>
      </c>
      <c r="I7857" s="2" t="s">
        <v>52604</v>
      </c>
      <c r="J7857" s="3" t="s">
        <v>52605</v>
      </c>
      <c r="K7857" s="4">
        <v>44366</v>
      </c>
      <c r="L7857" s="3" t="s">
        <v>52606</v>
      </c>
    </row>
    <row r="7858" spans="1:12" x14ac:dyDescent="0.2">
      <c r="A7858" s="1">
        <v>7857</v>
      </c>
      <c r="B7858" s="2" t="s">
        <v>52607</v>
      </c>
      <c r="C7858" s="2" t="s">
        <v>8987</v>
      </c>
      <c r="D7858" s="2" t="s">
        <v>4663</v>
      </c>
      <c r="E7858" s="2" t="s">
        <v>52608</v>
      </c>
      <c r="F7858" s="2" t="s">
        <v>52609</v>
      </c>
      <c r="G7858" s="2" t="s">
        <v>17591</v>
      </c>
      <c r="H7858" s="2" t="s">
        <v>52610</v>
      </c>
      <c r="I7858" s="2">
        <v>8602389213</v>
      </c>
      <c r="J7858" s="3" t="s">
        <v>52611</v>
      </c>
      <c r="K7858" s="4">
        <v>44307</v>
      </c>
      <c r="L7858" s="3" t="s">
        <v>52612</v>
      </c>
    </row>
    <row r="7859" spans="1:12" x14ac:dyDescent="0.2">
      <c r="A7859" s="1">
        <v>7858</v>
      </c>
      <c r="B7859" s="2" t="s">
        <v>52613</v>
      </c>
      <c r="C7859" s="2" t="s">
        <v>7474</v>
      </c>
      <c r="D7859" s="2" t="s">
        <v>3492</v>
      </c>
      <c r="E7859" s="2" t="s">
        <v>52614</v>
      </c>
      <c r="F7859" s="2" t="s">
        <v>13144</v>
      </c>
      <c r="G7859" s="2" t="s">
        <v>1801</v>
      </c>
      <c r="H7859" s="2" t="s">
        <v>52615</v>
      </c>
      <c r="I7859" s="2" t="s">
        <v>52616</v>
      </c>
      <c r="J7859" s="3" t="s">
        <v>52617</v>
      </c>
      <c r="K7859" s="4">
        <v>44354</v>
      </c>
      <c r="L7859" s="3" t="s">
        <v>52618</v>
      </c>
    </row>
    <row r="7860" spans="1:12" x14ac:dyDescent="0.2">
      <c r="A7860" s="1">
        <v>7859</v>
      </c>
      <c r="B7860" s="2" t="s">
        <v>52619</v>
      </c>
      <c r="C7860" s="2" t="s">
        <v>3972</v>
      </c>
      <c r="D7860" s="2" t="s">
        <v>27185</v>
      </c>
      <c r="E7860" s="2" t="s">
        <v>5885</v>
      </c>
      <c r="F7860" s="2" t="s">
        <v>52620</v>
      </c>
      <c r="G7860" s="2" t="s">
        <v>98</v>
      </c>
      <c r="H7860" s="2" t="s">
        <v>52621</v>
      </c>
      <c r="I7860" s="2" t="s">
        <v>52622</v>
      </c>
      <c r="J7860" s="3" t="s">
        <v>52623</v>
      </c>
      <c r="K7860" s="4">
        <v>44544</v>
      </c>
      <c r="L7860" s="3" t="s">
        <v>52624</v>
      </c>
    </row>
    <row r="7861" spans="1:12" x14ac:dyDescent="0.2">
      <c r="A7861" s="1">
        <v>7860</v>
      </c>
      <c r="B7861" s="2" t="s">
        <v>52625</v>
      </c>
      <c r="C7861" s="2" t="s">
        <v>2805</v>
      </c>
      <c r="D7861" s="2" t="s">
        <v>44993</v>
      </c>
      <c r="E7861" s="2" t="s">
        <v>52626</v>
      </c>
      <c r="F7861" s="2" t="s">
        <v>52627</v>
      </c>
      <c r="G7861" s="2" t="s">
        <v>5328</v>
      </c>
      <c r="H7861" s="2" t="s">
        <v>52628</v>
      </c>
      <c r="I7861" s="2" t="s">
        <v>52629</v>
      </c>
      <c r="J7861" s="3" t="s">
        <v>52630</v>
      </c>
      <c r="K7861" s="4">
        <v>44023</v>
      </c>
      <c r="L7861" s="3" t="s">
        <v>52631</v>
      </c>
    </row>
    <row r="7862" spans="1:12" x14ac:dyDescent="0.2">
      <c r="A7862" s="1">
        <v>7861</v>
      </c>
      <c r="B7862" s="2" t="s">
        <v>52632</v>
      </c>
      <c r="C7862" s="2" t="s">
        <v>1332</v>
      </c>
      <c r="D7862" s="2" t="s">
        <v>605</v>
      </c>
      <c r="E7862" s="2" t="s">
        <v>52633</v>
      </c>
      <c r="F7862" s="2" t="s">
        <v>52634</v>
      </c>
      <c r="G7862" s="2" t="s">
        <v>7345</v>
      </c>
      <c r="H7862" s="2" t="s">
        <v>52635</v>
      </c>
      <c r="I7862" s="2" t="s">
        <v>52636</v>
      </c>
      <c r="J7862" s="3" t="s">
        <v>52637</v>
      </c>
      <c r="K7862" s="4">
        <v>44496</v>
      </c>
      <c r="L7862" s="3" t="s">
        <v>52638</v>
      </c>
    </row>
    <row r="7863" spans="1:12" x14ac:dyDescent="0.2">
      <c r="A7863" s="1">
        <v>7862</v>
      </c>
      <c r="B7863" s="2" t="s">
        <v>52639</v>
      </c>
      <c r="C7863" s="2" t="s">
        <v>4233</v>
      </c>
      <c r="D7863" s="2" t="s">
        <v>10706</v>
      </c>
      <c r="E7863" s="2" t="s">
        <v>52640</v>
      </c>
      <c r="F7863" s="2" t="s">
        <v>52641</v>
      </c>
      <c r="G7863" s="2" t="s">
        <v>2327</v>
      </c>
      <c r="H7863" s="2" t="s">
        <v>52642</v>
      </c>
      <c r="I7863" s="2" t="s">
        <v>52643</v>
      </c>
      <c r="J7863" s="3" t="s">
        <v>52644</v>
      </c>
      <c r="K7863" s="4">
        <v>44283</v>
      </c>
      <c r="L7863" s="3" t="s">
        <v>23674</v>
      </c>
    </row>
    <row r="7864" spans="1:12" x14ac:dyDescent="0.2">
      <c r="A7864" s="1">
        <v>7863</v>
      </c>
      <c r="B7864" s="2" t="s">
        <v>52645</v>
      </c>
      <c r="C7864" s="2" t="s">
        <v>11309</v>
      </c>
      <c r="D7864" s="2" t="s">
        <v>4422</v>
      </c>
      <c r="E7864" s="2" t="s">
        <v>52646</v>
      </c>
      <c r="F7864" s="2" t="s">
        <v>52647</v>
      </c>
      <c r="G7864" s="2" t="s">
        <v>1479</v>
      </c>
      <c r="H7864" s="2">
        <v>1375840913</v>
      </c>
      <c r="I7864" s="2">
        <v>9875421200</v>
      </c>
      <c r="J7864" s="3" t="s">
        <v>52648</v>
      </c>
      <c r="K7864" s="4">
        <v>44494</v>
      </c>
      <c r="L7864" s="3" t="s">
        <v>52649</v>
      </c>
    </row>
    <row r="7865" spans="1:12" x14ac:dyDescent="0.2">
      <c r="A7865" s="1">
        <v>7864</v>
      </c>
      <c r="B7865" s="2" t="s">
        <v>52650</v>
      </c>
      <c r="C7865" s="2" t="s">
        <v>15856</v>
      </c>
      <c r="D7865" s="2" t="s">
        <v>2494</v>
      </c>
      <c r="E7865" s="2" t="s">
        <v>52651</v>
      </c>
      <c r="F7865" s="2" t="s">
        <v>52652</v>
      </c>
      <c r="G7865" s="2" t="s">
        <v>340</v>
      </c>
      <c r="H7865" s="2" t="s">
        <v>52653</v>
      </c>
      <c r="I7865" s="2" t="s">
        <v>52654</v>
      </c>
      <c r="J7865" s="3" t="s">
        <v>52655</v>
      </c>
      <c r="K7865" s="4">
        <v>43839</v>
      </c>
      <c r="L7865" s="3" t="s">
        <v>52656</v>
      </c>
    </row>
    <row r="7866" spans="1:12" x14ac:dyDescent="0.2">
      <c r="A7866" s="1">
        <v>7865</v>
      </c>
      <c r="B7866" s="2" t="s">
        <v>52657</v>
      </c>
      <c r="C7866" s="2" t="s">
        <v>3245</v>
      </c>
      <c r="D7866" s="2" t="s">
        <v>1109</v>
      </c>
      <c r="E7866" s="2" t="s">
        <v>52658</v>
      </c>
      <c r="F7866" s="2" t="s">
        <v>52659</v>
      </c>
      <c r="G7866" s="2" t="s">
        <v>4345</v>
      </c>
      <c r="H7866" s="2" t="s">
        <v>52660</v>
      </c>
      <c r="I7866" s="2">
        <v>2178370932</v>
      </c>
      <c r="J7866" s="3" t="s">
        <v>52661</v>
      </c>
      <c r="K7866" s="4">
        <v>44487</v>
      </c>
      <c r="L7866" s="3" t="s">
        <v>52662</v>
      </c>
    </row>
    <row r="7867" spans="1:12" x14ac:dyDescent="0.2">
      <c r="A7867" s="1">
        <v>7866</v>
      </c>
      <c r="B7867" s="2" t="s">
        <v>52663</v>
      </c>
      <c r="C7867" s="2" t="s">
        <v>8115</v>
      </c>
      <c r="D7867" s="2" t="s">
        <v>11762</v>
      </c>
      <c r="E7867" s="2" t="s">
        <v>52664</v>
      </c>
      <c r="F7867" s="2" t="s">
        <v>52665</v>
      </c>
      <c r="G7867" s="2" t="s">
        <v>966</v>
      </c>
      <c r="H7867" s="2" t="s">
        <v>52666</v>
      </c>
      <c r="I7867" s="2" t="s">
        <v>52667</v>
      </c>
      <c r="J7867" s="3" t="s">
        <v>52668</v>
      </c>
      <c r="K7867" s="4">
        <v>44132</v>
      </c>
      <c r="L7867" s="3" t="s">
        <v>52669</v>
      </c>
    </row>
    <row r="7868" spans="1:12" x14ac:dyDescent="0.2">
      <c r="A7868" s="1">
        <v>7867</v>
      </c>
      <c r="B7868" s="2" t="s">
        <v>52670</v>
      </c>
      <c r="C7868" s="2" t="s">
        <v>2734</v>
      </c>
      <c r="D7868" s="2" t="s">
        <v>4551</v>
      </c>
      <c r="E7868" s="2" t="s">
        <v>52671</v>
      </c>
      <c r="F7868" s="2" t="s">
        <v>52672</v>
      </c>
      <c r="G7868" s="2" t="s">
        <v>1811</v>
      </c>
      <c r="H7868" s="2" t="s">
        <v>52673</v>
      </c>
      <c r="I7868" s="2" t="s">
        <v>52674</v>
      </c>
      <c r="J7868" s="3" t="s">
        <v>52675</v>
      </c>
      <c r="K7868" s="4">
        <v>44023</v>
      </c>
      <c r="L7868" s="3" t="s">
        <v>52676</v>
      </c>
    </row>
    <row r="7869" spans="1:12" x14ac:dyDescent="0.2">
      <c r="A7869" s="1">
        <v>7868</v>
      </c>
      <c r="B7869" s="2" t="s">
        <v>52677</v>
      </c>
      <c r="C7869" s="2" t="s">
        <v>121</v>
      </c>
      <c r="D7869" s="2" t="s">
        <v>3558</v>
      </c>
      <c r="E7869" s="2" t="s">
        <v>52678</v>
      </c>
      <c r="F7869" s="2" t="s">
        <v>52679</v>
      </c>
      <c r="G7869" s="2" t="s">
        <v>293</v>
      </c>
      <c r="H7869" s="2" t="s">
        <v>52680</v>
      </c>
      <c r="I7869" s="2" t="s">
        <v>52681</v>
      </c>
      <c r="J7869" s="3" t="s">
        <v>52682</v>
      </c>
      <c r="K7869" s="4">
        <v>44226</v>
      </c>
      <c r="L7869" s="3" t="s">
        <v>52683</v>
      </c>
    </row>
    <row r="7870" spans="1:12" x14ac:dyDescent="0.2">
      <c r="A7870" s="1">
        <v>7869</v>
      </c>
      <c r="B7870" s="2" t="s">
        <v>52684</v>
      </c>
      <c r="C7870" s="2" t="s">
        <v>356</v>
      </c>
      <c r="D7870" s="2" t="s">
        <v>2278</v>
      </c>
      <c r="E7870" s="2" t="s">
        <v>52685</v>
      </c>
      <c r="F7870" s="2" t="s">
        <v>52686</v>
      </c>
      <c r="G7870" s="2" t="s">
        <v>3623</v>
      </c>
      <c r="H7870" s="2" t="s">
        <v>52687</v>
      </c>
      <c r="I7870" s="2" t="s">
        <v>52688</v>
      </c>
      <c r="J7870" s="3" t="s">
        <v>52689</v>
      </c>
      <c r="K7870" s="4">
        <v>43921</v>
      </c>
      <c r="L7870" s="3" t="s">
        <v>52690</v>
      </c>
    </row>
    <row r="7871" spans="1:12" x14ac:dyDescent="0.2">
      <c r="A7871" s="1">
        <v>7870</v>
      </c>
      <c r="B7871" s="2" t="s">
        <v>52691</v>
      </c>
      <c r="C7871" s="2" t="s">
        <v>737</v>
      </c>
      <c r="D7871" s="2" t="s">
        <v>1962</v>
      </c>
      <c r="E7871" s="2" t="s">
        <v>12804</v>
      </c>
      <c r="F7871" s="2" t="s">
        <v>52692</v>
      </c>
      <c r="G7871" s="2" t="s">
        <v>3568</v>
      </c>
      <c r="H7871" s="2" t="s">
        <v>52693</v>
      </c>
      <c r="I7871" s="2" t="s">
        <v>52694</v>
      </c>
      <c r="J7871" s="3" t="s">
        <v>52695</v>
      </c>
      <c r="K7871" s="4">
        <v>44475</v>
      </c>
      <c r="L7871" s="3" t="s">
        <v>15650</v>
      </c>
    </row>
    <row r="7872" spans="1:12" x14ac:dyDescent="0.2">
      <c r="A7872" s="1">
        <v>7871</v>
      </c>
      <c r="B7872" s="2" t="s">
        <v>52696</v>
      </c>
      <c r="C7872" s="2" t="s">
        <v>5152</v>
      </c>
      <c r="D7872" s="2" t="s">
        <v>5085</v>
      </c>
      <c r="E7872" s="2" t="s">
        <v>52697</v>
      </c>
      <c r="F7872" s="2" t="s">
        <v>28374</v>
      </c>
      <c r="G7872" s="2" t="s">
        <v>910</v>
      </c>
      <c r="H7872" s="2" t="s">
        <v>52698</v>
      </c>
      <c r="I7872" s="2" t="s">
        <v>52699</v>
      </c>
      <c r="J7872" s="3" t="s">
        <v>52700</v>
      </c>
      <c r="K7872" s="4">
        <v>43994</v>
      </c>
      <c r="L7872" s="3" t="s">
        <v>52701</v>
      </c>
    </row>
    <row r="7873" spans="1:12" x14ac:dyDescent="0.2">
      <c r="A7873" s="1">
        <v>7872</v>
      </c>
      <c r="B7873" s="2" t="s">
        <v>52702</v>
      </c>
      <c r="C7873" s="2" t="s">
        <v>1475</v>
      </c>
      <c r="D7873" s="2" t="s">
        <v>1520</v>
      </c>
      <c r="E7873" s="2" t="s">
        <v>52703</v>
      </c>
      <c r="F7873" s="2" t="s">
        <v>52704</v>
      </c>
      <c r="G7873" s="2" t="s">
        <v>4698</v>
      </c>
      <c r="H7873" s="2" t="s">
        <v>52705</v>
      </c>
      <c r="I7873" s="2" t="s">
        <v>52706</v>
      </c>
      <c r="J7873" s="3" t="s">
        <v>52707</v>
      </c>
      <c r="K7873" s="4">
        <v>44521</v>
      </c>
      <c r="L7873" s="3" t="s">
        <v>52708</v>
      </c>
    </row>
    <row r="7874" spans="1:12" x14ac:dyDescent="0.2">
      <c r="A7874" s="1">
        <v>7873</v>
      </c>
      <c r="B7874" s="2" t="s">
        <v>52709</v>
      </c>
      <c r="C7874" s="2" t="s">
        <v>31797</v>
      </c>
      <c r="D7874" s="2" t="s">
        <v>9548</v>
      </c>
      <c r="E7874" s="2" t="s">
        <v>52710</v>
      </c>
      <c r="F7874" s="2" t="s">
        <v>52711</v>
      </c>
      <c r="G7874" s="2" t="s">
        <v>996</v>
      </c>
      <c r="H7874" s="2" t="s">
        <v>52712</v>
      </c>
      <c r="I7874" s="2" t="s">
        <v>52713</v>
      </c>
      <c r="J7874" s="3" t="s">
        <v>52714</v>
      </c>
      <c r="K7874" s="4">
        <v>43980</v>
      </c>
      <c r="L7874" s="3" t="s">
        <v>52715</v>
      </c>
    </row>
    <row r="7875" spans="1:12" x14ac:dyDescent="0.2">
      <c r="A7875" s="1">
        <v>7874</v>
      </c>
      <c r="B7875" s="2" t="s">
        <v>52716</v>
      </c>
      <c r="C7875" s="2" t="s">
        <v>3743</v>
      </c>
      <c r="D7875" s="2" t="s">
        <v>7415</v>
      </c>
      <c r="E7875" s="2" t="s">
        <v>36439</v>
      </c>
      <c r="F7875" s="2" t="s">
        <v>52717</v>
      </c>
      <c r="G7875" s="2" t="s">
        <v>696</v>
      </c>
      <c r="H7875" s="2" t="s">
        <v>52718</v>
      </c>
      <c r="I7875" s="2" t="s">
        <v>52719</v>
      </c>
      <c r="J7875" s="3" t="s">
        <v>52720</v>
      </c>
      <c r="K7875" s="4">
        <v>44611</v>
      </c>
      <c r="L7875" s="3" t="s">
        <v>10436</v>
      </c>
    </row>
    <row r="7876" spans="1:12" x14ac:dyDescent="0.2">
      <c r="A7876" s="1">
        <v>7875</v>
      </c>
      <c r="B7876" s="2" t="s">
        <v>52721</v>
      </c>
      <c r="C7876" s="2" t="s">
        <v>6340</v>
      </c>
      <c r="D7876" s="2" t="s">
        <v>803</v>
      </c>
      <c r="E7876" s="2" t="s">
        <v>52722</v>
      </c>
      <c r="F7876" s="2" t="s">
        <v>52723</v>
      </c>
      <c r="G7876" s="2" t="s">
        <v>3808</v>
      </c>
      <c r="H7876" s="2" t="s">
        <v>52724</v>
      </c>
      <c r="I7876" s="2" t="s">
        <v>52725</v>
      </c>
      <c r="J7876" s="3" t="s">
        <v>52726</v>
      </c>
      <c r="K7876" s="4">
        <v>44290</v>
      </c>
      <c r="L7876" s="3" t="s">
        <v>52727</v>
      </c>
    </row>
    <row r="7877" spans="1:12" x14ac:dyDescent="0.2">
      <c r="A7877" s="1">
        <v>7876</v>
      </c>
      <c r="B7877" s="2" t="s">
        <v>52728</v>
      </c>
      <c r="C7877" s="2" t="s">
        <v>23</v>
      </c>
      <c r="D7877" s="2" t="s">
        <v>2996</v>
      </c>
      <c r="E7877" s="2" t="s">
        <v>39745</v>
      </c>
      <c r="F7877" s="2" t="s">
        <v>52729</v>
      </c>
      <c r="G7877" s="2" t="s">
        <v>3905</v>
      </c>
      <c r="H7877" s="2" t="s">
        <v>52730</v>
      </c>
      <c r="I7877" s="2" t="s">
        <v>52731</v>
      </c>
      <c r="J7877" s="3" t="s">
        <v>52732</v>
      </c>
      <c r="K7877" s="4">
        <v>44408</v>
      </c>
      <c r="L7877" s="3" t="s">
        <v>43334</v>
      </c>
    </row>
    <row r="7878" spans="1:12" x14ac:dyDescent="0.2">
      <c r="A7878" s="1">
        <v>7877</v>
      </c>
      <c r="B7878" s="2" t="s">
        <v>52733</v>
      </c>
      <c r="C7878" s="2" t="s">
        <v>4895</v>
      </c>
      <c r="D7878" s="2" t="s">
        <v>605</v>
      </c>
      <c r="E7878" s="2" t="s">
        <v>52734</v>
      </c>
      <c r="F7878" s="2" t="s">
        <v>52735</v>
      </c>
      <c r="G7878" s="2" t="s">
        <v>7850</v>
      </c>
      <c r="H7878" s="2" t="s">
        <v>52736</v>
      </c>
      <c r="I7878" s="2">
        <v>2815341257</v>
      </c>
      <c r="J7878" s="3" t="s">
        <v>52737</v>
      </c>
      <c r="K7878" s="4">
        <v>44149</v>
      </c>
      <c r="L7878" s="3" t="s">
        <v>52738</v>
      </c>
    </row>
    <row r="7879" spans="1:12" x14ac:dyDescent="0.2">
      <c r="A7879" s="1">
        <v>7878</v>
      </c>
      <c r="B7879" s="2" t="s">
        <v>52739</v>
      </c>
      <c r="C7879" s="2" t="s">
        <v>566</v>
      </c>
      <c r="D7879" s="2" t="s">
        <v>482</v>
      </c>
      <c r="E7879" s="2" t="s">
        <v>44787</v>
      </c>
      <c r="F7879" s="2" t="s">
        <v>52740</v>
      </c>
      <c r="G7879" s="2" t="s">
        <v>599</v>
      </c>
      <c r="H7879" s="2">
        <v>5200934585</v>
      </c>
      <c r="I7879" s="2" t="s">
        <v>52741</v>
      </c>
      <c r="J7879" s="3" t="s">
        <v>52742</v>
      </c>
      <c r="K7879" s="4">
        <v>44502</v>
      </c>
      <c r="L7879" s="3" t="s">
        <v>52743</v>
      </c>
    </row>
    <row r="7880" spans="1:12" x14ac:dyDescent="0.2">
      <c r="A7880" s="1">
        <v>7879</v>
      </c>
      <c r="B7880" s="2" t="s">
        <v>52744</v>
      </c>
      <c r="C7880" s="2" t="s">
        <v>1681</v>
      </c>
      <c r="D7880" s="2" t="s">
        <v>6197</v>
      </c>
      <c r="E7880" s="2" t="s">
        <v>52745</v>
      </c>
      <c r="F7880" s="2" t="s">
        <v>52746</v>
      </c>
      <c r="G7880" s="2" t="s">
        <v>5917</v>
      </c>
      <c r="H7880" s="2" t="s">
        <v>52747</v>
      </c>
      <c r="I7880" s="2" t="s">
        <v>52748</v>
      </c>
      <c r="J7880" s="3" t="s">
        <v>52749</v>
      </c>
      <c r="K7880" s="4">
        <v>44525</v>
      </c>
      <c r="L7880" s="3" t="s">
        <v>52750</v>
      </c>
    </row>
    <row r="7881" spans="1:12" x14ac:dyDescent="0.2">
      <c r="A7881" s="1">
        <v>7880</v>
      </c>
      <c r="B7881" s="2" t="s">
        <v>52751</v>
      </c>
      <c r="C7881" s="2" t="s">
        <v>392</v>
      </c>
      <c r="D7881" s="2" t="s">
        <v>684</v>
      </c>
      <c r="E7881" s="2" t="s">
        <v>52752</v>
      </c>
      <c r="F7881" s="2" t="s">
        <v>52753</v>
      </c>
      <c r="G7881" s="2" t="s">
        <v>2577</v>
      </c>
      <c r="H7881" s="2" t="s">
        <v>52754</v>
      </c>
      <c r="I7881" s="2" t="s">
        <v>52755</v>
      </c>
      <c r="J7881" s="3" t="s">
        <v>52756</v>
      </c>
      <c r="K7881" s="4">
        <v>43938</v>
      </c>
      <c r="L7881" s="3" t="s">
        <v>52757</v>
      </c>
    </row>
    <row r="7882" spans="1:12" x14ac:dyDescent="0.2">
      <c r="A7882" s="1">
        <v>7881</v>
      </c>
      <c r="B7882" s="2" t="s">
        <v>52758</v>
      </c>
      <c r="C7882" s="2" t="s">
        <v>1174</v>
      </c>
      <c r="D7882" s="2" t="s">
        <v>207</v>
      </c>
      <c r="E7882" s="2" t="s">
        <v>52759</v>
      </c>
      <c r="F7882" s="2" t="s">
        <v>52760</v>
      </c>
      <c r="G7882" s="2" t="s">
        <v>1882</v>
      </c>
      <c r="H7882" s="2" t="s">
        <v>52761</v>
      </c>
      <c r="I7882" s="2" t="s">
        <v>52762</v>
      </c>
      <c r="J7882" s="3" t="s">
        <v>52763</v>
      </c>
      <c r="K7882" s="4">
        <v>43950</v>
      </c>
      <c r="L7882" s="3" t="s">
        <v>50092</v>
      </c>
    </row>
    <row r="7883" spans="1:12" x14ac:dyDescent="0.2">
      <c r="A7883" s="1">
        <v>7882</v>
      </c>
      <c r="B7883" s="2" t="s">
        <v>52764</v>
      </c>
      <c r="C7883" s="2" t="s">
        <v>4278</v>
      </c>
      <c r="D7883" s="2" t="s">
        <v>2179</v>
      </c>
      <c r="E7883" s="2" t="s">
        <v>52765</v>
      </c>
      <c r="F7883" s="2" t="s">
        <v>52766</v>
      </c>
      <c r="G7883" s="2" t="s">
        <v>293</v>
      </c>
      <c r="H7883" s="2" t="s">
        <v>52767</v>
      </c>
      <c r="I7883" s="2" t="s">
        <v>52768</v>
      </c>
      <c r="J7883" s="3" t="s">
        <v>52769</v>
      </c>
      <c r="K7883" s="4">
        <v>44707</v>
      </c>
      <c r="L7883" s="3" t="s">
        <v>52770</v>
      </c>
    </row>
    <row r="7884" spans="1:12" x14ac:dyDescent="0.2">
      <c r="A7884" s="1">
        <v>7883</v>
      </c>
      <c r="B7884" s="2" t="s">
        <v>52771</v>
      </c>
      <c r="C7884" s="2" t="s">
        <v>3540</v>
      </c>
      <c r="D7884" s="2" t="s">
        <v>5715</v>
      </c>
      <c r="E7884" s="2" t="s">
        <v>52772</v>
      </c>
      <c r="F7884" s="2" t="s">
        <v>52773</v>
      </c>
      <c r="G7884" s="2" t="s">
        <v>17</v>
      </c>
      <c r="H7884" s="2" t="s">
        <v>52774</v>
      </c>
      <c r="I7884" s="2" t="s">
        <v>52775</v>
      </c>
      <c r="J7884" s="3" t="s">
        <v>52776</v>
      </c>
      <c r="K7884" s="4">
        <v>44501</v>
      </c>
      <c r="L7884" s="3" t="s">
        <v>52777</v>
      </c>
    </row>
    <row r="7885" spans="1:12" x14ac:dyDescent="0.2">
      <c r="A7885" s="1">
        <v>7884</v>
      </c>
      <c r="B7885" s="2" t="s">
        <v>52778</v>
      </c>
      <c r="C7885" s="2" t="s">
        <v>7153</v>
      </c>
      <c r="D7885" s="2" t="s">
        <v>9041</v>
      </c>
      <c r="E7885" s="2" t="s">
        <v>52779</v>
      </c>
      <c r="F7885" s="2" t="s">
        <v>39965</v>
      </c>
      <c r="G7885" s="2" t="s">
        <v>2680</v>
      </c>
      <c r="H7885" s="2" t="s">
        <v>52780</v>
      </c>
      <c r="I7885" s="2" t="s">
        <v>52781</v>
      </c>
      <c r="J7885" s="3" t="s">
        <v>52782</v>
      </c>
      <c r="K7885" s="4">
        <v>44661</v>
      </c>
      <c r="L7885" s="3" t="s">
        <v>52783</v>
      </c>
    </row>
    <row r="7886" spans="1:12" x14ac:dyDescent="0.2">
      <c r="A7886" s="1">
        <v>7885</v>
      </c>
      <c r="B7886" s="2" t="s">
        <v>52784</v>
      </c>
      <c r="C7886" s="2" t="s">
        <v>2341</v>
      </c>
      <c r="D7886" s="2" t="s">
        <v>10557</v>
      </c>
      <c r="E7886" s="2" t="s">
        <v>32688</v>
      </c>
      <c r="F7886" s="2" t="s">
        <v>52785</v>
      </c>
      <c r="G7886" s="2" t="s">
        <v>1068</v>
      </c>
      <c r="H7886" s="2" t="s">
        <v>52786</v>
      </c>
      <c r="I7886" s="2" t="s">
        <v>52787</v>
      </c>
      <c r="J7886" s="3" t="s">
        <v>52788</v>
      </c>
      <c r="K7886" s="4">
        <v>44606</v>
      </c>
      <c r="L7886" s="3" t="s">
        <v>34839</v>
      </c>
    </row>
    <row r="7887" spans="1:12" x14ac:dyDescent="0.2">
      <c r="A7887" s="1">
        <v>7886</v>
      </c>
      <c r="B7887" s="2" t="s">
        <v>52789</v>
      </c>
      <c r="C7887" s="2" t="s">
        <v>19399</v>
      </c>
      <c r="D7887" s="2" t="s">
        <v>20351</v>
      </c>
      <c r="E7887" s="2" t="s">
        <v>52790</v>
      </c>
      <c r="F7887" s="2" t="s">
        <v>52791</v>
      </c>
      <c r="G7887" s="2" t="s">
        <v>2636</v>
      </c>
      <c r="H7887" s="2" t="s">
        <v>52792</v>
      </c>
      <c r="I7887" s="2" t="s">
        <v>52793</v>
      </c>
      <c r="J7887" s="3" t="s">
        <v>52794</v>
      </c>
      <c r="K7887" s="4">
        <v>43831</v>
      </c>
      <c r="L7887" s="3" t="s">
        <v>14685</v>
      </c>
    </row>
    <row r="7888" spans="1:12" x14ac:dyDescent="0.2">
      <c r="A7888" s="1">
        <v>7887</v>
      </c>
      <c r="B7888" s="2" t="s">
        <v>52795</v>
      </c>
      <c r="C7888" s="2" t="s">
        <v>3139</v>
      </c>
      <c r="D7888" s="2" t="s">
        <v>10044</v>
      </c>
      <c r="E7888" s="2" t="s">
        <v>52796</v>
      </c>
      <c r="F7888" s="2" t="s">
        <v>52797</v>
      </c>
      <c r="G7888" s="2" t="s">
        <v>217</v>
      </c>
      <c r="H7888" s="2" t="s">
        <v>52798</v>
      </c>
      <c r="I7888" s="2" t="s">
        <v>52799</v>
      </c>
      <c r="J7888" s="3" t="s">
        <v>52800</v>
      </c>
      <c r="K7888" s="4">
        <v>44473</v>
      </c>
      <c r="L7888" s="3" t="s">
        <v>52801</v>
      </c>
    </row>
    <row r="7889" spans="1:12" x14ac:dyDescent="0.2">
      <c r="A7889" s="1">
        <v>7888</v>
      </c>
      <c r="B7889" s="2" t="s">
        <v>52802</v>
      </c>
      <c r="C7889" s="2" t="s">
        <v>365</v>
      </c>
      <c r="D7889" s="2" t="s">
        <v>1369</v>
      </c>
      <c r="E7889" s="2" t="s">
        <v>52803</v>
      </c>
      <c r="F7889" s="2" t="s">
        <v>52804</v>
      </c>
      <c r="G7889" s="2" t="s">
        <v>652</v>
      </c>
      <c r="H7889" s="2" t="s">
        <v>52805</v>
      </c>
      <c r="I7889" s="2" t="s">
        <v>52806</v>
      </c>
      <c r="J7889" s="3" t="s">
        <v>52807</v>
      </c>
      <c r="K7889" s="4">
        <v>43837</v>
      </c>
      <c r="L7889" s="3" t="s">
        <v>52808</v>
      </c>
    </row>
    <row r="7890" spans="1:12" x14ac:dyDescent="0.2">
      <c r="A7890" s="1">
        <v>7889</v>
      </c>
      <c r="B7890" s="2" t="s">
        <v>52809</v>
      </c>
      <c r="C7890" s="2" t="s">
        <v>4528</v>
      </c>
      <c r="D7890" s="2" t="s">
        <v>7145</v>
      </c>
      <c r="E7890" s="2" t="s">
        <v>52810</v>
      </c>
      <c r="F7890" s="2" t="s">
        <v>52811</v>
      </c>
      <c r="G7890" s="2" t="s">
        <v>1389</v>
      </c>
      <c r="H7890" s="2" t="s">
        <v>52812</v>
      </c>
      <c r="I7890" s="2" t="s">
        <v>52813</v>
      </c>
      <c r="J7890" s="3" t="s">
        <v>52814</v>
      </c>
      <c r="K7890" s="4">
        <v>44689</v>
      </c>
      <c r="L7890" s="3" t="s">
        <v>52815</v>
      </c>
    </row>
    <row r="7891" spans="1:12" x14ac:dyDescent="0.2">
      <c r="A7891" s="1">
        <v>7890</v>
      </c>
      <c r="B7891" s="2" t="s">
        <v>52816</v>
      </c>
      <c r="C7891" s="2" t="s">
        <v>2349</v>
      </c>
      <c r="D7891" s="2" t="s">
        <v>384</v>
      </c>
      <c r="E7891" s="2" t="s">
        <v>376</v>
      </c>
      <c r="F7891" s="2" t="s">
        <v>52817</v>
      </c>
      <c r="G7891" s="2" t="s">
        <v>1811</v>
      </c>
      <c r="H7891" s="2" t="s">
        <v>52818</v>
      </c>
      <c r="I7891" s="2" t="s">
        <v>52819</v>
      </c>
      <c r="J7891" s="3" t="s">
        <v>52820</v>
      </c>
      <c r="K7891" s="4">
        <v>44197</v>
      </c>
      <c r="L7891" s="3" t="s">
        <v>52821</v>
      </c>
    </row>
    <row r="7892" spans="1:12" x14ac:dyDescent="0.2">
      <c r="A7892" s="1">
        <v>7891</v>
      </c>
      <c r="B7892" s="2" t="s">
        <v>52822</v>
      </c>
      <c r="C7892" s="2" t="s">
        <v>1084</v>
      </c>
      <c r="D7892" s="2" t="s">
        <v>1634</v>
      </c>
      <c r="E7892" s="2" t="s">
        <v>52823</v>
      </c>
      <c r="F7892" s="2" t="s">
        <v>52824</v>
      </c>
      <c r="G7892" s="2" t="s">
        <v>741</v>
      </c>
      <c r="H7892" s="2" t="s">
        <v>52825</v>
      </c>
      <c r="I7892" s="2" t="s">
        <v>52826</v>
      </c>
      <c r="J7892" s="3" t="s">
        <v>52827</v>
      </c>
      <c r="K7892" s="4">
        <v>43986</v>
      </c>
      <c r="L7892" s="3" t="s">
        <v>52828</v>
      </c>
    </row>
    <row r="7893" spans="1:12" x14ac:dyDescent="0.2">
      <c r="A7893" s="1">
        <v>7892</v>
      </c>
      <c r="B7893" s="2" t="s">
        <v>52829</v>
      </c>
      <c r="C7893" s="2" t="s">
        <v>15577</v>
      </c>
      <c r="D7893" s="2" t="s">
        <v>4383</v>
      </c>
      <c r="E7893" s="2" t="s">
        <v>52830</v>
      </c>
      <c r="F7893" s="2" t="s">
        <v>52831</v>
      </c>
      <c r="G7893" s="2" t="s">
        <v>1292</v>
      </c>
      <c r="H7893" s="2" t="s">
        <v>52832</v>
      </c>
      <c r="I7893" s="2" t="s">
        <v>52833</v>
      </c>
      <c r="J7893" s="3" t="s">
        <v>52834</v>
      </c>
      <c r="K7893" s="4">
        <v>44278</v>
      </c>
      <c r="L7893" s="3" t="s">
        <v>52835</v>
      </c>
    </row>
    <row r="7894" spans="1:12" x14ac:dyDescent="0.2">
      <c r="A7894" s="1">
        <v>7893</v>
      </c>
      <c r="B7894" s="2" t="s">
        <v>52836</v>
      </c>
      <c r="C7894" s="2" t="s">
        <v>8535</v>
      </c>
      <c r="D7894" s="2" t="s">
        <v>11688</v>
      </c>
      <c r="E7894" s="2" t="s">
        <v>52837</v>
      </c>
      <c r="F7894" s="2" t="s">
        <v>52838</v>
      </c>
      <c r="G7894" s="2" t="s">
        <v>369</v>
      </c>
      <c r="H7894" s="2" t="s">
        <v>52839</v>
      </c>
      <c r="I7894" s="2" t="s">
        <v>52840</v>
      </c>
      <c r="J7894" s="3" t="s">
        <v>52841</v>
      </c>
      <c r="K7894" s="4">
        <v>44300</v>
      </c>
      <c r="L7894" s="3" t="s">
        <v>52842</v>
      </c>
    </row>
    <row r="7895" spans="1:12" x14ac:dyDescent="0.2">
      <c r="A7895" s="1">
        <v>7894</v>
      </c>
      <c r="B7895" s="2" t="s">
        <v>52843</v>
      </c>
      <c r="C7895" s="2" t="s">
        <v>1540</v>
      </c>
      <c r="D7895" s="2" t="s">
        <v>187</v>
      </c>
      <c r="E7895" s="2" t="s">
        <v>52844</v>
      </c>
      <c r="F7895" s="2" t="s">
        <v>31021</v>
      </c>
      <c r="G7895" s="2" t="s">
        <v>17</v>
      </c>
      <c r="H7895" s="2" t="s">
        <v>52845</v>
      </c>
      <c r="I7895" s="2" t="s">
        <v>52846</v>
      </c>
      <c r="J7895" s="3" t="s">
        <v>52847</v>
      </c>
      <c r="K7895" s="4">
        <v>43885</v>
      </c>
      <c r="L7895" s="3" t="s">
        <v>31657</v>
      </c>
    </row>
    <row r="7896" spans="1:12" x14ac:dyDescent="0.2">
      <c r="A7896" s="1">
        <v>7895</v>
      </c>
      <c r="B7896" s="2" t="s">
        <v>52848</v>
      </c>
      <c r="C7896" s="2" t="s">
        <v>2767</v>
      </c>
      <c r="D7896" s="2" t="s">
        <v>2435</v>
      </c>
      <c r="E7896" s="2" t="s">
        <v>52849</v>
      </c>
      <c r="F7896" s="2" t="s">
        <v>52850</v>
      </c>
      <c r="G7896" s="2" t="s">
        <v>806</v>
      </c>
      <c r="H7896" s="2">
        <f>1-454-317-5552</f>
        <v>-6322</v>
      </c>
      <c r="I7896" s="2">
        <v>8347681016</v>
      </c>
      <c r="J7896" s="3" t="s">
        <v>52851</v>
      </c>
      <c r="K7896" s="4">
        <v>44154</v>
      </c>
      <c r="L7896" s="3" t="s">
        <v>52852</v>
      </c>
    </row>
    <row r="7897" spans="1:12" x14ac:dyDescent="0.2">
      <c r="A7897" s="1">
        <v>7896</v>
      </c>
      <c r="B7897" s="2" t="s">
        <v>52853</v>
      </c>
      <c r="C7897" s="2" t="s">
        <v>5819</v>
      </c>
      <c r="D7897" s="2" t="s">
        <v>1065</v>
      </c>
      <c r="E7897" s="2" t="s">
        <v>52854</v>
      </c>
      <c r="F7897" s="2" t="s">
        <v>52855</v>
      </c>
      <c r="G7897" s="2" t="s">
        <v>1730</v>
      </c>
      <c r="H7897" s="2" t="s">
        <v>52856</v>
      </c>
      <c r="I7897" s="2" t="s">
        <v>52857</v>
      </c>
      <c r="J7897" s="3" t="s">
        <v>52858</v>
      </c>
      <c r="K7897" s="4">
        <v>44568</v>
      </c>
      <c r="L7897" s="3" t="s">
        <v>9538</v>
      </c>
    </row>
    <row r="7898" spans="1:12" x14ac:dyDescent="0.2">
      <c r="A7898" s="1">
        <v>7897</v>
      </c>
      <c r="B7898" s="2" t="s">
        <v>52859</v>
      </c>
      <c r="C7898" s="2" t="s">
        <v>23</v>
      </c>
      <c r="D7898" s="2" t="s">
        <v>3629</v>
      </c>
      <c r="E7898" s="2" t="s">
        <v>52860</v>
      </c>
      <c r="F7898" s="2" t="s">
        <v>52861</v>
      </c>
      <c r="G7898" s="2" t="s">
        <v>82</v>
      </c>
      <c r="H7898" s="2" t="s">
        <v>52862</v>
      </c>
      <c r="I7898" s="2" t="s">
        <v>52863</v>
      </c>
      <c r="J7898" s="3" t="s">
        <v>52864</v>
      </c>
      <c r="K7898" s="4">
        <v>44401</v>
      </c>
      <c r="L7898" s="3" t="s">
        <v>52865</v>
      </c>
    </row>
    <row r="7899" spans="1:12" x14ac:dyDescent="0.2">
      <c r="A7899" s="1">
        <v>7898</v>
      </c>
      <c r="B7899" s="2" t="s">
        <v>52866</v>
      </c>
      <c r="C7899" s="2" t="s">
        <v>4096</v>
      </c>
      <c r="D7899" s="2" t="s">
        <v>21079</v>
      </c>
      <c r="E7899" s="2" t="s">
        <v>52867</v>
      </c>
      <c r="F7899" s="2" t="s">
        <v>52868</v>
      </c>
      <c r="G7899" s="2" t="s">
        <v>350</v>
      </c>
      <c r="H7899" s="2" t="s">
        <v>52869</v>
      </c>
      <c r="I7899" s="2" t="s">
        <v>52870</v>
      </c>
      <c r="J7899" s="3" t="s">
        <v>52871</v>
      </c>
      <c r="K7899" s="4">
        <v>44120</v>
      </c>
      <c r="L7899" s="3" t="s">
        <v>52872</v>
      </c>
    </row>
    <row r="7900" spans="1:12" x14ac:dyDescent="0.2">
      <c r="A7900" s="1">
        <v>7899</v>
      </c>
      <c r="B7900" s="2" t="s">
        <v>52873</v>
      </c>
      <c r="C7900" s="2" t="s">
        <v>11616</v>
      </c>
      <c r="D7900" s="2" t="s">
        <v>3821</v>
      </c>
      <c r="E7900" s="2" t="s">
        <v>52874</v>
      </c>
      <c r="F7900" s="2" t="s">
        <v>52875</v>
      </c>
      <c r="G7900" s="2" t="s">
        <v>643</v>
      </c>
      <c r="H7900" s="2" t="s">
        <v>52876</v>
      </c>
      <c r="I7900" s="2" t="s">
        <v>52877</v>
      </c>
      <c r="J7900" s="3" t="s">
        <v>52878</v>
      </c>
      <c r="K7900" s="4">
        <v>44170</v>
      </c>
      <c r="L7900" s="3" t="s">
        <v>52879</v>
      </c>
    </row>
    <row r="7901" spans="1:12" x14ac:dyDescent="0.2">
      <c r="A7901" s="1">
        <v>7900</v>
      </c>
      <c r="B7901" s="2" t="s">
        <v>52880</v>
      </c>
      <c r="C7901" s="2" t="s">
        <v>4846</v>
      </c>
      <c r="D7901" s="2" t="s">
        <v>23733</v>
      </c>
      <c r="E7901" s="2" t="s">
        <v>52881</v>
      </c>
      <c r="F7901" s="2" t="s">
        <v>52882</v>
      </c>
      <c r="G7901" s="2" t="s">
        <v>1231</v>
      </c>
      <c r="H7901" s="2" t="s">
        <v>52883</v>
      </c>
      <c r="I7901" s="2" t="s">
        <v>52884</v>
      </c>
      <c r="J7901" s="3" t="s">
        <v>52885</v>
      </c>
      <c r="K7901" s="4">
        <v>43838</v>
      </c>
      <c r="L7901" s="3" t="s">
        <v>52886</v>
      </c>
    </row>
    <row r="7902" spans="1:12" x14ac:dyDescent="0.2">
      <c r="A7902" s="1">
        <v>7901</v>
      </c>
      <c r="B7902" s="2" t="s">
        <v>52887</v>
      </c>
      <c r="C7902" s="2" t="s">
        <v>6417</v>
      </c>
      <c r="D7902" s="2" t="s">
        <v>1369</v>
      </c>
      <c r="E7902" s="2" t="s">
        <v>52888</v>
      </c>
      <c r="F7902" s="2" t="s">
        <v>52889</v>
      </c>
      <c r="G7902" s="2" t="s">
        <v>1738</v>
      </c>
      <c r="H7902" s="2" t="s">
        <v>52890</v>
      </c>
      <c r="I7902" s="2" t="s">
        <v>52891</v>
      </c>
      <c r="J7902" s="3" t="s">
        <v>52892</v>
      </c>
      <c r="K7902" s="4">
        <v>44386</v>
      </c>
      <c r="L7902" s="3" t="s">
        <v>52156</v>
      </c>
    </row>
    <row r="7903" spans="1:12" x14ac:dyDescent="0.2">
      <c r="A7903" s="1">
        <v>7902</v>
      </c>
      <c r="B7903" s="2" t="s">
        <v>52893</v>
      </c>
      <c r="C7903" s="2" t="s">
        <v>1254</v>
      </c>
      <c r="D7903" s="2" t="s">
        <v>13029</v>
      </c>
      <c r="E7903" s="2" t="s">
        <v>52894</v>
      </c>
      <c r="F7903" s="2" t="s">
        <v>52895</v>
      </c>
      <c r="G7903" s="2" t="s">
        <v>1524</v>
      </c>
      <c r="H7903" s="2" t="s">
        <v>52896</v>
      </c>
      <c r="I7903" s="2" t="s">
        <v>52897</v>
      </c>
      <c r="J7903" s="3" t="s">
        <v>52898</v>
      </c>
      <c r="K7903" s="4">
        <v>43975</v>
      </c>
      <c r="L7903" s="3" t="s">
        <v>14012</v>
      </c>
    </row>
    <row r="7904" spans="1:12" x14ac:dyDescent="0.2">
      <c r="A7904" s="1">
        <v>7903</v>
      </c>
      <c r="B7904" s="2" t="s">
        <v>52899</v>
      </c>
      <c r="C7904" s="2" t="s">
        <v>6372</v>
      </c>
      <c r="D7904" s="2" t="s">
        <v>3797</v>
      </c>
      <c r="E7904" s="2" t="s">
        <v>52900</v>
      </c>
      <c r="F7904" s="2" t="s">
        <v>52901</v>
      </c>
      <c r="G7904" s="2" t="s">
        <v>3478</v>
      </c>
      <c r="H7904" s="2" t="s">
        <v>52902</v>
      </c>
      <c r="I7904" s="2">
        <v>5613109242</v>
      </c>
      <c r="J7904" s="3" t="s">
        <v>52903</v>
      </c>
      <c r="K7904" s="4">
        <v>44571</v>
      </c>
      <c r="L7904" s="3" t="s">
        <v>31429</v>
      </c>
    </row>
    <row r="7905" spans="1:12" x14ac:dyDescent="0.2">
      <c r="A7905" s="1">
        <v>7904</v>
      </c>
      <c r="B7905" s="2" t="s">
        <v>52904</v>
      </c>
      <c r="C7905" s="2" t="s">
        <v>2086</v>
      </c>
      <c r="D7905" s="2" t="s">
        <v>9938</v>
      </c>
      <c r="E7905" s="2" t="s">
        <v>52905</v>
      </c>
      <c r="F7905" s="2" t="s">
        <v>52906</v>
      </c>
      <c r="G7905" s="2" t="s">
        <v>635</v>
      </c>
      <c r="H7905" s="2" t="s">
        <v>52907</v>
      </c>
      <c r="I7905" s="2" t="s">
        <v>52908</v>
      </c>
      <c r="J7905" s="3" t="s">
        <v>52909</v>
      </c>
      <c r="K7905" s="4">
        <v>44484</v>
      </c>
      <c r="L7905" s="3" t="s">
        <v>52910</v>
      </c>
    </row>
    <row r="7906" spans="1:12" x14ac:dyDescent="0.2">
      <c r="A7906" s="1">
        <v>7905</v>
      </c>
      <c r="B7906" s="2" t="s">
        <v>52911</v>
      </c>
      <c r="C7906" s="2" t="s">
        <v>11330</v>
      </c>
      <c r="D7906" s="2" t="s">
        <v>11436</v>
      </c>
      <c r="E7906" s="2" t="s">
        <v>52912</v>
      </c>
      <c r="F7906" s="2" t="s">
        <v>14424</v>
      </c>
      <c r="G7906" s="2" t="s">
        <v>599</v>
      </c>
      <c r="H7906" s="2" t="s">
        <v>52913</v>
      </c>
      <c r="I7906" s="2" t="s">
        <v>52914</v>
      </c>
      <c r="J7906" s="3" t="s">
        <v>52915</v>
      </c>
      <c r="K7906" s="4">
        <v>43831</v>
      </c>
      <c r="L7906" s="3" t="s">
        <v>43652</v>
      </c>
    </row>
    <row r="7907" spans="1:12" x14ac:dyDescent="0.2">
      <c r="A7907" s="1">
        <v>7906</v>
      </c>
      <c r="B7907" s="2" t="s">
        <v>52916</v>
      </c>
      <c r="C7907" s="2" t="s">
        <v>356</v>
      </c>
      <c r="D7907" s="2" t="s">
        <v>2133</v>
      </c>
      <c r="E7907" s="2" t="s">
        <v>52917</v>
      </c>
      <c r="F7907" s="2" t="s">
        <v>43615</v>
      </c>
      <c r="G7907" s="2" t="s">
        <v>396</v>
      </c>
      <c r="H7907" s="2" t="s">
        <v>52918</v>
      </c>
      <c r="I7907" s="2" t="s">
        <v>52919</v>
      </c>
      <c r="J7907" s="3" t="s">
        <v>52920</v>
      </c>
      <c r="K7907" s="4">
        <v>44261</v>
      </c>
      <c r="L7907" s="3" t="s">
        <v>45093</v>
      </c>
    </row>
    <row r="7908" spans="1:12" x14ac:dyDescent="0.2">
      <c r="A7908" s="1">
        <v>7907</v>
      </c>
      <c r="B7908" s="2" t="s">
        <v>52921</v>
      </c>
      <c r="C7908" s="2" t="s">
        <v>416</v>
      </c>
      <c r="D7908" s="2" t="s">
        <v>10314</v>
      </c>
      <c r="E7908" s="2" t="s">
        <v>52922</v>
      </c>
      <c r="F7908" s="2" t="s">
        <v>52923</v>
      </c>
      <c r="G7908" s="2" t="s">
        <v>1811</v>
      </c>
      <c r="H7908" s="2" t="s">
        <v>52924</v>
      </c>
      <c r="I7908" s="2" t="s">
        <v>52925</v>
      </c>
      <c r="J7908" s="3" t="s">
        <v>52926</v>
      </c>
      <c r="K7908" s="4">
        <v>44031</v>
      </c>
      <c r="L7908" s="3" t="s">
        <v>52927</v>
      </c>
    </row>
    <row r="7909" spans="1:12" x14ac:dyDescent="0.2">
      <c r="A7909" s="1">
        <v>7908</v>
      </c>
      <c r="B7909" s="2" t="s">
        <v>52928</v>
      </c>
      <c r="C7909" s="2" t="s">
        <v>8578</v>
      </c>
      <c r="D7909" s="2" t="s">
        <v>5609</v>
      </c>
      <c r="E7909" s="2" t="s">
        <v>10550</v>
      </c>
      <c r="F7909" s="2" t="s">
        <v>52929</v>
      </c>
      <c r="G7909" s="2" t="s">
        <v>2051</v>
      </c>
      <c r="H7909" s="2">
        <v>4716497758</v>
      </c>
      <c r="I7909" s="2" t="s">
        <v>52930</v>
      </c>
      <c r="J7909" s="3" t="s">
        <v>52931</v>
      </c>
      <c r="K7909" s="4">
        <v>44403</v>
      </c>
      <c r="L7909" s="3" t="s">
        <v>52932</v>
      </c>
    </row>
    <row r="7910" spans="1:12" x14ac:dyDescent="0.2">
      <c r="A7910" s="1">
        <v>7909</v>
      </c>
      <c r="B7910" s="2" t="s">
        <v>52933</v>
      </c>
      <c r="C7910" s="2" t="s">
        <v>6785</v>
      </c>
      <c r="D7910" s="2" t="s">
        <v>2391</v>
      </c>
      <c r="E7910" s="2" t="s">
        <v>52934</v>
      </c>
      <c r="F7910" s="2" t="s">
        <v>52935</v>
      </c>
      <c r="G7910" s="2" t="s">
        <v>7850</v>
      </c>
      <c r="H7910" s="2" t="s">
        <v>52936</v>
      </c>
      <c r="I7910" s="2" t="s">
        <v>52937</v>
      </c>
      <c r="J7910" s="3" t="s">
        <v>52938</v>
      </c>
      <c r="K7910" s="4">
        <v>44180</v>
      </c>
      <c r="L7910" s="3" t="s">
        <v>52939</v>
      </c>
    </row>
    <row r="7911" spans="1:12" x14ac:dyDescent="0.2">
      <c r="A7911" s="1">
        <v>7910</v>
      </c>
      <c r="B7911" s="2" t="s">
        <v>52940</v>
      </c>
      <c r="C7911" s="2" t="s">
        <v>270</v>
      </c>
      <c r="D7911" s="2" t="s">
        <v>6698</v>
      </c>
      <c r="E7911" s="2" t="s">
        <v>52941</v>
      </c>
      <c r="F7911" s="2" t="s">
        <v>52942</v>
      </c>
      <c r="G7911" s="2" t="s">
        <v>2567</v>
      </c>
      <c r="H7911" s="2">
        <f>1-63-85-9352</f>
        <v>-9499</v>
      </c>
      <c r="I7911" s="2" t="s">
        <v>52943</v>
      </c>
      <c r="J7911" s="3" t="s">
        <v>52944</v>
      </c>
      <c r="K7911" s="4">
        <v>44368</v>
      </c>
      <c r="L7911" s="3" t="s">
        <v>52945</v>
      </c>
    </row>
    <row r="7912" spans="1:12" x14ac:dyDescent="0.2">
      <c r="A7912" s="1">
        <v>7911</v>
      </c>
      <c r="B7912" s="2" t="s">
        <v>52946</v>
      </c>
      <c r="C7912" s="2" t="s">
        <v>23</v>
      </c>
      <c r="D7912" s="2" t="s">
        <v>2641</v>
      </c>
      <c r="E7912" s="2" t="s">
        <v>52947</v>
      </c>
      <c r="F7912" s="2" t="s">
        <v>52948</v>
      </c>
      <c r="G7912" s="2" t="s">
        <v>1765</v>
      </c>
      <c r="H7912" s="2" t="s">
        <v>52949</v>
      </c>
      <c r="I7912" s="2" t="s">
        <v>52950</v>
      </c>
      <c r="J7912" s="3" t="s">
        <v>52951</v>
      </c>
      <c r="K7912" s="4">
        <v>44055</v>
      </c>
      <c r="L7912" s="3" t="s">
        <v>52952</v>
      </c>
    </row>
    <row r="7913" spans="1:12" x14ac:dyDescent="0.2">
      <c r="A7913" s="1">
        <v>7912</v>
      </c>
      <c r="B7913" s="2" t="s">
        <v>52953</v>
      </c>
      <c r="C7913" s="2" t="s">
        <v>546</v>
      </c>
      <c r="D7913" s="2" t="s">
        <v>3140</v>
      </c>
      <c r="E7913" s="2" t="s">
        <v>52954</v>
      </c>
      <c r="F7913" s="2" t="s">
        <v>52955</v>
      </c>
      <c r="G7913" s="2" t="s">
        <v>1213</v>
      </c>
      <c r="H7913" s="2" t="s">
        <v>52956</v>
      </c>
      <c r="I7913" s="2" t="s">
        <v>52957</v>
      </c>
      <c r="J7913" s="3" t="s">
        <v>52958</v>
      </c>
      <c r="K7913" s="4">
        <v>44310</v>
      </c>
      <c r="L7913" s="3" t="s">
        <v>52959</v>
      </c>
    </row>
    <row r="7914" spans="1:12" x14ac:dyDescent="0.2">
      <c r="A7914" s="1">
        <v>7913</v>
      </c>
      <c r="B7914" s="2" t="s">
        <v>52960</v>
      </c>
      <c r="C7914" s="2" t="s">
        <v>11850</v>
      </c>
      <c r="D7914" s="2" t="s">
        <v>1834</v>
      </c>
      <c r="E7914" s="2" t="s">
        <v>52961</v>
      </c>
      <c r="F7914" s="2" t="s">
        <v>52962</v>
      </c>
      <c r="G7914" s="2" t="s">
        <v>957</v>
      </c>
      <c r="H7914" s="2" t="s">
        <v>52963</v>
      </c>
      <c r="I7914" s="2" t="s">
        <v>52964</v>
      </c>
      <c r="J7914" s="3" t="s">
        <v>52965</v>
      </c>
      <c r="K7914" s="4">
        <v>44522</v>
      </c>
      <c r="L7914" s="3" t="s">
        <v>52966</v>
      </c>
    </row>
    <row r="7915" spans="1:12" x14ac:dyDescent="0.2">
      <c r="A7915" s="1">
        <v>7914</v>
      </c>
      <c r="B7915" s="2" t="s">
        <v>52967</v>
      </c>
      <c r="C7915" s="2" t="s">
        <v>5390</v>
      </c>
      <c r="D7915" s="2" t="s">
        <v>4630</v>
      </c>
      <c r="E7915" s="2" t="s">
        <v>52968</v>
      </c>
      <c r="F7915" s="2" t="s">
        <v>52969</v>
      </c>
      <c r="G7915" s="2" t="s">
        <v>714</v>
      </c>
      <c r="H7915" s="2" t="s">
        <v>52970</v>
      </c>
      <c r="I7915" s="2" t="s">
        <v>52971</v>
      </c>
      <c r="J7915" s="3" t="s">
        <v>52972</v>
      </c>
      <c r="K7915" s="4">
        <v>43975</v>
      </c>
      <c r="L7915" s="3" t="s">
        <v>52973</v>
      </c>
    </row>
    <row r="7916" spans="1:12" x14ac:dyDescent="0.2">
      <c r="A7916" s="1">
        <v>7915</v>
      </c>
      <c r="B7916" s="2" t="s">
        <v>52974</v>
      </c>
      <c r="C7916" s="2" t="s">
        <v>18225</v>
      </c>
      <c r="D7916" s="2" t="s">
        <v>4359</v>
      </c>
      <c r="E7916" s="2" t="s">
        <v>52975</v>
      </c>
      <c r="F7916" s="2" t="s">
        <v>47703</v>
      </c>
      <c r="G7916" s="2" t="s">
        <v>520</v>
      </c>
      <c r="H7916" s="2" t="s">
        <v>52976</v>
      </c>
      <c r="I7916" s="2" t="s">
        <v>52977</v>
      </c>
      <c r="J7916" s="3" t="s">
        <v>52978</v>
      </c>
      <c r="K7916" s="4">
        <v>44221</v>
      </c>
      <c r="L7916" s="3" t="s">
        <v>52979</v>
      </c>
    </row>
    <row r="7917" spans="1:12" x14ac:dyDescent="0.2">
      <c r="A7917" s="1">
        <v>7916</v>
      </c>
      <c r="B7917" s="2" t="s">
        <v>52980</v>
      </c>
      <c r="C7917" s="2" t="s">
        <v>5819</v>
      </c>
      <c r="D7917" s="2" t="s">
        <v>5291</v>
      </c>
      <c r="E7917" s="2" t="s">
        <v>43399</v>
      </c>
      <c r="F7917" s="2" t="s">
        <v>52981</v>
      </c>
      <c r="G7917" s="2" t="s">
        <v>1801</v>
      </c>
      <c r="H7917" s="2" t="s">
        <v>52982</v>
      </c>
      <c r="I7917" s="2" t="s">
        <v>52983</v>
      </c>
      <c r="J7917" s="3" t="s">
        <v>52984</v>
      </c>
      <c r="K7917" s="4">
        <v>44190</v>
      </c>
      <c r="L7917" s="3" t="s">
        <v>52985</v>
      </c>
    </row>
    <row r="7918" spans="1:12" x14ac:dyDescent="0.2">
      <c r="A7918" s="1">
        <v>7917</v>
      </c>
      <c r="B7918" s="2" t="s">
        <v>52986</v>
      </c>
      <c r="C7918" s="2" t="s">
        <v>7205</v>
      </c>
      <c r="D7918" s="2" t="s">
        <v>7415</v>
      </c>
      <c r="E7918" s="2" t="s">
        <v>52987</v>
      </c>
      <c r="F7918" s="2" t="s">
        <v>52988</v>
      </c>
      <c r="G7918" s="2" t="s">
        <v>4116</v>
      </c>
      <c r="H7918" s="2" t="s">
        <v>52989</v>
      </c>
      <c r="I7918" s="2" t="s">
        <v>52990</v>
      </c>
      <c r="J7918" s="3" t="s">
        <v>52991</v>
      </c>
      <c r="K7918" s="4">
        <v>44591</v>
      </c>
      <c r="L7918" s="3" t="s">
        <v>43021</v>
      </c>
    </row>
    <row r="7919" spans="1:12" x14ac:dyDescent="0.2">
      <c r="A7919" s="1">
        <v>7918</v>
      </c>
      <c r="B7919" s="2" t="s">
        <v>52992</v>
      </c>
      <c r="C7919" s="2" t="s">
        <v>5251</v>
      </c>
      <c r="D7919" s="2" t="s">
        <v>3829</v>
      </c>
      <c r="E7919" s="2" t="s">
        <v>52993</v>
      </c>
      <c r="F7919" s="2" t="s">
        <v>52994</v>
      </c>
      <c r="G7919" s="2" t="s">
        <v>599</v>
      </c>
      <c r="H7919" s="2" t="s">
        <v>52995</v>
      </c>
      <c r="I7919" s="2" t="s">
        <v>52996</v>
      </c>
      <c r="J7919" s="3" t="s">
        <v>52997</v>
      </c>
      <c r="K7919" s="4">
        <v>43871</v>
      </c>
      <c r="L7919" s="3" t="s">
        <v>52998</v>
      </c>
    </row>
    <row r="7920" spans="1:12" x14ac:dyDescent="0.2">
      <c r="A7920" s="1">
        <v>7919</v>
      </c>
      <c r="B7920" s="2" t="s">
        <v>52999</v>
      </c>
      <c r="C7920" s="2" t="s">
        <v>2751</v>
      </c>
      <c r="D7920" s="2" t="s">
        <v>7707</v>
      </c>
      <c r="E7920" s="2" t="s">
        <v>53000</v>
      </c>
      <c r="F7920" s="2" t="s">
        <v>53001</v>
      </c>
      <c r="G7920" s="2" t="s">
        <v>1534</v>
      </c>
      <c r="H7920" s="2" t="s">
        <v>53002</v>
      </c>
      <c r="I7920" s="2" t="s">
        <v>53003</v>
      </c>
      <c r="J7920" s="3" t="s">
        <v>53004</v>
      </c>
      <c r="K7920" s="4">
        <v>44522</v>
      </c>
      <c r="L7920" s="3" t="s">
        <v>53005</v>
      </c>
    </row>
    <row r="7921" spans="1:12" x14ac:dyDescent="0.2">
      <c r="A7921" s="1">
        <v>7920</v>
      </c>
      <c r="B7921" s="2" t="s">
        <v>53006</v>
      </c>
      <c r="C7921" s="2" t="s">
        <v>1164</v>
      </c>
      <c r="D7921" s="2" t="s">
        <v>2133</v>
      </c>
      <c r="E7921" s="2" t="s">
        <v>53007</v>
      </c>
      <c r="F7921" s="2" t="s">
        <v>53008</v>
      </c>
      <c r="G7921" s="2" t="s">
        <v>3649</v>
      </c>
      <c r="H7921" s="2" t="s">
        <v>53009</v>
      </c>
      <c r="I7921" s="2" t="s">
        <v>53010</v>
      </c>
      <c r="J7921" s="3" t="s">
        <v>53011</v>
      </c>
      <c r="K7921" s="4">
        <v>44404</v>
      </c>
      <c r="L7921" s="3" t="s">
        <v>53012</v>
      </c>
    </row>
    <row r="7922" spans="1:12" x14ac:dyDescent="0.2">
      <c r="A7922" s="1">
        <v>7921</v>
      </c>
      <c r="B7922" s="2" t="s">
        <v>53013</v>
      </c>
      <c r="C7922" s="2" t="s">
        <v>556</v>
      </c>
      <c r="D7922" s="2" t="s">
        <v>3685</v>
      </c>
      <c r="E7922" s="2" t="s">
        <v>53014</v>
      </c>
      <c r="F7922" s="2" t="s">
        <v>24766</v>
      </c>
      <c r="G7922" s="2" t="s">
        <v>1618</v>
      </c>
      <c r="H7922" s="2" t="s">
        <v>53015</v>
      </c>
      <c r="I7922" s="2" t="s">
        <v>53016</v>
      </c>
      <c r="J7922" s="3" t="s">
        <v>53017</v>
      </c>
      <c r="K7922" s="4">
        <v>43957</v>
      </c>
      <c r="L7922" s="3" t="s">
        <v>53018</v>
      </c>
    </row>
    <row r="7923" spans="1:12" x14ac:dyDescent="0.2">
      <c r="A7923" s="1">
        <v>7922</v>
      </c>
      <c r="B7923" s="2" t="s">
        <v>53019</v>
      </c>
      <c r="C7923" s="2" t="s">
        <v>5767</v>
      </c>
      <c r="D7923" s="2" t="s">
        <v>9142</v>
      </c>
      <c r="E7923" s="2" t="s">
        <v>53020</v>
      </c>
      <c r="F7923" s="2" t="s">
        <v>53021</v>
      </c>
      <c r="G7923" s="2" t="s">
        <v>4267</v>
      </c>
      <c r="H7923" s="2" t="s">
        <v>53022</v>
      </c>
      <c r="I7923" s="2" t="s">
        <v>53023</v>
      </c>
      <c r="J7923" s="3" t="s">
        <v>53024</v>
      </c>
      <c r="K7923" s="4">
        <v>44415</v>
      </c>
      <c r="L7923" s="3" t="s">
        <v>5524</v>
      </c>
    </row>
    <row r="7924" spans="1:12" x14ac:dyDescent="0.2">
      <c r="A7924" s="1">
        <v>7923</v>
      </c>
      <c r="B7924" s="2" t="s">
        <v>53025</v>
      </c>
      <c r="C7924" s="2" t="s">
        <v>7728</v>
      </c>
      <c r="D7924" s="2" t="s">
        <v>2573</v>
      </c>
      <c r="E7924" s="2" t="s">
        <v>53026</v>
      </c>
      <c r="F7924" s="2" t="s">
        <v>53027</v>
      </c>
      <c r="G7924" s="2" t="s">
        <v>301</v>
      </c>
      <c r="H7924" s="2" t="s">
        <v>53028</v>
      </c>
      <c r="I7924" s="2" t="s">
        <v>53029</v>
      </c>
      <c r="J7924" s="3" t="s">
        <v>53030</v>
      </c>
      <c r="K7924" s="4">
        <v>44506</v>
      </c>
      <c r="L7924" s="3" t="s">
        <v>53031</v>
      </c>
    </row>
    <row r="7925" spans="1:12" x14ac:dyDescent="0.2">
      <c r="A7925" s="1">
        <v>7924</v>
      </c>
      <c r="B7925" s="2" t="s">
        <v>53032</v>
      </c>
      <c r="C7925" s="2" t="s">
        <v>7839</v>
      </c>
      <c r="D7925" s="2" t="s">
        <v>3717</v>
      </c>
      <c r="E7925" s="2" t="s">
        <v>53033</v>
      </c>
      <c r="F7925" s="2" t="s">
        <v>53034</v>
      </c>
      <c r="G7925" s="2" t="s">
        <v>247</v>
      </c>
      <c r="H7925" s="2" t="s">
        <v>53035</v>
      </c>
      <c r="I7925" s="2" t="s">
        <v>53036</v>
      </c>
      <c r="J7925" s="3" t="s">
        <v>53037</v>
      </c>
      <c r="K7925" s="4">
        <v>44623</v>
      </c>
      <c r="L7925" s="3" t="s">
        <v>21564</v>
      </c>
    </row>
    <row r="7926" spans="1:12" x14ac:dyDescent="0.2">
      <c r="A7926" s="1">
        <v>7925</v>
      </c>
      <c r="B7926" s="2" t="s">
        <v>53038</v>
      </c>
      <c r="C7926" s="2" t="s">
        <v>32</v>
      </c>
      <c r="D7926" s="2" t="s">
        <v>676</v>
      </c>
      <c r="E7926" s="2" t="s">
        <v>53039</v>
      </c>
      <c r="F7926" s="2" t="s">
        <v>53040</v>
      </c>
      <c r="G7926" s="2" t="s">
        <v>1801</v>
      </c>
      <c r="H7926" s="2" t="s">
        <v>53041</v>
      </c>
      <c r="I7926" s="2" t="s">
        <v>53042</v>
      </c>
      <c r="J7926" s="3" t="s">
        <v>53043</v>
      </c>
      <c r="K7926" s="4">
        <v>44324</v>
      </c>
      <c r="L7926" s="3" t="s">
        <v>35657</v>
      </c>
    </row>
    <row r="7927" spans="1:12" x14ac:dyDescent="0.2">
      <c r="A7927" s="1">
        <v>7926</v>
      </c>
      <c r="B7927" s="2" t="s">
        <v>53044</v>
      </c>
      <c r="C7927" s="2" t="s">
        <v>3540</v>
      </c>
      <c r="D7927" s="2" t="s">
        <v>6148</v>
      </c>
      <c r="E7927" s="2" t="s">
        <v>53045</v>
      </c>
      <c r="F7927" s="2" t="s">
        <v>53046</v>
      </c>
      <c r="G7927" s="2" t="s">
        <v>3808</v>
      </c>
      <c r="H7927" s="2" t="s">
        <v>53047</v>
      </c>
      <c r="I7927" s="2" t="s">
        <v>53048</v>
      </c>
      <c r="J7927" s="3" t="s">
        <v>53049</v>
      </c>
      <c r="K7927" s="4">
        <v>44111</v>
      </c>
      <c r="L7927" s="3" t="s">
        <v>53050</v>
      </c>
    </row>
    <row r="7928" spans="1:12" x14ac:dyDescent="0.2">
      <c r="A7928" s="1">
        <v>7927</v>
      </c>
      <c r="B7928" s="2" t="s">
        <v>53051</v>
      </c>
      <c r="C7928" s="2" t="s">
        <v>8889</v>
      </c>
      <c r="D7928" s="2" t="s">
        <v>22702</v>
      </c>
      <c r="E7928" s="2" t="s">
        <v>53052</v>
      </c>
      <c r="F7928" s="2" t="s">
        <v>52184</v>
      </c>
      <c r="G7928" s="2" t="s">
        <v>1552</v>
      </c>
      <c r="H7928" s="2" t="s">
        <v>53053</v>
      </c>
      <c r="I7928" s="2" t="s">
        <v>53054</v>
      </c>
      <c r="J7928" s="3" t="s">
        <v>53055</v>
      </c>
      <c r="K7928" s="4">
        <v>44458</v>
      </c>
      <c r="L7928" s="3" t="s">
        <v>53056</v>
      </c>
    </row>
    <row r="7929" spans="1:12" x14ac:dyDescent="0.2">
      <c r="A7929" s="1">
        <v>7928</v>
      </c>
      <c r="B7929" s="2" t="s">
        <v>53057</v>
      </c>
      <c r="C7929" s="2" t="s">
        <v>12471</v>
      </c>
      <c r="D7929" s="2" t="s">
        <v>24</v>
      </c>
      <c r="E7929" s="2" t="s">
        <v>53058</v>
      </c>
      <c r="F7929" s="2" t="s">
        <v>53059</v>
      </c>
      <c r="G7929" s="2" t="s">
        <v>1068</v>
      </c>
      <c r="H7929" s="2">
        <v>8626993595</v>
      </c>
      <c r="I7929" s="2" t="s">
        <v>53060</v>
      </c>
      <c r="J7929" s="3" t="s">
        <v>53061</v>
      </c>
      <c r="K7929" s="4">
        <v>44686</v>
      </c>
      <c r="L7929" s="3" t="s">
        <v>53062</v>
      </c>
    </row>
    <row r="7930" spans="1:12" x14ac:dyDescent="0.2">
      <c r="A7930" s="1">
        <v>7929</v>
      </c>
      <c r="B7930" s="2" t="s">
        <v>53063</v>
      </c>
      <c r="C7930" s="2" t="s">
        <v>658</v>
      </c>
      <c r="D7930" s="2" t="s">
        <v>23267</v>
      </c>
      <c r="E7930" s="2" t="s">
        <v>53064</v>
      </c>
      <c r="F7930" s="2" t="s">
        <v>53065</v>
      </c>
      <c r="G7930" s="2" t="s">
        <v>340</v>
      </c>
      <c r="H7930" s="2" t="s">
        <v>53066</v>
      </c>
      <c r="I7930" s="2">
        <v>9806411292</v>
      </c>
      <c r="J7930" s="3" t="s">
        <v>53067</v>
      </c>
      <c r="K7930" s="4">
        <v>44643</v>
      </c>
      <c r="L7930" s="3" t="s">
        <v>53068</v>
      </c>
    </row>
    <row r="7931" spans="1:12" x14ac:dyDescent="0.2">
      <c r="A7931" s="1">
        <v>7930</v>
      </c>
      <c r="B7931" s="2" t="s">
        <v>53069</v>
      </c>
      <c r="C7931" s="2" t="s">
        <v>243</v>
      </c>
      <c r="D7931" s="2" t="s">
        <v>1314</v>
      </c>
      <c r="E7931" s="2" t="s">
        <v>53070</v>
      </c>
      <c r="F7931" s="2" t="s">
        <v>15511</v>
      </c>
      <c r="G7931" s="2" t="s">
        <v>3151</v>
      </c>
      <c r="H7931" s="2" t="s">
        <v>53071</v>
      </c>
      <c r="I7931" s="2" t="s">
        <v>53072</v>
      </c>
      <c r="J7931" s="3" t="s">
        <v>53073</v>
      </c>
      <c r="K7931" s="4">
        <v>44710</v>
      </c>
      <c r="L7931" s="3" t="s">
        <v>53074</v>
      </c>
    </row>
    <row r="7932" spans="1:12" x14ac:dyDescent="0.2">
      <c r="A7932" s="1">
        <v>7931</v>
      </c>
      <c r="B7932" s="2" t="s">
        <v>53075</v>
      </c>
      <c r="C7932" s="2" t="s">
        <v>5996</v>
      </c>
      <c r="D7932" s="2" t="s">
        <v>7896</v>
      </c>
      <c r="E7932" s="2" t="s">
        <v>53076</v>
      </c>
      <c r="F7932" s="2" t="s">
        <v>53077</v>
      </c>
      <c r="G7932" s="2" t="s">
        <v>770</v>
      </c>
      <c r="H7932" s="2" t="s">
        <v>53078</v>
      </c>
      <c r="I7932" s="2" t="s">
        <v>53079</v>
      </c>
      <c r="J7932" s="3" t="s">
        <v>53080</v>
      </c>
      <c r="K7932" s="4">
        <v>44120</v>
      </c>
      <c r="L7932" s="3" t="s">
        <v>53081</v>
      </c>
    </row>
    <row r="7933" spans="1:12" x14ac:dyDescent="0.2">
      <c r="A7933" s="1">
        <v>7932</v>
      </c>
      <c r="B7933" s="2" t="s">
        <v>53082</v>
      </c>
      <c r="C7933" s="2" t="s">
        <v>1459</v>
      </c>
      <c r="D7933" s="2" t="s">
        <v>2133</v>
      </c>
      <c r="E7933" s="2" t="s">
        <v>53083</v>
      </c>
      <c r="F7933" s="2" t="s">
        <v>53084</v>
      </c>
      <c r="G7933" s="2" t="s">
        <v>2728</v>
      </c>
      <c r="H7933" s="2" t="s">
        <v>53085</v>
      </c>
      <c r="I7933" s="2" t="s">
        <v>53086</v>
      </c>
      <c r="J7933" s="3" t="s">
        <v>53087</v>
      </c>
      <c r="K7933" s="4">
        <v>44194</v>
      </c>
      <c r="L7933" s="3" t="s">
        <v>53088</v>
      </c>
    </row>
    <row r="7934" spans="1:12" x14ac:dyDescent="0.2">
      <c r="A7934" s="1">
        <v>7933</v>
      </c>
      <c r="B7934" s="2" t="s">
        <v>53089</v>
      </c>
      <c r="C7934" s="2" t="s">
        <v>766</v>
      </c>
      <c r="D7934" s="2" t="s">
        <v>4271</v>
      </c>
      <c r="E7934" s="2" t="s">
        <v>35472</v>
      </c>
      <c r="F7934" s="2" t="s">
        <v>53090</v>
      </c>
      <c r="G7934" s="2" t="s">
        <v>2048</v>
      </c>
      <c r="H7934" s="2" t="s">
        <v>53091</v>
      </c>
      <c r="I7934" s="2" t="s">
        <v>53092</v>
      </c>
      <c r="J7934" s="3" t="s">
        <v>53093</v>
      </c>
      <c r="K7934" s="4">
        <v>44081</v>
      </c>
      <c r="L7934" s="3" t="s">
        <v>53094</v>
      </c>
    </row>
    <row r="7935" spans="1:12" x14ac:dyDescent="0.2">
      <c r="A7935" s="1">
        <v>7934</v>
      </c>
      <c r="B7935" s="2" t="s">
        <v>53095</v>
      </c>
      <c r="C7935" s="2" t="s">
        <v>10366</v>
      </c>
      <c r="D7935" s="2" t="s">
        <v>1118</v>
      </c>
      <c r="E7935" s="2" t="s">
        <v>53096</v>
      </c>
      <c r="F7935" s="2" t="s">
        <v>53097</v>
      </c>
      <c r="G7935" s="2" t="s">
        <v>293</v>
      </c>
      <c r="H7935" s="2" t="s">
        <v>53098</v>
      </c>
      <c r="I7935" s="2" t="s">
        <v>53099</v>
      </c>
      <c r="J7935" s="3" t="s">
        <v>53100</v>
      </c>
      <c r="K7935" s="4">
        <v>43931</v>
      </c>
      <c r="L7935" s="3" t="s">
        <v>53101</v>
      </c>
    </row>
    <row r="7936" spans="1:12" x14ac:dyDescent="0.2">
      <c r="A7936" s="1">
        <v>7935</v>
      </c>
      <c r="B7936" s="2" t="s">
        <v>53102</v>
      </c>
      <c r="C7936" s="2" t="s">
        <v>10438</v>
      </c>
      <c r="D7936" s="2" t="s">
        <v>720</v>
      </c>
      <c r="E7936" s="2" t="s">
        <v>51857</v>
      </c>
      <c r="F7936" s="2" t="s">
        <v>53103</v>
      </c>
      <c r="G7936" s="2" t="s">
        <v>293</v>
      </c>
      <c r="H7936" s="2">
        <v>8108681628</v>
      </c>
      <c r="I7936" s="2" t="s">
        <v>53104</v>
      </c>
      <c r="J7936" s="3" t="s">
        <v>53105</v>
      </c>
      <c r="K7936" s="4">
        <v>44058</v>
      </c>
      <c r="L7936" s="3" t="s">
        <v>53106</v>
      </c>
    </row>
    <row r="7937" spans="1:12" x14ac:dyDescent="0.2">
      <c r="A7937" s="1">
        <v>7936</v>
      </c>
      <c r="B7937" s="2" t="s">
        <v>53107</v>
      </c>
      <c r="C7937" s="2" t="s">
        <v>8889</v>
      </c>
      <c r="D7937" s="2" t="s">
        <v>47339</v>
      </c>
      <c r="E7937" s="2" t="s">
        <v>53108</v>
      </c>
      <c r="F7937" s="2" t="s">
        <v>53109</v>
      </c>
      <c r="G7937" s="2" t="s">
        <v>1178</v>
      </c>
      <c r="H7937" s="2" t="s">
        <v>53110</v>
      </c>
      <c r="I7937" s="2" t="s">
        <v>53111</v>
      </c>
      <c r="J7937" s="3" t="s">
        <v>53112</v>
      </c>
      <c r="K7937" s="4">
        <v>44039</v>
      </c>
      <c r="L7937" s="3" t="s">
        <v>53113</v>
      </c>
    </row>
    <row r="7938" spans="1:12" x14ac:dyDescent="0.2">
      <c r="A7938" s="1">
        <v>7937</v>
      </c>
      <c r="B7938" s="2" t="s">
        <v>53114</v>
      </c>
      <c r="C7938" s="2" t="s">
        <v>149</v>
      </c>
      <c r="D7938" s="2" t="s">
        <v>547</v>
      </c>
      <c r="E7938" s="2" t="s">
        <v>53115</v>
      </c>
      <c r="F7938" s="2" t="s">
        <v>24947</v>
      </c>
      <c r="G7938" s="2" t="s">
        <v>1973</v>
      </c>
      <c r="H7938" s="2" t="s">
        <v>53116</v>
      </c>
      <c r="I7938" s="2" t="s">
        <v>53117</v>
      </c>
      <c r="J7938" s="3" t="s">
        <v>53118</v>
      </c>
      <c r="K7938" s="4">
        <v>44506</v>
      </c>
      <c r="L7938" s="3" t="s">
        <v>53119</v>
      </c>
    </row>
    <row r="7939" spans="1:12" x14ac:dyDescent="0.2">
      <c r="A7939" s="1">
        <v>7938</v>
      </c>
      <c r="B7939" s="2" t="s">
        <v>53120</v>
      </c>
      <c r="C7939" s="2" t="s">
        <v>5518</v>
      </c>
      <c r="D7939" s="2" t="s">
        <v>1662</v>
      </c>
      <c r="E7939" s="2" t="s">
        <v>53121</v>
      </c>
      <c r="F7939" s="2" t="s">
        <v>53122</v>
      </c>
      <c r="G7939" s="2" t="s">
        <v>117</v>
      </c>
      <c r="H7939" s="2" t="s">
        <v>53123</v>
      </c>
      <c r="I7939" s="2">
        <f>1-256-967-4348</f>
        <v>-5570</v>
      </c>
      <c r="J7939" s="3" t="s">
        <v>53124</v>
      </c>
      <c r="K7939" s="4">
        <v>44064</v>
      </c>
      <c r="L7939" s="3" t="s">
        <v>51158</v>
      </c>
    </row>
    <row r="7940" spans="1:12" x14ac:dyDescent="0.2">
      <c r="A7940" s="1">
        <v>7939</v>
      </c>
      <c r="B7940" s="2" t="s">
        <v>53125</v>
      </c>
      <c r="C7940" s="2" t="s">
        <v>5707</v>
      </c>
      <c r="D7940" s="2" t="s">
        <v>7281</v>
      </c>
      <c r="E7940" s="2" t="s">
        <v>53126</v>
      </c>
      <c r="F7940" s="2" t="s">
        <v>53127</v>
      </c>
      <c r="G7940" s="2" t="s">
        <v>3271</v>
      </c>
      <c r="H7940" s="2" t="s">
        <v>53128</v>
      </c>
      <c r="I7940" s="2" t="s">
        <v>53129</v>
      </c>
      <c r="J7940" s="3" t="s">
        <v>53130</v>
      </c>
      <c r="K7940" s="4">
        <v>43934</v>
      </c>
      <c r="L7940" s="3" t="s">
        <v>36293</v>
      </c>
    </row>
    <row r="7941" spans="1:12" x14ac:dyDescent="0.2">
      <c r="A7941" s="1">
        <v>7940</v>
      </c>
      <c r="B7941" s="2" t="s">
        <v>53131</v>
      </c>
      <c r="C7941" s="2" t="s">
        <v>962</v>
      </c>
      <c r="D7941" s="2" t="s">
        <v>6975</v>
      </c>
      <c r="E7941" s="2" t="s">
        <v>53132</v>
      </c>
      <c r="F7941" s="2" t="s">
        <v>53133</v>
      </c>
      <c r="G7941" s="2" t="s">
        <v>1158</v>
      </c>
      <c r="H7941" s="2" t="s">
        <v>53134</v>
      </c>
      <c r="I7941" s="2">
        <v>5710982750</v>
      </c>
      <c r="J7941" s="3" t="s">
        <v>53135</v>
      </c>
      <c r="K7941" s="4">
        <v>44244</v>
      </c>
      <c r="L7941" s="3" t="s">
        <v>53136</v>
      </c>
    </row>
    <row r="7942" spans="1:12" x14ac:dyDescent="0.2">
      <c r="A7942" s="1">
        <v>7941</v>
      </c>
      <c r="B7942" s="2" t="s">
        <v>53137</v>
      </c>
      <c r="C7942" s="2" t="s">
        <v>5038</v>
      </c>
      <c r="D7942" s="2" t="s">
        <v>17451</v>
      </c>
      <c r="E7942" s="2" t="s">
        <v>53138</v>
      </c>
      <c r="F7942" s="2" t="s">
        <v>53139</v>
      </c>
      <c r="G7942" s="2" t="s">
        <v>4281</v>
      </c>
      <c r="H7942" s="2" t="s">
        <v>53140</v>
      </c>
      <c r="I7942" s="2" t="s">
        <v>53141</v>
      </c>
      <c r="J7942" s="3" t="s">
        <v>53142</v>
      </c>
      <c r="K7942" s="4">
        <v>44455</v>
      </c>
      <c r="L7942" s="3" t="s">
        <v>27786</v>
      </c>
    </row>
    <row r="7943" spans="1:12" x14ac:dyDescent="0.2">
      <c r="A7943" s="1">
        <v>7942</v>
      </c>
      <c r="B7943" s="2" t="s">
        <v>53143</v>
      </c>
      <c r="C7943" s="2" t="s">
        <v>1962</v>
      </c>
      <c r="D7943" s="2" t="s">
        <v>2304</v>
      </c>
      <c r="E7943" s="2" t="s">
        <v>53144</v>
      </c>
      <c r="F7943" s="2" t="s">
        <v>53145</v>
      </c>
      <c r="G7943" s="2" t="s">
        <v>2636</v>
      </c>
      <c r="H7943" s="2" t="s">
        <v>53146</v>
      </c>
      <c r="I7943" s="2" t="s">
        <v>53147</v>
      </c>
      <c r="J7943" s="3" t="s">
        <v>53148</v>
      </c>
      <c r="K7943" s="4">
        <v>44517</v>
      </c>
      <c r="L7943" s="3" t="s">
        <v>53149</v>
      </c>
    </row>
    <row r="7944" spans="1:12" x14ac:dyDescent="0.2">
      <c r="A7944" s="1">
        <v>7943</v>
      </c>
      <c r="B7944" s="2" t="s">
        <v>53150</v>
      </c>
      <c r="C7944" s="2" t="s">
        <v>10698</v>
      </c>
      <c r="D7944" s="2" t="s">
        <v>1978</v>
      </c>
      <c r="E7944" s="2" t="s">
        <v>53151</v>
      </c>
      <c r="F7944" s="2" t="s">
        <v>53152</v>
      </c>
      <c r="G7944" s="2" t="s">
        <v>3832</v>
      </c>
      <c r="H7944" s="2" t="s">
        <v>53153</v>
      </c>
      <c r="I7944" s="2" t="s">
        <v>53154</v>
      </c>
      <c r="J7944" s="3" t="s">
        <v>53155</v>
      </c>
      <c r="K7944" s="4">
        <v>43935</v>
      </c>
      <c r="L7944" s="3" t="s">
        <v>53156</v>
      </c>
    </row>
    <row r="7945" spans="1:12" x14ac:dyDescent="0.2">
      <c r="A7945" s="1">
        <v>7944</v>
      </c>
      <c r="B7945" s="2" t="s">
        <v>53157</v>
      </c>
      <c r="C7945" s="2" t="s">
        <v>2751</v>
      </c>
      <c r="D7945" s="2" t="s">
        <v>776</v>
      </c>
      <c r="E7945" s="2" t="s">
        <v>7716</v>
      </c>
      <c r="F7945" s="2" t="s">
        <v>53158</v>
      </c>
      <c r="G7945" s="2" t="s">
        <v>44</v>
      </c>
      <c r="H7945" s="2" t="s">
        <v>53159</v>
      </c>
      <c r="I7945" s="2" t="s">
        <v>53160</v>
      </c>
      <c r="J7945" s="3" t="s">
        <v>53161</v>
      </c>
      <c r="K7945" s="4">
        <v>44078</v>
      </c>
      <c r="L7945" s="3" t="s">
        <v>7151</v>
      </c>
    </row>
    <row r="7946" spans="1:12" x14ac:dyDescent="0.2">
      <c r="A7946" s="1">
        <v>7945</v>
      </c>
      <c r="B7946" s="2" t="s">
        <v>53162</v>
      </c>
      <c r="C7946" s="2" t="s">
        <v>1614</v>
      </c>
      <c r="D7946" s="2" t="s">
        <v>4342</v>
      </c>
      <c r="E7946" s="2" t="s">
        <v>15697</v>
      </c>
      <c r="F7946" s="2" t="s">
        <v>12554</v>
      </c>
      <c r="G7946" s="2" t="s">
        <v>3302</v>
      </c>
      <c r="H7946" s="2" t="s">
        <v>53163</v>
      </c>
      <c r="I7946" s="2">
        <v>7058618171</v>
      </c>
      <c r="J7946" s="3" t="s">
        <v>53164</v>
      </c>
      <c r="K7946" s="4">
        <v>44594</v>
      </c>
      <c r="L7946" s="3" t="s">
        <v>53165</v>
      </c>
    </row>
    <row r="7947" spans="1:12" x14ac:dyDescent="0.2">
      <c r="A7947" s="1">
        <v>7946</v>
      </c>
      <c r="B7947" s="2" t="s">
        <v>53166</v>
      </c>
      <c r="C7947" s="2" t="s">
        <v>223</v>
      </c>
      <c r="D7947" s="2" t="s">
        <v>6356</v>
      </c>
      <c r="E7947" s="2" t="s">
        <v>53167</v>
      </c>
      <c r="F7947" s="2" t="s">
        <v>53168</v>
      </c>
      <c r="G7947" s="2" t="s">
        <v>560</v>
      </c>
      <c r="H7947" s="2">
        <f>1-472-103-4051</f>
        <v>-4625</v>
      </c>
      <c r="I7947" s="2" t="s">
        <v>53169</v>
      </c>
      <c r="J7947" s="3" t="s">
        <v>53170</v>
      </c>
      <c r="K7947" s="4">
        <v>44363</v>
      </c>
      <c r="L7947" s="3" t="s">
        <v>53171</v>
      </c>
    </row>
    <row r="7948" spans="1:12" x14ac:dyDescent="0.2">
      <c r="A7948" s="1">
        <v>7947</v>
      </c>
      <c r="B7948" s="2" t="s">
        <v>53172</v>
      </c>
      <c r="C7948" s="2" t="s">
        <v>1046</v>
      </c>
      <c r="D7948" s="2" t="s">
        <v>9532</v>
      </c>
      <c r="E7948" s="2" t="s">
        <v>53173</v>
      </c>
      <c r="F7948" s="2" t="s">
        <v>53174</v>
      </c>
      <c r="G7948" s="2" t="s">
        <v>143</v>
      </c>
      <c r="H7948" s="2" t="s">
        <v>53175</v>
      </c>
      <c r="I7948" s="2" t="s">
        <v>53176</v>
      </c>
      <c r="J7948" s="3" t="s">
        <v>53177</v>
      </c>
      <c r="K7948" s="4">
        <v>44248</v>
      </c>
      <c r="L7948" s="3" t="s">
        <v>53178</v>
      </c>
    </row>
    <row r="7949" spans="1:12" x14ac:dyDescent="0.2">
      <c r="A7949" s="1">
        <v>7948</v>
      </c>
      <c r="B7949" s="2" t="s">
        <v>53179</v>
      </c>
      <c r="C7949" s="2" t="s">
        <v>3506</v>
      </c>
      <c r="D7949" s="2" t="s">
        <v>2833</v>
      </c>
      <c r="E7949" s="2" t="s">
        <v>53180</v>
      </c>
      <c r="F7949" s="2" t="s">
        <v>53181</v>
      </c>
      <c r="G7949" s="2" t="s">
        <v>1811</v>
      </c>
      <c r="H7949" s="2">
        <v>8959530078</v>
      </c>
      <c r="I7949" s="2" t="s">
        <v>53182</v>
      </c>
      <c r="J7949" s="3" t="s">
        <v>53183</v>
      </c>
      <c r="K7949" s="4">
        <v>44355</v>
      </c>
      <c r="L7949" s="3" t="s">
        <v>53184</v>
      </c>
    </row>
    <row r="7950" spans="1:12" x14ac:dyDescent="0.2">
      <c r="A7950" s="1">
        <v>7949</v>
      </c>
      <c r="B7950" s="2" t="s">
        <v>53185</v>
      </c>
      <c r="C7950" s="2" t="s">
        <v>5532</v>
      </c>
      <c r="D7950" s="2" t="s">
        <v>4073</v>
      </c>
      <c r="E7950" s="2" t="s">
        <v>53186</v>
      </c>
      <c r="F7950" s="2" t="s">
        <v>53187</v>
      </c>
      <c r="G7950" s="2" t="s">
        <v>1168</v>
      </c>
      <c r="H7950" s="2" t="s">
        <v>53188</v>
      </c>
      <c r="I7950" s="2">
        <f>1-778-437-5066</f>
        <v>-6280</v>
      </c>
      <c r="J7950" s="3" t="s">
        <v>53189</v>
      </c>
      <c r="K7950" s="4">
        <v>44057</v>
      </c>
      <c r="L7950" s="3" t="s">
        <v>53190</v>
      </c>
    </row>
    <row r="7951" spans="1:12" x14ac:dyDescent="0.2">
      <c r="A7951" s="1">
        <v>7950</v>
      </c>
      <c r="B7951" s="2" t="s">
        <v>53191</v>
      </c>
      <c r="C7951" s="2" t="s">
        <v>5000</v>
      </c>
      <c r="D7951" s="2" t="s">
        <v>9309</v>
      </c>
      <c r="E7951" s="2" t="s">
        <v>53192</v>
      </c>
      <c r="F7951" s="2" t="s">
        <v>53193</v>
      </c>
      <c r="G7951" s="2" t="s">
        <v>467</v>
      </c>
      <c r="H7951" s="2" t="s">
        <v>53194</v>
      </c>
      <c r="I7951" s="2">
        <f>1-928-505-1505</f>
        <v>-2937</v>
      </c>
      <c r="J7951" s="3" t="s">
        <v>53195</v>
      </c>
      <c r="K7951" s="4">
        <v>43892</v>
      </c>
      <c r="L7951" s="3" t="s">
        <v>41882</v>
      </c>
    </row>
    <row r="7952" spans="1:12" x14ac:dyDescent="0.2">
      <c r="A7952" s="1">
        <v>7951</v>
      </c>
      <c r="B7952" s="2" t="s">
        <v>53196</v>
      </c>
      <c r="C7952" s="2" t="s">
        <v>7917</v>
      </c>
      <c r="D7952" s="2" t="s">
        <v>2435</v>
      </c>
      <c r="E7952" s="2" t="s">
        <v>53197</v>
      </c>
      <c r="F7952" s="2" t="s">
        <v>53198</v>
      </c>
      <c r="G7952" s="2" t="s">
        <v>779</v>
      </c>
      <c r="H7952" s="2" t="s">
        <v>53199</v>
      </c>
      <c r="I7952" s="2">
        <v>9417584561</v>
      </c>
      <c r="J7952" s="3" t="s">
        <v>53200</v>
      </c>
      <c r="K7952" s="4">
        <v>44064</v>
      </c>
      <c r="L7952" s="3" t="s">
        <v>53201</v>
      </c>
    </row>
    <row r="7953" spans="1:12" x14ac:dyDescent="0.2">
      <c r="A7953" s="1">
        <v>7952</v>
      </c>
      <c r="B7953" s="2" t="s">
        <v>53202</v>
      </c>
      <c r="C7953" s="2" t="s">
        <v>149</v>
      </c>
      <c r="D7953" s="2" t="s">
        <v>2924</v>
      </c>
      <c r="E7953" s="2" t="s">
        <v>53203</v>
      </c>
      <c r="F7953" s="2" t="s">
        <v>53204</v>
      </c>
      <c r="G7953" s="2" t="s">
        <v>1195</v>
      </c>
      <c r="H7953" s="2" t="s">
        <v>53205</v>
      </c>
      <c r="I7953" s="2">
        <v>1606312058</v>
      </c>
      <c r="J7953" s="3" t="s">
        <v>53206</v>
      </c>
      <c r="K7953" s="4">
        <v>44254</v>
      </c>
      <c r="L7953" s="3" t="s">
        <v>53207</v>
      </c>
    </row>
    <row r="7954" spans="1:12" x14ac:dyDescent="0.2">
      <c r="A7954" s="1">
        <v>7953</v>
      </c>
      <c r="B7954" s="2" t="s">
        <v>53208</v>
      </c>
      <c r="C7954" s="2" t="s">
        <v>11998</v>
      </c>
      <c r="D7954" s="2" t="s">
        <v>9142</v>
      </c>
      <c r="E7954" s="2" t="s">
        <v>53209</v>
      </c>
      <c r="F7954" s="2" t="s">
        <v>53210</v>
      </c>
      <c r="G7954" s="2" t="s">
        <v>7345</v>
      </c>
      <c r="H7954" s="2" t="s">
        <v>53211</v>
      </c>
      <c r="I7954" s="2" t="s">
        <v>53212</v>
      </c>
      <c r="J7954" s="3" t="s">
        <v>53213</v>
      </c>
      <c r="K7954" s="4">
        <v>43936</v>
      </c>
      <c r="L7954" s="3" t="s">
        <v>53214</v>
      </c>
    </row>
    <row r="7955" spans="1:12" x14ac:dyDescent="0.2">
      <c r="A7955" s="1">
        <v>7954</v>
      </c>
      <c r="B7955" s="2" t="s">
        <v>53215</v>
      </c>
      <c r="C7955" s="2" t="s">
        <v>3317</v>
      </c>
      <c r="D7955" s="2" t="s">
        <v>4422</v>
      </c>
      <c r="E7955" s="2" t="s">
        <v>53216</v>
      </c>
      <c r="F7955" s="2" t="s">
        <v>53217</v>
      </c>
      <c r="G7955" s="2" t="s">
        <v>1231</v>
      </c>
      <c r="H7955" s="2" t="s">
        <v>53218</v>
      </c>
      <c r="I7955" s="2" t="s">
        <v>53219</v>
      </c>
      <c r="J7955" s="3" t="s">
        <v>53220</v>
      </c>
      <c r="K7955" s="4">
        <v>43845</v>
      </c>
      <c r="L7955" s="3" t="s">
        <v>53221</v>
      </c>
    </row>
    <row r="7956" spans="1:12" x14ac:dyDescent="0.2">
      <c r="A7956" s="1">
        <v>7955</v>
      </c>
      <c r="B7956" s="2" t="s">
        <v>53222</v>
      </c>
      <c r="C7956" s="2" t="s">
        <v>2323</v>
      </c>
      <c r="D7956" s="2" t="s">
        <v>1531</v>
      </c>
      <c r="E7956" s="2" t="s">
        <v>53223</v>
      </c>
      <c r="F7956" s="2" t="s">
        <v>53224</v>
      </c>
      <c r="G7956" s="2" t="s">
        <v>920</v>
      </c>
      <c r="H7956" s="2" t="s">
        <v>53225</v>
      </c>
      <c r="I7956" s="2" t="s">
        <v>53226</v>
      </c>
      <c r="J7956" s="3" t="s">
        <v>53227</v>
      </c>
      <c r="K7956" s="4">
        <v>44004</v>
      </c>
      <c r="L7956" s="3" t="s">
        <v>53228</v>
      </c>
    </row>
    <row r="7957" spans="1:12" x14ac:dyDescent="0.2">
      <c r="A7957" s="1">
        <v>7956</v>
      </c>
      <c r="B7957" s="2" t="s">
        <v>53229</v>
      </c>
      <c r="C7957" s="2" t="s">
        <v>481</v>
      </c>
      <c r="D7957" s="2" t="s">
        <v>25598</v>
      </c>
      <c r="E7957" s="2" t="s">
        <v>53230</v>
      </c>
      <c r="F7957" s="2" t="s">
        <v>53231</v>
      </c>
      <c r="G7957" s="2" t="s">
        <v>2515</v>
      </c>
      <c r="H7957" s="2" t="s">
        <v>53232</v>
      </c>
      <c r="I7957" s="2" t="s">
        <v>53233</v>
      </c>
      <c r="J7957" s="3" t="s">
        <v>53234</v>
      </c>
      <c r="K7957" s="4">
        <v>44326</v>
      </c>
      <c r="L7957" s="3" t="s">
        <v>11719</v>
      </c>
    </row>
    <row r="7958" spans="1:12" x14ac:dyDescent="0.2">
      <c r="A7958" s="1">
        <v>7957</v>
      </c>
      <c r="B7958" s="2" t="s">
        <v>53235</v>
      </c>
      <c r="C7958" s="2" t="s">
        <v>1614</v>
      </c>
      <c r="D7958" s="2" t="s">
        <v>1644</v>
      </c>
      <c r="E7958" s="2" t="s">
        <v>53236</v>
      </c>
      <c r="F7958" s="2" t="s">
        <v>53237</v>
      </c>
      <c r="G7958" s="2" t="s">
        <v>1317</v>
      </c>
      <c r="H7958" s="2" t="s">
        <v>53238</v>
      </c>
      <c r="I7958" s="2" t="s">
        <v>53239</v>
      </c>
      <c r="J7958" s="3" t="s">
        <v>53240</v>
      </c>
      <c r="K7958" s="4">
        <v>44254</v>
      </c>
      <c r="L7958" s="3" t="s">
        <v>53241</v>
      </c>
    </row>
    <row r="7959" spans="1:12" x14ac:dyDescent="0.2">
      <c r="A7959" s="1">
        <v>7958</v>
      </c>
      <c r="B7959" s="2" t="s">
        <v>53242</v>
      </c>
      <c r="C7959" s="2" t="s">
        <v>1661</v>
      </c>
      <c r="D7959" s="2" t="s">
        <v>27392</v>
      </c>
      <c r="E7959" s="2" t="s">
        <v>6081</v>
      </c>
      <c r="F7959" s="2" t="s">
        <v>53243</v>
      </c>
      <c r="G7959" s="2" t="s">
        <v>1222</v>
      </c>
      <c r="H7959" s="2" t="s">
        <v>53244</v>
      </c>
      <c r="I7959" s="2" t="s">
        <v>53245</v>
      </c>
      <c r="J7959" s="3" t="s">
        <v>53246</v>
      </c>
      <c r="K7959" s="4">
        <v>44118</v>
      </c>
      <c r="L7959" s="3" t="s">
        <v>53247</v>
      </c>
    </row>
    <row r="7960" spans="1:12" x14ac:dyDescent="0.2">
      <c r="A7960" s="1">
        <v>7959</v>
      </c>
      <c r="B7960" s="2" t="s">
        <v>53248</v>
      </c>
      <c r="C7960" s="2" t="s">
        <v>1064</v>
      </c>
      <c r="D7960" s="2" t="s">
        <v>8059</v>
      </c>
      <c r="E7960" s="2" t="s">
        <v>7820</v>
      </c>
      <c r="F7960" s="2" t="s">
        <v>26984</v>
      </c>
      <c r="G7960" s="2" t="s">
        <v>2051</v>
      </c>
      <c r="H7960" s="2" t="s">
        <v>53249</v>
      </c>
      <c r="I7960" s="2" t="s">
        <v>53250</v>
      </c>
      <c r="J7960" s="3" t="s">
        <v>53251</v>
      </c>
      <c r="K7960" s="4">
        <v>43873</v>
      </c>
      <c r="L7960" s="3" t="s">
        <v>22103</v>
      </c>
    </row>
    <row r="7961" spans="1:12" x14ac:dyDescent="0.2">
      <c r="A7961" s="1">
        <v>7960</v>
      </c>
      <c r="B7961" s="2" t="s">
        <v>53252</v>
      </c>
      <c r="C7961" s="2" t="s">
        <v>6836</v>
      </c>
      <c r="D7961" s="2" t="s">
        <v>3531</v>
      </c>
      <c r="E7961" s="2" t="s">
        <v>53253</v>
      </c>
      <c r="F7961" s="2" t="s">
        <v>53254</v>
      </c>
      <c r="G7961" s="2" t="s">
        <v>2567</v>
      </c>
      <c r="H7961" s="2" t="s">
        <v>53255</v>
      </c>
      <c r="I7961" s="2" t="s">
        <v>53256</v>
      </c>
      <c r="J7961" s="3" t="s">
        <v>53257</v>
      </c>
      <c r="K7961" s="4">
        <v>44184</v>
      </c>
      <c r="L7961" s="3" t="s">
        <v>43411</v>
      </c>
    </row>
    <row r="7962" spans="1:12" x14ac:dyDescent="0.2">
      <c r="A7962" s="1">
        <v>7961</v>
      </c>
      <c r="B7962" s="2" t="s">
        <v>53258</v>
      </c>
      <c r="C7962" s="2" t="s">
        <v>19399</v>
      </c>
      <c r="D7962" s="2" t="s">
        <v>3981</v>
      </c>
      <c r="E7962" s="2" t="s">
        <v>53259</v>
      </c>
      <c r="F7962" s="2" t="s">
        <v>53260</v>
      </c>
      <c r="G7962" s="2" t="s">
        <v>1148</v>
      </c>
      <c r="H7962" s="2" t="s">
        <v>53261</v>
      </c>
      <c r="I7962" s="2" t="s">
        <v>53262</v>
      </c>
      <c r="J7962" s="3" t="s">
        <v>53263</v>
      </c>
      <c r="K7962" s="4">
        <v>43850</v>
      </c>
      <c r="L7962" s="3" t="s">
        <v>53264</v>
      </c>
    </row>
    <row r="7963" spans="1:12" x14ac:dyDescent="0.2">
      <c r="A7963" s="1">
        <v>7962</v>
      </c>
      <c r="B7963" s="2" t="s">
        <v>53265</v>
      </c>
      <c r="C7963" s="2" t="s">
        <v>3011</v>
      </c>
      <c r="D7963" s="2" t="s">
        <v>5737</v>
      </c>
      <c r="E7963" s="2" t="s">
        <v>53266</v>
      </c>
      <c r="F7963" s="2" t="s">
        <v>53267</v>
      </c>
      <c r="G7963" s="2" t="s">
        <v>3055</v>
      </c>
      <c r="H7963" s="2" t="s">
        <v>53268</v>
      </c>
      <c r="I7963" s="2" t="s">
        <v>53269</v>
      </c>
      <c r="J7963" s="3" t="s">
        <v>53270</v>
      </c>
      <c r="K7963" s="4">
        <v>44015</v>
      </c>
      <c r="L7963" s="3" t="s">
        <v>15429</v>
      </c>
    </row>
    <row r="7964" spans="1:12" x14ac:dyDescent="0.2">
      <c r="A7964" s="1">
        <v>7963</v>
      </c>
      <c r="B7964" s="2" t="s">
        <v>53271</v>
      </c>
      <c r="C7964" s="2" t="s">
        <v>7474</v>
      </c>
      <c r="D7964" s="2" t="s">
        <v>1343</v>
      </c>
      <c r="E7964" s="2" t="s">
        <v>53272</v>
      </c>
      <c r="F7964" s="2" t="s">
        <v>6632</v>
      </c>
      <c r="G7964" s="2" t="s">
        <v>2307</v>
      </c>
      <c r="H7964" s="2" t="s">
        <v>53273</v>
      </c>
      <c r="I7964" s="2" t="s">
        <v>53274</v>
      </c>
      <c r="J7964" s="3" t="s">
        <v>53275</v>
      </c>
      <c r="K7964" s="4">
        <v>44372</v>
      </c>
      <c r="L7964" s="3" t="s">
        <v>6331</v>
      </c>
    </row>
    <row r="7965" spans="1:12" x14ac:dyDescent="0.2">
      <c r="A7965" s="1">
        <v>7964</v>
      </c>
      <c r="B7965" s="2" t="s">
        <v>53276</v>
      </c>
      <c r="C7965" s="2" t="s">
        <v>8219</v>
      </c>
      <c r="D7965" s="2" t="s">
        <v>832</v>
      </c>
      <c r="E7965" s="2" t="s">
        <v>53277</v>
      </c>
      <c r="F7965" s="2" t="s">
        <v>53278</v>
      </c>
      <c r="G7965" s="2" t="s">
        <v>467</v>
      </c>
      <c r="H7965" s="2" t="s">
        <v>53279</v>
      </c>
      <c r="I7965" s="2" t="s">
        <v>53280</v>
      </c>
      <c r="J7965" s="3" t="s">
        <v>53281</v>
      </c>
      <c r="K7965" s="4">
        <v>44610</v>
      </c>
      <c r="L7965" s="3" t="s">
        <v>41308</v>
      </c>
    </row>
    <row r="7966" spans="1:12" x14ac:dyDescent="0.2">
      <c r="A7966" s="1">
        <v>7965</v>
      </c>
      <c r="B7966" s="2" t="s">
        <v>53282</v>
      </c>
      <c r="C7966" s="2" t="s">
        <v>2924</v>
      </c>
      <c r="D7966" s="2" t="s">
        <v>1978</v>
      </c>
      <c r="E7966" s="2" t="s">
        <v>39733</v>
      </c>
      <c r="F7966" s="2" t="s">
        <v>53283</v>
      </c>
      <c r="G7966" s="2" t="s">
        <v>171</v>
      </c>
      <c r="H7966" s="2" t="s">
        <v>53284</v>
      </c>
      <c r="I7966" s="2" t="s">
        <v>53285</v>
      </c>
      <c r="J7966" s="3" t="s">
        <v>53286</v>
      </c>
      <c r="K7966" s="4">
        <v>44095</v>
      </c>
      <c r="L7966" s="3" t="s">
        <v>19973</v>
      </c>
    </row>
    <row r="7967" spans="1:12" x14ac:dyDescent="0.2">
      <c r="A7967" s="1">
        <v>7966</v>
      </c>
      <c r="B7967" s="2" t="s">
        <v>53287</v>
      </c>
      <c r="C7967" s="2" t="s">
        <v>4309</v>
      </c>
      <c r="D7967" s="2" t="s">
        <v>12905</v>
      </c>
      <c r="E7967" s="2" t="s">
        <v>3022</v>
      </c>
      <c r="F7967" s="2" t="s">
        <v>53288</v>
      </c>
      <c r="G7967" s="2" t="s">
        <v>1730</v>
      </c>
      <c r="H7967" s="2" t="s">
        <v>53289</v>
      </c>
      <c r="I7967" s="2">
        <v>3047557780</v>
      </c>
      <c r="J7967" s="3" t="s">
        <v>53290</v>
      </c>
      <c r="K7967" s="4">
        <v>44194</v>
      </c>
      <c r="L7967" s="3" t="s">
        <v>9490</v>
      </c>
    </row>
    <row r="7968" spans="1:12" x14ac:dyDescent="0.2">
      <c r="A7968" s="1">
        <v>7967</v>
      </c>
      <c r="B7968" s="2" t="s">
        <v>53291</v>
      </c>
      <c r="C7968" s="2" t="s">
        <v>1369</v>
      </c>
      <c r="D7968" s="2" t="s">
        <v>9584</v>
      </c>
      <c r="E7968" s="2" t="s">
        <v>53292</v>
      </c>
      <c r="F7968" s="2" t="s">
        <v>53293</v>
      </c>
      <c r="G7968" s="2" t="s">
        <v>4267</v>
      </c>
      <c r="H7968" s="2" t="s">
        <v>53294</v>
      </c>
      <c r="I7968" s="2" t="s">
        <v>53295</v>
      </c>
      <c r="J7968" s="3" t="s">
        <v>53296</v>
      </c>
      <c r="K7968" s="4">
        <v>43994</v>
      </c>
      <c r="L7968" s="3" t="s">
        <v>53297</v>
      </c>
    </row>
    <row r="7969" spans="1:12" x14ac:dyDescent="0.2">
      <c r="A7969" s="1">
        <v>7968</v>
      </c>
      <c r="B7969" s="2" t="s">
        <v>53298</v>
      </c>
      <c r="C7969" s="2" t="s">
        <v>4467</v>
      </c>
      <c r="D7969" s="2" t="s">
        <v>3709</v>
      </c>
      <c r="E7969" s="2" t="s">
        <v>24266</v>
      </c>
      <c r="F7969" s="2" t="s">
        <v>53299</v>
      </c>
      <c r="G7969" s="2" t="s">
        <v>901</v>
      </c>
      <c r="H7969" s="2" t="s">
        <v>53300</v>
      </c>
      <c r="I7969" s="2" t="s">
        <v>53301</v>
      </c>
      <c r="J7969" s="3" t="s">
        <v>53302</v>
      </c>
      <c r="K7969" s="4">
        <v>43860</v>
      </c>
      <c r="L7969" s="3" t="s">
        <v>53303</v>
      </c>
    </row>
    <row r="7970" spans="1:12" x14ac:dyDescent="0.2">
      <c r="A7970" s="1">
        <v>7969</v>
      </c>
      <c r="B7970" s="2" t="s">
        <v>53304</v>
      </c>
      <c r="C7970" s="2" t="s">
        <v>6372</v>
      </c>
      <c r="D7970" s="2" t="s">
        <v>8497</v>
      </c>
      <c r="E7970" s="2" t="s">
        <v>53305</v>
      </c>
      <c r="F7970" s="2" t="s">
        <v>53306</v>
      </c>
      <c r="G7970" s="2" t="s">
        <v>7345</v>
      </c>
      <c r="H7970" s="2" t="s">
        <v>53307</v>
      </c>
      <c r="I7970" s="2" t="s">
        <v>53308</v>
      </c>
      <c r="J7970" s="3" t="s">
        <v>53309</v>
      </c>
      <c r="K7970" s="4">
        <v>44536</v>
      </c>
      <c r="L7970" s="3" t="s">
        <v>53310</v>
      </c>
    </row>
    <row r="7971" spans="1:12" x14ac:dyDescent="0.2">
      <c r="A7971" s="1">
        <v>7970</v>
      </c>
      <c r="B7971" s="2" t="s">
        <v>53311</v>
      </c>
      <c r="C7971" s="2" t="s">
        <v>3902</v>
      </c>
      <c r="D7971" s="2" t="s">
        <v>489</v>
      </c>
      <c r="E7971" s="2" t="s">
        <v>53312</v>
      </c>
      <c r="F7971" s="2" t="s">
        <v>53313</v>
      </c>
      <c r="G7971" s="2" t="s">
        <v>1213</v>
      </c>
      <c r="H7971" s="2" t="s">
        <v>53314</v>
      </c>
      <c r="I7971" s="2" t="s">
        <v>53315</v>
      </c>
      <c r="J7971" s="3" t="s">
        <v>53316</v>
      </c>
      <c r="K7971" s="4">
        <v>44165</v>
      </c>
      <c r="L7971" s="3" t="s">
        <v>53317</v>
      </c>
    </row>
    <row r="7972" spans="1:12" x14ac:dyDescent="0.2">
      <c r="A7972" s="1">
        <v>7971</v>
      </c>
      <c r="B7972" s="2" t="s">
        <v>53318</v>
      </c>
      <c r="C7972" s="2" t="s">
        <v>3113</v>
      </c>
      <c r="D7972" s="2" t="s">
        <v>9823</v>
      </c>
      <c r="E7972" s="2" t="s">
        <v>53319</v>
      </c>
      <c r="F7972" s="2" t="s">
        <v>53320</v>
      </c>
      <c r="G7972" s="2" t="s">
        <v>4353</v>
      </c>
      <c r="H7972" s="2" t="s">
        <v>53321</v>
      </c>
      <c r="I7972" s="2" t="s">
        <v>53322</v>
      </c>
      <c r="J7972" s="3" t="s">
        <v>53323</v>
      </c>
      <c r="K7972" s="4">
        <v>44168</v>
      </c>
      <c r="L7972" s="3" t="s">
        <v>53324</v>
      </c>
    </row>
    <row r="7973" spans="1:12" x14ac:dyDescent="0.2">
      <c r="A7973" s="1">
        <v>7972</v>
      </c>
      <c r="B7973" s="2" t="s">
        <v>53325</v>
      </c>
      <c r="C7973" s="2" t="s">
        <v>7945</v>
      </c>
      <c r="D7973" s="2" t="s">
        <v>17092</v>
      </c>
      <c r="E7973" s="2" t="s">
        <v>53326</v>
      </c>
      <c r="F7973" s="2" t="s">
        <v>53327</v>
      </c>
      <c r="G7973" s="2" t="s">
        <v>4149</v>
      </c>
      <c r="H7973" s="2" t="s">
        <v>53328</v>
      </c>
      <c r="I7973" s="2" t="s">
        <v>53329</v>
      </c>
      <c r="J7973" s="3" t="s">
        <v>53330</v>
      </c>
      <c r="K7973" s="4">
        <v>43992</v>
      </c>
      <c r="L7973" s="3" t="s">
        <v>53331</v>
      </c>
    </row>
    <row r="7974" spans="1:12" x14ac:dyDescent="0.2">
      <c r="A7974" s="1">
        <v>7973</v>
      </c>
      <c r="B7974" s="2" t="s">
        <v>53332</v>
      </c>
      <c r="C7974" s="2" t="s">
        <v>4233</v>
      </c>
      <c r="D7974" s="2" t="s">
        <v>10513</v>
      </c>
      <c r="E7974" s="2" t="s">
        <v>53333</v>
      </c>
      <c r="F7974" s="2" t="s">
        <v>53334</v>
      </c>
      <c r="G7974" s="2" t="s">
        <v>1846</v>
      </c>
      <c r="H7974" s="2" t="s">
        <v>53335</v>
      </c>
      <c r="I7974" s="2" t="s">
        <v>53336</v>
      </c>
      <c r="J7974" s="3" t="s">
        <v>53337</v>
      </c>
      <c r="K7974" s="4">
        <v>44058</v>
      </c>
      <c r="L7974" s="3" t="s">
        <v>47647</v>
      </c>
    </row>
    <row r="7975" spans="1:12" x14ac:dyDescent="0.2">
      <c r="A7975" s="1">
        <v>7974</v>
      </c>
      <c r="B7975" s="2" t="s">
        <v>53338</v>
      </c>
      <c r="C7975" s="2" t="s">
        <v>2178</v>
      </c>
      <c r="D7975" s="2" t="s">
        <v>4654</v>
      </c>
      <c r="E7975" s="2" t="s">
        <v>53339</v>
      </c>
      <c r="F7975" s="2" t="s">
        <v>53237</v>
      </c>
      <c r="G7975" s="2" t="s">
        <v>476</v>
      </c>
      <c r="H7975" s="2" t="s">
        <v>53340</v>
      </c>
      <c r="I7975" s="2" t="s">
        <v>53341</v>
      </c>
      <c r="J7975" s="3" t="s">
        <v>53342</v>
      </c>
      <c r="K7975" s="4">
        <v>44376</v>
      </c>
      <c r="L7975" s="3" t="s">
        <v>27591</v>
      </c>
    </row>
    <row r="7976" spans="1:12" x14ac:dyDescent="0.2">
      <c r="A7976" s="1">
        <v>7975</v>
      </c>
      <c r="B7976" s="2" t="s">
        <v>53343</v>
      </c>
      <c r="C7976" s="2" t="s">
        <v>14302</v>
      </c>
      <c r="D7976" s="2" t="s">
        <v>5267</v>
      </c>
      <c r="E7976" s="2" t="s">
        <v>53344</v>
      </c>
      <c r="F7976" s="2" t="s">
        <v>53345</v>
      </c>
      <c r="G7976" s="2" t="s">
        <v>520</v>
      </c>
      <c r="H7976" s="2" t="s">
        <v>53346</v>
      </c>
      <c r="I7976" s="2" t="s">
        <v>53347</v>
      </c>
      <c r="J7976" s="3" t="s">
        <v>53348</v>
      </c>
      <c r="K7976" s="4">
        <v>44592</v>
      </c>
      <c r="L7976" s="3" t="s">
        <v>53349</v>
      </c>
    </row>
    <row r="7977" spans="1:12" x14ac:dyDescent="0.2">
      <c r="A7977" s="1">
        <v>7976</v>
      </c>
      <c r="B7977" s="2" t="s">
        <v>53350</v>
      </c>
      <c r="C7977" s="2" t="s">
        <v>8346</v>
      </c>
      <c r="D7977" s="2" t="s">
        <v>18858</v>
      </c>
      <c r="E7977" s="2" t="s">
        <v>31687</v>
      </c>
      <c r="F7977" s="2" t="s">
        <v>53351</v>
      </c>
      <c r="G7977" s="2" t="s">
        <v>1792</v>
      </c>
      <c r="H7977" s="2" t="s">
        <v>53352</v>
      </c>
      <c r="I7977" s="2" t="s">
        <v>53353</v>
      </c>
      <c r="J7977" s="3" t="s">
        <v>53354</v>
      </c>
      <c r="K7977" s="4">
        <v>44682</v>
      </c>
      <c r="L7977" s="3" t="s">
        <v>53355</v>
      </c>
    </row>
    <row r="7978" spans="1:12" x14ac:dyDescent="0.2">
      <c r="A7978" s="1">
        <v>7977</v>
      </c>
      <c r="B7978" s="2" t="s">
        <v>53356</v>
      </c>
      <c r="C7978" s="2" t="s">
        <v>3956</v>
      </c>
      <c r="D7978" s="2" t="s">
        <v>9142</v>
      </c>
      <c r="E7978" s="2" t="s">
        <v>53357</v>
      </c>
      <c r="F7978" s="2" t="s">
        <v>53358</v>
      </c>
      <c r="G7978" s="2" t="s">
        <v>530</v>
      </c>
      <c r="H7978" s="2" t="s">
        <v>53359</v>
      </c>
      <c r="I7978" s="2" t="s">
        <v>53360</v>
      </c>
      <c r="J7978" s="3" t="s">
        <v>53361</v>
      </c>
      <c r="K7978" s="4">
        <v>44418</v>
      </c>
      <c r="L7978" s="3" t="s">
        <v>53362</v>
      </c>
    </row>
    <row r="7979" spans="1:12" x14ac:dyDescent="0.2">
      <c r="A7979" s="1">
        <v>7978</v>
      </c>
      <c r="B7979" s="2" t="s">
        <v>53363</v>
      </c>
      <c r="C7979" s="2" t="s">
        <v>4654</v>
      </c>
      <c r="D7979" s="2" t="s">
        <v>22993</v>
      </c>
      <c r="E7979" s="2" t="s">
        <v>53364</v>
      </c>
      <c r="F7979" s="2" t="s">
        <v>53365</v>
      </c>
      <c r="G7979" s="2" t="s">
        <v>1479</v>
      </c>
      <c r="H7979" s="2" t="s">
        <v>53366</v>
      </c>
      <c r="I7979" s="2" t="s">
        <v>53367</v>
      </c>
      <c r="J7979" s="3" t="s">
        <v>53368</v>
      </c>
      <c r="K7979" s="4">
        <v>43935</v>
      </c>
      <c r="L7979" s="3" t="s">
        <v>40366</v>
      </c>
    </row>
    <row r="7980" spans="1:12" x14ac:dyDescent="0.2">
      <c r="A7980" s="1">
        <v>7979</v>
      </c>
      <c r="B7980" s="2" t="s">
        <v>53369</v>
      </c>
      <c r="C7980" s="2" t="s">
        <v>5115</v>
      </c>
      <c r="D7980" s="2" t="s">
        <v>8497</v>
      </c>
      <c r="E7980" s="2" t="s">
        <v>53370</v>
      </c>
      <c r="F7980" s="2" t="s">
        <v>53371</v>
      </c>
      <c r="G7980" s="2" t="s">
        <v>3649</v>
      </c>
      <c r="H7980" s="2" t="s">
        <v>53372</v>
      </c>
      <c r="I7980" s="2" t="s">
        <v>53373</v>
      </c>
      <c r="J7980" s="3" t="s">
        <v>53374</v>
      </c>
      <c r="K7980" s="4">
        <v>44486</v>
      </c>
      <c r="L7980" s="3" t="s">
        <v>33587</v>
      </c>
    </row>
    <row r="7981" spans="1:12" x14ac:dyDescent="0.2">
      <c r="A7981" s="1">
        <v>7980</v>
      </c>
      <c r="B7981" s="2" t="s">
        <v>53375</v>
      </c>
      <c r="C7981" s="2" t="s">
        <v>2236</v>
      </c>
      <c r="D7981" s="2" t="s">
        <v>6865</v>
      </c>
      <c r="E7981" s="2" t="s">
        <v>53376</v>
      </c>
      <c r="F7981" s="2" t="s">
        <v>53377</v>
      </c>
      <c r="G7981" s="2" t="s">
        <v>428</v>
      </c>
      <c r="H7981" s="2" t="s">
        <v>53378</v>
      </c>
      <c r="I7981" s="2" t="s">
        <v>53379</v>
      </c>
      <c r="J7981" s="3" t="s">
        <v>53380</v>
      </c>
      <c r="K7981" s="4">
        <v>44298</v>
      </c>
      <c r="L7981" s="3" t="s">
        <v>53381</v>
      </c>
    </row>
    <row r="7982" spans="1:12" x14ac:dyDescent="0.2">
      <c r="A7982" s="1">
        <v>7981</v>
      </c>
      <c r="B7982" s="2" t="s">
        <v>53382</v>
      </c>
      <c r="C7982" s="2" t="s">
        <v>6024</v>
      </c>
      <c r="D7982" s="2" t="s">
        <v>4985</v>
      </c>
      <c r="E7982" s="2" t="s">
        <v>53383</v>
      </c>
      <c r="F7982" s="2" t="s">
        <v>53384</v>
      </c>
      <c r="G7982" s="2" t="s">
        <v>1730</v>
      </c>
      <c r="H7982" s="2" t="s">
        <v>53385</v>
      </c>
      <c r="I7982" s="2" t="s">
        <v>53386</v>
      </c>
      <c r="J7982" s="3" t="s">
        <v>53387</v>
      </c>
      <c r="K7982" s="4">
        <v>44067</v>
      </c>
      <c r="L7982" s="3" t="s">
        <v>53388</v>
      </c>
    </row>
    <row r="7983" spans="1:12" x14ac:dyDescent="0.2">
      <c r="A7983" s="1">
        <v>7982</v>
      </c>
      <c r="B7983" s="2" t="s">
        <v>53389</v>
      </c>
      <c r="C7983" s="2" t="s">
        <v>4263</v>
      </c>
      <c r="D7983" s="2" t="s">
        <v>21244</v>
      </c>
      <c r="E7983" s="2" t="s">
        <v>53390</v>
      </c>
      <c r="F7983" s="2" t="s">
        <v>53391</v>
      </c>
      <c r="G7983" s="2" t="s">
        <v>2127</v>
      </c>
      <c r="H7983" s="2" t="s">
        <v>53392</v>
      </c>
      <c r="I7983" s="2" t="s">
        <v>53393</v>
      </c>
      <c r="J7983" s="3" t="s">
        <v>53394</v>
      </c>
      <c r="K7983" s="4">
        <v>44532</v>
      </c>
      <c r="L7983" s="3" t="s">
        <v>31814</v>
      </c>
    </row>
    <row r="7984" spans="1:12" x14ac:dyDescent="0.2">
      <c r="A7984" s="1">
        <v>7983</v>
      </c>
      <c r="B7984" s="2" t="s">
        <v>53395</v>
      </c>
      <c r="C7984" s="2" t="s">
        <v>5221</v>
      </c>
      <c r="D7984" s="2" t="s">
        <v>29218</v>
      </c>
      <c r="E7984" s="2" t="s">
        <v>53396</v>
      </c>
      <c r="F7984" s="2" t="s">
        <v>53397</v>
      </c>
      <c r="G7984" s="2" t="s">
        <v>4507</v>
      </c>
      <c r="H7984" s="2">
        <v>9077980153</v>
      </c>
      <c r="I7984" s="2" t="s">
        <v>53398</v>
      </c>
      <c r="J7984" s="3" t="s">
        <v>53399</v>
      </c>
      <c r="K7984" s="4">
        <v>44487</v>
      </c>
      <c r="L7984" s="3" t="s">
        <v>50607</v>
      </c>
    </row>
    <row r="7985" spans="1:12" x14ac:dyDescent="0.2">
      <c r="A7985" s="1">
        <v>7984</v>
      </c>
      <c r="B7985" s="2" t="s">
        <v>53400</v>
      </c>
      <c r="C7985" s="2" t="s">
        <v>907</v>
      </c>
      <c r="D7985" s="2" t="s">
        <v>784</v>
      </c>
      <c r="E7985" s="2" t="s">
        <v>53401</v>
      </c>
      <c r="F7985" s="2" t="s">
        <v>2687</v>
      </c>
      <c r="G7985" s="2" t="s">
        <v>350</v>
      </c>
      <c r="H7985" s="2" t="s">
        <v>53402</v>
      </c>
      <c r="I7985" s="2" t="s">
        <v>53403</v>
      </c>
      <c r="J7985" s="3" t="s">
        <v>53404</v>
      </c>
      <c r="K7985" s="4">
        <v>44304</v>
      </c>
      <c r="L7985" s="3" t="s">
        <v>53405</v>
      </c>
    </row>
    <row r="7986" spans="1:12" x14ac:dyDescent="0.2">
      <c r="A7986" s="1">
        <v>7985</v>
      </c>
      <c r="B7986" s="2" t="s">
        <v>53406</v>
      </c>
      <c r="C7986" s="2" t="s">
        <v>392</v>
      </c>
      <c r="D7986" s="2" t="s">
        <v>2133</v>
      </c>
      <c r="E7986" s="2" t="s">
        <v>16511</v>
      </c>
      <c r="F7986" s="2" t="s">
        <v>53407</v>
      </c>
      <c r="G7986" s="2" t="s">
        <v>4335</v>
      </c>
      <c r="H7986" s="2" t="s">
        <v>53408</v>
      </c>
      <c r="I7986" s="2" t="s">
        <v>53409</v>
      </c>
      <c r="J7986" s="3" t="s">
        <v>53410</v>
      </c>
      <c r="K7986" s="4">
        <v>43979</v>
      </c>
      <c r="L7986" s="3" t="s">
        <v>53411</v>
      </c>
    </row>
    <row r="7987" spans="1:12" x14ac:dyDescent="0.2">
      <c r="A7987" s="1">
        <v>7986</v>
      </c>
      <c r="B7987" s="2" t="s">
        <v>53412</v>
      </c>
      <c r="C7987" s="2" t="s">
        <v>10698</v>
      </c>
      <c r="D7987" s="2" t="s">
        <v>27392</v>
      </c>
      <c r="E7987" s="2" t="s">
        <v>53413</v>
      </c>
      <c r="F7987" s="2" t="s">
        <v>53414</v>
      </c>
      <c r="G7987" s="2" t="s">
        <v>54</v>
      </c>
      <c r="H7987" s="2" t="s">
        <v>53415</v>
      </c>
      <c r="I7987" s="2" t="s">
        <v>53416</v>
      </c>
      <c r="J7987" s="3" t="s">
        <v>53417</v>
      </c>
      <c r="K7987" s="4">
        <v>44071</v>
      </c>
      <c r="L7987" s="3" t="s">
        <v>1595</v>
      </c>
    </row>
    <row r="7988" spans="1:12" x14ac:dyDescent="0.2">
      <c r="A7988" s="1">
        <v>7987</v>
      </c>
      <c r="B7988" s="2" t="s">
        <v>53418</v>
      </c>
      <c r="C7988" s="2" t="s">
        <v>8987</v>
      </c>
      <c r="D7988" s="2" t="s">
        <v>9002</v>
      </c>
      <c r="E7988" s="2" t="s">
        <v>53419</v>
      </c>
      <c r="F7988" s="2" t="s">
        <v>53420</v>
      </c>
      <c r="G7988" s="2" t="s">
        <v>696</v>
      </c>
      <c r="H7988" s="2" t="s">
        <v>53421</v>
      </c>
      <c r="I7988" s="2" t="s">
        <v>53422</v>
      </c>
      <c r="J7988" s="3" t="s">
        <v>53423</v>
      </c>
      <c r="K7988" s="4">
        <v>44583</v>
      </c>
      <c r="L7988" s="3" t="s">
        <v>8503</v>
      </c>
    </row>
    <row r="7989" spans="1:12" x14ac:dyDescent="0.2">
      <c r="A7989" s="1">
        <v>7988</v>
      </c>
      <c r="B7989" s="2" t="s">
        <v>53424</v>
      </c>
      <c r="C7989" s="2" t="s">
        <v>10068</v>
      </c>
      <c r="D7989" s="2" t="s">
        <v>3558</v>
      </c>
      <c r="E7989" s="2" t="s">
        <v>53425</v>
      </c>
      <c r="F7989" s="2" t="s">
        <v>53426</v>
      </c>
      <c r="G7989" s="2" t="s">
        <v>723</v>
      </c>
      <c r="H7989" s="2" t="s">
        <v>53427</v>
      </c>
      <c r="I7989" s="2" t="s">
        <v>53428</v>
      </c>
      <c r="J7989" s="3" t="s">
        <v>53429</v>
      </c>
      <c r="K7989" s="4">
        <v>43967</v>
      </c>
      <c r="L7989" s="3" t="s">
        <v>53430</v>
      </c>
    </row>
    <row r="7990" spans="1:12" x14ac:dyDescent="0.2">
      <c r="A7990" s="1">
        <v>7989</v>
      </c>
      <c r="B7990" s="2" t="s">
        <v>53431</v>
      </c>
      <c r="C7990" s="2" t="s">
        <v>860</v>
      </c>
      <c r="D7990" s="2" t="s">
        <v>6616</v>
      </c>
      <c r="E7990" s="2" t="s">
        <v>6990</v>
      </c>
      <c r="F7990" s="2" t="s">
        <v>53432</v>
      </c>
      <c r="G7990" s="2" t="s">
        <v>4267</v>
      </c>
      <c r="H7990" s="2">
        <v>6687464191</v>
      </c>
      <c r="I7990" s="2" t="s">
        <v>53433</v>
      </c>
      <c r="J7990" s="3" t="s">
        <v>53434</v>
      </c>
      <c r="K7990" s="4">
        <v>44237</v>
      </c>
      <c r="L7990" s="3" t="s">
        <v>53435</v>
      </c>
    </row>
    <row r="7991" spans="1:12" x14ac:dyDescent="0.2">
      <c r="A7991" s="1">
        <v>7990</v>
      </c>
      <c r="B7991" s="2" t="s">
        <v>53436</v>
      </c>
      <c r="C7991" s="2" t="s">
        <v>4341</v>
      </c>
      <c r="D7991" s="2" t="s">
        <v>5291</v>
      </c>
      <c r="E7991" s="2" t="s">
        <v>53437</v>
      </c>
      <c r="F7991" s="2" t="s">
        <v>53438</v>
      </c>
      <c r="G7991" s="2" t="s">
        <v>17</v>
      </c>
      <c r="H7991" s="2" t="s">
        <v>53439</v>
      </c>
      <c r="I7991" s="2">
        <v>646710348</v>
      </c>
      <c r="J7991" s="3" t="s">
        <v>53440</v>
      </c>
      <c r="K7991" s="4">
        <v>44374</v>
      </c>
      <c r="L7991" s="3" t="s">
        <v>53441</v>
      </c>
    </row>
    <row r="7992" spans="1:12" x14ac:dyDescent="0.2">
      <c r="A7992" s="1">
        <v>7991</v>
      </c>
      <c r="B7992" s="2" t="s">
        <v>53442</v>
      </c>
      <c r="C7992" s="2" t="s">
        <v>68</v>
      </c>
      <c r="D7992" s="2" t="s">
        <v>2058</v>
      </c>
      <c r="E7992" s="2" t="s">
        <v>53443</v>
      </c>
      <c r="F7992" s="2" t="s">
        <v>6097</v>
      </c>
      <c r="G7992" s="2" t="s">
        <v>2089</v>
      </c>
      <c r="H7992" s="2" t="s">
        <v>53444</v>
      </c>
      <c r="I7992" s="2" t="s">
        <v>53445</v>
      </c>
      <c r="J7992" s="3" t="s">
        <v>53446</v>
      </c>
      <c r="K7992" s="4">
        <v>44500</v>
      </c>
      <c r="L7992" s="3" t="s">
        <v>53447</v>
      </c>
    </row>
    <row r="7993" spans="1:12" x14ac:dyDescent="0.2">
      <c r="A7993" s="1">
        <v>7992</v>
      </c>
      <c r="B7993" s="2" t="s">
        <v>53448</v>
      </c>
      <c r="C7993" s="2" t="s">
        <v>7917</v>
      </c>
      <c r="D7993" s="2" t="s">
        <v>1606</v>
      </c>
      <c r="E7993" s="2" t="s">
        <v>53449</v>
      </c>
      <c r="F7993" s="2" t="s">
        <v>53450</v>
      </c>
      <c r="G7993" s="2" t="s">
        <v>750</v>
      </c>
      <c r="H7993" s="2" t="s">
        <v>53451</v>
      </c>
      <c r="I7993" s="2" t="s">
        <v>53452</v>
      </c>
      <c r="J7993" s="3" t="s">
        <v>53453</v>
      </c>
      <c r="K7993" s="4">
        <v>44403</v>
      </c>
      <c r="L7993" s="3" t="s">
        <v>53454</v>
      </c>
    </row>
    <row r="7994" spans="1:12" x14ac:dyDescent="0.2">
      <c r="A7994" s="1">
        <v>7993</v>
      </c>
      <c r="B7994" s="2" t="s">
        <v>53455</v>
      </c>
      <c r="C7994" s="2" t="s">
        <v>2640</v>
      </c>
      <c r="D7994" s="2" t="s">
        <v>44993</v>
      </c>
      <c r="E7994" s="2" t="s">
        <v>53456</v>
      </c>
      <c r="F7994" s="2" t="s">
        <v>40369</v>
      </c>
      <c r="G7994" s="2" t="s">
        <v>3404</v>
      </c>
      <c r="H7994" s="2" t="s">
        <v>53457</v>
      </c>
      <c r="I7994" s="2">
        <f>1-153-477-8157</f>
        <v>-8786</v>
      </c>
      <c r="J7994" s="3" t="s">
        <v>53458</v>
      </c>
      <c r="K7994" s="4">
        <v>44598</v>
      </c>
      <c r="L7994" s="3" t="s">
        <v>50580</v>
      </c>
    </row>
    <row r="7995" spans="1:12" x14ac:dyDescent="0.2">
      <c r="A7995" s="1">
        <v>7994</v>
      </c>
      <c r="B7995" s="2" t="s">
        <v>53459</v>
      </c>
      <c r="C7995" s="2" t="s">
        <v>10401</v>
      </c>
      <c r="D7995" s="2" t="s">
        <v>2752</v>
      </c>
      <c r="E7995" s="2" t="s">
        <v>53460</v>
      </c>
      <c r="F7995" s="2" t="s">
        <v>53461</v>
      </c>
      <c r="G7995" s="2" t="s">
        <v>4507</v>
      </c>
      <c r="H7995" s="2">
        <f>1-955-540-6921</f>
        <v>-8415</v>
      </c>
      <c r="I7995" s="2" t="s">
        <v>53462</v>
      </c>
      <c r="J7995" s="3" t="s">
        <v>53463</v>
      </c>
      <c r="K7995" s="4">
        <v>44377</v>
      </c>
      <c r="L7995" s="3" t="s">
        <v>53464</v>
      </c>
    </row>
    <row r="7996" spans="1:12" x14ac:dyDescent="0.2">
      <c r="A7996" s="1">
        <v>7995</v>
      </c>
      <c r="B7996" s="2" t="s">
        <v>53465</v>
      </c>
      <c r="C7996" s="2" t="s">
        <v>4655</v>
      </c>
      <c r="D7996" s="2" t="s">
        <v>2278</v>
      </c>
      <c r="E7996" s="2" t="s">
        <v>10659</v>
      </c>
      <c r="F7996" s="2" t="s">
        <v>53466</v>
      </c>
      <c r="G7996" s="2" t="s">
        <v>1837</v>
      </c>
      <c r="H7996" s="2" t="s">
        <v>53467</v>
      </c>
      <c r="I7996" s="2" t="s">
        <v>53468</v>
      </c>
      <c r="J7996" s="3" t="s">
        <v>53469</v>
      </c>
      <c r="K7996" s="4">
        <v>44002</v>
      </c>
      <c r="L7996" s="3" t="s">
        <v>39352</v>
      </c>
    </row>
    <row r="7997" spans="1:12" x14ac:dyDescent="0.2">
      <c r="A7997" s="1">
        <v>7996</v>
      </c>
      <c r="B7997" s="2" t="s">
        <v>53470</v>
      </c>
      <c r="C7997" s="2" t="s">
        <v>11429</v>
      </c>
      <c r="D7997" s="2" t="s">
        <v>842</v>
      </c>
      <c r="E7997" s="2" t="s">
        <v>53471</v>
      </c>
      <c r="F7997" s="2" t="s">
        <v>53472</v>
      </c>
      <c r="G7997" s="2" t="s">
        <v>27</v>
      </c>
      <c r="H7997" s="2" t="s">
        <v>53473</v>
      </c>
      <c r="I7997" s="2" t="s">
        <v>53474</v>
      </c>
      <c r="J7997" s="3" t="s">
        <v>53475</v>
      </c>
      <c r="K7997" s="4">
        <v>44484</v>
      </c>
      <c r="L7997" s="3" t="s">
        <v>53476</v>
      </c>
    </row>
    <row r="7998" spans="1:12" x14ac:dyDescent="0.2">
      <c r="A7998" s="1">
        <v>7997</v>
      </c>
      <c r="B7998" s="2" t="s">
        <v>53477</v>
      </c>
      <c r="C7998" s="2" t="s">
        <v>1459</v>
      </c>
      <c r="D7998" s="2" t="s">
        <v>11421</v>
      </c>
      <c r="E7998" s="2" t="s">
        <v>53478</v>
      </c>
      <c r="F7998" s="2" t="s">
        <v>53133</v>
      </c>
      <c r="G7998" s="2" t="s">
        <v>1973</v>
      </c>
      <c r="H7998" s="2" t="s">
        <v>53479</v>
      </c>
      <c r="I7998" s="2" t="s">
        <v>53480</v>
      </c>
      <c r="J7998" s="3" t="s">
        <v>53481</v>
      </c>
      <c r="K7998" s="4">
        <v>44459</v>
      </c>
      <c r="L7998" s="3" t="s">
        <v>53482</v>
      </c>
    </row>
    <row r="7999" spans="1:12" x14ac:dyDescent="0.2">
      <c r="A7999" s="1">
        <v>7998</v>
      </c>
      <c r="B7999" s="2" t="s">
        <v>53483</v>
      </c>
      <c r="C7999" s="2" t="s">
        <v>3268</v>
      </c>
      <c r="D7999" s="2" t="s">
        <v>9953</v>
      </c>
      <c r="E7999" s="2" t="s">
        <v>53484</v>
      </c>
      <c r="F7999" s="2" t="s">
        <v>53485</v>
      </c>
      <c r="G7999" s="2" t="s">
        <v>1591</v>
      </c>
      <c r="H7999" s="2" t="s">
        <v>53486</v>
      </c>
      <c r="I7999" s="2" t="s">
        <v>53487</v>
      </c>
      <c r="J7999" s="3" t="s">
        <v>53488</v>
      </c>
      <c r="K7999" s="4">
        <v>44329</v>
      </c>
      <c r="L7999" s="3" t="s">
        <v>53489</v>
      </c>
    </row>
    <row r="8000" spans="1:12" x14ac:dyDescent="0.2">
      <c r="A8000" s="1">
        <v>7999</v>
      </c>
      <c r="B8000" s="2" t="s">
        <v>53490</v>
      </c>
      <c r="C8000" s="2" t="s">
        <v>12082</v>
      </c>
      <c r="D8000" s="2" t="s">
        <v>24705</v>
      </c>
      <c r="E8000" s="2" t="s">
        <v>53491</v>
      </c>
      <c r="F8000" s="2" t="s">
        <v>19903</v>
      </c>
      <c r="G8000" s="2" t="s">
        <v>2728</v>
      </c>
      <c r="H8000" s="2" t="s">
        <v>53492</v>
      </c>
      <c r="I8000" s="2" t="s">
        <v>53493</v>
      </c>
      <c r="J8000" s="3" t="s">
        <v>53494</v>
      </c>
      <c r="K8000" s="4">
        <v>43837</v>
      </c>
      <c r="L8000" s="3" t="s">
        <v>53495</v>
      </c>
    </row>
    <row r="8001" spans="1:12" x14ac:dyDescent="0.2">
      <c r="A8001" s="1">
        <v>8000</v>
      </c>
      <c r="B8001" s="2" t="s">
        <v>53496</v>
      </c>
      <c r="C8001" s="2" t="s">
        <v>5076</v>
      </c>
      <c r="D8001" s="2" t="s">
        <v>22934</v>
      </c>
      <c r="E8001" s="2" t="s">
        <v>53497</v>
      </c>
      <c r="F8001" s="2" t="s">
        <v>53498</v>
      </c>
      <c r="G8001" s="2" t="s">
        <v>1068</v>
      </c>
      <c r="H8001" s="2" t="s">
        <v>53499</v>
      </c>
      <c r="I8001" s="2" t="s">
        <v>53500</v>
      </c>
      <c r="J8001" s="3" t="s">
        <v>53501</v>
      </c>
      <c r="K8001" s="4">
        <v>44628</v>
      </c>
      <c r="L8001" s="3" t="s">
        <v>53502</v>
      </c>
    </row>
    <row r="8002" spans="1:12" x14ac:dyDescent="0.2">
      <c r="A8002" s="1">
        <v>8001</v>
      </c>
      <c r="B8002" s="2" t="s">
        <v>53503</v>
      </c>
      <c r="C8002" s="2" t="s">
        <v>8815</v>
      </c>
      <c r="D8002" s="2" t="s">
        <v>4031</v>
      </c>
      <c r="E8002" s="2" t="s">
        <v>53504</v>
      </c>
      <c r="F8002" s="2" t="s">
        <v>53505</v>
      </c>
      <c r="G8002" s="2" t="s">
        <v>1991</v>
      </c>
      <c r="H8002" s="2" t="s">
        <v>53506</v>
      </c>
      <c r="I8002" s="2">
        <f>1-523-10-46</f>
        <v>-578</v>
      </c>
      <c r="J8002" s="3" t="s">
        <v>53507</v>
      </c>
      <c r="K8002" s="4">
        <v>44386</v>
      </c>
      <c r="L8002" s="3" t="s">
        <v>53508</v>
      </c>
    </row>
    <row r="8003" spans="1:12" x14ac:dyDescent="0.2">
      <c r="A8003" s="1">
        <v>8002</v>
      </c>
      <c r="B8003" s="2" t="s">
        <v>53509</v>
      </c>
      <c r="C8003" s="2" t="s">
        <v>9915</v>
      </c>
      <c r="D8003" s="2" t="s">
        <v>11646</v>
      </c>
      <c r="E8003" s="2" t="s">
        <v>53510</v>
      </c>
      <c r="F8003" s="2" t="s">
        <v>53511</v>
      </c>
      <c r="G8003" s="2" t="s">
        <v>1336</v>
      </c>
      <c r="H8003" s="2" t="s">
        <v>53512</v>
      </c>
      <c r="I8003" s="2" t="s">
        <v>53513</v>
      </c>
      <c r="J8003" s="3" t="s">
        <v>53514</v>
      </c>
      <c r="K8003" s="4">
        <v>43833</v>
      </c>
      <c r="L8003" s="3" t="s">
        <v>53515</v>
      </c>
    </row>
    <row r="8004" spans="1:12" x14ac:dyDescent="0.2">
      <c r="A8004" s="1">
        <v>8003</v>
      </c>
      <c r="B8004" s="2" t="s">
        <v>53516</v>
      </c>
      <c r="C8004" s="2" t="s">
        <v>1735</v>
      </c>
      <c r="D8004" s="2" t="s">
        <v>3459</v>
      </c>
      <c r="E8004" s="2" t="s">
        <v>53517</v>
      </c>
      <c r="F8004" s="2" t="s">
        <v>53518</v>
      </c>
      <c r="G8004" s="2" t="s">
        <v>2127</v>
      </c>
      <c r="H8004" s="2" t="s">
        <v>53519</v>
      </c>
      <c r="I8004" s="2" t="s">
        <v>53520</v>
      </c>
      <c r="J8004" s="3" t="s">
        <v>53521</v>
      </c>
      <c r="K8004" s="4">
        <v>44164</v>
      </c>
      <c r="L8004" s="3" t="s">
        <v>53522</v>
      </c>
    </row>
    <row r="8005" spans="1:12" x14ac:dyDescent="0.2">
      <c r="A8005" s="1">
        <v>8004</v>
      </c>
      <c r="B8005" s="2" t="s">
        <v>53523</v>
      </c>
      <c r="C8005" s="2" t="s">
        <v>20504</v>
      </c>
      <c r="D8005" s="2" t="s">
        <v>5077</v>
      </c>
      <c r="E8005" s="2" t="s">
        <v>53524</v>
      </c>
      <c r="F8005" s="2" t="s">
        <v>53525</v>
      </c>
      <c r="G8005" s="2" t="s">
        <v>2918</v>
      </c>
      <c r="H8005" s="2" t="s">
        <v>53526</v>
      </c>
      <c r="I8005" s="2" t="s">
        <v>53527</v>
      </c>
      <c r="J8005" s="3" t="s">
        <v>53528</v>
      </c>
      <c r="K8005" s="4">
        <v>44297</v>
      </c>
      <c r="L8005" s="3" t="s">
        <v>29449</v>
      </c>
    </row>
    <row r="8006" spans="1:12" x14ac:dyDescent="0.2">
      <c r="A8006" s="1">
        <v>8005</v>
      </c>
      <c r="B8006" s="2" t="s">
        <v>53529</v>
      </c>
      <c r="C8006" s="2" t="s">
        <v>2303</v>
      </c>
      <c r="D8006" s="2" t="s">
        <v>1662</v>
      </c>
      <c r="E8006" s="2" t="s">
        <v>53530</v>
      </c>
      <c r="F8006" s="2" t="s">
        <v>53531</v>
      </c>
      <c r="G8006" s="2" t="s">
        <v>44</v>
      </c>
      <c r="H8006" s="2" t="s">
        <v>53532</v>
      </c>
      <c r="I8006" s="2" t="s">
        <v>53533</v>
      </c>
      <c r="J8006" s="3" t="s">
        <v>53534</v>
      </c>
      <c r="K8006" s="4">
        <v>44091</v>
      </c>
      <c r="L8006" s="3" t="s">
        <v>53535</v>
      </c>
    </row>
    <row r="8007" spans="1:12" x14ac:dyDescent="0.2">
      <c r="A8007" s="1">
        <v>8006</v>
      </c>
      <c r="B8007" s="2" t="s">
        <v>53536</v>
      </c>
      <c r="C8007" s="2" t="s">
        <v>3972</v>
      </c>
      <c r="D8007" s="2" t="s">
        <v>1210</v>
      </c>
      <c r="E8007" s="2" t="s">
        <v>53537</v>
      </c>
      <c r="F8007" s="2" t="s">
        <v>35685</v>
      </c>
      <c r="G8007" s="2" t="s">
        <v>17591</v>
      </c>
      <c r="H8007" s="2">
        <v>7010284717</v>
      </c>
      <c r="I8007" s="2">
        <v>3145317182</v>
      </c>
      <c r="J8007" s="3" t="s">
        <v>53538</v>
      </c>
      <c r="K8007" s="4">
        <v>43869</v>
      </c>
      <c r="L8007" s="3" t="s">
        <v>53539</v>
      </c>
    </row>
    <row r="8008" spans="1:12" x14ac:dyDescent="0.2">
      <c r="A8008" s="1">
        <v>8007</v>
      </c>
      <c r="B8008" s="2" t="s">
        <v>53540</v>
      </c>
      <c r="C8008" s="2" t="s">
        <v>737</v>
      </c>
      <c r="D8008" s="2" t="s">
        <v>15710</v>
      </c>
      <c r="E8008" s="2" t="s">
        <v>53541</v>
      </c>
      <c r="F8008" s="2" t="s">
        <v>53542</v>
      </c>
      <c r="G8008" s="2" t="s">
        <v>806</v>
      </c>
      <c r="H8008" s="2">
        <f>1-443-413-3846</f>
        <v>-4701</v>
      </c>
      <c r="I8008" s="2" t="s">
        <v>53543</v>
      </c>
      <c r="J8008" s="3" t="s">
        <v>53544</v>
      </c>
      <c r="K8008" s="4">
        <v>44624</v>
      </c>
      <c r="L8008" s="3" t="s">
        <v>50441</v>
      </c>
    </row>
    <row r="8009" spans="1:12" x14ac:dyDescent="0.2">
      <c r="A8009" s="1">
        <v>8008</v>
      </c>
      <c r="B8009" s="2" t="s">
        <v>53545</v>
      </c>
      <c r="C8009" s="2" t="s">
        <v>14241</v>
      </c>
      <c r="D8009" s="2" t="s">
        <v>7788</v>
      </c>
      <c r="E8009" s="2" t="s">
        <v>53546</v>
      </c>
      <c r="F8009" s="2" t="s">
        <v>53547</v>
      </c>
      <c r="G8009" s="2" t="s">
        <v>7850</v>
      </c>
      <c r="H8009" s="2" t="s">
        <v>53548</v>
      </c>
      <c r="I8009" s="2" t="s">
        <v>53549</v>
      </c>
      <c r="J8009" s="3" t="s">
        <v>53550</v>
      </c>
      <c r="K8009" s="4">
        <v>44666</v>
      </c>
      <c r="L8009" s="3" t="s">
        <v>53551</v>
      </c>
    </row>
    <row r="8010" spans="1:12" x14ac:dyDescent="0.2">
      <c r="A8010" s="1">
        <v>8009</v>
      </c>
      <c r="B8010" s="2" t="s">
        <v>53552</v>
      </c>
      <c r="C8010" s="2" t="s">
        <v>953</v>
      </c>
      <c r="D8010" s="2" t="s">
        <v>3393</v>
      </c>
      <c r="E8010" s="2" t="s">
        <v>53553</v>
      </c>
      <c r="F8010" s="2" t="s">
        <v>53554</v>
      </c>
      <c r="G8010" s="2" t="s">
        <v>1665</v>
      </c>
      <c r="H8010" s="2" t="s">
        <v>53555</v>
      </c>
      <c r="I8010" s="2" t="s">
        <v>53556</v>
      </c>
      <c r="J8010" s="3" t="s">
        <v>53557</v>
      </c>
      <c r="K8010" s="4">
        <v>44208</v>
      </c>
      <c r="L8010" s="3" t="s">
        <v>53558</v>
      </c>
    </row>
    <row r="8011" spans="1:12" x14ac:dyDescent="0.2">
      <c r="A8011" s="1">
        <v>8010</v>
      </c>
      <c r="B8011" s="2" t="s">
        <v>53559</v>
      </c>
      <c r="C8011" s="2" t="s">
        <v>4155</v>
      </c>
      <c r="D8011" s="2" t="s">
        <v>945</v>
      </c>
      <c r="E8011" s="2" t="s">
        <v>53560</v>
      </c>
      <c r="F8011" s="2" t="s">
        <v>53561</v>
      </c>
      <c r="G8011" s="2" t="s">
        <v>1231</v>
      </c>
      <c r="H8011" s="2" t="s">
        <v>53562</v>
      </c>
      <c r="I8011" s="2" t="s">
        <v>53563</v>
      </c>
      <c r="J8011" s="3" t="s">
        <v>53564</v>
      </c>
      <c r="K8011" s="4">
        <v>44201</v>
      </c>
      <c r="L8011" s="3" t="s">
        <v>53565</v>
      </c>
    </row>
    <row r="8012" spans="1:12" x14ac:dyDescent="0.2">
      <c r="A8012" s="1">
        <v>8011</v>
      </c>
      <c r="B8012" s="2" t="s">
        <v>53566</v>
      </c>
      <c r="C8012" s="2" t="s">
        <v>11616</v>
      </c>
      <c r="D8012" s="2" t="s">
        <v>7444</v>
      </c>
      <c r="E8012" s="2" t="s">
        <v>53567</v>
      </c>
      <c r="F8012" s="2" t="s">
        <v>19477</v>
      </c>
      <c r="G8012" s="2" t="s">
        <v>2728</v>
      </c>
      <c r="H8012" s="2" t="s">
        <v>53568</v>
      </c>
      <c r="I8012" s="2" t="s">
        <v>53569</v>
      </c>
      <c r="J8012" s="3" t="s">
        <v>53570</v>
      </c>
      <c r="K8012" s="4">
        <v>44390</v>
      </c>
      <c r="L8012" s="3" t="s">
        <v>53571</v>
      </c>
    </row>
    <row r="8013" spans="1:12" x14ac:dyDescent="0.2">
      <c r="A8013" s="1">
        <v>8012</v>
      </c>
      <c r="B8013" s="2" t="s">
        <v>53572</v>
      </c>
      <c r="C8013" s="2" t="s">
        <v>4870</v>
      </c>
      <c r="D8013" s="2" t="s">
        <v>2417</v>
      </c>
      <c r="E8013" s="2" t="s">
        <v>53573</v>
      </c>
      <c r="F8013" s="2" t="s">
        <v>53574</v>
      </c>
      <c r="G8013" s="2" t="s">
        <v>4167</v>
      </c>
      <c r="H8013" s="2" t="s">
        <v>53575</v>
      </c>
      <c r="I8013" s="2">
        <v>3409349933</v>
      </c>
      <c r="J8013" s="3" t="s">
        <v>53576</v>
      </c>
      <c r="K8013" s="4">
        <v>44374</v>
      </c>
      <c r="L8013" s="3" t="s">
        <v>3715</v>
      </c>
    </row>
    <row r="8014" spans="1:12" x14ac:dyDescent="0.2">
      <c r="A8014" s="1">
        <v>8013</v>
      </c>
      <c r="B8014" s="2" t="s">
        <v>53577</v>
      </c>
      <c r="C8014" s="2" t="s">
        <v>4233</v>
      </c>
      <c r="D8014" s="2" t="s">
        <v>86</v>
      </c>
      <c r="E8014" s="2" t="s">
        <v>53578</v>
      </c>
      <c r="F8014" s="2" t="s">
        <v>53579</v>
      </c>
      <c r="G8014" s="2" t="s">
        <v>3271</v>
      </c>
      <c r="H8014" s="2" t="s">
        <v>53580</v>
      </c>
      <c r="I8014" s="2" t="s">
        <v>53581</v>
      </c>
      <c r="J8014" s="3" t="s">
        <v>53582</v>
      </c>
      <c r="K8014" s="4">
        <v>44675</v>
      </c>
      <c r="L8014" s="3" t="s">
        <v>53583</v>
      </c>
    </row>
    <row r="8015" spans="1:12" x14ac:dyDescent="0.2">
      <c r="A8015" s="1">
        <v>8014</v>
      </c>
      <c r="B8015" s="2" t="s">
        <v>53584</v>
      </c>
      <c r="C8015" s="2" t="s">
        <v>3147</v>
      </c>
      <c r="D8015" s="2" t="s">
        <v>1209</v>
      </c>
      <c r="E8015" s="2" t="s">
        <v>53585</v>
      </c>
      <c r="F8015" s="2" t="s">
        <v>53586</v>
      </c>
      <c r="G8015" s="2" t="s">
        <v>1013</v>
      </c>
      <c r="H8015" s="2" t="s">
        <v>53587</v>
      </c>
      <c r="I8015" s="2" t="s">
        <v>53588</v>
      </c>
      <c r="J8015" s="3" t="s">
        <v>53589</v>
      </c>
      <c r="K8015" s="4">
        <v>43991</v>
      </c>
      <c r="L8015" s="3" t="s">
        <v>53590</v>
      </c>
    </row>
    <row r="8016" spans="1:12" x14ac:dyDescent="0.2">
      <c r="A8016" s="1">
        <v>8015</v>
      </c>
      <c r="B8016" s="2" t="s">
        <v>53591</v>
      </c>
      <c r="C8016" s="2" t="s">
        <v>17629</v>
      </c>
      <c r="D8016" s="2" t="s">
        <v>9961</v>
      </c>
      <c r="E8016" s="2" t="s">
        <v>53592</v>
      </c>
      <c r="F8016" s="2" t="s">
        <v>53593</v>
      </c>
      <c r="G8016" s="2" t="s">
        <v>3396</v>
      </c>
      <c r="H8016" s="2" t="s">
        <v>53594</v>
      </c>
      <c r="I8016" s="2" t="s">
        <v>53595</v>
      </c>
      <c r="J8016" s="3" t="s">
        <v>53596</v>
      </c>
      <c r="K8016" s="4">
        <v>43917</v>
      </c>
      <c r="L8016" s="3" t="s">
        <v>50454</v>
      </c>
    </row>
    <row r="8017" spans="1:12" x14ac:dyDescent="0.2">
      <c r="A8017" s="1">
        <v>8016</v>
      </c>
      <c r="B8017" s="2" t="s">
        <v>53597</v>
      </c>
      <c r="C8017" s="2" t="s">
        <v>6440</v>
      </c>
      <c r="D8017" s="2" t="s">
        <v>9309</v>
      </c>
      <c r="E8017" s="2" t="s">
        <v>53598</v>
      </c>
      <c r="F8017" s="2" t="s">
        <v>53599</v>
      </c>
      <c r="G8017" s="2" t="s">
        <v>2216</v>
      </c>
      <c r="H8017" s="2" t="s">
        <v>53600</v>
      </c>
      <c r="I8017" s="2" t="s">
        <v>53601</v>
      </c>
      <c r="J8017" s="3" t="s">
        <v>53602</v>
      </c>
      <c r="K8017" s="4">
        <v>44135</v>
      </c>
      <c r="L8017" s="3" t="s">
        <v>53603</v>
      </c>
    </row>
    <row r="8018" spans="1:12" x14ac:dyDescent="0.2">
      <c r="A8018" s="1">
        <v>8017</v>
      </c>
      <c r="B8018" s="2" t="s">
        <v>53604</v>
      </c>
      <c r="C8018" s="2" t="s">
        <v>2640</v>
      </c>
      <c r="D8018" s="2" t="s">
        <v>6616</v>
      </c>
      <c r="E8018" s="2" t="s">
        <v>53605</v>
      </c>
      <c r="F8018" s="2" t="s">
        <v>14661</v>
      </c>
      <c r="G8018" s="2" t="s">
        <v>816</v>
      </c>
      <c r="H8018" s="2" t="s">
        <v>53606</v>
      </c>
      <c r="I8018" s="2" t="s">
        <v>53607</v>
      </c>
      <c r="J8018" s="3" t="s">
        <v>53608</v>
      </c>
      <c r="K8018" s="4">
        <v>44144</v>
      </c>
      <c r="L8018" s="3" t="s">
        <v>53609</v>
      </c>
    </row>
    <row r="8019" spans="1:12" x14ac:dyDescent="0.2">
      <c r="A8019" s="1">
        <v>8018</v>
      </c>
      <c r="B8019" s="2" t="s">
        <v>53610</v>
      </c>
      <c r="C8019" s="2" t="s">
        <v>12641</v>
      </c>
      <c r="D8019" s="2" t="s">
        <v>1119</v>
      </c>
      <c r="E8019" s="2" t="s">
        <v>53611</v>
      </c>
      <c r="F8019" s="2" t="s">
        <v>53612</v>
      </c>
      <c r="G8019" s="2" t="s">
        <v>4042</v>
      </c>
      <c r="H8019" s="2" t="s">
        <v>53613</v>
      </c>
      <c r="I8019" s="2" t="s">
        <v>53614</v>
      </c>
      <c r="J8019" s="3" t="s">
        <v>53615</v>
      </c>
      <c r="K8019" s="4">
        <v>44053</v>
      </c>
      <c r="L8019" s="3" t="s">
        <v>53616</v>
      </c>
    </row>
    <row r="8020" spans="1:12" x14ac:dyDescent="0.2">
      <c r="A8020" s="1">
        <v>8019</v>
      </c>
      <c r="B8020" s="2" t="s">
        <v>53617</v>
      </c>
      <c r="C8020" s="2" t="s">
        <v>11616</v>
      </c>
      <c r="D8020" s="2" t="s">
        <v>2539</v>
      </c>
      <c r="E8020" s="2" t="s">
        <v>53618</v>
      </c>
      <c r="F8020" s="2" t="s">
        <v>53619</v>
      </c>
      <c r="G8020" s="2" t="s">
        <v>892</v>
      </c>
      <c r="H8020" s="2" t="s">
        <v>53620</v>
      </c>
      <c r="I8020" s="2" t="s">
        <v>53621</v>
      </c>
      <c r="J8020" s="3" t="s">
        <v>53622</v>
      </c>
      <c r="K8020" s="4">
        <v>44267</v>
      </c>
      <c r="L8020" s="3" t="s">
        <v>53623</v>
      </c>
    </row>
    <row r="8021" spans="1:12" x14ac:dyDescent="0.2">
      <c r="A8021" s="1">
        <v>8020</v>
      </c>
      <c r="B8021" s="2" t="s">
        <v>53624</v>
      </c>
      <c r="C8021" s="2" t="s">
        <v>19399</v>
      </c>
      <c r="D8021" s="2" t="s">
        <v>18666</v>
      </c>
      <c r="E8021" s="2" t="s">
        <v>53625</v>
      </c>
      <c r="F8021" s="2" t="s">
        <v>53626</v>
      </c>
      <c r="G8021" s="2" t="s">
        <v>1078</v>
      </c>
      <c r="H8021" s="2" t="s">
        <v>53627</v>
      </c>
      <c r="I8021" s="2" t="s">
        <v>53628</v>
      </c>
      <c r="J8021" s="3" t="s">
        <v>53629</v>
      </c>
      <c r="K8021" s="4">
        <v>43887</v>
      </c>
      <c r="L8021" s="3" t="s">
        <v>53630</v>
      </c>
    </row>
    <row r="8022" spans="1:12" x14ac:dyDescent="0.2">
      <c r="A8022" s="1">
        <v>8021</v>
      </c>
      <c r="B8022" s="2" t="s">
        <v>53631</v>
      </c>
      <c r="C8022" s="2" t="s">
        <v>7205</v>
      </c>
      <c r="D8022" s="2" t="s">
        <v>3061</v>
      </c>
      <c r="E8022" s="2" t="s">
        <v>53632</v>
      </c>
      <c r="F8022" s="2" t="s">
        <v>5998</v>
      </c>
      <c r="G8022" s="2" t="s">
        <v>2577</v>
      </c>
      <c r="H8022" s="2" t="s">
        <v>53633</v>
      </c>
      <c r="I8022" s="2" t="s">
        <v>53634</v>
      </c>
      <c r="J8022" s="3" t="s">
        <v>53635</v>
      </c>
      <c r="K8022" s="4">
        <v>44312</v>
      </c>
      <c r="L8022" s="3" t="s">
        <v>53636</v>
      </c>
    </row>
    <row r="8023" spans="1:12" x14ac:dyDescent="0.2">
      <c r="A8023" s="1">
        <v>8022</v>
      </c>
      <c r="B8023" s="2" t="s">
        <v>53637</v>
      </c>
      <c r="C8023" s="2" t="s">
        <v>2573</v>
      </c>
      <c r="D8023" s="2" t="s">
        <v>5192</v>
      </c>
      <c r="E8023" s="2" t="s">
        <v>53638</v>
      </c>
      <c r="F8023" s="2" t="s">
        <v>53639</v>
      </c>
      <c r="G8023" s="2" t="s">
        <v>2403</v>
      </c>
      <c r="H8023" s="2" t="s">
        <v>53640</v>
      </c>
      <c r="I8023" s="2" t="s">
        <v>53641</v>
      </c>
      <c r="J8023" s="3" t="s">
        <v>53642</v>
      </c>
      <c r="K8023" s="4">
        <v>43985</v>
      </c>
      <c r="L8023" s="3" t="s">
        <v>53643</v>
      </c>
    </row>
    <row r="8024" spans="1:12" x14ac:dyDescent="0.2">
      <c r="A8024" s="1">
        <v>8023</v>
      </c>
      <c r="B8024" s="2" t="s">
        <v>53644</v>
      </c>
      <c r="C8024" s="2" t="s">
        <v>4183</v>
      </c>
      <c r="D8024" s="2" t="s">
        <v>4369</v>
      </c>
      <c r="E8024" s="2" t="s">
        <v>53645</v>
      </c>
      <c r="F8024" s="2" t="s">
        <v>53646</v>
      </c>
      <c r="G8024" s="2" t="s">
        <v>3848</v>
      </c>
      <c r="H8024" s="2" t="s">
        <v>53647</v>
      </c>
      <c r="I8024" s="2" t="s">
        <v>53648</v>
      </c>
      <c r="J8024" s="3" t="s">
        <v>53649</v>
      </c>
      <c r="K8024" s="4">
        <v>43877</v>
      </c>
      <c r="L8024" s="3" t="s">
        <v>53650</v>
      </c>
    </row>
    <row r="8025" spans="1:12" x14ac:dyDescent="0.2">
      <c r="A8025" s="1">
        <v>8024</v>
      </c>
      <c r="B8025" s="2" t="s">
        <v>53651</v>
      </c>
      <c r="C8025" s="2" t="s">
        <v>1905</v>
      </c>
      <c r="D8025" s="2" t="s">
        <v>2806</v>
      </c>
      <c r="E8025" s="2" t="s">
        <v>53652</v>
      </c>
      <c r="F8025" s="2" t="s">
        <v>53653</v>
      </c>
      <c r="G8025" s="2" t="s">
        <v>17591</v>
      </c>
      <c r="H8025" s="2" t="s">
        <v>53654</v>
      </c>
      <c r="I8025" s="2" t="s">
        <v>53655</v>
      </c>
      <c r="J8025" s="3" t="s">
        <v>53656</v>
      </c>
      <c r="K8025" s="4">
        <v>43909</v>
      </c>
      <c r="L8025" s="3" t="s">
        <v>53657</v>
      </c>
    </row>
    <row r="8026" spans="1:12" x14ac:dyDescent="0.2">
      <c r="A8026" s="1">
        <v>8025</v>
      </c>
      <c r="B8026" s="2" t="s">
        <v>53658</v>
      </c>
      <c r="C8026" s="2" t="s">
        <v>4946</v>
      </c>
      <c r="D8026" s="2" t="s">
        <v>898</v>
      </c>
      <c r="E8026" s="2" t="s">
        <v>53659</v>
      </c>
      <c r="F8026" s="2" t="s">
        <v>53660</v>
      </c>
      <c r="G8026" s="2" t="s">
        <v>283</v>
      </c>
      <c r="H8026" s="2" t="s">
        <v>53661</v>
      </c>
      <c r="I8026" s="2" t="s">
        <v>53662</v>
      </c>
      <c r="J8026" s="3" t="s">
        <v>53663</v>
      </c>
      <c r="K8026" s="4">
        <v>44642</v>
      </c>
      <c r="L8026" s="3" t="s">
        <v>12823</v>
      </c>
    </row>
    <row r="8027" spans="1:12" x14ac:dyDescent="0.2">
      <c r="A8027" s="1">
        <v>8026</v>
      </c>
      <c r="B8027" s="2" t="s">
        <v>53664</v>
      </c>
      <c r="C8027" s="2" t="s">
        <v>4183</v>
      </c>
      <c r="D8027" s="2" t="s">
        <v>9681</v>
      </c>
      <c r="E8027" s="2" t="s">
        <v>53665</v>
      </c>
      <c r="F8027" s="2" t="s">
        <v>53666</v>
      </c>
      <c r="G8027" s="2" t="s">
        <v>1058</v>
      </c>
      <c r="H8027" s="2" t="s">
        <v>53667</v>
      </c>
      <c r="I8027" s="2" t="s">
        <v>53668</v>
      </c>
      <c r="J8027" s="3" t="s">
        <v>53669</v>
      </c>
      <c r="K8027" s="4">
        <v>44395</v>
      </c>
      <c r="L8027" s="3" t="s">
        <v>53670</v>
      </c>
    </row>
    <row r="8028" spans="1:12" x14ac:dyDescent="0.2">
      <c r="A8028" s="1">
        <v>8027</v>
      </c>
      <c r="B8028" s="2" t="s">
        <v>53671</v>
      </c>
      <c r="C8028" s="2" t="s">
        <v>50</v>
      </c>
      <c r="D8028" s="2" t="s">
        <v>1434</v>
      </c>
      <c r="E8028" s="2" t="s">
        <v>53672</v>
      </c>
      <c r="F8028" s="2" t="s">
        <v>53673</v>
      </c>
      <c r="G8028" s="2" t="s">
        <v>635</v>
      </c>
      <c r="H8028" s="2" t="s">
        <v>53674</v>
      </c>
      <c r="I8028" s="2" t="s">
        <v>53675</v>
      </c>
      <c r="J8028" s="3" t="s">
        <v>53676</v>
      </c>
      <c r="K8028" s="4">
        <v>44166</v>
      </c>
      <c r="L8028" s="3" t="s">
        <v>53677</v>
      </c>
    </row>
    <row r="8029" spans="1:12" x14ac:dyDescent="0.2">
      <c r="A8029" s="1">
        <v>8028</v>
      </c>
      <c r="B8029" s="2" t="s">
        <v>53678</v>
      </c>
      <c r="C8029" s="2" t="s">
        <v>6852</v>
      </c>
      <c r="D8029" s="2" t="s">
        <v>4695</v>
      </c>
      <c r="E8029" s="2" t="s">
        <v>53679</v>
      </c>
      <c r="F8029" s="2" t="s">
        <v>53680</v>
      </c>
      <c r="G8029" s="2" t="s">
        <v>4492</v>
      </c>
      <c r="H8029" s="2" t="s">
        <v>53681</v>
      </c>
      <c r="I8029" s="2" t="s">
        <v>53682</v>
      </c>
      <c r="J8029" s="3" t="s">
        <v>53683</v>
      </c>
      <c r="K8029" s="4">
        <v>44550</v>
      </c>
      <c r="L8029" s="3" t="s">
        <v>53684</v>
      </c>
    </row>
    <row r="8030" spans="1:12" x14ac:dyDescent="0.2">
      <c r="A8030" s="1">
        <v>8029</v>
      </c>
      <c r="B8030" s="2" t="s">
        <v>53685</v>
      </c>
      <c r="C8030" s="2" t="s">
        <v>812</v>
      </c>
      <c r="D8030" s="2" t="s">
        <v>9477</v>
      </c>
      <c r="E8030" s="2" t="s">
        <v>9294</v>
      </c>
      <c r="F8030" s="2" t="s">
        <v>53686</v>
      </c>
      <c r="G8030" s="2" t="s">
        <v>1837</v>
      </c>
      <c r="H8030" s="2" t="s">
        <v>53687</v>
      </c>
      <c r="I8030" s="2" t="s">
        <v>53688</v>
      </c>
      <c r="J8030" s="3" t="s">
        <v>53689</v>
      </c>
      <c r="K8030" s="4">
        <v>44080</v>
      </c>
      <c r="L8030" s="3" t="s">
        <v>15450</v>
      </c>
    </row>
    <row r="8031" spans="1:12" x14ac:dyDescent="0.2">
      <c r="A8031" s="1">
        <v>8030</v>
      </c>
      <c r="B8031" s="2" t="s">
        <v>53690</v>
      </c>
      <c r="C8031" s="2" t="s">
        <v>6246</v>
      </c>
      <c r="D8031" s="2" t="s">
        <v>8834</v>
      </c>
      <c r="E8031" s="2" t="s">
        <v>53691</v>
      </c>
      <c r="F8031" s="2" t="s">
        <v>22928</v>
      </c>
      <c r="G8031" s="2" t="s">
        <v>2884</v>
      </c>
      <c r="H8031" s="2" t="s">
        <v>53692</v>
      </c>
      <c r="I8031" s="2">
        <v>9737557872</v>
      </c>
      <c r="J8031" s="3" t="s">
        <v>53693</v>
      </c>
      <c r="K8031" s="4">
        <v>44096</v>
      </c>
      <c r="L8031" s="3" t="s">
        <v>53694</v>
      </c>
    </row>
    <row r="8032" spans="1:12" x14ac:dyDescent="0.2">
      <c r="A8032" s="1">
        <v>8031</v>
      </c>
      <c r="B8032" s="2" t="s">
        <v>53695</v>
      </c>
      <c r="C8032" s="2" t="s">
        <v>1735</v>
      </c>
      <c r="D8032" s="2" t="s">
        <v>3821</v>
      </c>
      <c r="E8032" s="2" t="s">
        <v>53696</v>
      </c>
      <c r="F8032" s="2" t="s">
        <v>53697</v>
      </c>
      <c r="G8032" s="2" t="s">
        <v>476</v>
      </c>
      <c r="H8032" s="2" t="s">
        <v>53698</v>
      </c>
      <c r="I8032" s="2" t="s">
        <v>53699</v>
      </c>
      <c r="J8032" s="3" t="s">
        <v>53700</v>
      </c>
      <c r="K8032" s="4">
        <v>44625</v>
      </c>
      <c r="L8032" s="3" t="s">
        <v>33312</v>
      </c>
    </row>
    <row r="8033" spans="1:12" x14ac:dyDescent="0.2">
      <c r="A8033" s="1">
        <v>8032</v>
      </c>
      <c r="B8033" s="2" t="s">
        <v>53701</v>
      </c>
      <c r="C8033" s="2" t="s">
        <v>16712</v>
      </c>
      <c r="D8033" s="2" t="s">
        <v>8404</v>
      </c>
      <c r="E8033" s="2" t="s">
        <v>53702</v>
      </c>
      <c r="F8033" s="2" t="s">
        <v>53703</v>
      </c>
      <c r="G8033" s="2" t="s">
        <v>1389</v>
      </c>
      <c r="H8033" s="2">
        <v>6812072274</v>
      </c>
      <c r="I8033" s="2" t="s">
        <v>53704</v>
      </c>
      <c r="J8033" s="3" t="s">
        <v>53705</v>
      </c>
      <c r="K8033" s="4">
        <v>44588</v>
      </c>
      <c r="L8033" s="3" t="s">
        <v>12674</v>
      </c>
    </row>
    <row r="8034" spans="1:12" x14ac:dyDescent="0.2">
      <c r="A8034" s="1">
        <v>8033</v>
      </c>
      <c r="B8034" s="2" t="s">
        <v>53706</v>
      </c>
      <c r="C8034" s="2" t="s">
        <v>4023</v>
      </c>
      <c r="D8034" s="2" t="s">
        <v>2366</v>
      </c>
      <c r="E8034" s="2" t="s">
        <v>53707</v>
      </c>
      <c r="F8034" s="2" t="s">
        <v>53708</v>
      </c>
      <c r="G8034" s="2" t="s">
        <v>2859</v>
      </c>
      <c r="H8034" s="2" t="s">
        <v>53709</v>
      </c>
      <c r="I8034" s="2" t="s">
        <v>53710</v>
      </c>
      <c r="J8034" s="3" t="s">
        <v>53711</v>
      </c>
      <c r="K8034" s="4">
        <v>44537</v>
      </c>
      <c r="L8034" s="3" t="s">
        <v>53712</v>
      </c>
    </row>
    <row r="8035" spans="1:12" x14ac:dyDescent="0.2">
      <c r="A8035" s="1">
        <v>8034</v>
      </c>
      <c r="B8035" s="2" t="s">
        <v>53713</v>
      </c>
      <c r="C8035" s="2" t="s">
        <v>992</v>
      </c>
      <c r="D8035" s="2" t="s">
        <v>2707</v>
      </c>
      <c r="E8035" s="2" t="s">
        <v>53714</v>
      </c>
      <c r="F8035" s="2" t="s">
        <v>53715</v>
      </c>
      <c r="G8035" s="2" t="s">
        <v>1973</v>
      </c>
      <c r="H8035" s="2" t="s">
        <v>53716</v>
      </c>
      <c r="I8035" s="2" t="s">
        <v>53717</v>
      </c>
      <c r="J8035" s="3" t="s">
        <v>53718</v>
      </c>
      <c r="K8035" s="4">
        <v>44467</v>
      </c>
      <c r="L8035" s="3" t="s">
        <v>53719</v>
      </c>
    </row>
    <row r="8036" spans="1:12" x14ac:dyDescent="0.2">
      <c r="A8036" s="1">
        <v>8035</v>
      </c>
      <c r="B8036" s="2" t="s">
        <v>53720</v>
      </c>
      <c r="C8036" s="2" t="s">
        <v>177</v>
      </c>
      <c r="D8036" s="2" t="s">
        <v>18666</v>
      </c>
      <c r="E8036" s="2" t="s">
        <v>53721</v>
      </c>
      <c r="F8036" s="2" t="s">
        <v>53722</v>
      </c>
      <c r="G8036" s="2" t="s">
        <v>520</v>
      </c>
      <c r="H8036" s="2" t="s">
        <v>53723</v>
      </c>
      <c r="I8036" s="2" t="s">
        <v>53724</v>
      </c>
      <c r="J8036" s="3" t="s">
        <v>53725</v>
      </c>
      <c r="K8036" s="4">
        <v>43841</v>
      </c>
      <c r="L8036" s="3" t="s">
        <v>53726</v>
      </c>
    </row>
    <row r="8037" spans="1:12" x14ac:dyDescent="0.2">
      <c r="A8037" s="1">
        <v>8036</v>
      </c>
      <c r="B8037" s="2" t="s">
        <v>53727</v>
      </c>
      <c r="C8037" s="2" t="s">
        <v>1953</v>
      </c>
      <c r="D8037" s="2" t="s">
        <v>5291</v>
      </c>
      <c r="E8037" s="2" t="s">
        <v>53728</v>
      </c>
      <c r="F8037" s="2" t="s">
        <v>53729</v>
      </c>
      <c r="G8037" s="2" t="s">
        <v>3649</v>
      </c>
      <c r="H8037" s="2" t="s">
        <v>53730</v>
      </c>
      <c r="I8037" s="2" t="s">
        <v>53731</v>
      </c>
      <c r="J8037" s="3" t="s">
        <v>53732</v>
      </c>
      <c r="K8037" s="4">
        <v>43906</v>
      </c>
      <c r="L8037" s="3" t="s">
        <v>53733</v>
      </c>
    </row>
    <row r="8038" spans="1:12" x14ac:dyDescent="0.2">
      <c r="A8038" s="1">
        <v>8037</v>
      </c>
      <c r="B8038" s="2" t="s">
        <v>53734</v>
      </c>
      <c r="C8038" s="2" t="s">
        <v>3814</v>
      </c>
      <c r="D8038" s="2" t="s">
        <v>851</v>
      </c>
      <c r="E8038" s="2" t="s">
        <v>53735</v>
      </c>
      <c r="F8038" s="2" t="s">
        <v>53736</v>
      </c>
      <c r="G8038" s="2" t="s">
        <v>4345</v>
      </c>
      <c r="H8038" s="2" t="s">
        <v>53737</v>
      </c>
      <c r="I8038" s="2">
        <f>1-300-13-6932</f>
        <v>-7244</v>
      </c>
      <c r="J8038" s="3" t="s">
        <v>53738</v>
      </c>
      <c r="K8038" s="4">
        <v>44467</v>
      </c>
      <c r="L8038" s="3" t="s">
        <v>53739</v>
      </c>
    </row>
    <row r="8039" spans="1:12" x14ac:dyDescent="0.2">
      <c r="A8039" s="1">
        <v>8038</v>
      </c>
      <c r="B8039" s="2" t="s">
        <v>53740</v>
      </c>
      <c r="C8039" s="2" t="s">
        <v>4467</v>
      </c>
      <c r="D8039" s="2" t="s">
        <v>11588</v>
      </c>
      <c r="E8039" s="2" t="s">
        <v>53741</v>
      </c>
      <c r="F8039" s="2" t="s">
        <v>5360</v>
      </c>
      <c r="G8039" s="2" t="s">
        <v>467</v>
      </c>
      <c r="H8039" s="2" t="s">
        <v>53742</v>
      </c>
      <c r="I8039" s="2" t="s">
        <v>53743</v>
      </c>
      <c r="J8039" s="3" t="s">
        <v>53744</v>
      </c>
      <c r="K8039" s="4">
        <v>44545</v>
      </c>
      <c r="L8039" s="3" t="s">
        <v>53745</v>
      </c>
    </row>
    <row r="8040" spans="1:12" x14ac:dyDescent="0.2">
      <c r="A8040" s="1">
        <v>8039</v>
      </c>
      <c r="B8040" s="2" t="s">
        <v>53746</v>
      </c>
      <c r="C8040" s="2" t="s">
        <v>1633</v>
      </c>
      <c r="D8040" s="2" t="s">
        <v>1946</v>
      </c>
      <c r="E8040" s="2" t="s">
        <v>53747</v>
      </c>
      <c r="F8040" s="2" t="s">
        <v>53748</v>
      </c>
      <c r="G8040" s="2" t="s">
        <v>1168</v>
      </c>
      <c r="H8040" s="2" t="s">
        <v>53749</v>
      </c>
      <c r="I8040" s="2" t="s">
        <v>53750</v>
      </c>
      <c r="J8040" s="3" t="s">
        <v>53751</v>
      </c>
      <c r="K8040" s="4">
        <v>44525</v>
      </c>
      <c r="L8040" s="3" t="s">
        <v>53752</v>
      </c>
    </row>
    <row r="8041" spans="1:12" x14ac:dyDescent="0.2">
      <c r="A8041" s="1">
        <v>8040</v>
      </c>
      <c r="B8041" s="2" t="s">
        <v>53753</v>
      </c>
      <c r="C8041" s="2" t="s">
        <v>1064</v>
      </c>
      <c r="D8041" s="2" t="s">
        <v>2564</v>
      </c>
      <c r="E8041" s="2" t="s">
        <v>53754</v>
      </c>
      <c r="F8041" s="2" t="s">
        <v>51095</v>
      </c>
      <c r="G8041" s="2" t="s">
        <v>3302</v>
      </c>
      <c r="H8041" s="2">
        <v>709460009</v>
      </c>
      <c r="I8041" s="2" t="s">
        <v>53755</v>
      </c>
      <c r="J8041" s="3" t="s">
        <v>53756</v>
      </c>
      <c r="K8041" s="4">
        <v>44346</v>
      </c>
      <c r="L8041" s="3" t="s">
        <v>53757</v>
      </c>
    </row>
    <row r="8042" spans="1:12" x14ac:dyDescent="0.2">
      <c r="A8042" s="1">
        <v>8041</v>
      </c>
      <c r="B8042" s="2" t="s">
        <v>53758</v>
      </c>
      <c r="C8042" s="2" t="s">
        <v>1442</v>
      </c>
      <c r="D8042" s="2" t="s">
        <v>12997</v>
      </c>
      <c r="E8042" s="2" t="s">
        <v>53759</v>
      </c>
      <c r="F8042" s="2" t="s">
        <v>53760</v>
      </c>
      <c r="G8042" s="2" t="s">
        <v>6042</v>
      </c>
      <c r="H8042" s="2" t="s">
        <v>53761</v>
      </c>
      <c r="I8042" s="2" t="s">
        <v>53762</v>
      </c>
      <c r="J8042" s="3" t="s">
        <v>53763</v>
      </c>
      <c r="K8042" s="4">
        <v>44427</v>
      </c>
      <c r="L8042" s="3" t="s">
        <v>53764</v>
      </c>
    </row>
    <row r="8043" spans="1:12" x14ac:dyDescent="0.2">
      <c r="A8043" s="1">
        <v>8042</v>
      </c>
      <c r="B8043" s="2" t="s">
        <v>53765</v>
      </c>
      <c r="C8043" s="2" t="s">
        <v>21252</v>
      </c>
      <c r="D8043" s="2" t="s">
        <v>14576</v>
      </c>
      <c r="E8043" s="2" t="s">
        <v>53766</v>
      </c>
      <c r="F8043" s="2" t="s">
        <v>53767</v>
      </c>
      <c r="G8043" s="2" t="s">
        <v>2567</v>
      </c>
      <c r="H8043" s="2" t="s">
        <v>53768</v>
      </c>
      <c r="I8043" s="2" t="s">
        <v>53769</v>
      </c>
      <c r="J8043" s="3" t="s">
        <v>53770</v>
      </c>
      <c r="K8043" s="4">
        <v>44638</v>
      </c>
      <c r="L8043" s="3" t="s">
        <v>7257</v>
      </c>
    </row>
    <row r="8044" spans="1:12" x14ac:dyDescent="0.2">
      <c r="A8044" s="1">
        <v>8043</v>
      </c>
      <c r="B8044" s="2" t="s">
        <v>53771</v>
      </c>
      <c r="C8044" s="2" t="s">
        <v>4489</v>
      </c>
      <c r="D8044" s="2" t="s">
        <v>10388</v>
      </c>
      <c r="E8044" s="2" t="s">
        <v>53772</v>
      </c>
      <c r="F8044" s="2" t="s">
        <v>53773</v>
      </c>
      <c r="G8044" s="2" t="s">
        <v>369</v>
      </c>
      <c r="H8044" s="2" t="s">
        <v>53774</v>
      </c>
      <c r="I8044" s="2" t="s">
        <v>53775</v>
      </c>
      <c r="J8044" s="3" t="s">
        <v>53776</v>
      </c>
      <c r="K8044" s="4">
        <v>44701</v>
      </c>
      <c r="L8044" s="3" t="s">
        <v>28101</v>
      </c>
    </row>
    <row r="8045" spans="1:12" x14ac:dyDescent="0.2">
      <c r="A8045" s="1">
        <v>8044</v>
      </c>
      <c r="B8045" s="2" t="s">
        <v>53777</v>
      </c>
      <c r="C8045" s="2" t="s">
        <v>3011</v>
      </c>
      <c r="D8045" s="2" t="s">
        <v>2313</v>
      </c>
      <c r="E8045" s="2" t="s">
        <v>53778</v>
      </c>
      <c r="F8045" s="2" t="s">
        <v>42911</v>
      </c>
      <c r="G8045" s="2" t="s">
        <v>378</v>
      </c>
      <c r="H8045" s="2" t="s">
        <v>53779</v>
      </c>
      <c r="I8045" s="2" t="s">
        <v>53780</v>
      </c>
      <c r="J8045" s="3" t="s">
        <v>53781</v>
      </c>
      <c r="K8045" s="4">
        <v>43889</v>
      </c>
      <c r="L8045" s="3" t="s">
        <v>53782</v>
      </c>
    </row>
    <row r="8046" spans="1:12" x14ac:dyDescent="0.2">
      <c r="A8046" s="1">
        <v>8045</v>
      </c>
      <c r="B8046" s="2" t="s">
        <v>53783</v>
      </c>
      <c r="C8046" s="2" t="s">
        <v>4489</v>
      </c>
      <c r="D8046" s="2" t="s">
        <v>1512</v>
      </c>
      <c r="E8046" s="2" t="s">
        <v>53784</v>
      </c>
      <c r="F8046" s="2" t="s">
        <v>53785</v>
      </c>
      <c r="G8046" s="2" t="s">
        <v>5917</v>
      </c>
      <c r="H8046" s="2" t="s">
        <v>53786</v>
      </c>
      <c r="I8046" s="2" t="s">
        <v>53787</v>
      </c>
      <c r="J8046" s="3" t="s">
        <v>53788</v>
      </c>
      <c r="K8046" s="4">
        <v>44263</v>
      </c>
      <c r="L8046" s="3" t="s">
        <v>15617</v>
      </c>
    </row>
    <row r="8047" spans="1:12" x14ac:dyDescent="0.2">
      <c r="A8047" s="1">
        <v>8046</v>
      </c>
      <c r="B8047" s="2" t="s">
        <v>53789</v>
      </c>
      <c r="C8047" s="2" t="s">
        <v>4846</v>
      </c>
      <c r="D8047" s="2" t="s">
        <v>13050</v>
      </c>
      <c r="E8047" s="2" t="s">
        <v>53790</v>
      </c>
      <c r="F8047" s="2" t="s">
        <v>5655</v>
      </c>
      <c r="G8047" s="2" t="s">
        <v>1973</v>
      </c>
      <c r="H8047" s="2" t="s">
        <v>53791</v>
      </c>
      <c r="I8047" s="2" t="s">
        <v>53792</v>
      </c>
      <c r="J8047" s="3" t="s">
        <v>53793</v>
      </c>
      <c r="K8047" s="4">
        <v>44649</v>
      </c>
      <c r="L8047" s="3" t="s">
        <v>53794</v>
      </c>
    </row>
    <row r="8048" spans="1:12" x14ac:dyDescent="0.2">
      <c r="A8048" s="1">
        <v>8047</v>
      </c>
      <c r="B8048" s="2" t="s">
        <v>53795</v>
      </c>
      <c r="C8048" s="2" t="s">
        <v>3484</v>
      </c>
      <c r="D8048" s="2" t="s">
        <v>254</v>
      </c>
      <c r="E8048" s="2" t="s">
        <v>53796</v>
      </c>
      <c r="F8048" s="2" t="s">
        <v>53797</v>
      </c>
      <c r="G8048" s="2" t="s">
        <v>2826</v>
      </c>
      <c r="H8048" s="2" t="s">
        <v>53798</v>
      </c>
      <c r="I8048" s="2" t="s">
        <v>53799</v>
      </c>
      <c r="J8048" s="3" t="s">
        <v>53800</v>
      </c>
      <c r="K8048" s="4">
        <v>44706</v>
      </c>
      <c r="L8048" s="3" t="s">
        <v>53801</v>
      </c>
    </row>
    <row r="8049" spans="1:12" x14ac:dyDescent="0.2">
      <c r="A8049" s="1">
        <v>8048</v>
      </c>
      <c r="B8049" s="2" t="s">
        <v>53802</v>
      </c>
      <c r="C8049" s="2" t="s">
        <v>2365</v>
      </c>
      <c r="D8049" s="2" t="s">
        <v>12393</v>
      </c>
      <c r="E8049" s="2" t="s">
        <v>53803</v>
      </c>
      <c r="F8049" s="2" t="s">
        <v>53804</v>
      </c>
      <c r="G8049" s="2" t="s">
        <v>64</v>
      </c>
      <c r="H8049" s="2" t="s">
        <v>53805</v>
      </c>
      <c r="I8049" s="2" t="s">
        <v>53806</v>
      </c>
      <c r="J8049" s="3" t="s">
        <v>53807</v>
      </c>
      <c r="K8049" s="4">
        <v>44304</v>
      </c>
      <c r="L8049" s="3" t="s">
        <v>31945</v>
      </c>
    </row>
    <row r="8050" spans="1:12" x14ac:dyDescent="0.2">
      <c r="A8050" s="1">
        <v>8049</v>
      </c>
      <c r="B8050" s="2" t="s">
        <v>53808</v>
      </c>
      <c r="C8050" s="2" t="s">
        <v>9033</v>
      </c>
      <c r="D8050" s="2" t="s">
        <v>4755</v>
      </c>
      <c r="E8050" s="2" t="s">
        <v>53809</v>
      </c>
      <c r="F8050" s="2" t="s">
        <v>53810</v>
      </c>
      <c r="G8050" s="2" t="s">
        <v>3055</v>
      </c>
      <c r="H8050" s="2" t="s">
        <v>53811</v>
      </c>
      <c r="I8050" s="2" t="s">
        <v>53812</v>
      </c>
      <c r="J8050" s="3" t="s">
        <v>53813</v>
      </c>
      <c r="K8050" s="4">
        <v>44030</v>
      </c>
      <c r="L8050" s="3" t="s">
        <v>26053</v>
      </c>
    </row>
    <row r="8051" spans="1:12" x14ac:dyDescent="0.2">
      <c r="A8051" s="1">
        <v>8050</v>
      </c>
      <c r="B8051" s="2" t="s">
        <v>53814</v>
      </c>
      <c r="C8051" s="2" t="s">
        <v>920</v>
      </c>
      <c r="D8051" s="2" t="s">
        <v>44993</v>
      </c>
      <c r="E8051" s="2" t="s">
        <v>53815</v>
      </c>
      <c r="F8051" s="2" t="s">
        <v>53816</v>
      </c>
      <c r="G8051" s="2" t="s">
        <v>4335</v>
      </c>
      <c r="H8051" s="2" t="s">
        <v>53817</v>
      </c>
      <c r="I8051" s="2" t="s">
        <v>53818</v>
      </c>
      <c r="J8051" s="3" t="s">
        <v>53819</v>
      </c>
      <c r="K8051" s="4">
        <v>43897</v>
      </c>
      <c r="L8051" s="3" t="s">
        <v>53820</v>
      </c>
    </row>
    <row r="8052" spans="1:12" x14ac:dyDescent="0.2">
      <c r="A8052" s="1">
        <v>8051</v>
      </c>
      <c r="B8052" s="2" t="s">
        <v>53821</v>
      </c>
      <c r="C8052" s="2" t="s">
        <v>2170</v>
      </c>
      <c r="D8052" s="2" t="s">
        <v>5578</v>
      </c>
      <c r="E8052" s="2" t="s">
        <v>53822</v>
      </c>
      <c r="F8052" s="2" t="s">
        <v>53823</v>
      </c>
      <c r="G8052" s="2" t="s">
        <v>3534</v>
      </c>
      <c r="H8052" s="2" t="s">
        <v>53824</v>
      </c>
      <c r="I8052" s="2" t="s">
        <v>53825</v>
      </c>
      <c r="J8052" s="3" t="s">
        <v>53826</v>
      </c>
      <c r="K8052" s="4">
        <v>44262</v>
      </c>
      <c r="L8052" s="3" t="s">
        <v>53827</v>
      </c>
    </row>
    <row r="8053" spans="1:12" x14ac:dyDescent="0.2">
      <c r="A8053" s="1">
        <v>8052</v>
      </c>
      <c r="B8053" s="2" t="s">
        <v>53828</v>
      </c>
      <c r="C8053" s="2" t="s">
        <v>3789</v>
      </c>
      <c r="D8053" s="2" t="s">
        <v>11011</v>
      </c>
      <c r="E8053" s="2" t="s">
        <v>53829</v>
      </c>
      <c r="F8053" s="2" t="s">
        <v>53830</v>
      </c>
      <c r="G8053" s="2" t="s">
        <v>5163</v>
      </c>
      <c r="H8053" s="2" t="s">
        <v>53831</v>
      </c>
      <c r="I8053" s="2">
        <v>8594502516</v>
      </c>
      <c r="J8053" s="3" t="s">
        <v>53832</v>
      </c>
      <c r="K8053" s="4">
        <v>44352</v>
      </c>
      <c r="L8053" s="3" t="s">
        <v>33951</v>
      </c>
    </row>
    <row r="8054" spans="1:12" x14ac:dyDescent="0.2">
      <c r="A8054" s="1">
        <v>8053</v>
      </c>
      <c r="B8054" s="2" t="s">
        <v>53833</v>
      </c>
      <c r="C8054" s="2" t="s">
        <v>1921</v>
      </c>
      <c r="D8054" s="2" t="s">
        <v>879</v>
      </c>
      <c r="E8054" s="2" t="s">
        <v>53834</v>
      </c>
      <c r="F8054" s="2" t="s">
        <v>53835</v>
      </c>
      <c r="G8054" s="2" t="s">
        <v>237</v>
      </c>
      <c r="H8054" s="2" t="s">
        <v>53836</v>
      </c>
      <c r="I8054" s="2" t="s">
        <v>53837</v>
      </c>
      <c r="J8054" s="3" t="s">
        <v>53838</v>
      </c>
      <c r="K8054" s="4">
        <v>44483</v>
      </c>
      <c r="L8054" s="3" t="s">
        <v>13189</v>
      </c>
    </row>
    <row r="8055" spans="1:12" x14ac:dyDescent="0.2">
      <c r="A8055" s="1">
        <v>8054</v>
      </c>
      <c r="B8055" s="2" t="s">
        <v>53839</v>
      </c>
      <c r="C8055" s="2" t="s">
        <v>3317</v>
      </c>
      <c r="D8055" s="2" t="s">
        <v>1653</v>
      </c>
      <c r="E8055" s="2" t="s">
        <v>49457</v>
      </c>
      <c r="F8055" s="2" t="s">
        <v>53840</v>
      </c>
      <c r="G8055" s="2" t="s">
        <v>419</v>
      </c>
      <c r="H8055" s="2">
        <v>6272692847</v>
      </c>
      <c r="I8055" s="2">
        <v>7069842909</v>
      </c>
      <c r="J8055" s="3" t="s">
        <v>53841</v>
      </c>
      <c r="K8055" s="4">
        <v>44189</v>
      </c>
      <c r="L8055" s="3" t="s">
        <v>53842</v>
      </c>
    </row>
    <row r="8056" spans="1:12" x14ac:dyDescent="0.2">
      <c r="A8056" s="1">
        <v>8055</v>
      </c>
      <c r="B8056" s="2" t="s">
        <v>53843</v>
      </c>
      <c r="C8056" s="2" t="s">
        <v>841</v>
      </c>
      <c r="D8056" s="2" t="s">
        <v>3467</v>
      </c>
      <c r="E8056" s="2" t="s">
        <v>53844</v>
      </c>
      <c r="F8056" s="2" t="s">
        <v>53845</v>
      </c>
      <c r="G8056" s="2" t="s">
        <v>4492</v>
      </c>
      <c r="H8056" s="2" t="s">
        <v>53846</v>
      </c>
      <c r="I8056" s="2" t="s">
        <v>53847</v>
      </c>
      <c r="J8056" s="3" t="s">
        <v>53848</v>
      </c>
      <c r="K8056" s="4">
        <v>44596</v>
      </c>
      <c r="L8056" s="3" t="s">
        <v>53849</v>
      </c>
    </row>
    <row r="8057" spans="1:12" x14ac:dyDescent="0.2">
      <c r="A8057" s="1">
        <v>8056</v>
      </c>
      <c r="B8057" s="2" t="s">
        <v>53850</v>
      </c>
      <c r="C8057" s="2" t="s">
        <v>5366</v>
      </c>
      <c r="D8057" s="2" t="s">
        <v>18332</v>
      </c>
      <c r="E8057" s="2" t="s">
        <v>53851</v>
      </c>
      <c r="F8057" s="2" t="s">
        <v>35051</v>
      </c>
      <c r="G8057" s="2" t="s">
        <v>1336</v>
      </c>
      <c r="H8057" s="2" t="s">
        <v>53852</v>
      </c>
      <c r="I8057" s="2" t="s">
        <v>53853</v>
      </c>
      <c r="J8057" s="3" t="s">
        <v>53854</v>
      </c>
      <c r="K8057" s="4">
        <v>44315</v>
      </c>
      <c r="L8057" s="3" t="s">
        <v>29482</v>
      </c>
    </row>
    <row r="8058" spans="1:12" x14ac:dyDescent="0.2">
      <c r="A8058" s="1">
        <v>8057</v>
      </c>
      <c r="B8058" s="2" t="s">
        <v>53855</v>
      </c>
      <c r="C8058" s="2" t="s">
        <v>9033</v>
      </c>
      <c r="D8058" s="2" t="s">
        <v>5877</v>
      </c>
      <c r="E8058" s="2" t="s">
        <v>23379</v>
      </c>
      <c r="F8058" s="2" t="s">
        <v>53856</v>
      </c>
      <c r="G8058" s="2" t="s">
        <v>1282</v>
      </c>
      <c r="H8058" s="2" t="s">
        <v>53857</v>
      </c>
      <c r="I8058" s="2" t="s">
        <v>53858</v>
      </c>
      <c r="J8058" s="3" t="s">
        <v>53859</v>
      </c>
      <c r="K8058" s="4">
        <v>44128</v>
      </c>
      <c r="L8058" s="3" t="s">
        <v>3954</v>
      </c>
    </row>
    <row r="8059" spans="1:12" x14ac:dyDescent="0.2">
      <c r="A8059" s="1">
        <v>8058</v>
      </c>
      <c r="B8059" s="2" t="s">
        <v>53860</v>
      </c>
      <c r="C8059" s="2" t="s">
        <v>60</v>
      </c>
      <c r="D8059" s="2" t="s">
        <v>22993</v>
      </c>
      <c r="E8059" s="2" t="s">
        <v>53861</v>
      </c>
      <c r="F8059" s="2" t="s">
        <v>53862</v>
      </c>
      <c r="G8059" s="2" t="s">
        <v>976</v>
      </c>
      <c r="H8059" s="2" t="s">
        <v>53863</v>
      </c>
      <c r="I8059" s="2" t="s">
        <v>53864</v>
      </c>
      <c r="J8059" s="3" t="s">
        <v>53865</v>
      </c>
      <c r="K8059" s="4">
        <v>43871</v>
      </c>
      <c r="L8059" s="3" t="s">
        <v>53866</v>
      </c>
    </row>
    <row r="8060" spans="1:12" x14ac:dyDescent="0.2">
      <c r="A8060" s="1">
        <v>8059</v>
      </c>
      <c r="B8060" s="2" t="s">
        <v>53867</v>
      </c>
      <c r="C8060" s="2" t="s">
        <v>2814</v>
      </c>
      <c r="D8060" s="2" t="s">
        <v>1164</v>
      </c>
      <c r="E8060" s="2" t="s">
        <v>53868</v>
      </c>
      <c r="F8060" s="2" t="s">
        <v>53869</v>
      </c>
      <c r="G8060" s="2" t="s">
        <v>1925</v>
      </c>
      <c r="H8060" s="2">
        <v>1073146041</v>
      </c>
      <c r="I8060" s="2" t="s">
        <v>53870</v>
      </c>
      <c r="J8060" s="3" t="s">
        <v>53871</v>
      </c>
      <c r="K8060" s="4">
        <v>44045</v>
      </c>
      <c r="L8060" s="3" t="s">
        <v>53872</v>
      </c>
    </row>
    <row r="8061" spans="1:12" x14ac:dyDescent="0.2">
      <c r="A8061" s="1">
        <v>8060</v>
      </c>
      <c r="B8061" s="2" t="s">
        <v>53873</v>
      </c>
      <c r="C8061" s="2" t="s">
        <v>130</v>
      </c>
      <c r="D8061" s="2" t="s">
        <v>86</v>
      </c>
      <c r="E8061" s="2" t="s">
        <v>53874</v>
      </c>
      <c r="F8061" s="2" t="s">
        <v>53875</v>
      </c>
      <c r="G8061" s="2" t="s">
        <v>1524</v>
      </c>
      <c r="H8061" s="2" t="s">
        <v>53876</v>
      </c>
      <c r="I8061" s="2" t="s">
        <v>53877</v>
      </c>
      <c r="J8061" s="3" t="s">
        <v>53878</v>
      </c>
      <c r="K8061" s="4">
        <v>44429</v>
      </c>
      <c r="L8061" s="3" t="s">
        <v>15842</v>
      </c>
    </row>
    <row r="8062" spans="1:12" x14ac:dyDescent="0.2">
      <c r="A8062" s="1">
        <v>8061</v>
      </c>
      <c r="B8062" s="2" t="s">
        <v>53879</v>
      </c>
      <c r="C8062" s="2" t="s">
        <v>9901</v>
      </c>
      <c r="D8062" s="2" t="s">
        <v>3964</v>
      </c>
      <c r="E8062" s="2" t="s">
        <v>53880</v>
      </c>
      <c r="F8062" s="2" t="s">
        <v>53881</v>
      </c>
      <c r="G8062" s="2" t="s">
        <v>4492</v>
      </c>
      <c r="H8062" s="2" t="s">
        <v>53882</v>
      </c>
      <c r="I8062" s="2" t="s">
        <v>53883</v>
      </c>
      <c r="J8062" s="3" t="s">
        <v>53884</v>
      </c>
      <c r="K8062" s="4">
        <v>43959</v>
      </c>
      <c r="L8062" s="3" t="s">
        <v>53885</v>
      </c>
    </row>
    <row r="8063" spans="1:12" x14ac:dyDescent="0.2">
      <c r="A8063" s="1">
        <v>8062</v>
      </c>
      <c r="B8063" s="2" t="s">
        <v>53886</v>
      </c>
      <c r="C8063" s="2" t="s">
        <v>1352</v>
      </c>
      <c r="D8063" s="2" t="s">
        <v>3821</v>
      </c>
      <c r="E8063" s="2" t="s">
        <v>53887</v>
      </c>
      <c r="F8063" s="2" t="s">
        <v>53888</v>
      </c>
      <c r="G8063" s="2" t="s">
        <v>3561</v>
      </c>
      <c r="H8063" s="2" t="s">
        <v>53889</v>
      </c>
      <c r="I8063" s="2" t="s">
        <v>53890</v>
      </c>
      <c r="J8063" s="3" t="s">
        <v>53891</v>
      </c>
      <c r="K8063" s="4">
        <v>44503</v>
      </c>
      <c r="L8063" s="3" t="s">
        <v>53892</v>
      </c>
    </row>
    <row r="8064" spans="1:12" x14ac:dyDescent="0.2">
      <c r="A8064" s="1">
        <v>8063</v>
      </c>
      <c r="B8064" s="2" t="s">
        <v>53893</v>
      </c>
      <c r="C8064" s="2" t="s">
        <v>13561</v>
      </c>
      <c r="D8064" s="2" t="s">
        <v>3363</v>
      </c>
      <c r="E8064" s="2" t="s">
        <v>53894</v>
      </c>
      <c r="F8064" s="2" t="s">
        <v>53895</v>
      </c>
      <c r="G8064" s="2" t="s">
        <v>1292</v>
      </c>
      <c r="H8064" s="2" t="s">
        <v>53896</v>
      </c>
      <c r="I8064" s="2">
        <v>4546074907</v>
      </c>
      <c r="J8064" s="3" t="s">
        <v>53897</v>
      </c>
      <c r="K8064" s="4">
        <v>44160</v>
      </c>
      <c r="L8064" s="3" t="s">
        <v>53898</v>
      </c>
    </row>
    <row r="8065" spans="1:12" x14ac:dyDescent="0.2">
      <c r="A8065" s="1">
        <v>8064</v>
      </c>
      <c r="B8065" s="2" t="s">
        <v>53899</v>
      </c>
      <c r="C8065" s="2" t="s">
        <v>1127</v>
      </c>
      <c r="D8065" s="2" t="s">
        <v>9961</v>
      </c>
      <c r="E8065" s="2" t="s">
        <v>53900</v>
      </c>
      <c r="F8065" s="2" t="s">
        <v>53901</v>
      </c>
      <c r="G8065" s="2" t="s">
        <v>2636</v>
      </c>
      <c r="H8065" s="2" t="s">
        <v>53902</v>
      </c>
      <c r="I8065" s="2" t="s">
        <v>53903</v>
      </c>
      <c r="J8065" s="3" t="s">
        <v>53904</v>
      </c>
      <c r="K8065" s="4">
        <v>44392</v>
      </c>
      <c r="L8065" s="3" t="s">
        <v>53905</v>
      </c>
    </row>
    <row r="8066" spans="1:12" x14ac:dyDescent="0.2">
      <c r="A8066" s="1">
        <v>8065</v>
      </c>
      <c r="B8066" s="2" t="s">
        <v>53906</v>
      </c>
      <c r="C8066" s="2" t="s">
        <v>6873</v>
      </c>
      <c r="D8066" s="2" t="s">
        <v>5016</v>
      </c>
      <c r="E8066" s="2" t="s">
        <v>53907</v>
      </c>
      <c r="F8066" s="2" t="s">
        <v>3776</v>
      </c>
      <c r="G8066" s="2" t="s">
        <v>1674</v>
      </c>
      <c r="H8066" s="2" t="s">
        <v>53908</v>
      </c>
      <c r="I8066" s="2" t="s">
        <v>53909</v>
      </c>
      <c r="J8066" s="3" t="s">
        <v>53910</v>
      </c>
      <c r="K8066" s="4">
        <v>44069</v>
      </c>
      <c r="L8066" s="3" t="s">
        <v>53911</v>
      </c>
    </row>
    <row r="8067" spans="1:12" x14ac:dyDescent="0.2">
      <c r="A8067" s="1">
        <v>8066</v>
      </c>
      <c r="B8067" s="2" t="s">
        <v>53912</v>
      </c>
      <c r="C8067" s="2" t="s">
        <v>4001</v>
      </c>
      <c r="D8067" s="2" t="s">
        <v>11573</v>
      </c>
      <c r="E8067" s="2" t="s">
        <v>53913</v>
      </c>
      <c r="F8067" s="2" t="s">
        <v>53914</v>
      </c>
      <c r="G8067" s="2" t="s">
        <v>635</v>
      </c>
      <c r="H8067" s="2" t="s">
        <v>53915</v>
      </c>
      <c r="I8067" s="2" t="s">
        <v>53916</v>
      </c>
      <c r="J8067" s="3" t="s">
        <v>53917</v>
      </c>
      <c r="K8067" s="4">
        <v>44431</v>
      </c>
      <c r="L8067" s="3" t="s">
        <v>53918</v>
      </c>
    </row>
    <row r="8068" spans="1:12" x14ac:dyDescent="0.2">
      <c r="A8068" s="1">
        <v>8067</v>
      </c>
      <c r="B8068" s="2" t="s">
        <v>53919</v>
      </c>
      <c r="C8068" s="2" t="s">
        <v>3029</v>
      </c>
      <c r="D8068" s="2" t="s">
        <v>1361</v>
      </c>
      <c r="E8068" s="2" t="s">
        <v>53920</v>
      </c>
      <c r="F8068" s="2" t="s">
        <v>53921</v>
      </c>
      <c r="G8068" s="2" t="s">
        <v>4353</v>
      </c>
      <c r="H8068" s="2" t="s">
        <v>53922</v>
      </c>
      <c r="I8068" s="2" t="s">
        <v>53923</v>
      </c>
      <c r="J8068" s="3" t="s">
        <v>53924</v>
      </c>
      <c r="K8068" s="4">
        <v>44053</v>
      </c>
      <c r="L8068" s="3" t="s">
        <v>53925</v>
      </c>
    </row>
    <row r="8069" spans="1:12" x14ac:dyDescent="0.2">
      <c r="A8069" s="1">
        <v>8068</v>
      </c>
      <c r="B8069" s="2" t="s">
        <v>53926</v>
      </c>
      <c r="C8069" s="2" t="s">
        <v>4567</v>
      </c>
      <c r="D8069" s="2" t="s">
        <v>1434</v>
      </c>
      <c r="E8069" s="2" t="s">
        <v>53927</v>
      </c>
      <c r="F8069" s="2" t="s">
        <v>53928</v>
      </c>
      <c r="G8069" s="2" t="s">
        <v>2033</v>
      </c>
      <c r="H8069" s="2" t="s">
        <v>53929</v>
      </c>
      <c r="I8069" s="2" t="s">
        <v>53930</v>
      </c>
      <c r="J8069" s="3" t="s">
        <v>53931</v>
      </c>
      <c r="K8069" s="4">
        <v>44130</v>
      </c>
      <c r="L8069" s="3" t="s">
        <v>52649</v>
      </c>
    </row>
    <row r="8070" spans="1:12" x14ac:dyDescent="0.2">
      <c r="A8070" s="1">
        <v>8069</v>
      </c>
      <c r="B8070" s="2" t="s">
        <v>53932</v>
      </c>
      <c r="C8070" s="2" t="s">
        <v>5382</v>
      </c>
      <c r="D8070" s="2" t="s">
        <v>6484</v>
      </c>
      <c r="E8070" s="2" t="s">
        <v>53933</v>
      </c>
      <c r="F8070" s="2" t="s">
        <v>53934</v>
      </c>
      <c r="G8070" s="2" t="s">
        <v>7170</v>
      </c>
      <c r="H8070" s="2" t="s">
        <v>53935</v>
      </c>
      <c r="I8070" s="2" t="s">
        <v>53936</v>
      </c>
      <c r="J8070" s="3" t="s">
        <v>53937</v>
      </c>
      <c r="K8070" s="4">
        <v>44552</v>
      </c>
      <c r="L8070" s="3" t="s">
        <v>53938</v>
      </c>
    </row>
    <row r="8071" spans="1:12" x14ac:dyDescent="0.2">
      <c r="A8071" s="1">
        <v>8070</v>
      </c>
      <c r="B8071" s="2" t="s">
        <v>53939</v>
      </c>
      <c r="C8071" s="2" t="s">
        <v>2751</v>
      </c>
      <c r="D8071" s="2" t="s">
        <v>10181</v>
      </c>
      <c r="E8071" s="2" t="s">
        <v>53940</v>
      </c>
      <c r="F8071" s="2" t="s">
        <v>53941</v>
      </c>
      <c r="G8071" s="2" t="s">
        <v>4177</v>
      </c>
      <c r="H8071" s="2" t="s">
        <v>53942</v>
      </c>
      <c r="I8071" s="2" t="s">
        <v>53943</v>
      </c>
      <c r="J8071" s="3" t="s">
        <v>53944</v>
      </c>
      <c r="K8071" s="4">
        <v>43982</v>
      </c>
      <c r="L8071" s="3" t="s">
        <v>53945</v>
      </c>
    </row>
    <row r="8072" spans="1:12" x14ac:dyDescent="0.2">
      <c r="A8072" s="1">
        <v>8071</v>
      </c>
      <c r="B8072" s="2" t="s">
        <v>53946</v>
      </c>
      <c r="C8072" s="2" t="s">
        <v>1332</v>
      </c>
      <c r="D8072" s="2" t="s">
        <v>7736</v>
      </c>
      <c r="E8072" s="2" t="s">
        <v>53947</v>
      </c>
      <c r="F8072" s="2" t="s">
        <v>53948</v>
      </c>
      <c r="G8072" s="2" t="s">
        <v>626</v>
      </c>
      <c r="H8072" s="2" t="s">
        <v>53949</v>
      </c>
      <c r="I8072" s="2" t="s">
        <v>53950</v>
      </c>
      <c r="J8072" s="3" t="s">
        <v>53951</v>
      </c>
      <c r="K8072" s="4">
        <v>44421</v>
      </c>
      <c r="L8072" s="3" t="s">
        <v>53952</v>
      </c>
    </row>
    <row r="8073" spans="1:12" x14ac:dyDescent="0.2">
      <c r="A8073" s="1">
        <v>8072</v>
      </c>
      <c r="B8073" s="2" t="s">
        <v>53953</v>
      </c>
      <c r="C8073" s="2" t="s">
        <v>3628</v>
      </c>
      <c r="D8073" s="2" t="s">
        <v>8808</v>
      </c>
      <c r="E8073" s="2" t="s">
        <v>6198</v>
      </c>
      <c r="F8073" s="2" t="s">
        <v>53954</v>
      </c>
      <c r="G8073" s="2" t="s">
        <v>27</v>
      </c>
      <c r="H8073" s="2" t="s">
        <v>53955</v>
      </c>
      <c r="I8073" s="2" t="s">
        <v>53956</v>
      </c>
      <c r="J8073" s="3" t="s">
        <v>53957</v>
      </c>
      <c r="K8073" s="4">
        <v>44100</v>
      </c>
      <c r="L8073" s="3" t="s">
        <v>7517</v>
      </c>
    </row>
    <row r="8074" spans="1:12" x14ac:dyDescent="0.2">
      <c r="A8074" s="1">
        <v>8073</v>
      </c>
      <c r="B8074" s="2" t="s">
        <v>53958</v>
      </c>
      <c r="C8074" s="2" t="s">
        <v>5715</v>
      </c>
      <c r="D8074" s="2" t="s">
        <v>2668</v>
      </c>
      <c r="E8074" s="2" t="s">
        <v>53959</v>
      </c>
      <c r="F8074" s="2" t="s">
        <v>53960</v>
      </c>
      <c r="G8074" s="2" t="s">
        <v>2963</v>
      </c>
      <c r="H8074" s="2" t="s">
        <v>53961</v>
      </c>
      <c r="I8074" s="2" t="s">
        <v>53962</v>
      </c>
      <c r="J8074" s="3" t="s">
        <v>53963</v>
      </c>
      <c r="K8074" s="4">
        <v>44193</v>
      </c>
      <c r="L8074" s="3" t="s">
        <v>47724</v>
      </c>
    </row>
    <row r="8075" spans="1:12" x14ac:dyDescent="0.2">
      <c r="A8075" s="1">
        <v>8074</v>
      </c>
      <c r="B8075" s="2" t="s">
        <v>53964</v>
      </c>
      <c r="C8075" s="2" t="s">
        <v>566</v>
      </c>
      <c r="D8075" s="2" t="s">
        <v>4164</v>
      </c>
      <c r="E8075" s="2" t="s">
        <v>15871</v>
      </c>
      <c r="F8075" s="2" t="s">
        <v>53965</v>
      </c>
      <c r="G8075" s="2" t="s">
        <v>2653</v>
      </c>
      <c r="H8075" s="2" t="s">
        <v>53966</v>
      </c>
      <c r="I8075" s="2" t="s">
        <v>53967</v>
      </c>
      <c r="J8075" s="3" t="s">
        <v>53968</v>
      </c>
      <c r="K8075" s="4">
        <v>44161</v>
      </c>
      <c r="L8075" s="3" t="s">
        <v>53969</v>
      </c>
    </row>
    <row r="8076" spans="1:12" x14ac:dyDescent="0.2">
      <c r="A8076" s="1">
        <v>8075</v>
      </c>
      <c r="B8076" s="2" t="s">
        <v>53970</v>
      </c>
      <c r="C8076" s="2" t="s">
        <v>648</v>
      </c>
      <c r="D8076" s="2" t="s">
        <v>7945</v>
      </c>
      <c r="E8076" s="2" t="s">
        <v>53971</v>
      </c>
      <c r="F8076" s="2" t="s">
        <v>53972</v>
      </c>
      <c r="G8076" s="2" t="s">
        <v>892</v>
      </c>
      <c r="H8076" s="2" t="s">
        <v>53973</v>
      </c>
      <c r="I8076" s="2" t="s">
        <v>53974</v>
      </c>
      <c r="J8076" s="3" t="s">
        <v>53975</v>
      </c>
      <c r="K8076" s="4">
        <v>44686</v>
      </c>
      <c r="L8076" s="3" t="s">
        <v>53976</v>
      </c>
    </row>
    <row r="8077" spans="1:12" x14ac:dyDescent="0.2">
      <c r="A8077" s="1">
        <v>8076</v>
      </c>
      <c r="B8077" s="2" t="s">
        <v>53977</v>
      </c>
      <c r="C8077" s="2" t="s">
        <v>6355</v>
      </c>
      <c r="D8077" s="2" t="s">
        <v>1361</v>
      </c>
      <c r="E8077" s="2" t="s">
        <v>53978</v>
      </c>
      <c r="F8077" s="2" t="s">
        <v>53979</v>
      </c>
      <c r="G8077" s="2" t="s">
        <v>1765</v>
      </c>
      <c r="H8077" s="2" t="s">
        <v>53980</v>
      </c>
      <c r="I8077" s="2" t="s">
        <v>53981</v>
      </c>
      <c r="J8077" s="3" t="s">
        <v>53982</v>
      </c>
      <c r="K8077" s="4">
        <v>44158</v>
      </c>
      <c r="L8077" s="3" t="s">
        <v>53983</v>
      </c>
    </row>
    <row r="8078" spans="1:12" x14ac:dyDescent="0.2">
      <c r="A8078" s="1">
        <v>8077</v>
      </c>
      <c r="B8078" s="2" t="s">
        <v>53984</v>
      </c>
      <c r="C8078" s="2" t="s">
        <v>104</v>
      </c>
      <c r="D8078" s="2" t="s">
        <v>11682</v>
      </c>
      <c r="E8078" s="2" t="s">
        <v>53985</v>
      </c>
      <c r="F8078" s="2" t="s">
        <v>53986</v>
      </c>
      <c r="G8078" s="2" t="s">
        <v>1148</v>
      </c>
      <c r="H8078" s="2" t="s">
        <v>53987</v>
      </c>
      <c r="I8078" s="2" t="s">
        <v>53988</v>
      </c>
      <c r="J8078" s="3" t="s">
        <v>53989</v>
      </c>
      <c r="K8078" s="4">
        <v>44580</v>
      </c>
      <c r="L8078" s="3" t="s">
        <v>53990</v>
      </c>
    </row>
    <row r="8079" spans="1:12" x14ac:dyDescent="0.2">
      <c r="A8079" s="1">
        <v>8078</v>
      </c>
      <c r="B8079" s="2" t="s">
        <v>53991</v>
      </c>
      <c r="C8079" s="2" t="s">
        <v>2188</v>
      </c>
      <c r="D8079" s="2" t="s">
        <v>7796</v>
      </c>
      <c r="E8079" s="2" t="s">
        <v>53992</v>
      </c>
      <c r="F8079" s="2" t="s">
        <v>53993</v>
      </c>
      <c r="G8079" s="2" t="s">
        <v>237</v>
      </c>
      <c r="H8079" s="2" t="s">
        <v>53994</v>
      </c>
      <c r="I8079" s="2" t="s">
        <v>53995</v>
      </c>
      <c r="J8079" s="3" t="s">
        <v>53996</v>
      </c>
      <c r="K8079" s="4">
        <v>44312</v>
      </c>
      <c r="L8079" s="3" t="s">
        <v>53997</v>
      </c>
    </row>
    <row r="8080" spans="1:12" x14ac:dyDescent="0.2">
      <c r="A8080" s="1">
        <v>8079</v>
      </c>
      <c r="B8080" s="2" t="s">
        <v>53998</v>
      </c>
      <c r="C8080" s="2" t="s">
        <v>2358</v>
      </c>
      <c r="D8080" s="2" t="s">
        <v>6865</v>
      </c>
      <c r="E8080" s="2" t="s">
        <v>53999</v>
      </c>
      <c r="F8080" s="2" t="s">
        <v>54000</v>
      </c>
      <c r="G8080" s="2" t="s">
        <v>864</v>
      </c>
      <c r="H8080" s="2" t="s">
        <v>54001</v>
      </c>
      <c r="I8080" s="2" t="s">
        <v>54002</v>
      </c>
      <c r="J8080" s="3" t="s">
        <v>54003</v>
      </c>
      <c r="K8080" s="4">
        <v>44486</v>
      </c>
      <c r="L8080" s="3" t="s">
        <v>54004</v>
      </c>
    </row>
    <row r="8081" spans="1:12" x14ac:dyDescent="0.2">
      <c r="A8081" s="1">
        <v>8080</v>
      </c>
      <c r="B8081" s="2" t="s">
        <v>54005</v>
      </c>
      <c r="C8081" s="2" t="s">
        <v>2959</v>
      </c>
      <c r="D8081" s="2" t="s">
        <v>346</v>
      </c>
      <c r="E8081" s="2" t="s">
        <v>54006</v>
      </c>
      <c r="F8081" s="2" t="s">
        <v>54007</v>
      </c>
      <c r="G8081" s="2" t="s">
        <v>9747</v>
      </c>
      <c r="H8081" s="2" t="s">
        <v>54008</v>
      </c>
      <c r="I8081" s="2" t="s">
        <v>54009</v>
      </c>
      <c r="J8081" s="3" t="s">
        <v>54010</v>
      </c>
      <c r="K8081" s="4">
        <v>44657</v>
      </c>
      <c r="L8081" s="3" t="s">
        <v>54011</v>
      </c>
    </row>
    <row r="8082" spans="1:12" x14ac:dyDescent="0.2">
      <c r="A8082" s="1">
        <v>8081</v>
      </c>
      <c r="B8082" s="2" t="s">
        <v>54012</v>
      </c>
      <c r="C8082" s="2" t="s">
        <v>4208</v>
      </c>
      <c r="D8082" s="2" t="s">
        <v>4614</v>
      </c>
      <c r="E8082" s="2" t="s">
        <v>54013</v>
      </c>
      <c r="F8082" s="2" t="s">
        <v>54014</v>
      </c>
      <c r="G8082" s="2" t="s">
        <v>910</v>
      </c>
      <c r="H8082" s="2" t="s">
        <v>54015</v>
      </c>
      <c r="I8082" s="2" t="s">
        <v>54016</v>
      </c>
      <c r="J8082" s="3" t="s">
        <v>54017</v>
      </c>
      <c r="K8082" s="4">
        <v>44400</v>
      </c>
      <c r="L8082" s="3" t="s">
        <v>54018</v>
      </c>
    </row>
    <row r="8083" spans="1:12" x14ac:dyDescent="0.2">
      <c r="A8083" s="1">
        <v>8082</v>
      </c>
      <c r="B8083" s="2" t="s">
        <v>54019</v>
      </c>
      <c r="C8083" s="2" t="s">
        <v>2841</v>
      </c>
      <c r="D8083" s="2" t="s">
        <v>4654</v>
      </c>
      <c r="E8083" s="2" t="s">
        <v>54020</v>
      </c>
      <c r="F8083" s="2" t="s">
        <v>54021</v>
      </c>
      <c r="G8083" s="2" t="s">
        <v>626</v>
      </c>
      <c r="H8083" s="2" t="s">
        <v>54022</v>
      </c>
      <c r="I8083" s="2" t="s">
        <v>54023</v>
      </c>
      <c r="J8083" s="3" t="s">
        <v>54024</v>
      </c>
      <c r="K8083" s="4">
        <v>44260</v>
      </c>
      <c r="L8083" s="3" t="s">
        <v>54025</v>
      </c>
    </row>
    <row r="8084" spans="1:12" x14ac:dyDescent="0.2">
      <c r="A8084" s="1">
        <v>8083</v>
      </c>
      <c r="B8084" s="2" t="s">
        <v>54026</v>
      </c>
      <c r="C8084" s="2" t="s">
        <v>3410</v>
      </c>
      <c r="D8084" s="2" t="s">
        <v>2574</v>
      </c>
      <c r="E8084" s="2" t="s">
        <v>54027</v>
      </c>
      <c r="F8084" s="2" t="s">
        <v>54028</v>
      </c>
      <c r="G8084" s="2" t="s">
        <v>1023</v>
      </c>
      <c r="H8084" s="2" t="s">
        <v>54029</v>
      </c>
      <c r="I8084" s="2" t="s">
        <v>54030</v>
      </c>
      <c r="J8084" s="3" t="s">
        <v>54031</v>
      </c>
      <c r="K8084" s="4">
        <v>44072</v>
      </c>
      <c r="L8084" s="3" t="s">
        <v>33649</v>
      </c>
    </row>
    <row r="8085" spans="1:12" x14ac:dyDescent="0.2">
      <c r="A8085" s="1">
        <v>8084</v>
      </c>
      <c r="B8085" s="2" t="s">
        <v>54032</v>
      </c>
      <c r="C8085" s="2" t="s">
        <v>4406</v>
      </c>
      <c r="D8085" s="2" t="s">
        <v>10830</v>
      </c>
      <c r="E8085" s="2" t="s">
        <v>54033</v>
      </c>
      <c r="F8085" s="2" t="s">
        <v>24272</v>
      </c>
      <c r="G8085" s="2" t="s">
        <v>3679</v>
      </c>
      <c r="H8085" s="2" t="s">
        <v>54034</v>
      </c>
      <c r="I8085" s="2" t="s">
        <v>54035</v>
      </c>
      <c r="J8085" s="3" t="s">
        <v>54036</v>
      </c>
      <c r="K8085" s="4">
        <v>44012</v>
      </c>
      <c r="L8085" s="3" t="s">
        <v>34750</v>
      </c>
    </row>
    <row r="8086" spans="1:12" x14ac:dyDescent="0.2">
      <c r="A8086" s="1">
        <v>8085</v>
      </c>
      <c r="B8086" s="2" t="s">
        <v>54037</v>
      </c>
      <c r="C8086" s="2" t="s">
        <v>8253</v>
      </c>
      <c r="D8086" s="2" t="s">
        <v>4413</v>
      </c>
      <c r="E8086" s="2" t="s">
        <v>54038</v>
      </c>
      <c r="F8086" s="2" t="s">
        <v>54039</v>
      </c>
      <c r="G8086" s="2" t="s">
        <v>635</v>
      </c>
      <c r="H8086" s="2" t="s">
        <v>54040</v>
      </c>
      <c r="I8086" s="2">
        <v>2249259680</v>
      </c>
      <c r="J8086" s="3" t="s">
        <v>54041</v>
      </c>
      <c r="K8086" s="4">
        <v>43883</v>
      </c>
      <c r="L8086" s="3" t="s">
        <v>23372</v>
      </c>
    </row>
    <row r="8087" spans="1:12" x14ac:dyDescent="0.2">
      <c r="A8087" s="1">
        <v>8086</v>
      </c>
      <c r="B8087" s="2" t="s">
        <v>54042</v>
      </c>
      <c r="C8087" s="2" t="s">
        <v>3317</v>
      </c>
      <c r="D8087" s="2" t="s">
        <v>9661</v>
      </c>
      <c r="E8087" s="2" t="s">
        <v>54043</v>
      </c>
      <c r="F8087" s="2" t="s">
        <v>54044</v>
      </c>
      <c r="G8087" s="2" t="s">
        <v>957</v>
      </c>
      <c r="H8087" s="2" t="s">
        <v>54045</v>
      </c>
      <c r="I8087" s="2" t="s">
        <v>54046</v>
      </c>
      <c r="J8087" s="3" t="s">
        <v>54047</v>
      </c>
      <c r="K8087" s="4">
        <v>44666</v>
      </c>
      <c r="L8087" s="3" t="s">
        <v>54048</v>
      </c>
    </row>
    <row r="8088" spans="1:12" x14ac:dyDescent="0.2">
      <c r="A8088" s="1">
        <v>8087</v>
      </c>
      <c r="B8088" s="2" t="s">
        <v>54049</v>
      </c>
      <c r="C8088" s="2" t="s">
        <v>860</v>
      </c>
      <c r="D8088" s="2" t="s">
        <v>8136</v>
      </c>
      <c r="E8088" s="2" t="s">
        <v>53913</v>
      </c>
      <c r="F8088" s="2" t="s">
        <v>54050</v>
      </c>
      <c r="G8088" s="2" t="s">
        <v>2080</v>
      </c>
      <c r="H8088" s="2">
        <v>6532387674</v>
      </c>
      <c r="I8088" s="2" t="s">
        <v>54051</v>
      </c>
      <c r="J8088" s="3" t="s">
        <v>54052</v>
      </c>
      <c r="K8088" s="4">
        <v>43861</v>
      </c>
      <c r="L8088" s="3" t="s">
        <v>3766</v>
      </c>
    </row>
    <row r="8089" spans="1:12" x14ac:dyDescent="0.2">
      <c r="A8089" s="1">
        <v>8088</v>
      </c>
      <c r="B8089" s="2" t="s">
        <v>54053</v>
      </c>
      <c r="C8089" s="2" t="s">
        <v>8397</v>
      </c>
      <c r="D8089" s="2" t="s">
        <v>4513</v>
      </c>
      <c r="E8089" s="2" t="s">
        <v>54054</v>
      </c>
      <c r="F8089" s="2" t="s">
        <v>50082</v>
      </c>
      <c r="G8089" s="2" t="s">
        <v>1023</v>
      </c>
      <c r="H8089" s="2">
        <f>1-585-460-6565</f>
        <v>-7609</v>
      </c>
      <c r="I8089" s="2" t="s">
        <v>54055</v>
      </c>
      <c r="J8089" s="3" t="s">
        <v>54056</v>
      </c>
      <c r="K8089" s="4">
        <v>44109</v>
      </c>
      <c r="L8089" s="3" t="s">
        <v>54057</v>
      </c>
    </row>
    <row r="8090" spans="1:12" x14ac:dyDescent="0.2">
      <c r="A8090" s="1">
        <v>8089</v>
      </c>
      <c r="B8090" s="2" t="s">
        <v>54058</v>
      </c>
      <c r="C8090" s="2" t="s">
        <v>9433</v>
      </c>
      <c r="D8090" s="2" t="s">
        <v>3385</v>
      </c>
      <c r="E8090" s="2" t="s">
        <v>54059</v>
      </c>
      <c r="F8090" s="2" t="s">
        <v>54060</v>
      </c>
      <c r="G8090" s="2" t="s">
        <v>3568</v>
      </c>
      <c r="H8090" s="2">
        <v>9218247163</v>
      </c>
      <c r="I8090" s="2" t="s">
        <v>54061</v>
      </c>
      <c r="J8090" s="3" t="s">
        <v>54062</v>
      </c>
      <c r="K8090" s="4">
        <v>43880</v>
      </c>
      <c r="L8090" s="3" t="s">
        <v>54063</v>
      </c>
    </row>
    <row r="8091" spans="1:12" x14ac:dyDescent="0.2">
      <c r="A8091" s="1">
        <v>8090</v>
      </c>
      <c r="B8091" s="2" t="s">
        <v>54064</v>
      </c>
      <c r="C8091" s="2" t="s">
        <v>497</v>
      </c>
      <c r="D8091" s="2" t="s">
        <v>2768</v>
      </c>
      <c r="E8091" s="2" t="s">
        <v>54065</v>
      </c>
      <c r="F8091" s="2" t="s">
        <v>54066</v>
      </c>
      <c r="G8091" s="2" t="s">
        <v>5822</v>
      </c>
      <c r="H8091" s="2" t="s">
        <v>54067</v>
      </c>
      <c r="I8091" s="2" t="s">
        <v>54068</v>
      </c>
      <c r="J8091" s="3" t="s">
        <v>54069</v>
      </c>
      <c r="K8091" s="4">
        <v>44570</v>
      </c>
      <c r="L8091" s="3" t="s">
        <v>54070</v>
      </c>
    </row>
    <row r="8092" spans="1:12" x14ac:dyDescent="0.2">
      <c r="A8092" s="1">
        <v>8091</v>
      </c>
      <c r="B8092" s="2" t="s">
        <v>54071</v>
      </c>
      <c r="C8092" s="2" t="s">
        <v>113</v>
      </c>
      <c r="D8092" s="2" t="s">
        <v>7896</v>
      </c>
      <c r="E8092" s="2" t="s">
        <v>54072</v>
      </c>
      <c r="F8092" s="2" t="s">
        <v>54073</v>
      </c>
      <c r="G8092" s="2" t="s">
        <v>3524</v>
      </c>
      <c r="H8092" s="2" t="s">
        <v>54074</v>
      </c>
      <c r="I8092" s="2">
        <f>1-608-123-7519</f>
        <v>-8249</v>
      </c>
      <c r="J8092" s="3" t="s">
        <v>54075</v>
      </c>
      <c r="K8092" s="4">
        <v>44245</v>
      </c>
      <c r="L8092" s="3" t="s">
        <v>54076</v>
      </c>
    </row>
    <row r="8093" spans="1:12" x14ac:dyDescent="0.2">
      <c r="A8093" s="1">
        <v>8092</v>
      </c>
      <c r="B8093" s="2" t="s">
        <v>54077</v>
      </c>
      <c r="C8093" s="2" t="s">
        <v>6178</v>
      </c>
      <c r="D8093" s="2" t="s">
        <v>14700</v>
      </c>
      <c r="E8093" s="2" t="s">
        <v>54078</v>
      </c>
      <c r="F8093" s="2" t="s">
        <v>54079</v>
      </c>
      <c r="G8093" s="2" t="s">
        <v>901</v>
      </c>
      <c r="H8093" s="2" t="s">
        <v>54080</v>
      </c>
      <c r="I8093" s="2" t="s">
        <v>54081</v>
      </c>
      <c r="J8093" s="3" t="s">
        <v>54082</v>
      </c>
      <c r="K8093" s="4">
        <v>44107</v>
      </c>
      <c r="L8093" s="3" t="s">
        <v>54083</v>
      </c>
    </row>
    <row r="8094" spans="1:12" x14ac:dyDescent="0.2">
      <c r="A8094" s="1">
        <v>8093</v>
      </c>
      <c r="B8094" s="2" t="s">
        <v>54084</v>
      </c>
      <c r="C8094" s="2" t="s">
        <v>6497</v>
      </c>
      <c r="D8094" s="2" t="s">
        <v>1451</v>
      </c>
      <c r="E8094" s="2" t="s">
        <v>54085</v>
      </c>
      <c r="F8094" s="2" t="s">
        <v>54086</v>
      </c>
      <c r="G8094" s="2" t="s">
        <v>378</v>
      </c>
      <c r="H8094" s="2" t="s">
        <v>54087</v>
      </c>
      <c r="I8094" s="2" t="s">
        <v>54088</v>
      </c>
      <c r="J8094" s="3" t="s">
        <v>54089</v>
      </c>
      <c r="K8094" s="4">
        <v>44083</v>
      </c>
      <c r="L8094" s="3" t="s">
        <v>54090</v>
      </c>
    </row>
    <row r="8095" spans="1:12" x14ac:dyDescent="0.2">
      <c r="A8095" s="1">
        <v>8094</v>
      </c>
      <c r="B8095" s="2" t="s">
        <v>54091</v>
      </c>
      <c r="C8095" s="2" t="s">
        <v>2123</v>
      </c>
      <c r="D8095" s="2" t="s">
        <v>2641</v>
      </c>
      <c r="E8095" s="2" t="s">
        <v>54092</v>
      </c>
      <c r="F8095" s="2" t="s">
        <v>46996</v>
      </c>
      <c r="G8095" s="2" t="s">
        <v>181</v>
      </c>
      <c r="H8095" s="2">
        <v>7615170620</v>
      </c>
      <c r="I8095" s="2" t="s">
        <v>54093</v>
      </c>
      <c r="J8095" s="3" t="s">
        <v>54094</v>
      </c>
      <c r="K8095" s="4">
        <v>43900</v>
      </c>
      <c r="L8095" s="3" t="s">
        <v>54095</v>
      </c>
    </row>
    <row r="8096" spans="1:12" x14ac:dyDescent="0.2">
      <c r="A8096" s="1">
        <v>8095</v>
      </c>
      <c r="B8096" s="2" t="s">
        <v>54096</v>
      </c>
      <c r="C8096" s="2" t="s">
        <v>4072</v>
      </c>
      <c r="D8096" s="2" t="s">
        <v>3140</v>
      </c>
      <c r="E8096" s="2" t="s">
        <v>54097</v>
      </c>
      <c r="F8096" s="2" t="s">
        <v>54098</v>
      </c>
      <c r="G8096" s="2" t="s">
        <v>966</v>
      </c>
      <c r="H8096" s="2" t="s">
        <v>54099</v>
      </c>
      <c r="I8096" s="2" t="s">
        <v>54100</v>
      </c>
      <c r="J8096" s="3" t="s">
        <v>54101</v>
      </c>
      <c r="K8096" s="4">
        <v>44036</v>
      </c>
      <c r="L8096" s="3" t="s">
        <v>54102</v>
      </c>
    </row>
    <row r="8097" spans="1:12" x14ac:dyDescent="0.2">
      <c r="A8097" s="1">
        <v>8096</v>
      </c>
      <c r="B8097" s="2" t="s">
        <v>54103</v>
      </c>
      <c r="C8097" s="2" t="s">
        <v>962</v>
      </c>
      <c r="D8097" s="2" t="s">
        <v>9470</v>
      </c>
      <c r="E8097" s="2" t="s">
        <v>54104</v>
      </c>
      <c r="F8097" s="2" t="s">
        <v>53237</v>
      </c>
      <c r="G8097" s="2" t="s">
        <v>1837</v>
      </c>
      <c r="H8097" s="2">
        <v>1021860971</v>
      </c>
      <c r="I8097" s="2" t="s">
        <v>54105</v>
      </c>
      <c r="J8097" s="3" t="s">
        <v>54106</v>
      </c>
      <c r="K8097" s="4">
        <v>43841</v>
      </c>
      <c r="L8097" s="3" t="s">
        <v>5430</v>
      </c>
    </row>
    <row r="8098" spans="1:12" x14ac:dyDescent="0.2">
      <c r="A8098" s="1">
        <v>8097</v>
      </c>
      <c r="B8098" s="2" t="s">
        <v>54107</v>
      </c>
      <c r="C8098" s="2" t="s">
        <v>4567</v>
      </c>
      <c r="D8098" s="2" t="s">
        <v>8476</v>
      </c>
      <c r="E8098" s="2" t="s">
        <v>54108</v>
      </c>
      <c r="F8098" s="2" t="s">
        <v>54109</v>
      </c>
      <c r="G8098" s="2" t="s">
        <v>1846</v>
      </c>
      <c r="H8098" s="2" t="s">
        <v>54110</v>
      </c>
      <c r="I8098" s="2" t="s">
        <v>54111</v>
      </c>
      <c r="J8098" s="3" t="s">
        <v>54112</v>
      </c>
      <c r="K8098" s="4">
        <v>44213</v>
      </c>
      <c r="L8098" s="3" t="s">
        <v>54113</v>
      </c>
    </row>
    <row r="8099" spans="1:12" x14ac:dyDescent="0.2">
      <c r="A8099" s="1">
        <v>8098</v>
      </c>
      <c r="B8099" s="2" t="s">
        <v>54114</v>
      </c>
      <c r="C8099" s="2" t="s">
        <v>546</v>
      </c>
      <c r="D8099" s="2" t="s">
        <v>17539</v>
      </c>
      <c r="E8099" s="2" t="s">
        <v>54115</v>
      </c>
      <c r="F8099" s="2" t="s">
        <v>54116</v>
      </c>
      <c r="G8099" s="2" t="s">
        <v>626</v>
      </c>
      <c r="H8099" s="2" t="s">
        <v>54117</v>
      </c>
      <c r="I8099" s="2" t="s">
        <v>54118</v>
      </c>
      <c r="J8099" s="3" t="s">
        <v>54119</v>
      </c>
      <c r="K8099" s="4">
        <v>44331</v>
      </c>
      <c r="L8099" s="3" t="s">
        <v>54120</v>
      </c>
    </row>
    <row r="8100" spans="1:12" x14ac:dyDescent="0.2">
      <c r="A8100" s="1">
        <v>8099</v>
      </c>
      <c r="B8100" s="2" t="s">
        <v>54121</v>
      </c>
      <c r="C8100" s="2" t="s">
        <v>2649</v>
      </c>
      <c r="D8100" s="2" t="s">
        <v>3393</v>
      </c>
      <c r="E8100" s="2" t="s">
        <v>54122</v>
      </c>
      <c r="F8100" s="2" t="s">
        <v>54123</v>
      </c>
      <c r="G8100" s="2" t="s">
        <v>7345</v>
      </c>
      <c r="H8100" s="2" t="s">
        <v>54124</v>
      </c>
      <c r="I8100" s="2" t="s">
        <v>54125</v>
      </c>
      <c r="J8100" s="3" t="s">
        <v>54126</v>
      </c>
      <c r="K8100" s="4">
        <v>44328</v>
      </c>
      <c r="L8100" s="3" t="s">
        <v>54127</v>
      </c>
    </row>
    <row r="8101" spans="1:12" x14ac:dyDescent="0.2">
      <c r="A8101" s="1">
        <v>8100</v>
      </c>
      <c r="B8101" s="2" t="s">
        <v>54128</v>
      </c>
      <c r="C8101" s="2" t="s">
        <v>1101</v>
      </c>
      <c r="D8101" s="2" t="s">
        <v>1557</v>
      </c>
      <c r="E8101" s="2" t="s">
        <v>54129</v>
      </c>
      <c r="F8101" s="2" t="s">
        <v>34119</v>
      </c>
      <c r="G8101" s="2" t="s">
        <v>125</v>
      </c>
      <c r="H8101" s="2" t="s">
        <v>54130</v>
      </c>
      <c r="I8101" s="2" t="s">
        <v>54131</v>
      </c>
      <c r="J8101" s="3" t="s">
        <v>54132</v>
      </c>
      <c r="K8101" s="4">
        <v>44062</v>
      </c>
      <c r="L8101" s="3" t="s">
        <v>54133</v>
      </c>
    </row>
    <row r="8102" spans="1:12" x14ac:dyDescent="0.2">
      <c r="A8102" s="1">
        <v>8101</v>
      </c>
      <c r="B8102" s="2" t="s">
        <v>54134</v>
      </c>
      <c r="C8102" s="2" t="s">
        <v>526</v>
      </c>
      <c r="D8102" s="2" t="s">
        <v>22451</v>
      </c>
      <c r="E8102" s="2" t="s">
        <v>13931</v>
      </c>
      <c r="F8102" s="2" t="s">
        <v>28712</v>
      </c>
      <c r="G8102" s="2" t="s">
        <v>283</v>
      </c>
      <c r="H8102" s="2" t="s">
        <v>54135</v>
      </c>
      <c r="I8102" s="2" t="s">
        <v>54136</v>
      </c>
      <c r="J8102" s="3" t="s">
        <v>54137</v>
      </c>
      <c r="K8102" s="4">
        <v>43850</v>
      </c>
      <c r="L8102" s="3" t="s">
        <v>20253</v>
      </c>
    </row>
    <row r="8103" spans="1:12" x14ac:dyDescent="0.2">
      <c r="A8103" s="1">
        <v>8102</v>
      </c>
      <c r="B8103" s="2" t="s">
        <v>54138</v>
      </c>
      <c r="C8103" s="2" t="s">
        <v>897</v>
      </c>
      <c r="D8103" s="2" t="s">
        <v>508</v>
      </c>
      <c r="E8103" s="2" t="s">
        <v>54139</v>
      </c>
      <c r="F8103" s="2" t="s">
        <v>54140</v>
      </c>
      <c r="G8103" s="2" t="s">
        <v>437</v>
      </c>
      <c r="H8103" s="2" t="s">
        <v>54141</v>
      </c>
      <c r="I8103" s="2" t="s">
        <v>54142</v>
      </c>
      <c r="J8103" s="3" t="s">
        <v>54143</v>
      </c>
      <c r="K8103" s="4">
        <v>44253</v>
      </c>
      <c r="L8103" s="3" t="s">
        <v>54144</v>
      </c>
    </row>
    <row r="8104" spans="1:12" x14ac:dyDescent="0.2">
      <c r="A8104" s="1">
        <v>8103</v>
      </c>
      <c r="B8104" s="2" t="s">
        <v>54145</v>
      </c>
      <c r="C8104" s="2" t="s">
        <v>3619</v>
      </c>
      <c r="D8104" s="2" t="s">
        <v>15717</v>
      </c>
      <c r="E8104" s="2" t="s">
        <v>54146</v>
      </c>
      <c r="F8104" s="2" t="s">
        <v>54147</v>
      </c>
      <c r="G8104" s="2" t="s">
        <v>2826</v>
      </c>
      <c r="H8104" s="2" t="s">
        <v>54148</v>
      </c>
      <c r="I8104" s="2" t="s">
        <v>54149</v>
      </c>
      <c r="J8104" s="3" t="s">
        <v>54150</v>
      </c>
      <c r="K8104" s="4">
        <v>44552</v>
      </c>
      <c r="L8104" s="3" t="s">
        <v>40237</v>
      </c>
    </row>
    <row r="8105" spans="1:12" x14ac:dyDescent="0.2">
      <c r="A8105" s="1">
        <v>8104</v>
      </c>
      <c r="B8105" s="2" t="s">
        <v>54151</v>
      </c>
      <c r="C8105" s="2" t="s">
        <v>1587</v>
      </c>
      <c r="D8105" s="2" t="s">
        <v>13355</v>
      </c>
      <c r="E8105" s="2" t="s">
        <v>31740</v>
      </c>
      <c r="F8105" s="2" t="s">
        <v>54152</v>
      </c>
      <c r="G8105" s="2" t="s">
        <v>1730</v>
      </c>
      <c r="H8105" s="2" t="s">
        <v>54153</v>
      </c>
      <c r="I8105" s="2" t="s">
        <v>54154</v>
      </c>
      <c r="J8105" s="3" t="s">
        <v>54155</v>
      </c>
      <c r="K8105" s="4">
        <v>44604</v>
      </c>
      <c r="L8105" s="3" t="s">
        <v>54156</v>
      </c>
    </row>
    <row r="8106" spans="1:12" x14ac:dyDescent="0.2">
      <c r="A8106" s="1">
        <v>8105</v>
      </c>
      <c r="B8106" s="2" t="s">
        <v>54157</v>
      </c>
      <c r="C8106" s="2" t="s">
        <v>1485</v>
      </c>
      <c r="D8106" s="2" t="s">
        <v>4614</v>
      </c>
      <c r="E8106" s="2" t="s">
        <v>54158</v>
      </c>
      <c r="F8106" s="2" t="s">
        <v>54159</v>
      </c>
      <c r="G8106" s="2" t="s">
        <v>511</v>
      </c>
      <c r="H8106" s="2" t="s">
        <v>54160</v>
      </c>
      <c r="I8106" s="2">
        <v>2071258062</v>
      </c>
      <c r="J8106" s="3" t="s">
        <v>54161</v>
      </c>
      <c r="K8106" s="4">
        <v>44202</v>
      </c>
      <c r="L8106" s="3" t="s">
        <v>54162</v>
      </c>
    </row>
    <row r="8107" spans="1:12" x14ac:dyDescent="0.2">
      <c r="A8107" s="1">
        <v>8106</v>
      </c>
      <c r="B8107" s="2" t="s">
        <v>54163</v>
      </c>
      <c r="C8107" s="2" t="s">
        <v>10851</v>
      </c>
      <c r="D8107" s="2" t="s">
        <v>1020</v>
      </c>
      <c r="E8107" s="2" t="s">
        <v>23481</v>
      </c>
      <c r="F8107" s="2" t="s">
        <v>54164</v>
      </c>
      <c r="G8107" s="2" t="s">
        <v>1005</v>
      </c>
      <c r="H8107" s="2" t="s">
        <v>54165</v>
      </c>
      <c r="I8107" s="2" t="s">
        <v>54166</v>
      </c>
      <c r="J8107" s="3" t="s">
        <v>54167</v>
      </c>
      <c r="K8107" s="4">
        <v>43926</v>
      </c>
      <c r="L8107" s="3" t="s">
        <v>54168</v>
      </c>
    </row>
    <row r="8108" spans="1:12" x14ac:dyDescent="0.2">
      <c r="A8108" s="1">
        <v>8107</v>
      </c>
      <c r="B8108" s="2" t="s">
        <v>54169</v>
      </c>
      <c r="C8108" s="2" t="s">
        <v>1145</v>
      </c>
      <c r="D8108" s="2" t="s">
        <v>298</v>
      </c>
      <c r="E8108" s="2" t="s">
        <v>54170</v>
      </c>
      <c r="F8108" s="2" t="s">
        <v>54171</v>
      </c>
      <c r="G8108" s="2" t="s">
        <v>1618</v>
      </c>
      <c r="H8108" s="2">
        <f>1-53-805-7047</f>
        <v>-7904</v>
      </c>
      <c r="I8108" s="2" t="s">
        <v>54172</v>
      </c>
      <c r="J8108" s="3" t="s">
        <v>54173</v>
      </c>
      <c r="K8108" s="4">
        <v>44149</v>
      </c>
      <c r="L8108" s="3" t="s">
        <v>54174</v>
      </c>
    </row>
    <row r="8109" spans="1:12" x14ac:dyDescent="0.2">
      <c r="A8109" s="1">
        <v>8108</v>
      </c>
      <c r="B8109" s="2" t="s">
        <v>54175</v>
      </c>
      <c r="C8109" s="2" t="s">
        <v>692</v>
      </c>
      <c r="D8109" s="2" t="s">
        <v>37105</v>
      </c>
      <c r="E8109" s="2" t="s">
        <v>35472</v>
      </c>
      <c r="F8109" s="2" t="s">
        <v>54176</v>
      </c>
      <c r="G8109" s="2" t="s">
        <v>171</v>
      </c>
      <c r="H8109" s="2" t="s">
        <v>54177</v>
      </c>
      <c r="I8109" s="2" t="s">
        <v>54178</v>
      </c>
      <c r="J8109" s="3" t="s">
        <v>54179</v>
      </c>
      <c r="K8109" s="4">
        <v>44232</v>
      </c>
      <c r="L8109" s="3" t="s">
        <v>24730</v>
      </c>
    </row>
    <row r="8110" spans="1:12" x14ac:dyDescent="0.2">
      <c r="A8110" s="1">
        <v>8109</v>
      </c>
      <c r="B8110" s="2" t="s">
        <v>54180</v>
      </c>
      <c r="C8110" s="2" t="s">
        <v>2057</v>
      </c>
      <c r="D8110" s="2" t="s">
        <v>2555</v>
      </c>
      <c r="E8110" s="2" t="s">
        <v>24070</v>
      </c>
      <c r="F8110" s="2" t="s">
        <v>6779</v>
      </c>
      <c r="G8110" s="2" t="s">
        <v>162</v>
      </c>
      <c r="H8110" s="2" t="s">
        <v>54181</v>
      </c>
      <c r="I8110" s="2" t="s">
        <v>54182</v>
      </c>
      <c r="J8110" s="3" t="s">
        <v>54183</v>
      </c>
      <c r="K8110" s="4">
        <v>44059</v>
      </c>
      <c r="L8110" s="3" t="s">
        <v>54184</v>
      </c>
    </row>
    <row r="8111" spans="1:12" x14ac:dyDescent="0.2">
      <c r="A8111" s="1">
        <v>8110</v>
      </c>
      <c r="B8111" s="2" t="s">
        <v>54185</v>
      </c>
      <c r="C8111" s="2" t="s">
        <v>5819</v>
      </c>
      <c r="D8111" s="2" t="s">
        <v>463</v>
      </c>
      <c r="E8111" s="2" t="s">
        <v>54186</v>
      </c>
      <c r="F8111" s="2" t="s">
        <v>54187</v>
      </c>
      <c r="G8111" s="2" t="s">
        <v>996</v>
      </c>
      <c r="H8111" s="2" t="s">
        <v>54188</v>
      </c>
      <c r="I8111" s="2" t="s">
        <v>54189</v>
      </c>
      <c r="J8111" s="3" t="s">
        <v>54190</v>
      </c>
      <c r="K8111" s="4">
        <v>44099</v>
      </c>
      <c r="L8111" s="3" t="s">
        <v>54191</v>
      </c>
    </row>
    <row r="8112" spans="1:12" x14ac:dyDescent="0.2">
      <c r="A8112" s="1">
        <v>8111</v>
      </c>
      <c r="B8112" s="2" t="s">
        <v>54192</v>
      </c>
      <c r="C8112" s="2" t="s">
        <v>2188</v>
      </c>
      <c r="D8112" s="2" t="s">
        <v>10786</v>
      </c>
      <c r="E8112" s="2" t="s">
        <v>54193</v>
      </c>
      <c r="F8112" s="2" t="s">
        <v>54194</v>
      </c>
      <c r="G8112" s="2" t="s">
        <v>779</v>
      </c>
      <c r="H8112" s="2" t="s">
        <v>54195</v>
      </c>
      <c r="I8112" s="2" t="s">
        <v>54196</v>
      </c>
      <c r="J8112" s="3" t="s">
        <v>54197</v>
      </c>
      <c r="K8112" s="4">
        <v>44263</v>
      </c>
      <c r="L8112" s="3" t="s">
        <v>54198</v>
      </c>
    </row>
    <row r="8113" spans="1:12" x14ac:dyDescent="0.2">
      <c r="A8113" s="1">
        <v>8112</v>
      </c>
      <c r="B8113" s="2" t="s">
        <v>54199</v>
      </c>
      <c r="C8113" s="2" t="s">
        <v>5900</v>
      </c>
      <c r="D8113" s="2" t="s">
        <v>557</v>
      </c>
      <c r="E8113" s="2" t="s">
        <v>54200</v>
      </c>
      <c r="F8113" s="2" t="s">
        <v>54201</v>
      </c>
      <c r="G8113" s="2" t="s">
        <v>1627</v>
      </c>
      <c r="H8113" s="2" t="s">
        <v>54202</v>
      </c>
      <c r="I8113" s="2" t="s">
        <v>54203</v>
      </c>
      <c r="J8113" s="3" t="s">
        <v>54204</v>
      </c>
      <c r="K8113" s="4">
        <v>44009</v>
      </c>
      <c r="L8113" s="3" t="s">
        <v>54205</v>
      </c>
    </row>
    <row r="8114" spans="1:12" x14ac:dyDescent="0.2">
      <c r="A8114" s="1">
        <v>8113</v>
      </c>
      <c r="B8114" s="2" t="s">
        <v>54206</v>
      </c>
      <c r="C8114" s="2" t="s">
        <v>4837</v>
      </c>
      <c r="D8114" s="2" t="s">
        <v>24305</v>
      </c>
      <c r="E8114" s="2" t="s">
        <v>54207</v>
      </c>
      <c r="F8114" s="2" t="s">
        <v>54208</v>
      </c>
      <c r="G8114" s="2" t="s">
        <v>864</v>
      </c>
      <c r="H8114" s="2" t="s">
        <v>54209</v>
      </c>
      <c r="I8114" s="2" t="s">
        <v>54210</v>
      </c>
      <c r="J8114" s="3" t="s">
        <v>54211</v>
      </c>
      <c r="K8114" s="4">
        <v>44706</v>
      </c>
      <c r="L8114" s="3" t="s">
        <v>54212</v>
      </c>
    </row>
    <row r="8115" spans="1:12" x14ac:dyDescent="0.2">
      <c r="A8115" s="1">
        <v>8114</v>
      </c>
      <c r="B8115" s="2" t="s">
        <v>54213</v>
      </c>
      <c r="C8115" s="2" t="s">
        <v>11089</v>
      </c>
      <c r="D8115" s="2" t="s">
        <v>8347</v>
      </c>
      <c r="E8115" s="2" t="s">
        <v>54214</v>
      </c>
      <c r="F8115" s="2" t="s">
        <v>54215</v>
      </c>
      <c r="G8115" s="2" t="s">
        <v>11135</v>
      </c>
      <c r="H8115" s="2" t="s">
        <v>54216</v>
      </c>
      <c r="I8115" s="2">
        <f>1-529-235-5741</f>
        <v>-6504</v>
      </c>
      <c r="J8115" s="3" t="s">
        <v>54217</v>
      </c>
      <c r="K8115" s="4">
        <v>44503</v>
      </c>
      <c r="L8115" s="3" t="s">
        <v>54218</v>
      </c>
    </row>
    <row r="8116" spans="1:12" x14ac:dyDescent="0.2">
      <c r="A8116" s="1">
        <v>8115</v>
      </c>
      <c r="B8116" s="2" t="s">
        <v>54219</v>
      </c>
      <c r="C8116" s="2" t="s">
        <v>2067</v>
      </c>
      <c r="D8116" s="2" t="s">
        <v>6828</v>
      </c>
      <c r="E8116" s="2" t="s">
        <v>54220</v>
      </c>
      <c r="F8116" s="2" t="s">
        <v>46247</v>
      </c>
      <c r="G8116" s="2" t="s">
        <v>283</v>
      </c>
      <c r="H8116" s="2" t="s">
        <v>54221</v>
      </c>
      <c r="I8116" s="2" t="s">
        <v>54222</v>
      </c>
      <c r="J8116" s="3" t="s">
        <v>54223</v>
      </c>
      <c r="K8116" s="4">
        <v>43966</v>
      </c>
      <c r="L8116" s="3" t="s">
        <v>54224</v>
      </c>
    </row>
    <row r="8117" spans="1:12" x14ac:dyDescent="0.2">
      <c r="A8117" s="1">
        <v>8116</v>
      </c>
      <c r="B8117" s="2" t="s">
        <v>54225</v>
      </c>
      <c r="C8117" s="2" t="s">
        <v>3097</v>
      </c>
      <c r="D8117" s="2" t="s">
        <v>7243</v>
      </c>
      <c r="E8117" s="2" t="s">
        <v>44566</v>
      </c>
      <c r="F8117" s="2" t="s">
        <v>54226</v>
      </c>
      <c r="G8117" s="2" t="s">
        <v>938</v>
      </c>
      <c r="H8117" s="2" t="s">
        <v>54227</v>
      </c>
      <c r="I8117" s="2" t="s">
        <v>54228</v>
      </c>
      <c r="J8117" s="3" t="s">
        <v>54229</v>
      </c>
      <c r="K8117" s="4">
        <v>44046</v>
      </c>
      <c r="L8117" s="3" t="s">
        <v>54230</v>
      </c>
    </row>
    <row r="8118" spans="1:12" x14ac:dyDescent="0.2">
      <c r="A8118" s="1">
        <v>8117</v>
      </c>
      <c r="B8118" s="2" t="s">
        <v>54231</v>
      </c>
      <c r="C8118" s="2" t="s">
        <v>3789</v>
      </c>
      <c r="D8118" s="2" t="s">
        <v>3183</v>
      </c>
      <c r="E8118" s="2" t="s">
        <v>54232</v>
      </c>
      <c r="F8118" s="2" t="s">
        <v>36520</v>
      </c>
      <c r="G8118" s="2" t="s">
        <v>4042</v>
      </c>
      <c r="H8118" s="2" t="s">
        <v>54233</v>
      </c>
      <c r="I8118" s="2" t="s">
        <v>54234</v>
      </c>
      <c r="J8118" s="3" t="s">
        <v>54235</v>
      </c>
      <c r="K8118" s="4">
        <v>44036</v>
      </c>
      <c r="L8118" s="3" t="s">
        <v>54236</v>
      </c>
    </row>
    <row r="8119" spans="1:12" x14ac:dyDescent="0.2">
      <c r="A8119" s="1">
        <v>8118</v>
      </c>
      <c r="B8119" s="2" t="s">
        <v>54237</v>
      </c>
      <c r="C8119" s="2" t="s">
        <v>472</v>
      </c>
      <c r="D8119" s="2" t="s">
        <v>5144</v>
      </c>
      <c r="E8119" s="2" t="s">
        <v>54238</v>
      </c>
      <c r="F8119" s="2" t="s">
        <v>31817</v>
      </c>
      <c r="G8119" s="2" t="s">
        <v>3151</v>
      </c>
      <c r="H8119" s="2" t="s">
        <v>54239</v>
      </c>
      <c r="I8119" s="2" t="s">
        <v>54240</v>
      </c>
      <c r="J8119" s="3" t="s">
        <v>54241</v>
      </c>
      <c r="K8119" s="4">
        <v>43993</v>
      </c>
      <c r="L8119" s="3" t="s">
        <v>54242</v>
      </c>
    </row>
    <row r="8120" spans="1:12" x14ac:dyDescent="0.2">
      <c r="A8120" s="1">
        <v>8119</v>
      </c>
      <c r="B8120" s="2" t="s">
        <v>54243</v>
      </c>
      <c r="C8120" s="2" t="s">
        <v>7205</v>
      </c>
      <c r="D8120" s="2" t="s">
        <v>5130</v>
      </c>
      <c r="E8120" s="2" t="s">
        <v>30339</v>
      </c>
      <c r="F8120" s="2" t="s">
        <v>54244</v>
      </c>
      <c r="G8120" s="2" t="s">
        <v>2191</v>
      </c>
      <c r="H8120" s="2" t="s">
        <v>54245</v>
      </c>
      <c r="I8120" s="2">
        <v>9464283942</v>
      </c>
      <c r="J8120" s="3" t="s">
        <v>54246</v>
      </c>
      <c r="K8120" s="4">
        <v>43869</v>
      </c>
      <c r="L8120" s="3" t="s">
        <v>54247</v>
      </c>
    </row>
    <row r="8121" spans="1:12" x14ac:dyDescent="0.2">
      <c r="A8121" s="1">
        <v>8120</v>
      </c>
      <c r="B8121" s="2" t="s">
        <v>54248</v>
      </c>
      <c r="C8121" s="2" t="s">
        <v>11850</v>
      </c>
      <c r="D8121" s="2" t="s">
        <v>384</v>
      </c>
      <c r="E8121" s="2" t="s">
        <v>54249</v>
      </c>
      <c r="F8121" s="2" t="s">
        <v>54250</v>
      </c>
      <c r="G8121" s="2" t="s">
        <v>1637</v>
      </c>
      <c r="H8121" s="2" t="s">
        <v>54251</v>
      </c>
      <c r="I8121" s="2" t="s">
        <v>54252</v>
      </c>
      <c r="J8121" s="3" t="s">
        <v>54253</v>
      </c>
      <c r="K8121" s="4">
        <v>43835</v>
      </c>
      <c r="L8121" s="3" t="s">
        <v>54254</v>
      </c>
    </row>
    <row r="8122" spans="1:12" x14ac:dyDescent="0.2">
      <c r="A8122" s="1">
        <v>8121</v>
      </c>
      <c r="B8122" s="2" t="s">
        <v>54255</v>
      </c>
      <c r="C8122" s="2" t="s">
        <v>139</v>
      </c>
      <c r="D8122" s="2" t="s">
        <v>5639</v>
      </c>
      <c r="E8122" s="2" t="s">
        <v>54256</v>
      </c>
      <c r="F8122" s="2" t="s">
        <v>54257</v>
      </c>
      <c r="G8122" s="2" t="s">
        <v>64</v>
      </c>
      <c r="H8122" s="2" t="s">
        <v>54258</v>
      </c>
      <c r="I8122" s="2" t="s">
        <v>54259</v>
      </c>
      <c r="J8122" s="3" t="s">
        <v>54260</v>
      </c>
      <c r="K8122" s="4">
        <v>44653</v>
      </c>
      <c r="L8122" s="3" t="s">
        <v>54261</v>
      </c>
    </row>
    <row r="8123" spans="1:12" x14ac:dyDescent="0.2">
      <c r="A8123" s="1">
        <v>8122</v>
      </c>
      <c r="B8123" s="2" t="s">
        <v>54262</v>
      </c>
      <c r="C8123" s="2" t="s">
        <v>11630</v>
      </c>
      <c r="D8123" s="2" t="s">
        <v>2806</v>
      </c>
      <c r="E8123" s="2" t="s">
        <v>54263</v>
      </c>
      <c r="F8123" s="2" t="s">
        <v>54264</v>
      </c>
      <c r="G8123" s="2" t="s">
        <v>1882</v>
      </c>
      <c r="H8123" s="2" t="s">
        <v>54265</v>
      </c>
      <c r="I8123" s="2" t="s">
        <v>54266</v>
      </c>
      <c r="J8123" s="3" t="s">
        <v>54267</v>
      </c>
      <c r="K8123" s="4">
        <v>44561</v>
      </c>
      <c r="L8123" s="3" t="s">
        <v>54268</v>
      </c>
    </row>
    <row r="8124" spans="1:12" x14ac:dyDescent="0.2">
      <c r="A8124" s="1">
        <v>8123</v>
      </c>
      <c r="B8124" s="2" t="s">
        <v>54269</v>
      </c>
      <c r="C8124" s="2" t="s">
        <v>7443</v>
      </c>
      <c r="D8124" s="2" t="s">
        <v>2278</v>
      </c>
      <c r="E8124" s="2" t="s">
        <v>54270</v>
      </c>
      <c r="F8124" s="2" t="s">
        <v>54271</v>
      </c>
      <c r="G8124" s="2" t="s">
        <v>1389</v>
      </c>
      <c r="H8124" s="2">
        <v>6580895975</v>
      </c>
      <c r="I8124" s="2" t="s">
        <v>54272</v>
      </c>
      <c r="J8124" s="3" t="s">
        <v>54273</v>
      </c>
      <c r="K8124" s="4">
        <v>44394</v>
      </c>
      <c r="L8124" s="3" t="s">
        <v>54274</v>
      </c>
    </row>
    <row r="8125" spans="1:12" x14ac:dyDescent="0.2">
      <c r="A8125" s="1">
        <v>8124</v>
      </c>
      <c r="B8125" s="2" t="s">
        <v>54275</v>
      </c>
      <c r="C8125" s="2" t="s">
        <v>1352</v>
      </c>
      <c r="D8125" s="2" t="s">
        <v>5901</v>
      </c>
      <c r="E8125" s="2" t="s">
        <v>54276</v>
      </c>
      <c r="F8125" s="2" t="s">
        <v>54277</v>
      </c>
      <c r="G8125" s="2" t="s">
        <v>2127</v>
      </c>
      <c r="H8125" s="2" t="s">
        <v>54278</v>
      </c>
      <c r="I8125" s="2" t="s">
        <v>54279</v>
      </c>
      <c r="J8125" s="3" t="s">
        <v>54280</v>
      </c>
      <c r="K8125" s="4">
        <v>44111</v>
      </c>
      <c r="L8125" s="3" t="s">
        <v>18693</v>
      </c>
    </row>
    <row r="8126" spans="1:12" x14ac:dyDescent="0.2">
      <c r="A8126" s="1">
        <v>8125</v>
      </c>
      <c r="B8126" s="2" t="s">
        <v>54281</v>
      </c>
      <c r="C8126" s="2" t="s">
        <v>4932</v>
      </c>
      <c r="D8126" s="2" t="s">
        <v>926</v>
      </c>
      <c r="E8126" s="2" t="s">
        <v>54282</v>
      </c>
      <c r="F8126" s="2" t="s">
        <v>54283</v>
      </c>
      <c r="G8126" s="2" t="s">
        <v>635</v>
      </c>
      <c r="H8126" s="2" t="s">
        <v>54284</v>
      </c>
      <c r="I8126" s="2">
        <v>3828325591</v>
      </c>
      <c r="J8126" s="3" t="s">
        <v>54285</v>
      </c>
      <c r="K8126" s="4">
        <v>43945</v>
      </c>
      <c r="L8126" s="3" t="s">
        <v>54286</v>
      </c>
    </row>
    <row r="8127" spans="1:12" x14ac:dyDescent="0.2">
      <c r="A8127" s="1">
        <v>8126</v>
      </c>
      <c r="B8127" s="2" t="s">
        <v>54287</v>
      </c>
      <c r="C8127" s="2" t="s">
        <v>604</v>
      </c>
      <c r="D8127" s="2" t="s">
        <v>8099</v>
      </c>
      <c r="E8127" s="2" t="s">
        <v>54288</v>
      </c>
      <c r="F8127" s="2" t="s">
        <v>54289</v>
      </c>
      <c r="G8127" s="2" t="s">
        <v>5822</v>
      </c>
      <c r="H8127" s="2" t="s">
        <v>54290</v>
      </c>
      <c r="I8127" s="2">
        <v>4954759403</v>
      </c>
      <c r="J8127" s="3" t="s">
        <v>54291</v>
      </c>
      <c r="K8127" s="4">
        <v>44319</v>
      </c>
      <c r="L8127" s="3" t="s">
        <v>54292</v>
      </c>
    </row>
    <row r="8128" spans="1:12" x14ac:dyDescent="0.2">
      <c r="A8128" s="1">
        <v>8127</v>
      </c>
      <c r="B8128" s="2" t="s">
        <v>54293</v>
      </c>
      <c r="C8128" s="2" t="s">
        <v>2573</v>
      </c>
      <c r="D8128" s="2" t="s">
        <v>7945</v>
      </c>
      <c r="E8128" s="2" t="s">
        <v>54294</v>
      </c>
      <c r="F8128" s="2" t="s">
        <v>54295</v>
      </c>
      <c r="G8128" s="2" t="s">
        <v>948</v>
      </c>
      <c r="H8128" s="2" t="s">
        <v>54296</v>
      </c>
      <c r="I8128" s="2" t="s">
        <v>54297</v>
      </c>
      <c r="J8128" s="3" t="s">
        <v>54298</v>
      </c>
      <c r="K8128" s="4">
        <v>44002</v>
      </c>
      <c r="L8128" s="3" t="s">
        <v>54299</v>
      </c>
    </row>
    <row r="8129" spans="1:12" x14ac:dyDescent="0.2">
      <c r="A8129" s="1">
        <v>8128</v>
      </c>
      <c r="B8129" s="2" t="s">
        <v>54300</v>
      </c>
      <c r="C8129" s="2" t="s">
        <v>4763</v>
      </c>
      <c r="D8129" s="2" t="s">
        <v>10388</v>
      </c>
      <c r="E8129" s="2" t="s">
        <v>41583</v>
      </c>
      <c r="F8129" s="2" t="s">
        <v>54301</v>
      </c>
      <c r="G8129" s="2" t="s">
        <v>3133</v>
      </c>
      <c r="H8129" s="2" t="s">
        <v>54302</v>
      </c>
      <c r="I8129" s="2">
        <v>4927841543</v>
      </c>
      <c r="J8129" s="3" t="s">
        <v>54303</v>
      </c>
      <c r="K8129" s="4">
        <v>43934</v>
      </c>
      <c r="L8129" s="3" t="s">
        <v>54304</v>
      </c>
    </row>
    <row r="8130" spans="1:12" x14ac:dyDescent="0.2">
      <c r="A8130" s="1">
        <v>8129</v>
      </c>
      <c r="B8130" s="2" t="s">
        <v>54305</v>
      </c>
      <c r="C8130" s="2" t="s">
        <v>675</v>
      </c>
      <c r="D8130" s="2" t="s">
        <v>8168</v>
      </c>
      <c r="E8130" s="2" t="s">
        <v>54306</v>
      </c>
      <c r="F8130" s="2" t="s">
        <v>54307</v>
      </c>
      <c r="G8130" s="2" t="s">
        <v>1534</v>
      </c>
      <c r="H8130" s="2">
        <f>1-425-13-9165</f>
        <v>-9602</v>
      </c>
      <c r="I8130" s="2">
        <v>9558884048</v>
      </c>
      <c r="J8130" s="3" t="s">
        <v>54308</v>
      </c>
      <c r="K8130" s="4">
        <v>44246</v>
      </c>
      <c r="L8130" s="3" t="s">
        <v>54309</v>
      </c>
    </row>
    <row r="8131" spans="1:12" x14ac:dyDescent="0.2">
      <c r="A8131" s="1">
        <v>8130</v>
      </c>
      <c r="B8131" s="2" t="s">
        <v>54310</v>
      </c>
      <c r="C8131" s="2" t="s">
        <v>17629</v>
      </c>
      <c r="D8131" s="2" t="s">
        <v>25017</v>
      </c>
      <c r="E8131" s="2" t="s">
        <v>54311</v>
      </c>
      <c r="F8131" s="2" t="s">
        <v>54312</v>
      </c>
      <c r="G8131" s="2" t="s">
        <v>64</v>
      </c>
      <c r="H8131" s="2" t="s">
        <v>54313</v>
      </c>
      <c r="I8131" s="2" t="s">
        <v>54314</v>
      </c>
      <c r="J8131" s="3" t="s">
        <v>54315</v>
      </c>
      <c r="K8131" s="4">
        <v>44153</v>
      </c>
      <c r="L8131" s="3" t="s">
        <v>22364</v>
      </c>
    </row>
    <row r="8132" spans="1:12" x14ac:dyDescent="0.2">
      <c r="A8132" s="1">
        <v>8131</v>
      </c>
      <c r="B8132" s="2" t="s">
        <v>54316</v>
      </c>
      <c r="C8132" s="2" t="s">
        <v>7917</v>
      </c>
      <c r="D8132" s="2" t="s">
        <v>2102</v>
      </c>
      <c r="E8132" s="2" t="s">
        <v>54317</v>
      </c>
      <c r="F8132" s="2" t="s">
        <v>54318</v>
      </c>
      <c r="G8132" s="2" t="s">
        <v>2182</v>
      </c>
      <c r="H8132" s="2" t="s">
        <v>54319</v>
      </c>
      <c r="I8132" s="2" t="s">
        <v>54320</v>
      </c>
      <c r="J8132" s="3" t="s">
        <v>54321</v>
      </c>
      <c r="K8132" s="4">
        <v>44517</v>
      </c>
      <c r="L8132" s="3" t="s">
        <v>54322</v>
      </c>
    </row>
    <row r="8133" spans="1:12" x14ac:dyDescent="0.2">
      <c r="A8133" s="1">
        <v>8132</v>
      </c>
      <c r="B8133" s="2" t="s">
        <v>54323</v>
      </c>
      <c r="C8133" s="2" t="s">
        <v>177</v>
      </c>
      <c r="D8133" s="2" t="s">
        <v>9953</v>
      </c>
      <c r="E8133" s="2" t="s">
        <v>54324</v>
      </c>
      <c r="F8133" s="2" t="s">
        <v>54325</v>
      </c>
      <c r="G8133" s="2" t="s">
        <v>3784</v>
      </c>
      <c r="H8133" s="2" t="s">
        <v>54326</v>
      </c>
      <c r="I8133" s="2" t="s">
        <v>54327</v>
      </c>
      <c r="J8133" s="3" t="s">
        <v>54328</v>
      </c>
      <c r="K8133" s="4">
        <v>44159</v>
      </c>
      <c r="L8133" s="3" t="s">
        <v>54329</v>
      </c>
    </row>
    <row r="8134" spans="1:12" x14ac:dyDescent="0.2">
      <c r="A8134" s="1">
        <v>8133</v>
      </c>
      <c r="B8134" s="2" t="s">
        <v>54330</v>
      </c>
      <c r="C8134" s="2" t="s">
        <v>6645</v>
      </c>
      <c r="D8134" s="2" t="s">
        <v>6548</v>
      </c>
      <c r="E8134" s="2" t="s">
        <v>54331</v>
      </c>
      <c r="F8134" s="2" t="s">
        <v>54332</v>
      </c>
      <c r="G8134" s="2" t="s">
        <v>2048</v>
      </c>
      <c r="H8134" s="2">
        <v>982626832</v>
      </c>
      <c r="I8134" s="2" t="s">
        <v>54333</v>
      </c>
      <c r="J8134" s="3" t="s">
        <v>54334</v>
      </c>
      <c r="K8134" s="4">
        <v>44121</v>
      </c>
      <c r="L8134" s="3" t="s">
        <v>54335</v>
      </c>
    </row>
    <row r="8135" spans="1:12" x14ac:dyDescent="0.2">
      <c r="A8135" s="1">
        <v>8134</v>
      </c>
      <c r="B8135" s="2" t="s">
        <v>54336</v>
      </c>
      <c r="C8135" s="2" t="s">
        <v>5183</v>
      </c>
      <c r="D8135" s="2" t="s">
        <v>9584</v>
      </c>
      <c r="E8135" s="2" t="s">
        <v>54337</v>
      </c>
      <c r="F8135" s="2" t="s">
        <v>54338</v>
      </c>
      <c r="G8135" s="2" t="s">
        <v>2567</v>
      </c>
      <c r="H8135" s="2" t="s">
        <v>54339</v>
      </c>
      <c r="I8135" s="2" t="s">
        <v>54340</v>
      </c>
      <c r="J8135" s="3" t="s">
        <v>54341</v>
      </c>
      <c r="K8135" s="4">
        <v>44521</v>
      </c>
      <c r="L8135" s="3" t="s">
        <v>54342</v>
      </c>
    </row>
    <row r="8136" spans="1:12" x14ac:dyDescent="0.2">
      <c r="A8136" s="1">
        <v>8135</v>
      </c>
      <c r="B8136" s="2" t="s">
        <v>54343</v>
      </c>
      <c r="C8136" s="2" t="s">
        <v>13198</v>
      </c>
      <c r="D8136" s="2" t="s">
        <v>14524</v>
      </c>
      <c r="E8136" s="2" t="s">
        <v>54344</v>
      </c>
      <c r="F8136" s="2" t="s">
        <v>54345</v>
      </c>
      <c r="G8136" s="2" t="s">
        <v>4507</v>
      </c>
      <c r="H8136" s="2" t="s">
        <v>54346</v>
      </c>
      <c r="I8136" s="2" t="s">
        <v>54347</v>
      </c>
      <c r="J8136" s="3" t="s">
        <v>54348</v>
      </c>
      <c r="K8136" s="4">
        <v>44398</v>
      </c>
      <c r="L8136" s="3" t="s">
        <v>54349</v>
      </c>
    </row>
    <row r="8137" spans="1:12" x14ac:dyDescent="0.2">
      <c r="A8137" s="1">
        <v>8136</v>
      </c>
      <c r="B8137" s="2" t="s">
        <v>54350</v>
      </c>
      <c r="C8137" s="2" t="s">
        <v>6615</v>
      </c>
      <c r="D8137" s="2" t="s">
        <v>6947</v>
      </c>
      <c r="E8137" s="2" t="s">
        <v>54351</v>
      </c>
      <c r="F8137" s="2" t="s">
        <v>54352</v>
      </c>
      <c r="G8137" s="2" t="s">
        <v>3404</v>
      </c>
      <c r="H8137" s="2" t="s">
        <v>54353</v>
      </c>
      <c r="I8137" s="2" t="s">
        <v>54354</v>
      </c>
      <c r="J8137" s="3" t="s">
        <v>54355</v>
      </c>
      <c r="K8137" s="4">
        <v>44407</v>
      </c>
      <c r="L8137" s="3" t="s">
        <v>54356</v>
      </c>
    </row>
    <row r="8138" spans="1:12" x14ac:dyDescent="0.2">
      <c r="A8138" s="1">
        <v>8137</v>
      </c>
      <c r="B8138" s="2" t="s">
        <v>54357</v>
      </c>
      <c r="C8138" s="2" t="s">
        <v>16544</v>
      </c>
      <c r="D8138" s="2" t="s">
        <v>357</v>
      </c>
      <c r="E8138" s="2" t="s">
        <v>54358</v>
      </c>
      <c r="F8138" s="2" t="s">
        <v>54359</v>
      </c>
      <c r="G8138" s="2" t="s">
        <v>5163</v>
      </c>
      <c r="H8138" s="2">
        <v>9693572360</v>
      </c>
      <c r="I8138" s="2">
        <v>8910662770</v>
      </c>
      <c r="J8138" s="3" t="s">
        <v>54360</v>
      </c>
      <c r="K8138" s="4">
        <v>44311</v>
      </c>
      <c r="L8138" s="3" t="s">
        <v>54361</v>
      </c>
    </row>
    <row r="8139" spans="1:12" x14ac:dyDescent="0.2">
      <c r="A8139" s="1">
        <v>8138</v>
      </c>
      <c r="B8139" s="2" t="s">
        <v>54362</v>
      </c>
      <c r="C8139" s="2" t="s">
        <v>5646</v>
      </c>
      <c r="D8139" s="2" t="s">
        <v>870</v>
      </c>
      <c r="E8139" s="2" t="s">
        <v>54363</v>
      </c>
      <c r="F8139" s="2" t="s">
        <v>54364</v>
      </c>
      <c r="G8139" s="2" t="s">
        <v>796</v>
      </c>
      <c r="H8139" s="2" t="s">
        <v>54365</v>
      </c>
      <c r="I8139" s="2" t="s">
        <v>54366</v>
      </c>
      <c r="J8139" s="3" t="s">
        <v>54367</v>
      </c>
      <c r="K8139" s="4">
        <v>44132</v>
      </c>
      <c r="L8139" s="3" t="s">
        <v>54368</v>
      </c>
    </row>
    <row r="8140" spans="1:12" x14ac:dyDescent="0.2">
      <c r="A8140" s="1">
        <v>8139</v>
      </c>
      <c r="B8140" s="2" t="s">
        <v>54369</v>
      </c>
      <c r="C8140" s="2" t="s">
        <v>6283</v>
      </c>
      <c r="D8140" s="2" t="s">
        <v>1426</v>
      </c>
      <c r="E8140" s="2" t="s">
        <v>54370</v>
      </c>
      <c r="F8140" s="2" t="s">
        <v>54371</v>
      </c>
      <c r="G8140" s="2" t="s">
        <v>1882</v>
      </c>
      <c r="H8140" s="2" t="s">
        <v>54372</v>
      </c>
      <c r="I8140" s="2">
        <v>5428550390</v>
      </c>
      <c r="J8140" s="3" t="s">
        <v>54373</v>
      </c>
      <c r="K8140" s="4">
        <v>44583</v>
      </c>
      <c r="L8140" s="3" t="s">
        <v>43021</v>
      </c>
    </row>
    <row r="8141" spans="1:12" x14ac:dyDescent="0.2">
      <c r="A8141" s="1">
        <v>8140</v>
      </c>
      <c r="B8141" s="2" t="s">
        <v>54374</v>
      </c>
      <c r="C8141" s="2" t="s">
        <v>15925</v>
      </c>
      <c r="D8141" s="2" t="s">
        <v>12028</v>
      </c>
      <c r="E8141" s="2" t="s">
        <v>54375</v>
      </c>
      <c r="F8141" s="2" t="s">
        <v>19827</v>
      </c>
      <c r="G8141" s="2" t="s">
        <v>4507</v>
      </c>
      <c r="H8141" s="2" t="s">
        <v>54376</v>
      </c>
      <c r="I8141" s="2" t="s">
        <v>54377</v>
      </c>
      <c r="J8141" s="3" t="s">
        <v>54378</v>
      </c>
      <c r="K8141" s="4">
        <v>44071</v>
      </c>
      <c r="L8141" s="3" t="s">
        <v>13638</v>
      </c>
    </row>
    <row r="8142" spans="1:12" x14ac:dyDescent="0.2">
      <c r="A8142" s="1">
        <v>8141</v>
      </c>
      <c r="B8142" s="2" t="s">
        <v>54379</v>
      </c>
      <c r="C8142" s="2" t="s">
        <v>841</v>
      </c>
      <c r="D8142" s="2" t="s">
        <v>8808</v>
      </c>
      <c r="E8142" s="2" t="s">
        <v>54380</v>
      </c>
      <c r="F8142" s="2" t="s">
        <v>54381</v>
      </c>
      <c r="G8142" s="2" t="s">
        <v>3896</v>
      </c>
      <c r="H8142" s="2" t="s">
        <v>54382</v>
      </c>
      <c r="I8142" s="2" t="s">
        <v>54383</v>
      </c>
      <c r="J8142" s="3" t="s">
        <v>54384</v>
      </c>
      <c r="K8142" s="4">
        <v>44566</v>
      </c>
      <c r="L8142" s="3" t="s">
        <v>54385</v>
      </c>
    </row>
    <row r="8143" spans="1:12" x14ac:dyDescent="0.2">
      <c r="A8143" s="1">
        <v>8142</v>
      </c>
      <c r="B8143" s="2" t="s">
        <v>54386</v>
      </c>
      <c r="C8143" s="2" t="s">
        <v>6372</v>
      </c>
      <c r="D8143" s="2" t="s">
        <v>3098</v>
      </c>
      <c r="E8143" s="2" t="s">
        <v>54387</v>
      </c>
      <c r="F8143" s="2" t="s">
        <v>54388</v>
      </c>
      <c r="G8143" s="2" t="s">
        <v>1195</v>
      </c>
      <c r="H8143" s="2" t="s">
        <v>54389</v>
      </c>
      <c r="I8143" s="2" t="s">
        <v>54390</v>
      </c>
      <c r="J8143" s="3" t="s">
        <v>54391</v>
      </c>
      <c r="K8143" s="4">
        <v>44040</v>
      </c>
      <c r="L8143" s="3" t="s">
        <v>54392</v>
      </c>
    </row>
    <row r="8144" spans="1:12" x14ac:dyDescent="0.2">
      <c r="A8144" s="1">
        <v>8143</v>
      </c>
      <c r="B8144" s="2" t="s">
        <v>54393</v>
      </c>
      <c r="C8144" s="2" t="s">
        <v>13587</v>
      </c>
      <c r="D8144" s="2" t="s">
        <v>7896</v>
      </c>
      <c r="E8144" s="2" t="s">
        <v>54394</v>
      </c>
      <c r="F8144" s="2" t="s">
        <v>54395</v>
      </c>
      <c r="G8144" s="2" t="s">
        <v>1195</v>
      </c>
      <c r="H8144" s="2" t="s">
        <v>54396</v>
      </c>
      <c r="I8144" s="2" t="s">
        <v>54397</v>
      </c>
      <c r="J8144" s="3" t="s">
        <v>54398</v>
      </c>
      <c r="K8144" s="4">
        <v>44606</v>
      </c>
      <c r="L8144" s="3" t="s">
        <v>54399</v>
      </c>
    </row>
    <row r="8145" spans="1:12" x14ac:dyDescent="0.2">
      <c r="A8145" s="1">
        <v>8144</v>
      </c>
      <c r="B8145" s="2" t="s">
        <v>54400</v>
      </c>
      <c r="C8145" s="2" t="s">
        <v>3317</v>
      </c>
      <c r="D8145" s="2" t="s">
        <v>684</v>
      </c>
      <c r="E8145" s="2" t="s">
        <v>54401</v>
      </c>
      <c r="F8145" s="2" t="s">
        <v>54402</v>
      </c>
      <c r="G8145" s="2" t="s">
        <v>5041</v>
      </c>
      <c r="H8145" s="2" t="s">
        <v>54403</v>
      </c>
      <c r="I8145" s="2">
        <v>3932060565</v>
      </c>
      <c r="J8145" s="3" t="s">
        <v>54404</v>
      </c>
      <c r="K8145" s="4">
        <v>44187</v>
      </c>
      <c r="L8145" s="3" t="s">
        <v>54405</v>
      </c>
    </row>
    <row r="8146" spans="1:12" x14ac:dyDescent="0.2">
      <c r="A8146" s="1">
        <v>8145</v>
      </c>
      <c r="B8146" s="2" t="s">
        <v>54406</v>
      </c>
      <c r="C8146" s="2" t="s">
        <v>2067</v>
      </c>
      <c r="D8146" s="2" t="s">
        <v>7519</v>
      </c>
      <c r="E8146" s="2" t="s">
        <v>54407</v>
      </c>
      <c r="F8146" s="2" t="s">
        <v>54408</v>
      </c>
      <c r="G8146" s="2" t="s">
        <v>1730</v>
      </c>
      <c r="H8146" s="2" t="s">
        <v>54409</v>
      </c>
      <c r="I8146" s="2" t="s">
        <v>54410</v>
      </c>
      <c r="J8146" s="3" t="s">
        <v>54411</v>
      </c>
      <c r="K8146" s="4">
        <v>44357</v>
      </c>
      <c r="L8146" s="3" t="s">
        <v>54412</v>
      </c>
    </row>
    <row r="8147" spans="1:12" x14ac:dyDescent="0.2">
      <c r="A8147" s="1">
        <v>8146</v>
      </c>
      <c r="B8147" s="2" t="s">
        <v>54413</v>
      </c>
      <c r="C8147" s="2" t="s">
        <v>2303</v>
      </c>
      <c r="D8147" s="2" t="s">
        <v>20805</v>
      </c>
      <c r="E8147" s="2" t="s">
        <v>54414</v>
      </c>
      <c r="F8147" s="2" t="s">
        <v>54415</v>
      </c>
      <c r="G8147" s="2" t="s">
        <v>1140</v>
      </c>
      <c r="H8147" s="2" t="s">
        <v>54416</v>
      </c>
      <c r="I8147" s="2" t="s">
        <v>54417</v>
      </c>
      <c r="J8147" s="3" t="s">
        <v>54418</v>
      </c>
      <c r="K8147" s="4">
        <v>44102</v>
      </c>
      <c r="L8147" s="3" t="s">
        <v>54419</v>
      </c>
    </row>
    <row r="8148" spans="1:12" x14ac:dyDescent="0.2">
      <c r="A8148" s="1">
        <v>8147</v>
      </c>
      <c r="B8148" s="2" t="s">
        <v>54420</v>
      </c>
      <c r="C8148" s="2" t="s">
        <v>1201</v>
      </c>
      <c r="D8148" s="2" t="s">
        <v>1962</v>
      </c>
      <c r="E8148" s="2" t="s">
        <v>54421</v>
      </c>
      <c r="F8148" s="2" t="s">
        <v>54422</v>
      </c>
      <c r="G8148" s="2" t="s">
        <v>1544</v>
      </c>
      <c r="H8148" s="2" t="s">
        <v>54423</v>
      </c>
      <c r="I8148" s="2" t="s">
        <v>54424</v>
      </c>
      <c r="J8148" s="3" t="s">
        <v>54425</v>
      </c>
      <c r="K8148" s="4">
        <v>43914</v>
      </c>
      <c r="L8148" s="3" t="s">
        <v>54426</v>
      </c>
    </row>
    <row r="8149" spans="1:12" x14ac:dyDescent="0.2">
      <c r="A8149" s="1">
        <v>8148</v>
      </c>
      <c r="B8149" s="2" t="s">
        <v>54427</v>
      </c>
      <c r="C8149" s="2" t="s">
        <v>15925</v>
      </c>
      <c r="D8149" s="2" t="s">
        <v>954</v>
      </c>
      <c r="E8149" s="2" t="s">
        <v>31687</v>
      </c>
      <c r="F8149" s="2" t="s">
        <v>54428</v>
      </c>
      <c r="G8149" s="2" t="s">
        <v>1637</v>
      </c>
      <c r="H8149" s="2" t="s">
        <v>54429</v>
      </c>
      <c r="I8149" s="2" t="s">
        <v>54430</v>
      </c>
      <c r="J8149" s="3" t="s">
        <v>54431</v>
      </c>
      <c r="K8149" s="4">
        <v>44661</v>
      </c>
      <c r="L8149" s="3" t="s">
        <v>54432</v>
      </c>
    </row>
    <row r="8150" spans="1:12" x14ac:dyDescent="0.2">
      <c r="A8150" s="1">
        <v>8149</v>
      </c>
      <c r="B8150" s="2" t="s">
        <v>54433</v>
      </c>
      <c r="C8150" s="2" t="s">
        <v>289</v>
      </c>
      <c r="D8150" s="2" t="s">
        <v>2375</v>
      </c>
      <c r="E8150" s="2" t="s">
        <v>54434</v>
      </c>
      <c r="F8150" s="2" t="s">
        <v>45665</v>
      </c>
      <c r="G8150" s="2" t="s">
        <v>1591</v>
      </c>
      <c r="H8150" s="2" t="s">
        <v>54435</v>
      </c>
      <c r="I8150" s="2" t="s">
        <v>54436</v>
      </c>
      <c r="J8150" s="3" t="s">
        <v>54437</v>
      </c>
      <c r="K8150" s="4">
        <v>44655</v>
      </c>
      <c r="L8150" s="3" t="s">
        <v>23239</v>
      </c>
    </row>
    <row r="8151" spans="1:12" x14ac:dyDescent="0.2">
      <c r="A8151" s="1">
        <v>8150</v>
      </c>
      <c r="B8151" s="2" t="s">
        <v>54438</v>
      </c>
      <c r="C8151" s="2" t="s">
        <v>3182</v>
      </c>
      <c r="D8151" s="2" t="s">
        <v>2573</v>
      </c>
      <c r="E8151" s="2" t="s">
        <v>54439</v>
      </c>
      <c r="F8151" s="2" t="s">
        <v>6404</v>
      </c>
      <c r="G8151" s="2" t="s">
        <v>986</v>
      </c>
      <c r="H8151" s="2" t="s">
        <v>54440</v>
      </c>
      <c r="I8151" s="2" t="s">
        <v>54441</v>
      </c>
      <c r="J8151" s="3" t="s">
        <v>54442</v>
      </c>
      <c r="K8151" s="4">
        <v>44136</v>
      </c>
      <c r="L8151" s="3" t="s">
        <v>2674</v>
      </c>
    </row>
    <row r="8152" spans="1:12" x14ac:dyDescent="0.2">
      <c r="A8152" s="1">
        <v>8151</v>
      </c>
      <c r="B8152" s="2" t="s">
        <v>54443</v>
      </c>
      <c r="C8152" s="2" t="s">
        <v>14925</v>
      </c>
      <c r="D8152" s="2" t="s">
        <v>4663</v>
      </c>
      <c r="E8152" s="2" t="s">
        <v>54444</v>
      </c>
      <c r="F8152" s="2" t="s">
        <v>15627</v>
      </c>
      <c r="G8152" s="2" t="s">
        <v>4778</v>
      </c>
      <c r="H8152" s="2" t="s">
        <v>54445</v>
      </c>
      <c r="I8152" s="2" t="s">
        <v>54446</v>
      </c>
      <c r="J8152" s="3" t="s">
        <v>54447</v>
      </c>
      <c r="K8152" s="4">
        <v>43978</v>
      </c>
      <c r="L8152" s="3" t="s">
        <v>54448</v>
      </c>
    </row>
    <row r="8153" spans="1:12" x14ac:dyDescent="0.2">
      <c r="A8153" s="1">
        <v>8152</v>
      </c>
      <c r="B8153" s="2" t="s">
        <v>54449</v>
      </c>
      <c r="C8153" s="2" t="s">
        <v>7026</v>
      </c>
      <c r="D8153" s="2" t="s">
        <v>5308</v>
      </c>
      <c r="E8153" s="2" t="s">
        <v>54450</v>
      </c>
      <c r="F8153" s="2" t="s">
        <v>54451</v>
      </c>
      <c r="G8153" s="2" t="s">
        <v>1239</v>
      </c>
      <c r="H8153" s="2" t="s">
        <v>54452</v>
      </c>
      <c r="I8153" s="2" t="s">
        <v>54453</v>
      </c>
      <c r="J8153" s="3" t="s">
        <v>54454</v>
      </c>
      <c r="K8153" s="4">
        <v>44092</v>
      </c>
      <c r="L8153" s="3" t="s">
        <v>54455</v>
      </c>
    </row>
    <row r="8154" spans="1:12" x14ac:dyDescent="0.2">
      <c r="A8154" s="1">
        <v>8153</v>
      </c>
      <c r="B8154" s="2" t="s">
        <v>54456</v>
      </c>
      <c r="C8154" s="2" t="s">
        <v>4654</v>
      </c>
      <c r="D8154" s="2" t="s">
        <v>3558</v>
      </c>
      <c r="E8154" s="2" t="s">
        <v>31747</v>
      </c>
      <c r="F8154" s="2" t="s">
        <v>1664</v>
      </c>
      <c r="G8154" s="2" t="s">
        <v>72</v>
      </c>
      <c r="H8154" s="2" t="s">
        <v>54457</v>
      </c>
      <c r="I8154" s="2" t="s">
        <v>54458</v>
      </c>
      <c r="J8154" s="3" t="s">
        <v>54459</v>
      </c>
      <c r="K8154" s="4">
        <v>44470</v>
      </c>
      <c r="L8154" s="3" t="s">
        <v>54460</v>
      </c>
    </row>
    <row r="8155" spans="1:12" x14ac:dyDescent="0.2">
      <c r="A8155" s="1">
        <v>8154</v>
      </c>
      <c r="B8155" s="2" t="s">
        <v>54461</v>
      </c>
      <c r="C8155" s="2" t="s">
        <v>14603</v>
      </c>
      <c r="D8155" s="2" t="s">
        <v>159</v>
      </c>
      <c r="E8155" s="2" t="s">
        <v>54462</v>
      </c>
      <c r="F8155" s="2" t="s">
        <v>54463</v>
      </c>
      <c r="G8155" s="2" t="s">
        <v>864</v>
      </c>
      <c r="H8155" s="2" t="s">
        <v>54464</v>
      </c>
      <c r="I8155" s="2">
        <f>1-626-628-1591</f>
        <v>-2844</v>
      </c>
      <c r="J8155" s="3" t="s">
        <v>54465</v>
      </c>
      <c r="K8155" s="4">
        <v>44371</v>
      </c>
      <c r="L8155" s="3" t="s">
        <v>19057</v>
      </c>
    </row>
    <row r="8156" spans="1:12" x14ac:dyDescent="0.2">
      <c r="A8156" s="1">
        <v>8155</v>
      </c>
      <c r="B8156" s="2" t="s">
        <v>54466</v>
      </c>
      <c r="C8156" s="2" t="s">
        <v>14503</v>
      </c>
      <c r="D8156" s="2" t="s">
        <v>2270</v>
      </c>
      <c r="E8156" s="2" t="s">
        <v>54467</v>
      </c>
      <c r="F8156" s="2" t="s">
        <v>54468</v>
      </c>
      <c r="G8156" s="2" t="s">
        <v>2051</v>
      </c>
      <c r="H8156" s="2" t="s">
        <v>54469</v>
      </c>
      <c r="I8156" s="2">
        <v>9165856779</v>
      </c>
      <c r="J8156" s="3" t="s">
        <v>54470</v>
      </c>
      <c r="K8156" s="4">
        <v>44706</v>
      </c>
      <c r="L8156" s="3" t="s">
        <v>54471</v>
      </c>
    </row>
    <row r="8157" spans="1:12" x14ac:dyDescent="0.2">
      <c r="A8157" s="1">
        <v>8156</v>
      </c>
      <c r="B8157" s="2" t="s">
        <v>54472</v>
      </c>
      <c r="C8157" s="2" t="s">
        <v>7018</v>
      </c>
      <c r="D8157" s="2" t="s">
        <v>15235</v>
      </c>
      <c r="E8157" s="2" t="s">
        <v>54473</v>
      </c>
      <c r="F8157" s="2" t="s">
        <v>43363</v>
      </c>
      <c r="G8157" s="2" t="s">
        <v>5858</v>
      </c>
      <c r="H8157" s="2" t="s">
        <v>54474</v>
      </c>
      <c r="I8157" s="2" t="s">
        <v>54475</v>
      </c>
      <c r="J8157" s="3" t="s">
        <v>54476</v>
      </c>
      <c r="K8157" s="4">
        <v>43940</v>
      </c>
      <c r="L8157" s="3" t="s">
        <v>54477</v>
      </c>
    </row>
    <row r="8158" spans="1:12" x14ac:dyDescent="0.2">
      <c r="A8158" s="1">
        <v>8157</v>
      </c>
      <c r="B8158" s="2" t="s">
        <v>54478</v>
      </c>
      <c r="C8158" s="2" t="s">
        <v>1879</v>
      </c>
      <c r="D8158" s="2" t="s">
        <v>9661</v>
      </c>
      <c r="E8158" s="2" t="s">
        <v>1354</v>
      </c>
      <c r="F8158" s="2" t="s">
        <v>54479</v>
      </c>
      <c r="G8158" s="2" t="s">
        <v>2945</v>
      </c>
      <c r="H8158" s="2" t="s">
        <v>54480</v>
      </c>
      <c r="I8158" s="2" t="s">
        <v>54481</v>
      </c>
      <c r="J8158" s="3" t="s">
        <v>54482</v>
      </c>
      <c r="K8158" s="4">
        <v>44292</v>
      </c>
      <c r="L8158" s="3" t="s">
        <v>54483</v>
      </c>
    </row>
    <row r="8159" spans="1:12" x14ac:dyDescent="0.2">
      <c r="A8159" s="1">
        <v>8158</v>
      </c>
      <c r="B8159" s="2" t="s">
        <v>54484</v>
      </c>
      <c r="C8159" s="2" t="s">
        <v>12641</v>
      </c>
      <c r="D8159" s="2" t="s">
        <v>1323</v>
      </c>
      <c r="E8159" s="2" t="s">
        <v>34192</v>
      </c>
      <c r="F8159" s="2" t="s">
        <v>54485</v>
      </c>
      <c r="G8159" s="2" t="s">
        <v>36</v>
      </c>
      <c r="H8159" s="2" t="s">
        <v>54486</v>
      </c>
      <c r="I8159" s="2" t="s">
        <v>54487</v>
      </c>
      <c r="J8159" s="3" t="s">
        <v>54488</v>
      </c>
      <c r="K8159" s="4">
        <v>44045</v>
      </c>
      <c r="L8159" s="3" t="s">
        <v>54489</v>
      </c>
    </row>
    <row r="8160" spans="1:12" x14ac:dyDescent="0.2">
      <c r="A8160" s="1">
        <v>8159</v>
      </c>
      <c r="B8160" s="2" t="s">
        <v>54490</v>
      </c>
      <c r="C8160" s="2" t="s">
        <v>453</v>
      </c>
      <c r="D8160" s="2" t="s">
        <v>4209</v>
      </c>
      <c r="E8160" s="2" t="s">
        <v>54491</v>
      </c>
      <c r="F8160" s="2" t="s">
        <v>54492</v>
      </c>
      <c r="G8160" s="2" t="s">
        <v>467</v>
      </c>
      <c r="H8160" s="2" t="s">
        <v>54493</v>
      </c>
      <c r="I8160" s="2" t="s">
        <v>54494</v>
      </c>
      <c r="J8160" s="3" t="s">
        <v>54495</v>
      </c>
      <c r="K8160" s="4">
        <v>44662</v>
      </c>
      <c r="L8160" s="3" t="s">
        <v>54496</v>
      </c>
    </row>
    <row r="8161" spans="1:12" x14ac:dyDescent="0.2">
      <c r="A8161" s="1">
        <v>8160</v>
      </c>
      <c r="B8161" s="2" t="s">
        <v>54497</v>
      </c>
      <c r="C8161" s="2" t="s">
        <v>3972</v>
      </c>
      <c r="D8161" s="2" t="s">
        <v>7759</v>
      </c>
      <c r="E8161" s="2" t="s">
        <v>54498</v>
      </c>
      <c r="F8161" s="2" t="s">
        <v>15259</v>
      </c>
      <c r="G8161" s="2" t="s">
        <v>4353</v>
      </c>
      <c r="H8161" s="2" t="s">
        <v>54499</v>
      </c>
      <c r="I8161" s="2" t="s">
        <v>54500</v>
      </c>
      <c r="J8161" s="3" t="s">
        <v>54501</v>
      </c>
      <c r="K8161" s="4">
        <v>44118</v>
      </c>
      <c r="L8161" s="3" t="s">
        <v>43813</v>
      </c>
    </row>
    <row r="8162" spans="1:12" x14ac:dyDescent="0.2">
      <c r="A8162" s="1">
        <v>8161</v>
      </c>
      <c r="B8162" s="2" t="s">
        <v>54502</v>
      </c>
      <c r="C8162" s="2" t="s">
        <v>4341</v>
      </c>
      <c r="D8162" s="2" t="s">
        <v>4123</v>
      </c>
      <c r="E8162" s="2" t="s">
        <v>54503</v>
      </c>
      <c r="F8162" s="2" t="s">
        <v>54504</v>
      </c>
      <c r="G8162" s="2" t="s">
        <v>1336</v>
      </c>
      <c r="H8162" s="2" t="s">
        <v>54505</v>
      </c>
      <c r="I8162" s="2" t="s">
        <v>54506</v>
      </c>
      <c r="J8162" s="3" t="s">
        <v>54507</v>
      </c>
      <c r="K8162" s="4">
        <v>44427</v>
      </c>
      <c r="L8162" s="3" t="s">
        <v>54508</v>
      </c>
    </row>
    <row r="8163" spans="1:12" x14ac:dyDescent="0.2">
      <c r="A8163" s="1">
        <v>8162</v>
      </c>
      <c r="B8163" s="2" t="s">
        <v>54509</v>
      </c>
      <c r="C8163" s="2" t="s">
        <v>374</v>
      </c>
      <c r="D8163" s="2" t="s">
        <v>19362</v>
      </c>
      <c r="E8163" s="2" t="s">
        <v>54510</v>
      </c>
      <c r="F8163" s="2" t="s">
        <v>54511</v>
      </c>
      <c r="G8163" s="2" t="s">
        <v>501</v>
      </c>
      <c r="H8163" s="2" t="s">
        <v>54512</v>
      </c>
      <c r="I8163" s="2" t="s">
        <v>54513</v>
      </c>
      <c r="J8163" s="3" t="s">
        <v>54514</v>
      </c>
      <c r="K8163" s="4">
        <v>44104</v>
      </c>
      <c r="L8163" s="3" t="s">
        <v>54515</v>
      </c>
    </row>
    <row r="8164" spans="1:12" x14ac:dyDescent="0.2">
      <c r="A8164" s="1">
        <v>8163</v>
      </c>
      <c r="B8164" s="2" t="s">
        <v>54516</v>
      </c>
      <c r="C8164" s="2" t="s">
        <v>3708</v>
      </c>
      <c r="D8164" s="2" t="s">
        <v>8821</v>
      </c>
      <c r="E8164" s="2" t="s">
        <v>54517</v>
      </c>
      <c r="F8164" s="2" t="s">
        <v>54518</v>
      </c>
      <c r="G8164" s="2" t="s">
        <v>171</v>
      </c>
      <c r="H8164" s="2" t="s">
        <v>54519</v>
      </c>
      <c r="I8164" s="2" t="s">
        <v>54520</v>
      </c>
      <c r="J8164" s="3" t="s">
        <v>54521</v>
      </c>
      <c r="K8164" s="4">
        <v>44133</v>
      </c>
      <c r="L8164" s="3" t="s">
        <v>54522</v>
      </c>
    </row>
    <row r="8165" spans="1:12" x14ac:dyDescent="0.2">
      <c r="A8165" s="1">
        <v>8164</v>
      </c>
      <c r="B8165" s="2" t="s">
        <v>54523</v>
      </c>
      <c r="C8165" s="2" t="s">
        <v>8512</v>
      </c>
      <c r="D8165" s="2" t="s">
        <v>3499</v>
      </c>
      <c r="E8165" s="2" t="s">
        <v>54524</v>
      </c>
      <c r="F8165" s="2" t="s">
        <v>54525</v>
      </c>
      <c r="G8165" s="2" t="s">
        <v>200</v>
      </c>
      <c r="H8165" s="2" t="s">
        <v>54526</v>
      </c>
      <c r="I8165" s="2" t="s">
        <v>54527</v>
      </c>
      <c r="J8165" s="3" t="s">
        <v>54528</v>
      </c>
      <c r="K8165" s="4">
        <v>44686</v>
      </c>
      <c r="L8165" s="3" t="s">
        <v>54529</v>
      </c>
    </row>
    <row r="8166" spans="1:12" x14ac:dyDescent="0.2">
      <c r="A8166" s="1">
        <v>8165</v>
      </c>
      <c r="B8166" s="2" t="s">
        <v>54530</v>
      </c>
      <c r="C8166" s="2" t="s">
        <v>10492</v>
      </c>
      <c r="D8166" s="2" t="s">
        <v>9953</v>
      </c>
      <c r="E8166" s="2" t="s">
        <v>54531</v>
      </c>
      <c r="F8166" s="2" t="s">
        <v>54532</v>
      </c>
      <c r="G8166" s="2" t="s">
        <v>1882</v>
      </c>
      <c r="H8166" s="2" t="s">
        <v>54533</v>
      </c>
      <c r="I8166" s="2">
        <v>8395793533</v>
      </c>
      <c r="J8166" s="3" t="s">
        <v>54534</v>
      </c>
      <c r="K8166" s="4">
        <v>44510</v>
      </c>
      <c r="L8166" s="3" t="s">
        <v>54535</v>
      </c>
    </row>
    <row r="8167" spans="1:12" x14ac:dyDescent="0.2">
      <c r="A8167" s="1">
        <v>8166</v>
      </c>
      <c r="B8167" s="2" t="s">
        <v>54536</v>
      </c>
      <c r="C8167" s="2" t="s">
        <v>944</v>
      </c>
      <c r="D8167" s="2" t="s">
        <v>41</v>
      </c>
      <c r="E8167" s="2" t="s">
        <v>24017</v>
      </c>
      <c r="F8167" s="2" t="s">
        <v>54537</v>
      </c>
      <c r="G8167" s="2" t="s">
        <v>1195</v>
      </c>
      <c r="H8167" s="2" t="s">
        <v>54538</v>
      </c>
      <c r="I8167" s="2" t="s">
        <v>54539</v>
      </c>
      <c r="J8167" s="3" t="s">
        <v>54540</v>
      </c>
      <c r="K8167" s="4">
        <v>44445</v>
      </c>
      <c r="L8167" s="3" t="s">
        <v>54541</v>
      </c>
    </row>
    <row r="8168" spans="1:12" x14ac:dyDescent="0.2">
      <c r="A8168" s="1">
        <v>8167</v>
      </c>
      <c r="B8168" s="2" t="s">
        <v>54542</v>
      </c>
      <c r="C8168" s="2" t="s">
        <v>9399</v>
      </c>
      <c r="D8168" s="2" t="s">
        <v>38065</v>
      </c>
      <c r="E8168" s="2" t="s">
        <v>54543</v>
      </c>
      <c r="F8168" s="2" t="s">
        <v>54544</v>
      </c>
      <c r="G8168" s="2" t="s">
        <v>1023</v>
      </c>
      <c r="H8168" s="2" t="s">
        <v>54545</v>
      </c>
      <c r="I8168" s="2" t="s">
        <v>54546</v>
      </c>
      <c r="J8168" s="3" t="s">
        <v>54547</v>
      </c>
      <c r="K8168" s="4">
        <v>44673</v>
      </c>
      <c r="L8168" s="3" t="s">
        <v>54548</v>
      </c>
    </row>
    <row r="8169" spans="1:12" x14ac:dyDescent="0.2">
      <c r="A8169" s="1">
        <v>8168</v>
      </c>
      <c r="B8169" s="2" t="s">
        <v>54549</v>
      </c>
      <c r="C8169" s="2" t="s">
        <v>6540</v>
      </c>
      <c r="D8169" s="2" t="s">
        <v>9255</v>
      </c>
      <c r="E8169" s="2" t="s">
        <v>25887</v>
      </c>
      <c r="F8169" s="2" t="s">
        <v>54550</v>
      </c>
      <c r="G8169" s="2" t="s">
        <v>3396</v>
      </c>
      <c r="H8169" s="2" t="s">
        <v>54551</v>
      </c>
      <c r="I8169" s="2" t="s">
        <v>54552</v>
      </c>
      <c r="J8169" s="3" t="s">
        <v>54553</v>
      </c>
      <c r="K8169" s="4">
        <v>44287</v>
      </c>
      <c r="L8169" s="3" t="s">
        <v>54554</v>
      </c>
    </row>
    <row r="8170" spans="1:12" x14ac:dyDescent="0.2">
      <c r="A8170" s="1">
        <v>8169</v>
      </c>
      <c r="B8170" s="2" t="s">
        <v>54555</v>
      </c>
      <c r="C8170" s="2" t="s">
        <v>4954</v>
      </c>
      <c r="D8170" s="2" t="s">
        <v>3598</v>
      </c>
      <c r="E8170" s="2" t="s">
        <v>54556</v>
      </c>
      <c r="F8170" s="2" t="s">
        <v>54557</v>
      </c>
      <c r="G8170" s="2" t="s">
        <v>1282</v>
      </c>
      <c r="H8170" s="2" t="s">
        <v>54558</v>
      </c>
      <c r="I8170" s="2" t="s">
        <v>54559</v>
      </c>
      <c r="J8170" s="3" t="s">
        <v>54560</v>
      </c>
      <c r="K8170" s="4">
        <v>44556</v>
      </c>
      <c r="L8170" s="3" t="s">
        <v>564</v>
      </c>
    </row>
    <row r="8171" spans="1:12" x14ac:dyDescent="0.2">
      <c r="A8171" s="1">
        <v>8170</v>
      </c>
      <c r="B8171" s="2" t="s">
        <v>54561</v>
      </c>
      <c r="C8171" s="2" t="s">
        <v>1817</v>
      </c>
      <c r="D8171" s="2" t="s">
        <v>3492</v>
      </c>
      <c r="E8171" s="2" t="s">
        <v>54562</v>
      </c>
      <c r="F8171" s="2" t="s">
        <v>54563</v>
      </c>
      <c r="G8171" s="2" t="s">
        <v>1148</v>
      </c>
      <c r="H8171" s="2" t="s">
        <v>54564</v>
      </c>
      <c r="I8171" s="2" t="s">
        <v>54565</v>
      </c>
      <c r="J8171" s="3" t="s">
        <v>54566</v>
      </c>
      <c r="K8171" s="4">
        <v>44551</v>
      </c>
      <c r="L8171" s="3" t="s">
        <v>54567</v>
      </c>
    </row>
    <row r="8172" spans="1:12" x14ac:dyDescent="0.2">
      <c r="A8172" s="1">
        <v>8171</v>
      </c>
      <c r="B8172" s="2" t="s">
        <v>54568</v>
      </c>
      <c r="C8172" s="2" t="s">
        <v>9034</v>
      </c>
      <c r="D8172" s="2" t="s">
        <v>347</v>
      </c>
      <c r="E8172" s="2" t="s">
        <v>54569</v>
      </c>
      <c r="F8172" s="2" t="s">
        <v>16326</v>
      </c>
      <c r="G8172" s="2" t="s">
        <v>976</v>
      </c>
      <c r="H8172" s="2">
        <v>3783301320</v>
      </c>
      <c r="I8172" s="2" t="s">
        <v>54570</v>
      </c>
      <c r="J8172" s="3" t="s">
        <v>54571</v>
      </c>
      <c r="K8172" s="4">
        <v>44515</v>
      </c>
      <c r="L8172" s="3" t="s">
        <v>54572</v>
      </c>
    </row>
    <row r="8173" spans="1:12" x14ac:dyDescent="0.2">
      <c r="A8173" s="1">
        <v>8172</v>
      </c>
      <c r="B8173" s="2" t="s">
        <v>54573</v>
      </c>
      <c r="C8173" s="2" t="s">
        <v>1136</v>
      </c>
      <c r="D8173" s="2" t="s">
        <v>10557</v>
      </c>
      <c r="E8173" s="2" t="s">
        <v>54574</v>
      </c>
      <c r="F8173" s="2" t="s">
        <v>54575</v>
      </c>
      <c r="G8173" s="2" t="s">
        <v>1346</v>
      </c>
      <c r="H8173" s="2" t="s">
        <v>54576</v>
      </c>
      <c r="I8173" s="2" t="s">
        <v>54577</v>
      </c>
      <c r="J8173" s="3" t="s">
        <v>54578</v>
      </c>
      <c r="K8173" s="4">
        <v>44558</v>
      </c>
      <c r="L8173" s="3" t="s">
        <v>54579</v>
      </c>
    </row>
    <row r="8174" spans="1:12" x14ac:dyDescent="0.2">
      <c r="A8174" s="1">
        <v>8173</v>
      </c>
      <c r="B8174" s="2" t="s">
        <v>54580</v>
      </c>
      <c r="C8174" s="2" t="s">
        <v>5518</v>
      </c>
      <c r="D8174" s="2" t="s">
        <v>8433</v>
      </c>
      <c r="E8174" s="2" t="s">
        <v>48033</v>
      </c>
      <c r="F8174" s="2" t="s">
        <v>54581</v>
      </c>
      <c r="G8174" s="2" t="s">
        <v>428</v>
      </c>
      <c r="H8174" s="2">
        <f>1-828-289-2383</f>
        <v>-3499</v>
      </c>
      <c r="I8174" s="2" t="s">
        <v>54582</v>
      </c>
      <c r="J8174" s="3" t="s">
        <v>54583</v>
      </c>
      <c r="K8174" s="4">
        <v>44564</v>
      </c>
      <c r="L8174" s="3" t="s">
        <v>54584</v>
      </c>
    </row>
    <row r="8175" spans="1:12" x14ac:dyDescent="0.2">
      <c r="A8175" s="1">
        <v>8174</v>
      </c>
      <c r="B8175" s="2" t="s">
        <v>54585</v>
      </c>
      <c r="C8175" s="2" t="s">
        <v>1744</v>
      </c>
      <c r="D8175" s="2" t="s">
        <v>537</v>
      </c>
      <c r="E8175" s="2" t="s">
        <v>54586</v>
      </c>
      <c r="F8175" s="2" t="s">
        <v>54587</v>
      </c>
      <c r="G8175" s="2" t="s">
        <v>4010</v>
      </c>
      <c r="H8175" s="2" t="s">
        <v>54588</v>
      </c>
      <c r="I8175" s="2">
        <v>7443220524</v>
      </c>
      <c r="J8175" s="3" t="s">
        <v>54589</v>
      </c>
      <c r="K8175" s="4">
        <v>44117</v>
      </c>
      <c r="L8175" s="3" t="s">
        <v>35341</v>
      </c>
    </row>
    <row r="8176" spans="1:12" x14ac:dyDescent="0.2">
      <c r="A8176" s="1">
        <v>8175</v>
      </c>
      <c r="B8176" s="2" t="s">
        <v>54590</v>
      </c>
      <c r="C8176" s="2" t="s">
        <v>6615</v>
      </c>
      <c r="D8176" s="2" t="s">
        <v>17580</v>
      </c>
      <c r="E8176" s="2" t="s">
        <v>4592</v>
      </c>
      <c r="F8176" s="2" t="s">
        <v>54591</v>
      </c>
      <c r="G8176" s="2" t="s">
        <v>320</v>
      </c>
      <c r="H8176" s="2" t="s">
        <v>54592</v>
      </c>
      <c r="I8176" s="2" t="s">
        <v>54593</v>
      </c>
      <c r="J8176" s="3" t="s">
        <v>54594</v>
      </c>
      <c r="K8176" s="4">
        <v>44448</v>
      </c>
      <c r="L8176" s="3" t="s">
        <v>54595</v>
      </c>
    </row>
    <row r="8177" spans="1:12" x14ac:dyDescent="0.2">
      <c r="A8177" s="1">
        <v>8176</v>
      </c>
      <c r="B8177" s="2" t="s">
        <v>54596</v>
      </c>
      <c r="C8177" s="2" t="s">
        <v>11279</v>
      </c>
      <c r="D8177" s="2" t="s">
        <v>10909</v>
      </c>
      <c r="E8177" s="2" t="s">
        <v>54597</v>
      </c>
      <c r="F8177" s="2" t="s">
        <v>54598</v>
      </c>
      <c r="G8177" s="2" t="s">
        <v>3832</v>
      </c>
      <c r="H8177" s="2">
        <v>760421768</v>
      </c>
      <c r="I8177" s="2" t="s">
        <v>54599</v>
      </c>
      <c r="J8177" s="3" t="s">
        <v>54600</v>
      </c>
      <c r="K8177" s="4">
        <v>44396</v>
      </c>
      <c r="L8177" s="3" t="s">
        <v>54601</v>
      </c>
    </row>
    <row r="8178" spans="1:12" x14ac:dyDescent="0.2">
      <c r="A8178" s="1">
        <v>8177</v>
      </c>
      <c r="B8178" s="2" t="s">
        <v>54602</v>
      </c>
      <c r="C8178" s="2" t="s">
        <v>22755</v>
      </c>
      <c r="D8178" s="2" t="s">
        <v>95</v>
      </c>
      <c r="E8178" s="2" t="s">
        <v>12642</v>
      </c>
      <c r="F8178" s="2" t="s">
        <v>54603</v>
      </c>
      <c r="G8178" s="2" t="s">
        <v>2515</v>
      </c>
      <c r="H8178" s="2" t="s">
        <v>54604</v>
      </c>
      <c r="I8178" s="2" t="s">
        <v>54605</v>
      </c>
      <c r="J8178" s="3" t="s">
        <v>54606</v>
      </c>
      <c r="K8178" s="4">
        <v>44058</v>
      </c>
      <c r="L8178" s="3" t="s">
        <v>54607</v>
      </c>
    </row>
    <row r="8179" spans="1:12" x14ac:dyDescent="0.2">
      <c r="A8179" s="1">
        <v>8178</v>
      </c>
      <c r="B8179" s="2" t="s">
        <v>54608</v>
      </c>
      <c r="C8179" s="2" t="s">
        <v>1817</v>
      </c>
      <c r="D8179" s="2" t="s">
        <v>2278</v>
      </c>
      <c r="E8179" s="2" t="s">
        <v>54609</v>
      </c>
      <c r="F8179" s="2" t="s">
        <v>54610</v>
      </c>
      <c r="G8179" s="2" t="s">
        <v>2080</v>
      </c>
      <c r="H8179" s="2" t="s">
        <v>54611</v>
      </c>
      <c r="I8179" s="2" t="s">
        <v>54612</v>
      </c>
      <c r="J8179" s="3" t="s">
        <v>54613</v>
      </c>
      <c r="K8179" s="4">
        <v>44238</v>
      </c>
      <c r="L8179" s="3" t="s">
        <v>54614</v>
      </c>
    </row>
    <row r="8180" spans="1:12" x14ac:dyDescent="0.2">
      <c r="A8180" s="1">
        <v>8179</v>
      </c>
      <c r="B8180" s="2" t="s">
        <v>54615</v>
      </c>
      <c r="C8180" s="2" t="s">
        <v>2941</v>
      </c>
      <c r="D8180" s="2" t="s">
        <v>803</v>
      </c>
      <c r="E8180" s="2" t="s">
        <v>54616</v>
      </c>
      <c r="F8180" s="2" t="s">
        <v>54617</v>
      </c>
      <c r="G8180" s="2" t="s">
        <v>1801</v>
      </c>
      <c r="H8180" s="2" t="s">
        <v>54618</v>
      </c>
      <c r="I8180" s="2" t="s">
        <v>54619</v>
      </c>
      <c r="J8180" s="3" t="s">
        <v>54620</v>
      </c>
      <c r="K8180" s="4">
        <v>44252</v>
      </c>
      <c r="L8180" s="3" t="s">
        <v>54621</v>
      </c>
    </row>
    <row r="8181" spans="1:12" x14ac:dyDescent="0.2">
      <c r="A8181" s="1">
        <v>8180</v>
      </c>
      <c r="B8181" s="2" t="s">
        <v>54622</v>
      </c>
      <c r="C8181" s="2" t="s">
        <v>5668</v>
      </c>
      <c r="D8181" s="2" t="s">
        <v>10615</v>
      </c>
      <c r="E8181" s="2" t="s">
        <v>54623</v>
      </c>
      <c r="F8181" s="2" t="s">
        <v>54624</v>
      </c>
      <c r="G8181" s="2" t="s">
        <v>5010</v>
      </c>
      <c r="H8181" s="2" t="s">
        <v>54625</v>
      </c>
      <c r="I8181" s="2" t="s">
        <v>54626</v>
      </c>
      <c r="J8181" s="3" t="s">
        <v>54627</v>
      </c>
      <c r="K8181" s="4">
        <v>44480</v>
      </c>
      <c r="L8181" s="3" t="s">
        <v>54628</v>
      </c>
    </row>
    <row r="8182" spans="1:12" x14ac:dyDescent="0.2">
      <c r="A8182" s="1">
        <v>8181</v>
      </c>
      <c r="B8182" s="2" t="s">
        <v>54629</v>
      </c>
      <c r="C8182" s="2" t="s">
        <v>4567</v>
      </c>
      <c r="D8182" s="2" t="s">
        <v>11385</v>
      </c>
      <c r="E8182" s="2" t="s">
        <v>54630</v>
      </c>
      <c r="F8182" s="2" t="s">
        <v>54631</v>
      </c>
      <c r="G8182" s="2" t="s">
        <v>396</v>
      </c>
      <c r="H8182" s="2" t="s">
        <v>54632</v>
      </c>
      <c r="I8182" s="2">
        <f>1-140-999-4070</f>
        <v>-5208</v>
      </c>
      <c r="J8182" s="3" t="s">
        <v>54633</v>
      </c>
      <c r="K8182" s="4">
        <v>44570</v>
      </c>
      <c r="L8182" s="3" t="s">
        <v>54634</v>
      </c>
    </row>
    <row r="8183" spans="1:12" x14ac:dyDescent="0.2">
      <c r="A8183" s="1">
        <v>8182</v>
      </c>
      <c r="B8183" s="2" t="s">
        <v>54635</v>
      </c>
      <c r="C8183" s="2" t="s">
        <v>7608</v>
      </c>
      <c r="D8183" s="2" t="s">
        <v>16163</v>
      </c>
      <c r="E8183" s="2" t="s">
        <v>54636</v>
      </c>
      <c r="F8183" s="2" t="s">
        <v>54637</v>
      </c>
      <c r="G8183" s="2" t="s">
        <v>1524</v>
      </c>
      <c r="H8183" s="2" t="s">
        <v>54638</v>
      </c>
      <c r="I8183" s="2" t="s">
        <v>54639</v>
      </c>
      <c r="J8183" s="3" t="s">
        <v>54640</v>
      </c>
      <c r="K8183" s="4">
        <v>44137</v>
      </c>
      <c r="L8183" s="3" t="s">
        <v>54641</v>
      </c>
    </row>
    <row r="8184" spans="1:12" x14ac:dyDescent="0.2">
      <c r="A8184" s="1">
        <v>8183</v>
      </c>
      <c r="B8184" s="2" t="s">
        <v>54642</v>
      </c>
      <c r="C8184" s="2" t="s">
        <v>14075</v>
      </c>
      <c r="D8184" s="2" t="s">
        <v>8355</v>
      </c>
      <c r="E8184" s="2" t="s">
        <v>54643</v>
      </c>
      <c r="F8184" s="2" t="s">
        <v>51706</v>
      </c>
      <c r="G8184" s="2" t="s">
        <v>652</v>
      </c>
      <c r="H8184" s="2" t="s">
        <v>54644</v>
      </c>
      <c r="I8184" s="2">
        <v>9974205647</v>
      </c>
      <c r="J8184" s="3" t="s">
        <v>54645</v>
      </c>
      <c r="K8184" s="4">
        <v>44198</v>
      </c>
      <c r="L8184" s="3" t="s">
        <v>54646</v>
      </c>
    </row>
    <row r="8185" spans="1:12" x14ac:dyDescent="0.2">
      <c r="A8185" s="1">
        <v>8184</v>
      </c>
      <c r="B8185" s="2" t="s">
        <v>54647</v>
      </c>
      <c r="C8185" s="2" t="s">
        <v>4096</v>
      </c>
      <c r="D8185" s="2" t="s">
        <v>3499</v>
      </c>
      <c r="E8185" s="2" t="s">
        <v>54648</v>
      </c>
      <c r="F8185" s="2" t="s">
        <v>15973</v>
      </c>
      <c r="G8185" s="2" t="s">
        <v>4507</v>
      </c>
      <c r="H8185" s="2" t="s">
        <v>54649</v>
      </c>
      <c r="I8185" s="2" t="s">
        <v>54650</v>
      </c>
      <c r="J8185" s="3" t="s">
        <v>54651</v>
      </c>
      <c r="K8185" s="4">
        <v>44464</v>
      </c>
      <c r="L8185" s="3" t="s">
        <v>54652</v>
      </c>
    </row>
    <row r="8186" spans="1:12" x14ac:dyDescent="0.2">
      <c r="A8186" s="1">
        <v>8185</v>
      </c>
      <c r="B8186" s="2" t="s">
        <v>54653</v>
      </c>
      <c r="C8186" s="2" t="s">
        <v>8004</v>
      </c>
      <c r="D8186" s="2" t="s">
        <v>4854</v>
      </c>
      <c r="E8186" s="2" t="s">
        <v>54654</v>
      </c>
      <c r="F8186" s="2" t="s">
        <v>54655</v>
      </c>
      <c r="G8186" s="2" t="s">
        <v>1524</v>
      </c>
      <c r="H8186" s="2" t="s">
        <v>54656</v>
      </c>
      <c r="I8186" s="2" t="s">
        <v>54657</v>
      </c>
      <c r="J8186" s="3" t="s">
        <v>54658</v>
      </c>
      <c r="K8186" s="4">
        <v>44105</v>
      </c>
      <c r="L8186" s="3" t="s">
        <v>54659</v>
      </c>
    </row>
    <row r="8187" spans="1:12" x14ac:dyDescent="0.2">
      <c r="A8187" s="1">
        <v>8186</v>
      </c>
      <c r="B8187" s="2" t="s">
        <v>54660</v>
      </c>
      <c r="C8187" s="2" t="s">
        <v>5084</v>
      </c>
      <c r="D8187" s="2" t="s">
        <v>2799</v>
      </c>
      <c r="E8187" s="2" t="s">
        <v>54661</v>
      </c>
      <c r="F8187" s="2" t="s">
        <v>54662</v>
      </c>
      <c r="G8187" s="2" t="s">
        <v>714</v>
      </c>
      <c r="H8187" s="2" t="s">
        <v>54663</v>
      </c>
      <c r="I8187" s="2" t="s">
        <v>54664</v>
      </c>
      <c r="J8187" s="3" t="s">
        <v>54665</v>
      </c>
      <c r="K8187" s="4">
        <v>43972</v>
      </c>
      <c r="L8187" s="3" t="s">
        <v>54666</v>
      </c>
    </row>
    <row r="8188" spans="1:12" x14ac:dyDescent="0.2">
      <c r="A8188" s="1">
        <v>8187</v>
      </c>
      <c r="B8188" s="2" t="s">
        <v>54667</v>
      </c>
      <c r="C8188" s="2" t="s">
        <v>3442</v>
      </c>
      <c r="D8188" s="2" t="s">
        <v>2417</v>
      </c>
      <c r="E8188" s="2" t="s">
        <v>54668</v>
      </c>
      <c r="F8188" s="2" t="s">
        <v>54669</v>
      </c>
      <c r="G8188" s="2" t="s">
        <v>892</v>
      </c>
      <c r="H8188" s="2" t="s">
        <v>54670</v>
      </c>
      <c r="I8188" s="2" t="s">
        <v>54671</v>
      </c>
      <c r="J8188" s="3" t="s">
        <v>54672</v>
      </c>
      <c r="K8188" s="4">
        <v>44455</v>
      </c>
      <c r="L8188" s="3" t="s">
        <v>54673</v>
      </c>
    </row>
    <row r="8189" spans="1:12" x14ac:dyDescent="0.2">
      <c r="A8189" s="1">
        <v>8188</v>
      </c>
      <c r="B8189" s="2" t="s">
        <v>54674</v>
      </c>
      <c r="C8189" s="2" t="s">
        <v>121</v>
      </c>
      <c r="D8189" s="2" t="s">
        <v>3700</v>
      </c>
      <c r="E8189" s="2" t="s">
        <v>54675</v>
      </c>
      <c r="F8189" s="2" t="s">
        <v>28581</v>
      </c>
      <c r="G8189" s="2" t="s">
        <v>64</v>
      </c>
      <c r="H8189" s="2" t="s">
        <v>54676</v>
      </c>
      <c r="I8189" s="2" t="s">
        <v>54677</v>
      </c>
      <c r="J8189" s="3" t="s">
        <v>54678</v>
      </c>
      <c r="K8189" s="4">
        <v>43935</v>
      </c>
      <c r="L8189" s="3" t="s">
        <v>54679</v>
      </c>
    </row>
    <row r="8190" spans="1:12" x14ac:dyDescent="0.2">
      <c r="A8190" s="1">
        <v>8189</v>
      </c>
      <c r="B8190" s="2" t="s">
        <v>54680</v>
      </c>
      <c r="C8190" s="2" t="s">
        <v>3268</v>
      </c>
      <c r="D8190" s="2" t="s">
        <v>12698</v>
      </c>
      <c r="E8190" s="2" t="s">
        <v>54681</v>
      </c>
      <c r="F8190" s="2" t="s">
        <v>54682</v>
      </c>
      <c r="G8190" s="2" t="s">
        <v>530</v>
      </c>
      <c r="H8190" s="2">
        <v>6031834584</v>
      </c>
      <c r="I8190" s="2" t="s">
        <v>54683</v>
      </c>
      <c r="J8190" s="3" t="s">
        <v>54684</v>
      </c>
      <c r="K8190" s="4">
        <v>44158</v>
      </c>
      <c r="L8190" s="3" t="s">
        <v>5866</v>
      </c>
    </row>
    <row r="8191" spans="1:12" x14ac:dyDescent="0.2">
      <c r="A8191" s="1">
        <v>8190</v>
      </c>
      <c r="B8191" s="2" t="s">
        <v>54685</v>
      </c>
      <c r="C8191" s="2" t="s">
        <v>5115</v>
      </c>
      <c r="D8191" s="2" t="s">
        <v>3221</v>
      </c>
      <c r="E8191" s="2" t="s">
        <v>54686</v>
      </c>
      <c r="F8191" s="2" t="s">
        <v>54687</v>
      </c>
      <c r="G8191" s="2" t="s">
        <v>779</v>
      </c>
      <c r="H8191" s="2">
        <v>9897108568</v>
      </c>
      <c r="I8191" s="2" t="s">
        <v>54688</v>
      </c>
      <c r="J8191" s="3" t="s">
        <v>54689</v>
      </c>
      <c r="K8191" s="4">
        <v>44637</v>
      </c>
      <c r="L8191" s="3" t="s">
        <v>54690</v>
      </c>
    </row>
    <row r="8192" spans="1:12" x14ac:dyDescent="0.2">
      <c r="A8192" s="1">
        <v>8191</v>
      </c>
      <c r="B8192" s="2" t="s">
        <v>54691</v>
      </c>
      <c r="C8192" s="2" t="s">
        <v>5518</v>
      </c>
      <c r="D8192" s="2" t="s">
        <v>1137</v>
      </c>
      <c r="E8192" s="2" t="s">
        <v>54692</v>
      </c>
      <c r="F8192" s="2" t="s">
        <v>54693</v>
      </c>
      <c r="G8192" s="2" t="s">
        <v>864</v>
      </c>
      <c r="H8192" s="2" t="s">
        <v>54694</v>
      </c>
      <c r="I8192" s="2" t="s">
        <v>54695</v>
      </c>
      <c r="J8192" s="3" t="s">
        <v>54696</v>
      </c>
      <c r="K8192" s="4">
        <v>44539</v>
      </c>
      <c r="L8192" s="3" t="s">
        <v>45968</v>
      </c>
    </row>
    <row r="8193" spans="1:12" x14ac:dyDescent="0.2">
      <c r="A8193" s="1">
        <v>8192</v>
      </c>
      <c r="B8193" s="2" t="s">
        <v>54697</v>
      </c>
      <c r="C8193" s="2" t="s">
        <v>2734</v>
      </c>
      <c r="D8193" s="2" t="s">
        <v>23267</v>
      </c>
      <c r="E8193" s="2" t="s">
        <v>54698</v>
      </c>
      <c r="F8193" s="2" t="s">
        <v>4303</v>
      </c>
      <c r="G8193" s="2" t="s">
        <v>3848</v>
      </c>
      <c r="H8193" s="2" t="s">
        <v>54699</v>
      </c>
      <c r="I8193" s="2" t="s">
        <v>54700</v>
      </c>
      <c r="J8193" s="3" t="s">
        <v>54701</v>
      </c>
      <c r="K8193" s="4">
        <v>43939</v>
      </c>
      <c r="L8193" s="3" t="s">
        <v>18461</v>
      </c>
    </row>
    <row r="8194" spans="1:12" x14ac:dyDescent="0.2">
      <c r="A8194" s="1">
        <v>8193</v>
      </c>
      <c r="B8194" s="2" t="s">
        <v>54702</v>
      </c>
      <c r="C8194" s="2" t="s">
        <v>5964</v>
      </c>
      <c r="D8194" s="2" t="s">
        <v>10506</v>
      </c>
      <c r="E8194" s="2" t="s">
        <v>54703</v>
      </c>
      <c r="F8194" s="2" t="s">
        <v>54704</v>
      </c>
      <c r="G8194" s="2" t="s">
        <v>2981</v>
      </c>
      <c r="H8194" s="2" t="s">
        <v>54705</v>
      </c>
      <c r="I8194" s="2" t="s">
        <v>54706</v>
      </c>
      <c r="J8194" s="3" t="s">
        <v>54707</v>
      </c>
      <c r="K8194" s="4">
        <v>44333</v>
      </c>
      <c r="L8194" s="3" t="s">
        <v>54708</v>
      </c>
    </row>
    <row r="8195" spans="1:12" x14ac:dyDescent="0.2">
      <c r="A8195" s="1">
        <v>8194</v>
      </c>
      <c r="B8195" s="2" t="s">
        <v>54709</v>
      </c>
      <c r="C8195" s="2" t="s">
        <v>2484</v>
      </c>
      <c r="D8195" s="2" t="s">
        <v>3744</v>
      </c>
      <c r="E8195" s="2" t="s">
        <v>44409</v>
      </c>
      <c r="F8195" s="2" t="s">
        <v>54710</v>
      </c>
      <c r="G8195" s="2" t="s">
        <v>779</v>
      </c>
      <c r="H8195" s="2" t="s">
        <v>54711</v>
      </c>
      <c r="I8195" s="2" t="s">
        <v>54712</v>
      </c>
      <c r="J8195" s="3" t="s">
        <v>54713</v>
      </c>
      <c r="K8195" s="4">
        <v>44418</v>
      </c>
      <c r="L8195" s="3" t="s">
        <v>54714</v>
      </c>
    </row>
    <row r="8196" spans="1:12" x14ac:dyDescent="0.2">
      <c r="A8196" s="1">
        <v>8195</v>
      </c>
      <c r="B8196" s="2" t="s">
        <v>54715</v>
      </c>
      <c r="C8196" s="2" t="s">
        <v>6372</v>
      </c>
      <c r="D8196" s="2" t="s">
        <v>7243</v>
      </c>
      <c r="E8196" s="2" t="s">
        <v>54716</v>
      </c>
      <c r="F8196" s="2" t="s">
        <v>54717</v>
      </c>
      <c r="G8196" s="2" t="s">
        <v>3478</v>
      </c>
      <c r="H8196" s="2" t="s">
        <v>54718</v>
      </c>
      <c r="I8196" s="2" t="s">
        <v>54719</v>
      </c>
      <c r="J8196" s="3" t="s">
        <v>54720</v>
      </c>
      <c r="K8196" s="4">
        <v>44536</v>
      </c>
      <c r="L8196" s="3" t="s">
        <v>54721</v>
      </c>
    </row>
    <row r="8197" spans="1:12" x14ac:dyDescent="0.2">
      <c r="A8197" s="1">
        <v>8196</v>
      </c>
      <c r="B8197" s="2" t="s">
        <v>54722</v>
      </c>
      <c r="C8197" s="2" t="s">
        <v>9915</v>
      </c>
      <c r="D8197" s="2" t="s">
        <v>22667</v>
      </c>
      <c r="E8197" s="2" t="s">
        <v>54723</v>
      </c>
      <c r="F8197" s="2" t="s">
        <v>54724</v>
      </c>
      <c r="G8197" s="2" t="s">
        <v>257</v>
      </c>
      <c r="H8197" s="2" t="s">
        <v>54725</v>
      </c>
      <c r="I8197" s="2" t="s">
        <v>54726</v>
      </c>
      <c r="J8197" s="3" t="s">
        <v>54727</v>
      </c>
      <c r="K8197" s="4">
        <v>44301</v>
      </c>
      <c r="L8197" s="3" t="s">
        <v>54728</v>
      </c>
    </row>
    <row r="8198" spans="1:12" x14ac:dyDescent="0.2">
      <c r="A8198" s="1">
        <v>8197</v>
      </c>
      <c r="B8198" s="2" t="s">
        <v>54729</v>
      </c>
      <c r="C8198" s="2" t="s">
        <v>11850</v>
      </c>
      <c r="D8198" s="2" t="s">
        <v>24705</v>
      </c>
      <c r="E8198" s="2" t="s">
        <v>54730</v>
      </c>
      <c r="F8198" s="2" t="s">
        <v>54731</v>
      </c>
      <c r="G8198" s="2" t="s">
        <v>1811</v>
      </c>
      <c r="H8198" s="2" t="s">
        <v>54732</v>
      </c>
      <c r="I8198" s="2" t="s">
        <v>54733</v>
      </c>
      <c r="J8198" s="3" t="s">
        <v>54734</v>
      </c>
      <c r="K8198" s="4">
        <v>44602</v>
      </c>
      <c r="L8198" s="3" t="s">
        <v>47590</v>
      </c>
    </row>
    <row r="8199" spans="1:12" x14ac:dyDescent="0.2">
      <c r="A8199" s="1">
        <v>8198</v>
      </c>
      <c r="B8199" s="2" t="s">
        <v>54735</v>
      </c>
      <c r="C8199" s="2" t="s">
        <v>15536</v>
      </c>
      <c r="D8199" s="2" t="s">
        <v>738</v>
      </c>
      <c r="E8199" s="2" t="s">
        <v>54736</v>
      </c>
      <c r="F8199" s="2" t="s">
        <v>54737</v>
      </c>
      <c r="G8199" s="2" t="s">
        <v>986</v>
      </c>
      <c r="H8199" s="2" t="s">
        <v>54738</v>
      </c>
      <c r="I8199" s="2" t="s">
        <v>54739</v>
      </c>
      <c r="J8199" s="3" t="s">
        <v>54740</v>
      </c>
      <c r="K8199" s="4">
        <v>44375</v>
      </c>
      <c r="L8199" s="3" t="s">
        <v>54741</v>
      </c>
    </row>
    <row r="8200" spans="1:12" x14ac:dyDescent="0.2">
      <c r="A8200" s="1">
        <v>8199</v>
      </c>
      <c r="B8200" s="2" t="s">
        <v>54742</v>
      </c>
      <c r="C8200" s="2" t="s">
        <v>158</v>
      </c>
      <c r="D8200" s="2" t="s">
        <v>2530</v>
      </c>
      <c r="E8200" s="2" t="s">
        <v>54743</v>
      </c>
      <c r="F8200" s="2" t="s">
        <v>54744</v>
      </c>
      <c r="G8200" s="2" t="s">
        <v>882</v>
      </c>
      <c r="H8200" s="2" t="s">
        <v>54745</v>
      </c>
      <c r="I8200" s="2" t="s">
        <v>54746</v>
      </c>
      <c r="J8200" s="3" t="s">
        <v>54747</v>
      </c>
      <c r="K8200" s="4">
        <v>44189</v>
      </c>
      <c r="L8200" s="3" t="s">
        <v>54748</v>
      </c>
    </row>
    <row r="8201" spans="1:12" x14ac:dyDescent="0.2">
      <c r="A8201" s="1">
        <v>8200</v>
      </c>
      <c r="B8201" s="2" t="s">
        <v>54749</v>
      </c>
      <c r="C8201" s="2" t="s">
        <v>4679</v>
      </c>
      <c r="D8201" s="2" t="s">
        <v>16149</v>
      </c>
      <c r="E8201" s="2" t="s">
        <v>54750</v>
      </c>
      <c r="F8201" s="2" t="s">
        <v>54751</v>
      </c>
      <c r="G8201" s="2" t="s">
        <v>2317</v>
      </c>
      <c r="H8201" s="2" t="s">
        <v>54752</v>
      </c>
      <c r="I8201" s="2">
        <v>9552382906</v>
      </c>
      <c r="J8201" s="3" t="s">
        <v>54753</v>
      </c>
      <c r="K8201" s="4">
        <v>44421</v>
      </c>
      <c r="L8201" s="3" t="s">
        <v>20892</v>
      </c>
    </row>
    <row r="8202" spans="1:12" x14ac:dyDescent="0.2">
      <c r="A8202" s="1">
        <v>8201</v>
      </c>
      <c r="B8202" s="2" t="s">
        <v>54754</v>
      </c>
      <c r="C8202" s="2" t="s">
        <v>1962</v>
      </c>
      <c r="D8202" s="2" t="s">
        <v>9638</v>
      </c>
      <c r="E8202" s="2" t="s">
        <v>54755</v>
      </c>
      <c r="F8202" s="2" t="s">
        <v>54756</v>
      </c>
      <c r="G8202" s="2" t="s">
        <v>511</v>
      </c>
      <c r="H8202" s="2" t="s">
        <v>54757</v>
      </c>
      <c r="I8202" s="2" t="s">
        <v>54758</v>
      </c>
      <c r="J8202" s="3" t="s">
        <v>54759</v>
      </c>
      <c r="K8202" s="4">
        <v>44281</v>
      </c>
      <c r="L8202" s="3" t="s">
        <v>54760</v>
      </c>
    </row>
    <row r="8203" spans="1:12" x14ac:dyDescent="0.2">
      <c r="A8203" s="1">
        <v>8202</v>
      </c>
      <c r="B8203" s="2" t="s">
        <v>54761</v>
      </c>
      <c r="C8203" s="2" t="s">
        <v>7018</v>
      </c>
      <c r="D8203" s="2" t="s">
        <v>1298</v>
      </c>
      <c r="E8203" s="2" t="s">
        <v>54762</v>
      </c>
      <c r="F8203" s="2" t="s">
        <v>54763</v>
      </c>
      <c r="G8203" s="2" t="s">
        <v>892</v>
      </c>
      <c r="H8203" s="2" t="s">
        <v>54764</v>
      </c>
      <c r="I8203" s="2">
        <v>5185789574</v>
      </c>
      <c r="J8203" s="3" t="s">
        <v>54765</v>
      </c>
      <c r="K8203" s="4">
        <v>43860</v>
      </c>
      <c r="L8203" s="3" t="s">
        <v>54766</v>
      </c>
    </row>
    <row r="8204" spans="1:12" x14ac:dyDescent="0.2">
      <c r="A8204" s="1">
        <v>8203</v>
      </c>
      <c r="B8204" s="2" t="s">
        <v>54767</v>
      </c>
      <c r="C8204" s="2" t="s">
        <v>60</v>
      </c>
      <c r="D8204" s="2" t="s">
        <v>5357</v>
      </c>
      <c r="E8204" s="2" t="s">
        <v>54768</v>
      </c>
      <c r="F8204" s="2" t="s">
        <v>54769</v>
      </c>
      <c r="G8204" s="2" t="s">
        <v>1524</v>
      </c>
      <c r="H8204" s="2" t="s">
        <v>54770</v>
      </c>
      <c r="I8204" s="2" t="s">
        <v>54771</v>
      </c>
      <c r="J8204" s="3" t="s">
        <v>54772</v>
      </c>
      <c r="K8204" s="4">
        <v>44111</v>
      </c>
      <c r="L8204" s="3" t="s">
        <v>54773</v>
      </c>
    </row>
    <row r="8205" spans="1:12" x14ac:dyDescent="0.2">
      <c r="A8205" s="1">
        <v>8204</v>
      </c>
      <c r="B8205" s="2" t="s">
        <v>54774</v>
      </c>
      <c r="C8205" s="2" t="s">
        <v>5221</v>
      </c>
      <c r="D8205" s="2" t="s">
        <v>11979</v>
      </c>
      <c r="E8205" s="2" t="s">
        <v>54775</v>
      </c>
      <c r="F8205" s="2" t="s">
        <v>54776</v>
      </c>
      <c r="G8205" s="2" t="s">
        <v>419</v>
      </c>
      <c r="H8205" s="2" t="s">
        <v>54777</v>
      </c>
      <c r="I8205" s="2" t="s">
        <v>54778</v>
      </c>
      <c r="J8205" s="3" t="s">
        <v>54779</v>
      </c>
      <c r="K8205" s="4">
        <v>43952</v>
      </c>
      <c r="L8205" s="3" t="s">
        <v>54780</v>
      </c>
    </row>
    <row r="8206" spans="1:12" x14ac:dyDescent="0.2">
      <c r="A8206" s="1">
        <v>8205</v>
      </c>
      <c r="B8206" s="2" t="s">
        <v>54781</v>
      </c>
      <c r="C8206" s="2" t="s">
        <v>1987</v>
      </c>
      <c r="D8206" s="2" t="s">
        <v>2539</v>
      </c>
      <c r="E8206" s="2" t="s">
        <v>54782</v>
      </c>
      <c r="F8206" s="2" t="s">
        <v>54783</v>
      </c>
      <c r="G8206" s="2" t="s">
        <v>1389</v>
      </c>
      <c r="H8206" s="2" t="s">
        <v>54784</v>
      </c>
      <c r="I8206" s="2" t="s">
        <v>54785</v>
      </c>
      <c r="J8206" s="3" t="s">
        <v>54786</v>
      </c>
      <c r="K8206" s="4">
        <v>44231</v>
      </c>
      <c r="L8206" s="3" t="s">
        <v>54787</v>
      </c>
    </row>
    <row r="8207" spans="1:12" x14ac:dyDescent="0.2">
      <c r="A8207" s="1">
        <v>8206</v>
      </c>
      <c r="B8207" s="2" t="s">
        <v>54788</v>
      </c>
      <c r="C8207" s="2" t="s">
        <v>4895</v>
      </c>
      <c r="D8207" s="2" t="s">
        <v>20061</v>
      </c>
      <c r="E8207" s="2" t="s">
        <v>54789</v>
      </c>
      <c r="F8207" s="2" t="s">
        <v>46996</v>
      </c>
      <c r="G8207" s="2" t="s">
        <v>1792</v>
      </c>
      <c r="H8207" s="2" t="s">
        <v>54790</v>
      </c>
      <c r="I8207" s="2" t="s">
        <v>54791</v>
      </c>
      <c r="J8207" s="3" t="s">
        <v>54792</v>
      </c>
      <c r="K8207" s="4">
        <v>44113</v>
      </c>
      <c r="L8207" s="3" t="s">
        <v>54793</v>
      </c>
    </row>
    <row r="8208" spans="1:12" x14ac:dyDescent="0.2">
      <c r="A8208" s="1">
        <v>8207</v>
      </c>
      <c r="B8208" s="2" t="s">
        <v>54794</v>
      </c>
      <c r="C8208" s="2" t="s">
        <v>6395</v>
      </c>
      <c r="D8208" s="2" t="s">
        <v>537</v>
      </c>
      <c r="E8208" s="2" t="s">
        <v>54795</v>
      </c>
      <c r="F8208" s="2" t="s">
        <v>54796</v>
      </c>
      <c r="G8208" s="2" t="s">
        <v>770</v>
      </c>
      <c r="H8208" s="2" t="s">
        <v>54797</v>
      </c>
      <c r="I8208" s="2" t="s">
        <v>54798</v>
      </c>
      <c r="J8208" s="3" t="s">
        <v>54799</v>
      </c>
      <c r="K8208" s="4">
        <v>44101</v>
      </c>
      <c r="L8208" s="3" t="s">
        <v>54800</v>
      </c>
    </row>
    <row r="8209" spans="1:12" x14ac:dyDescent="0.2">
      <c r="A8209" s="1">
        <v>8208</v>
      </c>
      <c r="B8209" s="2" t="s">
        <v>54801</v>
      </c>
      <c r="C8209" s="2" t="s">
        <v>5510</v>
      </c>
      <c r="D8209" s="2" t="s">
        <v>8383</v>
      </c>
      <c r="E8209" s="2" t="s">
        <v>54802</v>
      </c>
      <c r="F8209" s="2" t="s">
        <v>54803</v>
      </c>
      <c r="G8209" s="2" t="s">
        <v>1925</v>
      </c>
      <c r="H8209" s="2" t="s">
        <v>54804</v>
      </c>
      <c r="I8209" s="2" t="s">
        <v>54805</v>
      </c>
      <c r="J8209" s="3" t="s">
        <v>54806</v>
      </c>
      <c r="K8209" s="4">
        <v>44515</v>
      </c>
      <c r="L8209" s="3" t="s">
        <v>4753</v>
      </c>
    </row>
    <row r="8210" spans="1:12" x14ac:dyDescent="0.2">
      <c r="A8210" s="1">
        <v>8209</v>
      </c>
      <c r="B8210" s="2" t="s">
        <v>54807</v>
      </c>
      <c r="C8210" s="2" t="s">
        <v>1826</v>
      </c>
      <c r="D8210" s="2" t="s">
        <v>7519</v>
      </c>
      <c r="E8210" s="2" t="s">
        <v>54808</v>
      </c>
      <c r="F8210" s="2" t="s">
        <v>1891</v>
      </c>
      <c r="G8210" s="2" t="s">
        <v>1222</v>
      </c>
      <c r="H8210" s="2" t="s">
        <v>54809</v>
      </c>
      <c r="I8210" s="2" t="s">
        <v>54810</v>
      </c>
      <c r="J8210" s="3" t="s">
        <v>54811</v>
      </c>
      <c r="K8210" s="4">
        <v>43957</v>
      </c>
      <c r="L8210" s="3" t="s">
        <v>54812</v>
      </c>
    </row>
    <row r="8211" spans="1:12" x14ac:dyDescent="0.2">
      <c r="A8211" s="1">
        <v>8210</v>
      </c>
      <c r="B8211" s="2" t="s">
        <v>54813</v>
      </c>
      <c r="C8211" s="2" t="s">
        <v>4467</v>
      </c>
      <c r="D8211" s="2" t="s">
        <v>5447</v>
      </c>
      <c r="E8211" s="2" t="s">
        <v>54814</v>
      </c>
      <c r="F8211" s="2" t="s">
        <v>54815</v>
      </c>
      <c r="G8211" s="2" t="s">
        <v>1195</v>
      </c>
      <c r="H8211" s="2" t="s">
        <v>54816</v>
      </c>
      <c r="I8211" s="2" t="s">
        <v>54817</v>
      </c>
      <c r="J8211" s="3" t="s">
        <v>54818</v>
      </c>
      <c r="K8211" s="4">
        <v>44238</v>
      </c>
      <c r="L8211" s="3" t="s">
        <v>54819</v>
      </c>
    </row>
    <row r="8212" spans="1:12" x14ac:dyDescent="0.2">
      <c r="A8212" s="1">
        <v>8211</v>
      </c>
      <c r="B8212" s="2" t="s">
        <v>54820</v>
      </c>
      <c r="C8212" s="2" t="s">
        <v>15856</v>
      </c>
      <c r="D8212" s="2" t="s">
        <v>29751</v>
      </c>
      <c r="E8212" s="2" t="s">
        <v>42089</v>
      </c>
      <c r="F8212" s="2" t="s">
        <v>45971</v>
      </c>
      <c r="G8212" s="2" t="s">
        <v>11135</v>
      </c>
      <c r="H8212" s="2" t="s">
        <v>54821</v>
      </c>
      <c r="I8212" s="2" t="s">
        <v>54822</v>
      </c>
      <c r="J8212" s="3" t="s">
        <v>54823</v>
      </c>
      <c r="K8212" s="4">
        <v>43984</v>
      </c>
      <c r="L8212" s="3" t="s">
        <v>3432</v>
      </c>
    </row>
    <row r="8213" spans="1:12" x14ac:dyDescent="0.2">
      <c r="A8213" s="1">
        <v>8212</v>
      </c>
      <c r="B8213" s="2" t="s">
        <v>54824</v>
      </c>
      <c r="C8213" s="2" t="s">
        <v>667</v>
      </c>
      <c r="D8213" s="2" t="s">
        <v>4146</v>
      </c>
      <c r="E8213" s="2" t="s">
        <v>54825</v>
      </c>
      <c r="F8213" s="2" t="s">
        <v>54826</v>
      </c>
      <c r="G8213" s="2" t="s">
        <v>1023</v>
      </c>
      <c r="H8213" s="2" t="s">
        <v>54827</v>
      </c>
      <c r="I8213" s="2" t="s">
        <v>54828</v>
      </c>
      <c r="J8213" s="3" t="s">
        <v>54829</v>
      </c>
      <c r="K8213" s="4">
        <v>44354</v>
      </c>
      <c r="L8213" s="3" t="s">
        <v>54830</v>
      </c>
    </row>
    <row r="8214" spans="1:12" x14ac:dyDescent="0.2">
      <c r="A8214" s="1">
        <v>8213</v>
      </c>
      <c r="B8214" s="2" t="s">
        <v>54831</v>
      </c>
      <c r="C8214" s="2" t="s">
        <v>4629</v>
      </c>
      <c r="D8214" s="2" t="s">
        <v>14708</v>
      </c>
      <c r="E8214" s="2" t="s">
        <v>54832</v>
      </c>
      <c r="F8214" s="2" t="s">
        <v>43693</v>
      </c>
      <c r="G8214" s="2" t="s">
        <v>17</v>
      </c>
      <c r="H8214" s="2" t="s">
        <v>54833</v>
      </c>
      <c r="I8214" s="2">
        <v>4036500092</v>
      </c>
      <c r="J8214" s="3" t="s">
        <v>54834</v>
      </c>
      <c r="K8214" s="4">
        <v>44011</v>
      </c>
      <c r="L8214" s="3" t="s">
        <v>54835</v>
      </c>
    </row>
    <row r="8215" spans="1:12" x14ac:dyDescent="0.2">
      <c r="A8215" s="1">
        <v>8214</v>
      </c>
      <c r="B8215" s="2" t="s">
        <v>54836</v>
      </c>
      <c r="C8215" s="2" t="s">
        <v>10152</v>
      </c>
      <c r="D8215" s="2" t="s">
        <v>1110</v>
      </c>
      <c r="E8215" s="2" t="s">
        <v>54837</v>
      </c>
      <c r="F8215" s="2" t="s">
        <v>54838</v>
      </c>
      <c r="G8215" s="2" t="s">
        <v>4177</v>
      </c>
      <c r="H8215" s="2" t="s">
        <v>54839</v>
      </c>
      <c r="I8215" s="2">
        <v>1942805896</v>
      </c>
      <c r="J8215" s="3" t="s">
        <v>54840</v>
      </c>
      <c r="K8215" s="4">
        <v>44304</v>
      </c>
      <c r="L8215" s="3" t="s">
        <v>54841</v>
      </c>
    </row>
    <row r="8216" spans="1:12" x14ac:dyDescent="0.2">
      <c r="A8216" s="1">
        <v>8215</v>
      </c>
      <c r="B8216" s="2" t="s">
        <v>54842</v>
      </c>
      <c r="C8216" s="2" t="s">
        <v>3669</v>
      </c>
      <c r="D8216" s="2" t="s">
        <v>1094</v>
      </c>
      <c r="E8216" s="2" t="s">
        <v>24765</v>
      </c>
      <c r="F8216" s="2" t="s">
        <v>54843</v>
      </c>
      <c r="G8216" s="2" t="s">
        <v>7163</v>
      </c>
      <c r="H8216" s="2" t="s">
        <v>54844</v>
      </c>
      <c r="I8216" s="2">
        <f>1-320-795-3165</f>
        <v>-4279</v>
      </c>
      <c r="J8216" s="3" t="s">
        <v>54845</v>
      </c>
      <c r="K8216" s="4">
        <v>44193</v>
      </c>
      <c r="L8216" s="3" t="s">
        <v>5437</v>
      </c>
    </row>
    <row r="8217" spans="1:12" x14ac:dyDescent="0.2">
      <c r="A8217" s="1">
        <v>8216</v>
      </c>
      <c r="B8217" s="2" t="s">
        <v>54846</v>
      </c>
      <c r="C8217" s="2" t="s">
        <v>1597</v>
      </c>
      <c r="D8217" s="2" t="s">
        <v>4156</v>
      </c>
      <c r="E8217" s="2" t="s">
        <v>9136</v>
      </c>
      <c r="F8217" s="2" t="s">
        <v>54847</v>
      </c>
      <c r="G8217" s="2" t="s">
        <v>72</v>
      </c>
      <c r="H8217" s="2" t="s">
        <v>54848</v>
      </c>
      <c r="I8217" s="2" t="s">
        <v>54849</v>
      </c>
      <c r="J8217" s="3" t="s">
        <v>54850</v>
      </c>
      <c r="K8217" s="4">
        <v>44512</v>
      </c>
      <c r="L8217" s="3" t="s">
        <v>54851</v>
      </c>
    </row>
    <row r="8218" spans="1:12" x14ac:dyDescent="0.2">
      <c r="A8218" s="1">
        <v>8217</v>
      </c>
      <c r="B8218" s="2" t="s">
        <v>54852</v>
      </c>
      <c r="C8218" s="2" t="s">
        <v>6463</v>
      </c>
      <c r="D8218" s="2" t="s">
        <v>24465</v>
      </c>
      <c r="E8218" s="2" t="s">
        <v>54853</v>
      </c>
      <c r="F8218" s="2" t="s">
        <v>54854</v>
      </c>
      <c r="G8218" s="2" t="s">
        <v>2918</v>
      </c>
      <c r="H8218" s="2" t="s">
        <v>54855</v>
      </c>
      <c r="I8218" s="2" t="s">
        <v>54856</v>
      </c>
      <c r="J8218" s="3" t="s">
        <v>54857</v>
      </c>
      <c r="K8218" s="4">
        <v>44300</v>
      </c>
      <c r="L8218" s="3" t="s">
        <v>54858</v>
      </c>
    </row>
    <row r="8219" spans="1:12" x14ac:dyDescent="0.2">
      <c r="A8219" s="1">
        <v>8218</v>
      </c>
      <c r="B8219" s="2" t="s">
        <v>54859</v>
      </c>
      <c r="C8219" s="2" t="s">
        <v>9915</v>
      </c>
      <c r="D8219" s="2" t="s">
        <v>375</v>
      </c>
      <c r="E8219" s="2" t="s">
        <v>54860</v>
      </c>
      <c r="F8219" s="2" t="s">
        <v>54861</v>
      </c>
      <c r="G8219" s="2" t="s">
        <v>6640</v>
      </c>
      <c r="H8219" s="2" t="s">
        <v>54862</v>
      </c>
      <c r="I8219" s="2" t="s">
        <v>54863</v>
      </c>
      <c r="J8219" s="3" t="s">
        <v>54864</v>
      </c>
      <c r="K8219" s="4">
        <v>44431</v>
      </c>
      <c r="L8219" s="3" t="s">
        <v>54865</v>
      </c>
    </row>
    <row r="8220" spans="1:12" x14ac:dyDescent="0.2">
      <c r="A8220" s="1">
        <v>8219</v>
      </c>
      <c r="B8220" s="2" t="s">
        <v>54866</v>
      </c>
      <c r="C8220" s="2" t="s">
        <v>3090</v>
      </c>
      <c r="D8220" s="2" t="s">
        <v>1164</v>
      </c>
      <c r="E8220" s="2" t="s">
        <v>54867</v>
      </c>
      <c r="F8220" s="2" t="s">
        <v>8206</v>
      </c>
      <c r="G8220" s="2" t="s">
        <v>396</v>
      </c>
      <c r="H8220" s="2">
        <f>1-924-67-6901</f>
        <v>-7891</v>
      </c>
      <c r="I8220" s="2" t="s">
        <v>54868</v>
      </c>
      <c r="J8220" s="3" t="s">
        <v>54869</v>
      </c>
      <c r="K8220" s="4">
        <v>44605</v>
      </c>
      <c r="L8220" s="3" t="s">
        <v>54870</v>
      </c>
    </row>
    <row r="8221" spans="1:12" x14ac:dyDescent="0.2">
      <c r="A8221" s="1">
        <v>8220</v>
      </c>
      <c r="B8221" s="2" t="s">
        <v>54871</v>
      </c>
      <c r="C8221" s="2" t="s">
        <v>1313</v>
      </c>
      <c r="D8221" s="2" t="s">
        <v>10408</v>
      </c>
      <c r="E8221" s="2" t="s">
        <v>8348</v>
      </c>
      <c r="F8221" s="2" t="s">
        <v>54872</v>
      </c>
      <c r="G8221" s="2" t="s">
        <v>2015</v>
      </c>
      <c r="H8221" s="2" t="s">
        <v>54873</v>
      </c>
      <c r="I8221" s="2" t="s">
        <v>54874</v>
      </c>
      <c r="J8221" s="3" t="s">
        <v>54875</v>
      </c>
      <c r="K8221" s="4">
        <v>44321</v>
      </c>
      <c r="L8221" s="3" t="s">
        <v>54876</v>
      </c>
    </row>
    <row r="8222" spans="1:12" x14ac:dyDescent="0.2">
      <c r="A8222" s="1">
        <v>8221</v>
      </c>
      <c r="B8222" s="2" t="s">
        <v>54877</v>
      </c>
      <c r="C8222" s="2" t="s">
        <v>1029</v>
      </c>
      <c r="D8222" s="2" t="s">
        <v>4862</v>
      </c>
      <c r="E8222" s="2" t="s">
        <v>54878</v>
      </c>
      <c r="F8222" s="2" t="s">
        <v>13816</v>
      </c>
      <c r="G8222" s="2" t="s">
        <v>428</v>
      </c>
      <c r="H8222" s="2" t="s">
        <v>54879</v>
      </c>
      <c r="I8222" s="2" t="s">
        <v>54880</v>
      </c>
      <c r="J8222" s="3" t="s">
        <v>54881</v>
      </c>
      <c r="K8222" s="4">
        <v>44486</v>
      </c>
      <c r="L8222" s="3" t="s">
        <v>54882</v>
      </c>
    </row>
    <row r="8223" spans="1:12" x14ac:dyDescent="0.2">
      <c r="A8223" s="1">
        <v>8222</v>
      </c>
      <c r="B8223" s="2" t="s">
        <v>54883</v>
      </c>
      <c r="C8223" s="2" t="s">
        <v>944</v>
      </c>
      <c r="D8223" s="2" t="s">
        <v>5988</v>
      </c>
      <c r="E8223" s="2" t="s">
        <v>54884</v>
      </c>
      <c r="F8223" s="2" t="s">
        <v>54885</v>
      </c>
      <c r="G8223" s="2" t="s">
        <v>6294</v>
      </c>
      <c r="H8223" s="2" t="s">
        <v>54886</v>
      </c>
      <c r="I8223" s="2">
        <f>1-51-84-3033</f>
        <v>-3167</v>
      </c>
      <c r="J8223" s="3" t="s">
        <v>54887</v>
      </c>
      <c r="K8223" s="4">
        <v>44158</v>
      </c>
      <c r="L8223" s="3" t="s">
        <v>49550</v>
      </c>
    </row>
    <row r="8224" spans="1:12" x14ac:dyDescent="0.2">
      <c r="A8224" s="1">
        <v>8223</v>
      </c>
      <c r="B8224" s="2" t="s">
        <v>54888</v>
      </c>
      <c r="C8224" s="2" t="s">
        <v>4680</v>
      </c>
      <c r="D8224" s="2" t="s">
        <v>3174</v>
      </c>
      <c r="E8224" s="2" t="s">
        <v>54889</v>
      </c>
      <c r="F8224" s="2" t="s">
        <v>54890</v>
      </c>
      <c r="G8224" s="2" t="s">
        <v>1506</v>
      </c>
      <c r="H8224" s="2" t="s">
        <v>54891</v>
      </c>
      <c r="I8224" s="2" t="s">
        <v>54892</v>
      </c>
      <c r="J8224" s="3" t="s">
        <v>54893</v>
      </c>
      <c r="K8224" s="4">
        <v>44420</v>
      </c>
      <c r="L8224" s="3" t="s">
        <v>54894</v>
      </c>
    </row>
    <row r="8225" spans="1:12" x14ac:dyDescent="0.2">
      <c r="A8225" s="1">
        <v>8224</v>
      </c>
      <c r="B8225" s="2" t="s">
        <v>54895</v>
      </c>
      <c r="C8225" s="2" t="s">
        <v>13896</v>
      </c>
      <c r="D8225" s="2" t="s">
        <v>20827</v>
      </c>
      <c r="E8225" s="2" t="s">
        <v>54896</v>
      </c>
      <c r="F8225" s="2" t="s">
        <v>54897</v>
      </c>
      <c r="G8225" s="2" t="s">
        <v>3784</v>
      </c>
      <c r="H8225" s="2" t="s">
        <v>54898</v>
      </c>
      <c r="I8225" s="2">
        <f>1-736-277-8208</f>
        <v>-9220</v>
      </c>
      <c r="J8225" s="3" t="s">
        <v>54899</v>
      </c>
      <c r="K8225" s="4">
        <v>44312</v>
      </c>
      <c r="L8225" s="3" t="s">
        <v>54900</v>
      </c>
    </row>
    <row r="8226" spans="1:12" x14ac:dyDescent="0.2">
      <c r="A8226" s="1">
        <v>8225</v>
      </c>
      <c r="B8226" s="2" t="s">
        <v>54901</v>
      </c>
      <c r="C8226" s="2" t="s">
        <v>2649</v>
      </c>
      <c r="D8226" s="2" t="s">
        <v>2907</v>
      </c>
      <c r="E8226" s="2" t="s">
        <v>54902</v>
      </c>
      <c r="F8226" s="2" t="s">
        <v>54903</v>
      </c>
      <c r="G8226" s="2" t="s">
        <v>1534</v>
      </c>
      <c r="H8226" s="2" t="s">
        <v>54904</v>
      </c>
      <c r="I8226" s="2" t="s">
        <v>54905</v>
      </c>
      <c r="J8226" s="3" t="s">
        <v>54906</v>
      </c>
      <c r="K8226" s="4">
        <v>44635</v>
      </c>
      <c r="L8226" s="3" t="s">
        <v>54907</v>
      </c>
    </row>
    <row r="8227" spans="1:12" x14ac:dyDescent="0.2">
      <c r="A8227" s="1">
        <v>8226</v>
      </c>
      <c r="B8227" s="2" t="s">
        <v>54908</v>
      </c>
      <c r="C8227" s="2" t="s">
        <v>2607</v>
      </c>
      <c r="D8227" s="2" t="s">
        <v>2179</v>
      </c>
      <c r="E8227" s="2" t="s">
        <v>54909</v>
      </c>
      <c r="F8227" s="2" t="s">
        <v>54910</v>
      </c>
      <c r="G8227" s="2" t="s">
        <v>457</v>
      </c>
      <c r="H8227" s="2">
        <v>4095475948</v>
      </c>
      <c r="I8227" s="2" t="s">
        <v>54911</v>
      </c>
      <c r="J8227" s="3" t="s">
        <v>54912</v>
      </c>
      <c r="K8227" s="4">
        <v>44541</v>
      </c>
      <c r="L8227" s="3" t="s">
        <v>32950</v>
      </c>
    </row>
    <row r="8228" spans="1:12" x14ac:dyDescent="0.2">
      <c r="A8228" s="1">
        <v>8227</v>
      </c>
      <c r="B8228" s="2" t="s">
        <v>54913</v>
      </c>
      <c r="C8228" s="2" t="s">
        <v>658</v>
      </c>
      <c r="D8228" s="2" t="s">
        <v>2768</v>
      </c>
      <c r="E8228" s="2" t="s">
        <v>54914</v>
      </c>
      <c r="F8228" s="2" t="s">
        <v>54915</v>
      </c>
      <c r="G8228" s="2" t="s">
        <v>1479</v>
      </c>
      <c r="H8228" s="2" t="s">
        <v>54916</v>
      </c>
      <c r="I8228" s="2" t="s">
        <v>54917</v>
      </c>
      <c r="J8228" s="3" t="s">
        <v>54918</v>
      </c>
      <c r="K8228" s="4">
        <v>44603</v>
      </c>
      <c r="L8228" s="3" t="s">
        <v>54919</v>
      </c>
    </row>
    <row r="8229" spans="1:12" x14ac:dyDescent="0.2">
      <c r="A8229" s="1">
        <v>8228</v>
      </c>
      <c r="B8229" s="2" t="s">
        <v>54920</v>
      </c>
      <c r="C8229" s="2" t="s">
        <v>1459</v>
      </c>
      <c r="D8229" s="2" t="s">
        <v>3499</v>
      </c>
      <c r="E8229" s="2" t="s">
        <v>54921</v>
      </c>
      <c r="F8229" s="2" t="s">
        <v>5535</v>
      </c>
      <c r="G8229" s="2" t="s">
        <v>3905</v>
      </c>
      <c r="H8229" s="2" t="s">
        <v>54922</v>
      </c>
      <c r="I8229" s="2" t="s">
        <v>54923</v>
      </c>
      <c r="J8229" s="3" t="s">
        <v>54924</v>
      </c>
      <c r="K8229" s="4">
        <v>44330</v>
      </c>
      <c r="L8229" s="3" t="s">
        <v>54925</v>
      </c>
    </row>
    <row r="8230" spans="1:12" x14ac:dyDescent="0.2">
      <c r="A8230" s="1">
        <v>8229</v>
      </c>
      <c r="B8230" s="2" t="s">
        <v>54926</v>
      </c>
      <c r="C8230" s="2" t="s">
        <v>4241</v>
      </c>
      <c r="D8230" s="2" t="s">
        <v>17967</v>
      </c>
      <c r="E8230" s="2" t="s">
        <v>54927</v>
      </c>
      <c r="F8230" s="2" t="s">
        <v>54928</v>
      </c>
      <c r="G8230" s="2" t="s">
        <v>986</v>
      </c>
      <c r="H8230" s="2" t="s">
        <v>54929</v>
      </c>
      <c r="I8230" s="2" t="s">
        <v>54930</v>
      </c>
      <c r="J8230" s="3" t="s">
        <v>54931</v>
      </c>
      <c r="K8230" s="4">
        <v>44704</v>
      </c>
      <c r="L8230" s="3" t="s">
        <v>8970</v>
      </c>
    </row>
    <row r="8231" spans="1:12" x14ac:dyDescent="0.2">
      <c r="A8231" s="1">
        <v>8230</v>
      </c>
      <c r="B8231" s="2" t="s">
        <v>54932</v>
      </c>
      <c r="C8231" s="2" t="s">
        <v>604</v>
      </c>
      <c r="D8231" s="2" t="s">
        <v>11081</v>
      </c>
      <c r="E8231" s="2" t="s">
        <v>54933</v>
      </c>
      <c r="F8231" s="2" t="s">
        <v>54934</v>
      </c>
      <c r="G8231" s="2" t="s">
        <v>599</v>
      </c>
      <c r="H8231" s="2" t="s">
        <v>54935</v>
      </c>
      <c r="I8231" s="2" t="s">
        <v>54936</v>
      </c>
      <c r="J8231" s="3" t="s">
        <v>54937</v>
      </c>
      <c r="K8231" s="4">
        <v>44499</v>
      </c>
      <c r="L8231" s="3" t="s">
        <v>54938</v>
      </c>
    </row>
    <row r="8232" spans="1:12" x14ac:dyDescent="0.2">
      <c r="A8232" s="1">
        <v>8231</v>
      </c>
      <c r="B8232" s="2" t="s">
        <v>54939</v>
      </c>
      <c r="C8232" s="2" t="s">
        <v>18225</v>
      </c>
      <c r="D8232" s="2" t="s">
        <v>10293</v>
      </c>
      <c r="E8232" s="2" t="s">
        <v>54940</v>
      </c>
      <c r="F8232" s="2" t="s">
        <v>54941</v>
      </c>
      <c r="G8232" s="2" t="s">
        <v>1479</v>
      </c>
      <c r="H8232" s="2" t="s">
        <v>54942</v>
      </c>
      <c r="I8232" s="2" t="s">
        <v>54943</v>
      </c>
      <c r="J8232" s="3" t="s">
        <v>54944</v>
      </c>
      <c r="K8232" s="4">
        <v>44445</v>
      </c>
      <c r="L8232" s="3" t="s">
        <v>54945</v>
      </c>
    </row>
    <row r="8233" spans="1:12" x14ac:dyDescent="0.2">
      <c r="A8233" s="1">
        <v>8232</v>
      </c>
      <c r="B8233" s="2" t="s">
        <v>54946</v>
      </c>
      <c r="C8233" s="2" t="s">
        <v>5084</v>
      </c>
      <c r="D8233" s="2" t="s">
        <v>3393</v>
      </c>
      <c r="E8233" s="2" t="s">
        <v>54947</v>
      </c>
      <c r="F8233" s="2" t="s">
        <v>54948</v>
      </c>
      <c r="G8233" s="2" t="s">
        <v>283</v>
      </c>
      <c r="H8233" s="2">
        <v>9656603798</v>
      </c>
      <c r="I8233" s="2" t="s">
        <v>54949</v>
      </c>
      <c r="J8233" s="3" t="s">
        <v>54950</v>
      </c>
      <c r="K8233" s="4">
        <v>43978</v>
      </c>
      <c r="L8233" s="3" t="s">
        <v>54951</v>
      </c>
    </row>
    <row r="8234" spans="1:12" x14ac:dyDescent="0.2">
      <c r="A8234" s="1">
        <v>8233</v>
      </c>
      <c r="B8234" s="2" t="s">
        <v>54952</v>
      </c>
      <c r="C8234" s="2" t="s">
        <v>9433</v>
      </c>
      <c r="D8234" s="2" t="s">
        <v>2313</v>
      </c>
      <c r="E8234" s="2" t="s">
        <v>29260</v>
      </c>
      <c r="F8234" s="2" t="s">
        <v>54953</v>
      </c>
      <c r="G8234" s="2" t="s">
        <v>4778</v>
      </c>
      <c r="H8234" s="2">
        <f>1-198-971-9606</f>
        <v>-10774</v>
      </c>
      <c r="I8234" s="2" t="s">
        <v>54954</v>
      </c>
      <c r="J8234" s="3" t="s">
        <v>54955</v>
      </c>
      <c r="K8234" s="4">
        <v>44172</v>
      </c>
      <c r="L8234" s="3" t="s">
        <v>54956</v>
      </c>
    </row>
    <row r="8235" spans="1:12" x14ac:dyDescent="0.2">
      <c r="A8235" s="1">
        <v>8234</v>
      </c>
      <c r="B8235" s="2" t="s">
        <v>54957</v>
      </c>
      <c r="C8235" s="2" t="s">
        <v>4173</v>
      </c>
      <c r="D8235" s="2" t="s">
        <v>10521</v>
      </c>
      <c r="E8235" s="2" t="s">
        <v>54958</v>
      </c>
      <c r="F8235" s="2" t="s">
        <v>54959</v>
      </c>
      <c r="G8235" s="2" t="s">
        <v>1674</v>
      </c>
      <c r="H8235" s="2">
        <v>4763799586</v>
      </c>
      <c r="I8235" s="2" t="s">
        <v>54960</v>
      </c>
      <c r="J8235" s="3" t="s">
        <v>54961</v>
      </c>
      <c r="K8235" s="4">
        <v>44195</v>
      </c>
      <c r="L8235" s="3" t="s">
        <v>54962</v>
      </c>
    </row>
    <row r="8236" spans="1:12" x14ac:dyDescent="0.2">
      <c r="A8236" s="1">
        <v>8235</v>
      </c>
      <c r="B8236" s="2" t="s">
        <v>54963</v>
      </c>
      <c r="C8236" s="2" t="s">
        <v>507</v>
      </c>
      <c r="D8236" s="2" t="s">
        <v>3821</v>
      </c>
      <c r="E8236" s="2" t="s">
        <v>54964</v>
      </c>
      <c r="F8236" s="2" t="s">
        <v>54965</v>
      </c>
      <c r="G8236" s="2" t="s">
        <v>153</v>
      </c>
      <c r="H8236" s="2" t="s">
        <v>54966</v>
      </c>
      <c r="I8236" s="2" t="s">
        <v>54967</v>
      </c>
      <c r="J8236" s="3" t="s">
        <v>54968</v>
      </c>
      <c r="K8236" s="4">
        <v>44563</v>
      </c>
      <c r="L8236" s="3" t="s">
        <v>54969</v>
      </c>
    </row>
    <row r="8237" spans="1:12" x14ac:dyDescent="0.2">
      <c r="A8237" s="1">
        <v>8236</v>
      </c>
      <c r="B8237" s="2" t="s">
        <v>54970</v>
      </c>
      <c r="C8237" s="2" t="s">
        <v>14850</v>
      </c>
      <c r="D8237" s="2" t="s">
        <v>3467</v>
      </c>
      <c r="E8237" s="2" t="s">
        <v>54971</v>
      </c>
      <c r="F8237" s="2" t="s">
        <v>54972</v>
      </c>
      <c r="G8237" s="2" t="s">
        <v>3784</v>
      </c>
      <c r="H8237" s="2" t="s">
        <v>54973</v>
      </c>
      <c r="I8237" s="2" t="s">
        <v>54974</v>
      </c>
      <c r="J8237" s="3" t="s">
        <v>54975</v>
      </c>
      <c r="K8237" s="4">
        <v>44398</v>
      </c>
      <c r="L8237" s="3" t="s">
        <v>54976</v>
      </c>
    </row>
    <row r="8238" spans="1:12" x14ac:dyDescent="0.2">
      <c r="A8238" s="1">
        <v>8237</v>
      </c>
      <c r="B8238" s="2" t="s">
        <v>54977</v>
      </c>
      <c r="C8238" s="2" t="s">
        <v>6124</v>
      </c>
      <c r="D8238" s="2" t="s">
        <v>11879</v>
      </c>
      <c r="E8238" s="2" t="s">
        <v>54978</v>
      </c>
      <c r="F8238" s="2" t="s">
        <v>54979</v>
      </c>
      <c r="G8238" s="2" t="s">
        <v>143</v>
      </c>
      <c r="H8238" s="2" t="s">
        <v>54980</v>
      </c>
      <c r="I8238" s="2" t="s">
        <v>54981</v>
      </c>
      <c r="J8238" s="3" t="s">
        <v>54982</v>
      </c>
      <c r="K8238" s="4">
        <v>44209</v>
      </c>
      <c r="L8238" s="3" t="s">
        <v>54983</v>
      </c>
    </row>
    <row r="8239" spans="1:12" x14ac:dyDescent="0.2">
      <c r="A8239" s="1">
        <v>8238</v>
      </c>
      <c r="B8239" s="2" t="s">
        <v>54984</v>
      </c>
      <c r="C8239" s="2" t="s">
        <v>6291</v>
      </c>
      <c r="D8239" s="2" t="s">
        <v>21303</v>
      </c>
      <c r="E8239" s="2" t="s">
        <v>31754</v>
      </c>
      <c r="F8239" s="2" t="s">
        <v>54985</v>
      </c>
      <c r="G8239" s="2" t="s">
        <v>2307</v>
      </c>
      <c r="H8239" s="2" t="s">
        <v>54986</v>
      </c>
      <c r="I8239" s="2">
        <v>6264712740</v>
      </c>
      <c r="J8239" s="3" t="s">
        <v>54987</v>
      </c>
      <c r="K8239" s="4">
        <v>43940</v>
      </c>
      <c r="L8239" s="3" t="s">
        <v>54988</v>
      </c>
    </row>
    <row r="8240" spans="1:12" x14ac:dyDescent="0.2">
      <c r="A8240" s="1">
        <v>8239</v>
      </c>
      <c r="B8240" s="2" t="s">
        <v>54989</v>
      </c>
      <c r="C8240" s="2" t="s">
        <v>1633</v>
      </c>
      <c r="D8240" s="2" t="s">
        <v>9788</v>
      </c>
      <c r="E8240" s="2" t="s">
        <v>54990</v>
      </c>
      <c r="F8240" s="2" t="s">
        <v>54991</v>
      </c>
      <c r="G8240" s="2" t="s">
        <v>3808</v>
      </c>
      <c r="H8240" s="2" t="s">
        <v>54992</v>
      </c>
      <c r="I8240" s="2" t="s">
        <v>54993</v>
      </c>
      <c r="J8240" s="3" t="s">
        <v>54994</v>
      </c>
      <c r="K8240" s="4">
        <v>44545</v>
      </c>
      <c r="L8240" s="3" t="s">
        <v>54995</v>
      </c>
    </row>
    <row r="8241" spans="1:12" x14ac:dyDescent="0.2">
      <c r="A8241" s="1">
        <v>8240</v>
      </c>
      <c r="B8241" s="2" t="s">
        <v>54996</v>
      </c>
      <c r="C8241" s="2" t="s">
        <v>11330</v>
      </c>
      <c r="D8241" s="2" t="s">
        <v>6777</v>
      </c>
      <c r="E8241" s="2" t="s">
        <v>54997</v>
      </c>
      <c r="F8241" s="2" t="s">
        <v>54998</v>
      </c>
      <c r="G8241" s="2" t="s">
        <v>1591</v>
      </c>
      <c r="H8241" s="2" t="s">
        <v>54999</v>
      </c>
      <c r="I8241" s="2" t="s">
        <v>55000</v>
      </c>
      <c r="J8241" s="3" t="s">
        <v>55001</v>
      </c>
      <c r="K8241" s="4">
        <v>44262</v>
      </c>
      <c r="L8241" s="3" t="s">
        <v>55002</v>
      </c>
    </row>
    <row r="8242" spans="1:12" x14ac:dyDescent="0.2">
      <c r="A8242" s="1">
        <v>8241</v>
      </c>
      <c r="B8242" s="2" t="s">
        <v>55003</v>
      </c>
      <c r="C8242" s="2" t="s">
        <v>15535</v>
      </c>
      <c r="D8242" s="2" t="s">
        <v>1314</v>
      </c>
      <c r="E8242" s="2" t="s">
        <v>55004</v>
      </c>
      <c r="F8242" s="2" t="s">
        <v>55005</v>
      </c>
      <c r="G8242" s="2" t="s">
        <v>3784</v>
      </c>
      <c r="H8242" s="2" t="s">
        <v>55006</v>
      </c>
      <c r="I8242" s="2" t="s">
        <v>55007</v>
      </c>
      <c r="J8242" s="3" t="s">
        <v>55008</v>
      </c>
      <c r="K8242" s="4">
        <v>44567</v>
      </c>
      <c r="L8242" s="3" t="s">
        <v>55009</v>
      </c>
    </row>
    <row r="8243" spans="1:12" x14ac:dyDescent="0.2">
      <c r="A8243" s="1">
        <v>8242</v>
      </c>
      <c r="B8243" s="2" t="s">
        <v>55010</v>
      </c>
      <c r="C8243" s="2" t="s">
        <v>12190</v>
      </c>
      <c r="D8243" s="2" t="s">
        <v>5175</v>
      </c>
      <c r="E8243" s="2" t="s">
        <v>44642</v>
      </c>
      <c r="F8243" s="2" t="s">
        <v>55011</v>
      </c>
      <c r="G8243" s="2" t="s">
        <v>125</v>
      </c>
      <c r="H8243" s="2" t="s">
        <v>55012</v>
      </c>
      <c r="I8243" s="2" t="s">
        <v>55013</v>
      </c>
      <c r="J8243" s="3" t="s">
        <v>55014</v>
      </c>
      <c r="K8243" s="4">
        <v>44368</v>
      </c>
      <c r="L8243" s="3" t="s">
        <v>55015</v>
      </c>
    </row>
    <row r="8244" spans="1:12" x14ac:dyDescent="0.2">
      <c r="A8244" s="1">
        <v>8243</v>
      </c>
      <c r="B8244" s="2" t="s">
        <v>55016</v>
      </c>
      <c r="C8244" s="2" t="s">
        <v>5759</v>
      </c>
      <c r="D8244" s="2" t="s">
        <v>8304</v>
      </c>
      <c r="E8244" s="2" t="s">
        <v>55017</v>
      </c>
      <c r="F8244" s="2" t="s">
        <v>55018</v>
      </c>
      <c r="G8244" s="2" t="s">
        <v>3478</v>
      </c>
      <c r="H8244" s="2" t="s">
        <v>55019</v>
      </c>
      <c r="I8244" s="2" t="s">
        <v>55020</v>
      </c>
      <c r="J8244" s="3" t="s">
        <v>55021</v>
      </c>
      <c r="K8244" s="4">
        <v>44480</v>
      </c>
      <c r="L8244" s="3" t="s">
        <v>55022</v>
      </c>
    </row>
    <row r="8245" spans="1:12" x14ac:dyDescent="0.2">
      <c r="A8245" s="1">
        <v>8244</v>
      </c>
      <c r="B8245" s="2" t="s">
        <v>55023</v>
      </c>
      <c r="C8245" s="2" t="s">
        <v>7144</v>
      </c>
      <c r="D8245" s="2" t="s">
        <v>10570</v>
      </c>
      <c r="E8245" s="2" t="s">
        <v>55024</v>
      </c>
      <c r="F8245" s="2" t="s">
        <v>47637</v>
      </c>
      <c r="G8245" s="2" t="s">
        <v>723</v>
      </c>
      <c r="H8245" s="2" t="s">
        <v>55025</v>
      </c>
      <c r="I8245" s="2" t="s">
        <v>55026</v>
      </c>
      <c r="J8245" s="3" t="s">
        <v>55027</v>
      </c>
      <c r="K8245" s="4">
        <v>44590</v>
      </c>
      <c r="L8245" s="3" t="s">
        <v>9389</v>
      </c>
    </row>
    <row r="8246" spans="1:12" x14ac:dyDescent="0.2">
      <c r="A8246" s="1">
        <v>8245</v>
      </c>
      <c r="B8246" s="2" t="s">
        <v>55028</v>
      </c>
      <c r="C8246" s="2" t="s">
        <v>121</v>
      </c>
      <c r="D8246" s="2" t="s">
        <v>9981</v>
      </c>
      <c r="E8246" s="2" t="s">
        <v>55029</v>
      </c>
      <c r="F8246" s="2" t="s">
        <v>55030</v>
      </c>
      <c r="G8246" s="2" t="s">
        <v>1326</v>
      </c>
      <c r="H8246" s="2" t="s">
        <v>55031</v>
      </c>
      <c r="I8246" s="2" t="s">
        <v>55032</v>
      </c>
      <c r="J8246" s="3" t="s">
        <v>55033</v>
      </c>
      <c r="K8246" s="4">
        <v>44461</v>
      </c>
      <c r="L8246" s="3" t="s">
        <v>55034</v>
      </c>
    </row>
    <row r="8247" spans="1:12" x14ac:dyDescent="0.2">
      <c r="A8247" s="1">
        <v>8246</v>
      </c>
      <c r="B8247" s="2" t="s">
        <v>55035</v>
      </c>
      <c r="C8247" s="2" t="s">
        <v>4406</v>
      </c>
      <c r="D8247" s="2" t="s">
        <v>1979</v>
      </c>
      <c r="E8247" s="2" t="s">
        <v>55036</v>
      </c>
      <c r="F8247" s="2" t="s">
        <v>55037</v>
      </c>
      <c r="G8247" s="2" t="s">
        <v>2826</v>
      </c>
      <c r="H8247" s="2" t="s">
        <v>55038</v>
      </c>
      <c r="I8247" s="2" t="s">
        <v>55039</v>
      </c>
      <c r="J8247" s="3" t="s">
        <v>55040</v>
      </c>
      <c r="K8247" s="4">
        <v>43996</v>
      </c>
      <c r="L8247" s="3" t="s">
        <v>55041</v>
      </c>
    </row>
    <row r="8248" spans="1:12" x14ac:dyDescent="0.2">
      <c r="A8248" s="1">
        <v>8247</v>
      </c>
      <c r="B8248" s="2" t="s">
        <v>55042</v>
      </c>
      <c r="C8248" s="2" t="s">
        <v>1633</v>
      </c>
      <c r="D8248" s="2" t="s">
        <v>5282</v>
      </c>
      <c r="E8248" s="2" t="s">
        <v>55043</v>
      </c>
      <c r="F8248" s="2" t="s">
        <v>55044</v>
      </c>
      <c r="G8248" s="2" t="s">
        <v>4167</v>
      </c>
      <c r="H8248" s="2" t="s">
        <v>55045</v>
      </c>
      <c r="I8248" s="2" t="s">
        <v>55046</v>
      </c>
      <c r="J8248" s="3" t="s">
        <v>55047</v>
      </c>
      <c r="K8248" s="4">
        <v>44692</v>
      </c>
      <c r="L8248" s="3" t="s">
        <v>44875</v>
      </c>
    </row>
    <row r="8249" spans="1:12" x14ac:dyDescent="0.2">
      <c r="A8249" s="1">
        <v>8248</v>
      </c>
      <c r="B8249" s="2" t="s">
        <v>55048</v>
      </c>
      <c r="C8249" s="2" t="s">
        <v>6741</v>
      </c>
      <c r="D8249" s="2" t="s">
        <v>11450</v>
      </c>
      <c r="E8249" s="2" t="s">
        <v>43117</v>
      </c>
      <c r="F8249" s="2" t="s">
        <v>4334</v>
      </c>
      <c r="G8249" s="2" t="s">
        <v>98</v>
      </c>
      <c r="H8249" s="2">
        <v>822025394</v>
      </c>
      <c r="I8249" s="2" t="s">
        <v>55049</v>
      </c>
      <c r="J8249" s="3" t="s">
        <v>55050</v>
      </c>
      <c r="K8249" s="4">
        <v>44431</v>
      </c>
      <c r="L8249" s="3" t="s">
        <v>53603</v>
      </c>
    </row>
    <row r="8250" spans="1:12" x14ac:dyDescent="0.2">
      <c r="A8250" s="1">
        <v>8249</v>
      </c>
      <c r="B8250" s="2" t="s">
        <v>55051</v>
      </c>
      <c r="C8250" s="2" t="s">
        <v>2649</v>
      </c>
      <c r="D8250" s="2" t="s">
        <v>2522</v>
      </c>
      <c r="E8250" s="2" t="s">
        <v>55052</v>
      </c>
      <c r="F8250" s="2" t="s">
        <v>55053</v>
      </c>
      <c r="G8250" s="2" t="s">
        <v>3396</v>
      </c>
      <c r="H8250" s="2" t="s">
        <v>55054</v>
      </c>
      <c r="I8250" s="2" t="s">
        <v>55055</v>
      </c>
      <c r="J8250" s="3" t="s">
        <v>55056</v>
      </c>
      <c r="K8250" s="4">
        <v>44653</v>
      </c>
      <c r="L8250" s="3" t="s">
        <v>55057</v>
      </c>
    </row>
    <row r="8251" spans="1:12" x14ac:dyDescent="0.2">
      <c r="A8251" s="1">
        <v>8250</v>
      </c>
      <c r="B8251" s="2" t="s">
        <v>55058</v>
      </c>
      <c r="C8251" s="2" t="s">
        <v>21158</v>
      </c>
      <c r="D8251" s="2" t="s">
        <v>463</v>
      </c>
      <c r="E8251" s="2" t="s">
        <v>55059</v>
      </c>
      <c r="F8251" s="2" t="s">
        <v>55060</v>
      </c>
      <c r="G8251" s="2" t="s">
        <v>976</v>
      </c>
      <c r="H8251" s="2" t="s">
        <v>55061</v>
      </c>
      <c r="I8251" s="2" t="s">
        <v>55062</v>
      </c>
      <c r="J8251" s="3" t="s">
        <v>55063</v>
      </c>
      <c r="K8251" s="4">
        <v>44501</v>
      </c>
      <c r="L8251" s="3" t="s">
        <v>55064</v>
      </c>
    </row>
    <row r="8252" spans="1:12" x14ac:dyDescent="0.2">
      <c r="A8252" s="1">
        <v>8251</v>
      </c>
      <c r="B8252" s="2" t="s">
        <v>55065</v>
      </c>
      <c r="C8252" s="2" t="s">
        <v>8607</v>
      </c>
      <c r="D8252" s="2" t="s">
        <v>298</v>
      </c>
      <c r="E8252" s="2" t="s">
        <v>55066</v>
      </c>
      <c r="F8252" s="2" t="s">
        <v>55067</v>
      </c>
      <c r="G8252" s="2" t="s">
        <v>1991</v>
      </c>
      <c r="H8252" s="2">
        <v>3274819405</v>
      </c>
      <c r="I8252" s="2" t="s">
        <v>55068</v>
      </c>
      <c r="J8252" s="3" t="s">
        <v>55069</v>
      </c>
      <c r="K8252" s="4">
        <v>44128</v>
      </c>
      <c r="L8252" s="3" t="s">
        <v>44141</v>
      </c>
    </row>
    <row r="8253" spans="1:12" x14ac:dyDescent="0.2">
      <c r="A8253" s="1">
        <v>8252</v>
      </c>
      <c r="B8253" s="2" t="s">
        <v>55070</v>
      </c>
      <c r="C8253" s="2" t="s">
        <v>78</v>
      </c>
      <c r="D8253" s="2" t="s">
        <v>3286</v>
      </c>
      <c r="E8253" s="2" t="s">
        <v>55071</v>
      </c>
      <c r="F8253" s="2" t="s">
        <v>55072</v>
      </c>
      <c r="G8253" s="2" t="s">
        <v>920</v>
      </c>
      <c r="H8253" s="2" t="s">
        <v>55073</v>
      </c>
      <c r="I8253" s="2" t="s">
        <v>55074</v>
      </c>
      <c r="J8253" s="3" t="s">
        <v>55075</v>
      </c>
      <c r="K8253" s="4">
        <v>44403</v>
      </c>
      <c r="L8253" s="3" t="s">
        <v>3932</v>
      </c>
    </row>
    <row r="8254" spans="1:12" x14ac:dyDescent="0.2">
      <c r="A8254" s="1">
        <v>8253</v>
      </c>
      <c r="B8254" s="2" t="s">
        <v>55076</v>
      </c>
      <c r="C8254" s="2" t="s">
        <v>7251</v>
      </c>
      <c r="D8254" s="2" t="s">
        <v>5677</v>
      </c>
      <c r="E8254" s="2" t="s">
        <v>55077</v>
      </c>
      <c r="F8254" s="2" t="s">
        <v>25404</v>
      </c>
      <c r="G8254" s="2" t="s">
        <v>1005</v>
      </c>
      <c r="H8254" s="2" t="s">
        <v>55078</v>
      </c>
      <c r="I8254" s="2" t="s">
        <v>55079</v>
      </c>
      <c r="J8254" s="3" t="s">
        <v>55080</v>
      </c>
      <c r="K8254" s="4">
        <v>43958</v>
      </c>
      <c r="L8254" s="3" t="s">
        <v>55081</v>
      </c>
    </row>
    <row r="8255" spans="1:12" x14ac:dyDescent="0.2">
      <c r="A8255" s="1">
        <v>8254</v>
      </c>
      <c r="B8255" s="2" t="s">
        <v>55082</v>
      </c>
      <c r="C8255" s="2" t="s">
        <v>6291</v>
      </c>
      <c r="D8255" s="2" t="s">
        <v>85</v>
      </c>
      <c r="E8255" s="2" t="s">
        <v>55083</v>
      </c>
      <c r="F8255" s="2" t="s">
        <v>55084</v>
      </c>
      <c r="G8255" s="2" t="s">
        <v>2636</v>
      </c>
      <c r="H8255" s="2" t="s">
        <v>55085</v>
      </c>
      <c r="I8255" s="2" t="s">
        <v>55086</v>
      </c>
      <c r="J8255" s="3" t="s">
        <v>55087</v>
      </c>
      <c r="K8255" s="4">
        <v>44166</v>
      </c>
      <c r="L8255" s="3" t="s">
        <v>11271</v>
      </c>
    </row>
    <row r="8256" spans="1:12" x14ac:dyDescent="0.2">
      <c r="A8256" s="1">
        <v>8255</v>
      </c>
      <c r="B8256" s="2" t="s">
        <v>55088</v>
      </c>
      <c r="C8256" s="2" t="s">
        <v>8115</v>
      </c>
      <c r="D8256" s="2" t="s">
        <v>1521</v>
      </c>
      <c r="E8256" s="2" t="s">
        <v>55089</v>
      </c>
      <c r="F8256" s="2" t="s">
        <v>55090</v>
      </c>
      <c r="G8256" s="2" t="s">
        <v>2307</v>
      </c>
      <c r="H8256" s="2" t="s">
        <v>55091</v>
      </c>
      <c r="I8256" s="2" t="s">
        <v>55092</v>
      </c>
      <c r="J8256" s="3" t="s">
        <v>55093</v>
      </c>
      <c r="K8256" s="4">
        <v>44062</v>
      </c>
      <c r="L8256" s="3" t="s">
        <v>55094</v>
      </c>
    </row>
    <row r="8257" spans="1:12" x14ac:dyDescent="0.2">
      <c r="A8257" s="1">
        <v>8256</v>
      </c>
      <c r="B8257" s="2" t="s">
        <v>55095</v>
      </c>
      <c r="C8257" s="2" t="s">
        <v>3661</v>
      </c>
      <c r="D8257" s="2" t="s">
        <v>3140</v>
      </c>
      <c r="E8257" s="2" t="s">
        <v>55096</v>
      </c>
      <c r="F8257" s="2" t="s">
        <v>55097</v>
      </c>
      <c r="G8257" s="2" t="s">
        <v>2216</v>
      </c>
      <c r="H8257" s="2" t="s">
        <v>55098</v>
      </c>
      <c r="I8257" s="2" t="s">
        <v>55099</v>
      </c>
      <c r="J8257" s="3" t="s">
        <v>55100</v>
      </c>
      <c r="K8257" s="4">
        <v>43936</v>
      </c>
      <c r="L8257" s="3" t="s">
        <v>55101</v>
      </c>
    </row>
    <row r="8258" spans="1:12" x14ac:dyDescent="0.2">
      <c r="A8258" s="1">
        <v>8257</v>
      </c>
      <c r="B8258" s="2" t="s">
        <v>55102</v>
      </c>
      <c r="C8258" s="2" t="s">
        <v>3333</v>
      </c>
      <c r="D8258" s="2" t="s">
        <v>547</v>
      </c>
      <c r="E8258" s="2" t="s">
        <v>55103</v>
      </c>
      <c r="F8258" s="2" t="s">
        <v>55104</v>
      </c>
      <c r="G8258" s="2" t="s">
        <v>1712</v>
      </c>
      <c r="H8258" s="2" t="s">
        <v>55105</v>
      </c>
      <c r="I8258" s="2" t="s">
        <v>55106</v>
      </c>
      <c r="J8258" s="3" t="s">
        <v>55107</v>
      </c>
      <c r="K8258" s="4">
        <v>43980</v>
      </c>
      <c r="L8258" s="3" t="s">
        <v>55108</v>
      </c>
    </row>
    <row r="8259" spans="1:12" x14ac:dyDescent="0.2">
      <c r="A8259" s="1">
        <v>8258</v>
      </c>
      <c r="B8259" s="2" t="s">
        <v>55109</v>
      </c>
      <c r="C8259" s="2" t="s">
        <v>5900</v>
      </c>
      <c r="D8259" s="2" t="s">
        <v>9443</v>
      </c>
      <c r="E8259" s="2" t="s">
        <v>55110</v>
      </c>
      <c r="F8259" s="2" t="s">
        <v>55111</v>
      </c>
      <c r="G8259" s="2" t="s">
        <v>17591</v>
      </c>
      <c r="H8259" s="2" t="s">
        <v>55112</v>
      </c>
      <c r="I8259" s="2" t="s">
        <v>55113</v>
      </c>
      <c r="J8259" s="3" t="s">
        <v>55114</v>
      </c>
      <c r="K8259" s="4">
        <v>44704</v>
      </c>
      <c r="L8259" s="3" t="s">
        <v>55115</v>
      </c>
    </row>
    <row r="8260" spans="1:12" x14ac:dyDescent="0.2">
      <c r="A8260" s="1">
        <v>8259</v>
      </c>
      <c r="B8260" s="2" t="s">
        <v>55116</v>
      </c>
      <c r="C8260" s="2" t="s">
        <v>728</v>
      </c>
      <c r="D8260" s="2" t="s">
        <v>14409</v>
      </c>
      <c r="E8260" s="2" t="s">
        <v>55117</v>
      </c>
      <c r="F8260" s="2" t="s">
        <v>40899</v>
      </c>
      <c r="G8260" s="2" t="s">
        <v>779</v>
      </c>
      <c r="H8260" s="2" t="s">
        <v>55118</v>
      </c>
      <c r="I8260" s="2" t="s">
        <v>55119</v>
      </c>
      <c r="J8260" s="3" t="s">
        <v>55120</v>
      </c>
      <c r="K8260" s="4">
        <v>44156</v>
      </c>
      <c r="L8260" s="3" t="s">
        <v>55121</v>
      </c>
    </row>
    <row r="8261" spans="1:12" x14ac:dyDescent="0.2">
      <c r="A8261" s="1">
        <v>8260</v>
      </c>
      <c r="B8261" s="2" t="s">
        <v>55122</v>
      </c>
      <c r="C8261" s="2" t="s">
        <v>2632</v>
      </c>
      <c r="D8261" s="2" t="s">
        <v>298</v>
      </c>
      <c r="E8261" s="2" t="s">
        <v>55123</v>
      </c>
      <c r="F8261" s="2" t="s">
        <v>55124</v>
      </c>
      <c r="G8261" s="2" t="s">
        <v>2928</v>
      </c>
      <c r="H8261" s="2" t="s">
        <v>55125</v>
      </c>
      <c r="I8261" s="2" t="s">
        <v>55126</v>
      </c>
      <c r="J8261" s="3" t="s">
        <v>55127</v>
      </c>
      <c r="K8261" s="4">
        <v>43838</v>
      </c>
      <c r="L8261" s="3" t="s">
        <v>3283</v>
      </c>
    </row>
    <row r="8262" spans="1:12" x14ac:dyDescent="0.2">
      <c r="A8262" s="1">
        <v>8261</v>
      </c>
      <c r="B8262" s="2" t="s">
        <v>55128</v>
      </c>
      <c r="C8262" s="2" t="s">
        <v>13587</v>
      </c>
      <c r="D8262" s="2" t="s">
        <v>11111</v>
      </c>
      <c r="E8262" s="2" t="s">
        <v>55129</v>
      </c>
      <c r="F8262" s="2" t="s">
        <v>55130</v>
      </c>
      <c r="G8262" s="2" t="s">
        <v>570</v>
      </c>
      <c r="H8262" s="2" t="s">
        <v>55131</v>
      </c>
      <c r="I8262" s="2" t="s">
        <v>55132</v>
      </c>
      <c r="J8262" s="3" t="s">
        <v>55133</v>
      </c>
      <c r="K8262" s="4">
        <v>44639</v>
      </c>
      <c r="L8262" s="3" t="s">
        <v>36485</v>
      </c>
    </row>
    <row r="8263" spans="1:12" x14ac:dyDescent="0.2">
      <c r="A8263" s="1">
        <v>8262</v>
      </c>
      <c r="B8263" s="2" t="s">
        <v>55134</v>
      </c>
      <c r="C8263" s="2" t="s">
        <v>3557</v>
      </c>
      <c r="D8263" s="2" t="s">
        <v>14377</v>
      </c>
      <c r="E8263" s="2" t="s">
        <v>55135</v>
      </c>
      <c r="F8263" s="2" t="s">
        <v>55136</v>
      </c>
      <c r="G8263" s="2" t="s">
        <v>882</v>
      </c>
      <c r="H8263" s="2" t="s">
        <v>55137</v>
      </c>
      <c r="I8263" s="2" t="s">
        <v>55138</v>
      </c>
      <c r="J8263" s="3" t="s">
        <v>55139</v>
      </c>
      <c r="K8263" s="4">
        <v>44128</v>
      </c>
      <c r="L8263" s="3" t="s">
        <v>55140</v>
      </c>
    </row>
    <row r="8264" spans="1:12" x14ac:dyDescent="0.2">
      <c r="A8264" s="1">
        <v>8263</v>
      </c>
      <c r="B8264" s="2" t="s">
        <v>55141</v>
      </c>
      <c r="C8264" s="2" t="s">
        <v>10336</v>
      </c>
      <c r="D8264" s="2" t="s">
        <v>963</v>
      </c>
      <c r="E8264" s="2" t="s">
        <v>55142</v>
      </c>
      <c r="F8264" s="2" t="s">
        <v>55143</v>
      </c>
      <c r="G8264" s="2" t="s">
        <v>1078</v>
      </c>
      <c r="H8264" s="2">
        <v>7531749308</v>
      </c>
      <c r="I8264" s="2" t="s">
        <v>55144</v>
      </c>
      <c r="J8264" s="3" t="s">
        <v>55145</v>
      </c>
      <c r="K8264" s="4">
        <v>44362</v>
      </c>
      <c r="L8264" s="3" t="s">
        <v>55146</v>
      </c>
    </row>
    <row r="8265" spans="1:12" x14ac:dyDescent="0.2">
      <c r="A8265" s="1">
        <v>8264</v>
      </c>
      <c r="B8265" s="2" t="s">
        <v>55147</v>
      </c>
      <c r="C8265" s="2" t="s">
        <v>113</v>
      </c>
      <c r="D8265" s="2" t="s">
        <v>9443</v>
      </c>
      <c r="E8265" s="2" t="s">
        <v>55148</v>
      </c>
      <c r="F8265" s="2" t="s">
        <v>55149</v>
      </c>
      <c r="G8265" s="2" t="s">
        <v>2033</v>
      </c>
      <c r="H8265" s="2" t="s">
        <v>55150</v>
      </c>
      <c r="I8265" s="2" t="s">
        <v>55151</v>
      </c>
      <c r="J8265" s="3" t="s">
        <v>55152</v>
      </c>
      <c r="K8265" s="4">
        <v>44442</v>
      </c>
      <c r="L8265" s="3" t="s">
        <v>55153</v>
      </c>
    </row>
    <row r="8266" spans="1:12" x14ac:dyDescent="0.2">
      <c r="A8266" s="1">
        <v>8265</v>
      </c>
      <c r="B8266" s="2" t="s">
        <v>55154</v>
      </c>
      <c r="C8266" s="2" t="s">
        <v>3392</v>
      </c>
      <c r="D8266" s="2" t="s">
        <v>4264</v>
      </c>
      <c r="E8266" s="2" t="s">
        <v>55155</v>
      </c>
      <c r="F8266" s="2" t="s">
        <v>55156</v>
      </c>
      <c r="G8266" s="2" t="s">
        <v>854</v>
      </c>
      <c r="H8266" s="2" t="s">
        <v>55157</v>
      </c>
      <c r="I8266" s="2" t="s">
        <v>55158</v>
      </c>
      <c r="J8266" s="3" t="s">
        <v>55159</v>
      </c>
      <c r="K8266" s="4">
        <v>44695</v>
      </c>
      <c r="L8266" s="3" t="s">
        <v>17282</v>
      </c>
    </row>
    <row r="8267" spans="1:12" x14ac:dyDescent="0.2">
      <c r="A8267" s="1">
        <v>8266</v>
      </c>
      <c r="B8267" s="2" t="s">
        <v>55160</v>
      </c>
      <c r="C8267" s="2" t="s">
        <v>5608</v>
      </c>
      <c r="D8267" s="2" t="s">
        <v>729</v>
      </c>
      <c r="E8267" s="2" t="s">
        <v>55161</v>
      </c>
      <c r="F8267" s="2" t="s">
        <v>50700</v>
      </c>
      <c r="G8267" s="2" t="s">
        <v>2033</v>
      </c>
      <c r="H8267" s="2" t="s">
        <v>55162</v>
      </c>
      <c r="I8267" s="2" t="s">
        <v>55163</v>
      </c>
      <c r="J8267" s="3" t="s">
        <v>55164</v>
      </c>
      <c r="K8267" s="4">
        <v>44500</v>
      </c>
      <c r="L8267" s="3" t="s">
        <v>55165</v>
      </c>
    </row>
    <row r="8268" spans="1:12" x14ac:dyDescent="0.2">
      <c r="A8268" s="1">
        <v>8267</v>
      </c>
      <c r="B8268" s="2" t="s">
        <v>55166</v>
      </c>
      <c r="C8268" s="2" t="s">
        <v>2814</v>
      </c>
      <c r="D8268" s="2" t="s">
        <v>7206</v>
      </c>
      <c r="E8268" s="2" t="s">
        <v>55167</v>
      </c>
      <c r="F8268" s="2" t="s">
        <v>55168</v>
      </c>
      <c r="G8268" s="2" t="s">
        <v>2680</v>
      </c>
      <c r="H8268" s="2" t="s">
        <v>55169</v>
      </c>
      <c r="I8268" s="2" t="s">
        <v>55170</v>
      </c>
      <c r="J8268" s="3" t="s">
        <v>55171</v>
      </c>
      <c r="K8268" s="4">
        <v>44343</v>
      </c>
      <c r="L8268" s="3" t="s">
        <v>55172</v>
      </c>
    </row>
    <row r="8269" spans="1:12" x14ac:dyDescent="0.2">
      <c r="A8269" s="1">
        <v>8268</v>
      </c>
      <c r="B8269" s="2" t="s">
        <v>55173</v>
      </c>
      <c r="C8269" s="2" t="s">
        <v>2047</v>
      </c>
      <c r="D8269" s="2" t="s">
        <v>11850</v>
      </c>
      <c r="E8269" s="2" t="s">
        <v>55174</v>
      </c>
      <c r="F8269" s="2" t="s">
        <v>54637</v>
      </c>
      <c r="G8269" s="2" t="s">
        <v>4545</v>
      </c>
      <c r="H8269" s="2" t="s">
        <v>55175</v>
      </c>
      <c r="I8269" s="2" t="s">
        <v>55176</v>
      </c>
      <c r="J8269" s="3" t="s">
        <v>55177</v>
      </c>
      <c r="K8269" s="4">
        <v>44428</v>
      </c>
      <c r="L8269" s="3" t="s">
        <v>55178</v>
      </c>
    </row>
    <row r="8270" spans="1:12" x14ac:dyDescent="0.2">
      <c r="A8270" s="1">
        <v>8269</v>
      </c>
      <c r="B8270" s="2" t="s">
        <v>55179</v>
      </c>
      <c r="C8270" s="2" t="s">
        <v>1661</v>
      </c>
      <c r="D8270" s="2" t="s">
        <v>19468</v>
      </c>
      <c r="E8270" s="2" t="s">
        <v>40633</v>
      </c>
      <c r="F8270" s="2" t="s">
        <v>55180</v>
      </c>
      <c r="G8270" s="2" t="s">
        <v>1222</v>
      </c>
      <c r="H8270" s="2" t="s">
        <v>55181</v>
      </c>
      <c r="I8270" s="2" t="s">
        <v>55182</v>
      </c>
      <c r="J8270" s="3" t="s">
        <v>55183</v>
      </c>
      <c r="K8270" s="4">
        <v>44107</v>
      </c>
      <c r="L8270" s="3" t="s">
        <v>55184</v>
      </c>
    </row>
    <row r="8271" spans="1:12" x14ac:dyDescent="0.2">
      <c r="A8271" s="1">
        <v>8270</v>
      </c>
      <c r="B8271" s="2" t="s">
        <v>55185</v>
      </c>
      <c r="C8271" s="2" t="s">
        <v>812</v>
      </c>
      <c r="D8271" s="2" t="s">
        <v>22004</v>
      </c>
      <c r="E8271" s="2" t="s">
        <v>55186</v>
      </c>
      <c r="F8271" s="2" t="s">
        <v>24123</v>
      </c>
      <c r="G8271" s="2" t="s">
        <v>1068</v>
      </c>
      <c r="H8271" s="2" t="s">
        <v>55187</v>
      </c>
      <c r="I8271" s="2" t="s">
        <v>55188</v>
      </c>
      <c r="J8271" s="3" t="s">
        <v>55189</v>
      </c>
      <c r="K8271" s="4">
        <v>44372</v>
      </c>
      <c r="L8271" s="3" t="s">
        <v>55190</v>
      </c>
    </row>
    <row r="8272" spans="1:12" x14ac:dyDescent="0.2">
      <c r="A8272" s="1">
        <v>8271</v>
      </c>
      <c r="B8272" s="2" t="s">
        <v>55191</v>
      </c>
      <c r="C8272" s="2" t="s">
        <v>14603</v>
      </c>
      <c r="D8272" s="2" t="s">
        <v>2245</v>
      </c>
      <c r="E8272" s="2" t="s">
        <v>55192</v>
      </c>
      <c r="F8272" s="2" t="s">
        <v>55193</v>
      </c>
      <c r="G8272" s="2" t="s">
        <v>1627</v>
      </c>
      <c r="H8272" s="2" t="s">
        <v>55194</v>
      </c>
      <c r="I8272" s="2" t="s">
        <v>55195</v>
      </c>
      <c r="J8272" s="3" t="s">
        <v>55196</v>
      </c>
      <c r="K8272" s="4">
        <v>44321</v>
      </c>
      <c r="L8272" s="3" t="s">
        <v>19474</v>
      </c>
    </row>
    <row r="8273" spans="1:12" x14ac:dyDescent="0.2">
      <c r="A8273" s="1">
        <v>8272</v>
      </c>
      <c r="B8273" s="2" t="s">
        <v>55197</v>
      </c>
      <c r="C8273" s="2" t="s">
        <v>6024</v>
      </c>
      <c r="D8273" s="2" t="s">
        <v>13835</v>
      </c>
      <c r="E8273" s="2" t="s">
        <v>55198</v>
      </c>
      <c r="F8273" s="2" t="s">
        <v>55199</v>
      </c>
      <c r="G8273" s="2" t="s">
        <v>1864</v>
      </c>
      <c r="H8273" s="2" t="s">
        <v>55200</v>
      </c>
      <c r="I8273" s="2" t="s">
        <v>55201</v>
      </c>
      <c r="J8273" s="3" t="s">
        <v>55202</v>
      </c>
      <c r="K8273" s="4">
        <v>44206</v>
      </c>
      <c r="L8273" s="3" t="s">
        <v>55203</v>
      </c>
    </row>
    <row r="8274" spans="1:12" x14ac:dyDescent="0.2">
      <c r="A8274" s="1">
        <v>8273</v>
      </c>
      <c r="B8274" s="2" t="s">
        <v>55204</v>
      </c>
      <c r="C8274" s="2" t="s">
        <v>2323</v>
      </c>
      <c r="D8274" s="2" t="s">
        <v>2512</v>
      </c>
      <c r="E8274" s="2" t="s">
        <v>55205</v>
      </c>
      <c r="F8274" s="2" t="s">
        <v>55206</v>
      </c>
      <c r="G8274" s="2" t="s">
        <v>4010</v>
      </c>
      <c r="H8274" s="2">
        <f>1-458-417-9135</f>
        <v>-10009</v>
      </c>
      <c r="I8274" s="2" t="s">
        <v>55207</v>
      </c>
      <c r="J8274" s="3" t="s">
        <v>55208</v>
      </c>
      <c r="K8274" s="4">
        <v>44086</v>
      </c>
      <c r="L8274" s="3" t="s">
        <v>5986</v>
      </c>
    </row>
    <row r="8275" spans="1:12" x14ac:dyDescent="0.2">
      <c r="A8275" s="1">
        <v>8274</v>
      </c>
      <c r="B8275" s="2" t="s">
        <v>55209</v>
      </c>
      <c r="C8275" s="2" t="s">
        <v>6852</v>
      </c>
      <c r="D8275" s="2" t="s">
        <v>12082</v>
      </c>
      <c r="E8275" s="2" t="s">
        <v>55210</v>
      </c>
      <c r="F8275" s="2" t="s">
        <v>55211</v>
      </c>
      <c r="G8275" s="2" t="s">
        <v>3808</v>
      </c>
      <c r="H8275" s="2" t="s">
        <v>55212</v>
      </c>
      <c r="I8275" s="2" t="s">
        <v>55213</v>
      </c>
      <c r="J8275" s="3" t="s">
        <v>55214</v>
      </c>
      <c r="K8275" s="4">
        <v>44448</v>
      </c>
      <c r="L8275" s="3" t="s">
        <v>55215</v>
      </c>
    </row>
    <row r="8276" spans="1:12" x14ac:dyDescent="0.2">
      <c r="A8276" s="1">
        <v>8275</v>
      </c>
      <c r="B8276" s="2" t="s">
        <v>55216</v>
      </c>
      <c r="C8276" s="2" t="s">
        <v>2277</v>
      </c>
      <c r="D8276" s="2" t="s">
        <v>12130</v>
      </c>
      <c r="E8276" s="2" t="s">
        <v>55217</v>
      </c>
      <c r="F8276" s="2" t="s">
        <v>55218</v>
      </c>
      <c r="G8276" s="2" t="s">
        <v>143</v>
      </c>
      <c r="H8276" s="2" t="s">
        <v>55219</v>
      </c>
      <c r="I8276" s="2" t="s">
        <v>55220</v>
      </c>
      <c r="J8276" s="3" t="s">
        <v>55221</v>
      </c>
      <c r="K8276" s="4">
        <v>44683</v>
      </c>
      <c r="L8276" s="3" t="s">
        <v>28578</v>
      </c>
    </row>
    <row r="8277" spans="1:12" x14ac:dyDescent="0.2">
      <c r="A8277" s="1">
        <v>8276</v>
      </c>
      <c r="B8277" s="2" t="s">
        <v>55222</v>
      </c>
      <c r="C8277" s="2" t="s">
        <v>1644</v>
      </c>
      <c r="D8277" s="2" t="s">
        <v>18332</v>
      </c>
      <c r="E8277" s="2" t="s">
        <v>55223</v>
      </c>
      <c r="F8277" s="2" t="s">
        <v>55224</v>
      </c>
      <c r="G8277" s="2" t="s">
        <v>36</v>
      </c>
      <c r="H8277" s="2" t="s">
        <v>55225</v>
      </c>
      <c r="I8277" s="2">
        <v>9020051327</v>
      </c>
      <c r="J8277" s="3" t="s">
        <v>55226</v>
      </c>
      <c r="K8277" s="4">
        <v>44622</v>
      </c>
      <c r="L8277" s="3" t="s">
        <v>55227</v>
      </c>
    </row>
    <row r="8278" spans="1:12" x14ac:dyDescent="0.2">
      <c r="A8278" s="1">
        <v>8277</v>
      </c>
      <c r="B8278" s="2" t="s">
        <v>55228</v>
      </c>
      <c r="C8278" s="2" t="s">
        <v>4458</v>
      </c>
      <c r="D8278" s="2" t="s">
        <v>16536</v>
      </c>
      <c r="E8278" s="2" t="s">
        <v>55229</v>
      </c>
      <c r="F8278" s="2" t="s">
        <v>55230</v>
      </c>
      <c r="G8278" s="2" t="s">
        <v>1627</v>
      </c>
      <c r="H8278" s="2">
        <v>5249985504</v>
      </c>
      <c r="I8278" s="2" t="s">
        <v>55231</v>
      </c>
      <c r="J8278" s="3" t="s">
        <v>55232</v>
      </c>
      <c r="K8278" s="4">
        <v>44165</v>
      </c>
      <c r="L8278" s="3" t="s">
        <v>30084</v>
      </c>
    </row>
    <row r="8279" spans="1:12" x14ac:dyDescent="0.2">
      <c r="A8279" s="1">
        <v>8278</v>
      </c>
      <c r="B8279" s="2" t="s">
        <v>55233</v>
      </c>
      <c r="C8279" s="2" t="s">
        <v>719</v>
      </c>
      <c r="D8279" s="2" t="s">
        <v>21151</v>
      </c>
      <c r="E8279" s="2" t="s">
        <v>55234</v>
      </c>
      <c r="F8279" s="2" t="s">
        <v>55235</v>
      </c>
      <c r="G8279" s="2" t="s">
        <v>901</v>
      </c>
      <c r="H8279" s="2" t="s">
        <v>55236</v>
      </c>
      <c r="I8279" s="2" t="s">
        <v>55237</v>
      </c>
      <c r="J8279" s="3" t="s">
        <v>55238</v>
      </c>
      <c r="K8279" s="4">
        <v>44690</v>
      </c>
      <c r="L8279" s="3" t="s">
        <v>55239</v>
      </c>
    </row>
    <row r="8280" spans="1:12" x14ac:dyDescent="0.2">
      <c r="A8280" s="1">
        <v>8279</v>
      </c>
      <c r="B8280" s="2" t="s">
        <v>55240</v>
      </c>
      <c r="C8280" s="2" t="s">
        <v>3885</v>
      </c>
      <c r="D8280" s="2" t="s">
        <v>1109</v>
      </c>
      <c r="E8280" s="2" t="s">
        <v>55241</v>
      </c>
      <c r="F8280" s="2" t="s">
        <v>55242</v>
      </c>
      <c r="G8280" s="2" t="s">
        <v>705</v>
      </c>
      <c r="H8280" s="2" t="s">
        <v>55243</v>
      </c>
      <c r="I8280" s="2" t="s">
        <v>55244</v>
      </c>
      <c r="J8280" s="3" t="s">
        <v>55245</v>
      </c>
      <c r="K8280" s="4">
        <v>44166</v>
      </c>
      <c r="L8280" s="3" t="s">
        <v>55246</v>
      </c>
    </row>
    <row r="8281" spans="1:12" x14ac:dyDescent="0.2">
      <c r="A8281" s="1">
        <v>8280</v>
      </c>
      <c r="B8281" s="2" t="s">
        <v>55247</v>
      </c>
      <c r="C8281" s="2" t="s">
        <v>1771</v>
      </c>
      <c r="D8281" s="2" t="s">
        <v>7855</v>
      </c>
      <c r="E8281" s="2" t="s">
        <v>55248</v>
      </c>
      <c r="F8281" s="2" t="s">
        <v>55249</v>
      </c>
      <c r="G8281" s="2" t="s">
        <v>1712</v>
      </c>
      <c r="H8281" s="2" t="s">
        <v>55250</v>
      </c>
      <c r="I8281" s="2" t="s">
        <v>55251</v>
      </c>
      <c r="J8281" s="3" t="s">
        <v>55252</v>
      </c>
      <c r="K8281" s="4">
        <v>43977</v>
      </c>
      <c r="L8281" s="3" t="s">
        <v>55253</v>
      </c>
    </row>
    <row r="8282" spans="1:12" x14ac:dyDescent="0.2">
      <c r="A8282" s="1">
        <v>8281</v>
      </c>
      <c r="B8282" s="2" t="s">
        <v>55254</v>
      </c>
      <c r="C8282" s="2" t="s">
        <v>8607</v>
      </c>
      <c r="D8282" s="2" t="s">
        <v>30353</v>
      </c>
      <c r="E8282" s="2" t="s">
        <v>55255</v>
      </c>
      <c r="F8282" s="2" t="s">
        <v>7611</v>
      </c>
      <c r="G8282" s="2" t="s">
        <v>540</v>
      </c>
      <c r="H8282" s="2" t="s">
        <v>55256</v>
      </c>
      <c r="I8282" s="2" t="s">
        <v>55257</v>
      </c>
      <c r="J8282" s="3" t="s">
        <v>55258</v>
      </c>
      <c r="K8282" s="4">
        <v>44258</v>
      </c>
      <c r="L8282" s="3" t="s">
        <v>55259</v>
      </c>
    </row>
    <row r="8283" spans="1:12" x14ac:dyDescent="0.2">
      <c r="A8283" s="1">
        <v>8282</v>
      </c>
      <c r="B8283" s="2" t="s">
        <v>55260</v>
      </c>
      <c r="C8283" s="2" t="s">
        <v>3885</v>
      </c>
      <c r="D8283" s="2" t="s">
        <v>10570</v>
      </c>
      <c r="E8283" s="2" t="s">
        <v>55261</v>
      </c>
      <c r="F8283" s="2" t="s">
        <v>55262</v>
      </c>
      <c r="G8283" s="2" t="s">
        <v>1041</v>
      </c>
      <c r="H8283" s="2">
        <f>1-368-672-701</f>
        <v>-1740</v>
      </c>
      <c r="I8283" s="2" t="s">
        <v>55263</v>
      </c>
      <c r="J8283" s="3" t="s">
        <v>55264</v>
      </c>
      <c r="K8283" s="4">
        <v>44088</v>
      </c>
      <c r="L8283" s="3" t="s">
        <v>55265</v>
      </c>
    </row>
    <row r="8284" spans="1:12" x14ac:dyDescent="0.2">
      <c r="A8284" s="1">
        <v>8283</v>
      </c>
      <c r="B8284" s="2" t="s">
        <v>55266</v>
      </c>
      <c r="C8284" s="2" t="s">
        <v>3628</v>
      </c>
      <c r="D8284" s="2" t="s">
        <v>1298</v>
      </c>
      <c r="E8284" s="2" t="s">
        <v>18952</v>
      </c>
      <c r="F8284" s="2" t="s">
        <v>55267</v>
      </c>
      <c r="G8284" s="2" t="s">
        <v>200</v>
      </c>
      <c r="H8284" s="2">
        <f>1-943-161-1263</f>
        <v>-2366</v>
      </c>
      <c r="I8284" s="2">
        <v>8686313223</v>
      </c>
      <c r="J8284" s="3" t="s">
        <v>55268</v>
      </c>
      <c r="K8284" s="4">
        <v>44172</v>
      </c>
      <c r="L8284" s="3" t="s">
        <v>35796</v>
      </c>
    </row>
    <row r="8285" spans="1:12" x14ac:dyDescent="0.2">
      <c r="A8285" s="1">
        <v>8284</v>
      </c>
      <c r="B8285" s="2" t="s">
        <v>55269</v>
      </c>
      <c r="C8285" s="2" t="s">
        <v>3068</v>
      </c>
      <c r="D8285" s="2" t="s">
        <v>69</v>
      </c>
      <c r="E8285" s="2" t="s">
        <v>55270</v>
      </c>
      <c r="F8285" s="2" t="s">
        <v>55271</v>
      </c>
      <c r="G8285" s="2" t="s">
        <v>760</v>
      </c>
      <c r="H8285" s="2" t="s">
        <v>55272</v>
      </c>
      <c r="I8285" s="2" t="s">
        <v>55273</v>
      </c>
      <c r="J8285" s="3" t="s">
        <v>55274</v>
      </c>
      <c r="K8285" s="4">
        <v>44461</v>
      </c>
      <c r="L8285" s="3" t="s">
        <v>55275</v>
      </c>
    </row>
    <row r="8286" spans="1:12" x14ac:dyDescent="0.2">
      <c r="A8286" s="1">
        <v>8285</v>
      </c>
      <c r="B8286" s="2" t="s">
        <v>55276</v>
      </c>
      <c r="C8286" s="2" t="s">
        <v>4458</v>
      </c>
      <c r="D8286" s="2" t="s">
        <v>6087</v>
      </c>
      <c r="E8286" s="2" t="s">
        <v>55277</v>
      </c>
      <c r="F8286" s="2" t="s">
        <v>55278</v>
      </c>
      <c r="G8286" s="2" t="s">
        <v>2567</v>
      </c>
      <c r="H8286" s="2" t="s">
        <v>55279</v>
      </c>
      <c r="I8286" s="2" t="s">
        <v>55280</v>
      </c>
      <c r="J8286" s="3" t="s">
        <v>55281</v>
      </c>
      <c r="K8286" s="4">
        <v>44417</v>
      </c>
      <c r="L8286" s="3" t="s">
        <v>55282</v>
      </c>
    </row>
    <row r="8287" spans="1:12" x14ac:dyDescent="0.2">
      <c r="A8287" s="1">
        <v>8286</v>
      </c>
      <c r="B8287" s="2" t="s">
        <v>55283</v>
      </c>
      <c r="C8287" s="2" t="s">
        <v>3669</v>
      </c>
      <c r="D8287" s="2" t="s">
        <v>21685</v>
      </c>
      <c r="E8287" s="2" t="s">
        <v>55284</v>
      </c>
      <c r="F8287" s="2" t="s">
        <v>55285</v>
      </c>
      <c r="G8287" s="2" t="s">
        <v>4345</v>
      </c>
      <c r="H8287" s="2" t="s">
        <v>55286</v>
      </c>
      <c r="I8287" s="2" t="s">
        <v>55287</v>
      </c>
      <c r="J8287" s="3" t="s">
        <v>55288</v>
      </c>
      <c r="K8287" s="4">
        <v>44515</v>
      </c>
      <c r="L8287" s="3" t="s">
        <v>55289</v>
      </c>
    </row>
    <row r="8288" spans="1:12" x14ac:dyDescent="0.2">
      <c r="A8288" s="1">
        <v>8287</v>
      </c>
      <c r="B8288" s="2" t="s">
        <v>55290</v>
      </c>
      <c r="C8288" s="2" t="s">
        <v>14302</v>
      </c>
      <c r="D8288" s="2" t="s">
        <v>2278</v>
      </c>
      <c r="E8288" s="2" t="s">
        <v>55291</v>
      </c>
      <c r="F8288" s="2" t="s">
        <v>55292</v>
      </c>
      <c r="G8288" s="2" t="s">
        <v>82</v>
      </c>
      <c r="H8288" s="2" t="s">
        <v>55293</v>
      </c>
      <c r="I8288" s="2">
        <f>1-97-687-5593</f>
        <v>-6376</v>
      </c>
      <c r="J8288" s="3" t="s">
        <v>55294</v>
      </c>
      <c r="K8288" s="4">
        <v>44664</v>
      </c>
      <c r="L8288" s="3" t="s">
        <v>55295</v>
      </c>
    </row>
    <row r="8289" spans="1:12" x14ac:dyDescent="0.2">
      <c r="A8289" s="1">
        <v>8288</v>
      </c>
      <c r="B8289" s="2" t="s">
        <v>55296</v>
      </c>
      <c r="C8289" s="2" t="s">
        <v>8586</v>
      </c>
      <c r="D8289" s="2" t="s">
        <v>19329</v>
      </c>
      <c r="E8289" s="2" t="s">
        <v>55297</v>
      </c>
      <c r="F8289" s="2" t="s">
        <v>55298</v>
      </c>
      <c r="G8289" s="2" t="s">
        <v>3561</v>
      </c>
      <c r="H8289" s="2">
        <f>1-742-160-6173</f>
        <v>-7074</v>
      </c>
      <c r="I8289" s="2" t="s">
        <v>55299</v>
      </c>
      <c r="J8289" s="3" t="s">
        <v>55300</v>
      </c>
      <c r="K8289" s="4">
        <v>44282</v>
      </c>
      <c r="L8289" s="3" t="s">
        <v>55301</v>
      </c>
    </row>
    <row r="8290" spans="1:12" x14ac:dyDescent="0.2">
      <c r="A8290" s="1">
        <v>8289</v>
      </c>
      <c r="B8290" s="2" t="s">
        <v>55302</v>
      </c>
      <c r="C8290" s="2" t="s">
        <v>392</v>
      </c>
      <c r="D8290" s="2" t="s">
        <v>9113</v>
      </c>
      <c r="E8290" s="2" t="s">
        <v>55303</v>
      </c>
      <c r="F8290" s="2" t="s">
        <v>55304</v>
      </c>
      <c r="G8290" s="2" t="s">
        <v>3396</v>
      </c>
      <c r="H8290" s="2">
        <f>1-380-426-5692</f>
        <v>-6497</v>
      </c>
      <c r="I8290" s="2" t="s">
        <v>55305</v>
      </c>
      <c r="J8290" s="3" t="s">
        <v>55306</v>
      </c>
      <c r="K8290" s="4">
        <v>44142</v>
      </c>
      <c r="L8290" s="3" t="s">
        <v>55307</v>
      </c>
    </row>
    <row r="8291" spans="1:12" x14ac:dyDescent="0.2">
      <c r="A8291" s="1">
        <v>8290</v>
      </c>
      <c r="B8291" s="2" t="s">
        <v>55308</v>
      </c>
      <c r="C8291" s="2" t="s">
        <v>17315</v>
      </c>
      <c r="D8291" s="2" t="s">
        <v>2539</v>
      </c>
      <c r="E8291" s="2" t="s">
        <v>27957</v>
      </c>
      <c r="F8291" s="2" t="s">
        <v>55309</v>
      </c>
      <c r="G8291" s="2" t="s">
        <v>350</v>
      </c>
      <c r="H8291" s="2" t="s">
        <v>55310</v>
      </c>
      <c r="I8291" s="2" t="s">
        <v>55311</v>
      </c>
      <c r="J8291" s="3" t="s">
        <v>55312</v>
      </c>
      <c r="K8291" s="4">
        <v>44150</v>
      </c>
      <c r="L8291" s="3" t="s">
        <v>50013</v>
      </c>
    </row>
    <row r="8292" spans="1:12" x14ac:dyDescent="0.2">
      <c r="A8292" s="1">
        <v>8291</v>
      </c>
      <c r="B8292" s="2" t="s">
        <v>55313</v>
      </c>
      <c r="C8292" s="2" t="s">
        <v>4838</v>
      </c>
      <c r="D8292" s="2" t="s">
        <v>131</v>
      </c>
      <c r="E8292" s="2" t="s">
        <v>55314</v>
      </c>
      <c r="F8292" s="2" t="s">
        <v>55315</v>
      </c>
      <c r="G8292" s="2" t="s">
        <v>5163</v>
      </c>
      <c r="H8292" s="2" t="s">
        <v>55316</v>
      </c>
      <c r="I8292" s="2">
        <v>1439320764</v>
      </c>
      <c r="J8292" s="3" t="s">
        <v>55317</v>
      </c>
      <c r="K8292" s="4">
        <v>43984</v>
      </c>
      <c r="L8292" s="3" t="s">
        <v>55318</v>
      </c>
    </row>
    <row r="8293" spans="1:12" x14ac:dyDescent="0.2">
      <c r="A8293" s="1">
        <v>8292</v>
      </c>
      <c r="B8293" s="2" t="s">
        <v>55319</v>
      </c>
      <c r="C8293" s="2" t="s">
        <v>2178</v>
      </c>
      <c r="D8293" s="2" t="s">
        <v>7847</v>
      </c>
      <c r="E8293" s="2" t="s">
        <v>55320</v>
      </c>
      <c r="F8293" s="2" t="s">
        <v>55321</v>
      </c>
      <c r="G8293" s="2" t="s">
        <v>1506</v>
      </c>
      <c r="H8293" s="2" t="s">
        <v>55322</v>
      </c>
      <c r="I8293" s="2" t="s">
        <v>55323</v>
      </c>
      <c r="J8293" s="3" t="s">
        <v>55324</v>
      </c>
      <c r="K8293" s="4">
        <v>44290</v>
      </c>
      <c r="L8293" s="3" t="s">
        <v>55325</v>
      </c>
    </row>
    <row r="8294" spans="1:12" x14ac:dyDescent="0.2">
      <c r="A8294" s="1">
        <v>8293</v>
      </c>
      <c r="B8294" s="2" t="s">
        <v>55326</v>
      </c>
      <c r="C8294" s="2" t="s">
        <v>8058</v>
      </c>
      <c r="D8294" s="2" t="s">
        <v>526</v>
      </c>
      <c r="E8294" s="2" t="s">
        <v>55327</v>
      </c>
      <c r="F8294" s="2" t="s">
        <v>55328</v>
      </c>
      <c r="G8294" s="2" t="s">
        <v>419</v>
      </c>
      <c r="H8294" s="2" t="s">
        <v>55329</v>
      </c>
      <c r="I8294" s="2" t="s">
        <v>55330</v>
      </c>
      <c r="J8294" s="3" t="s">
        <v>55331</v>
      </c>
      <c r="K8294" s="4">
        <v>43912</v>
      </c>
      <c r="L8294" s="3" t="s">
        <v>1502</v>
      </c>
    </row>
    <row r="8295" spans="1:12" x14ac:dyDescent="0.2">
      <c r="A8295" s="1">
        <v>8294</v>
      </c>
      <c r="B8295" s="2" t="s">
        <v>55332</v>
      </c>
      <c r="C8295" s="2" t="s">
        <v>497</v>
      </c>
      <c r="D8295" s="2" t="s">
        <v>3829</v>
      </c>
      <c r="E8295" s="2" t="s">
        <v>55333</v>
      </c>
      <c r="F8295" s="2" t="s">
        <v>55334</v>
      </c>
      <c r="G8295" s="2" t="s">
        <v>2884</v>
      </c>
      <c r="H8295" s="2" t="s">
        <v>55335</v>
      </c>
      <c r="I8295" s="2" t="s">
        <v>55336</v>
      </c>
      <c r="J8295" s="3" t="s">
        <v>55337</v>
      </c>
      <c r="K8295" s="4">
        <v>44018</v>
      </c>
      <c r="L8295" s="3" t="s">
        <v>51941</v>
      </c>
    </row>
    <row r="8296" spans="1:12" x14ac:dyDescent="0.2">
      <c r="A8296" s="1">
        <v>8295</v>
      </c>
      <c r="B8296" s="2" t="s">
        <v>55338</v>
      </c>
      <c r="C8296" s="2" t="s">
        <v>12926</v>
      </c>
      <c r="D8296" s="2" t="s">
        <v>15278</v>
      </c>
      <c r="E8296" s="2" t="s">
        <v>55339</v>
      </c>
      <c r="F8296" s="2" t="s">
        <v>38452</v>
      </c>
      <c r="G8296" s="2" t="s">
        <v>948</v>
      </c>
      <c r="H8296" s="2" t="s">
        <v>55340</v>
      </c>
      <c r="I8296" s="2" t="s">
        <v>55341</v>
      </c>
      <c r="J8296" s="3" t="s">
        <v>55342</v>
      </c>
      <c r="K8296" s="4">
        <v>44112</v>
      </c>
      <c r="L8296" s="3" t="s">
        <v>55343</v>
      </c>
    </row>
    <row r="8297" spans="1:12" x14ac:dyDescent="0.2">
      <c r="A8297" s="1">
        <v>8296</v>
      </c>
      <c r="B8297" s="2" t="s">
        <v>55344</v>
      </c>
      <c r="C8297" s="2" t="s">
        <v>5334</v>
      </c>
      <c r="D8297" s="2" t="s">
        <v>9961</v>
      </c>
      <c r="E8297" s="2" t="s">
        <v>55345</v>
      </c>
      <c r="F8297" s="2" t="s">
        <v>22616</v>
      </c>
      <c r="G8297" s="2" t="s">
        <v>257</v>
      </c>
      <c r="H8297" s="2" t="s">
        <v>55346</v>
      </c>
      <c r="I8297" s="2" t="s">
        <v>55347</v>
      </c>
      <c r="J8297" s="3" t="s">
        <v>55348</v>
      </c>
      <c r="K8297" s="4">
        <v>44217</v>
      </c>
      <c r="L8297" s="3" t="s">
        <v>55349</v>
      </c>
    </row>
    <row r="8298" spans="1:12" x14ac:dyDescent="0.2">
      <c r="A8298" s="1">
        <v>8297</v>
      </c>
      <c r="B8298" s="2" t="s">
        <v>55350</v>
      </c>
      <c r="C8298" s="2" t="s">
        <v>6455</v>
      </c>
      <c r="D8298" s="2" t="s">
        <v>8535</v>
      </c>
      <c r="E8298" s="2" t="s">
        <v>55351</v>
      </c>
      <c r="F8298" s="2" t="s">
        <v>55352</v>
      </c>
      <c r="G8298" s="2" t="s">
        <v>1837</v>
      </c>
      <c r="H8298" s="2">
        <f>1-927-817-7560</f>
        <v>-9303</v>
      </c>
      <c r="I8298" s="2" t="s">
        <v>55353</v>
      </c>
      <c r="J8298" s="3" t="s">
        <v>55354</v>
      </c>
      <c r="K8298" s="4">
        <v>44518</v>
      </c>
      <c r="L8298" s="3" t="s">
        <v>55355</v>
      </c>
    </row>
    <row r="8299" spans="1:12" x14ac:dyDescent="0.2">
      <c r="A8299" s="1">
        <v>8298</v>
      </c>
      <c r="B8299" s="2" t="s">
        <v>55356</v>
      </c>
      <c r="C8299" s="2" t="s">
        <v>1798</v>
      </c>
      <c r="D8299" s="2" t="s">
        <v>12927</v>
      </c>
      <c r="E8299" s="2" t="s">
        <v>55357</v>
      </c>
      <c r="F8299" s="2" t="s">
        <v>55358</v>
      </c>
      <c r="G8299" s="2" t="s">
        <v>2859</v>
      </c>
      <c r="H8299" s="2">
        <v>7446547584</v>
      </c>
      <c r="I8299" s="2" t="s">
        <v>55359</v>
      </c>
      <c r="J8299" s="3" t="s">
        <v>55360</v>
      </c>
      <c r="K8299" s="4">
        <v>44457</v>
      </c>
      <c r="L8299" s="3" t="s">
        <v>55361</v>
      </c>
    </row>
    <row r="8300" spans="1:12" x14ac:dyDescent="0.2">
      <c r="A8300" s="1">
        <v>8299</v>
      </c>
      <c r="B8300" s="2" t="s">
        <v>55362</v>
      </c>
      <c r="C8300" s="2" t="s">
        <v>10060</v>
      </c>
      <c r="D8300" s="2" t="s">
        <v>11385</v>
      </c>
      <c r="E8300" s="2" t="s">
        <v>8154</v>
      </c>
      <c r="F8300" s="2" t="s">
        <v>55363</v>
      </c>
      <c r="G8300" s="2" t="s">
        <v>1864</v>
      </c>
      <c r="H8300" s="2" t="s">
        <v>55364</v>
      </c>
      <c r="I8300" s="2" t="s">
        <v>55365</v>
      </c>
      <c r="J8300" s="3" t="s">
        <v>55366</v>
      </c>
      <c r="K8300" s="4">
        <v>44306</v>
      </c>
      <c r="L8300" s="3" t="s">
        <v>55367</v>
      </c>
    </row>
    <row r="8301" spans="1:12" x14ac:dyDescent="0.2">
      <c r="A8301" s="1">
        <v>8300</v>
      </c>
      <c r="B8301" s="2" t="s">
        <v>55368</v>
      </c>
      <c r="C8301" s="2" t="s">
        <v>4629</v>
      </c>
      <c r="D8301" s="2" t="s">
        <v>3669</v>
      </c>
      <c r="E8301" s="2" t="s">
        <v>55369</v>
      </c>
      <c r="F8301" s="2" t="s">
        <v>55370</v>
      </c>
      <c r="G8301" s="2" t="s">
        <v>98</v>
      </c>
      <c r="H8301" s="2" t="s">
        <v>55371</v>
      </c>
      <c r="I8301" s="2" t="s">
        <v>55372</v>
      </c>
      <c r="J8301" s="3" t="s">
        <v>55373</v>
      </c>
      <c r="K8301" s="4">
        <v>44363</v>
      </c>
      <c r="L8301" s="3" t="s">
        <v>55374</v>
      </c>
    </row>
    <row r="8302" spans="1:12" x14ac:dyDescent="0.2">
      <c r="A8302" s="1">
        <v>8301</v>
      </c>
      <c r="B8302" s="2" t="s">
        <v>55375</v>
      </c>
      <c r="C8302" s="2" t="s">
        <v>546</v>
      </c>
      <c r="D8302" s="2" t="s">
        <v>17271</v>
      </c>
      <c r="E8302" s="2" t="s">
        <v>55376</v>
      </c>
      <c r="F8302" s="2" t="s">
        <v>36064</v>
      </c>
      <c r="G8302" s="2" t="s">
        <v>4167</v>
      </c>
      <c r="H8302" s="2" t="s">
        <v>55377</v>
      </c>
      <c r="I8302" s="2" t="s">
        <v>55378</v>
      </c>
      <c r="J8302" s="3" t="s">
        <v>55379</v>
      </c>
      <c r="K8302" s="4">
        <v>44474</v>
      </c>
      <c r="L8302" s="3" t="s">
        <v>55380</v>
      </c>
    </row>
    <row r="8303" spans="1:12" x14ac:dyDescent="0.2">
      <c r="A8303" s="1">
        <v>8302</v>
      </c>
      <c r="B8303" s="2" t="s">
        <v>55381</v>
      </c>
      <c r="C8303" s="2" t="s">
        <v>3492</v>
      </c>
      <c r="D8303" s="2" t="s">
        <v>11323</v>
      </c>
      <c r="E8303" s="2" t="s">
        <v>55382</v>
      </c>
      <c r="F8303" s="2" t="s">
        <v>55383</v>
      </c>
      <c r="G8303" s="2" t="s">
        <v>11135</v>
      </c>
      <c r="H8303" s="2">
        <f>1-283-161-9016</f>
        <v>-9459</v>
      </c>
      <c r="I8303" s="2" t="s">
        <v>55384</v>
      </c>
      <c r="J8303" s="3" t="s">
        <v>55385</v>
      </c>
      <c r="K8303" s="4">
        <v>44216</v>
      </c>
      <c r="L8303" s="3" t="s">
        <v>55386</v>
      </c>
    </row>
    <row r="8304" spans="1:12" x14ac:dyDescent="0.2">
      <c r="A8304" s="1">
        <v>8303</v>
      </c>
      <c r="B8304" s="2" t="s">
        <v>55387</v>
      </c>
      <c r="C8304" s="2" t="s">
        <v>2047</v>
      </c>
      <c r="D8304" s="2" t="s">
        <v>4909</v>
      </c>
      <c r="E8304" s="2" t="s">
        <v>55388</v>
      </c>
      <c r="F8304" s="2" t="s">
        <v>55389</v>
      </c>
      <c r="G8304" s="2" t="s">
        <v>5858</v>
      </c>
      <c r="H8304" s="2" t="s">
        <v>55390</v>
      </c>
      <c r="I8304" s="2" t="s">
        <v>55391</v>
      </c>
      <c r="J8304" s="3" t="s">
        <v>55392</v>
      </c>
      <c r="K8304" s="4">
        <v>44464</v>
      </c>
      <c r="L8304" s="3" t="s">
        <v>45631</v>
      </c>
    </row>
    <row r="8305" spans="1:12" x14ac:dyDescent="0.2">
      <c r="A8305" s="1">
        <v>8304</v>
      </c>
      <c r="B8305" s="2" t="s">
        <v>55393</v>
      </c>
      <c r="C8305" s="2" t="s">
        <v>972</v>
      </c>
      <c r="D8305" s="2" t="s">
        <v>21295</v>
      </c>
      <c r="E8305" s="2" t="s">
        <v>55394</v>
      </c>
      <c r="F8305" s="2" t="s">
        <v>18590</v>
      </c>
      <c r="G8305" s="2" t="s">
        <v>2963</v>
      </c>
      <c r="H8305" s="2" t="s">
        <v>55395</v>
      </c>
      <c r="I8305" s="2" t="s">
        <v>55396</v>
      </c>
      <c r="J8305" s="3" t="s">
        <v>55397</v>
      </c>
      <c r="K8305" s="4">
        <v>44616</v>
      </c>
      <c r="L8305" s="3" t="s">
        <v>55398</v>
      </c>
    </row>
    <row r="8306" spans="1:12" x14ac:dyDescent="0.2">
      <c r="A8306" s="1">
        <v>8305</v>
      </c>
      <c r="B8306" s="2" t="s">
        <v>55399</v>
      </c>
      <c r="C8306" s="2" t="s">
        <v>1930</v>
      </c>
      <c r="D8306" s="2" t="s">
        <v>6484</v>
      </c>
      <c r="E8306" s="2" t="s">
        <v>55400</v>
      </c>
      <c r="F8306" s="2" t="s">
        <v>55401</v>
      </c>
      <c r="G8306" s="2" t="s">
        <v>1765</v>
      </c>
      <c r="H8306" s="2">
        <v>5985605842</v>
      </c>
      <c r="I8306" s="2" t="s">
        <v>55402</v>
      </c>
      <c r="J8306" s="3" t="s">
        <v>55403</v>
      </c>
      <c r="K8306" s="4">
        <v>44162</v>
      </c>
      <c r="L8306" s="3" t="s">
        <v>55404</v>
      </c>
    </row>
    <row r="8307" spans="1:12" x14ac:dyDescent="0.2">
      <c r="A8307" s="1">
        <v>8306</v>
      </c>
      <c r="B8307" s="2" t="s">
        <v>55405</v>
      </c>
      <c r="C8307" s="2" t="s">
        <v>9915</v>
      </c>
      <c r="D8307" s="2" t="s">
        <v>2039</v>
      </c>
      <c r="E8307" s="2" t="s">
        <v>55406</v>
      </c>
      <c r="F8307" s="2" t="s">
        <v>55407</v>
      </c>
      <c r="G8307" s="2" t="s">
        <v>7850</v>
      </c>
      <c r="H8307" s="2" t="s">
        <v>55408</v>
      </c>
      <c r="I8307" s="2" t="s">
        <v>55409</v>
      </c>
      <c r="J8307" s="3" t="s">
        <v>55410</v>
      </c>
      <c r="K8307" s="4">
        <v>44510</v>
      </c>
      <c r="L8307" s="3" t="s">
        <v>55411</v>
      </c>
    </row>
    <row r="8308" spans="1:12" x14ac:dyDescent="0.2">
      <c r="A8308" s="1">
        <v>8307</v>
      </c>
      <c r="B8308" s="2" t="s">
        <v>55412</v>
      </c>
      <c r="C8308" s="2" t="s">
        <v>1530</v>
      </c>
      <c r="D8308" s="2" t="s">
        <v>3443</v>
      </c>
      <c r="E8308" s="2" t="s">
        <v>55413</v>
      </c>
      <c r="F8308" s="2" t="s">
        <v>55414</v>
      </c>
      <c r="G8308" s="2" t="s">
        <v>257</v>
      </c>
      <c r="H8308" s="2">
        <f>1-41-780-927</f>
        <v>-1747</v>
      </c>
      <c r="I8308" s="2" t="s">
        <v>55415</v>
      </c>
      <c r="J8308" s="3" t="s">
        <v>55416</v>
      </c>
      <c r="K8308" s="4">
        <v>44349</v>
      </c>
      <c r="L8308" s="3" t="s">
        <v>14145</v>
      </c>
    </row>
    <row r="8309" spans="1:12" x14ac:dyDescent="0.2">
      <c r="A8309" s="1">
        <v>8308</v>
      </c>
      <c r="B8309" s="2" t="s">
        <v>55417</v>
      </c>
      <c r="C8309" s="2" t="s">
        <v>11330</v>
      </c>
      <c r="D8309" s="2" t="s">
        <v>9228</v>
      </c>
      <c r="E8309" s="2" t="s">
        <v>55418</v>
      </c>
      <c r="F8309" s="2" t="s">
        <v>55419</v>
      </c>
      <c r="G8309" s="2" t="s">
        <v>5010</v>
      </c>
      <c r="H8309" s="2" t="s">
        <v>55420</v>
      </c>
      <c r="I8309" s="2" t="s">
        <v>55421</v>
      </c>
      <c r="J8309" s="3" t="s">
        <v>55422</v>
      </c>
      <c r="K8309" s="4">
        <v>44141</v>
      </c>
      <c r="L8309" s="3" t="s">
        <v>55423</v>
      </c>
    </row>
    <row r="8310" spans="1:12" x14ac:dyDescent="0.2">
      <c r="A8310" s="1">
        <v>8309</v>
      </c>
      <c r="B8310" s="2" t="s">
        <v>55424</v>
      </c>
      <c r="C8310" s="2" t="s">
        <v>6584</v>
      </c>
      <c r="D8310" s="2" t="s">
        <v>2494</v>
      </c>
      <c r="E8310" s="2" t="s">
        <v>55425</v>
      </c>
      <c r="F8310" s="2" t="s">
        <v>55426</v>
      </c>
      <c r="G8310" s="2" t="s">
        <v>1023</v>
      </c>
      <c r="H8310" s="2" t="s">
        <v>55427</v>
      </c>
      <c r="I8310" s="2" t="s">
        <v>55428</v>
      </c>
      <c r="J8310" s="3" t="s">
        <v>55429</v>
      </c>
      <c r="K8310" s="4">
        <v>43994</v>
      </c>
      <c r="L8310" s="3" t="s">
        <v>51359</v>
      </c>
    </row>
    <row r="8311" spans="1:12" x14ac:dyDescent="0.2">
      <c r="A8311" s="1">
        <v>8310</v>
      </c>
      <c r="B8311" s="2" t="s">
        <v>55430</v>
      </c>
      <c r="C8311" s="2" t="s">
        <v>206</v>
      </c>
      <c r="D8311" s="2" t="s">
        <v>1109</v>
      </c>
      <c r="E8311" s="2" t="s">
        <v>8780</v>
      </c>
      <c r="F8311" s="2" t="s">
        <v>55431</v>
      </c>
      <c r="G8311" s="2" t="s">
        <v>3784</v>
      </c>
      <c r="H8311" s="2" t="s">
        <v>55432</v>
      </c>
      <c r="I8311" s="2" t="s">
        <v>55433</v>
      </c>
      <c r="J8311" s="3" t="s">
        <v>55434</v>
      </c>
      <c r="K8311" s="4">
        <v>44490</v>
      </c>
      <c r="L8311" s="3" t="s">
        <v>55435</v>
      </c>
    </row>
    <row r="8312" spans="1:12" x14ac:dyDescent="0.2">
      <c r="A8312" s="1">
        <v>8311</v>
      </c>
      <c r="B8312" s="2" t="s">
        <v>55436</v>
      </c>
      <c r="C8312" s="2" t="s">
        <v>4096</v>
      </c>
      <c r="D8312" s="2" t="s">
        <v>15478</v>
      </c>
      <c r="E8312" s="2" t="s">
        <v>55437</v>
      </c>
      <c r="F8312" s="2" t="s">
        <v>55438</v>
      </c>
      <c r="G8312" s="2" t="s">
        <v>750</v>
      </c>
      <c r="H8312" s="2" t="s">
        <v>55439</v>
      </c>
      <c r="I8312" s="2" t="s">
        <v>55440</v>
      </c>
      <c r="J8312" s="3" t="s">
        <v>55441</v>
      </c>
      <c r="K8312" s="4">
        <v>44054</v>
      </c>
      <c r="L8312" s="3" t="s">
        <v>55442</v>
      </c>
    </row>
    <row r="8313" spans="1:12" x14ac:dyDescent="0.2">
      <c r="A8313" s="1">
        <v>8312</v>
      </c>
      <c r="B8313" s="2" t="s">
        <v>55443</v>
      </c>
      <c r="C8313" s="2" t="s">
        <v>4072</v>
      </c>
      <c r="D8313" s="2" t="s">
        <v>10160</v>
      </c>
      <c r="E8313" s="2" t="s">
        <v>55444</v>
      </c>
      <c r="F8313" s="2" t="s">
        <v>55445</v>
      </c>
      <c r="G8313" s="2" t="s">
        <v>4698</v>
      </c>
      <c r="H8313" s="2" t="s">
        <v>55446</v>
      </c>
      <c r="I8313" s="2" t="s">
        <v>55447</v>
      </c>
      <c r="J8313" s="3" t="s">
        <v>55448</v>
      </c>
      <c r="K8313" s="4">
        <v>44268</v>
      </c>
      <c r="L8313" s="3" t="s">
        <v>5560</v>
      </c>
    </row>
    <row r="8314" spans="1:12" x14ac:dyDescent="0.2">
      <c r="A8314" s="1">
        <v>8313</v>
      </c>
      <c r="B8314" s="2" t="s">
        <v>55449</v>
      </c>
      <c r="C8314" s="2" t="s">
        <v>2349</v>
      </c>
      <c r="D8314" s="2" t="s">
        <v>6380</v>
      </c>
      <c r="E8314" s="2" t="s">
        <v>55450</v>
      </c>
      <c r="F8314" s="2" t="s">
        <v>55451</v>
      </c>
      <c r="G8314" s="2" t="s">
        <v>4267</v>
      </c>
      <c r="H8314" s="2" t="s">
        <v>55452</v>
      </c>
      <c r="I8314" s="2" t="s">
        <v>55453</v>
      </c>
      <c r="J8314" s="3" t="s">
        <v>55454</v>
      </c>
      <c r="K8314" s="4">
        <v>44342</v>
      </c>
      <c r="L8314" s="3" t="s">
        <v>55455</v>
      </c>
    </row>
    <row r="8315" spans="1:12" x14ac:dyDescent="0.2">
      <c r="A8315" s="1">
        <v>8314</v>
      </c>
      <c r="B8315" s="2" t="s">
        <v>55456</v>
      </c>
      <c r="C8315" s="2" t="s">
        <v>1288</v>
      </c>
      <c r="D8315" s="2" t="s">
        <v>8176</v>
      </c>
      <c r="E8315" s="2" t="s">
        <v>55457</v>
      </c>
      <c r="F8315" s="2" t="s">
        <v>27054</v>
      </c>
      <c r="G8315" s="2" t="s">
        <v>966</v>
      </c>
      <c r="H8315" s="2">
        <f>1-931-97-3543</f>
        <v>-4570</v>
      </c>
      <c r="I8315" s="2" t="s">
        <v>55458</v>
      </c>
      <c r="J8315" s="3" t="s">
        <v>55459</v>
      </c>
      <c r="K8315" s="4">
        <v>44604</v>
      </c>
      <c r="L8315" s="3" t="s">
        <v>55460</v>
      </c>
    </row>
    <row r="8316" spans="1:12" x14ac:dyDescent="0.2">
      <c r="A8316" s="1">
        <v>8315</v>
      </c>
      <c r="B8316" s="2" t="s">
        <v>55461</v>
      </c>
      <c r="C8316" s="2" t="s">
        <v>2667</v>
      </c>
      <c r="D8316" s="2" t="s">
        <v>10273</v>
      </c>
      <c r="E8316" s="2" t="s">
        <v>55462</v>
      </c>
      <c r="F8316" s="2" t="s">
        <v>55463</v>
      </c>
      <c r="G8316" s="2" t="s">
        <v>760</v>
      </c>
      <c r="H8316" s="2" t="s">
        <v>55464</v>
      </c>
      <c r="I8316" s="2" t="s">
        <v>55465</v>
      </c>
      <c r="J8316" s="3" t="s">
        <v>55466</v>
      </c>
      <c r="K8316" s="4">
        <v>43875</v>
      </c>
      <c r="L8316" s="3" t="s">
        <v>55467</v>
      </c>
    </row>
    <row r="8317" spans="1:12" x14ac:dyDescent="0.2">
      <c r="A8317" s="1">
        <v>8316</v>
      </c>
      <c r="B8317" s="2" t="s">
        <v>55468</v>
      </c>
      <c r="C8317" s="2" t="s">
        <v>595</v>
      </c>
      <c r="D8317" s="2" t="s">
        <v>1624</v>
      </c>
      <c r="E8317" s="2" t="s">
        <v>55469</v>
      </c>
      <c r="F8317" s="2" t="s">
        <v>55470</v>
      </c>
      <c r="G8317" s="2" t="s">
        <v>301</v>
      </c>
      <c r="H8317" s="2" t="s">
        <v>55471</v>
      </c>
      <c r="I8317" s="2" t="s">
        <v>55472</v>
      </c>
      <c r="J8317" s="3" t="s">
        <v>55473</v>
      </c>
      <c r="K8317" s="4">
        <v>44272</v>
      </c>
      <c r="L8317" s="3" t="s">
        <v>55474</v>
      </c>
    </row>
    <row r="8318" spans="1:12" x14ac:dyDescent="0.2">
      <c r="A8318" s="1">
        <v>8317</v>
      </c>
      <c r="B8318" s="2" t="s">
        <v>55475</v>
      </c>
      <c r="C8318" s="2" t="s">
        <v>10594</v>
      </c>
      <c r="D8318" s="2" t="s">
        <v>1922</v>
      </c>
      <c r="E8318" s="2" t="s">
        <v>55476</v>
      </c>
      <c r="F8318" s="2" t="s">
        <v>55477</v>
      </c>
      <c r="G8318" s="2" t="s">
        <v>4698</v>
      </c>
      <c r="H8318" s="2" t="s">
        <v>55478</v>
      </c>
      <c r="I8318" s="2" t="s">
        <v>55479</v>
      </c>
      <c r="J8318" s="3" t="s">
        <v>55480</v>
      </c>
      <c r="K8318" s="4">
        <v>44131</v>
      </c>
      <c r="L8318" s="3" t="s">
        <v>55481</v>
      </c>
    </row>
    <row r="8319" spans="1:12" x14ac:dyDescent="0.2">
      <c r="A8319" s="1">
        <v>8318</v>
      </c>
      <c r="B8319" s="2" t="s">
        <v>55482</v>
      </c>
      <c r="C8319" s="2" t="s">
        <v>2814</v>
      </c>
      <c r="D8319" s="2" t="s">
        <v>2677</v>
      </c>
      <c r="E8319" s="2" t="s">
        <v>55483</v>
      </c>
      <c r="F8319" s="2" t="s">
        <v>55484</v>
      </c>
      <c r="G8319" s="2" t="s">
        <v>181</v>
      </c>
      <c r="H8319" s="2" t="s">
        <v>55485</v>
      </c>
      <c r="I8319" s="2" t="s">
        <v>55486</v>
      </c>
      <c r="J8319" s="3" t="s">
        <v>55487</v>
      </c>
      <c r="K8319" s="4">
        <v>44007</v>
      </c>
      <c r="L8319" s="3" t="s">
        <v>55488</v>
      </c>
    </row>
    <row r="8320" spans="1:12" x14ac:dyDescent="0.2">
      <c r="A8320" s="1">
        <v>8319</v>
      </c>
      <c r="B8320" s="5" t="s">
        <v>55489</v>
      </c>
      <c r="C8320" s="2" t="s">
        <v>2977</v>
      </c>
      <c r="D8320" s="2" t="s">
        <v>18666</v>
      </c>
      <c r="E8320" s="2" t="s">
        <v>55490</v>
      </c>
      <c r="F8320" s="2" t="s">
        <v>55491</v>
      </c>
      <c r="G8320" s="2" t="s">
        <v>520</v>
      </c>
      <c r="H8320" s="2" t="s">
        <v>55492</v>
      </c>
      <c r="I8320" s="2" t="s">
        <v>55493</v>
      </c>
      <c r="J8320" s="3" t="s">
        <v>55494</v>
      </c>
      <c r="K8320" s="4">
        <v>44284</v>
      </c>
      <c r="L8320" s="3" t="s">
        <v>55495</v>
      </c>
    </row>
    <row r="8321" spans="1:12" x14ac:dyDescent="0.2">
      <c r="A8321" s="1">
        <v>8320</v>
      </c>
      <c r="B8321" s="2" t="s">
        <v>55496</v>
      </c>
      <c r="C8321" s="2" t="s">
        <v>8512</v>
      </c>
      <c r="D8321" s="2" t="s">
        <v>4200</v>
      </c>
      <c r="E8321" s="2" t="s">
        <v>55497</v>
      </c>
      <c r="F8321" s="2" t="s">
        <v>55498</v>
      </c>
      <c r="G8321" s="2" t="s">
        <v>652</v>
      </c>
      <c r="H8321" s="2">
        <v>8241625087</v>
      </c>
      <c r="I8321" s="2">
        <f>1-582-334-2552</f>
        <v>-3467</v>
      </c>
      <c r="J8321" s="3" t="s">
        <v>55499</v>
      </c>
      <c r="K8321" s="4">
        <v>44695</v>
      </c>
      <c r="L8321" s="3" t="s">
        <v>55500</v>
      </c>
    </row>
    <row r="8322" spans="1:12" x14ac:dyDescent="0.2">
      <c r="A8322" s="1">
        <v>8321</v>
      </c>
      <c r="B8322" s="2" t="s">
        <v>55501</v>
      </c>
      <c r="C8322" s="2" t="s">
        <v>5152</v>
      </c>
      <c r="D8322" s="2" t="s">
        <v>993</v>
      </c>
      <c r="E8322" s="2" t="s">
        <v>55502</v>
      </c>
      <c r="F8322" s="2" t="s">
        <v>55503</v>
      </c>
      <c r="G8322" s="2" t="s">
        <v>3623</v>
      </c>
      <c r="H8322" s="2" t="s">
        <v>55504</v>
      </c>
      <c r="I8322" s="2" t="s">
        <v>55505</v>
      </c>
      <c r="J8322" s="3" t="s">
        <v>55506</v>
      </c>
      <c r="K8322" s="4">
        <v>44437</v>
      </c>
      <c r="L8322" s="3" t="s">
        <v>55507</v>
      </c>
    </row>
    <row r="8323" spans="1:12" x14ac:dyDescent="0.2">
      <c r="A8323" s="1">
        <v>8322</v>
      </c>
      <c r="B8323" s="2" t="s">
        <v>55508</v>
      </c>
      <c r="C8323" s="2" t="s">
        <v>263</v>
      </c>
      <c r="D8323" s="2" t="s">
        <v>425</v>
      </c>
      <c r="E8323" s="2" t="s">
        <v>55509</v>
      </c>
      <c r="F8323" s="2" t="s">
        <v>55510</v>
      </c>
      <c r="G8323" s="2" t="s">
        <v>3623</v>
      </c>
      <c r="H8323" s="2" t="s">
        <v>55511</v>
      </c>
      <c r="I8323" s="2" t="s">
        <v>55512</v>
      </c>
      <c r="J8323" s="3" t="s">
        <v>55513</v>
      </c>
      <c r="K8323" s="4">
        <v>44673</v>
      </c>
      <c r="L8323" s="3" t="s">
        <v>55514</v>
      </c>
    </row>
    <row r="8324" spans="1:12" x14ac:dyDescent="0.2">
      <c r="A8324" s="1">
        <v>8323</v>
      </c>
      <c r="B8324" s="2" t="s">
        <v>55515</v>
      </c>
      <c r="C8324" s="2" t="s">
        <v>13561</v>
      </c>
      <c r="D8324" s="2" t="s">
        <v>11850</v>
      </c>
      <c r="E8324" s="2" t="s">
        <v>55516</v>
      </c>
      <c r="F8324" s="2" t="s">
        <v>55517</v>
      </c>
      <c r="G8324" s="2" t="s">
        <v>920</v>
      </c>
      <c r="H8324" s="2" t="s">
        <v>55518</v>
      </c>
      <c r="I8324" s="2" t="s">
        <v>55519</v>
      </c>
      <c r="J8324" s="3" t="s">
        <v>55520</v>
      </c>
      <c r="K8324" s="4">
        <v>44621</v>
      </c>
      <c r="L8324" s="3" t="s">
        <v>55521</v>
      </c>
    </row>
    <row r="8325" spans="1:12" x14ac:dyDescent="0.2">
      <c r="A8325" s="1">
        <v>8324</v>
      </c>
      <c r="B8325" s="2" t="s">
        <v>55522</v>
      </c>
      <c r="C8325" s="2" t="s">
        <v>1922</v>
      </c>
      <c r="D8325" s="2" t="s">
        <v>10060</v>
      </c>
      <c r="E8325" s="2" t="s">
        <v>55523</v>
      </c>
      <c r="F8325" s="2" t="s">
        <v>20392</v>
      </c>
      <c r="G8325" s="2" t="s">
        <v>5041</v>
      </c>
      <c r="H8325" s="2" t="s">
        <v>55524</v>
      </c>
      <c r="I8325" s="2" t="s">
        <v>55525</v>
      </c>
      <c r="J8325" s="3" t="s">
        <v>55526</v>
      </c>
      <c r="K8325" s="4">
        <v>44241</v>
      </c>
      <c r="L8325" s="3" t="s">
        <v>55527</v>
      </c>
    </row>
    <row r="8326" spans="1:12" x14ac:dyDescent="0.2">
      <c r="A8326" s="1">
        <v>8325</v>
      </c>
      <c r="B8326" s="2" t="s">
        <v>55528</v>
      </c>
      <c r="C8326" s="2" t="s">
        <v>9089</v>
      </c>
      <c r="D8326" s="2" t="s">
        <v>1065</v>
      </c>
      <c r="E8326" s="2" t="s">
        <v>55529</v>
      </c>
      <c r="F8326" s="2" t="s">
        <v>55530</v>
      </c>
      <c r="G8326" s="2" t="s">
        <v>714</v>
      </c>
      <c r="H8326" s="2" t="s">
        <v>55531</v>
      </c>
      <c r="I8326" s="2" t="s">
        <v>55532</v>
      </c>
      <c r="J8326" s="3" t="s">
        <v>55533</v>
      </c>
      <c r="K8326" s="4">
        <v>44347</v>
      </c>
      <c r="L8326" s="3" t="s">
        <v>55534</v>
      </c>
    </row>
    <row r="8327" spans="1:12" x14ac:dyDescent="0.2">
      <c r="A8327" s="1">
        <v>8326</v>
      </c>
      <c r="B8327" s="2" t="s">
        <v>55535</v>
      </c>
      <c r="C8327" s="2" t="s">
        <v>17336</v>
      </c>
      <c r="D8327" s="2" t="s">
        <v>15278</v>
      </c>
      <c r="E8327" s="2" t="s">
        <v>55536</v>
      </c>
      <c r="F8327" s="2" t="s">
        <v>55537</v>
      </c>
      <c r="G8327" s="2" t="s">
        <v>7850</v>
      </c>
      <c r="H8327" s="2" t="s">
        <v>55538</v>
      </c>
      <c r="I8327" s="2" t="s">
        <v>55539</v>
      </c>
      <c r="J8327" s="3" t="s">
        <v>55540</v>
      </c>
      <c r="K8327" s="4">
        <v>43932</v>
      </c>
      <c r="L8327" s="3" t="s">
        <v>55541</v>
      </c>
    </row>
    <row r="8328" spans="1:12" x14ac:dyDescent="0.2">
      <c r="A8328" s="1">
        <v>8327</v>
      </c>
      <c r="B8328" s="2" t="s">
        <v>55542</v>
      </c>
      <c r="C8328" s="2" t="s">
        <v>9034</v>
      </c>
      <c r="D8328" s="2" t="s">
        <v>15249</v>
      </c>
      <c r="E8328" s="2" t="s">
        <v>55543</v>
      </c>
      <c r="F8328" s="2" t="s">
        <v>55544</v>
      </c>
      <c r="G8328" s="2" t="s">
        <v>652</v>
      </c>
      <c r="H8328" s="2" t="s">
        <v>55545</v>
      </c>
      <c r="I8328" s="2">
        <f>1-885-479-8734</f>
        <v>-10097</v>
      </c>
      <c r="J8328" s="3" t="s">
        <v>55546</v>
      </c>
      <c r="K8328" s="4">
        <v>43924</v>
      </c>
      <c r="L8328" s="3" t="s">
        <v>55547</v>
      </c>
    </row>
    <row r="8329" spans="1:12" x14ac:dyDescent="0.2">
      <c r="A8329" s="1">
        <v>8328</v>
      </c>
      <c r="B8329" s="2" t="s">
        <v>55548</v>
      </c>
      <c r="C8329" s="2" t="s">
        <v>1744</v>
      </c>
      <c r="D8329" s="2" t="s">
        <v>5038</v>
      </c>
      <c r="E8329" s="2" t="s">
        <v>55549</v>
      </c>
      <c r="F8329" s="2" t="s">
        <v>55550</v>
      </c>
      <c r="G8329" s="2" t="s">
        <v>750</v>
      </c>
      <c r="H8329" s="2" t="s">
        <v>55551</v>
      </c>
      <c r="I8329" s="2" t="s">
        <v>55552</v>
      </c>
      <c r="J8329" s="3" t="s">
        <v>55553</v>
      </c>
      <c r="K8329" s="4">
        <v>44143</v>
      </c>
      <c r="L8329" s="3" t="s">
        <v>55554</v>
      </c>
    </row>
    <row r="8330" spans="1:12" x14ac:dyDescent="0.2">
      <c r="A8330" s="1">
        <v>8329</v>
      </c>
      <c r="B8330" s="2" t="s">
        <v>55555</v>
      </c>
      <c r="C8330" s="2" t="s">
        <v>9033</v>
      </c>
      <c r="D8330" s="2" t="s">
        <v>10706</v>
      </c>
      <c r="E8330" s="2" t="s">
        <v>55556</v>
      </c>
      <c r="F8330" s="2" t="s">
        <v>55557</v>
      </c>
      <c r="G8330" s="2" t="s">
        <v>714</v>
      </c>
      <c r="H8330" s="2">
        <v>6207393927</v>
      </c>
      <c r="I8330" s="2" t="s">
        <v>55558</v>
      </c>
      <c r="J8330" s="3" t="s">
        <v>55559</v>
      </c>
      <c r="K8330" s="4">
        <v>44493</v>
      </c>
      <c r="L8330" s="3" t="s">
        <v>54212</v>
      </c>
    </row>
    <row r="8331" spans="1:12" x14ac:dyDescent="0.2">
      <c r="A8331" s="1">
        <v>8330</v>
      </c>
      <c r="B8331" s="2" t="s">
        <v>55560</v>
      </c>
      <c r="C8331" s="2" t="s">
        <v>1652</v>
      </c>
      <c r="D8331" s="2" t="s">
        <v>2467</v>
      </c>
      <c r="E8331" s="2" t="s">
        <v>55561</v>
      </c>
      <c r="F8331" s="2" t="s">
        <v>55562</v>
      </c>
      <c r="G8331" s="2" t="s">
        <v>986</v>
      </c>
      <c r="H8331" s="2" t="s">
        <v>55563</v>
      </c>
      <c r="I8331" s="2" t="s">
        <v>55564</v>
      </c>
      <c r="J8331" s="3" t="s">
        <v>55565</v>
      </c>
      <c r="K8331" s="4">
        <v>44468</v>
      </c>
      <c r="L8331" s="3" t="s">
        <v>55566</v>
      </c>
    </row>
    <row r="8332" spans="1:12" x14ac:dyDescent="0.2">
      <c r="A8332" s="1">
        <v>8331</v>
      </c>
      <c r="B8332" s="2" t="s">
        <v>55567</v>
      </c>
      <c r="C8332" s="2" t="s">
        <v>21158</v>
      </c>
      <c r="D8332" s="2" t="s">
        <v>1606</v>
      </c>
      <c r="E8332" s="2" t="s">
        <v>5792</v>
      </c>
      <c r="F8332" s="2" t="s">
        <v>55568</v>
      </c>
      <c r="G8332" s="2" t="s">
        <v>1837</v>
      </c>
      <c r="H8332" s="2" t="s">
        <v>55569</v>
      </c>
      <c r="I8332" s="2" t="s">
        <v>55570</v>
      </c>
      <c r="J8332" s="3" t="s">
        <v>55571</v>
      </c>
      <c r="K8332" s="4">
        <v>44199</v>
      </c>
      <c r="L8332" s="3" t="s">
        <v>55572</v>
      </c>
    </row>
    <row r="8333" spans="1:12" x14ac:dyDescent="0.2">
      <c r="A8333" s="1">
        <v>8332</v>
      </c>
      <c r="B8333" s="2" t="s">
        <v>55573</v>
      </c>
      <c r="C8333" s="2" t="s">
        <v>113</v>
      </c>
      <c r="D8333" s="2" t="s">
        <v>39464</v>
      </c>
      <c r="E8333" s="2" t="s">
        <v>6549</v>
      </c>
      <c r="F8333" s="2" t="s">
        <v>55574</v>
      </c>
      <c r="G8333" s="2" t="s">
        <v>957</v>
      </c>
      <c r="H8333" s="2" t="s">
        <v>55575</v>
      </c>
      <c r="I8333" s="2" t="s">
        <v>55576</v>
      </c>
      <c r="J8333" s="3" t="s">
        <v>55577</v>
      </c>
      <c r="K8333" s="4">
        <v>44375</v>
      </c>
      <c r="L8333" s="3" t="s">
        <v>55578</v>
      </c>
    </row>
    <row r="8334" spans="1:12" x14ac:dyDescent="0.2">
      <c r="A8334" s="1">
        <v>8333</v>
      </c>
      <c r="B8334" s="2" t="s">
        <v>55579</v>
      </c>
      <c r="C8334" s="2" t="s">
        <v>40</v>
      </c>
      <c r="D8334" s="2" t="s">
        <v>9434</v>
      </c>
      <c r="E8334" s="2" t="s">
        <v>55580</v>
      </c>
      <c r="F8334" s="2" t="s">
        <v>55581</v>
      </c>
      <c r="G8334" s="2" t="s">
        <v>247</v>
      </c>
      <c r="H8334" s="2" t="s">
        <v>55582</v>
      </c>
      <c r="I8334" s="2" t="s">
        <v>55583</v>
      </c>
      <c r="J8334" s="3" t="s">
        <v>55584</v>
      </c>
      <c r="K8334" s="4">
        <v>44556</v>
      </c>
      <c r="L8334" s="3" t="s">
        <v>55585</v>
      </c>
    </row>
    <row r="8335" spans="1:12" x14ac:dyDescent="0.2">
      <c r="A8335" s="1">
        <v>8334</v>
      </c>
      <c r="B8335" s="2" t="s">
        <v>55586</v>
      </c>
      <c r="C8335" s="2" t="s">
        <v>1752</v>
      </c>
      <c r="D8335" s="2" t="s">
        <v>614</v>
      </c>
      <c r="E8335" s="2" t="s">
        <v>55587</v>
      </c>
      <c r="F8335" s="2" t="s">
        <v>55588</v>
      </c>
      <c r="G8335" s="2" t="s">
        <v>143</v>
      </c>
      <c r="H8335" s="2" t="s">
        <v>55589</v>
      </c>
      <c r="I8335" s="2">
        <v>1071131356</v>
      </c>
      <c r="J8335" s="3" t="s">
        <v>55590</v>
      </c>
      <c r="K8335" s="4">
        <v>44260</v>
      </c>
      <c r="L8335" s="3" t="s">
        <v>55591</v>
      </c>
    </row>
    <row r="8336" spans="1:12" x14ac:dyDescent="0.2">
      <c r="A8336" s="1">
        <v>8335</v>
      </c>
      <c r="B8336" s="2" t="s">
        <v>55592</v>
      </c>
      <c r="C8336" s="2" t="s">
        <v>2493</v>
      </c>
      <c r="D8336" s="2" t="s">
        <v>7444</v>
      </c>
      <c r="E8336" s="2" t="s">
        <v>55593</v>
      </c>
      <c r="F8336" s="2" t="s">
        <v>55594</v>
      </c>
      <c r="G8336" s="2" t="s">
        <v>796</v>
      </c>
      <c r="H8336" s="2" t="s">
        <v>55595</v>
      </c>
      <c r="I8336" s="2" t="s">
        <v>55596</v>
      </c>
      <c r="J8336" s="3" t="s">
        <v>55597</v>
      </c>
      <c r="K8336" s="4">
        <v>44257</v>
      </c>
      <c r="L8336" s="3" t="s">
        <v>55598</v>
      </c>
    </row>
    <row r="8337" spans="1:12" x14ac:dyDescent="0.2">
      <c r="A8337" s="1">
        <v>8336</v>
      </c>
      <c r="B8337" s="2" t="s">
        <v>55599</v>
      </c>
      <c r="C8337" s="2" t="s">
        <v>4680</v>
      </c>
      <c r="D8337" s="2" t="s">
        <v>13786</v>
      </c>
      <c r="E8337" s="2" t="s">
        <v>55600</v>
      </c>
      <c r="F8337" s="2" t="s">
        <v>55601</v>
      </c>
      <c r="G8337" s="2" t="s">
        <v>17591</v>
      </c>
      <c r="H8337" s="2" t="s">
        <v>55602</v>
      </c>
      <c r="I8337" s="2" t="s">
        <v>55603</v>
      </c>
      <c r="J8337" s="3" t="s">
        <v>55604</v>
      </c>
      <c r="K8337" s="4">
        <v>44394</v>
      </c>
      <c r="L8337" s="3" t="s">
        <v>8527</v>
      </c>
    </row>
    <row r="8338" spans="1:12" x14ac:dyDescent="0.2">
      <c r="A8338" s="1">
        <v>8337</v>
      </c>
      <c r="B8338" s="2" t="s">
        <v>55605</v>
      </c>
      <c r="C8338" s="2" t="s">
        <v>4241</v>
      </c>
      <c r="D8338" s="2" t="s">
        <v>11646</v>
      </c>
      <c r="E8338" s="2" t="s">
        <v>55606</v>
      </c>
      <c r="F8338" s="2" t="s">
        <v>55607</v>
      </c>
      <c r="G8338" s="2" t="s">
        <v>2127</v>
      </c>
      <c r="H8338" s="2" t="s">
        <v>55608</v>
      </c>
      <c r="I8338" s="2" t="s">
        <v>55609</v>
      </c>
      <c r="J8338" s="3" t="s">
        <v>55610</v>
      </c>
      <c r="K8338" s="4">
        <v>44305</v>
      </c>
      <c r="L8338" s="3" t="s">
        <v>55611</v>
      </c>
    </row>
    <row r="8339" spans="1:12" x14ac:dyDescent="0.2">
      <c r="A8339" s="1">
        <v>8338</v>
      </c>
      <c r="B8339" s="2" t="s">
        <v>55612</v>
      </c>
      <c r="C8339" s="2" t="s">
        <v>2341</v>
      </c>
      <c r="D8339" s="2" t="s">
        <v>9041</v>
      </c>
      <c r="E8339" s="2" t="s">
        <v>55613</v>
      </c>
      <c r="F8339" s="2" t="s">
        <v>55614</v>
      </c>
      <c r="G8339" s="2" t="s">
        <v>938</v>
      </c>
      <c r="H8339" s="2">
        <v>334412243</v>
      </c>
      <c r="I8339" s="2" t="s">
        <v>55615</v>
      </c>
      <c r="J8339" s="3" t="s">
        <v>55616</v>
      </c>
      <c r="K8339" s="4">
        <v>43989</v>
      </c>
      <c r="L8339" s="3" t="s">
        <v>2749</v>
      </c>
    </row>
    <row r="8340" spans="1:12" x14ac:dyDescent="0.2">
      <c r="A8340" s="1">
        <v>8339</v>
      </c>
      <c r="B8340" s="2" t="s">
        <v>55617</v>
      </c>
      <c r="C8340" s="2" t="s">
        <v>3994</v>
      </c>
      <c r="D8340" s="2" t="s">
        <v>2960</v>
      </c>
      <c r="E8340" s="2" t="s">
        <v>55618</v>
      </c>
      <c r="F8340" s="2" t="s">
        <v>55619</v>
      </c>
      <c r="G8340" s="2" t="s">
        <v>64</v>
      </c>
      <c r="H8340" s="2" t="s">
        <v>55620</v>
      </c>
      <c r="I8340" s="2" t="s">
        <v>55621</v>
      </c>
      <c r="J8340" s="3" t="s">
        <v>55622</v>
      </c>
      <c r="K8340" s="4">
        <v>43916</v>
      </c>
      <c r="L8340" s="3" t="s">
        <v>55623</v>
      </c>
    </row>
    <row r="8341" spans="1:12" x14ac:dyDescent="0.2">
      <c r="A8341" s="1">
        <v>8340</v>
      </c>
      <c r="B8341" s="2" t="s">
        <v>55624</v>
      </c>
      <c r="C8341" s="2" t="s">
        <v>4482</v>
      </c>
      <c r="D8341" s="2" t="s">
        <v>2314</v>
      </c>
      <c r="E8341" s="2" t="s">
        <v>55625</v>
      </c>
      <c r="F8341" s="2" t="s">
        <v>10869</v>
      </c>
      <c r="G8341" s="2" t="s">
        <v>560</v>
      </c>
      <c r="H8341" s="2" t="s">
        <v>55626</v>
      </c>
      <c r="I8341" s="2" t="s">
        <v>55627</v>
      </c>
      <c r="J8341" s="3" t="s">
        <v>55628</v>
      </c>
      <c r="K8341" s="4">
        <v>44386</v>
      </c>
      <c r="L8341" s="3" t="s">
        <v>55629</v>
      </c>
    </row>
    <row r="8342" spans="1:12" x14ac:dyDescent="0.2">
      <c r="A8342" s="1">
        <v>8341</v>
      </c>
      <c r="B8342" s="2" t="s">
        <v>55630</v>
      </c>
      <c r="C8342" s="2" t="s">
        <v>94</v>
      </c>
      <c r="D8342" s="2" t="s">
        <v>2996</v>
      </c>
      <c r="E8342" s="2" t="s">
        <v>44787</v>
      </c>
      <c r="F8342" s="2" t="s">
        <v>55631</v>
      </c>
      <c r="G8342" s="2" t="s">
        <v>1222</v>
      </c>
      <c r="H8342" s="2" t="s">
        <v>55632</v>
      </c>
      <c r="I8342" s="2" t="s">
        <v>55633</v>
      </c>
      <c r="J8342" s="3" t="s">
        <v>55634</v>
      </c>
      <c r="K8342" s="4">
        <v>43969</v>
      </c>
      <c r="L8342" s="3" t="s">
        <v>55635</v>
      </c>
    </row>
    <row r="8343" spans="1:12" x14ac:dyDescent="0.2">
      <c r="A8343" s="1">
        <v>8342</v>
      </c>
      <c r="B8343" s="2" t="s">
        <v>55636</v>
      </c>
      <c r="C8343" s="2" t="s">
        <v>3245</v>
      </c>
      <c r="D8343" s="2" t="s">
        <v>11407</v>
      </c>
      <c r="E8343" s="2" t="s">
        <v>55637</v>
      </c>
      <c r="F8343" s="2" t="s">
        <v>55638</v>
      </c>
      <c r="G8343" s="2" t="s">
        <v>760</v>
      </c>
      <c r="H8343" s="2" t="s">
        <v>55639</v>
      </c>
      <c r="I8343" s="2" t="s">
        <v>55640</v>
      </c>
      <c r="J8343" s="3" t="s">
        <v>55641</v>
      </c>
      <c r="K8343" s="4">
        <v>44132</v>
      </c>
      <c r="L8343" s="3" t="s">
        <v>11885</v>
      </c>
    </row>
    <row r="8344" spans="1:12" x14ac:dyDescent="0.2">
      <c r="A8344" s="1">
        <v>8343</v>
      </c>
      <c r="B8344" s="2" t="s">
        <v>55642</v>
      </c>
      <c r="C8344" s="2" t="s">
        <v>11265</v>
      </c>
      <c r="D8344" s="2" t="s">
        <v>37105</v>
      </c>
      <c r="E8344" s="2" t="s">
        <v>55643</v>
      </c>
      <c r="F8344" s="2" t="s">
        <v>55644</v>
      </c>
      <c r="G8344" s="2" t="s">
        <v>1674</v>
      </c>
      <c r="H8344" s="2" t="s">
        <v>55645</v>
      </c>
      <c r="I8344" s="2" t="s">
        <v>55646</v>
      </c>
      <c r="J8344" s="3" t="s">
        <v>55647</v>
      </c>
      <c r="K8344" s="4">
        <v>43982</v>
      </c>
      <c r="L8344" s="3" t="s">
        <v>55648</v>
      </c>
    </row>
    <row r="8345" spans="1:12" x14ac:dyDescent="0.2">
      <c r="A8345" s="1">
        <v>8344</v>
      </c>
      <c r="B8345" s="2" t="s">
        <v>55649</v>
      </c>
      <c r="C8345" s="2" t="s">
        <v>11089</v>
      </c>
      <c r="D8345" s="2" t="s">
        <v>5972</v>
      </c>
      <c r="E8345" s="2" t="s">
        <v>55650</v>
      </c>
      <c r="F8345" s="2" t="s">
        <v>55651</v>
      </c>
      <c r="G8345" s="2" t="s">
        <v>520</v>
      </c>
      <c r="H8345" s="2">
        <v>4726896291</v>
      </c>
      <c r="I8345" s="2" t="s">
        <v>55652</v>
      </c>
      <c r="J8345" s="3" t="s">
        <v>55653</v>
      </c>
      <c r="K8345" s="4">
        <v>44165</v>
      </c>
      <c r="L8345" s="3" t="s">
        <v>55654</v>
      </c>
    </row>
    <row r="8346" spans="1:12" x14ac:dyDescent="0.2">
      <c r="A8346" s="1">
        <v>8345</v>
      </c>
      <c r="B8346" s="2" t="s">
        <v>55655</v>
      </c>
      <c r="C8346" s="2" t="s">
        <v>2313</v>
      </c>
      <c r="D8346" s="2" t="s">
        <v>1789</v>
      </c>
      <c r="E8346" s="2" t="s">
        <v>55656</v>
      </c>
      <c r="F8346" s="2" t="s">
        <v>55657</v>
      </c>
      <c r="G8346" s="2" t="s">
        <v>1544</v>
      </c>
      <c r="H8346" s="2" t="s">
        <v>55658</v>
      </c>
      <c r="I8346" s="2" t="s">
        <v>55659</v>
      </c>
      <c r="J8346" s="3" t="s">
        <v>55660</v>
      </c>
      <c r="K8346" s="4">
        <v>43926</v>
      </c>
      <c r="L8346" s="3" t="s">
        <v>55661</v>
      </c>
    </row>
    <row r="8347" spans="1:12" x14ac:dyDescent="0.2">
      <c r="A8347" s="1">
        <v>8346</v>
      </c>
      <c r="B8347" s="2" t="s">
        <v>55662</v>
      </c>
      <c r="C8347" s="2" t="s">
        <v>443</v>
      </c>
      <c r="D8347" s="2" t="s">
        <v>11715</v>
      </c>
      <c r="E8347" s="2" t="s">
        <v>55663</v>
      </c>
      <c r="F8347" s="2" t="s">
        <v>55664</v>
      </c>
      <c r="G8347" s="2" t="s">
        <v>1765</v>
      </c>
      <c r="H8347" s="2" t="s">
        <v>55665</v>
      </c>
      <c r="I8347" s="2">
        <v>2727013606</v>
      </c>
      <c r="J8347" s="3" t="s">
        <v>55666</v>
      </c>
      <c r="K8347" s="4">
        <v>44102</v>
      </c>
      <c r="L8347" s="3" t="s">
        <v>55667</v>
      </c>
    </row>
    <row r="8348" spans="1:12" x14ac:dyDescent="0.2">
      <c r="A8348" s="1">
        <v>8347</v>
      </c>
      <c r="B8348" s="2" t="s">
        <v>55668</v>
      </c>
      <c r="C8348" s="2" t="s">
        <v>5084</v>
      </c>
      <c r="D8348" s="2" t="s">
        <v>8979</v>
      </c>
      <c r="E8348" s="2" t="s">
        <v>55669</v>
      </c>
      <c r="F8348" s="2" t="s">
        <v>46599</v>
      </c>
      <c r="G8348" s="2" t="s">
        <v>835</v>
      </c>
      <c r="H8348" s="2" t="s">
        <v>55670</v>
      </c>
      <c r="I8348" s="2" t="s">
        <v>55671</v>
      </c>
      <c r="J8348" s="3" t="s">
        <v>55672</v>
      </c>
      <c r="K8348" s="4">
        <v>44564</v>
      </c>
      <c r="L8348" s="3" t="s">
        <v>55673</v>
      </c>
    </row>
    <row r="8349" spans="1:12" x14ac:dyDescent="0.2">
      <c r="A8349" s="1">
        <v>8348</v>
      </c>
      <c r="B8349" s="2" t="s">
        <v>55674</v>
      </c>
      <c r="C8349" s="2" t="s">
        <v>16163</v>
      </c>
      <c r="D8349" s="2" t="s">
        <v>926</v>
      </c>
      <c r="E8349" s="2" t="s">
        <v>55675</v>
      </c>
      <c r="F8349" s="2" t="s">
        <v>55676</v>
      </c>
      <c r="G8349" s="2" t="s">
        <v>2884</v>
      </c>
      <c r="H8349" s="2" t="s">
        <v>55677</v>
      </c>
      <c r="I8349" s="2" t="s">
        <v>55678</v>
      </c>
      <c r="J8349" s="3" t="s">
        <v>55679</v>
      </c>
      <c r="K8349" s="4">
        <v>44151</v>
      </c>
      <c r="L8349" s="3" t="s">
        <v>55680</v>
      </c>
    </row>
    <row r="8350" spans="1:12" x14ac:dyDescent="0.2">
      <c r="A8350" s="1">
        <v>8349</v>
      </c>
      <c r="B8350" s="2" t="s">
        <v>55681</v>
      </c>
      <c r="C8350" s="2" t="s">
        <v>1245</v>
      </c>
      <c r="D8350" s="2" t="s">
        <v>14700</v>
      </c>
      <c r="E8350" s="2" t="s">
        <v>55682</v>
      </c>
      <c r="F8350" s="2" t="s">
        <v>55683</v>
      </c>
      <c r="G8350" s="2" t="s">
        <v>723</v>
      </c>
      <c r="H8350" s="2" t="s">
        <v>55684</v>
      </c>
      <c r="I8350" s="2" t="s">
        <v>55685</v>
      </c>
      <c r="J8350" s="3" t="s">
        <v>55686</v>
      </c>
      <c r="K8350" s="4">
        <v>44547</v>
      </c>
      <c r="L8350" s="3" t="s">
        <v>29475</v>
      </c>
    </row>
    <row r="8351" spans="1:12" x14ac:dyDescent="0.2">
      <c r="A8351" s="1">
        <v>8350</v>
      </c>
      <c r="B8351" s="2" t="s">
        <v>55687</v>
      </c>
      <c r="C8351" s="2" t="s">
        <v>2341</v>
      </c>
      <c r="D8351" s="2" t="s">
        <v>28774</v>
      </c>
      <c r="E8351" s="2" t="s">
        <v>55688</v>
      </c>
      <c r="F8351" s="2" t="s">
        <v>55689</v>
      </c>
      <c r="G8351" s="2" t="s">
        <v>5858</v>
      </c>
      <c r="H8351" s="2" t="s">
        <v>55690</v>
      </c>
      <c r="I8351" s="2">
        <v>9279259081</v>
      </c>
      <c r="J8351" s="3" t="s">
        <v>55691</v>
      </c>
      <c r="K8351" s="4">
        <v>44126</v>
      </c>
      <c r="L8351" s="3" t="s">
        <v>55692</v>
      </c>
    </row>
    <row r="8352" spans="1:12" x14ac:dyDescent="0.2">
      <c r="A8352" s="1">
        <v>8351</v>
      </c>
      <c r="B8352" s="2" t="s">
        <v>55693</v>
      </c>
      <c r="C8352" s="2" t="s">
        <v>213</v>
      </c>
      <c r="D8352" s="2" t="s">
        <v>1653</v>
      </c>
      <c r="E8352" s="2" t="s">
        <v>55694</v>
      </c>
      <c r="F8352" s="2" t="s">
        <v>55695</v>
      </c>
      <c r="G8352" s="2" t="s">
        <v>1013</v>
      </c>
      <c r="H8352" s="2" t="s">
        <v>55696</v>
      </c>
      <c r="I8352" s="2" t="s">
        <v>55697</v>
      </c>
      <c r="J8352" s="3" t="s">
        <v>55698</v>
      </c>
      <c r="K8352" s="4">
        <v>44621</v>
      </c>
      <c r="L8352" s="3" t="s">
        <v>55699</v>
      </c>
    </row>
    <row r="8353" spans="1:12" x14ac:dyDescent="0.2">
      <c r="A8353" s="1">
        <v>8352</v>
      </c>
      <c r="B8353" s="2" t="s">
        <v>55700</v>
      </c>
      <c r="C8353" s="2" t="s">
        <v>5783</v>
      </c>
      <c r="D8353" s="2" t="s">
        <v>16545</v>
      </c>
      <c r="E8353" s="2" t="s">
        <v>55701</v>
      </c>
      <c r="F8353" s="2" t="s">
        <v>55702</v>
      </c>
      <c r="G8353" s="2" t="s">
        <v>511</v>
      </c>
      <c r="H8353" s="2" t="s">
        <v>55703</v>
      </c>
      <c r="I8353" s="2" t="s">
        <v>55704</v>
      </c>
      <c r="J8353" s="3" t="s">
        <v>55705</v>
      </c>
      <c r="K8353" s="4">
        <v>44033</v>
      </c>
      <c r="L8353" s="3" t="s">
        <v>55706</v>
      </c>
    </row>
    <row r="8354" spans="1:12" x14ac:dyDescent="0.2">
      <c r="A8354" s="1">
        <v>8353</v>
      </c>
      <c r="B8354" s="2" t="s">
        <v>55707</v>
      </c>
      <c r="C8354" s="2" t="s">
        <v>9270</v>
      </c>
      <c r="D8354" s="2" t="s">
        <v>12905</v>
      </c>
      <c r="E8354" s="2" t="s">
        <v>55708</v>
      </c>
      <c r="F8354" s="2" t="s">
        <v>17040</v>
      </c>
      <c r="G8354" s="2" t="s">
        <v>2089</v>
      </c>
      <c r="H8354" s="2" t="s">
        <v>55709</v>
      </c>
      <c r="I8354" s="2" t="s">
        <v>55710</v>
      </c>
      <c r="J8354" s="3" t="s">
        <v>55711</v>
      </c>
      <c r="K8354" s="4">
        <v>44072</v>
      </c>
      <c r="L8354" s="3" t="s">
        <v>55712</v>
      </c>
    </row>
    <row r="8355" spans="1:12" x14ac:dyDescent="0.2">
      <c r="A8355" s="1">
        <v>8354</v>
      </c>
      <c r="B8355" s="2" t="s">
        <v>55713</v>
      </c>
      <c r="C8355" s="2" t="s">
        <v>113</v>
      </c>
      <c r="D8355" s="2" t="s">
        <v>8044</v>
      </c>
      <c r="E8355" s="2" t="s">
        <v>55714</v>
      </c>
      <c r="F8355" s="2" t="s">
        <v>55715</v>
      </c>
      <c r="G8355" s="2" t="s">
        <v>3151</v>
      </c>
      <c r="H8355" s="2" t="s">
        <v>55716</v>
      </c>
      <c r="I8355" s="2">
        <f>1-962-638-7180</f>
        <v>-8779</v>
      </c>
      <c r="J8355" s="3" t="s">
        <v>55717</v>
      </c>
      <c r="K8355" s="4">
        <v>44159</v>
      </c>
      <c r="L8355" s="3" t="s">
        <v>40593</v>
      </c>
    </row>
    <row r="8356" spans="1:12" x14ac:dyDescent="0.2">
      <c r="A8356" s="1">
        <v>8355</v>
      </c>
      <c r="B8356" s="2" t="s">
        <v>55718</v>
      </c>
      <c r="C8356" s="2" t="s">
        <v>5922</v>
      </c>
      <c r="D8356" s="2" t="s">
        <v>206</v>
      </c>
      <c r="E8356" s="2" t="s">
        <v>55719</v>
      </c>
      <c r="F8356" s="2" t="s">
        <v>55720</v>
      </c>
      <c r="G8356" s="2" t="s">
        <v>6200</v>
      </c>
      <c r="H8356" s="2" t="s">
        <v>55721</v>
      </c>
      <c r="I8356" s="2" t="s">
        <v>55722</v>
      </c>
      <c r="J8356" s="3" t="s">
        <v>55723</v>
      </c>
      <c r="K8356" s="4">
        <v>44650</v>
      </c>
      <c r="L8356" s="3" t="s">
        <v>33312</v>
      </c>
    </row>
    <row r="8357" spans="1:12" x14ac:dyDescent="0.2">
      <c r="A8357" s="1">
        <v>8356</v>
      </c>
      <c r="B8357" s="2" t="s">
        <v>55724</v>
      </c>
      <c r="C8357" s="2" t="s">
        <v>12190</v>
      </c>
      <c r="D8357" s="2" t="s">
        <v>2512</v>
      </c>
      <c r="E8357" s="2" t="s">
        <v>55725</v>
      </c>
      <c r="F8357" s="2" t="s">
        <v>55726</v>
      </c>
      <c r="G8357" s="2" t="s">
        <v>2051</v>
      </c>
      <c r="H8357" s="2" t="s">
        <v>55727</v>
      </c>
      <c r="I8357" s="2" t="s">
        <v>55728</v>
      </c>
      <c r="J8357" s="3" t="s">
        <v>55729</v>
      </c>
      <c r="K8357" s="4">
        <v>43989</v>
      </c>
      <c r="L8357" s="3" t="s">
        <v>24588</v>
      </c>
    </row>
    <row r="8358" spans="1:12" x14ac:dyDescent="0.2">
      <c r="A8358" s="1">
        <v>8357</v>
      </c>
      <c r="B8358" s="2" t="s">
        <v>55730</v>
      </c>
      <c r="C8358" s="2" t="s">
        <v>7018</v>
      </c>
      <c r="D8358" s="2" t="s">
        <v>14659</v>
      </c>
      <c r="E8358" s="2" t="s">
        <v>55731</v>
      </c>
      <c r="F8358" s="2" t="s">
        <v>55732</v>
      </c>
      <c r="G8358" s="2" t="s">
        <v>1292</v>
      </c>
      <c r="H8358" s="2" t="s">
        <v>55733</v>
      </c>
      <c r="I8358" s="2" t="s">
        <v>55734</v>
      </c>
      <c r="J8358" s="3" t="s">
        <v>55735</v>
      </c>
      <c r="K8358" s="4">
        <v>43954</v>
      </c>
      <c r="L8358" s="3" t="s">
        <v>55736</v>
      </c>
    </row>
    <row r="8359" spans="1:12" x14ac:dyDescent="0.2">
      <c r="A8359" s="1">
        <v>8358</v>
      </c>
      <c r="B8359" s="2" t="s">
        <v>55737</v>
      </c>
      <c r="C8359" s="2" t="s">
        <v>10204</v>
      </c>
      <c r="D8359" s="2" t="s">
        <v>1394</v>
      </c>
      <c r="E8359" s="2" t="s">
        <v>55738</v>
      </c>
      <c r="F8359" s="2" t="s">
        <v>55739</v>
      </c>
      <c r="G8359" s="2" t="s">
        <v>2255</v>
      </c>
      <c r="H8359" s="2" t="s">
        <v>55740</v>
      </c>
      <c r="I8359" s="2" t="s">
        <v>55741</v>
      </c>
      <c r="J8359" s="3" t="s">
        <v>55742</v>
      </c>
      <c r="K8359" s="4">
        <v>44410</v>
      </c>
      <c r="L8359" s="3" t="s">
        <v>55743</v>
      </c>
    </row>
    <row r="8360" spans="1:12" x14ac:dyDescent="0.2">
      <c r="A8360" s="1">
        <v>8359</v>
      </c>
      <c r="B8360" s="2" t="s">
        <v>55744</v>
      </c>
      <c r="C8360" s="2" t="s">
        <v>728</v>
      </c>
      <c r="D8360" s="2" t="s">
        <v>596</v>
      </c>
      <c r="E8360" s="2" t="s">
        <v>2523</v>
      </c>
      <c r="F8360" s="2" t="s">
        <v>55745</v>
      </c>
      <c r="G8360" s="2" t="s">
        <v>550</v>
      </c>
      <c r="H8360" s="2" t="s">
        <v>55746</v>
      </c>
      <c r="I8360" s="2" t="s">
        <v>55747</v>
      </c>
      <c r="J8360" s="3" t="s">
        <v>55748</v>
      </c>
      <c r="K8360" s="4">
        <v>44257</v>
      </c>
      <c r="L8360" s="3" t="s">
        <v>55749</v>
      </c>
    </row>
    <row r="8361" spans="1:12" x14ac:dyDescent="0.2">
      <c r="A8361" s="1">
        <v>8360</v>
      </c>
      <c r="B8361" s="5" t="s">
        <v>55750</v>
      </c>
      <c r="C8361" s="2" t="s">
        <v>2425</v>
      </c>
      <c r="D8361" s="2" t="s">
        <v>3183</v>
      </c>
      <c r="E8361" s="2" t="s">
        <v>55751</v>
      </c>
      <c r="F8361" s="2" t="s">
        <v>55752</v>
      </c>
      <c r="G8361" s="2" t="s">
        <v>540</v>
      </c>
      <c r="H8361" s="2" t="s">
        <v>55753</v>
      </c>
      <c r="I8361" s="2" t="s">
        <v>55754</v>
      </c>
      <c r="J8361" s="3" t="s">
        <v>55755</v>
      </c>
      <c r="K8361" s="4">
        <v>44110</v>
      </c>
      <c r="L8361" s="3" t="s">
        <v>29297</v>
      </c>
    </row>
    <row r="8362" spans="1:12" x14ac:dyDescent="0.2">
      <c r="A8362" s="1">
        <v>8361</v>
      </c>
      <c r="B8362" s="2" t="s">
        <v>55756</v>
      </c>
      <c r="C8362" s="2" t="s">
        <v>9540</v>
      </c>
      <c r="D8362" s="2" t="s">
        <v>6569</v>
      </c>
      <c r="E8362" s="2" t="s">
        <v>55757</v>
      </c>
      <c r="F8362" s="2" t="s">
        <v>55758</v>
      </c>
      <c r="G8362" s="2" t="s">
        <v>1506</v>
      </c>
      <c r="H8362" s="2" t="s">
        <v>55759</v>
      </c>
      <c r="I8362" s="2" t="s">
        <v>55760</v>
      </c>
      <c r="J8362" s="3" t="s">
        <v>55761</v>
      </c>
      <c r="K8362" s="4">
        <v>44674</v>
      </c>
      <c r="L8362" s="3" t="s">
        <v>55762</v>
      </c>
    </row>
    <row r="8363" spans="1:12" x14ac:dyDescent="0.2">
      <c r="A8363" s="1">
        <v>8362</v>
      </c>
      <c r="B8363" s="2" t="s">
        <v>55763</v>
      </c>
      <c r="C8363" s="2" t="s">
        <v>12668</v>
      </c>
      <c r="D8363" s="2" t="s">
        <v>17084</v>
      </c>
      <c r="E8363" s="2" t="s">
        <v>55764</v>
      </c>
      <c r="F8363" s="2" t="s">
        <v>55765</v>
      </c>
      <c r="G8363" s="2" t="s">
        <v>511</v>
      </c>
      <c r="H8363" s="2" t="s">
        <v>55766</v>
      </c>
      <c r="I8363" s="2" t="s">
        <v>55767</v>
      </c>
      <c r="J8363" s="3" t="s">
        <v>55768</v>
      </c>
      <c r="K8363" s="4">
        <v>44600</v>
      </c>
      <c r="L8363" s="3" t="s">
        <v>55769</v>
      </c>
    </row>
    <row r="8364" spans="1:12" x14ac:dyDescent="0.2">
      <c r="A8364" s="1">
        <v>8363</v>
      </c>
      <c r="B8364" s="2" t="s">
        <v>55770</v>
      </c>
      <c r="C8364" s="2" t="s">
        <v>526</v>
      </c>
      <c r="D8364" s="2" t="s">
        <v>2978</v>
      </c>
      <c r="E8364" s="2" t="s">
        <v>55771</v>
      </c>
      <c r="F8364" s="2" t="s">
        <v>55772</v>
      </c>
      <c r="G8364" s="2" t="s">
        <v>2216</v>
      </c>
      <c r="H8364" s="2" t="s">
        <v>55773</v>
      </c>
      <c r="I8364" s="2" t="s">
        <v>55774</v>
      </c>
      <c r="J8364" s="3" t="s">
        <v>55775</v>
      </c>
      <c r="K8364" s="4">
        <v>44099</v>
      </c>
      <c r="L8364" s="3" t="s">
        <v>47482</v>
      </c>
    </row>
    <row r="8365" spans="1:12" x14ac:dyDescent="0.2">
      <c r="A8365" s="1">
        <v>8364</v>
      </c>
      <c r="B8365" s="2" t="s">
        <v>55776</v>
      </c>
      <c r="C8365" s="2" t="s">
        <v>3619</v>
      </c>
      <c r="D8365" s="2" t="s">
        <v>4200</v>
      </c>
      <c r="E8365" s="2" t="s">
        <v>55777</v>
      </c>
      <c r="F8365" s="2" t="s">
        <v>29555</v>
      </c>
      <c r="G8365" s="2" t="s">
        <v>835</v>
      </c>
      <c r="H8365" s="2" t="s">
        <v>55778</v>
      </c>
      <c r="I8365" s="2" t="s">
        <v>55779</v>
      </c>
      <c r="J8365" s="3" t="s">
        <v>55780</v>
      </c>
      <c r="K8365" s="4">
        <v>44703</v>
      </c>
      <c r="L8365" s="3" t="s">
        <v>55781</v>
      </c>
    </row>
    <row r="8366" spans="1:12" x14ac:dyDescent="0.2">
      <c r="A8366" s="1">
        <v>8365</v>
      </c>
      <c r="B8366" s="2" t="s">
        <v>55782</v>
      </c>
      <c r="C8366" s="2" t="s">
        <v>4655</v>
      </c>
      <c r="D8366" s="2" t="s">
        <v>20194</v>
      </c>
      <c r="E8366" s="2" t="s">
        <v>55783</v>
      </c>
      <c r="F8366" s="2" t="s">
        <v>55784</v>
      </c>
      <c r="G8366" s="2" t="s">
        <v>283</v>
      </c>
      <c r="H8366" s="2" t="s">
        <v>55785</v>
      </c>
      <c r="I8366" s="2">
        <v>6780902475</v>
      </c>
      <c r="J8366" s="3" t="s">
        <v>55786</v>
      </c>
      <c r="K8366" s="4">
        <v>43889</v>
      </c>
      <c r="L8366" s="3" t="s">
        <v>55787</v>
      </c>
    </row>
    <row r="8367" spans="1:12" x14ac:dyDescent="0.2">
      <c r="A8367" s="1">
        <v>8366</v>
      </c>
      <c r="B8367" s="2" t="s">
        <v>55788</v>
      </c>
      <c r="C8367" s="2" t="s">
        <v>2924</v>
      </c>
      <c r="D8367" s="2" t="s">
        <v>2677</v>
      </c>
      <c r="E8367" s="2" t="s">
        <v>55789</v>
      </c>
      <c r="F8367" s="2" t="s">
        <v>55790</v>
      </c>
      <c r="G8367" s="2" t="s">
        <v>705</v>
      </c>
      <c r="H8367" s="2" t="s">
        <v>55791</v>
      </c>
      <c r="I8367" s="2" t="s">
        <v>55792</v>
      </c>
      <c r="J8367" s="3" t="s">
        <v>55793</v>
      </c>
      <c r="K8367" s="4">
        <v>44417</v>
      </c>
      <c r="L8367" s="3" t="s">
        <v>55794</v>
      </c>
    </row>
    <row r="8368" spans="1:12" x14ac:dyDescent="0.2">
      <c r="A8368" s="1">
        <v>8367</v>
      </c>
      <c r="B8368" s="2" t="s">
        <v>55795</v>
      </c>
      <c r="C8368" s="2" t="s">
        <v>4870</v>
      </c>
      <c r="D8368" s="2" t="s">
        <v>13835</v>
      </c>
      <c r="E8368" s="2" t="s">
        <v>55796</v>
      </c>
      <c r="F8368" s="2" t="s">
        <v>55797</v>
      </c>
      <c r="G8368" s="2" t="s">
        <v>3478</v>
      </c>
      <c r="H8368" s="2" t="s">
        <v>55798</v>
      </c>
      <c r="I8368" s="2" t="s">
        <v>55799</v>
      </c>
      <c r="J8368" s="3" t="s">
        <v>55800</v>
      </c>
      <c r="K8368" s="4">
        <v>44190</v>
      </c>
      <c r="L8368" s="3" t="s">
        <v>18366</v>
      </c>
    </row>
    <row r="8369" spans="1:12" x14ac:dyDescent="0.2">
      <c r="A8369" s="1">
        <v>8368</v>
      </c>
      <c r="B8369" s="2" t="s">
        <v>55801</v>
      </c>
      <c r="C8369" s="2" t="s">
        <v>823</v>
      </c>
      <c r="D8369" s="2" t="s">
        <v>5593</v>
      </c>
      <c r="E8369" s="2" t="s">
        <v>55802</v>
      </c>
      <c r="F8369" s="2" t="s">
        <v>55803</v>
      </c>
      <c r="G8369" s="2" t="s">
        <v>1292</v>
      </c>
      <c r="H8369" s="2">
        <f>1-795-510-9791</f>
        <v>-11095</v>
      </c>
      <c r="I8369" s="2" t="s">
        <v>55804</v>
      </c>
      <c r="J8369" s="3" t="s">
        <v>55805</v>
      </c>
      <c r="K8369" s="4">
        <v>43942</v>
      </c>
      <c r="L8369" s="3" t="s">
        <v>40685</v>
      </c>
    </row>
    <row r="8370" spans="1:12" x14ac:dyDescent="0.2">
      <c r="A8370" s="1">
        <v>8369</v>
      </c>
      <c r="B8370" s="2" t="s">
        <v>55806</v>
      </c>
      <c r="C8370" s="2" t="s">
        <v>463</v>
      </c>
      <c r="D8370" s="2" t="s">
        <v>23200</v>
      </c>
      <c r="E8370" s="2" t="s">
        <v>55807</v>
      </c>
      <c r="F8370" s="2" t="s">
        <v>55808</v>
      </c>
      <c r="G8370" s="2" t="s">
        <v>9747</v>
      </c>
      <c r="H8370" s="2" t="s">
        <v>55809</v>
      </c>
      <c r="I8370" s="2" t="s">
        <v>55810</v>
      </c>
      <c r="J8370" s="3" t="s">
        <v>55811</v>
      </c>
      <c r="K8370" s="4">
        <v>44205</v>
      </c>
      <c r="L8370" s="3" t="s">
        <v>12666</v>
      </c>
    </row>
    <row r="8371" spans="1:12" x14ac:dyDescent="0.2">
      <c r="A8371" s="1">
        <v>8370</v>
      </c>
      <c r="B8371" s="2" t="s">
        <v>55812</v>
      </c>
      <c r="C8371" s="2" t="s">
        <v>4846</v>
      </c>
      <c r="D8371" s="2" t="s">
        <v>2030</v>
      </c>
      <c r="E8371" s="2" t="s">
        <v>55813</v>
      </c>
      <c r="F8371" s="2" t="s">
        <v>55814</v>
      </c>
      <c r="G8371" s="2" t="s">
        <v>560</v>
      </c>
      <c r="H8371" s="2" t="s">
        <v>55815</v>
      </c>
      <c r="I8371" s="2" t="s">
        <v>55816</v>
      </c>
      <c r="J8371" s="3" t="s">
        <v>55817</v>
      </c>
      <c r="K8371" s="4">
        <v>44193</v>
      </c>
      <c r="L8371" s="3" t="s">
        <v>55818</v>
      </c>
    </row>
    <row r="8372" spans="1:12" x14ac:dyDescent="0.2">
      <c r="A8372" s="1">
        <v>8371</v>
      </c>
      <c r="B8372" s="2" t="s">
        <v>55819</v>
      </c>
      <c r="C8372" s="2" t="s">
        <v>7018</v>
      </c>
      <c r="D8372" s="2" t="s">
        <v>23281</v>
      </c>
      <c r="E8372" s="2" t="s">
        <v>55820</v>
      </c>
      <c r="F8372" s="2" t="s">
        <v>55821</v>
      </c>
      <c r="G8372" s="2" t="s">
        <v>247</v>
      </c>
      <c r="H8372" s="2" t="s">
        <v>55822</v>
      </c>
      <c r="I8372" s="2" t="s">
        <v>55823</v>
      </c>
      <c r="J8372" s="3" t="s">
        <v>55824</v>
      </c>
      <c r="K8372" s="4">
        <v>44111</v>
      </c>
      <c r="L8372" s="3" t="s">
        <v>43334</v>
      </c>
    </row>
    <row r="8373" spans="1:12" x14ac:dyDescent="0.2">
      <c r="A8373" s="1">
        <v>8372</v>
      </c>
      <c r="B8373" s="2" t="s">
        <v>55825</v>
      </c>
      <c r="C8373" s="2" t="s">
        <v>5000</v>
      </c>
      <c r="D8373" s="2" t="s">
        <v>1209</v>
      </c>
      <c r="E8373" s="2" t="s">
        <v>9730</v>
      </c>
      <c r="F8373" s="2" t="s">
        <v>55826</v>
      </c>
      <c r="G8373" s="2" t="s">
        <v>396</v>
      </c>
      <c r="H8373" s="2" t="s">
        <v>55827</v>
      </c>
      <c r="I8373" s="2" t="s">
        <v>55828</v>
      </c>
      <c r="J8373" s="3" t="s">
        <v>55829</v>
      </c>
      <c r="K8373" s="4">
        <v>43871</v>
      </c>
      <c r="L8373" s="3" t="s">
        <v>55830</v>
      </c>
    </row>
    <row r="8374" spans="1:12" x14ac:dyDescent="0.2">
      <c r="A8374" s="1">
        <v>8373</v>
      </c>
      <c r="B8374" s="5" t="s">
        <v>55831</v>
      </c>
      <c r="C8374" s="2" t="s">
        <v>5324</v>
      </c>
      <c r="D8374" s="2" t="s">
        <v>832</v>
      </c>
      <c r="E8374" s="2" t="s">
        <v>55832</v>
      </c>
      <c r="F8374" s="2" t="s">
        <v>55833</v>
      </c>
      <c r="G8374" s="2" t="s">
        <v>3478</v>
      </c>
      <c r="H8374" s="2" t="s">
        <v>55834</v>
      </c>
      <c r="I8374" s="2" t="s">
        <v>55835</v>
      </c>
      <c r="J8374" s="3" t="s">
        <v>55836</v>
      </c>
      <c r="K8374" s="4">
        <v>44683</v>
      </c>
      <c r="L8374" s="3" t="s">
        <v>46936</v>
      </c>
    </row>
    <row r="8375" spans="1:12" x14ac:dyDescent="0.2">
      <c r="A8375" s="1">
        <v>8374</v>
      </c>
      <c r="B8375" s="2" t="s">
        <v>55837</v>
      </c>
      <c r="C8375" s="2" t="s">
        <v>19811</v>
      </c>
      <c r="D8375" s="2" t="s">
        <v>3646</v>
      </c>
      <c r="E8375" s="2" t="s">
        <v>55838</v>
      </c>
      <c r="F8375" s="2" t="s">
        <v>55839</v>
      </c>
      <c r="G8375" s="2" t="s">
        <v>1811</v>
      </c>
      <c r="H8375" s="2" t="s">
        <v>55840</v>
      </c>
      <c r="I8375" s="2" t="s">
        <v>55841</v>
      </c>
      <c r="J8375" s="3" t="s">
        <v>55842</v>
      </c>
      <c r="K8375" s="4">
        <v>44309</v>
      </c>
      <c r="L8375" s="3" t="s">
        <v>55843</v>
      </c>
    </row>
    <row r="8376" spans="1:12" x14ac:dyDescent="0.2">
      <c r="A8376" s="1">
        <v>8375</v>
      </c>
      <c r="B8376" s="2" t="s">
        <v>55844</v>
      </c>
      <c r="C8376" s="2" t="s">
        <v>19399</v>
      </c>
      <c r="D8376" s="2" t="s">
        <v>11217</v>
      </c>
      <c r="E8376" s="2" t="s">
        <v>15965</v>
      </c>
      <c r="F8376" s="2" t="s">
        <v>55845</v>
      </c>
      <c r="G8376" s="2" t="s">
        <v>705</v>
      </c>
      <c r="H8376" s="2" t="s">
        <v>55846</v>
      </c>
      <c r="I8376" s="2" t="s">
        <v>55847</v>
      </c>
      <c r="J8376" s="3" t="s">
        <v>55848</v>
      </c>
      <c r="K8376" s="4">
        <v>44271</v>
      </c>
      <c r="L8376" s="3" t="s">
        <v>55849</v>
      </c>
    </row>
    <row r="8377" spans="1:12" x14ac:dyDescent="0.2">
      <c r="A8377" s="1">
        <v>8376</v>
      </c>
      <c r="B8377" s="2" t="s">
        <v>55850</v>
      </c>
      <c r="C8377" s="2" t="s">
        <v>5684</v>
      </c>
      <c r="D8377" s="2" t="s">
        <v>425</v>
      </c>
      <c r="E8377" s="2" t="s">
        <v>55851</v>
      </c>
      <c r="F8377" s="2" t="s">
        <v>55852</v>
      </c>
      <c r="G8377" s="2" t="s">
        <v>4149</v>
      </c>
      <c r="H8377" s="2" t="s">
        <v>55853</v>
      </c>
      <c r="I8377" s="2" t="s">
        <v>55854</v>
      </c>
      <c r="J8377" s="3" t="s">
        <v>55855</v>
      </c>
      <c r="K8377" s="4">
        <v>44305</v>
      </c>
      <c r="L8377" s="3" t="s">
        <v>22082</v>
      </c>
    </row>
    <row r="8378" spans="1:12" x14ac:dyDescent="0.2">
      <c r="A8378" s="1">
        <v>8377</v>
      </c>
      <c r="B8378" s="2" t="s">
        <v>55856</v>
      </c>
      <c r="C8378" s="2" t="s">
        <v>6996</v>
      </c>
      <c r="D8378" s="2" t="s">
        <v>5016</v>
      </c>
      <c r="E8378" s="2" t="s">
        <v>55857</v>
      </c>
      <c r="F8378" s="2" t="s">
        <v>55858</v>
      </c>
      <c r="G8378" s="2" t="s">
        <v>3640</v>
      </c>
      <c r="H8378" s="2" t="s">
        <v>55859</v>
      </c>
      <c r="I8378" s="2" t="s">
        <v>55860</v>
      </c>
      <c r="J8378" s="3" t="s">
        <v>55861</v>
      </c>
      <c r="K8378" s="4">
        <v>44585</v>
      </c>
      <c r="L8378" s="3" t="s">
        <v>26222</v>
      </c>
    </row>
    <row r="8379" spans="1:12" x14ac:dyDescent="0.2">
      <c r="A8379" s="1">
        <v>8378</v>
      </c>
      <c r="B8379" s="2" t="s">
        <v>55862</v>
      </c>
      <c r="C8379" s="2" t="s">
        <v>9089</v>
      </c>
      <c r="D8379" s="2" t="s">
        <v>11217</v>
      </c>
      <c r="E8379" s="2" t="s">
        <v>17085</v>
      </c>
      <c r="F8379" s="2" t="s">
        <v>48838</v>
      </c>
      <c r="G8379" s="2" t="s">
        <v>3568</v>
      </c>
      <c r="H8379" s="2">
        <v>7259533511</v>
      </c>
      <c r="I8379" s="2" t="s">
        <v>55863</v>
      </c>
      <c r="J8379" s="3" t="s">
        <v>55864</v>
      </c>
      <c r="K8379" s="4">
        <v>44431</v>
      </c>
      <c r="L8379" s="3" t="s">
        <v>55865</v>
      </c>
    </row>
    <row r="8380" spans="1:12" x14ac:dyDescent="0.2">
      <c r="A8380" s="1">
        <v>8379</v>
      </c>
      <c r="B8380" s="2" t="s">
        <v>55866</v>
      </c>
      <c r="C8380" s="2" t="s">
        <v>5415</v>
      </c>
      <c r="D8380" s="2" t="s">
        <v>889</v>
      </c>
      <c r="E8380" s="2" t="s">
        <v>55867</v>
      </c>
      <c r="F8380" s="2" t="s">
        <v>55868</v>
      </c>
      <c r="G8380" s="2" t="s">
        <v>3568</v>
      </c>
      <c r="H8380" s="2" t="s">
        <v>55869</v>
      </c>
      <c r="I8380" s="2" t="s">
        <v>55870</v>
      </c>
      <c r="J8380" s="3" t="s">
        <v>55871</v>
      </c>
      <c r="K8380" s="4">
        <v>44241</v>
      </c>
      <c r="L8380" s="3" t="s">
        <v>55872</v>
      </c>
    </row>
    <row r="8381" spans="1:12" x14ac:dyDescent="0.2">
      <c r="A8381" s="1">
        <v>8380</v>
      </c>
      <c r="B8381" s="2" t="s">
        <v>55873</v>
      </c>
      <c r="C8381" s="2" t="s">
        <v>5406</v>
      </c>
      <c r="D8381" s="2" t="s">
        <v>26688</v>
      </c>
      <c r="E8381" s="2" t="s">
        <v>31374</v>
      </c>
      <c r="F8381" s="2" t="s">
        <v>55874</v>
      </c>
      <c r="G8381" s="2" t="s">
        <v>237</v>
      </c>
      <c r="H8381" s="2" t="s">
        <v>55875</v>
      </c>
      <c r="I8381" s="2" t="s">
        <v>55876</v>
      </c>
      <c r="J8381" s="3" t="s">
        <v>55877</v>
      </c>
      <c r="K8381" s="4">
        <v>44024</v>
      </c>
      <c r="L8381" s="3" t="s">
        <v>55878</v>
      </c>
    </row>
    <row r="8382" spans="1:12" x14ac:dyDescent="0.2">
      <c r="A8382" s="1">
        <v>8381</v>
      </c>
      <c r="B8382" s="2" t="s">
        <v>55879</v>
      </c>
      <c r="C8382" s="2" t="s">
        <v>2751</v>
      </c>
      <c r="D8382" s="2" t="s">
        <v>16149</v>
      </c>
      <c r="E8382" s="2" t="s">
        <v>55880</v>
      </c>
      <c r="F8382" s="2" t="s">
        <v>55881</v>
      </c>
      <c r="G8382" s="2" t="s">
        <v>750</v>
      </c>
      <c r="H8382" s="2" t="s">
        <v>55882</v>
      </c>
      <c r="I8382" s="2" t="s">
        <v>55883</v>
      </c>
      <c r="J8382" s="3" t="s">
        <v>55884</v>
      </c>
      <c r="K8382" s="4">
        <v>43983</v>
      </c>
      <c r="L8382" s="3" t="s">
        <v>55885</v>
      </c>
    </row>
    <row r="8383" spans="1:12" x14ac:dyDescent="0.2">
      <c r="A8383" s="1">
        <v>8382</v>
      </c>
      <c r="B8383" s="2" t="s">
        <v>55886</v>
      </c>
      <c r="C8383" s="2" t="s">
        <v>1495</v>
      </c>
      <c r="D8383" s="2" t="s">
        <v>784</v>
      </c>
      <c r="E8383" s="2" t="s">
        <v>55887</v>
      </c>
      <c r="F8383" s="2" t="s">
        <v>55888</v>
      </c>
      <c r="G8383" s="2" t="s">
        <v>2728</v>
      </c>
      <c r="H8383" s="2" t="s">
        <v>55889</v>
      </c>
      <c r="I8383" s="2" t="s">
        <v>55890</v>
      </c>
      <c r="J8383" s="3" t="s">
        <v>55891</v>
      </c>
      <c r="K8383" s="4">
        <v>44284</v>
      </c>
      <c r="L8383" s="3" t="s">
        <v>55892</v>
      </c>
    </row>
    <row r="8384" spans="1:12" x14ac:dyDescent="0.2">
      <c r="A8384" s="1">
        <v>8383</v>
      </c>
      <c r="B8384" s="2" t="s">
        <v>55893</v>
      </c>
      <c r="C8384" s="2" t="s">
        <v>85</v>
      </c>
      <c r="D8384" s="2" t="s">
        <v>1361</v>
      </c>
      <c r="E8384" s="2" t="s">
        <v>55894</v>
      </c>
      <c r="F8384" s="2" t="s">
        <v>55895</v>
      </c>
      <c r="G8384" s="2" t="s">
        <v>237</v>
      </c>
      <c r="H8384" s="2" t="s">
        <v>55896</v>
      </c>
      <c r="I8384" s="2" t="s">
        <v>55897</v>
      </c>
      <c r="J8384" s="3" t="s">
        <v>55898</v>
      </c>
      <c r="K8384" s="4">
        <v>44366</v>
      </c>
      <c r="L8384" s="3" t="s">
        <v>55899</v>
      </c>
    </row>
    <row r="8385" spans="1:12" x14ac:dyDescent="0.2">
      <c r="A8385" s="1">
        <v>8384</v>
      </c>
      <c r="B8385" s="2" t="s">
        <v>55900</v>
      </c>
      <c r="C8385" s="2" t="s">
        <v>14147</v>
      </c>
      <c r="D8385" s="2" t="s">
        <v>2735</v>
      </c>
      <c r="E8385" s="2" t="s">
        <v>2513</v>
      </c>
      <c r="F8385" s="2" t="s">
        <v>40825</v>
      </c>
      <c r="G8385" s="2" t="s">
        <v>2182</v>
      </c>
      <c r="H8385" s="2" t="s">
        <v>55901</v>
      </c>
      <c r="I8385" s="2" t="s">
        <v>55902</v>
      </c>
      <c r="J8385" s="3" t="s">
        <v>55903</v>
      </c>
      <c r="K8385" s="4">
        <v>44040</v>
      </c>
      <c r="L8385" s="3" t="s">
        <v>55904</v>
      </c>
    </row>
    <row r="8386" spans="1:12" x14ac:dyDescent="0.2">
      <c r="A8386" s="1">
        <v>8385</v>
      </c>
      <c r="B8386" s="2" t="s">
        <v>55905</v>
      </c>
      <c r="C8386" s="2" t="s">
        <v>916</v>
      </c>
      <c r="D8386" s="2" t="s">
        <v>4342</v>
      </c>
      <c r="E8386" s="2" t="s">
        <v>55906</v>
      </c>
      <c r="F8386" s="2" t="s">
        <v>55907</v>
      </c>
      <c r="G8386" s="2" t="s">
        <v>5822</v>
      </c>
      <c r="H8386" s="2">
        <v>6273662148</v>
      </c>
      <c r="I8386" s="2" t="s">
        <v>55908</v>
      </c>
      <c r="J8386" s="3" t="s">
        <v>55909</v>
      </c>
      <c r="K8386" s="4">
        <v>44071</v>
      </c>
      <c r="L8386" s="3" t="s">
        <v>12326</v>
      </c>
    </row>
    <row r="8387" spans="1:12" x14ac:dyDescent="0.2">
      <c r="A8387" s="1">
        <v>8386</v>
      </c>
      <c r="B8387" s="2" t="s">
        <v>55910</v>
      </c>
      <c r="C8387" s="2" t="s">
        <v>4155</v>
      </c>
      <c r="D8387" s="2" t="s">
        <v>19031</v>
      </c>
      <c r="E8387" s="2" t="s">
        <v>32238</v>
      </c>
      <c r="F8387" s="2" t="s">
        <v>55911</v>
      </c>
      <c r="G8387" s="2" t="s">
        <v>5822</v>
      </c>
      <c r="H8387" s="2" t="s">
        <v>55912</v>
      </c>
      <c r="I8387" s="2" t="s">
        <v>55913</v>
      </c>
      <c r="J8387" s="3" t="s">
        <v>55914</v>
      </c>
      <c r="K8387" s="4">
        <v>44173</v>
      </c>
      <c r="L8387" s="3" t="s">
        <v>47983</v>
      </c>
    </row>
    <row r="8388" spans="1:12" x14ac:dyDescent="0.2">
      <c r="A8388" s="1">
        <v>8387</v>
      </c>
      <c r="B8388" s="2" t="s">
        <v>55915</v>
      </c>
      <c r="C8388" s="2" t="s">
        <v>775</v>
      </c>
      <c r="D8388" s="2" t="s">
        <v>4695</v>
      </c>
      <c r="E8388" s="2" t="s">
        <v>55916</v>
      </c>
      <c r="F8388" s="2" t="s">
        <v>55917</v>
      </c>
      <c r="G8388" s="2" t="s">
        <v>36</v>
      </c>
      <c r="H8388" s="2" t="s">
        <v>55918</v>
      </c>
      <c r="I8388" s="2" t="s">
        <v>55919</v>
      </c>
      <c r="J8388" s="3" t="s">
        <v>55920</v>
      </c>
      <c r="K8388" s="4">
        <v>43847</v>
      </c>
      <c r="L8388" s="3" t="s">
        <v>55921</v>
      </c>
    </row>
    <row r="8389" spans="1:12" x14ac:dyDescent="0.2">
      <c r="A8389" s="1">
        <v>8388</v>
      </c>
      <c r="B8389" s="2" t="s">
        <v>55922</v>
      </c>
      <c r="C8389" s="2" t="s">
        <v>3147</v>
      </c>
      <c r="D8389" s="2" t="s">
        <v>3752</v>
      </c>
      <c r="E8389" s="2" t="s">
        <v>35264</v>
      </c>
      <c r="F8389" s="2" t="s">
        <v>55923</v>
      </c>
      <c r="G8389" s="2" t="s">
        <v>750</v>
      </c>
      <c r="H8389" s="2" t="s">
        <v>55924</v>
      </c>
      <c r="I8389" s="2" t="s">
        <v>55925</v>
      </c>
      <c r="J8389" s="3" t="s">
        <v>55926</v>
      </c>
      <c r="K8389" s="4">
        <v>43930</v>
      </c>
      <c r="L8389" s="3" t="s">
        <v>22505</v>
      </c>
    </row>
    <row r="8390" spans="1:12" x14ac:dyDescent="0.2">
      <c r="A8390" s="1">
        <v>8389</v>
      </c>
      <c r="B8390" s="2" t="s">
        <v>55927</v>
      </c>
      <c r="C8390" s="2" t="s">
        <v>16365</v>
      </c>
      <c r="D8390" s="2" t="s">
        <v>1236</v>
      </c>
      <c r="E8390" s="2" t="s">
        <v>55928</v>
      </c>
      <c r="F8390" s="2" t="s">
        <v>55929</v>
      </c>
      <c r="G8390" s="2" t="s">
        <v>3623</v>
      </c>
      <c r="H8390" s="2" t="s">
        <v>55930</v>
      </c>
      <c r="I8390" s="2" t="s">
        <v>55931</v>
      </c>
      <c r="J8390" s="3" t="s">
        <v>55932</v>
      </c>
      <c r="K8390" s="4">
        <v>44237</v>
      </c>
      <c r="L8390" s="3" t="s">
        <v>55933</v>
      </c>
    </row>
    <row r="8391" spans="1:12" x14ac:dyDescent="0.2">
      <c r="A8391" s="1">
        <v>8390</v>
      </c>
      <c r="B8391" s="2" t="s">
        <v>55934</v>
      </c>
      <c r="C8391" s="2" t="s">
        <v>14763</v>
      </c>
      <c r="D8391" s="2" t="s">
        <v>21244</v>
      </c>
      <c r="E8391" s="2" t="s">
        <v>55935</v>
      </c>
      <c r="F8391" s="2" t="s">
        <v>55936</v>
      </c>
      <c r="G8391" s="2" t="s">
        <v>816</v>
      </c>
      <c r="H8391" s="2" t="s">
        <v>55937</v>
      </c>
      <c r="I8391" s="2">
        <v>2454729957</v>
      </c>
      <c r="J8391" s="3" t="s">
        <v>55938</v>
      </c>
      <c r="K8391" s="4">
        <v>44009</v>
      </c>
      <c r="L8391" s="3" t="s">
        <v>55939</v>
      </c>
    </row>
    <row r="8392" spans="1:12" x14ac:dyDescent="0.2">
      <c r="A8392" s="1">
        <v>8391</v>
      </c>
      <c r="B8392" s="2" t="s">
        <v>55940</v>
      </c>
      <c r="C8392" s="2" t="s">
        <v>4895</v>
      </c>
      <c r="D8392" s="2" t="s">
        <v>27392</v>
      </c>
      <c r="E8392" s="2" t="s">
        <v>55941</v>
      </c>
      <c r="F8392" s="2" t="s">
        <v>55942</v>
      </c>
      <c r="G8392" s="2" t="s">
        <v>11135</v>
      </c>
      <c r="H8392" s="2" t="s">
        <v>55943</v>
      </c>
      <c r="I8392" s="2" t="s">
        <v>55944</v>
      </c>
      <c r="J8392" s="3" t="s">
        <v>55945</v>
      </c>
      <c r="K8392" s="4">
        <v>44695</v>
      </c>
      <c r="L8392" s="3" t="s">
        <v>55946</v>
      </c>
    </row>
    <row r="8393" spans="1:12" x14ac:dyDescent="0.2">
      <c r="A8393" s="1">
        <v>8392</v>
      </c>
      <c r="B8393" s="2" t="s">
        <v>55947</v>
      </c>
      <c r="C8393" s="2" t="s">
        <v>8535</v>
      </c>
      <c r="D8393" s="2" t="s">
        <v>2068</v>
      </c>
      <c r="E8393" s="2" t="s">
        <v>55948</v>
      </c>
      <c r="F8393" s="2" t="s">
        <v>55949</v>
      </c>
      <c r="G8393" s="2" t="s">
        <v>1231</v>
      </c>
      <c r="H8393" s="2" t="s">
        <v>55950</v>
      </c>
      <c r="I8393" s="2" t="s">
        <v>55951</v>
      </c>
      <c r="J8393" s="3" t="s">
        <v>55952</v>
      </c>
      <c r="K8393" s="4">
        <v>44614</v>
      </c>
      <c r="L8393" s="3" t="s">
        <v>55953</v>
      </c>
    </row>
    <row r="8394" spans="1:12" x14ac:dyDescent="0.2">
      <c r="A8394" s="1">
        <v>8393</v>
      </c>
      <c r="B8394" s="2" t="s">
        <v>55954</v>
      </c>
      <c r="C8394" s="2" t="s">
        <v>1313</v>
      </c>
      <c r="D8394" s="2" t="s">
        <v>2815</v>
      </c>
      <c r="E8394" s="2" t="s">
        <v>55955</v>
      </c>
      <c r="F8394" s="2" t="s">
        <v>55956</v>
      </c>
      <c r="G8394" s="2" t="s">
        <v>2127</v>
      </c>
      <c r="H8394" s="2" t="s">
        <v>55957</v>
      </c>
      <c r="I8394" s="2" t="s">
        <v>55958</v>
      </c>
      <c r="J8394" s="3" t="s">
        <v>55959</v>
      </c>
      <c r="K8394" s="4">
        <v>44062</v>
      </c>
      <c r="L8394" s="3" t="s">
        <v>55960</v>
      </c>
    </row>
    <row r="8395" spans="1:12" x14ac:dyDescent="0.2">
      <c r="A8395" s="1">
        <v>8394</v>
      </c>
      <c r="B8395" s="2" t="s">
        <v>55961</v>
      </c>
      <c r="C8395" s="2" t="s">
        <v>1352</v>
      </c>
      <c r="D8395" s="2" t="s">
        <v>676</v>
      </c>
      <c r="E8395" s="2" t="s">
        <v>55962</v>
      </c>
      <c r="F8395" s="2" t="s">
        <v>55963</v>
      </c>
      <c r="G8395" s="2" t="s">
        <v>2080</v>
      </c>
      <c r="H8395" s="2" t="s">
        <v>55964</v>
      </c>
      <c r="I8395" s="2" t="s">
        <v>55965</v>
      </c>
      <c r="J8395" s="3" t="s">
        <v>55966</v>
      </c>
      <c r="K8395" s="4">
        <v>44522</v>
      </c>
      <c r="L8395" s="3" t="s">
        <v>55967</v>
      </c>
    </row>
    <row r="8396" spans="1:12" x14ac:dyDescent="0.2">
      <c r="A8396" s="1">
        <v>8395</v>
      </c>
      <c r="B8396" s="2" t="s">
        <v>55968</v>
      </c>
      <c r="C8396" s="2" t="s">
        <v>1644</v>
      </c>
      <c r="D8396" s="2" t="s">
        <v>347</v>
      </c>
      <c r="E8396" s="2" t="s">
        <v>55969</v>
      </c>
      <c r="F8396" s="2" t="s">
        <v>55970</v>
      </c>
      <c r="G8396" s="2" t="s">
        <v>779</v>
      </c>
      <c r="H8396" s="2" t="s">
        <v>55971</v>
      </c>
      <c r="I8396" s="2" t="s">
        <v>55972</v>
      </c>
      <c r="J8396" s="3" t="s">
        <v>55973</v>
      </c>
      <c r="K8396" s="4">
        <v>44457</v>
      </c>
      <c r="L8396" s="3" t="s">
        <v>33098</v>
      </c>
    </row>
    <row r="8397" spans="1:12" x14ac:dyDescent="0.2">
      <c r="A8397" s="1">
        <v>8396</v>
      </c>
      <c r="B8397" s="2" t="s">
        <v>55974</v>
      </c>
      <c r="C8397" s="2" t="s">
        <v>6031</v>
      </c>
      <c r="D8397" s="2" t="s">
        <v>14364</v>
      </c>
      <c r="E8397" s="2" t="s">
        <v>55975</v>
      </c>
      <c r="F8397" s="2" t="s">
        <v>55976</v>
      </c>
      <c r="G8397" s="2" t="s">
        <v>892</v>
      </c>
      <c r="H8397" s="2" t="s">
        <v>55977</v>
      </c>
      <c r="I8397" s="2" t="s">
        <v>55978</v>
      </c>
      <c r="J8397" s="3" t="s">
        <v>55979</v>
      </c>
      <c r="K8397" s="4">
        <v>44571</v>
      </c>
      <c r="L8397" s="3" t="s">
        <v>33893</v>
      </c>
    </row>
    <row r="8398" spans="1:12" x14ac:dyDescent="0.2">
      <c r="A8398" s="1">
        <v>8397</v>
      </c>
      <c r="B8398" s="2" t="s">
        <v>55980</v>
      </c>
      <c r="C8398" s="2" t="s">
        <v>2563</v>
      </c>
      <c r="D8398" s="2" t="s">
        <v>17092</v>
      </c>
      <c r="E8398" s="2" t="s">
        <v>55981</v>
      </c>
      <c r="F8398" s="2" t="s">
        <v>55982</v>
      </c>
      <c r="G8398" s="2" t="s">
        <v>3271</v>
      </c>
      <c r="H8398" s="2" t="s">
        <v>55983</v>
      </c>
      <c r="I8398" s="2" t="s">
        <v>55984</v>
      </c>
      <c r="J8398" s="3" t="s">
        <v>55985</v>
      </c>
      <c r="K8398" s="4">
        <v>44196</v>
      </c>
      <c r="L8398" s="3" t="s">
        <v>55986</v>
      </c>
    </row>
    <row r="8399" spans="1:12" x14ac:dyDescent="0.2">
      <c r="A8399" s="1">
        <v>8398</v>
      </c>
      <c r="B8399" s="2" t="s">
        <v>55987</v>
      </c>
      <c r="C8399" s="2" t="s">
        <v>9915</v>
      </c>
      <c r="D8399" s="2" t="s">
        <v>10388</v>
      </c>
      <c r="E8399" s="2" t="s">
        <v>55988</v>
      </c>
      <c r="F8399" s="2" t="s">
        <v>21145</v>
      </c>
      <c r="G8399" s="2" t="s">
        <v>938</v>
      </c>
      <c r="H8399" s="2" t="s">
        <v>55989</v>
      </c>
      <c r="I8399" s="2" t="s">
        <v>55990</v>
      </c>
      <c r="J8399" s="3" t="s">
        <v>55991</v>
      </c>
      <c r="K8399" s="4">
        <v>44432</v>
      </c>
      <c r="L8399" s="3" t="s">
        <v>21365</v>
      </c>
    </row>
    <row r="8400" spans="1:12" x14ac:dyDescent="0.2">
      <c r="A8400" s="1">
        <v>8399</v>
      </c>
      <c r="B8400" s="2" t="s">
        <v>55992</v>
      </c>
      <c r="C8400" s="2" t="s">
        <v>1495</v>
      </c>
      <c r="D8400" s="2" t="s">
        <v>8964</v>
      </c>
      <c r="E8400" s="2" t="s">
        <v>55993</v>
      </c>
      <c r="F8400" s="2" t="s">
        <v>55994</v>
      </c>
      <c r="G8400" s="2" t="s">
        <v>2918</v>
      </c>
      <c r="H8400" s="2" t="s">
        <v>55995</v>
      </c>
      <c r="I8400" s="2">
        <f>1-425-537-7014</f>
        <v>-7975</v>
      </c>
      <c r="J8400" s="3" t="s">
        <v>55996</v>
      </c>
      <c r="K8400" s="4">
        <v>44473</v>
      </c>
      <c r="L8400" s="3" t="s">
        <v>55997</v>
      </c>
    </row>
    <row r="8401" spans="1:12" x14ac:dyDescent="0.2">
      <c r="A8401" s="1">
        <v>8400</v>
      </c>
      <c r="B8401" s="2" t="s">
        <v>55998</v>
      </c>
      <c r="C8401" s="2" t="s">
        <v>4521</v>
      </c>
      <c r="D8401" s="2" t="s">
        <v>8107</v>
      </c>
      <c r="E8401" s="2" t="s">
        <v>55999</v>
      </c>
      <c r="F8401" s="2" t="s">
        <v>56000</v>
      </c>
      <c r="G8401" s="2" t="s">
        <v>330</v>
      </c>
      <c r="H8401" s="2" t="s">
        <v>56001</v>
      </c>
      <c r="I8401" s="2">
        <v>9726479675</v>
      </c>
      <c r="J8401" s="3" t="s">
        <v>56002</v>
      </c>
      <c r="K8401" s="4">
        <v>44557</v>
      </c>
      <c r="L8401" s="3" t="s">
        <v>4021</v>
      </c>
    </row>
    <row r="8402" spans="1:12" x14ac:dyDescent="0.2">
      <c r="A8402" s="1">
        <v>8401</v>
      </c>
      <c r="B8402" s="2" t="s">
        <v>56003</v>
      </c>
      <c r="C8402" s="2" t="s">
        <v>11998</v>
      </c>
      <c r="D8402" s="2" t="s">
        <v>5639</v>
      </c>
      <c r="E8402" s="2" t="s">
        <v>56004</v>
      </c>
      <c r="F8402" s="2" t="s">
        <v>18436</v>
      </c>
      <c r="G8402" s="2" t="s">
        <v>190</v>
      </c>
      <c r="H8402" s="2" t="s">
        <v>56005</v>
      </c>
      <c r="I8402" s="2" t="s">
        <v>56006</v>
      </c>
      <c r="J8402" s="3" t="s">
        <v>56007</v>
      </c>
      <c r="K8402" s="4">
        <v>44496</v>
      </c>
      <c r="L8402" s="3" t="s">
        <v>11376</v>
      </c>
    </row>
    <row r="8403" spans="1:12" x14ac:dyDescent="0.2">
      <c r="A8403" s="1">
        <v>8402</v>
      </c>
      <c r="B8403" s="2" t="s">
        <v>56008</v>
      </c>
      <c r="C8403" s="2" t="s">
        <v>2333</v>
      </c>
      <c r="D8403" s="2" t="s">
        <v>10557</v>
      </c>
      <c r="E8403" s="2" t="s">
        <v>56009</v>
      </c>
      <c r="F8403" s="2" t="s">
        <v>56010</v>
      </c>
      <c r="G8403" s="2" t="s">
        <v>4267</v>
      </c>
      <c r="H8403" s="2" t="s">
        <v>56011</v>
      </c>
      <c r="I8403" s="2" t="s">
        <v>56012</v>
      </c>
      <c r="J8403" s="3" t="s">
        <v>56013</v>
      </c>
      <c r="K8403" s="4">
        <v>44641</v>
      </c>
      <c r="L8403" s="3" t="s">
        <v>56014</v>
      </c>
    </row>
    <row r="8404" spans="1:12" x14ac:dyDescent="0.2">
      <c r="A8404" s="1">
        <v>8403</v>
      </c>
      <c r="B8404" s="2" t="s">
        <v>56015</v>
      </c>
      <c r="C8404" s="2" t="s">
        <v>6785</v>
      </c>
      <c r="D8404" s="2" t="s">
        <v>2270</v>
      </c>
      <c r="E8404" s="2" t="s">
        <v>56016</v>
      </c>
      <c r="F8404" s="2" t="s">
        <v>56017</v>
      </c>
      <c r="G8404" s="2" t="s">
        <v>1846</v>
      </c>
      <c r="H8404" s="2" t="s">
        <v>56018</v>
      </c>
      <c r="I8404" s="2" t="s">
        <v>56019</v>
      </c>
      <c r="J8404" s="3" t="s">
        <v>56020</v>
      </c>
      <c r="K8404" s="4">
        <v>44085</v>
      </c>
      <c r="L8404" s="3" t="s">
        <v>56021</v>
      </c>
    </row>
    <row r="8405" spans="1:12" x14ac:dyDescent="0.2">
      <c r="A8405" s="1">
        <v>8404</v>
      </c>
      <c r="B8405" s="2" t="s">
        <v>56022</v>
      </c>
      <c r="C8405" s="2" t="s">
        <v>6555</v>
      </c>
      <c r="D8405" s="2" t="s">
        <v>3558</v>
      </c>
      <c r="E8405" s="2" t="s">
        <v>56023</v>
      </c>
      <c r="F8405" s="2" t="s">
        <v>56024</v>
      </c>
      <c r="G8405" s="2" t="s">
        <v>1524</v>
      </c>
      <c r="H8405" s="2" t="s">
        <v>56025</v>
      </c>
      <c r="I8405" s="2" t="s">
        <v>56026</v>
      </c>
      <c r="J8405" s="3" t="s">
        <v>56027</v>
      </c>
      <c r="K8405" s="4">
        <v>44497</v>
      </c>
      <c r="L8405" s="3" t="s">
        <v>960</v>
      </c>
    </row>
    <row r="8406" spans="1:12" x14ac:dyDescent="0.2">
      <c r="A8406" s="1">
        <v>8405</v>
      </c>
      <c r="B8406" s="2" t="s">
        <v>56028</v>
      </c>
      <c r="C8406" s="2" t="s">
        <v>4458</v>
      </c>
      <c r="D8406" s="2" t="s">
        <v>346</v>
      </c>
      <c r="E8406" s="2" t="s">
        <v>56029</v>
      </c>
      <c r="F8406" s="2" t="s">
        <v>56030</v>
      </c>
      <c r="G8406" s="2" t="s">
        <v>550</v>
      </c>
      <c r="H8406" s="2" t="s">
        <v>56031</v>
      </c>
      <c r="I8406" s="2" t="s">
        <v>56032</v>
      </c>
      <c r="J8406" s="3" t="s">
        <v>56033</v>
      </c>
      <c r="K8406" s="4">
        <v>44324</v>
      </c>
      <c r="L8406" s="3" t="s">
        <v>56034</v>
      </c>
    </row>
    <row r="8407" spans="1:12" x14ac:dyDescent="0.2">
      <c r="A8407" s="1">
        <v>8406</v>
      </c>
      <c r="B8407" s="2" t="s">
        <v>56035</v>
      </c>
      <c r="C8407" s="2" t="s">
        <v>1118</v>
      </c>
      <c r="D8407" s="2" t="s">
        <v>5046</v>
      </c>
      <c r="E8407" s="2" t="s">
        <v>56036</v>
      </c>
      <c r="F8407" s="2" t="s">
        <v>56037</v>
      </c>
      <c r="G8407" s="2" t="s">
        <v>1864</v>
      </c>
      <c r="H8407" s="2" t="s">
        <v>56038</v>
      </c>
      <c r="I8407" s="2" t="s">
        <v>56039</v>
      </c>
      <c r="J8407" s="3" t="s">
        <v>56040</v>
      </c>
      <c r="K8407" s="4">
        <v>44461</v>
      </c>
      <c r="L8407" s="3" t="s">
        <v>56041</v>
      </c>
    </row>
    <row r="8408" spans="1:12" x14ac:dyDescent="0.2">
      <c r="A8408" s="1">
        <v>8407</v>
      </c>
      <c r="B8408" s="2" t="s">
        <v>56042</v>
      </c>
      <c r="C8408" s="2" t="s">
        <v>4814</v>
      </c>
      <c r="D8408" s="2" t="s">
        <v>9788</v>
      </c>
      <c r="E8408" s="2" t="s">
        <v>56043</v>
      </c>
      <c r="F8408" s="2" t="s">
        <v>56044</v>
      </c>
      <c r="G8408" s="2" t="s">
        <v>550</v>
      </c>
      <c r="H8408" s="2">
        <v>5134527179</v>
      </c>
      <c r="I8408" s="2">
        <v>4480381740</v>
      </c>
      <c r="J8408" s="3" t="s">
        <v>56045</v>
      </c>
      <c r="K8408" s="4">
        <v>44191</v>
      </c>
      <c r="L8408" s="3" t="s">
        <v>56046</v>
      </c>
    </row>
    <row r="8409" spans="1:12" x14ac:dyDescent="0.2">
      <c r="A8409" s="1">
        <v>8408</v>
      </c>
      <c r="B8409" s="2" t="s">
        <v>56047</v>
      </c>
      <c r="C8409" s="2" t="s">
        <v>1074</v>
      </c>
      <c r="D8409" s="2" t="s">
        <v>40069</v>
      </c>
      <c r="E8409" s="2" t="s">
        <v>56048</v>
      </c>
      <c r="F8409" s="2" t="s">
        <v>56049</v>
      </c>
      <c r="G8409" s="2" t="s">
        <v>986</v>
      </c>
      <c r="H8409" s="2" t="s">
        <v>56050</v>
      </c>
      <c r="I8409" s="2" t="s">
        <v>56051</v>
      </c>
      <c r="J8409" s="3" t="s">
        <v>56052</v>
      </c>
      <c r="K8409" s="4">
        <v>44137</v>
      </c>
      <c r="L8409" s="3" t="s">
        <v>56053</v>
      </c>
    </row>
    <row r="8410" spans="1:12" x14ac:dyDescent="0.2">
      <c r="A8410" s="1">
        <v>8409</v>
      </c>
      <c r="B8410" s="2" t="s">
        <v>56054</v>
      </c>
      <c r="C8410" s="2" t="s">
        <v>3877</v>
      </c>
      <c r="D8410" s="2" t="s">
        <v>8476</v>
      </c>
      <c r="E8410" s="2" t="s">
        <v>56055</v>
      </c>
      <c r="F8410" s="2" t="s">
        <v>56056</v>
      </c>
      <c r="G8410" s="2" t="s">
        <v>511</v>
      </c>
      <c r="H8410" s="2" t="s">
        <v>56057</v>
      </c>
      <c r="I8410" s="2" t="s">
        <v>56058</v>
      </c>
      <c r="J8410" s="3" t="s">
        <v>56059</v>
      </c>
      <c r="K8410" s="4">
        <v>44191</v>
      </c>
      <c r="L8410" s="3" t="s">
        <v>56060</v>
      </c>
    </row>
    <row r="8411" spans="1:12" x14ac:dyDescent="0.2">
      <c r="A8411" s="1">
        <v>8410</v>
      </c>
      <c r="B8411" s="2" t="s">
        <v>56061</v>
      </c>
      <c r="C8411" s="2" t="s">
        <v>3877</v>
      </c>
      <c r="D8411" s="2" t="s">
        <v>935</v>
      </c>
      <c r="E8411" s="2" t="s">
        <v>22682</v>
      </c>
      <c r="F8411" s="2" t="s">
        <v>8698</v>
      </c>
      <c r="G8411" s="2" t="s">
        <v>1665</v>
      </c>
      <c r="H8411" s="2" t="s">
        <v>56062</v>
      </c>
      <c r="I8411" s="2" t="s">
        <v>56063</v>
      </c>
      <c r="J8411" s="3" t="s">
        <v>56064</v>
      </c>
      <c r="K8411" s="4">
        <v>44609</v>
      </c>
      <c r="L8411" s="3" t="s">
        <v>56065</v>
      </c>
    </row>
    <row r="8412" spans="1:12" x14ac:dyDescent="0.2">
      <c r="A8412" s="1">
        <v>8411</v>
      </c>
      <c r="B8412" s="2" t="s">
        <v>56066</v>
      </c>
      <c r="C8412" s="2" t="s">
        <v>1953</v>
      </c>
      <c r="D8412" s="2" t="s">
        <v>11450</v>
      </c>
      <c r="E8412" s="2" t="s">
        <v>56067</v>
      </c>
      <c r="F8412" s="2" t="s">
        <v>56068</v>
      </c>
      <c r="G8412" s="2" t="s">
        <v>7163</v>
      </c>
      <c r="H8412" s="2" t="s">
        <v>56069</v>
      </c>
      <c r="I8412" s="2">
        <v>7312767380</v>
      </c>
      <c r="J8412" s="3" t="s">
        <v>56070</v>
      </c>
      <c r="K8412" s="4">
        <v>44185</v>
      </c>
      <c r="L8412" s="3" t="s">
        <v>56071</v>
      </c>
    </row>
    <row r="8413" spans="1:12" x14ac:dyDescent="0.2">
      <c r="A8413" s="1">
        <v>8412</v>
      </c>
      <c r="B8413" s="2" t="s">
        <v>56072</v>
      </c>
      <c r="C8413" s="2" t="s">
        <v>776</v>
      </c>
      <c r="D8413" s="2" t="s">
        <v>346</v>
      </c>
      <c r="E8413" s="2" t="s">
        <v>56073</v>
      </c>
      <c r="F8413" s="2" t="s">
        <v>56074</v>
      </c>
      <c r="G8413" s="2" t="s">
        <v>369</v>
      </c>
      <c r="H8413" s="2" t="s">
        <v>56075</v>
      </c>
      <c r="I8413" s="2" t="s">
        <v>56076</v>
      </c>
      <c r="J8413" s="3" t="s">
        <v>56077</v>
      </c>
      <c r="K8413" s="4">
        <v>44019</v>
      </c>
      <c r="L8413" s="3" t="s">
        <v>56078</v>
      </c>
    </row>
    <row r="8414" spans="1:12" x14ac:dyDescent="0.2">
      <c r="A8414" s="1">
        <v>8413</v>
      </c>
      <c r="B8414" s="2" t="s">
        <v>56079</v>
      </c>
      <c r="C8414" s="2" t="s">
        <v>416</v>
      </c>
      <c r="D8414" s="2" t="s">
        <v>33151</v>
      </c>
      <c r="E8414" s="2" t="s">
        <v>56080</v>
      </c>
      <c r="F8414" s="2" t="s">
        <v>56081</v>
      </c>
      <c r="G8414" s="2" t="s">
        <v>467</v>
      </c>
      <c r="H8414" s="2" t="s">
        <v>56082</v>
      </c>
      <c r="I8414" s="2" t="s">
        <v>56083</v>
      </c>
      <c r="J8414" s="3" t="s">
        <v>56084</v>
      </c>
      <c r="K8414" s="4">
        <v>43878</v>
      </c>
      <c r="L8414" s="3" t="s">
        <v>12456</v>
      </c>
    </row>
    <row r="8415" spans="1:12" x14ac:dyDescent="0.2">
      <c r="A8415" s="1">
        <v>8414</v>
      </c>
      <c r="B8415" s="2" t="s">
        <v>56085</v>
      </c>
      <c r="C8415" s="2" t="s">
        <v>3751</v>
      </c>
      <c r="D8415" s="2" t="s">
        <v>1360</v>
      </c>
      <c r="E8415" s="2" t="s">
        <v>56086</v>
      </c>
      <c r="F8415" s="2" t="s">
        <v>56087</v>
      </c>
      <c r="G8415" s="2" t="s">
        <v>1058</v>
      </c>
      <c r="H8415" s="2" t="s">
        <v>56088</v>
      </c>
      <c r="I8415" s="2" t="s">
        <v>56089</v>
      </c>
      <c r="J8415" s="3" t="s">
        <v>56090</v>
      </c>
      <c r="K8415" s="4">
        <v>44520</v>
      </c>
      <c r="L8415" s="3" t="s">
        <v>56091</v>
      </c>
    </row>
    <row r="8416" spans="1:12" x14ac:dyDescent="0.2">
      <c r="A8416" s="1">
        <v>8415</v>
      </c>
      <c r="B8416" s="2" t="s">
        <v>56092</v>
      </c>
      <c r="C8416" s="2" t="s">
        <v>14850</v>
      </c>
      <c r="D8416" s="2" t="s">
        <v>2707</v>
      </c>
      <c r="E8416" s="2" t="s">
        <v>43717</v>
      </c>
      <c r="F8416" s="2" t="s">
        <v>56093</v>
      </c>
      <c r="G8416" s="2" t="s">
        <v>1506</v>
      </c>
      <c r="H8416" s="2">
        <v>8741496994</v>
      </c>
      <c r="I8416" s="2" t="s">
        <v>56094</v>
      </c>
      <c r="J8416" s="3" t="s">
        <v>56095</v>
      </c>
      <c r="K8416" s="4">
        <v>44331</v>
      </c>
      <c r="L8416" s="3" t="s">
        <v>8452</v>
      </c>
    </row>
    <row r="8417" spans="1:12" x14ac:dyDescent="0.2">
      <c r="A8417" s="1">
        <v>8416</v>
      </c>
      <c r="B8417" s="2" t="s">
        <v>56096</v>
      </c>
      <c r="C8417" s="2" t="s">
        <v>6063</v>
      </c>
      <c r="D8417" s="2" t="s">
        <v>1418</v>
      </c>
      <c r="E8417" s="2" t="s">
        <v>56097</v>
      </c>
      <c r="F8417" s="2" t="s">
        <v>56098</v>
      </c>
      <c r="G8417" s="2" t="s">
        <v>2051</v>
      </c>
      <c r="H8417" s="2" t="s">
        <v>56099</v>
      </c>
      <c r="I8417" s="2" t="s">
        <v>56100</v>
      </c>
      <c r="J8417" s="3" t="s">
        <v>56101</v>
      </c>
      <c r="K8417" s="4">
        <v>44112</v>
      </c>
      <c r="L8417" s="3" t="s">
        <v>27597</v>
      </c>
    </row>
    <row r="8418" spans="1:12" x14ac:dyDescent="0.2">
      <c r="A8418" s="1">
        <v>8417</v>
      </c>
      <c r="B8418" s="2" t="s">
        <v>56102</v>
      </c>
      <c r="C8418" s="2" t="s">
        <v>3204</v>
      </c>
      <c r="D8418" s="2" t="s">
        <v>1020</v>
      </c>
      <c r="E8418" s="2" t="s">
        <v>56103</v>
      </c>
      <c r="F8418" s="2" t="s">
        <v>12868</v>
      </c>
      <c r="G8418" s="2" t="s">
        <v>2216</v>
      </c>
      <c r="H8418" s="2" t="s">
        <v>56104</v>
      </c>
      <c r="I8418" s="2" t="s">
        <v>56105</v>
      </c>
      <c r="J8418" s="3" t="s">
        <v>56106</v>
      </c>
      <c r="K8418" s="4">
        <v>43853</v>
      </c>
      <c r="L8418" s="3" t="s">
        <v>56107</v>
      </c>
    </row>
    <row r="8419" spans="1:12" x14ac:dyDescent="0.2">
      <c r="A8419" s="1">
        <v>8418</v>
      </c>
      <c r="B8419" s="2" t="s">
        <v>56108</v>
      </c>
      <c r="C8419" s="2" t="s">
        <v>2277</v>
      </c>
      <c r="D8419" s="2" t="s">
        <v>13334</v>
      </c>
      <c r="E8419" s="2" t="s">
        <v>56109</v>
      </c>
      <c r="F8419" s="2" t="s">
        <v>56110</v>
      </c>
      <c r="G8419" s="2" t="s">
        <v>1195</v>
      </c>
      <c r="H8419" s="2">
        <v>8075320787</v>
      </c>
      <c r="I8419" s="2" t="s">
        <v>56111</v>
      </c>
      <c r="J8419" s="3" t="s">
        <v>56112</v>
      </c>
      <c r="K8419" s="4">
        <v>44378</v>
      </c>
      <c r="L8419" s="3" t="s">
        <v>56113</v>
      </c>
    </row>
    <row r="8420" spans="1:12" x14ac:dyDescent="0.2">
      <c r="A8420" s="1">
        <v>8419</v>
      </c>
      <c r="B8420" s="2" t="s">
        <v>56114</v>
      </c>
      <c r="C8420" s="2" t="s">
        <v>9033</v>
      </c>
      <c r="D8420" s="2" t="s">
        <v>33462</v>
      </c>
      <c r="E8420" s="2" t="s">
        <v>56115</v>
      </c>
      <c r="F8420" s="2" t="s">
        <v>56116</v>
      </c>
      <c r="G8420" s="2" t="s">
        <v>2567</v>
      </c>
      <c r="H8420" s="2" t="s">
        <v>56117</v>
      </c>
      <c r="I8420" s="2" t="s">
        <v>56118</v>
      </c>
      <c r="J8420" s="3" t="s">
        <v>56119</v>
      </c>
      <c r="K8420" s="4">
        <v>44150</v>
      </c>
      <c r="L8420" s="3" t="s">
        <v>56120</v>
      </c>
    </row>
    <row r="8421" spans="1:12" x14ac:dyDescent="0.2">
      <c r="A8421" s="1">
        <v>8420</v>
      </c>
      <c r="B8421" s="2" t="s">
        <v>56121</v>
      </c>
      <c r="C8421" s="2" t="s">
        <v>6063</v>
      </c>
      <c r="D8421" s="2" t="s">
        <v>5503</v>
      </c>
      <c r="E8421" s="2" t="s">
        <v>56122</v>
      </c>
      <c r="F8421" s="2" t="s">
        <v>56123</v>
      </c>
      <c r="G8421" s="2" t="s">
        <v>9747</v>
      </c>
      <c r="H8421" s="2" t="s">
        <v>56124</v>
      </c>
      <c r="I8421" s="2">
        <f>1-824-388-5245</f>
        <v>-6456</v>
      </c>
      <c r="J8421" s="3" t="s">
        <v>56125</v>
      </c>
      <c r="K8421" s="4">
        <v>44618</v>
      </c>
      <c r="L8421" s="3" t="s">
        <v>56126</v>
      </c>
    </row>
    <row r="8422" spans="1:12" x14ac:dyDescent="0.2">
      <c r="A8422" s="1">
        <v>8421</v>
      </c>
      <c r="B8422" s="2" t="s">
        <v>56127</v>
      </c>
      <c r="C8422" s="2" t="s">
        <v>3450</v>
      </c>
      <c r="D8422" s="2" t="s">
        <v>6569</v>
      </c>
      <c r="E8422" s="2" t="s">
        <v>56128</v>
      </c>
      <c r="F8422" s="2" t="s">
        <v>27924</v>
      </c>
      <c r="G8422" s="2" t="s">
        <v>1637</v>
      </c>
      <c r="H8422" s="2" t="s">
        <v>56129</v>
      </c>
      <c r="I8422" s="2" t="s">
        <v>56130</v>
      </c>
      <c r="J8422" s="3" t="s">
        <v>56131</v>
      </c>
      <c r="K8422" s="4">
        <v>44202</v>
      </c>
      <c r="L8422" s="3" t="s">
        <v>56132</v>
      </c>
    </row>
    <row r="8423" spans="1:12" x14ac:dyDescent="0.2">
      <c r="A8423" s="1">
        <v>8422</v>
      </c>
      <c r="B8423" s="2" t="s">
        <v>56133</v>
      </c>
      <c r="C8423" s="2" t="s">
        <v>4567</v>
      </c>
      <c r="D8423" s="2" t="s">
        <v>7855</v>
      </c>
      <c r="E8423" s="2" t="s">
        <v>56134</v>
      </c>
      <c r="F8423" s="2" t="s">
        <v>19234</v>
      </c>
      <c r="G8423" s="2" t="s">
        <v>910</v>
      </c>
      <c r="H8423" s="2" t="s">
        <v>56135</v>
      </c>
      <c r="I8423" s="2">
        <v>3915707578</v>
      </c>
      <c r="J8423" s="3" t="s">
        <v>56136</v>
      </c>
      <c r="K8423" s="4">
        <v>44246</v>
      </c>
      <c r="L8423" s="3" t="s">
        <v>56137</v>
      </c>
    </row>
    <row r="8424" spans="1:12" x14ac:dyDescent="0.2">
      <c r="A8424" s="1">
        <v>8423</v>
      </c>
      <c r="B8424" s="2" t="s">
        <v>56138</v>
      </c>
      <c r="C8424" s="2" t="s">
        <v>13896</v>
      </c>
      <c r="D8424" s="2" t="s">
        <v>10578</v>
      </c>
      <c r="E8424" s="2" t="s">
        <v>56139</v>
      </c>
      <c r="F8424" s="2" t="s">
        <v>56140</v>
      </c>
      <c r="G8424" s="2" t="s">
        <v>27</v>
      </c>
      <c r="H8424" s="2" t="s">
        <v>56141</v>
      </c>
      <c r="I8424" s="2" t="s">
        <v>56142</v>
      </c>
      <c r="J8424" s="3" t="s">
        <v>56143</v>
      </c>
      <c r="K8424" s="4">
        <v>43964</v>
      </c>
      <c r="L8424" s="3" t="s">
        <v>56144</v>
      </c>
    </row>
    <row r="8425" spans="1:12" x14ac:dyDescent="0.2">
      <c r="A8425" s="1">
        <v>8424</v>
      </c>
      <c r="B8425" s="2" t="s">
        <v>56145</v>
      </c>
      <c r="C8425" s="2" t="s">
        <v>6063</v>
      </c>
      <c r="D8425" s="2" t="s">
        <v>2162</v>
      </c>
      <c r="E8425" s="2" t="s">
        <v>56146</v>
      </c>
      <c r="F8425" s="2" t="s">
        <v>56147</v>
      </c>
      <c r="G8425" s="2" t="s">
        <v>1730</v>
      </c>
      <c r="H8425" s="2">
        <v>6347369510</v>
      </c>
      <c r="I8425" s="2">
        <v>5745852340</v>
      </c>
      <c r="J8425" s="3" t="s">
        <v>56148</v>
      </c>
      <c r="K8425" s="4">
        <v>43959</v>
      </c>
      <c r="L8425" s="3" t="s">
        <v>53757</v>
      </c>
    </row>
    <row r="8426" spans="1:12" x14ac:dyDescent="0.2">
      <c r="A8426" s="1">
        <v>8425</v>
      </c>
      <c r="B8426" s="2" t="s">
        <v>56149</v>
      </c>
      <c r="C8426" s="2" t="s">
        <v>9270</v>
      </c>
      <c r="D8426" s="2" t="s">
        <v>234</v>
      </c>
      <c r="E8426" s="2" t="s">
        <v>56150</v>
      </c>
      <c r="F8426" s="2" t="s">
        <v>41743</v>
      </c>
      <c r="G8426" s="2" t="s">
        <v>396</v>
      </c>
      <c r="H8426" s="2" t="s">
        <v>56151</v>
      </c>
      <c r="I8426" s="2" t="s">
        <v>56152</v>
      </c>
      <c r="J8426" s="3" t="s">
        <v>56153</v>
      </c>
      <c r="K8426" s="4">
        <v>44519</v>
      </c>
      <c r="L8426" s="3" t="s">
        <v>56154</v>
      </c>
    </row>
    <row r="8427" spans="1:12" x14ac:dyDescent="0.2">
      <c r="A8427" s="1">
        <v>8426</v>
      </c>
      <c r="B8427" s="2" t="s">
        <v>56155</v>
      </c>
      <c r="C8427" s="2" t="s">
        <v>972</v>
      </c>
      <c r="D8427" s="2" t="s">
        <v>1549</v>
      </c>
      <c r="E8427" s="2" t="s">
        <v>30620</v>
      </c>
      <c r="F8427" s="2" t="s">
        <v>56156</v>
      </c>
      <c r="G8427" s="2" t="s">
        <v>1846</v>
      </c>
      <c r="H8427" s="2" t="s">
        <v>56157</v>
      </c>
      <c r="I8427" s="2" t="s">
        <v>56158</v>
      </c>
      <c r="J8427" s="3" t="s">
        <v>56159</v>
      </c>
      <c r="K8427" s="4">
        <v>44138</v>
      </c>
      <c r="L8427" s="3" t="s">
        <v>9247</v>
      </c>
    </row>
    <row r="8428" spans="1:12" x14ac:dyDescent="0.2">
      <c r="A8428" s="1">
        <v>8427</v>
      </c>
      <c r="B8428" s="2" t="s">
        <v>56160</v>
      </c>
      <c r="C8428" s="2" t="s">
        <v>3789</v>
      </c>
      <c r="D8428" s="2" t="s">
        <v>6865</v>
      </c>
      <c r="E8428" s="2" t="s">
        <v>56161</v>
      </c>
      <c r="F8428" s="2" t="s">
        <v>56162</v>
      </c>
      <c r="G8428" s="2" t="s">
        <v>854</v>
      </c>
      <c r="H8428" s="2" t="s">
        <v>56163</v>
      </c>
      <c r="I8428" s="2" t="s">
        <v>56164</v>
      </c>
      <c r="J8428" s="3" t="s">
        <v>56165</v>
      </c>
      <c r="K8428" s="4">
        <v>44316</v>
      </c>
      <c r="L8428" s="3" t="s">
        <v>1190</v>
      </c>
    </row>
    <row r="8429" spans="1:12" x14ac:dyDescent="0.2">
      <c r="A8429" s="1">
        <v>8428</v>
      </c>
      <c r="B8429" s="2" t="s">
        <v>56166</v>
      </c>
      <c r="C8429" s="2" t="s">
        <v>17417</v>
      </c>
      <c r="D8429" s="2" t="s">
        <v>10492</v>
      </c>
      <c r="E8429" s="2" t="s">
        <v>56167</v>
      </c>
      <c r="F8429" s="2" t="s">
        <v>56168</v>
      </c>
      <c r="G8429" s="2" t="s">
        <v>760</v>
      </c>
      <c r="H8429" s="2">
        <v>9837682616</v>
      </c>
      <c r="I8429" s="2">
        <f>1-789-923-1094</f>
        <v>-2805</v>
      </c>
      <c r="J8429" s="3" t="s">
        <v>56169</v>
      </c>
      <c r="K8429" s="4">
        <v>43883</v>
      </c>
      <c r="L8429" s="3" t="s">
        <v>48816</v>
      </c>
    </row>
    <row r="8430" spans="1:12" x14ac:dyDescent="0.2">
      <c r="A8430" s="1">
        <v>8429</v>
      </c>
      <c r="B8430" s="2" t="s">
        <v>56170</v>
      </c>
      <c r="C8430" s="2" t="s">
        <v>9034</v>
      </c>
      <c r="D8430" s="2" t="s">
        <v>9880</v>
      </c>
      <c r="E8430" s="2" t="s">
        <v>56171</v>
      </c>
      <c r="F8430" s="2" t="s">
        <v>56172</v>
      </c>
      <c r="G8430" s="2" t="s">
        <v>1864</v>
      </c>
      <c r="H8430" s="2" t="s">
        <v>56173</v>
      </c>
      <c r="I8430" s="2" t="s">
        <v>56174</v>
      </c>
      <c r="J8430" s="3" t="s">
        <v>56175</v>
      </c>
      <c r="K8430" s="4">
        <v>44363</v>
      </c>
      <c r="L8430" s="3" t="s">
        <v>56176</v>
      </c>
    </row>
    <row r="8431" spans="1:12" x14ac:dyDescent="0.2">
      <c r="A8431" s="1">
        <v>8430</v>
      </c>
      <c r="B8431" s="2" t="s">
        <v>56177</v>
      </c>
      <c r="C8431" s="2" t="s">
        <v>6223</v>
      </c>
      <c r="D8431" s="2" t="s">
        <v>2924</v>
      </c>
      <c r="E8431" s="2" t="s">
        <v>56178</v>
      </c>
      <c r="F8431" s="2" t="s">
        <v>56179</v>
      </c>
      <c r="G8431" s="2" t="s">
        <v>419</v>
      </c>
      <c r="H8431" s="2" t="s">
        <v>56180</v>
      </c>
      <c r="I8431" s="2" t="s">
        <v>56181</v>
      </c>
      <c r="J8431" s="3" t="s">
        <v>56182</v>
      </c>
      <c r="K8431" s="4">
        <v>44548</v>
      </c>
      <c r="L8431" s="3" t="s">
        <v>56183</v>
      </c>
    </row>
    <row r="8432" spans="1:12" x14ac:dyDescent="0.2">
      <c r="A8432" s="1">
        <v>8431</v>
      </c>
      <c r="B8432" s="2" t="s">
        <v>56184</v>
      </c>
      <c r="C8432" s="2" t="s">
        <v>4105</v>
      </c>
      <c r="D8432" s="2" t="s">
        <v>8029</v>
      </c>
      <c r="E8432" s="2" t="s">
        <v>56185</v>
      </c>
      <c r="F8432" s="2" t="s">
        <v>56186</v>
      </c>
      <c r="G8432" s="2" t="s">
        <v>1317</v>
      </c>
      <c r="H8432" s="2" t="s">
        <v>56187</v>
      </c>
      <c r="I8432" s="2">
        <v>3687586645</v>
      </c>
      <c r="J8432" s="3" t="s">
        <v>56188</v>
      </c>
      <c r="K8432" s="4">
        <v>44021</v>
      </c>
      <c r="L8432" s="3" t="s">
        <v>56189</v>
      </c>
    </row>
    <row r="8433" spans="1:12" x14ac:dyDescent="0.2">
      <c r="A8433" s="1">
        <v>8432</v>
      </c>
      <c r="B8433" s="2" t="s">
        <v>56190</v>
      </c>
      <c r="C8433" s="2" t="s">
        <v>2667</v>
      </c>
      <c r="D8433" s="2" t="s">
        <v>14364</v>
      </c>
      <c r="E8433" s="2" t="s">
        <v>56191</v>
      </c>
      <c r="F8433" s="2" t="s">
        <v>56192</v>
      </c>
      <c r="G8433" s="2" t="s">
        <v>181</v>
      </c>
      <c r="H8433" s="2" t="s">
        <v>56193</v>
      </c>
      <c r="I8433" s="2">
        <v>9103478077</v>
      </c>
      <c r="J8433" s="3" t="s">
        <v>56194</v>
      </c>
      <c r="K8433" s="4">
        <v>44315</v>
      </c>
      <c r="L8433" s="3" t="s">
        <v>56195</v>
      </c>
    </row>
    <row r="8434" spans="1:12" x14ac:dyDescent="0.2">
      <c r="A8434" s="1">
        <v>8433</v>
      </c>
      <c r="B8434" s="2" t="s">
        <v>56196</v>
      </c>
      <c r="C8434" s="2" t="s">
        <v>16827</v>
      </c>
      <c r="D8434" s="2" t="s">
        <v>17800</v>
      </c>
      <c r="E8434" s="2" t="s">
        <v>56197</v>
      </c>
      <c r="F8434" s="2" t="s">
        <v>49883</v>
      </c>
      <c r="G8434" s="2" t="s">
        <v>996</v>
      </c>
      <c r="H8434" s="2" t="s">
        <v>56198</v>
      </c>
      <c r="I8434" s="2" t="s">
        <v>56199</v>
      </c>
      <c r="J8434" s="3" t="s">
        <v>56200</v>
      </c>
      <c r="K8434" s="4">
        <v>43831</v>
      </c>
      <c r="L8434" s="3" t="s">
        <v>56201</v>
      </c>
    </row>
    <row r="8435" spans="1:12" x14ac:dyDescent="0.2">
      <c r="A8435" s="1">
        <v>8434</v>
      </c>
      <c r="B8435" s="2" t="s">
        <v>56202</v>
      </c>
      <c r="C8435" s="2" t="s">
        <v>2123</v>
      </c>
      <c r="D8435" s="2" t="s">
        <v>5213</v>
      </c>
      <c r="E8435" s="2" t="s">
        <v>56203</v>
      </c>
      <c r="F8435" s="2" t="s">
        <v>53736</v>
      </c>
      <c r="G8435" s="2" t="s">
        <v>714</v>
      </c>
      <c r="H8435" s="2">
        <v>3437387070</v>
      </c>
      <c r="I8435" s="2">
        <f>1-804-482-3152</f>
        <v>-4437</v>
      </c>
      <c r="J8435" s="3" t="s">
        <v>56204</v>
      </c>
      <c r="K8435" s="4">
        <v>44339</v>
      </c>
      <c r="L8435" s="3" t="s">
        <v>56205</v>
      </c>
    </row>
    <row r="8436" spans="1:12" x14ac:dyDescent="0.2">
      <c r="A8436" s="1">
        <v>8435</v>
      </c>
      <c r="B8436" s="2" t="s">
        <v>56206</v>
      </c>
      <c r="C8436" s="2" t="s">
        <v>2959</v>
      </c>
      <c r="D8436" s="2" t="s">
        <v>26775</v>
      </c>
      <c r="E8436" s="2" t="s">
        <v>56207</v>
      </c>
      <c r="F8436" s="2" t="s">
        <v>43229</v>
      </c>
      <c r="G8436" s="2" t="s">
        <v>1168</v>
      </c>
      <c r="H8436" s="2" t="s">
        <v>56208</v>
      </c>
      <c r="I8436" s="2" t="s">
        <v>56209</v>
      </c>
      <c r="J8436" s="3" t="s">
        <v>56210</v>
      </c>
      <c r="K8436" s="4">
        <v>44022</v>
      </c>
      <c r="L8436" s="3" t="s">
        <v>56211</v>
      </c>
    </row>
    <row r="8437" spans="1:12" x14ac:dyDescent="0.2">
      <c r="A8437" s="1">
        <v>8436</v>
      </c>
      <c r="B8437" s="2" t="s">
        <v>56212</v>
      </c>
      <c r="C8437" s="2" t="s">
        <v>2029</v>
      </c>
      <c r="D8437" s="2" t="s">
        <v>393</v>
      </c>
      <c r="E8437" s="2" t="s">
        <v>56213</v>
      </c>
      <c r="F8437" s="2" t="s">
        <v>56214</v>
      </c>
      <c r="G8437" s="2" t="s">
        <v>3623</v>
      </c>
      <c r="H8437" s="2" t="s">
        <v>56215</v>
      </c>
      <c r="I8437" s="2" t="s">
        <v>56216</v>
      </c>
      <c r="J8437" s="3" t="s">
        <v>56217</v>
      </c>
      <c r="K8437" s="4">
        <v>44040</v>
      </c>
      <c r="L8437" s="3" t="s">
        <v>56218</v>
      </c>
    </row>
    <row r="8438" spans="1:12" x14ac:dyDescent="0.2">
      <c r="A8438" s="1">
        <v>8437</v>
      </c>
      <c r="B8438" s="2" t="s">
        <v>56219</v>
      </c>
      <c r="C8438" s="2" t="s">
        <v>841</v>
      </c>
      <c r="D8438" s="2" t="s">
        <v>34959</v>
      </c>
      <c r="E8438" s="2" t="s">
        <v>56220</v>
      </c>
      <c r="F8438" s="2" t="s">
        <v>56221</v>
      </c>
      <c r="G8438" s="2" t="s">
        <v>190</v>
      </c>
      <c r="H8438" s="2" t="s">
        <v>56222</v>
      </c>
      <c r="I8438" s="2">
        <v>4119486376</v>
      </c>
      <c r="J8438" s="3" t="s">
        <v>56223</v>
      </c>
      <c r="K8438" s="4">
        <v>44083</v>
      </c>
      <c r="L8438" s="3" t="s">
        <v>56224</v>
      </c>
    </row>
    <row r="8439" spans="1:12" x14ac:dyDescent="0.2">
      <c r="A8439" s="1">
        <v>8438</v>
      </c>
      <c r="B8439" s="2" t="s">
        <v>56225</v>
      </c>
      <c r="C8439" s="2" t="s">
        <v>8535</v>
      </c>
      <c r="D8439" s="2" t="s">
        <v>2668</v>
      </c>
      <c r="E8439" s="2" t="s">
        <v>56226</v>
      </c>
      <c r="F8439" s="2" t="s">
        <v>56227</v>
      </c>
      <c r="G8439" s="2" t="s">
        <v>643</v>
      </c>
      <c r="H8439" s="2" t="s">
        <v>56228</v>
      </c>
      <c r="I8439" s="2" t="s">
        <v>56229</v>
      </c>
      <c r="J8439" s="3" t="s">
        <v>56230</v>
      </c>
      <c r="K8439" s="4">
        <v>44239</v>
      </c>
      <c r="L8439" s="3" t="s">
        <v>56231</v>
      </c>
    </row>
    <row r="8440" spans="1:12" x14ac:dyDescent="0.2">
      <c r="A8440" s="1">
        <v>8439</v>
      </c>
      <c r="B8440" s="2" t="s">
        <v>56232</v>
      </c>
      <c r="C8440" s="2" t="s">
        <v>12379</v>
      </c>
      <c r="D8440" s="2" t="s">
        <v>425</v>
      </c>
      <c r="E8440" s="2" t="s">
        <v>56233</v>
      </c>
      <c r="F8440" s="2" t="s">
        <v>56234</v>
      </c>
      <c r="G8440" s="2" t="s">
        <v>910</v>
      </c>
      <c r="H8440" s="2" t="s">
        <v>56235</v>
      </c>
      <c r="I8440" s="2" t="s">
        <v>56236</v>
      </c>
      <c r="J8440" s="3" t="s">
        <v>56237</v>
      </c>
      <c r="K8440" s="4">
        <v>44433</v>
      </c>
      <c r="L8440" s="3" t="s">
        <v>49512</v>
      </c>
    </row>
    <row r="8441" spans="1:12" x14ac:dyDescent="0.2">
      <c r="A8441" s="1">
        <v>8440</v>
      </c>
      <c r="B8441" s="2" t="s">
        <v>56238</v>
      </c>
      <c r="C8441" s="2" t="s">
        <v>6599</v>
      </c>
      <c r="D8441" s="2" t="s">
        <v>963</v>
      </c>
      <c r="E8441" s="2" t="s">
        <v>56239</v>
      </c>
      <c r="F8441" s="2" t="s">
        <v>56240</v>
      </c>
      <c r="G8441" s="2" t="s">
        <v>1489</v>
      </c>
      <c r="H8441" s="2" t="s">
        <v>56241</v>
      </c>
      <c r="I8441" s="2" t="s">
        <v>56242</v>
      </c>
      <c r="J8441" s="3" t="s">
        <v>56243</v>
      </c>
      <c r="K8441" s="4">
        <v>44473</v>
      </c>
      <c r="L8441" s="3" t="s">
        <v>56244</v>
      </c>
    </row>
    <row r="8442" spans="1:12" x14ac:dyDescent="0.2">
      <c r="A8442" s="1">
        <v>8441</v>
      </c>
      <c r="B8442" s="2" t="s">
        <v>56245</v>
      </c>
      <c r="C8442" s="2" t="s">
        <v>374</v>
      </c>
      <c r="D8442" s="2" t="s">
        <v>5819</v>
      </c>
      <c r="E8442" s="2" t="s">
        <v>56246</v>
      </c>
      <c r="F8442" s="2" t="s">
        <v>56247</v>
      </c>
      <c r="G8442" s="2" t="s">
        <v>3116</v>
      </c>
      <c r="H8442" s="2" t="s">
        <v>56248</v>
      </c>
      <c r="I8442" s="2" t="s">
        <v>56249</v>
      </c>
      <c r="J8442" s="3" t="s">
        <v>56250</v>
      </c>
      <c r="K8442" s="4">
        <v>44577</v>
      </c>
      <c r="L8442" s="3" t="s">
        <v>56251</v>
      </c>
    </row>
    <row r="8443" spans="1:12" x14ac:dyDescent="0.2">
      <c r="A8443" s="1">
        <v>8442</v>
      </c>
      <c r="B8443" s="2" t="s">
        <v>56252</v>
      </c>
      <c r="C8443" s="2" t="s">
        <v>6769</v>
      </c>
      <c r="D8443" s="2" t="s">
        <v>7129</v>
      </c>
      <c r="E8443" s="2" t="s">
        <v>56253</v>
      </c>
      <c r="F8443" s="2" t="s">
        <v>56254</v>
      </c>
      <c r="G8443" s="2" t="s">
        <v>652</v>
      </c>
      <c r="H8443" s="2">
        <v>6056817444</v>
      </c>
      <c r="I8443" s="2">
        <v>8544883384</v>
      </c>
      <c r="J8443" s="3" t="s">
        <v>56255</v>
      </c>
      <c r="K8443" s="4">
        <v>44035</v>
      </c>
      <c r="L8443" s="3" t="s">
        <v>56256</v>
      </c>
    </row>
    <row r="8444" spans="1:12" x14ac:dyDescent="0.2">
      <c r="A8444" s="1">
        <v>8443</v>
      </c>
      <c r="B8444" s="2" t="s">
        <v>56257</v>
      </c>
      <c r="C8444" s="2" t="s">
        <v>6246</v>
      </c>
      <c r="D8444" s="2" t="s">
        <v>18420</v>
      </c>
      <c r="E8444" s="2" t="s">
        <v>56258</v>
      </c>
      <c r="F8444" s="2" t="s">
        <v>56259</v>
      </c>
      <c r="G8444" s="2" t="s">
        <v>1050</v>
      </c>
      <c r="H8444" s="2" t="s">
        <v>56260</v>
      </c>
      <c r="I8444" s="2" t="s">
        <v>56261</v>
      </c>
      <c r="J8444" s="3" t="s">
        <v>56262</v>
      </c>
      <c r="K8444" s="4">
        <v>44237</v>
      </c>
      <c r="L8444" s="3" t="s">
        <v>56263</v>
      </c>
    </row>
    <row r="8445" spans="1:12" x14ac:dyDescent="0.2">
      <c r="A8445" s="1">
        <v>8444</v>
      </c>
      <c r="B8445" s="2" t="s">
        <v>56264</v>
      </c>
      <c r="C8445" s="2" t="s">
        <v>31797</v>
      </c>
      <c r="D8445" s="2" t="s">
        <v>879</v>
      </c>
      <c r="E8445" s="2" t="s">
        <v>56265</v>
      </c>
      <c r="F8445" s="2" t="s">
        <v>56266</v>
      </c>
      <c r="G8445" s="2" t="s">
        <v>3679</v>
      </c>
      <c r="H8445" s="2" t="s">
        <v>56267</v>
      </c>
      <c r="I8445" s="2" t="s">
        <v>56268</v>
      </c>
      <c r="J8445" s="3" t="s">
        <v>56269</v>
      </c>
      <c r="K8445" s="4">
        <v>43851</v>
      </c>
      <c r="L8445" s="3" t="s">
        <v>56270</v>
      </c>
    </row>
    <row r="8446" spans="1:12" x14ac:dyDescent="0.2">
      <c r="A8446" s="1">
        <v>8445</v>
      </c>
      <c r="B8446" s="2" t="s">
        <v>56271</v>
      </c>
      <c r="C8446" s="2" t="s">
        <v>5876</v>
      </c>
      <c r="D8446" s="2" t="s">
        <v>1843</v>
      </c>
      <c r="E8446" s="2" t="s">
        <v>56272</v>
      </c>
      <c r="F8446" s="2" t="s">
        <v>16659</v>
      </c>
      <c r="G8446" s="2" t="s">
        <v>1213</v>
      </c>
      <c r="H8446" s="2" t="s">
        <v>56273</v>
      </c>
      <c r="I8446" s="2" t="s">
        <v>56274</v>
      </c>
      <c r="J8446" s="3" t="s">
        <v>56275</v>
      </c>
      <c r="K8446" s="4">
        <v>44473</v>
      </c>
      <c r="L8446" s="3" t="s">
        <v>33129</v>
      </c>
    </row>
    <row r="8447" spans="1:12" x14ac:dyDescent="0.2">
      <c r="A8447" s="1">
        <v>8446</v>
      </c>
      <c r="B8447" s="2" t="s">
        <v>56276</v>
      </c>
      <c r="C8447" s="2" t="s">
        <v>2667</v>
      </c>
      <c r="D8447" s="2" t="s">
        <v>5585</v>
      </c>
      <c r="E8447" s="2" t="s">
        <v>18640</v>
      </c>
      <c r="F8447" s="2" t="s">
        <v>56277</v>
      </c>
      <c r="G8447" s="2" t="s">
        <v>2378</v>
      </c>
      <c r="H8447" s="2" t="s">
        <v>56278</v>
      </c>
      <c r="I8447" s="2" t="s">
        <v>56279</v>
      </c>
      <c r="J8447" s="3" t="s">
        <v>56280</v>
      </c>
      <c r="K8447" s="4">
        <v>44062</v>
      </c>
      <c r="L8447" s="3" t="s">
        <v>10436</v>
      </c>
    </row>
    <row r="8448" spans="1:12" x14ac:dyDescent="0.2">
      <c r="A8448" s="1">
        <v>8447</v>
      </c>
      <c r="B8448" s="2" t="s">
        <v>56281</v>
      </c>
      <c r="C8448" s="2" t="s">
        <v>4467</v>
      </c>
      <c r="D8448" s="2" t="s">
        <v>8318</v>
      </c>
      <c r="E8448" s="2" t="s">
        <v>56282</v>
      </c>
      <c r="F8448" s="2" t="s">
        <v>56283</v>
      </c>
      <c r="G8448" s="2" t="s">
        <v>2859</v>
      </c>
      <c r="H8448" s="2" t="s">
        <v>56284</v>
      </c>
      <c r="I8448" s="2" t="s">
        <v>56285</v>
      </c>
      <c r="J8448" s="3" t="s">
        <v>56286</v>
      </c>
      <c r="K8448" s="4">
        <v>44488</v>
      </c>
      <c r="L8448" s="3" t="s">
        <v>56287</v>
      </c>
    </row>
    <row r="8449" spans="1:12" x14ac:dyDescent="0.2">
      <c r="A8449" s="1">
        <v>8448</v>
      </c>
      <c r="B8449" s="2" t="s">
        <v>56288</v>
      </c>
      <c r="C8449" s="2" t="s">
        <v>443</v>
      </c>
      <c r="D8449" s="2" t="s">
        <v>4726</v>
      </c>
      <c r="E8449" s="2" t="s">
        <v>56289</v>
      </c>
      <c r="F8449" s="2" t="s">
        <v>56290</v>
      </c>
      <c r="G8449" s="2" t="s">
        <v>986</v>
      </c>
      <c r="H8449" s="2">
        <f>1-679-689-8618</f>
        <v>-9985</v>
      </c>
      <c r="I8449" s="2" t="s">
        <v>56291</v>
      </c>
      <c r="J8449" s="3" t="s">
        <v>56292</v>
      </c>
      <c r="K8449" s="4">
        <v>44151</v>
      </c>
      <c r="L8449" s="3" t="s">
        <v>56293</v>
      </c>
    </row>
    <row r="8450" spans="1:12" x14ac:dyDescent="0.2">
      <c r="A8450" s="1">
        <v>8449</v>
      </c>
      <c r="B8450" s="2" t="s">
        <v>56294</v>
      </c>
      <c r="C8450" s="2" t="s">
        <v>1817</v>
      </c>
      <c r="D8450" s="2" t="s">
        <v>4064</v>
      </c>
      <c r="E8450" s="2" t="s">
        <v>56295</v>
      </c>
      <c r="F8450" s="2" t="s">
        <v>56296</v>
      </c>
      <c r="G8450" s="2" t="s">
        <v>770</v>
      </c>
      <c r="H8450" s="2" t="s">
        <v>56297</v>
      </c>
      <c r="I8450" s="2" t="s">
        <v>56298</v>
      </c>
      <c r="J8450" s="3" t="s">
        <v>56299</v>
      </c>
      <c r="K8450" s="4">
        <v>44034</v>
      </c>
      <c r="L8450" s="3" t="s">
        <v>45589</v>
      </c>
    </row>
    <row r="8451" spans="1:12" x14ac:dyDescent="0.2">
      <c r="A8451" s="1">
        <v>8450</v>
      </c>
      <c r="B8451" s="2" t="s">
        <v>56300</v>
      </c>
      <c r="C8451" s="2" t="s">
        <v>6996</v>
      </c>
      <c r="D8451" s="2" t="s">
        <v>13647</v>
      </c>
      <c r="E8451" s="2" t="s">
        <v>56301</v>
      </c>
      <c r="F8451" s="2" t="s">
        <v>56302</v>
      </c>
      <c r="G8451" s="2" t="s">
        <v>1973</v>
      </c>
      <c r="H8451" s="2" t="s">
        <v>56303</v>
      </c>
      <c r="I8451" s="2" t="s">
        <v>56304</v>
      </c>
      <c r="J8451" s="3" t="s">
        <v>56305</v>
      </c>
      <c r="K8451" s="4">
        <v>44232</v>
      </c>
      <c r="L8451" s="3" t="s">
        <v>56306</v>
      </c>
    </row>
    <row r="8452" spans="1:12" x14ac:dyDescent="0.2">
      <c r="A8452" s="1">
        <v>8451</v>
      </c>
      <c r="B8452" s="2" t="s">
        <v>56307</v>
      </c>
      <c r="C8452" s="2" t="s">
        <v>3505</v>
      </c>
      <c r="D8452" s="2" t="s">
        <v>17539</v>
      </c>
      <c r="E8452" s="2" t="s">
        <v>56308</v>
      </c>
      <c r="F8452" s="2" t="s">
        <v>16484</v>
      </c>
      <c r="G8452" s="2" t="s">
        <v>835</v>
      </c>
      <c r="H8452" s="2" t="s">
        <v>56309</v>
      </c>
      <c r="I8452" s="2" t="s">
        <v>56310</v>
      </c>
      <c r="J8452" s="3" t="s">
        <v>56311</v>
      </c>
      <c r="K8452" s="4">
        <v>44627</v>
      </c>
      <c r="L8452" s="3" t="s">
        <v>56312</v>
      </c>
    </row>
    <row r="8453" spans="1:12" x14ac:dyDescent="0.2">
      <c r="A8453" s="1">
        <v>8452</v>
      </c>
      <c r="B8453" s="2" t="s">
        <v>56313</v>
      </c>
      <c r="C8453" s="2" t="s">
        <v>18225</v>
      </c>
      <c r="D8453" s="2" t="s">
        <v>1931</v>
      </c>
      <c r="E8453" s="2" t="s">
        <v>56314</v>
      </c>
      <c r="F8453" s="2" t="s">
        <v>56315</v>
      </c>
      <c r="G8453" s="2" t="s">
        <v>1991</v>
      </c>
      <c r="H8453" s="2" t="s">
        <v>56316</v>
      </c>
      <c r="I8453" s="2" t="s">
        <v>56317</v>
      </c>
      <c r="J8453" s="3" t="s">
        <v>56318</v>
      </c>
      <c r="K8453" s="4">
        <v>44676</v>
      </c>
      <c r="L8453" s="3" t="s">
        <v>56319</v>
      </c>
    </row>
    <row r="8454" spans="1:12" x14ac:dyDescent="0.2">
      <c r="A8454" s="1">
        <v>8453</v>
      </c>
      <c r="B8454" s="2" t="s">
        <v>56320</v>
      </c>
      <c r="C8454" s="2" t="s">
        <v>12690</v>
      </c>
      <c r="D8454" s="2" t="s">
        <v>8012</v>
      </c>
      <c r="E8454" s="2" t="s">
        <v>56321</v>
      </c>
      <c r="F8454" s="2" t="s">
        <v>56322</v>
      </c>
      <c r="G8454" s="2" t="s">
        <v>3568</v>
      </c>
      <c r="H8454" s="2" t="s">
        <v>56323</v>
      </c>
      <c r="I8454" s="2">
        <f>1-181-630-7973</f>
        <v>-8783</v>
      </c>
      <c r="J8454" s="3" t="s">
        <v>56324</v>
      </c>
      <c r="K8454" s="4">
        <v>44596</v>
      </c>
      <c r="L8454" s="3" t="s">
        <v>56325</v>
      </c>
    </row>
    <row r="8455" spans="1:12" x14ac:dyDescent="0.2">
      <c r="A8455" s="1">
        <v>8454</v>
      </c>
      <c r="B8455" s="2" t="s">
        <v>56326</v>
      </c>
      <c r="C8455" s="2" t="s">
        <v>6654</v>
      </c>
      <c r="D8455" s="2" t="s">
        <v>8029</v>
      </c>
      <c r="E8455" s="2" t="s">
        <v>56327</v>
      </c>
      <c r="F8455" s="2" t="s">
        <v>56328</v>
      </c>
      <c r="G8455" s="2" t="s">
        <v>27</v>
      </c>
      <c r="H8455" s="2" t="s">
        <v>56329</v>
      </c>
      <c r="I8455" s="2" t="s">
        <v>56330</v>
      </c>
      <c r="J8455" s="3" t="s">
        <v>56331</v>
      </c>
      <c r="K8455" s="4">
        <v>43838</v>
      </c>
      <c r="L8455" s="3" t="s">
        <v>22316</v>
      </c>
    </row>
    <row r="8456" spans="1:12" x14ac:dyDescent="0.2">
      <c r="A8456" s="1">
        <v>8455</v>
      </c>
      <c r="B8456" s="2" t="s">
        <v>56332</v>
      </c>
      <c r="C8456" s="2" t="s">
        <v>6615</v>
      </c>
      <c r="D8456" s="2" t="s">
        <v>4164</v>
      </c>
      <c r="E8456" s="2" t="s">
        <v>12976</v>
      </c>
      <c r="F8456" s="2" t="s">
        <v>33074</v>
      </c>
      <c r="G8456" s="2" t="s">
        <v>1050</v>
      </c>
      <c r="H8456" s="2" t="s">
        <v>56333</v>
      </c>
      <c r="I8456" s="2" t="s">
        <v>56334</v>
      </c>
      <c r="J8456" s="3" t="s">
        <v>56335</v>
      </c>
      <c r="K8456" s="4">
        <v>44007</v>
      </c>
      <c r="L8456" s="3" t="s">
        <v>56336</v>
      </c>
    </row>
    <row r="8457" spans="1:12" x14ac:dyDescent="0.2">
      <c r="A8457" s="1">
        <v>8456</v>
      </c>
      <c r="B8457" s="2" t="s">
        <v>56337</v>
      </c>
      <c r="C8457" s="2" t="s">
        <v>5900</v>
      </c>
      <c r="D8457" s="2" t="s">
        <v>17193</v>
      </c>
      <c r="E8457" s="2" t="s">
        <v>44143</v>
      </c>
      <c r="F8457" s="2" t="s">
        <v>56338</v>
      </c>
      <c r="G8457" s="2" t="s">
        <v>4042</v>
      </c>
      <c r="H8457" s="2" t="s">
        <v>56339</v>
      </c>
      <c r="I8457" s="2" t="s">
        <v>56340</v>
      </c>
      <c r="J8457" s="3" t="s">
        <v>56341</v>
      </c>
      <c r="K8457" s="4">
        <v>44353</v>
      </c>
      <c r="L8457" s="3" t="s">
        <v>56342</v>
      </c>
    </row>
    <row r="8458" spans="1:12" x14ac:dyDescent="0.2">
      <c r="A8458" s="1">
        <v>8457</v>
      </c>
      <c r="B8458" s="2" t="s">
        <v>56343</v>
      </c>
      <c r="C8458" s="2" t="s">
        <v>11630</v>
      </c>
      <c r="D8458" s="2" t="s">
        <v>7206</v>
      </c>
      <c r="E8458" s="2" t="s">
        <v>56344</v>
      </c>
      <c r="F8458" s="2" t="s">
        <v>6382</v>
      </c>
      <c r="G8458" s="2" t="s">
        <v>2255</v>
      </c>
      <c r="H8458" s="2" t="s">
        <v>56345</v>
      </c>
      <c r="I8458" s="2" t="s">
        <v>56346</v>
      </c>
      <c r="J8458" s="3" t="s">
        <v>56347</v>
      </c>
      <c r="K8458" s="4">
        <v>44603</v>
      </c>
      <c r="L8458" s="3" t="s">
        <v>56348</v>
      </c>
    </row>
    <row r="8459" spans="1:12" x14ac:dyDescent="0.2">
      <c r="A8459" s="1">
        <v>8458</v>
      </c>
      <c r="B8459" s="2" t="s">
        <v>56349</v>
      </c>
      <c r="C8459" s="2" t="s">
        <v>3434</v>
      </c>
      <c r="D8459" s="2" t="s">
        <v>408</v>
      </c>
      <c r="E8459" s="2" t="s">
        <v>56350</v>
      </c>
      <c r="F8459" s="2" t="s">
        <v>25371</v>
      </c>
      <c r="G8459" s="2" t="s">
        <v>1552</v>
      </c>
      <c r="H8459" s="2" t="s">
        <v>56351</v>
      </c>
      <c r="I8459" s="2" t="s">
        <v>56352</v>
      </c>
      <c r="J8459" s="3" t="s">
        <v>56353</v>
      </c>
      <c r="K8459" s="4">
        <v>44266</v>
      </c>
      <c r="L8459" s="3" t="s">
        <v>56354</v>
      </c>
    </row>
    <row r="8460" spans="1:12" x14ac:dyDescent="0.2">
      <c r="A8460" s="1">
        <v>8459</v>
      </c>
      <c r="B8460" s="2" t="s">
        <v>56355</v>
      </c>
      <c r="C8460" s="2" t="s">
        <v>8058</v>
      </c>
      <c r="D8460" s="2" t="s">
        <v>8107</v>
      </c>
      <c r="E8460" s="2" t="s">
        <v>56356</v>
      </c>
      <c r="F8460" s="2" t="s">
        <v>56357</v>
      </c>
      <c r="G8460" s="2" t="s">
        <v>1140</v>
      </c>
      <c r="H8460" s="2" t="s">
        <v>56358</v>
      </c>
      <c r="I8460" s="2" t="s">
        <v>56359</v>
      </c>
      <c r="J8460" s="3" t="s">
        <v>56360</v>
      </c>
      <c r="K8460" s="4">
        <v>44644</v>
      </c>
      <c r="L8460" s="3" t="s">
        <v>56361</v>
      </c>
    </row>
    <row r="8461" spans="1:12" x14ac:dyDescent="0.2">
      <c r="A8461" s="1">
        <v>8460</v>
      </c>
      <c r="B8461" s="2" t="s">
        <v>56362</v>
      </c>
      <c r="C8461" s="2" t="s">
        <v>7251</v>
      </c>
      <c r="D8461" s="2" t="s">
        <v>1165</v>
      </c>
      <c r="E8461" s="2" t="s">
        <v>56363</v>
      </c>
      <c r="F8461" s="2" t="s">
        <v>56364</v>
      </c>
      <c r="G8461" s="2" t="s">
        <v>171</v>
      </c>
      <c r="H8461" s="2" t="s">
        <v>56365</v>
      </c>
      <c r="I8461" s="2" t="s">
        <v>56366</v>
      </c>
      <c r="J8461" s="3" t="s">
        <v>56367</v>
      </c>
      <c r="K8461" s="4">
        <v>44451</v>
      </c>
      <c r="L8461" s="3" t="s">
        <v>56368</v>
      </c>
    </row>
    <row r="8462" spans="1:12" x14ac:dyDescent="0.2">
      <c r="A8462" s="1">
        <v>8461</v>
      </c>
      <c r="B8462" s="2" t="s">
        <v>56369</v>
      </c>
      <c r="C8462" s="2" t="s">
        <v>11132</v>
      </c>
      <c r="D8462" s="2" t="s">
        <v>17010</v>
      </c>
      <c r="E8462" s="2" t="s">
        <v>56370</v>
      </c>
      <c r="F8462" s="2" t="s">
        <v>56371</v>
      </c>
      <c r="G8462" s="2" t="s">
        <v>3848</v>
      </c>
      <c r="H8462" s="2" t="s">
        <v>56372</v>
      </c>
      <c r="I8462" s="2" t="s">
        <v>56373</v>
      </c>
      <c r="J8462" s="3" t="s">
        <v>56374</v>
      </c>
      <c r="K8462" s="4">
        <v>44234</v>
      </c>
      <c r="L8462" s="3" t="s">
        <v>7705</v>
      </c>
    </row>
    <row r="8463" spans="1:12" x14ac:dyDescent="0.2">
      <c r="A8463" s="1">
        <v>8462</v>
      </c>
      <c r="B8463" s="2" t="s">
        <v>56375</v>
      </c>
      <c r="C8463" s="2" t="s">
        <v>1409</v>
      </c>
      <c r="D8463" s="2" t="s">
        <v>15235</v>
      </c>
      <c r="E8463" s="2" t="s">
        <v>56376</v>
      </c>
      <c r="F8463" s="2" t="s">
        <v>26756</v>
      </c>
      <c r="G8463" s="2" t="s">
        <v>5858</v>
      </c>
      <c r="H8463" s="2" t="s">
        <v>56377</v>
      </c>
      <c r="I8463" s="2" t="s">
        <v>56378</v>
      </c>
      <c r="J8463" s="3" t="s">
        <v>56379</v>
      </c>
      <c r="K8463" s="4">
        <v>44170</v>
      </c>
      <c r="L8463" s="3" t="s">
        <v>8745</v>
      </c>
    </row>
    <row r="8464" spans="1:12" x14ac:dyDescent="0.2">
      <c r="A8464" s="1">
        <v>8463</v>
      </c>
      <c r="B8464" s="2" t="s">
        <v>56380</v>
      </c>
      <c r="C8464" s="2" t="s">
        <v>16163</v>
      </c>
      <c r="D8464" s="2" t="s">
        <v>289</v>
      </c>
      <c r="E8464" s="2" t="s">
        <v>56381</v>
      </c>
      <c r="F8464" s="2" t="s">
        <v>56382</v>
      </c>
      <c r="G8464" s="2" t="s">
        <v>396</v>
      </c>
      <c r="H8464" s="2" t="s">
        <v>56383</v>
      </c>
      <c r="I8464" s="2" t="s">
        <v>56384</v>
      </c>
      <c r="J8464" s="3" t="s">
        <v>56385</v>
      </c>
      <c r="K8464" s="4">
        <v>44258</v>
      </c>
      <c r="L8464" s="3" t="s">
        <v>56386</v>
      </c>
    </row>
    <row r="8465" spans="1:12" x14ac:dyDescent="0.2">
      <c r="A8465" s="1">
        <v>8464</v>
      </c>
      <c r="B8465" s="2" t="s">
        <v>56387</v>
      </c>
      <c r="C8465" s="2" t="s">
        <v>472</v>
      </c>
      <c r="D8465" s="2" t="s">
        <v>23870</v>
      </c>
      <c r="E8465" s="2" t="s">
        <v>56388</v>
      </c>
      <c r="F8465" s="2" t="s">
        <v>56389</v>
      </c>
      <c r="G8465" s="2" t="s">
        <v>4353</v>
      </c>
      <c r="H8465" s="2">
        <v>6680074387</v>
      </c>
      <c r="I8465" s="2" t="s">
        <v>56390</v>
      </c>
      <c r="J8465" s="3" t="s">
        <v>56391</v>
      </c>
      <c r="K8465" s="4">
        <v>44421</v>
      </c>
      <c r="L8465" s="3" t="s">
        <v>56392</v>
      </c>
    </row>
    <row r="8466" spans="1:12" x14ac:dyDescent="0.2">
      <c r="A8466" s="1">
        <v>8465</v>
      </c>
      <c r="B8466" s="2" t="s">
        <v>56393</v>
      </c>
      <c r="C8466" s="2" t="s">
        <v>5115</v>
      </c>
      <c r="D8466" s="2" t="s">
        <v>993</v>
      </c>
      <c r="E8466" s="2" t="s">
        <v>56394</v>
      </c>
      <c r="F8466" s="2" t="s">
        <v>56395</v>
      </c>
      <c r="G8466" s="2" t="s">
        <v>714</v>
      </c>
      <c r="H8466" s="2" t="s">
        <v>56396</v>
      </c>
      <c r="I8466" s="2" t="s">
        <v>56397</v>
      </c>
      <c r="J8466" s="3" t="s">
        <v>56398</v>
      </c>
      <c r="K8466" s="4">
        <v>44114</v>
      </c>
      <c r="L8466" s="3" t="s">
        <v>56399</v>
      </c>
    </row>
    <row r="8467" spans="1:12" x14ac:dyDescent="0.2">
      <c r="A8467" s="1">
        <v>8466</v>
      </c>
      <c r="B8467" s="2" t="s">
        <v>56400</v>
      </c>
      <c r="C8467" s="2" t="s">
        <v>2236</v>
      </c>
      <c r="D8467" s="2" t="s">
        <v>5077</v>
      </c>
      <c r="E8467" s="2" t="s">
        <v>56401</v>
      </c>
      <c r="F8467" s="2" t="s">
        <v>29892</v>
      </c>
      <c r="G8467" s="2" t="s">
        <v>1317</v>
      </c>
      <c r="H8467" s="2">
        <v>9714393670</v>
      </c>
      <c r="I8467" s="2" t="s">
        <v>56402</v>
      </c>
      <c r="J8467" s="3" t="s">
        <v>56403</v>
      </c>
      <c r="K8467" s="4">
        <v>44243</v>
      </c>
      <c r="L8467" s="3" t="s">
        <v>56404</v>
      </c>
    </row>
    <row r="8468" spans="1:12" x14ac:dyDescent="0.2">
      <c r="A8468" s="1">
        <v>8467</v>
      </c>
      <c r="B8468" s="2" t="s">
        <v>56405</v>
      </c>
      <c r="C8468" s="2" t="s">
        <v>556</v>
      </c>
      <c r="D8468" s="2" t="s">
        <v>14409</v>
      </c>
      <c r="E8468" s="2" t="s">
        <v>56406</v>
      </c>
      <c r="F8468" s="2" t="s">
        <v>5155</v>
      </c>
      <c r="G8468" s="2" t="s">
        <v>1222</v>
      </c>
      <c r="H8468" s="2">
        <v>3025619001</v>
      </c>
      <c r="I8468" s="2">
        <v>690659125</v>
      </c>
      <c r="J8468" s="3" t="s">
        <v>56407</v>
      </c>
      <c r="K8468" s="4">
        <v>44496</v>
      </c>
      <c r="L8468" s="3" t="s">
        <v>17833</v>
      </c>
    </row>
    <row r="8469" spans="1:12" x14ac:dyDescent="0.2">
      <c r="A8469" s="1">
        <v>8468</v>
      </c>
      <c r="B8469" s="2" t="s">
        <v>56408</v>
      </c>
      <c r="C8469" s="2" t="s">
        <v>2147</v>
      </c>
      <c r="D8469" s="2" t="s">
        <v>596</v>
      </c>
      <c r="E8469" s="2" t="s">
        <v>56409</v>
      </c>
      <c r="F8469" s="2" t="s">
        <v>56410</v>
      </c>
      <c r="G8469" s="2" t="s">
        <v>447</v>
      </c>
      <c r="H8469" s="2" t="s">
        <v>56411</v>
      </c>
      <c r="I8469" s="2" t="s">
        <v>56412</v>
      </c>
      <c r="J8469" s="3" t="s">
        <v>56413</v>
      </c>
      <c r="K8469" s="4">
        <v>44575</v>
      </c>
      <c r="L8469" s="3" t="s">
        <v>56414</v>
      </c>
    </row>
    <row r="8470" spans="1:12" x14ac:dyDescent="0.2">
      <c r="A8470" s="1">
        <v>8469</v>
      </c>
      <c r="B8470" s="2" t="s">
        <v>56415</v>
      </c>
      <c r="C8470" s="2" t="s">
        <v>346</v>
      </c>
      <c r="D8470" s="2" t="s">
        <v>2012</v>
      </c>
      <c r="E8470" s="2" t="s">
        <v>56416</v>
      </c>
      <c r="F8470" s="2" t="s">
        <v>56417</v>
      </c>
      <c r="G8470" s="2" t="s">
        <v>7163</v>
      </c>
      <c r="H8470" s="2" t="s">
        <v>56418</v>
      </c>
      <c r="I8470" s="2" t="s">
        <v>56419</v>
      </c>
      <c r="J8470" s="3" t="s">
        <v>56420</v>
      </c>
      <c r="K8470" s="4">
        <v>44016</v>
      </c>
      <c r="L8470" s="3" t="s">
        <v>56421</v>
      </c>
    </row>
    <row r="8471" spans="1:12" x14ac:dyDescent="0.2">
      <c r="A8471" s="1">
        <v>8470</v>
      </c>
      <c r="B8471" s="2" t="s">
        <v>56422</v>
      </c>
      <c r="C8471" s="2" t="s">
        <v>4163</v>
      </c>
      <c r="D8471" s="2" t="s">
        <v>7092</v>
      </c>
      <c r="E8471" s="2" t="s">
        <v>56423</v>
      </c>
      <c r="F8471" s="2" t="s">
        <v>56424</v>
      </c>
      <c r="G8471" s="2" t="s">
        <v>1041</v>
      </c>
      <c r="H8471" s="2" t="s">
        <v>56425</v>
      </c>
      <c r="I8471" s="2" t="s">
        <v>56426</v>
      </c>
      <c r="J8471" s="3" t="s">
        <v>56427</v>
      </c>
      <c r="K8471" s="4">
        <v>44616</v>
      </c>
      <c r="L8471" s="3" t="s">
        <v>56428</v>
      </c>
    </row>
    <row r="8472" spans="1:12" x14ac:dyDescent="0.2">
      <c r="A8472" s="1">
        <v>8471</v>
      </c>
      <c r="B8472" s="2" t="s">
        <v>56429</v>
      </c>
      <c r="C8472" s="2" t="s">
        <v>3669</v>
      </c>
      <c r="D8472" s="2" t="s">
        <v>375</v>
      </c>
      <c r="E8472" s="2" t="s">
        <v>9136</v>
      </c>
      <c r="F8472" s="2" t="s">
        <v>56430</v>
      </c>
      <c r="G8472" s="2" t="s">
        <v>1178</v>
      </c>
      <c r="H8472" s="2" t="s">
        <v>56431</v>
      </c>
      <c r="I8472" s="2">
        <v>2758017150</v>
      </c>
      <c r="J8472" s="3" t="s">
        <v>56432</v>
      </c>
      <c r="K8472" s="4">
        <v>44254</v>
      </c>
      <c r="L8472" s="3" t="s">
        <v>56433</v>
      </c>
    </row>
    <row r="8473" spans="1:12" x14ac:dyDescent="0.2">
      <c r="A8473" s="1">
        <v>8472</v>
      </c>
      <c r="B8473" s="2" t="s">
        <v>56434</v>
      </c>
      <c r="C8473" s="2" t="s">
        <v>16712</v>
      </c>
      <c r="D8473" s="2" t="s">
        <v>973</v>
      </c>
      <c r="E8473" s="2" t="s">
        <v>56435</v>
      </c>
      <c r="F8473" s="2" t="s">
        <v>56436</v>
      </c>
      <c r="G8473" s="2" t="s">
        <v>2327</v>
      </c>
      <c r="H8473" s="2" t="s">
        <v>56437</v>
      </c>
      <c r="I8473" s="2" t="s">
        <v>56438</v>
      </c>
      <c r="J8473" s="3" t="s">
        <v>56439</v>
      </c>
      <c r="K8473" s="4">
        <v>44275</v>
      </c>
      <c r="L8473" s="3" t="s">
        <v>3547</v>
      </c>
    </row>
    <row r="8474" spans="1:12" x14ac:dyDescent="0.2">
      <c r="A8474" s="1">
        <v>8473</v>
      </c>
      <c r="B8474" s="2" t="s">
        <v>56440</v>
      </c>
      <c r="C8474" s="2" t="s">
        <v>1466</v>
      </c>
      <c r="D8474" s="2" t="s">
        <v>586</v>
      </c>
      <c r="E8474" s="2" t="s">
        <v>56441</v>
      </c>
      <c r="F8474" s="2" t="s">
        <v>56442</v>
      </c>
      <c r="G8474" s="2" t="s">
        <v>2307</v>
      </c>
      <c r="H8474" s="2" t="s">
        <v>56443</v>
      </c>
      <c r="I8474" s="2">
        <f>1-960-74-5994</f>
        <v>-7027</v>
      </c>
      <c r="J8474" s="3" t="s">
        <v>56444</v>
      </c>
      <c r="K8474" s="4">
        <v>44215</v>
      </c>
      <c r="L8474" s="3" t="s">
        <v>49320</v>
      </c>
    </row>
    <row r="8475" spans="1:12" x14ac:dyDescent="0.2">
      <c r="A8475" s="1">
        <v>8474</v>
      </c>
      <c r="B8475" s="2" t="s">
        <v>56445</v>
      </c>
      <c r="C8475" s="2" t="s">
        <v>5608</v>
      </c>
      <c r="D8475" s="2" t="s">
        <v>122</v>
      </c>
      <c r="E8475" s="2" t="s">
        <v>56446</v>
      </c>
      <c r="F8475" s="2" t="s">
        <v>56447</v>
      </c>
      <c r="G8475" s="2" t="s">
        <v>447</v>
      </c>
      <c r="H8475" s="2">
        <v>7026191274</v>
      </c>
      <c r="I8475" s="2" t="s">
        <v>56448</v>
      </c>
      <c r="J8475" s="3" t="s">
        <v>56449</v>
      </c>
      <c r="K8475" s="4">
        <v>44147</v>
      </c>
      <c r="L8475" s="3" t="s">
        <v>56450</v>
      </c>
    </row>
    <row r="8476" spans="1:12" x14ac:dyDescent="0.2">
      <c r="A8476" s="1">
        <v>8475</v>
      </c>
      <c r="B8476" s="2" t="s">
        <v>56451</v>
      </c>
      <c r="C8476" s="2" t="s">
        <v>3004</v>
      </c>
      <c r="D8476" s="2" t="s">
        <v>37085</v>
      </c>
      <c r="E8476" s="2" t="s">
        <v>56452</v>
      </c>
      <c r="F8476" s="2" t="s">
        <v>53934</v>
      </c>
      <c r="G8476" s="2" t="s">
        <v>530</v>
      </c>
      <c r="H8476" s="2" t="s">
        <v>56453</v>
      </c>
      <c r="I8476" s="2" t="s">
        <v>56454</v>
      </c>
      <c r="J8476" s="3" t="s">
        <v>56455</v>
      </c>
      <c r="K8476" s="4">
        <v>44064</v>
      </c>
      <c r="L8476" s="3" t="s">
        <v>24086</v>
      </c>
    </row>
    <row r="8477" spans="1:12" x14ac:dyDescent="0.2">
      <c r="A8477" s="1">
        <v>8476</v>
      </c>
      <c r="B8477" s="2" t="s">
        <v>56456</v>
      </c>
      <c r="C8477" s="2" t="s">
        <v>10152</v>
      </c>
      <c r="D8477" s="2" t="s">
        <v>375</v>
      </c>
      <c r="E8477" s="2" t="s">
        <v>56457</v>
      </c>
      <c r="F8477" s="2" t="s">
        <v>56458</v>
      </c>
      <c r="G8477" s="2" t="s">
        <v>1811</v>
      </c>
      <c r="H8477" s="2" t="s">
        <v>56459</v>
      </c>
      <c r="I8477" s="2" t="s">
        <v>56460</v>
      </c>
      <c r="J8477" s="3" t="s">
        <v>56461</v>
      </c>
      <c r="K8477" s="4">
        <v>44602</v>
      </c>
      <c r="L8477" s="3" t="s">
        <v>27166</v>
      </c>
    </row>
    <row r="8478" spans="1:12" x14ac:dyDescent="0.2">
      <c r="A8478" s="1">
        <v>8477</v>
      </c>
      <c r="B8478" s="2" t="s">
        <v>56462</v>
      </c>
      <c r="C8478" s="2" t="s">
        <v>3029</v>
      </c>
      <c r="D8478" s="2" t="s">
        <v>954</v>
      </c>
      <c r="E8478" s="2" t="s">
        <v>56463</v>
      </c>
      <c r="F8478" s="2" t="s">
        <v>56464</v>
      </c>
      <c r="G8478" s="2" t="s">
        <v>1811</v>
      </c>
      <c r="H8478" s="2" t="s">
        <v>56465</v>
      </c>
      <c r="I8478" s="2" t="s">
        <v>56466</v>
      </c>
      <c r="J8478" s="3" t="s">
        <v>56467</v>
      </c>
      <c r="K8478" s="4">
        <v>43961</v>
      </c>
      <c r="L8478" s="3" t="s">
        <v>56468</v>
      </c>
    </row>
    <row r="8479" spans="1:12" x14ac:dyDescent="0.2">
      <c r="A8479" s="1">
        <v>8478</v>
      </c>
      <c r="B8479" s="2" t="s">
        <v>56469</v>
      </c>
      <c r="C8479" s="2" t="s">
        <v>888</v>
      </c>
      <c r="D8479" s="2" t="s">
        <v>13029</v>
      </c>
      <c r="E8479" s="2" t="s">
        <v>56470</v>
      </c>
      <c r="F8479" s="2" t="s">
        <v>56471</v>
      </c>
      <c r="G8479" s="2" t="s">
        <v>501</v>
      </c>
      <c r="H8479" s="2" t="s">
        <v>56472</v>
      </c>
      <c r="I8479" s="2">
        <f>1-268-331-9307</f>
        <v>-9905</v>
      </c>
      <c r="J8479" s="3" t="s">
        <v>56473</v>
      </c>
      <c r="K8479" s="4">
        <v>44326</v>
      </c>
      <c r="L8479" s="3" t="s">
        <v>56474</v>
      </c>
    </row>
    <row r="8480" spans="1:12" x14ac:dyDescent="0.2">
      <c r="A8480" s="1">
        <v>8479</v>
      </c>
      <c r="B8480" s="2" t="s">
        <v>56475</v>
      </c>
      <c r="C8480" s="2" t="s">
        <v>5510</v>
      </c>
      <c r="D8480" s="2" t="s">
        <v>6275</v>
      </c>
      <c r="E8480" s="2" t="s">
        <v>56476</v>
      </c>
      <c r="F8480" s="2" t="s">
        <v>7686</v>
      </c>
      <c r="G8480" s="2" t="s">
        <v>3729</v>
      </c>
      <c r="H8480" s="2" t="s">
        <v>56477</v>
      </c>
      <c r="I8480" s="2" t="s">
        <v>56478</v>
      </c>
      <c r="J8480" s="3" t="s">
        <v>56479</v>
      </c>
      <c r="K8480" s="4">
        <v>44557</v>
      </c>
      <c r="L8480" s="3" t="s">
        <v>42026</v>
      </c>
    </row>
    <row r="8481" spans="1:12" x14ac:dyDescent="0.2">
      <c r="A8481" s="1">
        <v>8480</v>
      </c>
      <c r="B8481" s="2" t="s">
        <v>56480</v>
      </c>
      <c r="C8481" s="2" t="s">
        <v>4263</v>
      </c>
      <c r="D8481" s="2" t="s">
        <v>10085</v>
      </c>
      <c r="E8481" s="2" t="s">
        <v>11465</v>
      </c>
      <c r="F8481" s="2" t="s">
        <v>56481</v>
      </c>
      <c r="G8481" s="2" t="s">
        <v>247</v>
      </c>
      <c r="H8481" s="2" t="s">
        <v>56482</v>
      </c>
      <c r="I8481" s="2" t="s">
        <v>56483</v>
      </c>
      <c r="J8481" s="3" t="s">
        <v>56484</v>
      </c>
      <c r="K8481" s="4">
        <v>43893</v>
      </c>
      <c r="L8481" s="3" t="s">
        <v>56485</v>
      </c>
    </row>
    <row r="8482" spans="1:12" x14ac:dyDescent="0.2">
      <c r="A8482" s="1">
        <v>8481</v>
      </c>
      <c r="B8482" s="2" t="s">
        <v>56486</v>
      </c>
      <c r="C8482" s="2" t="s">
        <v>8397</v>
      </c>
      <c r="D8482" s="2" t="s">
        <v>1520</v>
      </c>
      <c r="E8482" s="2" t="s">
        <v>56487</v>
      </c>
      <c r="F8482" s="2" t="s">
        <v>51681</v>
      </c>
      <c r="G8482" s="2" t="s">
        <v>4281</v>
      </c>
      <c r="H8482" s="2" t="s">
        <v>56488</v>
      </c>
      <c r="I8482" s="2" t="s">
        <v>56489</v>
      </c>
      <c r="J8482" s="3" t="s">
        <v>56490</v>
      </c>
      <c r="K8482" s="4">
        <v>44632</v>
      </c>
      <c r="L8482" s="3" t="s">
        <v>44484</v>
      </c>
    </row>
    <row r="8483" spans="1:12" x14ac:dyDescent="0.2">
      <c r="A8483" s="1">
        <v>8482</v>
      </c>
      <c r="B8483" s="2" t="s">
        <v>56491</v>
      </c>
      <c r="C8483" s="2" t="s">
        <v>1662</v>
      </c>
      <c r="D8483" s="2" t="s">
        <v>5669</v>
      </c>
      <c r="E8483" s="2" t="s">
        <v>56492</v>
      </c>
      <c r="F8483" s="2" t="s">
        <v>56493</v>
      </c>
      <c r="G8483" s="2" t="s">
        <v>4281</v>
      </c>
      <c r="H8483" s="2" t="s">
        <v>56494</v>
      </c>
      <c r="I8483" s="2" t="s">
        <v>56495</v>
      </c>
      <c r="J8483" s="3" t="s">
        <v>56496</v>
      </c>
      <c r="K8483" s="4">
        <v>44448</v>
      </c>
      <c r="L8483" s="3" t="s">
        <v>15541</v>
      </c>
    </row>
    <row r="8484" spans="1:12" x14ac:dyDescent="0.2">
      <c r="A8484" s="1">
        <v>8483</v>
      </c>
      <c r="B8484" s="2" t="s">
        <v>56497</v>
      </c>
      <c r="C8484" s="2" t="s">
        <v>1201</v>
      </c>
      <c r="D8484" s="2" t="s">
        <v>1922</v>
      </c>
      <c r="E8484" s="2" t="s">
        <v>56498</v>
      </c>
      <c r="F8484" s="2" t="s">
        <v>32341</v>
      </c>
      <c r="G8484" s="2" t="s">
        <v>257</v>
      </c>
      <c r="H8484" s="2" t="s">
        <v>56499</v>
      </c>
      <c r="I8484" s="2" t="s">
        <v>56500</v>
      </c>
      <c r="J8484" s="3" t="s">
        <v>56501</v>
      </c>
      <c r="K8484" s="4">
        <v>44099</v>
      </c>
      <c r="L8484" s="3" t="s">
        <v>56502</v>
      </c>
    </row>
    <row r="8485" spans="1:12" x14ac:dyDescent="0.2">
      <c r="A8485" s="1">
        <v>8484</v>
      </c>
      <c r="B8485" s="2" t="s">
        <v>56503</v>
      </c>
      <c r="C8485" s="2" t="s">
        <v>6024</v>
      </c>
      <c r="D8485" s="2" t="s">
        <v>86</v>
      </c>
      <c r="E8485" s="2" t="s">
        <v>56504</v>
      </c>
      <c r="F8485" s="2" t="s">
        <v>56505</v>
      </c>
      <c r="G8485" s="2" t="s">
        <v>1618</v>
      </c>
      <c r="H8485" s="2">
        <v>6524853010</v>
      </c>
      <c r="I8485" s="2" t="s">
        <v>56506</v>
      </c>
      <c r="J8485" s="3" t="s">
        <v>56507</v>
      </c>
      <c r="K8485" s="4">
        <v>43885</v>
      </c>
      <c r="L8485" s="3" t="s">
        <v>56508</v>
      </c>
    </row>
    <row r="8486" spans="1:12" x14ac:dyDescent="0.2">
      <c r="A8486" s="1">
        <v>8485</v>
      </c>
      <c r="B8486" s="2" t="s">
        <v>56509</v>
      </c>
      <c r="C8486" s="2" t="s">
        <v>4406</v>
      </c>
      <c r="D8486" s="2" t="s">
        <v>11499</v>
      </c>
      <c r="E8486" s="2" t="s">
        <v>56510</v>
      </c>
      <c r="F8486" s="2" t="s">
        <v>19930</v>
      </c>
      <c r="G8486" s="2" t="s">
        <v>1674</v>
      </c>
      <c r="H8486" s="2" t="s">
        <v>56511</v>
      </c>
      <c r="I8486" s="2" t="s">
        <v>56512</v>
      </c>
      <c r="J8486" s="3" t="s">
        <v>56513</v>
      </c>
      <c r="K8486" s="4">
        <v>43979</v>
      </c>
      <c r="L8486" s="3" t="s">
        <v>11362</v>
      </c>
    </row>
    <row r="8487" spans="1:12" x14ac:dyDescent="0.2">
      <c r="A8487" s="1">
        <v>8486</v>
      </c>
      <c r="B8487" s="2" t="s">
        <v>56514</v>
      </c>
      <c r="C8487" s="2" t="s">
        <v>8670</v>
      </c>
      <c r="D8487" s="2" t="s">
        <v>1709</v>
      </c>
      <c r="E8487" s="2" t="s">
        <v>45671</v>
      </c>
      <c r="F8487" s="2" t="s">
        <v>43718</v>
      </c>
      <c r="G8487" s="2" t="s">
        <v>1765</v>
      </c>
      <c r="H8487" s="2">
        <v>7775384803</v>
      </c>
      <c r="I8487" s="2" t="s">
        <v>56515</v>
      </c>
      <c r="J8487" s="3" t="s">
        <v>56516</v>
      </c>
      <c r="K8487" s="4">
        <v>43950</v>
      </c>
      <c r="L8487" s="3" t="s">
        <v>56517</v>
      </c>
    </row>
    <row r="8488" spans="1:12" x14ac:dyDescent="0.2">
      <c r="A8488" s="1">
        <v>8487</v>
      </c>
      <c r="B8488" s="2" t="s">
        <v>56518</v>
      </c>
      <c r="C8488" s="2" t="s">
        <v>776</v>
      </c>
      <c r="D8488" s="2" t="s">
        <v>15235</v>
      </c>
      <c r="E8488" s="2" t="s">
        <v>38298</v>
      </c>
      <c r="F8488" s="2" t="s">
        <v>4484</v>
      </c>
      <c r="G8488" s="2" t="s">
        <v>2191</v>
      </c>
      <c r="H8488" s="2" t="s">
        <v>56519</v>
      </c>
      <c r="I8488" s="2" t="s">
        <v>56520</v>
      </c>
      <c r="J8488" s="3" t="s">
        <v>56521</v>
      </c>
      <c r="K8488" s="4">
        <v>44208</v>
      </c>
      <c r="L8488" s="3" t="s">
        <v>56522</v>
      </c>
    </row>
    <row r="8489" spans="1:12" x14ac:dyDescent="0.2">
      <c r="A8489" s="1">
        <v>8488</v>
      </c>
      <c r="B8489" s="2" t="s">
        <v>56523</v>
      </c>
      <c r="C8489" s="2" t="s">
        <v>7137</v>
      </c>
      <c r="D8489" s="2" t="s">
        <v>23179</v>
      </c>
      <c r="E8489" s="2" t="s">
        <v>32001</v>
      </c>
      <c r="F8489" s="2" t="s">
        <v>56524</v>
      </c>
      <c r="G8489" s="2" t="s">
        <v>247</v>
      </c>
      <c r="H8489" s="2" t="s">
        <v>56525</v>
      </c>
      <c r="I8489" s="2" t="s">
        <v>56526</v>
      </c>
      <c r="J8489" s="3" t="s">
        <v>56527</v>
      </c>
      <c r="K8489" s="4">
        <v>44237</v>
      </c>
      <c r="L8489" s="3" t="s">
        <v>56528</v>
      </c>
    </row>
    <row r="8490" spans="1:12" x14ac:dyDescent="0.2">
      <c r="A8490" s="1">
        <v>8489</v>
      </c>
      <c r="B8490" s="2" t="s">
        <v>56529</v>
      </c>
      <c r="C8490" s="2" t="s">
        <v>7945</v>
      </c>
      <c r="D8490" s="2" t="s">
        <v>95</v>
      </c>
      <c r="E8490" s="2" t="s">
        <v>47839</v>
      </c>
      <c r="F8490" s="2" t="s">
        <v>35965</v>
      </c>
      <c r="G8490" s="2" t="s">
        <v>4149</v>
      </c>
      <c r="H8490" s="2" t="s">
        <v>56530</v>
      </c>
      <c r="I8490" s="2">
        <v>9822264272</v>
      </c>
      <c r="J8490" s="3" t="s">
        <v>56531</v>
      </c>
      <c r="K8490" s="4">
        <v>44035</v>
      </c>
      <c r="L8490" s="3" t="s">
        <v>56532</v>
      </c>
    </row>
    <row r="8491" spans="1:12" x14ac:dyDescent="0.2">
      <c r="A8491" s="1">
        <v>8490</v>
      </c>
      <c r="B8491" s="2" t="s">
        <v>56533</v>
      </c>
      <c r="C8491" s="2" t="s">
        <v>392</v>
      </c>
      <c r="D8491" s="2" t="s">
        <v>8944</v>
      </c>
      <c r="E8491" s="2" t="s">
        <v>56534</v>
      </c>
      <c r="F8491" s="2" t="s">
        <v>56535</v>
      </c>
      <c r="G8491" s="2" t="s">
        <v>1068</v>
      </c>
      <c r="H8491" s="2" t="s">
        <v>56536</v>
      </c>
      <c r="I8491" s="2" t="s">
        <v>56537</v>
      </c>
      <c r="J8491" s="3" t="s">
        <v>56538</v>
      </c>
      <c r="K8491" s="4">
        <v>44247</v>
      </c>
      <c r="L8491" s="3" t="s">
        <v>56539</v>
      </c>
    </row>
    <row r="8492" spans="1:12" x14ac:dyDescent="0.2">
      <c r="A8492" s="1">
        <v>8491</v>
      </c>
      <c r="B8492" s="2" t="s">
        <v>56540</v>
      </c>
      <c r="C8492" s="2" t="s">
        <v>3212</v>
      </c>
      <c r="D8492" s="2" t="s">
        <v>14700</v>
      </c>
      <c r="E8492" s="2" t="s">
        <v>56541</v>
      </c>
      <c r="F8492" s="2" t="s">
        <v>56542</v>
      </c>
      <c r="G8492" s="2" t="s">
        <v>520</v>
      </c>
      <c r="H8492" s="2" t="s">
        <v>56543</v>
      </c>
      <c r="I8492" s="2" t="s">
        <v>56544</v>
      </c>
      <c r="J8492" s="3" t="s">
        <v>56545</v>
      </c>
      <c r="K8492" s="4">
        <v>44071</v>
      </c>
      <c r="L8492" s="3" t="s">
        <v>56546</v>
      </c>
    </row>
    <row r="8493" spans="1:12" x14ac:dyDescent="0.2">
      <c r="A8493" s="1">
        <v>8492</v>
      </c>
      <c r="B8493" s="2" t="s">
        <v>56547</v>
      </c>
      <c r="C8493" s="2" t="s">
        <v>78</v>
      </c>
      <c r="D8493" s="2" t="s">
        <v>9866</v>
      </c>
      <c r="E8493" s="2" t="s">
        <v>56548</v>
      </c>
      <c r="F8493" s="2" t="s">
        <v>56549</v>
      </c>
      <c r="G8493" s="2" t="s">
        <v>64</v>
      </c>
      <c r="H8493" s="2">
        <v>5847490387</v>
      </c>
      <c r="I8493" s="2">
        <f>1-977-376-6863</f>
        <v>-8215</v>
      </c>
      <c r="J8493" s="3" t="s">
        <v>56550</v>
      </c>
      <c r="K8493" s="4">
        <v>43899</v>
      </c>
      <c r="L8493" s="3" t="s">
        <v>56551</v>
      </c>
    </row>
    <row r="8494" spans="1:12" x14ac:dyDescent="0.2">
      <c r="A8494" s="1">
        <v>8493</v>
      </c>
      <c r="B8494" s="2" t="s">
        <v>56552</v>
      </c>
      <c r="C8494" s="2" t="s">
        <v>631</v>
      </c>
      <c r="D8494" s="2" t="s">
        <v>14444</v>
      </c>
      <c r="E8494" s="2" t="s">
        <v>56553</v>
      </c>
      <c r="F8494" s="2" t="s">
        <v>56554</v>
      </c>
      <c r="G8494" s="2" t="s">
        <v>2127</v>
      </c>
      <c r="H8494" s="2" t="s">
        <v>56555</v>
      </c>
      <c r="I8494" s="2" t="s">
        <v>56556</v>
      </c>
      <c r="J8494" s="3" t="s">
        <v>56557</v>
      </c>
      <c r="K8494" s="4">
        <v>43851</v>
      </c>
      <c r="L8494" s="3" t="s">
        <v>56558</v>
      </c>
    </row>
    <row r="8495" spans="1:12" x14ac:dyDescent="0.2">
      <c r="A8495" s="1">
        <v>8494</v>
      </c>
      <c r="B8495" s="2" t="s">
        <v>56559</v>
      </c>
      <c r="C8495" s="2" t="s">
        <v>3805</v>
      </c>
      <c r="D8495" s="2" t="s">
        <v>20384</v>
      </c>
      <c r="E8495" s="2" t="s">
        <v>56560</v>
      </c>
      <c r="F8495" s="2" t="s">
        <v>56561</v>
      </c>
      <c r="G8495" s="2" t="s">
        <v>117</v>
      </c>
      <c r="H8495" s="2" t="s">
        <v>56562</v>
      </c>
      <c r="I8495" s="2" t="s">
        <v>56563</v>
      </c>
      <c r="J8495" s="3" t="s">
        <v>56564</v>
      </c>
      <c r="K8495" s="4">
        <v>44174</v>
      </c>
      <c r="L8495" s="3" t="s">
        <v>1243</v>
      </c>
    </row>
    <row r="8496" spans="1:12" x14ac:dyDescent="0.2">
      <c r="A8496" s="1">
        <v>8495</v>
      </c>
      <c r="B8496" s="2" t="s">
        <v>56565</v>
      </c>
      <c r="C8496" s="2" t="s">
        <v>4711</v>
      </c>
      <c r="D8496" s="2" t="s">
        <v>46527</v>
      </c>
      <c r="E8496" s="2" t="s">
        <v>56566</v>
      </c>
      <c r="F8496" s="2" t="s">
        <v>55304</v>
      </c>
      <c r="G8496" s="2" t="s">
        <v>6200</v>
      </c>
      <c r="H8496" s="2" t="s">
        <v>56567</v>
      </c>
      <c r="I8496" s="2" t="s">
        <v>56568</v>
      </c>
      <c r="J8496" s="3" t="s">
        <v>56569</v>
      </c>
      <c r="K8496" s="4">
        <v>43988</v>
      </c>
      <c r="L8496" s="3" t="s">
        <v>56570</v>
      </c>
    </row>
    <row r="8497" spans="1:12" x14ac:dyDescent="0.2">
      <c r="A8497" s="1">
        <v>8496</v>
      </c>
      <c r="B8497" s="2" t="s">
        <v>56571</v>
      </c>
      <c r="C8497" s="2" t="s">
        <v>2162</v>
      </c>
      <c r="D8497" s="2" t="s">
        <v>1772</v>
      </c>
      <c r="E8497" s="2" t="s">
        <v>56572</v>
      </c>
      <c r="F8497" s="2" t="s">
        <v>56573</v>
      </c>
      <c r="G8497" s="2" t="s">
        <v>1158</v>
      </c>
      <c r="H8497" s="2">
        <v>6607178773</v>
      </c>
      <c r="I8497" s="2" t="s">
        <v>56574</v>
      </c>
      <c r="J8497" s="3" t="s">
        <v>56575</v>
      </c>
      <c r="K8497" s="4">
        <v>44107</v>
      </c>
      <c r="L8497" s="3" t="s">
        <v>56576</v>
      </c>
    </row>
    <row r="8498" spans="1:12" x14ac:dyDescent="0.2">
      <c r="A8498" s="1">
        <v>8497</v>
      </c>
      <c r="B8498" s="2" t="s">
        <v>56577</v>
      </c>
      <c r="C8498" s="2" t="s">
        <v>14503</v>
      </c>
      <c r="D8498" s="2" t="s">
        <v>1588</v>
      </c>
      <c r="E8498" s="2" t="s">
        <v>56578</v>
      </c>
      <c r="F8498" s="2" t="s">
        <v>56579</v>
      </c>
      <c r="G8498" s="2" t="s">
        <v>1032</v>
      </c>
      <c r="H8498" s="2" t="s">
        <v>56580</v>
      </c>
      <c r="I8498" s="2" t="s">
        <v>56581</v>
      </c>
      <c r="J8498" s="3" t="s">
        <v>56582</v>
      </c>
      <c r="K8498" s="4">
        <v>44502</v>
      </c>
      <c r="L8498" s="3" t="s">
        <v>56583</v>
      </c>
    </row>
    <row r="8499" spans="1:12" x14ac:dyDescent="0.2">
      <c r="A8499" s="1">
        <v>8498</v>
      </c>
      <c r="B8499" s="2" t="s">
        <v>56584</v>
      </c>
      <c r="C8499" s="2" t="s">
        <v>3442</v>
      </c>
      <c r="D8499" s="2" t="s">
        <v>1047</v>
      </c>
      <c r="E8499" s="2" t="s">
        <v>56585</v>
      </c>
      <c r="F8499" s="2" t="s">
        <v>56586</v>
      </c>
      <c r="G8499" s="2" t="s">
        <v>796</v>
      </c>
      <c r="H8499" s="2" t="s">
        <v>56587</v>
      </c>
      <c r="I8499" s="2" t="s">
        <v>56588</v>
      </c>
      <c r="J8499" s="3" t="s">
        <v>56589</v>
      </c>
      <c r="K8499" s="4">
        <v>44187</v>
      </c>
      <c r="L8499" s="3" t="s">
        <v>12831</v>
      </c>
    </row>
    <row r="8500" spans="1:12" x14ac:dyDescent="0.2">
      <c r="A8500" s="1">
        <v>8499</v>
      </c>
      <c r="B8500" s="2" t="s">
        <v>56590</v>
      </c>
      <c r="C8500" s="2" t="s">
        <v>3434</v>
      </c>
      <c r="D8500" s="2" t="s">
        <v>5533</v>
      </c>
      <c r="E8500" s="2" t="s">
        <v>56591</v>
      </c>
      <c r="F8500" s="2" t="s">
        <v>56592</v>
      </c>
      <c r="G8500" s="2" t="s">
        <v>98</v>
      </c>
      <c r="H8500" s="2" t="s">
        <v>56593</v>
      </c>
      <c r="I8500" s="2" t="s">
        <v>56594</v>
      </c>
      <c r="J8500" s="3" t="s">
        <v>56595</v>
      </c>
      <c r="K8500" s="4">
        <v>44675</v>
      </c>
      <c r="L8500" s="3" t="s">
        <v>56596</v>
      </c>
    </row>
    <row r="8501" spans="1:12" x14ac:dyDescent="0.2">
      <c r="A8501" s="1">
        <v>8500</v>
      </c>
      <c r="B8501" s="2" t="s">
        <v>56597</v>
      </c>
      <c r="C8501" s="2" t="s">
        <v>2484</v>
      </c>
      <c r="D8501" s="2" t="s">
        <v>24305</v>
      </c>
      <c r="E8501" s="2" t="s">
        <v>56598</v>
      </c>
      <c r="F8501" s="2" t="s">
        <v>56599</v>
      </c>
      <c r="G8501" s="2" t="s">
        <v>6506</v>
      </c>
      <c r="H8501" s="2" t="s">
        <v>56600</v>
      </c>
      <c r="I8501" s="2" t="s">
        <v>56601</v>
      </c>
      <c r="J8501" s="3" t="s">
        <v>56602</v>
      </c>
      <c r="K8501" s="4">
        <v>44124</v>
      </c>
      <c r="L8501" s="3" t="s">
        <v>6037</v>
      </c>
    </row>
    <row r="8502" spans="1:12" x14ac:dyDescent="0.2">
      <c r="A8502" s="1">
        <v>8501</v>
      </c>
      <c r="B8502" s="2" t="s">
        <v>56603</v>
      </c>
      <c r="C8502" s="2" t="s">
        <v>5160</v>
      </c>
      <c r="D8502" s="2" t="s">
        <v>11081</v>
      </c>
      <c r="E8502" s="2" t="s">
        <v>56604</v>
      </c>
      <c r="F8502" s="2" t="s">
        <v>56605</v>
      </c>
      <c r="G8502" s="2" t="s">
        <v>1213</v>
      </c>
      <c r="H8502" s="2" t="s">
        <v>56606</v>
      </c>
      <c r="I8502" s="2" t="s">
        <v>56607</v>
      </c>
      <c r="J8502" s="3" t="s">
        <v>56608</v>
      </c>
      <c r="K8502" s="4">
        <v>44483</v>
      </c>
      <c r="L8502" s="3" t="s">
        <v>56609</v>
      </c>
    </row>
    <row r="8503" spans="1:12" x14ac:dyDescent="0.2">
      <c r="A8503" s="1">
        <v>8502</v>
      </c>
      <c r="B8503" s="2" t="s">
        <v>56610</v>
      </c>
      <c r="C8503" s="2" t="s">
        <v>6836</v>
      </c>
      <c r="D8503" s="2" t="s">
        <v>5548</v>
      </c>
      <c r="E8503" s="2" t="s">
        <v>9563</v>
      </c>
      <c r="F8503" s="2" t="s">
        <v>56611</v>
      </c>
      <c r="G8503" s="2" t="s">
        <v>1973</v>
      </c>
      <c r="H8503" s="2" t="s">
        <v>56612</v>
      </c>
      <c r="I8503" s="2" t="s">
        <v>56613</v>
      </c>
      <c r="J8503" s="3" t="s">
        <v>56614</v>
      </c>
      <c r="K8503" s="4">
        <v>44321</v>
      </c>
      <c r="L8503" s="3" t="s">
        <v>56615</v>
      </c>
    </row>
    <row r="8504" spans="1:12" x14ac:dyDescent="0.2">
      <c r="A8504" s="1">
        <v>8503</v>
      </c>
      <c r="B8504" s="2" t="s">
        <v>56616</v>
      </c>
      <c r="C8504" s="2" t="s">
        <v>61</v>
      </c>
      <c r="D8504" s="2" t="s">
        <v>168</v>
      </c>
      <c r="E8504" s="2" t="s">
        <v>56617</v>
      </c>
      <c r="F8504" s="2" t="s">
        <v>56618</v>
      </c>
      <c r="G8504" s="2" t="s">
        <v>5917</v>
      </c>
      <c r="H8504" s="2" t="s">
        <v>56619</v>
      </c>
      <c r="I8504" s="2" t="s">
        <v>56620</v>
      </c>
      <c r="J8504" s="3" t="s">
        <v>56621</v>
      </c>
      <c r="K8504" s="4">
        <v>44673</v>
      </c>
      <c r="L8504" s="3" t="s">
        <v>56622</v>
      </c>
    </row>
    <row r="8505" spans="1:12" x14ac:dyDescent="0.2">
      <c r="A8505" s="1">
        <v>8504</v>
      </c>
      <c r="B8505" s="2" t="s">
        <v>56623</v>
      </c>
      <c r="C8505" s="2" t="s">
        <v>8521</v>
      </c>
      <c r="D8505" s="2" t="s">
        <v>4551</v>
      </c>
      <c r="E8505" s="2" t="s">
        <v>56624</v>
      </c>
      <c r="F8505" s="2" t="s">
        <v>56625</v>
      </c>
      <c r="G8505" s="2" t="s">
        <v>3271</v>
      </c>
      <c r="H8505" s="2">
        <v>8376997817</v>
      </c>
      <c r="I8505" s="2" t="s">
        <v>56626</v>
      </c>
      <c r="J8505" s="3" t="s">
        <v>56627</v>
      </c>
      <c r="K8505" s="4">
        <v>44343</v>
      </c>
      <c r="L8505" s="3" t="s">
        <v>56628</v>
      </c>
    </row>
    <row r="8506" spans="1:12" x14ac:dyDescent="0.2">
      <c r="A8506" s="1">
        <v>8505</v>
      </c>
      <c r="B8506" s="2" t="s">
        <v>56629</v>
      </c>
      <c r="C8506" s="2" t="s">
        <v>1922</v>
      </c>
      <c r="D8506" s="2" t="s">
        <v>7214</v>
      </c>
      <c r="E8506" s="2" t="s">
        <v>56630</v>
      </c>
      <c r="F8506" s="2" t="s">
        <v>56631</v>
      </c>
      <c r="G8506" s="2" t="s">
        <v>1326</v>
      </c>
      <c r="H8506" s="2" t="s">
        <v>56632</v>
      </c>
      <c r="I8506" s="2" t="s">
        <v>56633</v>
      </c>
      <c r="J8506" s="3" t="s">
        <v>56634</v>
      </c>
      <c r="K8506" s="4">
        <v>43939</v>
      </c>
      <c r="L8506" s="3" t="s">
        <v>14643</v>
      </c>
    </row>
    <row r="8507" spans="1:12" x14ac:dyDescent="0.2">
      <c r="A8507" s="1">
        <v>8506</v>
      </c>
      <c r="B8507" s="2" t="s">
        <v>56635</v>
      </c>
      <c r="C8507" s="2" t="s">
        <v>15925</v>
      </c>
      <c r="D8507" s="2" t="s">
        <v>1289</v>
      </c>
      <c r="E8507" s="2" t="s">
        <v>56636</v>
      </c>
      <c r="F8507" s="2" t="s">
        <v>56637</v>
      </c>
      <c r="G8507" s="2" t="s">
        <v>2061</v>
      </c>
      <c r="H8507" s="2" t="s">
        <v>56638</v>
      </c>
      <c r="I8507" s="2" t="s">
        <v>56639</v>
      </c>
      <c r="J8507" s="3" t="s">
        <v>56640</v>
      </c>
      <c r="K8507" s="4">
        <v>44029</v>
      </c>
      <c r="L8507" s="3" t="s">
        <v>56641</v>
      </c>
    </row>
    <row r="8508" spans="1:12" x14ac:dyDescent="0.2">
      <c r="A8508" s="1">
        <v>8507</v>
      </c>
      <c r="B8508" s="2" t="s">
        <v>56642</v>
      </c>
      <c r="C8508" s="2" t="s">
        <v>2416</v>
      </c>
      <c r="D8508" s="2" t="s">
        <v>25096</v>
      </c>
      <c r="E8508" s="2" t="s">
        <v>56643</v>
      </c>
      <c r="F8508" s="2" t="s">
        <v>56644</v>
      </c>
      <c r="G8508" s="2" t="s">
        <v>350</v>
      </c>
      <c r="H8508" s="2" t="s">
        <v>56645</v>
      </c>
      <c r="I8508" s="2" t="s">
        <v>56646</v>
      </c>
      <c r="J8508" s="3" t="s">
        <v>56647</v>
      </c>
      <c r="K8508" s="4">
        <v>44499</v>
      </c>
      <c r="L8508" s="3" t="s">
        <v>36845</v>
      </c>
    </row>
    <row r="8509" spans="1:12" x14ac:dyDescent="0.2">
      <c r="A8509" s="1">
        <v>8508</v>
      </c>
      <c r="B8509" s="2" t="s">
        <v>56648</v>
      </c>
      <c r="C8509" s="2" t="s">
        <v>10140</v>
      </c>
      <c r="D8509" s="2" t="s">
        <v>178</v>
      </c>
      <c r="E8509" s="2" t="s">
        <v>56649</v>
      </c>
      <c r="F8509" s="2" t="s">
        <v>17723</v>
      </c>
      <c r="G8509" s="2" t="s">
        <v>1674</v>
      </c>
      <c r="H8509" s="2">
        <f>1-495-698-4425</f>
        <v>-5617</v>
      </c>
      <c r="I8509" s="2" t="s">
        <v>56650</v>
      </c>
      <c r="J8509" s="3" t="s">
        <v>56651</v>
      </c>
      <c r="K8509" s="4">
        <v>43834</v>
      </c>
      <c r="L8509" s="3" t="s">
        <v>56652</v>
      </c>
    </row>
    <row r="8510" spans="1:12" x14ac:dyDescent="0.2">
      <c r="A8510" s="1">
        <v>8509</v>
      </c>
      <c r="B8510" s="2" t="s">
        <v>56653</v>
      </c>
      <c r="C8510" s="2" t="s">
        <v>158</v>
      </c>
      <c r="D8510" s="2" t="s">
        <v>2768</v>
      </c>
      <c r="E8510" s="2" t="s">
        <v>56654</v>
      </c>
      <c r="F8510" s="2" t="s">
        <v>56655</v>
      </c>
      <c r="G8510" s="2" t="s">
        <v>3896</v>
      </c>
      <c r="H8510" s="2" t="s">
        <v>56656</v>
      </c>
      <c r="I8510" s="2">
        <f>1-698-550-4579</f>
        <v>-5826</v>
      </c>
      <c r="J8510" s="3" t="s">
        <v>56657</v>
      </c>
      <c r="K8510" s="4">
        <v>44441</v>
      </c>
      <c r="L8510" s="3" t="s">
        <v>33821</v>
      </c>
    </row>
    <row r="8511" spans="1:12" x14ac:dyDescent="0.2">
      <c r="A8511" s="1">
        <v>8510</v>
      </c>
      <c r="B8511" s="2" t="s">
        <v>56658</v>
      </c>
      <c r="C8511" s="2" t="s">
        <v>7144</v>
      </c>
      <c r="D8511" s="2" t="s">
        <v>10060</v>
      </c>
      <c r="E8511" s="2" t="s">
        <v>56659</v>
      </c>
      <c r="F8511" s="2" t="s">
        <v>56660</v>
      </c>
      <c r="G8511" s="2" t="s">
        <v>4167</v>
      </c>
      <c r="H8511" s="2" t="s">
        <v>56661</v>
      </c>
      <c r="I8511" s="2" t="s">
        <v>56662</v>
      </c>
      <c r="J8511" s="3" t="s">
        <v>56663</v>
      </c>
      <c r="K8511" s="4">
        <v>44657</v>
      </c>
      <c r="L8511" s="3" t="s">
        <v>56664</v>
      </c>
    </row>
    <row r="8512" spans="1:12" x14ac:dyDescent="0.2">
      <c r="A8512" s="1">
        <v>8511</v>
      </c>
      <c r="B8512" s="2" t="s">
        <v>56665</v>
      </c>
      <c r="C8512" s="2" t="s">
        <v>17588</v>
      </c>
      <c r="D8512" s="2" t="s">
        <v>11668</v>
      </c>
      <c r="E8512" s="2" t="s">
        <v>56666</v>
      </c>
      <c r="F8512" s="2" t="s">
        <v>56667</v>
      </c>
      <c r="G8512" s="2" t="s">
        <v>311</v>
      </c>
      <c r="H8512" s="2" t="s">
        <v>56668</v>
      </c>
      <c r="I8512" s="2" t="s">
        <v>56669</v>
      </c>
      <c r="J8512" s="3" t="s">
        <v>56670</v>
      </c>
      <c r="K8512" s="4">
        <v>44200</v>
      </c>
      <c r="L8512" s="3" t="s">
        <v>56671</v>
      </c>
    </row>
    <row r="8513" spans="1:12" x14ac:dyDescent="0.2">
      <c r="A8513" s="1">
        <v>8512</v>
      </c>
      <c r="B8513" s="2" t="s">
        <v>56672</v>
      </c>
      <c r="C8513" s="2" t="s">
        <v>5668</v>
      </c>
      <c r="D8513" s="2" t="s">
        <v>11887</v>
      </c>
      <c r="E8513" s="2" t="s">
        <v>56673</v>
      </c>
      <c r="F8513" s="2" t="s">
        <v>56674</v>
      </c>
      <c r="G8513" s="2" t="s">
        <v>7639</v>
      </c>
      <c r="H8513" s="2" t="s">
        <v>56675</v>
      </c>
      <c r="I8513" s="2" t="s">
        <v>56676</v>
      </c>
      <c r="J8513" s="3" t="s">
        <v>56677</v>
      </c>
      <c r="K8513" s="4">
        <v>44687</v>
      </c>
      <c r="L8513" s="3" t="s">
        <v>56678</v>
      </c>
    </row>
    <row r="8514" spans="1:12" x14ac:dyDescent="0.2">
      <c r="A8514" s="1">
        <v>8513</v>
      </c>
      <c r="B8514" s="2" t="s">
        <v>56679</v>
      </c>
      <c r="C8514" s="2" t="s">
        <v>4814</v>
      </c>
      <c r="D8514" s="2" t="s">
        <v>1065</v>
      </c>
      <c r="E8514" s="2" t="s">
        <v>56680</v>
      </c>
      <c r="F8514" s="2" t="s">
        <v>56681</v>
      </c>
      <c r="G8514" s="2" t="s">
        <v>986</v>
      </c>
      <c r="H8514" s="2" t="s">
        <v>56682</v>
      </c>
      <c r="I8514" s="2" t="s">
        <v>56683</v>
      </c>
      <c r="J8514" s="3" t="s">
        <v>56684</v>
      </c>
      <c r="K8514" s="4">
        <v>44642</v>
      </c>
      <c r="L8514" s="3" t="s">
        <v>7413</v>
      </c>
    </row>
    <row r="8515" spans="1:12" x14ac:dyDescent="0.2">
      <c r="A8515" s="1">
        <v>8514</v>
      </c>
      <c r="B8515" s="2" t="s">
        <v>56685</v>
      </c>
      <c r="C8515" s="2" t="s">
        <v>2573</v>
      </c>
      <c r="D8515" s="2" t="s">
        <v>3558</v>
      </c>
      <c r="E8515" s="2" t="s">
        <v>56686</v>
      </c>
      <c r="F8515" s="2" t="s">
        <v>56687</v>
      </c>
      <c r="G8515" s="2" t="s">
        <v>125</v>
      </c>
      <c r="H8515" s="2" t="s">
        <v>56688</v>
      </c>
      <c r="I8515" s="2" t="s">
        <v>56689</v>
      </c>
      <c r="J8515" s="3" t="s">
        <v>56690</v>
      </c>
      <c r="K8515" s="4">
        <v>44104</v>
      </c>
      <c r="L8515" s="3" t="s">
        <v>56691</v>
      </c>
    </row>
    <row r="8516" spans="1:12" x14ac:dyDescent="0.2">
      <c r="A8516" s="1">
        <v>8515</v>
      </c>
      <c r="B8516" s="2" t="s">
        <v>56692</v>
      </c>
      <c r="C8516" s="2" t="s">
        <v>1978</v>
      </c>
      <c r="D8516" s="2" t="s">
        <v>1476</v>
      </c>
      <c r="E8516" s="2" t="s">
        <v>37527</v>
      </c>
      <c r="F8516" s="2" t="s">
        <v>56693</v>
      </c>
      <c r="G8516" s="2" t="s">
        <v>5822</v>
      </c>
      <c r="H8516" s="2" t="s">
        <v>56694</v>
      </c>
      <c r="I8516" s="2" t="s">
        <v>56695</v>
      </c>
      <c r="J8516" s="3" t="s">
        <v>56696</v>
      </c>
      <c r="K8516" s="4">
        <v>44081</v>
      </c>
      <c r="L8516" s="3" t="s">
        <v>48259</v>
      </c>
    </row>
    <row r="8517" spans="1:12" x14ac:dyDescent="0.2">
      <c r="A8517" s="1">
        <v>8516</v>
      </c>
      <c r="B8517" s="2" t="s">
        <v>56697</v>
      </c>
      <c r="C8517" s="2" t="s">
        <v>4679</v>
      </c>
      <c r="D8517" s="2" t="s">
        <v>18093</v>
      </c>
      <c r="E8517" s="2" t="s">
        <v>56698</v>
      </c>
      <c r="F8517" s="2" t="s">
        <v>56699</v>
      </c>
      <c r="G8517" s="2" t="s">
        <v>2191</v>
      </c>
      <c r="H8517" s="2" t="s">
        <v>56700</v>
      </c>
      <c r="I8517" s="2" t="s">
        <v>56701</v>
      </c>
      <c r="J8517" s="3" t="s">
        <v>56702</v>
      </c>
      <c r="K8517" s="4">
        <v>44539</v>
      </c>
      <c r="L8517" s="3" t="s">
        <v>37070</v>
      </c>
    </row>
    <row r="8518" spans="1:12" x14ac:dyDescent="0.2">
      <c r="A8518" s="1">
        <v>8517</v>
      </c>
      <c r="B8518" s="2" t="s">
        <v>56703</v>
      </c>
      <c r="C8518" s="2" t="s">
        <v>8578</v>
      </c>
      <c r="D8518" s="2" t="s">
        <v>2735</v>
      </c>
      <c r="E8518" s="2" t="s">
        <v>29267</v>
      </c>
      <c r="F8518" s="2" t="s">
        <v>56704</v>
      </c>
      <c r="G8518" s="2" t="s">
        <v>3015</v>
      </c>
      <c r="H8518" s="2" t="s">
        <v>56705</v>
      </c>
      <c r="I8518" s="2" t="s">
        <v>56706</v>
      </c>
      <c r="J8518" s="3" t="s">
        <v>56707</v>
      </c>
      <c r="K8518" s="4">
        <v>43833</v>
      </c>
      <c r="L8518" s="3" t="s">
        <v>3331</v>
      </c>
    </row>
    <row r="8519" spans="1:12" x14ac:dyDescent="0.2">
      <c r="A8519" s="1">
        <v>8518</v>
      </c>
      <c r="B8519" s="2" t="s">
        <v>56708</v>
      </c>
      <c r="C8519" s="2" t="s">
        <v>13076</v>
      </c>
      <c r="D8519" s="2" t="s">
        <v>8779</v>
      </c>
      <c r="E8519" s="2" t="s">
        <v>56709</v>
      </c>
      <c r="F8519" s="2" t="s">
        <v>53660</v>
      </c>
      <c r="G8519" s="2" t="s">
        <v>750</v>
      </c>
      <c r="H8519" s="2" t="s">
        <v>56710</v>
      </c>
      <c r="I8519" s="2" t="s">
        <v>56711</v>
      </c>
      <c r="J8519" s="3" t="s">
        <v>56712</v>
      </c>
      <c r="K8519" s="4">
        <v>44058</v>
      </c>
      <c r="L8519" s="3" t="s">
        <v>56713</v>
      </c>
    </row>
    <row r="8520" spans="1:12" x14ac:dyDescent="0.2">
      <c r="A8520" s="1">
        <v>8519</v>
      </c>
      <c r="B8520" s="2" t="s">
        <v>56714</v>
      </c>
      <c r="C8520" s="2" t="s">
        <v>10536</v>
      </c>
      <c r="D8520" s="2" t="s">
        <v>3912</v>
      </c>
      <c r="E8520" s="2" t="s">
        <v>56715</v>
      </c>
      <c r="F8520" s="2" t="s">
        <v>56716</v>
      </c>
      <c r="G8520" s="2" t="s">
        <v>1213</v>
      </c>
      <c r="H8520" s="2" t="s">
        <v>56717</v>
      </c>
      <c r="I8520" s="2" t="s">
        <v>56718</v>
      </c>
      <c r="J8520" s="3" t="s">
        <v>56719</v>
      </c>
      <c r="K8520" s="4">
        <v>43865</v>
      </c>
      <c r="L8520" s="3" t="s">
        <v>56720</v>
      </c>
    </row>
    <row r="8521" spans="1:12" x14ac:dyDescent="0.2">
      <c r="A8521" s="1">
        <v>8520</v>
      </c>
      <c r="B8521" s="2" t="s">
        <v>56721</v>
      </c>
      <c r="C8521" s="2" t="s">
        <v>11616</v>
      </c>
      <c r="D8521" s="2" t="s">
        <v>3130</v>
      </c>
      <c r="E8521" s="2" t="s">
        <v>56722</v>
      </c>
      <c r="F8521" s="2" t="s">
        <v>56723</v>
      </c>
      <c r="G8521" s="2" t="s">
        <v>4281</v>
      </c>
      <c r="H8521" s="2" t="s">
        <v>56724</v>
      </c>
      <c r="I8521" s="2" t="s">
        <v>56725</v>
      </c>
      <c r="J8521" s="3" t="s">
        <v>56726</v>
      </c>
      <c r="K8521" s="4">
        <v>44039</v>
      </c>
      <c r="L8521" s="3" t="s">
        <v>56727</v>
      </c>
    </row>
    <row r="8522" spans="1:12" x14ac:dyDescent="0.2">
      <c r="A8522" s="1">
        <v>8521</v>
      </c>
      <c r="B8522" s="2" t="s">
        <v>56728</v>
      </c>
      <c r="C8522" s="2" t="s">
        <v>3285</v>
      </c>
      <c r="D8522" s="2" t="s">
        <v>20061</v>
      </c>
      <c r="E8522" s="2" t="s">
        <v>56729</v>
      </c>
      <c r="F8522" s="2" t="s">
        <v>56730</v>
      </c>
      <c r="G8522" s="2" t="s">
        <v>2728</v>
      </c>
      <c r="H8522" s="2" t="s">
        <v>56731</v>
      </c>
      <c r="I8522" s="2" t="s">
        <v>56732</v>
      </c>
      <c r="J8522" s="3" t="s">
        <v>56733</v>
      </c>
      <c r="K8522" s="4">
        <v>44090</v>
      </c>
      <c r="L8522" s="3" t="s">
        <v>56734</v>
      </c>
    </row>
    <row r="8523" spans="1:12" x14ac:dyDescent="0.2">
      <c r="A8523" s="1">
        <v>8522</v>
      </c>
      <c r="B8523" s="2" t="s">
        <v>56735</v>
      </c>
      <c r="C8523" s="2" t="s">
        <v>6238</v>
      </c>
      <c r="D8523" s="2" t="s">
        <v>9851</v>
      </c>
      <c r="E8523" s="2" t="s">
        <v>51142</v>
      </c>
      <c r="F8523" s="2" t="s">
        <v>56736</v>
      </c>
      <c r="G8523" s="2" t="s">
        <v>1712</v>
      </c>
      <c r="H8523" s="2" t="s">
        <v>56737</v>
      </c>
      <c r="I8523" s="2" t="s">
        <v>56738</v>
      </c>
      <c r="J8523" s="3" t="s">
        <v>56739</v>
      </c>
      <c r="K8523" s="4">
        <v>43899</v>
      </c>
      <c r="L8523" s="3" t="s">
        <v>37965</v>
      </c>
    </row>
    <row r="8524" spans="1:12" x14ac:dyDescent="0.2">
      <c r="A8524" s="1">
        <v>8523</v>
      </c>
      <c r="B8524" s="2" t="s">
        <v>56740</v>
      </c>
      <c r="C8524" s="2" t="s">
        <v>8815</v>
      </c>
      <c r="D8524" s="2" t="s">
        <v>254</v>
      </c>
      <c r="E8524" s="2" t="s">
        <v>56741</v>
      </c>
      <c r="F8524" s="2" t="s">
        <v>28078</v>
      </c>
      <c r="G8524" s="2" t="s">
        <v>4545</v>
      </c>
      <c r="H8524" s="2">
        <v>6946386879</v>
      </c>
      <c r="I8524" s="2" t="s">
        <v>56742</v>
      </c>
      <c r="J8524" s="3" t="s">
        <v>56743</v>
      </c>
      <c r="K8524" s="4">
        <v>44232</v>
      </c>
      <c r="L8524" s="3" t="s">
        <v>21961</v>
      </c>
    </row>
    <row r="8525" spans="1:12" x14ac:dyDescent="0.2">
      <c r="A8525" s="1">
        <v>8524</v>
      </c>
      <c r="B8525" s="2" t="s">
        <v>56744</v>
      </c>
      <c r="C8525" s="2" t="s">
        <v>3530</v>
      </c>
      <c r="D8525" s="2" t="s">
        <v>3726</v>
      </c>
      <c r="E8525" s="2" t="s">
        <v>56745</v>
      </c>
      <c r="F8525" s="2" t="s">
        <v>56746</v>
      </c>
      <c r="G8525" s="2" t="s">
        <v>6200</v>
      </c>
      <c r="H8525" s="2" t="s">
        <v>56747</v>
      </c>
      <c r="I8525" s="2" t="s">
        <v>56748</v>
      </c>
      <c r="J8525" s="3" t="s">
        <v>56749</v>
      </c>
      <c r="K8525" s="4">
        <v>43957</v>
      </c>
      <c r="L8525" s="3" t="s">
        <v>34504</v>
      </c>
    </row>
    <row r="8526" spans="1:12" x14ac:dyDescent="0.2">
      <c r="A8526" s="1">
        <v>8525</v>
      </c>
      <c r="B8526" s="2" t="s">
        <v>56750</v>
      </c>
      <c r="C8526" s="2" t="s">
        <v>2632</v>
      </c>
      <c r="D8526" s="2" t="s">
        <v>7855</v>
      </c>
      <c r="E8526" s="2" t="s">
        <v>6549</v>
      </c>
      <c r="F8526" s="2" t="s">
        <v>56751</v>
      </c>
      <c r="G8526" s="2" t="s">
        <v>153</v>
      </c>
      <c r="H8526" s="2" t="s">
        <v>56752</v>
      </c>
      <c r="I8526" s="2" t="s">
        <v>56753</v>
      </c>
      <c r="J8526" s="3" t="s">
        <v>56754</v>
      </c>
      <c r="K8526" s="4">
        <v>44257</v>
      </c>
      <c r="L8526" s="3" t="s">
        <v>56755</v>
      </c>
    </row>
    <row r="8527" spans="1:12" x14ac:dyDescent="0.2">
      <c r="A8527" s="1">
        <v>8526</v>
      </c>
      <c r="B8527" s="2" t="s">
        <v>56756</v>
      </c>
      <c r="C8527" s="2" t="s">
        <v>11330</v>
      </c>
      <c r="D8527" s="2" t="s">
        <v>2350</v>
      </c>
      <c r="E8527" s="2" t="s">
        <v>56757</v>
      </c>
      <c r="F8527" s="2" t="s">
        <v>56758</v>
      </c>
      <c r="G8527" s="2" t="s">
        <v>3055</v>
      </c>
      <c r="H8527" s="2" t="s">
        <v>56759</v>
      </c>
      <c r="I8527" s="2" t="s">
        <v>56760</v>
      </c>
      <c r="J8527" s="3" t="s">
        <v>56761</v>
      </c>
      <c r="K8527" s="4">
        <v>44372</v>
      </c>
      <c r="L8527" s="3" t="s">
        <v>56762</v>
      </c>
    </row>
    <row r="8528" spans="1:12" x14ac:dyDescent="0.2">
      <c r="A8528" s="1">
        <v>8527</v>
      </c>
      <c r="B8528" s="2" t="s">
        <v>56763</v>
      </c>
      <c r="C8528" s="2" t="s">
        <v>3325</v>
      </c>
      <c r="D8528" s="2" t="s">
        <v>23200</v>
      </c>
      <c r="E8528" s="2" t="s">
        <v>56764</v>
      </c>
      <c r="F8528" s="2" t="s">
        <v>56765</v>
      </c>
      <c r="G8528" s="2" t="s">
        <v>3302</v>
      </c>
      <c r="H8528" s="2" t="s">
        <v>56766</v>
      </c>
      <c r="I8528" s="2" t="s">
        <v>56767</v>
      </c>
      <c r="J8528" s="3" t="s">
        <v>56768</v>
      </c>
      <c r="K8528" s="4">
        <v>44402</v>
      </c>
      <c r="L8528" s="3" t="s">
        <v>56769</v>
      </c>
    </row>
    <row r="8529" spans="1:12" x14ac:dyDescent="0.2">
      <c r="A8529" s="1">
        <v>8528</v>
      </c>
      <c r="B8529" s="2" t="s">
        <v>56770</v>
      </c>
      <c r="C8529" s="2" t="s">
        <v>1540</v>
      </c>
      <c r="D8529" s="2" t="s">
        <v>11631</v>
      </c>
      <c r="E8529" s="2" t="s">
        <v>56771</v>
      </c>
      <c r="F8529" s="2" t="s">
        <v>44931</v>
      </c>
      <c r="G8529" s="2" t="s">
        <v>976</v>
      </c>
      <c r="H8529" s="2" t="s">
        <v>56772</v>
      </c>
      <c r="I8529" s="2" t="s">
        <v>56773</v>
      </c>
      <c r="J8529" s="3" t="s">
        <v>56774</v>
      </c>
      <c r="K8529" s="4">
        <v>44387</v>
      </c>
      <c r="L8529" s="3" t="s">
        <v>56775</v>
      </c>
    </row>
    <row r="8530" spans="1:12" x14ac:dyDescent="0.2">
      <c r="A8530" s="1">
        <v>8529</v>
      </c>
      <c r="B8530" s="2" t="s">
        <v>56776</v>
      </c>
      <c r="C8530" s="2" t="s">
        <v>5382</v>
      </c>
      <c r="D8530" s="2" t="s">
        <v>9961</v>
      </c>
      <c r="E8530" s="2" t="s">
        <v>56777</v>
      </c>
      <c r="F8530" s="2" t="s">
        <v>56778</v>
      </c>
      <c r="G8530" s="2" t="s">
        <v>2918</v>
      </c>
      <c r="H8530" s="2" t="s">
        <v>56779</v>
      </c>
      <c r="I8530" s="2">
        <f>1-594-794-4938</f>
        <v>-6325</v>
      </c>
      <c r="J8530" s="3" t="s">
        <v>56780</v>
      </c>
      <c r="K8530" s="4">
        <v>43930</v>
      </c>
      <c r="L8530" s="3" t="s">
        <v>16155</v>
      </c>
    </row>
    <row r="8531" spans="1:12" x14ac:dyDescent="0.2">
      <c r="A8531" s="1">
        <v>8530</v>
      </c>
      <c r="B8531" s="2" t="s">
        <v>56781</v>
      </c>
      <c r="C8531" s="2" t="s">
        <v>576</v>
      </c>
      <c r="D8531" s="2" t="s">
        <v>17010</v>
      </c>
      <c r="E8531" s="2" t="s">
        <v>56782</v>
      </c>
      <c r="F8531" s="2" t="s">
        <v>56783</v>
      </c>
      <c r="G8531" s="2" t="s">
        <v>274</v>
      </c>
      <c r="H8531" s="2" t="s">
        <v>56784</v>
      </c>
      <c r="I8531" s="2" t="s">
        <v>56785</v>
      </c>
      <c r="J8531" s="3" t="s">
        <v>56786</v>
      </c>
      <c r="K8531" s="4">
        <v>43962</v>
      </c>
      <c r="L8531" s="3" t="s">
        <v>56787</v>
      </c>
    </row>
    <row r="8532" spans="1:12" x14ac:dyDescent="0.2">
      <c r="A8532" s="1">
        <v>8531</v>
      </c>
      <c r="B8532" s="2" t="s">
        <v>56788</v>
      </c>
      <c r="C8532" s="2" t="s">
        <v>3956</v>
      </c>
      <c r="D8532" s="2" t="s">
        <v>3309</v>
      </c>
      <c r="E8532" s="2" t="s">
        <v>56789</v>
      </c>
      <c r="F8532" s="2" t="s">
        <v>56790</v>
      </c>
      <c r="G8532" s="2" t="s">
        <v>2048</v>
      </c>
      <c r="H8532" s="2">
        <f>1-25-99-6210</f>
        <v>-6333</v>
      </c>
      <c r="I8532" s="2" t="s">
        <v>56791</v>
      </c>
      <c r="J8532" s="3" t="s">
        <v>56792</v>
      </c>
      <c r="K8532" s="4">
        <v>44217</v>
      </c>
      <c r="L8532" s="3" t="s">
        <v>56793</v>
      </c>
    </row>
    <row r="8533" spans="1:12" x14ac:dyDescent="0.2">
      <c r="A8533" s="1">
        <v>8532</v>
      </c>
      <c r="B8533" s="2" t="s">
        <v>56794</v>
      </c>
      <c r="C8533" s="2" t="s">
        <v>5446</v>
      </c>
      <c r="D8533" s="2" t="s">
        <v>3744</v>
      </c>
      <c r="E8533" s="2" t="s">
        <v>56795</v>
      </c>
      <c r="F8533" s="2" t="s">
        <v>56796</v>
      </c>
      <c r="G8533" s="2" t="s">
        <v>4507</v>
      </c>
      <c r="H8533" s="2">
        <v>6048920567</v>
      </c>
      <c r="I8533" s="2" t="s">
        <v>56797</v>
      </c>
      <c r="J8533" s="3" t="s">
        <v>56798</v>
      </c>
      <c r="K8533" s="4">
        <v>44516</v>
      </c>
      <c r="L8533" s="3" t="s">
        <v>24632</v>
      </c>
    </row>
    <row r="8534" spans="1:12" x14ac:dyDescent="0.2">
      <c r="A8534" s="1">
        <v>8533</v>
      </c>
      <c r="B8534" s="2" t="s">
        <v>56799</v>
      </c>
      <c r="C8534" s="2" t="s">
        <v>2760</v>
      </c>
      <c r="D8534" s="2" t="s">
        <v>15885</v>
      </c>
      <c r="E8534" s="2" t="s">
        <v>56800</v>
      </c>
      <c r="F8534" s="2" t="s">
        <v>56801</v>
      </c>
      <c r="G8534" s="2" t="s">
        <v>957</v>
      </c>
      <c r="H8534" s="2" t="s">
        <v>56802</v>
      </c>
      <c r="I8534" s="2" t="s">
        <v>56803</v>
      </c>
      <c r="J8534" s="3" t="s">
        <v>56804</v>
      </c>
      <c r="K8534" s="4">
        <v>44571</v>
      </c>
      <c r="L8534" s="3" t="s">
        <v>56805</v>
      </c>
    </row>
    <row r="8535" spans="1:12" x14ac:dyDescent="0.2">
      <c r="A8535" s="1">
        <v>8534</v>
      </c>
      <c r="B8535" s="2" t="s">
        <v>56806</v>
      </c>
      <c r="C8535" s="2" t="s">
        <v>6518</v>
      </c>
      <c r="D8535" s="2" t="s">
        <v>3105</v>
      </c>
      <c r="E8535" s="2" t="s">
        <v>56807</v>
      </c>
      <c r="F8535" s="2" t="s">
        <v>56808</v>
      </c>
      <c r="G8535" s="2" t="s">
        <v>4386</v>
      </c>
      <c r="H8535" s="2">
        <v>5184377668</v>
      </c>
      <c r="I8535" s="2" t="s">
        <v>56809</v>
      </c>
      <c r="J8535" s="3" t="s">
        <v>56810</v>
      </c>
      <c r="K8535" s="4">
        <v>44215</v>
      </c>
      <c r="L8535" s="3" t="s">
        <v>56811</v>
      </c>
    </row>
    <row r="8536" spans="1:12" x14ac:dyDescent="0.2">
      <c r="A8536" s="1">
        <v>8535</v>
      </c>
      <c r="B8536" s="2" t="s">
        <v>56812</v>
      </c>
      <c r="C8536" s="2" t="s">
        <v>4208</v>
      </c>
      <c r="D8536" s="2" t="s">
        <v>1496</v>
      </c>
      <c r="E8536" s="2" t="s">
        <v>56813</v>
      </c>
      <c r="F8536" s="2" t="s">
        <v>56814</v>
      </c>
      <c r="G8536" s="2" t="s">
        <v>920</v>
      </c>
      <c r="H8536" s="2">
        <v>7782175209</v>
      </c>
      <c r="I8536" s="2" t="s">
        <v>56815</v>
      </c>
      <c r="J8536" s="3" t="s">
        <v>56816</v>
      </c>
      <c r="K8536" s="4">
        <v>44478</v>
      </c>
      <c r="L8536" s="3" t="s">
        <v>23811</v>
      </c>
    </row>
    <row r="8537" spans="1:12" x14ac:dyDescent="0.2">
      <c r="A8537" s="1">
        <v>8536</v>
      </c>
      <c r="B8537" s="2" t="s">
        <v>56817</v>
      </c>
      <c r="C8537" s="2" t="s">
        <v>5290</v>
      </c>
      <c r="D8537" s="2" t="s">
        <v>4192</v>
      </c>
      <c r="E8537" s="2" t="s">
        <v>29206</v>
      </c>
      <c r="F8537" s="2" t="s">
        <v>56818</v>
      </c>
      <c r="G8537" s="2" t="s">
        <v>1140</v>
      </c>
      <c r="H8537" s="2">
        <v>4468420096</v>
      </c>
      <c r="I8537" s="2">
        <v>6830074718</v>
      </c>
      <c r="J8537" s="3" t="s">
        <v>56819</v>
      </c>
      <c r="K8537" s="4">
        <v>44384</v>
      </c>
      <c r="L8537" s="3" t="s">
        <v>45563</v>
      </c>
    </row>
    <row r="8538" spans="1:12" x14ac:dyDescent="0.2">
      <c r="A8538" s="1">
        <v>8537</v>
      </c>
      <c r="B8538" s="2" t="s">
        <v>56820</v>
      </c>
      <c r="C8538" s="2" t="s">
        <v>4430</v>
      </c>
      <c r="D8538" s="2" t="s">
        <v>12498</v>
      </c>
      <c r="E8538" s="2" t="s">
        <v>56821</v>
      </c>
      <c r="F8538" s="2" t="s">
        <v>56822</v>
      </c>
      <c r="G8538" s="2" t="s">
        <v>1050</v>
      </c>
      <c r="H8538" s="2" t="s">
        <v>56823</v>
      </c>
      <c r="I8538" s="2" t="s">
        <v>56824</v>
      </c>
      <c r="J8538" s="3" t="s">
        <v>56825</v>
      </c>
      <c r="K8538" s="4">
        <v>44664</v>
      </c>
      <c r="L8538" s="3" t="s">
        <v>56826</v>
      </c>
    </row>
    <row r="8539" spans="1:12" x14ac:dyDescent="0.2">
      <c r="A8539" s="1">
        <v>8538</v>
      </c>
      <c r="B8539" s="2" t="s">
        <v>56827</v>
      </c>
      <c r="C8539" s="2" t="s">
        <v>4263</v>
      </c>
      <c r="D8539" s="2" t="s">
        <v>6364</v>
      </c>
      <c r="E8539" s="2" t="s">
        <v>56828</v>
      </c>
      <c r="F8539" s="2" t="s">
        <v>56829</v>
      </c>
      <c r="G8539" s="2" t="s">
        <v>530</v>
      </c>
      <c r="H8539" s="2" t="s">
        <v>56830</v>
      </c>
      <c r="I8539" s="2" t="s">
        <v>56831</v>
      </c>
      <c r="J8539" s="3" t="s">
        <v>56832</v>
      </c>
      <c r="K8539" s="4">
        <v>44679</v>
      </c>
      <c r="L8539" s="3" t="s">
        <v>56833</v>
      </c>
    </row>
    <row r="8540" spans="1:12" x14ac:dyDescent="0.2">
      <c r="A8540" s="1">
        <v>8539</v>
      </c>
      <c r="B8540" s="2" t="s">
        <v>56834</v>
      </c>
      <c r="C8540" s="2" t="s">
        <v>3029</v>
      </c>
      <c r="D8540" s="2" t="s">
        <v>7945</v>
      </c>
      <c r="E8540" s="2" t="s">
        <v>56835</v>
      </c>
      <c r="F8540" s="2" t="s">
        <v>56836</v>
      </c>
      <c r="G8540" s="2" t="s">
        <v>274</v>
      </c>
      <c r="H8540" s="2" t="s">
        <v>56837</v>
      </c>
      <c r="I8540" s="2" t="s">
        <v>56838</v>
      </c>
      <c r="J8540" s="3" t="s">
        <v>56839</v>
      </c>
      <c r="K8540" s="4">
        <v>44632</v>
      </c>
      <c r="L8540" s="3" t="s">
        <v>10568</v>
      </c>
    </row>
    <row r="8541" spans="1:12" x14ac:dyDescent="0.2">
      <c r="A8541" s="1">
        <v>8540</v>
      </c>
      <c r="B8541" s="2" t="s">
        <v>56840</v>
      </c>
      <c r="C8541" s="2" t="s">
        <v>8607</v>
      </c>
      <c r="D8541" s="2" t="s">
        <v>298</v>
      </c>
      <c r="E8541" s="2" t="s">
        <v>56841</v>
      </c>
      <c r="F8541" s="2" t="s">
        <v>56842</v>
      </c>
      <c r="G8541" s="2" t="s">
        <v>1013</v>
      </c>
      <c r="H8541" s="2" t="s">
        <v>56843</v>
      </c>
      <c r="I8541" s="2" t="s">
        <v>56844</v>
      </c>
      <c r="J8541" s="3" t="s">
        <v>56845</v>
      </c>
      <c r="K8541" s="4">
        <v>44506</v>
      </c>
      <c r="L8541" s="3" t="s">
        <v>56846</v>
      </c>
    </row>
    <row r="8542" spans="1:12" x14ac:dyDescent="0.2">
      <c r="A8542" s="1">
        <v>8541</v>
      </c>
      <c r="B8542" s="2" t="s">
        <v>56847</v>
      </c>
      <c r="C8542" s="2" t="s">
        <v>8253</v>
      </c>
      <c r="D8542" s="2" t="s">
        <v>3541</v>
      </c>
      <c r="E8542" s="2" t="s">
        <v>56848</v>
      </c>
      <c r="F8542" s="2" t="s">
        <v>5563</v>
      </c>
      <c r="G8542" s="2" t="s">
        <v>2859</v>
      </c>
      <c r="H8542" s="2" t="s">
        <v>56849</v>
      </c>
      <c r="I8542" s="2" t="s">
        <v>56850</v>
      </c>
      <c r="J8542" s="3" t="s">
        <v>56851</v>
      </c>
      <c r="K8542" s="4">
        <v>44045</v>
      </c>
      <c r="L8542" s="3" t="s">
        <v>56852</v>
      </c>
    </row>
    <row r="8543" spans="1:12" x14ac:dyDescent="0.2">
      <c r="A8543" s="1">
        <v>8542</v>
      </c>
      <c r="B8543" s="2" t="s">
        <v>56853</v>
      </c>
      <c r="C8543" s="2" t="s">
        <v>6531</v>
      </c>
      <c r="D8543" s="2" t="s">
        <v>7206</v>
      </c>
      <c r="E8543" s="2" t="s">
        <v>56854</v>
      </c>
      <c r="F8543" s="2" t="s">
        <v>45863</v>
      </c>
      <c r="G8543" s="2" t="s">
        <v>4042</v>
      </c>
      <c r="H8543" s="2" t="s">
        <v>56855</v>
      </c>
      <c r="I8543" s="2" t="s">
        <v>56856</v>
      </c>
      <c r="J8543" s="3" t="s">
        <v>56857</v>
      </c>
      <c r="K8543" s="4">
        <v>44491</v>
      </c>
      <c r="L8543" s="3" t="s">
        <v>56858</v>
      </c>
    </row>
    <row r="8544" spans="1:12" x14ac:dyDescent="0.2">
      <c r="A8544" s="1">
        <v>8543</v>
      </c>
      <c r="B8544" s="2" t="s">
        <v>56859</v>
      </c>
      <c r="C8544" s="2" t="s">
        <v>2977</v>
      </c>
      <c r="D8544" s="2" t="s">
        <v>402</v>
      </c>
      <c r="E8544" s="2" t="s">
        <v>10558</v>
      </c>
      <c r="F8544" s="2" t="s">
        <v>56860</v>
      </c>
      <c r="G8544" s="2" t="s">
        <v>369</v>
      </c>
      <c r="H8544" s="2">
        <v>9523568511</v>
      </c>
      <c r="I8544" s="2" t="s">
        <v>56861</v>
      </c>
      <c r="J8544" s="3" t="s">
        <v>56862</v>
      </c>
      <c r="K8544" s="4">
        <v>44015</v>
      </c>
      <c r="L8544" s="3" t="s">
        <v>56863</v>
      </c>
    </row>
    <row r="8545" spans="1:12" x14ac:dyDescent="0.2">
      <c r="A8545" s="1">
        <v>8544</v>
      </c>
      <c r="B8545" s="2" t="s">
        <v>56864</v>
      </c>
      <c r="C8545" s="2" t="s">
        <v>12190</v>
      </c>
      <c r="D8545" s="2" t="s">
        <v>20061</v>
      </c>
      <c r="E8545" s="2" t="s">
        <v>22398</v>
      </c>
      <c r="F8545" s="2" t="s">
        <v>56865</v>
      </c>
      <c r="G8545" s="2" t="s">
        <v>626</v>
      </c>
      <c r="H8545" s="2" t="s">
        <v>56866</v>
      </c>
      <c r="I8545" s="2" t="s">
        <v>56867</v>
      </c>
      <c r="J8545" s="3" t="s">
        <v>56868</v>
      </c>
      <c r="K8545" s="4">
        <v>44113</v>
      </c>
      <c r="L8545" s="3" t="s">
        <v>56869</v>
      </c>
    </row>
    <row r="8546" spans="1:12" x14ac:dyDescent="0.2">
      <c r="A8546" s="1">
        <v>8545</v>
      </c>
      <c r="B8546" s="2" t="s">
        <v>56870</v>
      </c>
      <c r="C8546" s="2" t="s">
        <v>60</v>
      </c>
      <c r="D8546" s="2" t="s">
        <v>6600</v>
      </c>
      <c r="E8546" s="2" t="s">
        <v>40653</v>
      </c>
      <c r="F8546" s="2" t="s">
        <v>56871</v>
      </c>
      <c r="G8546" s="2" t="s">
        <v>2182</v>
      </c>
      <c r="H8546" s="2" t="s">
        <v>56872</v>
      </c>
      <c r="I8546" s="2" t="s">
        <v>56873</v>
      </c>
      <c r="J8546" s="3" t="s">
        <v>56874</v>
      </c>
      <c r="K8546" s="4">
        <v>44270</v>
      </c>
      <c r="L8546" s="3" t="s">
        <v>56875</v>
      </c>
    </row>
    <row r="8547" spans="1:12" x14ac:dyDescent="0.2">
      <c r="A8547" s="1">
        <v>8546</v>
      </c>
      <c r="B8547" s="2" t="s">
        <v>56876</v>
      </c>
      <c r="C8547" s="2" t="s">
        <v>812</v>
      </c>
      <c r="D8547" s="2" t="s">
        <v>7519</v>
      </c>
      <c r="E8547" s="2" t="s">
        <v>56877</v>
      </c>
      <c r="F8547" s="2" t="s">
        <v>29248</v>
      </c>
      <c r="G8547" s="2" t="s">
        <v>2487</v>
      </c>
      <c r="H8547" s="2" t="s">
        <v>56878</v>
      </c>
      <c r="I8547" s="2" t="s">
        <v>56879</v>
      </c>
      <c r="J8547" s="3" t="s">
        <v>56880</v>
      </c>
      <c r="K8547" s="4">
        <v>44192</v>
      </c>
      <c r="L8547" s="3" t="s">
        <v>56881</v>
      </c>
    </row>
    <row r="8548" spans="1:12" x14ac:dyDescent="0.2">
      <c r="A8548" s="1">
        <v>8547</v>
      </c>
      <c r="B8548" s="2" t="s">
        <v>56882</v>
      </c>
      <c r="C8548" s="2" t="s">
        <v>4406</v>
      </c>
      <c r="D8548" s="2" t="s">
        <v>7129</v>
      </c>
      <c r="E8548" s="2" t="s">
        <v>56883</v>
      </c>
      <c r="F8548" s="2" t="s">
        <v>56884</v>
      </c>
      <c r="G8548" s="2" t="s">
        <v>64</v>
      </c>
      <c r="H8548" s="2" t="s">
        <v>56885</v>
      </c>
      <c r="I8548" s="2" t="s">
        <v>56886</v>
      </c>
      <c r="J8548" s="3" t="s">
        <v>56887</v>
      </c>
      <c r="K8548" s="4">
        <v>43975</v>
      </c>
      <c r="L8548" s="3" t="s">
        <v>56888</v>
      </c>
    </row>
    <row r="8549" spans="1:12" x14ac:dyDescent="0.2">
      <c r="A8549" s="1">
        <v>8548</v>
      </c>
      <c r="B8549" s="2" t="s">
        <v>56889</v>
      </c>
      <c r="C8549" s="2" t="s">
        <v>2365</v>
      </c>
      <c r="D8549" s="2" t="s">
        <v>8153</v>
      </c>
      <c r="E8549" s="2" t="s">
        <v>56890</v>
      </c>
      <c r="F8549" s="2" t="s">
        <v>56891</v>
      </c>
      <c r="G8549" s="2" t="s">
        <v>520</v>
      </c>
      <c r="H8549" s="2" t="s">
        <v>56892</v>
      </c>
      <c r="I8549" s="2" t="s">
        <v>56893</v>
      </c>
      <c r="J8549" s="3" t="s">
        <v>56894</v>
      </c>
      <c r="K8549" s="4">
        <v>43917</v>
      </c>
      <c r="L8549" s="3" t="s">
        <v>7257</v>
      </c>
    </row>
    <row r="8550" spans="1:12" x14ac:dyDescent="0.2">
      <c r="A8550" s="1">
        <v>8549</v>
      </c>
      <c r="B8550" s="2" t="s">
        <v>56895</v>
      </c>
      <c r="C8550" s="2" t="s">
        <v>719</v>
      </c>
      <c r="D8550" s="2" t="s">
        <v>4192</v>
      </c>
      <c r="E8550" s="2" t="s">
        <v>56896</v>
      </c>
      <c r="F8550" s="2" t="s">
        <v>56897</v>
      </c>
      <c r="G8550" s="2" t="s">
        <v>2048</v>
      </c>
      <c r="H8550" s="2">
        <v>2933733641</v>
      </c>
      <c r="I8550" s="2" t="s">
        <v>56898</v>
      </c>
      <c r="J8550" s="3" t="s">
        <v>56899</v>
      </c>
      <c r="K8550" s="4">
        <v>44038</v>
      </c>
      <c r="L8550" s="3" t="s">
        <v>56900</v>
      </c>
    </row>
    <row r="8551" spans="1:12" x14ac:dyDescent="0.2">
      <c r="A8551" s="1">
        <v>8550</v>
      </c>
      <c r="B8551" s="2" t="s">
        <v>56901</v>
      </c>
      <c r="C8551" s="2" t="s">
        <v>962</v>
      </c>
      <c r="D8551" s="2" t="s">
        <v>2133</v>
      </c>
      <c r="E8551" s="2" t="s">
        <v>56902</v>
      </c>
      <c r="F8551" s="2" t="s">
        <v>21238</v>
      </c>
      <c r="G8551" s="2" t="s">
        <v>274</v>
      </c>
      <c r="H8551" s="2" t="s">
        <v>56903</v>
      </c>
      <c r="I8551" s="2" t="s">
        <v>56904</v>
      </c>
      <c r="J8551" s="3" t="s">
        <v>56905</v>
      </c>
      <c r="K8551" s="4">
        <v>43842</v>
      </c>
      <c r="L8551" s="3" t="s">
        <v>56906</v>
      </c>
    </row>
    <row r="8552" spans="1:12" x14ac:dyDescent="0.2">
      <c r="A8552" s="1">
        <v>8551</v>
      </c>
      <c r="B8552" s="2" t="s">
        <v>56907</v>
      </c>
      <c r="C8552" s="2" t="s">
        <v>1288</v>
      </c>
      <c r="D8552" s="2" t="s">
        <v>18420</v>
      </c>
      <c r="E8552" s="2" t="s">
        <v>40505</v>
      </c>
      <c r="F8552" s="2" t="s">
        <v>56908</v>
      </c>
      <c r="G8552" s="2" t="s">
        <v>2182</v>
      </c>
      <c r="H8552" s="2" t="s">
        <v>56909</v>
      </c>
      <c r="I8552" s="2" t="s">
        <v>56910</v>
      </c>
      <c r="J8552" s="3" t="s">
        <v>56911</v>
      </c>
      <c r="K8552" s="4">
        <v>44012</v>
      </c>
      <c r="L8552" s="3" t="s">
        <v>56912</v>
      </c>
    </row>
    <row r="8553" spans="1:12" x14ac:dyDescent="0.2">
      <c r="A8553" s="1">
        <v>8552</v>
      </c>
      <c r="B8553" s="2" t="s">
        <v>56913</v>
      </c>
      <c r="C8553" s="2" t="s">
        <v>613</v>
      </c>
      <c r="D8553" s="2" t="s">
        <v>1361</v>
      </c>
      <c r="E8553" s="2" t="s">
        <v>56914</v>
      </c>
      <c r="F8553" s="2" t="s">
        <v>56915</v>
      </c>
      <c r="G8553" s="2" t="s">
        <v>4177</v>
      </c>
      <c r="H8553" s="2" t="s">
        <v>56916</v>
      </c>
      <c r="I8553" s="2" t="s">
        <v>56917</v>
      </c>
      <c r="J8553" s="3" t="s">
        <v>56918</v>
      </c>
      <c r="K8553" s="4">
        <v>44450</v>
      </c>
      <c r="L8553" s="3" t="s">
        <v>46639</v>
      </c>
    </row>
    <row r="8554" spans="1:12" x14ac:dyDescent="0.2">
      <c r="A8554" s="1">
        <v>8553</v>
      </c>
      <c r="B8554" s="2" t="s">
        <v>56919</v>
      </c>
      <c r="C8554" s="2" t="s">
        <v>3661</v>
      </c>
      <c r="D8554" s="2" t="s">
        <v>3531</v>
      </c>
      <c r="E8554" s="2" t="s">
        <v>4727</v>
      </c>
      <c r="F8554" s="2" t="s">
        <v>33736</v>
      </c>
      <c r="G8554" s="2" t="s">
        <v>2918</v>
      </c>
      <c r="H8554" s="2" t="s">
        <v>56920</v>
      </c>
      <c r="I8554" s="2" t="s">
        <v>56921</v>
      </c>
      <c r="J8554" s="3" t="s">
        <v>56922</v>
      </c>
      <c r="K8554" s="4">
        <v>44421</v>
      </c>
      <c r="L8554" s="3" t="s">
        <v>30808</v>
      </c>
    </row>
    <row r="8555" spans="1:12" x14ac:dyDescent="0.2">
      <c r="A8555" s="1">
        <v>8554</v>
      </c>
      <c r="B8555" s="2" t="s">
        <v>56923</v>
      </c>
      <c r="C8555" s="2" t="s">
        <v>2977</v>
      </c>
      <c r="D8555" s="2" t="s">
        <v>1343</v>
      </c>
      <c r="E8555" s="2" t="s">
        <v>56924</v>
      </c>
      <c r="F8555" s="2" t="s">
        <v>56925</v>
      </c>
      <c r="G8555" s="2" t="s">
        <v>36</v>
      </c>
      <c r="H8555" s="2" t="s">
        <v>56926</v>
      </c>
      <c r="I8555" s="2" t="s">
        <v>56927</v>
      </c>
      <c r="J8555" s="3" t="s">
        <v>56928</v>
      </c>
      <c r="K8555" s="4">
        <v>44040</v>
      </c>
      <c r="L8555" s="3" t="s">
        <v>11300</v>
      </c>
    </row>
    <row r="8556" spans="1:12" x14ac:dyDescent="0.2">
      <c r="A8556" s="1">
        <v>8555</v>
      </c>
      <c r="B8556" s="2" t="s">
        <v>56929</v>
      </c>
      <c r="C8556" s="2" t="s">
        <v>1735</v>
      </c>
      <c r="D8556" s="2" t="s">
        <v>10578</v>
      </c>
      <c r="E8556" s="2" t="s">
        <v>56930</v>
      </c>
      <c r="F8556" s="2" t="s">
        <v>56931</v>
      </c>
      <c r="G8556" s="2" t="s">
        <v>108</v>
      </c>
      <c r="H8556" s="2" t="s">
        <v>56932</v>
      </c>
      <c r="I8556" s="2" t="s">
        <v>56933</v>
      </c>
      <c r="J8556" s="3" t="s">
        <v>56934</v>
      </c>
      <c r="K8556" s="4">
        <v>43971</v>
      </c>
      <c r="L8556" s="3" t="s">
        <v>12229</v>
      </c>
    </row>
    <row r="8557" spans="1:12" x14ac:dyDescent="0.2">
      <c r="A8557" s="1">
        <v>8556</v>
      </c>
      <c r="B8557" s="2" t="s">
        <v>56935</v>
      </c>
      <c r="C8557" s="2" t="s">
        <v>934</v>
      </c>
      <c r="D8557" s="2" t="s">
        <v>6409</v>
      </c>
      <c r="E8557" s="2" t="s">
        <v>56936</v>
      </c>
      <c r="F8557" s="2" t="s">
        <v>56937</v>
      </c>
      <c r="G8557" s="2" t="s">
        <v>1078</v>
      </c>
      <c r="H8557" s="2" t="s">
        <v>56938</v>
      </c>
      <c r="I8557" s="2" t="s">
        <v>56939</v>
      </c>
      <c r="J8557" s="3" t="s">
        <v>56940</v>
      </c>
      <c r="K8557" s="4">
        <v>43887</v>
      </c>
      <c r="L8557" s="3" t="s">
        <v>13606</v>
      </c>
    </row>
    <row r="8558" spans="1:12" x14ac:dyDescent="0.2">
      <c r="A8558" s="1">
        <v>8557</v>
      </c>
      <c r="B8558" s="2" t="s">
        <v>56941</v>
      </c>
      <c r="C8558" s="2" t="s">
        <v>3725</v>
      </c>
      <c r="D8558" s="2" t="s">
        <v>720</v>
      </c>
      <c r="E8558" s="2" t="s">
        <v>56942</v>
      </c>
      <c r="F8558" s="2" t="s">
        <v>56943</v>
      </c>
      <c r="G8558" s="2" t="s">
        <v>6506</v>
      </c>
      <c r="H8558" s="2" t="s">
        <v>56944</v>
      </c>
      <c r="I8558" s="2" t="s">
        <v>56945</v>
      </c>
      <c r="J8558" s="3" t="s">
        <v>56946</v>
      </c>
      <c r="K8558" s="4">
        <v>44586</v>
      </c>
      <c r="L8558" s="3" t="s">
        <v>56947</v>
      </c>
    </row>
    <row r="8559" spans="1:12" x14ac:dyDescent="0.2">
      <c r="A8559" s="1">
        <v>8558</v>
      </c>
      <c r="B8559" s="2" t="s">
        <v>56948</v>
      </c>
      <c r="C8559" s="2" t="s">
        <v>186</v>
      </c>
      <c r="D8559" s="2" t="s">
        <v>9532</v>
      </c>
      <c r="E8559" s="2" t="s">
        <v>56949</v>
      </c>
      <c r="F8559" s="2" t="s">
        <v>56950</v>
      </c>
      <c r="G8559" s="2" t="s">
        <v>1213</v>
      </c>
      <c r="H8559" s="2">
        <v>1421530585</v>
      </c>
      <c r="I8559" s="2" t="s">
        <v>56951</v>
      </c>
      <c r="J8559" s="3" t="s">
        <v>56952</v>
      </c>
      <c r="K8559" s="4">
        <v>44194</v>
      </c>
      <c r="L8559" s="3" t="s">
        <v>19474</v>
      </c>
    </row>
    <row r="8560" spans="1:12" x14ac:dyDescent="0.2">
      <c r="A8560" s="1">
        <v>8559</v>
      </c>
      <c r="B8560" s="2" t="s">
        <v>56953</v>
      </c>
      <c r="C8560" s="2" t="s">
        <v>3606</v>
      </c>
      <c r="D8560" s="2" t="s">
        <v>11917</v>
      </c>
      <c r="E8560" s="2" t="s">
        <v>56954</v>
      </c>
      <c r="F8560" s="2" t="s">
        <v>56955</v>
      </c>
      <c r="G8560" s="2" t="s">
        <v>635</v>
      </c>
      <c r="H8560" s="2" t="s">
        <v>56956</v>
      </c>
      <c r="I8560" s="2" t="s">
        <v>56957</v>
      </c>
      <c r="J8560" s="3" t="s">
        <v>56958</v>
      </c>
      <c r="K8560" s="4">
        <v>44592</v>
      </c>
      <c r="L8560" s="3" t="s">
        <v>56959</v>
      </c>
    </row>
    <row r="8561" spans="1:12" x14ac:dyDescent="0.2">
      <c r="A8561" s="1">
        <v>8560</v>
      </c>
      <c r="B8561" s="2" t="s">
        <v>56960</v>
      </c>
      <c r="C8561" s="2" t="s">
        <v>15795</v>
      </c>
      <c r="D8561" s="2" t="s">
        <v>2391</v>
      </c>
      <c r="E8561" s="2" t="s">
        <v>56961</v>
      </c>
      <c r="F8561" s="2" t="s">
        <v>56962</v>
      </c>
      <c r="G8561" s="2" t="s">
        <v>2307</v>
      </c>
      <c r="H8561" s="2" t="s">
        <v>56963</v>
      </c>
      <c r="I8561" s="2" t="s">
        <v>56964</v>
      </c>
      <c r="J8561" s="3" t="s">
        <v>56965</v>
      </c>
      <c r="K8561" s="4">
        <v>43955</v>
      </c>
      <c r="L8561" s="3" t="s">
        <v>44220</v>
      </c>
    </row>
    <row r="8562" spans="1:12" x14ac:dyDescent="0.2">
      <c r="A8562" s="1">
        <v>8561</v>
      </c>
      <c r="B8562" s="2" t="s">
        <v>56966</v>
      </c>
      <c r="C8562" s="2" t="s">
        <v>4413</v>
      </c>
      <c r="D8562" s="2" t="s">
        <v>6997</v>
      </c>
      <c r="E8562" s="2" t="s">
        <v>56967</v>
      </c>
      <c r="F8562" s="2" t="s">
        <v>56968</v>
      </c>
      <c r="G8562" s="2" t="s">
        <v>117</v>
      </c>
      <c r="H8562" s="2" t="s">
        <v>56969</v>
      </c>
      <c r="I8562" s="2" t="s">
        <v>56970</v>
      </c>
      <c r="J8562" s="3" t="s">
        <v>56971</v>
      </c>
      <c r="K8562" s="4">
        <v>44492</v>
      </c>
      <c r="L8562" s="3" t="s">
        <v>56972</v>
      </c>
    </row>
    <row r="8563" spans="1:12" x14ac:dyDescent="0.2">
      <c r="A8563" s="1">
        <v>8562</v>
      </c>
      <c r="B8563" s="2" t="s">
        <v>56973</v>
      </c>
      <c r="C8563" s="2" t="s">
        <v>3221</v>
      </c>
      <c r="D8563" s="2" t="s">
        <v>1579</v>
      </c>
      <c r="E8563" s="2" t="s">
        <v>56974</v>
      </c>
      <c r="F8563" s="2" t="s">
        <v>56975</v>
      </c>
      <c r="G8563" s="2" t="s">
        <v>589</v>
      </c>
      <c r="H8563" s="2" t="s">
        <v>56976</v>
      </c>
      <c r="I8563" s="2" t="s">
        <v>56977</v>
      </c>
      <c r="J8563" s="3" t="s">
        <v>56978</v>
      </c>
      <c r="K8563" s="4">
        <v>44104</v>
      </c>
      <c r="L8563" s="3" t="s">
        <v>56979</v>
      </c>
    </row>
    <row r="8564" spans="1:12" x14ac:dyDescent="0.2">
      <c r="A8564" s="1">
        <v>8563</v>
      </c>
      <c r="B8564" s="2" t="s">
        <v>56980</v>
      </c>
      <c r="C8564" s="2" t="s">
        <v>3401</v>
      </c>
      <c r="D8564" s="2" t="s">
        <v>1931</v>
      </c>
      <c r="E8564" s="2" t="s">
        <v>56981</v>
      </c>
      <c r="F8564" s="2" t="s">
        <v>36352</v>
      </c>
      <c r="G8564" s="2" t="s">
        <v>6200</v>
      </c>
      <c r="H8564" s="2" t="s">
        <v>56982</v>
      </c>
      <c r="I8564" s="2" t="s">
        <v>56983</v>
      </c>
      <c r="J8564" s="3" t="s">
        <v>56984</v>
      </c>
      <c r="K8564" s="4">
        <v>44506</v>
      </c>
      <c r="L8564" s="3" t="s">
        <v>56985</v>
      </c>
    </row>
    <row r="8565" spans="1:12" x14ac:dyDescent="0.2">
      <c r="A8565" s="1">
        <v>8564</v>
      </c>
      <c r="B8565" s="2" t="s">
        <v>56986</v>
      </c>
      <c r="C8565" s="2" t="s">
        <v>20504</v>
      </c>
      <c r="D8565" s="2" t="s">
        <v>2133</v>
      </c>
      <c r="E8565" s="2" t="s">
        <v>56987</v>
      </c>
      <c r="F8565" s="2" t="s">
        <v>56988</v>
      </c>
      <c r="G8565" s="2" t="s">
        <v>1837</v>
      </c>
      <c r="H8565" s="2" t="s">
        <v>56989</v>
      </c>
      <c r="I8565" s="2" t="s">
        <v>56990</v>
      </c>
      <c r="J8565" s="3" t="s">
        <v>56991</v>
      </c>
      <c r="K8565" s="4">
        <v>44485</v>
      </c>
      <c r="L8565" s="3" t="s">
        <v>56992</v>
      </c>
    </row>
    <row r="8566" spans="1:12" x14ac:dyDescent="0.2">
      <c r="A8566" s="1">
        <v>8565</v>
      </c>
      <c r="B8566" s="2" t="s">
        <v>56993</v>
      </c>
      <c r="C8566" s="2" t="s">
        <v>1744</v>
      </c>
      <c r="D8566" s="2" t="s">
        <v>1002</v>
      </c>
      <c r="E8566" s="2" t="s">
        <v>56994</v>
      </c>
      <c r="F8566" s="2" t="s">
        <v>56995</v>
      </c>
      <c r="G8566" s="2" t="s">
        <v>2297</v>
      </c>
      <c r="H8566" s="2" t="s">
        <v>56996</v>
      </c>
      <c r="I8566" s="2" t="s">
        <v>56997</v>
      </c>
      <c r="J8566" s="3" t="s">
        <v>56998</v>
      </c>
      <c r="K8566" s="4">
        <v>44669</v>
      </c>
      <c r="L8566" s="3" t="s">
        <v>56999</v>
      </c>
    </row>
    <row r="8567" spans="1:12" x14ac:dyDescent="0.2">
      <c r="A8567" s="1">
        <v>8566</v>
      </c>
      <c r="B8567" s="2" t="s">
        <v>57000</v>
      </c>
      <c r="C8567" s="2" t="s">
        <v>5274</v>
      </c>
      <c r="D8567" s="2" t="s">
        <v>4838</v>
      </c>
      <c r="E8567" s="2" t="s">
        <v>44950</v>
      </c>
      <c r="F8567" s="2" t="s">
        <v>57001</v>
      </c>
      <c r="G8567" s="2" t="s">
        <v>816</v>
      </c>
      <c r="H8567" s="2" t="s">
        <v>57002</v>
      </c>
      <c r="I8567" s="2" t="s">
        <v>57003</v>
      </c>
      <c r="J8567" s="3" t="s">
        <v>57004</v>
      </c>
      <c r="K8567" s="4">
        <v>44704</v>
      </c>
      <c r="L8567" s="3" t="s">
        <v>57005</v>
      </c>
    </row>
    <row r="8568" spans="1:12" x14ac:dyDescent="0.2">
      <c r="A8568" s="1">
        <v>8567</v>
      </c>
      <c r="B8568" s="2" t="s">
        <v>57006</v>
      </c>
      <c r="C8568" s="2" t="s">
        <v>415</v>
      </c>
      <c r="D8568" s="2" t="s">
        <v>17800</v>
      </c>
      <c r="E8568" s="2" t="s">
        <v>4756</v>
      </c>
      <c r="F8568" s="2" t="s">
        <v>24487</v>
      </c>
      <c r="G8568" s="2" t="s">
        <v>5041</v>
      </c>
      <c r="H8568" s="2" t="s">
        <v>57007</v>
      </c>
      <c r="I8568" s="2" t="s">
        <v>57008</v>
      </c>
      <c r="J8568" s="3" t="s">
        <v>57009</v>
      </c>
      <c r="K8568" s="4">
        <v>44443</v>
      </c>
      <c r="L8568" s="3" t="s">
        <v>36807</v>
      </c>
    </row>
    <row r="8569" spans="1:12" x14ac:dyDescent="0.2">
      <c r="A8569" s="1">
        <v>8568</v>
      </c>
      <c r="B8569" s="2" t="s">
        <v>57010</v>
      </c>
      <c r="C8569" s="2" t="s">
        <v>11279</v>
      </c>
      <c r="D8569" s="2" t="s">
        <v>2659</v>
      </c>
      <c r="E8569" s="2" t="s">
        <v>57011</v>
      </c>
      <c r="F8569" s="2" t="s">
        <v>57012</v>
      </c>
      <c r="G8569" s="2" t="s">
        <v>2015</v>
      </c>
      <c r="H8569" s="2" t="s">
        <v>57013</v>
      </c>
      <c r="I8569" s="2" t="s">
        <v>57014</v>
      </c>
      <c r="J8569" s="3" t="s">
        <v>57015</v>
      </c>
      <c r="K8569" s="4">
        <v>44529</v>
      </c>
      <c r="L8569" s="3" t="s">
        <v>43940</v>
      </c>
    </row>
    <row r="8570" spans="1:12" x14ac:dyDescent="0.2">
      <c r="A8570" s="1">
        <v>8569</v>
      </c>
      <c r="B8570" s="2" t="s">
        <v>57016</v>
      </c>
      <c r="C8570" s="2" t="s">
        <v>4341</v>
      </c>
      <c r="D8570" s="2" t="s">
        <v>19031</v>
      </c>
      <c r="E8570" s="2" t="s">
        <v>57017</v>
      </c>
      <c r="F8570" s="2" t="s">
        <v>57018</v>
      </c>
      <c r="G8570" s="2" t="s">
        <v>1326</v>
      </c>
      <c r="H8570" s="2" t="s">
        <v>57019</v>
      </c>
      <c r="I8570" s="2" t="s">
        <v>57020</v>
      </c>
      <c r="J8570" s="3" t="s">
        <v>57021</v>
      </c>
      <c r="K8570" s="4">
        <v>44065</v>
      </c>
      <c r="L8570" s="3" t="s">
        <v>57022</v>
      </c>
    </row>
    <row r="8571" spans="1:12" x14ac:dyDescent="0.2">
      <c r="A8571" s="1">
        <v>8570</v>
      </c>
      <c r="B8571" s="2" t="s">
        <v>57023</v>
      </c>
      <c r="C8571" s="2" t="s">
        <v>1644</v>
      </c>
      <c r="D8571" s="2" t="s">
        <v>9788</v>
      </c>
      <c r="E8571" s="2" t="s">
        <v>57024</v>
      </c>
      <c r="F8571" s="2" t="s">
        <v>57025</v>
      </c>
      <c r="G8571" s="2" t="s">
        <v>396</v>
      </c>
      <c r="H8571" s="2" t="s">
        <v>57026</v>
      </c>
      <c r="I8571" s="2" t="s">
        <v>57027</v>
      </c>
      <c r="J8571" s="3" t="s">
        <v>57028</v>
      </c>
      <c r="K8571" s="4">
        <v>44269</v>
      </c>
      <c r="L8571" s="3" t="s">
        <v>57029</v>
      </c>
    </row>
    <row r="8572" spans="1:12" x14ac:dyDescent="0.2">
      <c r="A8572" s="1">
        <v>8571</v>
      </c>
      <c r="B8572" s="2" t="s">
        <v>57030</v>
      </c>
      <c r="C8572" s="2" t="s">
        <v>50</v>
      </c>
      <c r="D8572" s="2" t="s">
        <v>4639</v>
      </c>
      <c r="E8572" s="2" t="s">
        <v>57031</v>
      </c>
      <c r="F8572" s="2" t="s">
        <v>57032</v>
      </c>
      <c r="G8572" s="2" t="s">
        <v>1552</v>
      </c>
      <c r="H8572" s="2" t="s">
        <v>57033</v>
      </c>
      <c r="I8572" s="2" t="s">
        <v>57034</v>
      </c>
      <c r="J8572" s="3" t="s">
        <v>57035</v>
      </c>
      <c r="K8572" s="4">
        <v>44199</v>
      </c>
      <c r="L8572" s="3" t="s">
        <v>57036</v>
      </c>
    </row>
    <row r="8573" spans="1:12" x14ac:dyDescent="0.2">
      <c r="A8573" s="1">
        <v>8572</v>
      </c>
      <c r="B8573" s="2" t="s">
        <v>57037</v>
      </c>
      <c r="C8573" s="2" t="s">
        <v>3725</v>
      </c>
      <c r="D8573" s="2" t="s">
        <v>2555</v>
      </c>
      <c r="E8573" s="2" t="s">
        <v>57038</v>
      </c>
      <c r="F8573" s="2" t="s">
        <v>42657</v>
      </c>
      <c r="G8573" s="2" t="s">
        <v>2487</v>
      </c>
      <c r="H8573" s="2">
        <v>5667491071</v>
      </c>
      <c r="I8573" s="2" t="s">
        <v>57039</v>
      </c>
      <c r="J8573" s="3" t="s">
        <v>57040</v>
      </c>
      <c r="K8573" s="4">
        <v>44303</v>
      </c>
      <c r="L8573" s="3" t="s">
        <v>3227</v>
      </c>
    </row>
    <row r="8574" spans="1:12" x14ac:dyDescent="0.2">
      <c r="A8574" s="1">
        <v>8573</v>
      </c>
      <c r="B8574" s="2" t="s">
        <v>57041</v>
      </c>
      <c r="C8574" s="2" t="s">
        <v>10650</v>
      </c>
      <c r="D8574" s="2" t="s">
        <v>5685</v>
      </c>
      <c r="E8574" s="2" t="s">
        <v>57042</v>
      </c>
      <c r="F8574" s="2" t="s">
        <v>57043</v>
      </c>
      <c r="G8574" s="2" t="s">
        <v>3679</v>
      </c>
      <c r="H8574" s="2" t="s">
        <v>57044</v>
      </c>
      <c r="I8574" s="2" t="s">
        <v>57045</v>
      </c>
      <c r="J8574" s="3" t="s">
        <v>57046</v>
      </c>
      <c r="K8574" s="4">
        <v>44155</v>
      </c>
      <c r="L8574" s="3" t="s">
        <v>13935</v>
      </c>
    </row>
    <row r="8575" spans="1:12" x14ac:dyDescent="0.2">
      <c r="A8575" s="1">
        <v>8574</v>
      </c>
      <c r="B8575" s="2" t="s">
        <v>57047</v>
      </c>
      <c r="C8575" s="2" t="s">
        <v>1485</v>
      </c>
      <c r="D8575" s="2" t="s">
        <v>5585</v>
      </c>
      <c r="E8575" s="2" t="s">
        <v>57048</v>
      </c>
      <c r="F8575" s="2" t="s">
        <v>57049</v>
      </c>
      <c r="G8575" s="2" t="s">
        <v>1239</v>
      </c>
      <c r="H8575" s="2" t="s">
        <v>57050</v>
      </c>
      <c r="I8575" s="2" t="s">
        <v>57051</v>
      </c>
      <c r="J8575" s="3" t="s">
        <v>57052</v>
      </c>
      <c r="K8575" s="4">
        <v>44573</v>
      </c>
      <c r="L8575" s="3" t="s">
        <v>57053</v>
      </c>
    </row>
    <row r="8576" spans="1:12" x14ac:dyDescent="0.2">
      <c r="A8576" s="1">
        <v>8575</v>
      </c>
      <c r="B8576" s="2" t="s">
        <v>57054</v>
      </c>
      <c r="C8576" s="2" t="s">
        <v>4001</v>
      </c>
      <c r="D8576" s="2" t="s">
        <v>1970</v>
      </c>
      <c r="E8576" s="2" t="s">
        <v>57055</v>
      </c>
      <c r="F8576" s="2" t="s">
        <v>17982</v>
      </c>
      <c r="G8576" s="2" t="s">
        <v>705</v>
      </c>
      <c r="H8576" s="2" t="s">
        <v>57056</v>
      </c>
      <c r="I8576" s="2" t="s">
        <v>57057</v>
      </c>
      <c r="J8576" s="3" t="s">
        <v>57058</v>
      </c>
      <c r="K8576" s="4">
        <v>44669</v>
      </c>
      <c r="L8576" s="3" t="s">
        <v>57059</v>
      </c>
    </row>
    <row r="8577" spans="1:12" x14ac:dyDescent="0.2">
      <c r="A8577" s="1">
        <v>8576</v>
      </c>
      <c r="B8577" s="2" t="s">
        <v>57060</v>
      </c>
      <c r="C8577" s="2" t="s">
        <v>3384</v>
      </c>
      <c r="D8577" s="2" t="s">
        <v>2608</v>
      </c>
      <c r="E8577" s="2" t="s">
        <v>57061</v>
      </c>
      <c r="F8577" s="2" t="s">
        <v>57062</v>
      </c>
      <c r="G8577" s="2" t="s">
        <v>1837</v>
      </c>
      <c r="H8577" s="2" t="s">
        <v>57063</v>
      </c>
      <c r="I8577" s="2" t="s">
        <v>57064</v>
      </c>
      <c r="J8577" s="3" t="s">
        <v>57065</v>
      </c>
      <c r="K8577" s="4">
        <v>44477</v>
      </c>
      <c r="L8577" s="3" t="s">
        <v>57066</v>
      </c>
    </row>
    <row r="8578" spans="1:12" x14ac:dyDescent="0.2">
      <c r="A8578" s="1">
        <v>8577</v>
      </c>
      <c r="B8578" s="2" t="s">
        <v>57067</v>
      </c>
      <c r="C8578" s="2" t="s">
        <v>6031</v>
      </c>
      <c r="D8578" s="2" t="s">
        <v>9722</v>
      </c>
      <c r="E8578" s="2" t="s">
        <v>57068</v>
      </c>
      <c r="F8578" s="2" t="s">
        <v>57069</v>
      </c>
      <c r="G8578" s="2" t="s">
        <v>1801</v>
      </c>
      <c r="H8578" s="2" t="s">
        <v>57070</v>
      </c>
      <c r="I8578" s="2">
        <v>334066973</v>
      </c>
      <c r="J8578" s="3" t="s">
        <v>57071</v>
      </c>
      <c r="K8578" s="4">
        <v>44562</v>
      </c>
      <c r="L8578" s="3" t="s">
        <v>57072</v>
      </c>
    </row>
    <row r="8579" spans="1:12" x14ac:dyDescent="0.2">
      <c r="A8579" s="1">
        <v>8578</v>
      </c>
      <c r="B8579" s="2" t="s">
        <v>57073</v>
      </c>
      <c r="C8579" s="2" t="s">
        <v>2890</v>
      </c>
      <c r="D8579" s="2" t="s">
        <v>557</v>
      </c>
      <c r="E8579" s="2" t="s">
        <v>57074</v>
      </c>
      <c r="F8579" s="2" t="s">
        <v>57075</v>
      </c>
      <c r="G8579" s="2" t="s">
        <v>378</v>
      </c>
      <c r="H8579" s="2" t="s">
        <v>57076</v>
      </c>
      <c r="I8579" s="2" t="s">
        <v>57077</v>
      </c>
      <c r="J8579" s="3" t="s">
        <v>57078</v>
      </c>
      <c r="K8579" s="4">
        <v>44687</v>
      </c>
      <c r="L8579" s="3" t="s">
        <v>57079</v>
      </c>
    </row>
    <row r="8580" spans="1:12" x14ac:dyDescent="0.2">
      <c r="A8580" s="1">
        <v>8579</v>
      </c>
      <c r="B8580" s="2" t="s">
        <v>57080</v>
      </c>
      <c r="C8580" s="2" t="s">
        <v>4208</v>
      </c>
      <c r="D8580" s="2" t="s">
        <v>464</v>
      </c>
      <c r="E8580" s="2" t="s">
        <v>44037</v>
      </c>
      <c r="F8580" s="2" t="s">
        <v>57081</v>
      </c>
      <c r="G8580" s="2" t="s">
        <v>957</v>
      </c>
      <c r="H8580" s="2" t="s">
        <v>57082</v>
      </c>
      <c r="I8580" s="2" t="s">
        <v>57083</v>
      </c>
      <c r="J8580" s="3" t="s">
        <v>57084</v>
      </c>
      <c r="K8580" s="4">
        <v>44129</v>
      </c>
      <c r="L8580" s="3" t="s">
        <v>57085</v>
      </c>
    </row>
    <row r="8581" spans="1:12" x14ac:dyDescent="0.2">
      <c r="A8581" s="1">
        <v>8580</v>
      </c>
      <c r="B8581" s="2" t="s">
        <v>57086</v>
      </c>
      <c r="C8581" s="2" t="s">
        <v>8815</v>
      </c>
      <c r="D8581" s="2" t="s">
        <v>25937</v>
      </c>
      <c r="E8581" s="2" t="s">
        <v>57087</v>
      </c>
      <c r="F8581" s="2" t="s">
        <v>57088</v>
      </c>
      <c r="G8581" s="2" t="s">
        <v>3055</v>
      </c>
      <c r="H8581" s="2" t="s">
        <v>57089</v>
      </c>
      <c r="I8581" s="2" t="s">
        <v>57090</v>
      </c>
      <c r="J8581" s="3" t="s">
        <v>57091</v>
      </c>
      <c r="K8581" s="4">
        <v>44471</v>
      </c>
      <c r="L8581" s="3" t="s">
        <v>57092</v>
      </c>
    </row>
    <row r="8582" spans="1:12" x14ac:dyDescent="0.2">
      <c r="A8582" s="1">
        <v>8581</v>
      </c>
      <c r="B8582" s="2" t="s">
        <v>57093</v>
      </c>
      <c r="C8582" s="2" t="s">
        <v>3139</v>
      </c>
      <c r="D8582" s="2" t="s">
        <v>9722</v>
      </c>
      <c r="E8582" s="2" t="s">
        <v>57094</v>
      </c>
      <c r="F8582" s="2" t="s">
        <v>57095</v>
      </c>
      <c r="G8582" s="2" t="s">
        <v>3591</v>
      </c>
      <c r="H8582" s="2" t="s">
        <v>57096</v>
      </c>
      <c r="I8582" s="2" t="s">
        <v>57097</v>
      </c>
      <c r="J8582" s="3" t="s">
        <v>57098</v>
      </c>
      <c r="K8582" s="4">
        <v>44689</v>
      </c>
      <c r="L8582" s="3" t="s">
        <v>57099</v>
      </c>
    </row>
    <row r="8583" spans="1:12" x14ac:dyDescent="0.2">
      <c r="A8583" s="1">
        <v>8582</v>
      </c>
      <c r="B8583" s="2" t="s">
        <v>57100</v>
      </c>
      <c r="C8583" s="2" t="s">
        <v>1708</v>
      </c>
      <c r="D8583" s="2" t="s">
        <v>12130</v>
      </c>
      <c r="E8583" s="2" t="s">
        <v>43068</v>
      </c>
      <c r="F8583" s="2" t="s">
        <v>57101</v>
      </c>
      <c r="G8583" s="2" t="s">
        <v>2728</v>
      </c>
      <c r="H8583" s="2" t="s">
        <v>57102</v>
      </c>
      <c r="I8583" s="2" t="s">
        <v>57103</v>
      </c>
      <c r="J8583" s="3" t="s">
        <v>57104</v>
      </c>
      <c r="K8583" s="4">
        <v>44139</v>
      </c>
      <c r="L8583" s="3" t="s">
        <v>57105</v>
      </c>
    </row>
    <row r="8584" spans="1:12" x14ac:dyDescent="0.2">
      <c r="A8584" s="1">
        <v>8583</v>
      </c>
      <c r="B8584" s="2" t="s">
        <v>57106</v>
      </c>
      <c r="C8584" s="2" t="s">
        <v>3068</v>
      </c>
      <c r="D8584" s="2" t="s">
        <v>7896</v>
      </c>
      <c r="E8584" s="2" t="s">
        <v>7692</v>
      </c>
      <c r="F8584" s="2" t="s">
        <v>57107</v>
      </c>
      <c r="G8584" s="2" t="s">
        <v>2297</v>
      </c>
      <c r="H8584" s="2" t="s">
        <v>57108</v>
      </c>
      <c r="I8584" s="2" t="s">
        <v>57109</v>
      </c>
      <c r="J8584" s="3" t="s">
        <v>57110</v>
      </c>
      <c r="K8584" s="4">
        <v>44593</v>
      </c>
      <c r="L8584" s="3" t="s">
        <v>57111</v>
      </c>
    </row>
    <row r="8585" spans="1:12" x14ac:dyDescent="0.2">
      <c r="A8585" s="1">
        <v>8584</v>
      </c>
      <c r="B8585" s="2" t="s">
        <v>57112</v>
      </c>
      <c r="C8585" s="2" t="s">
        <v>8670</v>
      </c>
      <c r="D8585" s="2" t="s">
        <v>5424</v>
      </c>
      <c r="E8585" s="2" t="s">
        <v>57113</v>
      </c>
      <c r="F8585" s="2" t="s">
        <v>27843</v>
      </c>
      <c r="G8585" s="2" t="s">
        <v>4698</v>
      </c>
      <c r="H8585" s="2" t="s">
        <v>57114</v>
      </c>
      <c r="I8585" s="2">
        <f>1-697-870-1662</f>
        <v>-3228</v>
      </c>
      <c r="J8585" s="3" t="s">
        <v>57115</v>
      </c>
      <c r="K8585" s="4">
        <v>43852</v>
      </c>
      <c r="L8585" s="3" t="s">
        <v>57116</v>
      </c>
    </row>
    <row r="8586" spans="1:12" x14ac:dyDescent="0.2">
      <c r="A8586" s="1">
        <v>8585</v>
      </c>
      <c r="B8586" s="2" t="s">
        <v>57117</v>
      </c>
      <c r="C8586" s="2" t="s">
        <v>6769</v>
      </c>
      <c r="D8586" s="2" t="s">
        <v>3012</v>
      </c>
      <c r="E8586" s="2" t="s">
        <v>57118</v>
      </c>
      <c r="F8586" s="2" t="s">
        <v>57119</v>
      </c>
      <c r="G8586" s="2" t="s">
        <v>72</v>
      </c>
      <c r="H8586" s="2" t="s">
        <v>57120</v>
      </c>
      <c r="I8586" s="2" t="s">
        <v>57121</v>
      </c>
      <c r="J8586" s="3" t="s">
        <v>57122</v>
      </c>
      <c r="K8586" s="4">
        <v>44648</v>
      </c>
      <c r="L8586" s="3" t="s">
        <v>30128</v>
      </c>
    </row>
    <row r="8587" spans="1:12" x14ac:dyDescent="0.2">
      <c r="A8587" s="1">
        <v>8586</v>
      </c>
      <c r="B8587" s="2" t="s">
        <v>57123</v>
      </c>
      <c r="C8587" s="2" t="s">
        <v>1571</v>
      </c>
      <c r="D8587" s="2" t="s">
        <v>22521</v>
      </c>
      <c r="E8587" s="2" t="s">
        <v>57124</v>
      </c>
      <c r="F8587" s="2" t="s">
        <v>57125</v>
      </c>
      <c r="G8587" s="2" t="s">
        <v>72</v>
      </c>
      <c r="H8587" s="2" t="s">
        <v>57126</v>
      </c>
      <c r="I8587" s="2" t="s">
        <v>57127</v>
      </c>
      <c r="J8587" s="3" t="s">
        <v>57128</v>
      </c>
      <c r="K8587" s="4">
        <v>44376</v>
      </c>
      <c r="L8587" s="3" t="s">
        <v>57129</v>
      </c>
    </row>
    <row r="8588" spans="1:12" x14ac:dyDescent="0.2">
      <c r="A8588" s="1">
        <v>8587</v>
      </c>
      <c r="B8588" s="2" t="s">
        <v>57130</v>
      </c>
      <c r="C8588" s="2" t="s">
        <v>7512</v>
      </c>
      <c r="D8588" s="2" t="s">
        <v>4200</v>
      </c>
      <c r="E8588" s="2" t="s">
        <v>57131</v>
      </c>
      <c r="F8588" s="2" t="s">
        <v>57132</v>
      </c>
      <c r="G8588" s="2" t="s">
        <v>2567</v>
      </c>
      <c r="H8588" s="2" t="s">
        <v>57133</v>
      </c>
      <c r="I8588" s="2" t="s">
        <v>57134</v>
      </c>
      <c r="J8588" s="3" t="s">
        <v>57135</v>
      </c>
      <c r="K8588" s="4">
        <v>44309</v>
      </c>
      <c r="L8588" s="3" t="s">
        <v>57136</v>
      </c>
    </row>
    <row r="8589" spans="1:12" x14ac:dyDescent="0.2">
      <c r="A8589" s="1">
        <v>8588</v>
      </c>
      <c r="B8589" s="2" t="s">
        <v>57137</v>
      </c>
      <c r="C8589" s="2" t="s">
        <v>2123</v>
      </c>
      <c r="D8589" s="2" t="s">
        <v>14364</v>
      </c>
      <c r="E8589" s="2" t="s">
        <v>57138</v>
      </c>
      <c r="F8589" s="2" t="s">
        <v>57139</v>
      </c>
      <c r="G8589" s="2" t="s">
        <v>976</v>
      </c>
      <c r="H8589" s="2" t="s">
        <v>57140</v>
      </c>
      <c r="I8589" s="2" t="s">
        <v>57141</v>
      </c>
      <c r="J8589" s="3" t="s">
        <v>57142</v>
      </c>
      <c r="K8589" s="4">
        <v>43865</v>
      </c>
      <c r="L8589" s="3" t="s">
        <v>42058</v>
      </c>
    </row>
    <row r="8590" spans="1:12" x14ac:dyDescent="0.2">
      <c r="A8590" s="1">
        <v>8589</v>
      </c>
      <c r="B8590" s="2" t="s">
        <v>57143</v>
      </c>
      <c r="C8590" s="2" t="s">
        <v>2383</v>
      </c>
      <c r="D8590" s="2" t="s">
        <v>11917</v>
      </c>
      <c r="E8590" s="2" t="s">
        <v>57144</v>
      </c>
      <c r="F8590" s="2" t="s">
        <v>1673</v>
      </c>
      <c r="G8590" s="2" t="s">
        <v>476</v>
      </c>
      <c r="H8590" s="2" t="s">
        <v>57145</v>
      </c>
      <c r="I8590" s="2" t="s">
        <v>57146</v>
      </c>
      <c r="J8590" s="3" t="s">
        <v>57147</v>
      </c>
      <c r="K8590" s="4">
        <v>44406</v>
      </c>
      <c r="L8590" s="3" t="s">
        <v>43703</v>
      </c>
    </row>
    <row r="8591" spans="1:12" x14ac:dyDescent="0.2">
      <c r="A8591" s="1">
        <v>8590</v>
      </c>
      <c r="B8591" s="2" t="s">
        <v>57148</v>
      </c>
      <c r="C8591" s="2" t="s">
        <v>443</v>
      </c>
      <c r="D8591" s="2" t="s">
        <v>813</v>
      </c>
      <c r="E8591" s="2" t="s">
        <v>57149</v>
      </c>
      <c r="F8591" s="2" t="s">
        <v>57150</v>
      </c>
      <c r="G8591" s="2" t="s">
        <v>2636</v>
      </c>
      <c r="H8591" s="2" t="s">
        <v>57151</v>
      </c>
      <c r="I8591" s="2" t="s">
        <v>57152</v>
      </c>
      <c r="J8591" s="3" t="s">
        <v>57153</v>
      </c>
      <c r="K8591" s="4">
        <v>44567</v>
      </c>
      <c r="L8591" s="3" t="s">
        <v>57154</v>
      </c>
    </row>
    <row r="8592" spans="1:12" x14ac:dyDescent="0.2">
      <c r="A8592" s="1">
        <v>8591</v>
      </c>
      <c r="B8592" s="2" t="s">
        <v>57155</v>
      </c>
      <c r="C8592" s="2" t="s">
        <v>6238</v>
      </c>
      <c r="D8592" s="2" t="s">
        <v>6247</v>
      </c>
      <c r="E8592" s="2" t="s">
        <v>57156</v>
      </c>
      <c r="F8592" s="2" t="s">
        <v>57157</v>
      </c>
      <c r="G8592" s="2" t="s">
        <v>1023</v>
      </c>
      <c r="H8592" s="2" t="s">
        <v>57158</v>
      </c>
      <c r="I8592" s="2" t="s">
        <v>57159</v>
      </c>
      <c r="J8592" s="3" t="s">
        <v>57160</v>
      </c>
      <c r="K8592" s="4">
        <v>44163</v>
      </c>
      <c r="L8592" s="3" t="s">
        <v>57161</v>
      </c>
    </row>
    <row r="8593" spans="1:12" x14ac:dyDescent="0.2">
      <c r="A8593" s="1">
        <v>8592</v>
      </c>
      <c r="B8593" s="2" t="s">
        <v>57162</v>
      </c>
      <c r="C8593" s="2" t="s">
        <v>1001</v>
      </c>
      <c r="D8593" s="2" t="s">
        <v>2915</v>
      </c>
      <c r="E8593" s="2" t="s">
        <v>57163</v>
      </c>
      <c r="F8593" s="2" t="s">
        <v>57164</v>
      </c>
      <c r="G8593" s="2" t="s">
        <v>635</v>
      </c>
      <c r="H8593" s="2" t="s">
        <v>57165</v>
      </c>
      <c r="I8593" s="2" t="s">
        <v>57166</v>
      </c>
      <c r="J8593" s="3" t="s">
        <v>57167</v>
      </c>
      <c r="K8593" s="4">
        <v>44609</v>
      </c>
      <c r="L8593" s="3" t="s">
        <v>9291</v>
      </c>
    </row>
    <row r="8594" spans="1:12" x14ac:dyDescent="0.2">
      <c r="A8594" s="1">
        <v>8593</v>
      </c>
      <c r="B8594" s="2" t="s">
        <v>57168</v>
      </c>
      <c r="C8594" s="2" t="s">
        <v>920</v>
      </c>
      <c r="D8594" s="2" t="s">
        <v>7092</v>
      </c>
      <c r="E8594" s="2" t="s">
        <v>57169</v>
      </c>
      <c r="F8594" s="2" t="s">
        <v>57170</v>
      </c>
      <c r="G8594" s="2" t="s">
        <v>7163</v>
      </c>
      <c r="H8594" s="2" t="s">
        <v>57171</v>
      </c>
      <c r="I8594" s="2" t="s">
        <v>57172</v>
      </c>
      <c r="J8594" s="3" t="s">
        <v>57173</v>
      </c>
      <c r="K8594" s="4">
        <v>44691</v>
      </c>
      <c r="L8594" s="3" t="s">
        <v>57174</v>
      </c>
    </row>
    <row r="8595" spans="1:12" x14ac:dyDescent="0.2">
      <c r="A8595" s="1">
        <v>8594</v>
      </c>
      <c r="B8595" s="2" t="s">
        <v>57175</v>
      </c>
      <c r="C8595" s="2" t="s">
        <v>3020</v>
      </c>
      <c r="D8595" s="2" t="s">
        <v>20351</v>
      </c>
      <c r="E8595" s="2" t="s">
        <v>57176</v>
      </c>
      <c r="F8595" s="2" t="s">
        <v>57177</v>
      </c>
      <c r="G8595" s="2" t="s">
        <v>2567</v>
      </c>
      <c r="H8595" s="2">
        <v>7032053923</v>
      </c>
      <c r="I8595" s="2" t="s">
        <v>57178</v>
      </c>
      <c r="J8595" s="3" t="s">
        <v>57179</v>
      </c>
      <c r="K8595" s="4">
        <v>44181</v>
      </c>
      <c r="L8595" s="3" t="s">
        <v>57180</v>
      </c>
    </row>
    <row r="8596" spans="1:12" x14ac:dyDescent="0.2">
      <c r="A8596" s="1">
        <v>8595</v>
      </c>
      <c r="B8596" s="2" t="s">
        <v>57181</v>
      </c>
      <c r="C8596" s="2" t="s">
        <v>6238</v>
      </c>
      <c r="D8596" s="2" t="s">
        <v>6262</v>
      </c>
      <c r="E8596" s="2" t="s">
        <v>57182</v>
      </c>
      <c r="F8596" s="2" t="s">
        <v>57183</v>
      </c>
      <c r="G8596" s="2" t="s">
        <v>2567</v>
      </c>
      <c r="H8596" s="2" t="s">
        <v>57184</v>
      </c>
      <c r="I8596" s="2" t="s">
        <v>57185</v>
      </c>
      <c r="J8596" s="3" t="s">
        <v>57186</v>
      </c>
      <c r="K8596" s="4">
        <v>44401</v>
      </c>
      <c r="L8596" s="3" t="s">
        <v>57187</v>
      </c>
    </row>
    <row r="8597" spans="1:12" x14ac:dyDescent="0.2">
      <c r="A8597" s="1">
        <v>8596</v>
      </c>
      <c r="B8597" s="2" t="s">
        <v>57188</v>
      </c>
      <c r="C8597" s="2" t="s">
        <v>1780</v>
      </c>
      <c r="D8597" s="2" t="s">
        <v>3157</v>
      </c>
      <c r="E8597" s="2" t="s">
        <v>57189</v>
      </c>
      <c r="F8597" s="2" t="s">
        <v>57190</v>
      </c>
      <c r="G8597" s="2" t="s">
        <v>1032</v>
      </c>
      <c r="H8597" s="2" t="s">
        <v>57191</v>
      </c>
      <c r="I8597" s="2" t="s">
        <v>57192</v>
      </c>
      <c r="J8597" s="3" t="s">
        <v>57193</v>
      </c>
      <c r="K8597" s="4">
        <v>44310</v>
      </c>
      <c r="L8597" s="3" t="s">
        <v>57194</v>
      </c>
    </row>
    <row r="8598" spans="1:12" x14ac:dyDescent="0.2">
      <c r="A8598" s="1">
        <v>8597</v>
      </c>
      <c r="B8598" s="2" t="s">
        <v>57195</v>
      </c>
      <c r="C8598" s="2" t="s">
        <v>6996</v>
      </c>
      <c r="D8598" s="2" t="s">
        <v>676</v>
      </c>
      <c r="E8598" s="2" t="s">
        <v>57196</v>
      </c>
      <c r="F8598" s="2" t="s">
        <v>57197</v>
      </c>
      <c r="G8598" s="2" t="s">
        <v>2728</v>
      </c>
      <c r="H8598" s="2" t="s">
        <v>57198</v>
      </c>
      <c r="I8598" s="2" t="s">
        <v>57199</v>
      </c>
      <c r="J8598" s="3" t="s">
        <v>57200</v>
      </c>
      <c r="K8598" s="4">
        <v>44431</v>
      </c>
      <c r="L8598" s="3" t="s">
        <v>57201</v>
      </c>
    </row>
    <row r="8599" spans="1:12" x14ac:dyDescent="0.2">
      <c r="A8599" s="1">
        <v>8598</v>
      </c>
      <c r="B8599" s="2" t="s">
        <v>57202</v>
      </c>
      <c r="C8599" s="2" t="s">
        <v>6497</v>
      </c>
      <c r="D8599" s="2" t="s">
        <v>10989</v>
      </c>
      <c r="E8599" s="2" t="s">
        <v>57203</v>
      </c>
      <c r="F8599" s="2" t="s">
        <v>33379</v>
      </c>
      <c r="G8599" s="2" t="s">
        <v>7850</v>
      </c>
      <c r="H8599" s="2" t="s">
        <v>57204</v>
      </c>
      <c r="I8599" s="2" t="s">
        <v>57205</v>
      </c>
      <c r="J8599" s="3" t="s">
        <v>57206</v>
      </c>
      <c r="K8599" s="4">
        <v>44212</v>
      </c>
      <c r="L8599" s="3" t="s">
        <v>57207</v>
      </c>
    </row>
    <row r="8600" spans="1:12" x14ac:dyDescent="0.2">
      <c r="A8600" s="1">
        <v>8599</v>
      </c>
      <c r="B8600" s="2" t="s">
        <v>57208</v>
      </c>
      <c r="C8600" s="2" t="s">
        <v>6769</v>
      </c>
      <c r="D8600" s="2" t="s">
        <v>482</v>
      </c>
      <c r="E8600" s="2" t="s">
        <v>57209</v>
      </c>
      <c r="F8600" s="2" t="s">
        <v>57210</v>
      </c>
      <c r="G8600" s="2" t="s">
        <v>134</v>
      </c>
      <c r="H8600" s="2" t="s">
        <v>57211</v>
      </c>
      <c r="I8600" s="2" t="s">
        <v>57212</v>
      </c>
      <c r="J8600" s="3" t="s">
        <v>57213</v>
      </c>
      <c r="K8600" s="4">
        <v>43843</v>
      </c>
      <c r="L8600" s="3" t="s">
        <v>20328</v>
      </c>
    </row>
    <row r="8601" spans="1:12" x14ac:dyDescent="0.2">
      <c r="A8601" s="1">
        <v>8600</v>
      </c>
      <c r="B8601" s="2" t="s">
        <v>57214</v>
      </c>
      <c r="C8601" s="2" t="s">
        <v>6584</v>
      </c>
      <c r="D8601" s="2" t="s">
        <v>1394</v>
      </c>
      <c r="E8601" s="2" t="s">
        <v>57215</v>
      </c>
      <c r="F8601" s="2" t="s">
        <v>38080</v>
      </c>
      <c r="G8601" s="2" t="s">
        <v>570</v>
      </c>
      <c r="H8601" s="2" t="s">
        <v>57216</v>
      </c>
      <c r="I8601" s="2" t="s">
        <v>57217</v>
      </c>
      <c r="J8601" s="3" t="s">
        <v>57218</v>
      </c>
      <c r="K8601" s="4">
        <v>44565</v>
      </c>
      <c r="L8601" s="3" t="s">
        <v>57219</v>
      </c>
    </row>
    <row r="8602" spans="1:12" x14ac:dyDescent="0.2">
      <c r="A8602" s="1">
        <v>8601</v>
      </c>
      <c r="B8602" s="2" t="s">
        <v>57220</v>
      </c>
      <c r="C8602" s="2" t="s">
        <v>8670</v>
      </c>
      <c r="D8602" s="2" t="s">
        <v>1192</v>
      </c>
      <c r="E8602" s="2" t="s">
        <v>57221</v>
      </c>
      <c r="F8602" s="2" t="s">
        <v>57222</v>
      </c>
      <c r="G8602" s="2" t="s">
        <v>7170</v>
      </c>
      <c r="H8602" s="2" t="s">
        <v>57223</v>
      </c>
      <c r="I8602" s="2" t="s">
        <v>57224</v>
      </c>
      <c r="J8602" s="3" t="s">
        <v>57225</v>
      </c>
      <c r="K8602" s="4">
        <v>44615</v>
      </c>
      <c r="L8602" s="3" t="s">
        <v>57226</v>
      </c>
    </row>
    <row r="8603" spans="1:12" x14ac:dyDescent="0.2">
      <c r="A8603" s="1">
        <v>8602</v>
      </c>
      <c r="B8603" s="2" t="s">
        <v>57227</v>
      </c>
      <c r="C8603" s="2" t="s">
        <v>2147</v>
      </c>
      <c r="D8603" s="2" t="s">
        <v>41</v>
      </c>
      <c r="E8603" s="2" t="s">
        <v>57228</v>
      </c>
      <c r="F8603" s="2" t="s">
        <v>57229</v>
      </c>
      <c r="G8603" s="2" t="s">
        <v>1158</v>
      </c>
      <c r="H8603" s="2" t="s">
        <v>57230</v>
      </c>
      <c r="I8603" s="2" t="s">
        <v>57231</v>
      </c>
      <c r="J8603" s="3" t="s">
        <v>57232</v>
      </c>
      <c r="K8603" s="4">
        <v>44374</v>
      </c>
      <c r="L8603" s="3" t="s">
        <v>17862</v>
      </c>
    </row>
    <row r="8604" spans="1:12" x14ac:dyDescent="0.2">
      <c r="A8604" s="1">
        <v>8603</v>
      </c>
      <c r="B8604" s="2" t="s">
        <v>57233</v>
      </c>
      <c r="C8604" s="2" t="s">
        <v>2269</v>
      </c>
      <c r="D8604" s="2" t="s">
        <v>2030</v>
      </c>
      <c r="E8604" s="2" t="s">
        <v>9946</v>
      </c>
      <c r="F8604" s="2" t="s">
        <v>13747</v>
      </c>
      <c r="G8604" s="2" t="s">
        <v>7850</v>
      </c>
      <c r="H8604" s="2" t="s">
        <v>57234</v>
      </c>
      <c r="I8604" s="2" t="s">
        <v>57235</v>
      </c>
      <c r="J8604" s="3" t="s">
        <v>57236</v>
      </c>
      <c r="K8604" s="4">
        <v>44165</v>
      </c>
      <c r="L8604" s="3" t="s">
        <v>57237</v>
      </c>
    </row>
    <row r="8605" spans="1:12" x14ac:dyDescent="0.2">
      <c r="A8605" s="1">
        <v>8604</v>
      </c>
      <c r="B8605" s="2" t="s">
        <v>57238</v>
      </c>
      <c r="C8605" s="2" t="s">
        <v>4679</v>
      </c>
      <c r="D8605" s="2" t="s">
        <v>1128</v>
      </c>
      <c r="E8605" s="2" t="s">
        <v>57239</v>
      </c>
      <c r="F8605" s="2" t="s">
        <v>33039</v>
      </c>
      <c r="G8605" s="2" t="s">
        <v>1437</v>
      </c>
      <c r="H8605" s="2" t="s">
        <v>57240</v>
      </c>
      <c r="I8605" s="2" t="s">
        <v>57241</v>
      </c>
      <c r="J8605" s="3" t="s">
        <v>57242</v>
      </c>
      <c r="K8605" s="4">
        <v>44249</v>
      </c>
      <c r="L8605" s="3" t="s">
        <v>10320</v>
      </c>
    </row>
    <row r="8606" spans="1:12" x14ac:dyDescent="0.2">
      <c r="A8606" s="1">
        <v>8605</v>
      </c>
      <c r="B8606" s="2" t="s">
        <v>57243</v>
      </c>
      <c r="C8606" s="2" t="s">
        <v>289</v>
      </c>
      <c r="D8606" s="2" t="s">
        <v>5062</v>
      </c>
      <c r="E8606" s="2" t="s">
        <v>57244</v>
      </c>
      <c r="F8606" s="2" t="s">
        <v>57245</v>
      </c>
      <c r="G8606" s="2" t="s">
        <v>2680</v>
      </c>
      <c r="H8606" s="2">
        <v>2395655515</v>
      </c>
      <c r="I8606" s="2" t="s">
        <v>57246</v>
      </c>
      <c r="J8606" s="3" t="s">
        <v>57247</v>
      </c>
      <c r="K8606" s="4">
        <v>44269</v>
      </c>
      <c r="L8606" s="3" t="s">
        <v>57248</v>
      </c>
    </row>
    <row r="8607" spans="1:12" x14ac:dyDescent="0.2">
      <c r="A8607" s="1">
        <v>8606</v>
      </c>
      <c r="B8607" s="2" t="s">
        <v>57249</v>
      </c>
      <c r="C8607" s="2" t="s">
        <v>6852</v>
      </c>
      <c r="D8607" s="2" t="s">
        <v>5533</v>
      </c>
      <c r="E8607" s="2" t="s">
        <v>57250</v>
      </c>
      <c r="F8607" s="2" t="s">
        <v>57251</v>
      </c>
      <c r="G8607" s="2" t="s">
        <v>1506</v>
      </c>
      <c r="H8607" s="2">
        <v>1842604672</v>
      </c>
      <c r="I8607" s="2" t="s">
        <v>57252</v>
      </c>
      <c r="J8607" s="3" t="s">
        <v>57253</v>
      </c>
      <c r="K8607" s="4">
        <v>44030</v>
      </c>
      <c r="L8607" s="3" t="s">
        <v>57254</v>
      </c>
    </row>
    <row r="8608" spans="1:12" x14ac:dyDescent="0.2">
      <c r="A8608" s="1">
        <v>8607</v>
      </c>
      <c r="B8608" s="2" t="s">
        <v>57255</v>
      </c>
      <c r="C8608" s="2" t="s">
        <v>11089</v>
      </c>
      <c r="D8608" s="2" t="s">
        <v>6548</v>
      </c>
      <c r="E8608" s="2" t="s">
        <v>57256</v>
      </c>
      <c r="F8608" s="2" t="s">
        <v>57257</v>
      </c>
      <c r="G8608" s="2" t="s">
        <v>750</v>
      </c>
      <c r="H8608" s="2" t="s">
        <v>57258</v>
      </c>
      <c r="I8608" s="2" t="s">
        <v>57259</v>
      </c>
      <c r="J8608" s="3" t="s">
        <v>57260</v>
      </c>
      <c r="K8608" s="4">
        <v>44496</v>
      </c>
      <c r="L8608" s="3" t="s">
        <v>51917</v>
      </c>
    </row>
    <row r="8609" spans="1:12" x14ac:dyDescent="0.2">
      <c r="A8609" s="1">
        <v>8608</v>
      </c>
      <c r="B8609" s="2" t="s">
        <v>57261</v>
      </c>
      <c r="C8609" s="2" t="s">
        <v>4886</v>
      </c>
      <c r="D8609" s="2" t="s">
        <v>5024</v>
      </c>
      <c r="E8609" s="2" t="s">
        <v>57262</v>
      </c>
      <c r="F8609" s="2" t="s">
        <v>57263</v>
      </c>
      <c r="G8609" s="2" t="s">
        <v>4507</v>
      </c>
      <c r="H8609" s="2" t="s">
        <v>57264</v>
      </c>
      <c r="I8609" s="2" t="s">
        <v>57265</v>
      </c>
      <c r="J8609" s="3" t="s">
        <v>57266</v>
      </c>
      <c r="K8609" s="4">
        <v>44303</v>
      </c>
      <c r="L8609" s="3" t="s">
        <v>57267</v>
      </c>
    </row>
    <row r="8610" spans="1:12" x14ac:dyDescent="0.2">
      <c r="A8610" s="1">
        <v>8609</v>
      </c>
      <c r="B8610" s="2" t="s">
        <v>57268</v>
      </c>
      <c r="C8610" s="2" t="s">
        <v>2048</v>
      </c>
      <c r="D8610" s="2" t="s">
        <v>27392</v>
      </c>
      <c r="E8610" s="2" t="s">
        <v>57269</v>
      </c>
      <c r="F8610" s="2" t="s">
        <v>57270</v>
      </c>
      <c r="G8610" s="2" t="s">
        <v>6294</v>
      </c>
      <c r="H8610" s="2" t="s">
        <v>57271</v>
      </c>
      <c r="I8610" s="2" t="s">
        <v>57272</v>
      </c>
      <c r="J8610" s="3" t="s">
        <v>57273</v>
      </c>
      <c r="K8610" s="4">
        <v>44172</v>
      </c>
      <c r="L8610" s="3" t="s">
        <v>57274</v>
      </c>
    </row>
    <row r="8611" spans="1:12" x14ac:dyDescent="0.2">
      <c r="A8611" s="1">
        <v>8610</v>
      </c>
      <c r="B8611" s="2" t="s">
        <v>57275</v>
      </c>
      <c r="C8611" s="2" t="s">
        <v>7443</v>
      </c>
      <c r="D8611" s="2" t="s">
        <v>5424</v>
      </c>
      <c r="E8611" s="2" t="s">
        <v>57276</v>
      </c>
      <c r="F8611" s="2" t="s">
        <v>4469</v>
      </c>
      <c r="G8611" s="2" t="s">
        <v>2981</v>
      </c>
      <c r="H8611" s="2" t="s">
        <v>57277</v>
      </c>
      <c r="I8611" s="2" t="s">
        <v>57278</v>
      </c>
      <c r="J8611" s="3" t="s">
        <v>57279</v>
      </c>
      <c r="K8611" s="4">
        <v>44229</v>
      </c>
      <c r="L8611" s="3" t="s">
        <v>57280</v>
      </c>
    </row>
    <row r="8612" spans="1:12" x14ac:dyDescent="0.2">
      <c r="A8612" s="1">
        <v>8611</v>
      </c>
      <c r="B8612" s="2" t="s">
        <v>57281</v>
      </c>
      <c r="C8612" s="2" t="s">
        <v>9089</v>
      </c>
      <c r="D8612" s="2" t="s">
        <v>21685</v>
      </c>
      <c r="E8612" s="2" t="s">
        <v>50517</v>
      </c>
      <c r="F8612" s="2" t="s">
        <v>57282</v>
      </c>
      <c r="G8612" s="2" t="s">
        <v>1882</v>
      </c>
      <c r="H8612" s="2" t="s">
        <v>57283</v>
      </c>
      <c r="I8612" s="2" t="s">
        <v>57284</v>
      </c>
      <c r="J8612" s="3" t="s">
        <v>57285</v>
      </c>
      <c r="K8612" s="4">
        <v>44397</v>
      </c>
      <c r="L8612" s="3" t="s">
        <v>57286</v>
      </c>
    </row>
    <row r="8613" spans="1:12" x14ac:dyDescent="0.2">
      <c r="A8613" s="1">
        <v>8612</v>
      </c>
      <c r="B8613" s="2" t="s">
        <v>57287</v>
      </c>
      <c r="C8613" s="2" t="s">
        <v>3212</v>
      </c>
      <c r="D8613" s="2" t="s">
        <v>5533</v>
      </c>
      <c r="E8613" s="2" t="s">
        <v>57288</v>
      </c>
      <c r="F8613" s="2" t="s">
        <v>57289</v>
      </c>
      <c r="G8613" s="2" t="s">
        <v>1674</v>
      </c>
      <c r="H8613" s="2" t="s">
        <v>57290</v>
      </c>
      <c r="I8613" s="2" t="s">
        <v>57291</v>
      </c>
      <c r="J8613" s="3" t="s">
        <v>57292</v>
      </c>
      <c r="K8613" s="4">
        <v>44543</v>
      </c>
      <c r="L8613" s="3" t="s">
        <v>57293</v>
      </c>
    </row>
    <row r="8614" spans="1:12" x14ac:dyDescent="0.2">
      <c r="A8614" s="1">
        <v>8613</v>
      </c>
      <c r="B8614" s="2" t="s">
        <v>57294</v>
      </c>
      <c r="C8614" s="2" t="s">
        <v>17588</v>
      </c>
      <c r="D8614" s="2" t="s">
        <v>1476</v>
      </c>
      <c r="E8614" s="2" t="s">
        <v>57295</v>
      </c>
      <c r="F8614" s="2" t="s">
        <v>57296</v>
      </c>
      <c r="G8614" s="2" t="s">
        <v>227</v>
      </c>
      <c r="H8614" s="2" t="s">
        <v>57297</v>
      </c>
      <c r="I8614" s="2" t="s">
        <v>57298</v>
      </c>
      <c r="J8614" s="3" t="s">
        <v>57299</v>
      </c>
      <c r="K8614" s="4">
        <v>44460</v>
      </c>
      <c r="L8614" s="3" t="s">
        <v>57300</v>
      </c>
    </row>
    <row r="8615" spans="1:12" x14ac:dyDescent="0.2">
      <c r="A8615" s="1">
        <v>8614</v>
      </c>
      <c r="B8615" s="2" t="s">
        <v>57301</v>
      </c>
      <c r="C8615" s="2" t="s">
        <v>3458</v>
      </c>
      <c r="D8615" s="2" t="s">
        <v>1954</v>
      </c>
      <c r="E8615" s="2" t="s">
        <v>57302</v>
      </c>
      <c r="F8615" s="2" t="s">
        <v>57303</v>
      </c>
      <c r="G8615" s="2" t="s">
        <v>1013</v>
      </c>
      <c r="H8615" s="2" t="s">
        <v>57304</v>
      </c>
      <c r="I8615" s="2" t="s">
        <v>57305</v>
      </c>
      <c r="J8615" s="3" t="s">
        <v>57306</v>
      </c>
      <c r="K8615" s="4">
        <v>44027</v>
      </c>
      <c r="L8615" s="3" t="s">
        <v>57307</v>
      </c>
    </row>
    <row r="8616" spans="1:12" x14ac:dyDescent="0.2">
      <c r="A8616" s="1">
        <v>8615</v>
      </c>
      <c r="B8616" s="2" t="s">
        <v>57308</v>
      </c>
      <c r="C8616" s="2" t="s">
        <v>443</v>
      </c>
      <c r="D8616" s="2" t="s">
        <v>2735</v>
      </c>
      <c r="E8616" s="2" t="s">
        <v>57309</v>
      </c>
      <c r="F8616" s="2" t="s">
        <v>57310</v>
      </c>
      <c r="G8616" s="2" t="s">
        <v>89</v>
      </c>
      <c r="H8616" s="2">
        <f>1-368-283-6160</f>
        <v>-6810</v>
      </c>
      <c r="I8616" s="2" t="s">
        <v>57311</v>
      </c>
      <c r="J8616" s="3" t="s">
        <v>57312</v>
      </c>
      <c r="K8616" s="4">
        <v>44596</v>
      </c>
      <c r="L8616" s="3" t="s">
        <v>57313</v>
      </c>
    </row>
    <row r="8617" spans="1:12" x14ac:dyDescent="0.2">
      <c r="A8617" s="1">
        <v>8616</v>
      </c>
      <c r="B8617" s="2" t="s">
        <v>57314</v>
      </c>
      <c r="C8617" s="2" t="s">
        <v>15856</v>
      </c>
      <c r="D8617" s="2" t="s">
        <v>1075</v>
      </c>
      <c r="E8617" s="2" t="s">
        <v>57315</v>
      </c>
      <c r="F8617" s="2" t="s">
        <v>57316</v>
      </c>
      <c r="G8617" s="2" t="s">
        <v>520</v>
      </c>
      <c r="H8617" s="2" t="s">
        <v>57317</v>
      </c>
      <c r="I8617" s="2">
        <v>4133893541</v>
      </c>
      <c r="J8617" s="3" t="s">
        <v>57318</v>
      </c>
      <c r="K8617" s="4">
        <v>44558</v>
      </c>
      <c r="L8617" s="3" t="s">
        <v>57319</v>
      </c>
    </row>
    <row r="8618" spans="1:12" x14ac:dyDescent="0.2">
      <c r="A8618" s="1">
        <v>8617</v>
      </c>
      <c r="B8618" s="2" t="s">
        <v>57320</v>
      </c>
      <c r="C8618" s="2" t="s">
        <v>6852</v>
      </c>
      <c r="D8618" s="2" t="s">
        <v>1598</v>
      </c>
      <c r="E8618" s="2" t="s">
        <v>57321</v>
      </c>
      <c r="F8618" s="2" t="s">
        <v>57322</v>
      </c>
      <c r="G8618" s="2" t="s">
        <v>3649</v>
      </c>
      <c r="H8618" s="2" t="s">
        <v>57323</v>
      </c>
      <c r="I8618" s="2">
        <v>3291568396</v>
      </c>
      <c r="J8618" s="3" t="s">
        <v>57324</v>
      </c>
      <c r="K8618" s="4">
        <v>44378</v>
      </c>
      <c r="L8618" s="3" t="s">
        <v>57325</v>
      </c>
    </row>
    <row r="8619" spans="1:12" x14ac:dyDescent="0.2">
      <c r="A8619" s="1">
        <v>8618</v>
      </c>
      <c r="B8619" s="2" t="s">
        <v>57326</v>
      </c>
      <c r="C8619" s="2" t="s">
        <v>473</v>
      </c>
      <c r="D8619" s="2" t="s">
        <v>2400</v>
      </c>
      <c r="E8619" s="2" t="s">
        <v>57327</v>
      </c>
      <c r="F8619" s="2" t="s">
        <v>37028</v>
      </c>
      <c r="G8619" s="2" t="s">
        <v>1326</v>
      </c>
      <c r="H8619" s="2">
        <f>1-494-932-6368</f>
        <v>-7793</v>
      </c>
      <c r="I8619" s="2" t="s">
        <v>57328</v>
      </c>
      <c r="J8619" s="3" t="s">
        <v>57329</v>
      </c>
      <c r="K8619" s="4">
        <v>44185</v>
      </c>
      <c r="L8619" s="3" t="s">
        <v>57330</v>
      </c>
    </row>
    <row r="8620" spans="1:12" x14ac:dyDescent="0.2">
      <c r="A8620" s="1">
        <v>8619</v>
      </c>
      <c r="B8620" s="2" t="s">
        <v>57331</v>
      </c>
      <c r="C8620" s="2" t="s">
        <v>3735</v>
      </c>
      <c r="D8620" s="2" t="s">
        <v>1184</v>
      </c>
      <c r="E8620" s="2" t="s">
        <v>57332</v>
      </c>
      <c r="F8620" s="2" t="s">
        <v>30379</v>
      </c>
      <c r="G8620" s="2" t="s">
        <v>1239</v>
      </c>
      <c r="H8620" s="2" t="s">
        <v>57333</v>
      </c>
      <c r="I8620" s="2" t="s">
        <v>57334</v>
      </c>
      <c r="J8620" s="3" t="s">
        <v>57335</v>
      </c>
      <c r="K8620" s="4">
        <v>44187</v>
      </c>
      <c r="L8620" s="3" t="s">
        <v>57336</v>
      </c>
    </row>
    <row r="8621" spans="1:12" x14ac:dyDescent="0.2">
      <c r="A8621" s="1">
        <v>8620</v>
      </c>
      <c r="B8621" s="2" t="s">
        <v>57337</v>
      </c>
      <c r="C8621" s="2" t="s">
        <v>1019</v>
      </c>
      <c r="D8621" s="2" t="s">
        <v>11668</v>
      </c>
      <c r="E8621" s="2" t="s">
        <v>57338</v>
      </c>
      <c r="F8621" s="2" t="s">
        <v>57339</v>
      </c>
      <c r="G8621" s="2" t="s">
        <v>134</v>
      </c>
      <c r="H8621" s="2" t="s">
        <v>57340</v>
      </c>
      <c r="I8621" s="2">
        <v>5557858915</v>
      </c>
      <c r="J8621" s="3" t="s">
        <v>57341</v>
      </c>
      <c r="K8621" s="4">
        <v>44499</v>
      </c>
      <c r="L8621" s="3" t="s">
        <v>19231</v>
      </c>
    </row>
    <row r="8622" spans="1:12" x14ac:dyDescent="0.2">
      <c r="A8622" s="1">
        <v>8621</v>
      </c>
      <c r="B8622" s="2" t="s">
        <v>57342</v>
      </c>
      <c r="C8622" s="2" t="s">
        <v>13198</v>
      </c>
      <c r="D8622" s="2" t="s">
        <v>8587</v>
      </c>
      <c r="E8622" s="2" t="s">
        <v>57343</v>
      </c>
      <c r="F8622" s="2" t="s">
        <v>57344</v>
      </c>
      <c r="G8622" s="2" t="s">
        <v>1005</v>
      </c>
      <c r="H8622" s="2" t="s">
        <v>57345</v>
      </c>
      <c r="I8622" s="2" t="s">
        <v>57346</v>
      </c>
      <c r="J8622" s="3" t="s">
        <v>57347</v>
      </c>
      <c r="K8622" s="4">
        <v>44009</v>
      </c>
      <c r="L8622" s="3" t="s">
        <v>57348</v>
      </c>
    </row>
    <row r="8623" spans="1:12" x14ac:dyDescent="0.2">
      <c r="A8623" s="1">
        <v>8622</v>
      </c>
      <c r="B8623" s="2" t="s">
        <v>57349</v>
      </c>
      <c r="C8623" s="2" t="s">
        <v>8649</v>
      </c>
      <c r="D8623" s="2" t="s">
        <v>10615</v>
      </c>
      <c r="E8623" s="2" t="s">
        <v>57350</v>
      </c>
      <c r="F8623" s="2" t="s">
        <v>57351</v>
      </c>
      <c r="G8623" s="2" t="s">
        <v>3055</v>
      </c>
      <c r="H8623" s="2" t="s">
        <v>57352</v>
      </c>
      <c r="I8623" s="2">
        <v>4039128651</v>
      </c>
      <c r="J8623" s="3" t="s">
        <v>57353</v>
      </c>
      <c r="K8623" s="4">
        <v>44063</v>
      </c>
      <c r="L8623" s="3" t="s">
        <v>57354</v>
      </c>
    </row>
    <row r="8624" spans="1:12" x14ac:dyDescent="0.2">
      <c r="A8624" s="1">
        <v>8623</v>
      </c>
      <c r="B8624" s="2" t="s">
        <v>57355</v>
      </c>
      <c r="C8624" s="2" t="s">
        <v>5366</v>
      </c>
      <c r="D8624" s="2" t="s">
        <v>10658</v>
      </c>
      <c r="E8624" s="2" t="s">
        <v>57356</v>
      </c>
      <c r="F8624" s="2" t="s">
        <v>57357</v>
      </c>
      <c r="G8624" s="2" t="s">
        <v>181</v>
      </c>
      <c r="H8624" s="2" t="s">
        <v>57358</v>
      </c>
      <c r="I8624" s="2">
        <v>1225413846</v>
      </c>
      <c r="J8624" s="3" t="s">
        <v>57359</v>
      </c>
      <c r="K8624" s="4">
        <v>44318</v>
      </c>
      <c r="L8624" s="3" t="s">
        <v>57360</v>
      </c>
    </row>
    <row r="8625" spans="1:12" x14ac:dyDescent="0.2">
      <c r="A8625" s="1">
        <v>8624</v>
      </c>
      <c r="B8625" s="2" t="s">
        <v>57361</v>
      </c>
      <c r="C8625" s="2" t="s">
        <v>1930</v>
      </c>
      <c r="D8625" s="2" t="s">
        <v>15717</v>
      </c>
      <c r="E8625" s="2" t="s">
        <v>57362</v>
      </c>
      <c r="F8625" s="2" t="s">
        <v>23714</v>
      </c>
      <c r="G8625" s="2" t="s">
        <v>5917</v>
      </c>
      <c r="H8625" s="2" t="s">
        <v>57363</v>
      </c>
      <c r="I8625" s="2" t="s">
        <v>57364</v>
      </c>
      <c r="J8625" s="3" t="s">
        <v>57365</v>
      </c>
      <c r="K8625" s="4">
        <v>44518</v>
      </c>
      <c r="L8625" s="3" t="s">
        <v>57366</v>
      </c>
    </row>
    <row r="8626" spans="1:12" x14ac:dyDescent="0.2">
      <c r="A8626" s="1">
        <v>8625</v>
      </c>
      <c r="B8626" s="2" t="s">
        <v>57367</v>
      </c>
      <c r="C8626" s="2" t="s">
        <v>3308</v>
      </c>
      <c r="D8626" s="2" t="s">
        <v>7415</v>
      </c>
      <c r="E8626" s="2" t="s">
        <v>57368</v>
      </c>
      <c r="F8626" s="2" t="s">
        <v>57369</v>
      </c>
      <c r="G8626" s="2" t="s">
        <v>864</v>
      </c>
      <c r="H8626" s="2" t="s">
        <v>57370</v>
      </c>
      <c r="I8626" s="2" t="s">
        <v>57371</v>
      </c>
      <c r="J8626" s="3" t="s">
        <v>57372</v>
      </c>
      <c r="K8626" s="4">
        <v>43985</v>
      </c>
      <c r="L8626" s="3" t="s">
        <v>57373</v>
      </c>
    </row>
    <row r="8627" spans="1:12" x14ac:dyDescent="0.2">
      <c r="A8627" s="1">
        <v>8626</v>
      </c>
      <c r="B8627" s="2" t="s">
        <v>57374</v>
      </c>
      <c r="C8627" s="2" t="s">
        <v>2805</v>
      </c>
      <c r="D8627" s="2" t="s">
        <v>983</v>
      </c>
      <c r="E8627" s="2" t="s">
        <v>57375</v>
      </c>
      <c r="F8627" s="2" t="s">
        <v>57376</v>
      </c>
      <c r="G8627" s="2" t="s">
        <v>1013</v>
      </c>
      <c r="H8627" s="2" t="s">
        <v>57377</v>
      </c>
      <c r="I8627" s="2" t="s">
        <v>57378</v>
      </c>
      <c r="J8627" s="3" t="s">
        <v>57379</v>
      </c>
      <c r="K8627" s="4">
        <v>44169</v>
      </c>
      <c r="L8627" s="3" t="s">
        <v>57380</v>
      </c>
    </row>
    <row r="8628" spans="1:12" x14ac:dyDescent="0.2">
      <c r="A8628" s="1">
        <v>8627</v>
      </c>
      <c r="B8628" s="2" t="s">
        <v>57381</v>
      </c>
      <c r="C8628" s="2" t="s">
        <v>878</v>
      </c>
      <c r="D8628" s="2" t="s">
        <v>6777</v>
      </c>
      <c r="E8628" s="2" t="s">
        <v>57382</v>
      </c>
      <c r="F8628" s="2" t="s">
        <v>57383</v>
      </c>
      <c r="G8628" s="2" t="s">
        <v>723</v>
      </c>
      <c r="H8628" s="2" t="s">
        <v>57384</v>
      </c>
      <c r="I8628" s="2" t="s">
        <v>57385</v>
      </c>
      <c r="J8628" s="3" t="s">
        <v>57386</v>
      </c>
      <c r="K8628" s="4">
        <v>44605</v>
      </c>
      <c r="L8628" s="3" t="s">
        <v>57387</v>
      </c>
    </row>
    <row r="8629" spans="1:12" x14ac:dyDescent="0.2">
      <c r="A8629" s="1">
        <v>8628</v>
      </c>
      <c r="B8629" s="2" t="s">
        <v>57388</v>
      </c>
      <c r="C8629" s="2" t="s">
        <v>5160</v>
      </c>
      <c r="D8629" s="2" t="s">
        <v>10521</v>
      </c>
      <c r="E8629" s="2" t="s">
        <v>57389</v>
      </c>
      <c r="F8629" s="2" t="s">
        <v>57390</v>
      </c>
      <c r="G8629" s="2" t="s">
        <v>599</v>
      </c>
      <c r="H8629" s="2" t="s">
        <v>57391</v>
      </c>
      <c r="I8629" s="2" t="s">
        <v>57392</v>
      </c>
      <c r="J8629" s="3" t="s">
        <v>57393</v>
      </c>
      <c r="K8629" s="4">
        <v>44099</v>
      </c>
      <c r="L8629" s="3" t="s">
        <v>26314</v>
      </c>
    </row>
    <row r="8630" spans="1:12" x14ac:dyDescent="0.2">
      <c r="A8630" s="1">
        <v>8629</v>
      </c>
      <c r="B8630" s="2" t="s">
        <v>57394</v>
      </c>
      <c r="C8630" s="2" t="s">
        <v>2607</v>
      </c>
      <c r="D8630" s="2" t="s">
        <v>7736</v>
      </c>
      <c r="E8630" s="2" t="s">
        <v>57395</v>
      </c>
      <c r="F8630" s="2" t="s">
        <v>57396</v>
      </c>
      <c r="G8630" s="2" t="s">
        <v>447</v>
      </c>
      <c r="H8630" s="2" t="s">
        <v>57397</v>
      </c>
      <c r="I8630" s="2" t="s">
        <v>57398</v>
      </c>
      <c r="J8630" s="3" t="s">
        <v>57399</v>
      </c>
      <c r="K8630" s="4">
        <v>43934</v>
      </c>
      <c r="L8630" s="3" t="s">
        <v>57400</v>
      </c>
    </row>
    <row r="8631" spans="1:12" x14ac:dyDescent="0.2">
      <c r="A8631" s="1">
        <v>8630</v>
      </c>
      <c r="B8631" s="2" t="s">
        <v>57401</v>
      </c>
      <c r="C8631" s="2" t="s">
        <v>4679</v>
      </c>
      <c r="D8631" s="2" t="s">
        <v>17271</v>
      </c>
      <c r="E8631" s="2" t="s">
        <v>57402</v>
      </c>
      <c r="F8631" s="2" t="s">
        <v>57403</v>
      </c>
      <c r="G8631" s="2" t="s">
        <v>369</v>
      </c>
      <c r="H8631" s="2" t="s">
        <v>57404</v>
      </c>
      <c r="I8631" s="2">
        <f>1-328-369-5423</f>
        <v>-6119</v>
      </c>
      <c r="J8631" s="3" t="s">
        <v>57405</v>
      </c>
      <c r="K8631" s="4">
        <v>44433</v>
      </c>
      <c r="L8631" s="3" t="s">
        <v>15004</v>
      </c>
    </row>
    <row r="8632" spans="1:12" x14ac:dyDescent="0.2">
      <c r="A8632" s="1">
        <v>8631</v>
      </c>
      <c r="B8632" s="2" t="s">
        <v>57406</v>
      </c>
      <c r="C8632" s="2" t="s">
        <v>6873</v>
      </c>
      <c r="D8632" s="2" t="s">
        <v>15299</v>
      </c>
      <c r="E8632" s="2" t="s">
        <v>57407</v>
      </c>
      <c r="F8632" s="2" t="s">
        <v>57408</v>
      </c>
      <c r="G8632" s="2" t="s">
        <v>5163</v>
      </c>
      <c r="H8632" s="2" t="s">
        <v>57409</v>
      </c>
      <c r="I8632" s="2" t="s">
        <v>57410</v>
      </c>
      <c r="J8632" s="3" t="s">
        <v>57411</v>
      </c>
      <c r="K8632" s="4">
        <v>44245</v>
      </c>
      <c r="L8632" s="3" t="s">
        <v>35174</v>
      </c>
    </row>
    <row r="8633" spans="1:12" x14ac:dyDescent="0.2">
      <c r="A8633" s="1">
        <v>8632</v>
      </c>
      <c r="B8633" s="2" t="s">
        <v>57412</v>
      </c>
      <c r="C8633" s="2" t="s">
        <v>10152</v>
      </c>
      <c r="D8633" s="2" t="s">
        <v>7303</v>
      </c>
      <c r="E8633" s="2" t="s">
        <v>57413</v>
      </c>
      <c r="F8633" s="2" t="s">
        <v>57414</v>
      </c>
      <c r="G8633" s="2" t="s">
        <v>770</v>
      </c>
      <c r="H8633" s="2" t="s">
        <v>57415</v>
      </c>
      <c r="I8633" s="2" t="s">
        <v>57416</v>
      </c>
      <c r="J8633" s="3" t="s">
        <v>57417</v>
      </c>
      <c r="K8633" s="4">
        <v>44555</v>
      </c>
      <c r="L8633" s="3" t="s">
        <v>57418</v>
      </c>
    </row>
    <row r="8634" spans="1:12" x14ac:dyDescent="0.2">
      <c r="A8634" s="1">
        <v>8633</v>
      </c>
      <c r="B8634" s="2" t="s">
        <v>57419</v>
      </c>
      <c r="C8634" s="2" t="s">
        <v>5324</v>
      </c>
      <c r="D8634" s="2" t="s">
        <v>7326</v>
      </c>
      <c r="E8634" s="2" t="s">
        <v>57420</v>
      </c>
      <c r="F8634" s="2" t="s">
        <v>57421</v>
      </c>
      <c r="G8634" s="2" t="s">
        <v>1222</v>
      </c>
      <c r="H8634" s="2" t="s">
        <v>57422</v>
      </c>
      <c r="I8634" s="2" t="s">
        <v>57423</v>
      </c>
      <c r="J8634" s="3" t="s">
        <v>57424</v>
      </c>
      <c r="K8634" s="4">
        <v>44205</v>
      </c>
      <c r="L8634" s="3" t="s">
        <v>42630</v>
      </c>
    </row>
    <row r="8635" spans="1:12" x14ac:dyDescent="0.2">
      <c r="A8635" s="1">
        <v>8634</v>
      </c>
      <c r="B8635" s="2" t="s">
        <v>57425</v>
      </c>
      <c r="C8635" s="2" t="s">
        <v>7743</v>
      </c>
      <c r="D8635" s="2" t="s">
        <v>15059</v>
      </c>
      <c r="E8635" s="2" t="s">
        <v>57426</v>
      </c>
      <c r="F8635" s="2" t="s">
        <v>57427</v>
      </c>
      <c r="G8635" s="2" t="s">
        <v>72</v>
      </c>
      <c r="H8635" s="2" t="s">
        <v>57428</v>
      </c>
      <c r="I8635" s="2">
        <v>4118695896</v>
      </c>
      <c r="J8635" s="3" t="s">
        <v>57429</v>
      </c>
      <c r="K8635" s="4">
        <v>44549</v>
      </c>
      <c r="L8635" s="3" t="s">
        <v>57430</v>
      </c>
    </row>
    <row r="8636" spans="1:12" x14ac:dyDescent="0.2">
      <c r="A8636" s="1">
        <v>8635</v>
      </c>
      <c r="B8636" s="2" t="s">
        <v>57431</v>
      </c>
      <c r="C8636" s="2" t="s">
        <v>16827</v>
      </c>
      <c r="D8636" s="2" t="s">
        <v>337</v>
      </c>
      <c r="E8636" s="2" t="s">
        <v>57432</v>
      </c>
      <c r="F8636" s="2" t="s">
        <v>57433</v>
      </c>
      <c r="G8636" s="2" t="s">
        <v>1213</v>
      </c>
      <c r="H8636" s="2">
        <f>1-164-148-4382</f>
        <v>-4693</v>
      </c>
      <c r="I8636" s="2" t="s">
        <v>57434</v>
      </c>
      <c r="J8636" s="3" t="s">
        <v>57435</v>
      </c>
      <c r="K8636" s="4">
        <v>44389</v>
      </c>
      <c r="L8636" s="3" t="s">
        <v>9708</v>
      </c>
    </row>
    <row r="8637" spans="1:12" x14ac:dyDescent="0.2">
      <c r="A8637" s="1">
        <v>8636</v>
      </c>
      <c r="B8637" s="2" t="s">
        <v>57436</v>
      </c>
      <c r="C8637" s="2" t="s">
        <v>2760</v>
      </c>
      <c r="D8637" s="2" t="s">
        <v>8144</v>
      </c>
      <c r="E8637" s="2" t="s">
        <v>57437</v>
      </c>
      <c r="F8637" s="2" t="s">
        <v>57438</v>
      </c>
      <c r="G8637" s="2" t="s">
        <v>369</v>
      </c>
      <c r="H8637" s="2" t="s">
        <v>57439</v>
      </c>
      <c r="I8637" s="2" t="s">
        <v>57440</v>
      </c>
      <c r="J8637" s="3" t="s">
        <v>57441</v>
      </c>
      <c r="K8637" s="4">
        <v>44218</v>
      </c>
      <c r="L8637" s="3" t="s">
        <v>57442</v>
      </c>
    </row>
    <row r="8638" spans="1:12" x14ac:dyDescent="0.2">
      <c r="A8638" s="1">
        <v>8637</v>
      </c>
      <c r="B8638" s="2" t="s">
        <v>57443</v>
      </c>
      <c r="C8638" s="2" t="s">
        <v>1201</v>
      </c>
      <c r="D8638" s="2" t="s">
        <v>9477</v>
      </c>
      <c r="E8638" s="2" t="s">
        <v>57444</v>
      </c>
      <c r="F8638" s="2" t="s">
        <v>57445</v>
      </c>
      <c r="G8638" s="2" t="s">
        <v>200</v>
      </c>
      <c r="H8638" s="2" t="s">
        <v>57446</v>
      </c>
      <c r="I8638" s="2" t="s">
        <v>57447</v>
      </c>
      <c r="J8638" s="3" t="s">
        <v>57448</v>
      </c>
      <c r="K8638" s="4">
        <v>44286</v>
      </c>
      <c r="L8638" s="3" t="s">
        <v>57449</v>
      </c>
    </row>
    <row r="8639" spans="1:12" x14ac:dyDescent="0.2">
      <c r="A8639" s="1">
        <v>8638</v>
      </c>
      <c r="B8639" s="2" t="s">
        <v>57450</v>
      </c>
      <c r="C8639" s="2" t="s">
        <v>1930</v>
      </c>
      <c r="D8639" s="2" t="s">
        <v>3957</v>
      </c>
      <c r="E8639" s="2" t="s">
        <v>57451</v>
      </c>
      <c r="F8639" s="2" t="s">
        <v>57452</v>
      </c>
      <c r="G8639" s="2" t="s">
        <v>117</v>
      </c>
      <c r="H8639" s="2" t="s">
        <v>57453</v>
      </c>
      <c r="I8639" s="2" t="s">
        <v>57454</v>
      </c>
      <c r="J8639" s="3" t="s">
        <v>57455</v>
      </c>
      <c r="K8639" s="4">
        <v>44151</v>
      </c>
      <c r="L8639" s="3" t="s">
        <v>57456</v>
      </c>
    </row>
    <row r="8640" spans="1:12" x14ac:dyDescent="0.2">
      <c r="A8640" s="1">
        <v>8639</v>
      </c>
      <c r="B8640" s="2" t="s">
        <v>57457</v>
      </c>
      <c r="C8640" s="2" t="s">
        <v>2632</v>
      </c>
      <c r="D8640" s="2" t="s">
        <v>375</v>
      </c>
      <c r="E8640" s="2" t="s">
        <v>27366</v>
      </c>
      <c r="F8640" s="2" t="s">
        <v>57458</v>
      </c>
      <c r="G8640" s="2" t="s">
        <v>181</v>
      </c>
      <c r="H8640" s="2" t="s">
        <v>57459</v>
      </c>
      <c r="I8640" s="2" t="s">
        <v>57460</v>
      </c>
      <c r="J8640" s="3" t="s">
        <v>57461</v>
      </c>
      <c r="K8640" s="4">
        <v>44496</v>
      </c>
      <c r="L8640" s="3" t="s">
        <v>31452</v>
      </c>
    </row>
    <row r="8641" spans="1:12" x14ac:dyDescent="0.2">
      <c r="A8641" s="1">
        <v>8640</v>
      </c>
      <c r="B8641" s="2" t="s">
        <v>57462</v>
      </c>
      <c r="C8641" s="2" t="s">
        <v>392</v>
      </c>
      <c r="D8641" s="2" t="s">
        <v>290</v>
      </c>
      <c r="E8641" s="2" t="s">
        <v>57463</v>
      </c>
      <c r="F8641" s="2" t="s">
        <v>57464</v>
      </c>
      <c r="G8641" s="2" t="s">
        <v>72</v>
      </c>
      <c r="H8641" s="2" t="s">
        <v>57465</v>
      </c>
      <c r="I8641" s="2" t="s">
        <v>57466</v>
      </c>
      <c r="J8641" s="3" t="s">
        <v>57467</v>
      </c>
      <c r="K8641" s="4">
        <v>44038</v>
      </c>
      <c r="L8641" s="3" t="s">
        <v>12162</v>
      </c>
    </row>
    <row r="8642" spans="1:12" x14ac:dyDescent="0.2">
      <c r="A8642" s="1">
        <v>8641</v>
      </c>
      <c r="B8642" s="2" t="s">
        <v>57468</v>
      </c>
      <c r="C8642" s="2" t="s">
        <v>1744</v>
      </c>
      <c r="D8642" s="2" t="s">
        <v>1119</v>
      </c>
      <c r="E8642" s="2" t="s">
        <v>57469</v>
      </c>
      <c r="F8642" s="2" t="s">
        <v>57470</v>
      </c>
      <c r="G8642" s="2" t="s">
        <v>2680</v>
      </c>
      <c r="H8642" s="2" t="s">
        <v>57471</v>
      </c>
      <c r="I8642" s="2" t="s">
        <v>57472</v>
      </c>
      <c r="J8642" s="3" t="s">
        <v>57473</v>
      </c>
      <c r="K8642" s="4">
        <v>44499</v>
      </c>
      <c r="L8642" s="3" t="s">
        <v>49033</v>
      </c>
    </row>
    <row r="8643" spans="1:12" x14ac:dyDescent="0.2">
      <c r="A8643" s="1">
        <v>8642</v>
      </c>
      <c r="B8643" s="2" t="s">
        <v>57474</v>
      </c>
      <c r="C8643" s="2" t="s">
        <v>6785</v>
      </c>
      <c r="D8643" s="2" t="s">
        <v>683</v>
      </c>
      <c r="E8643" s="2" t="s">
        <v>57475</v>
      </c>
      <c r="F8643" s="2" t="s">
        <v>37716</v>
      </c>
      <c r="G8643" s="2" t="s">
        <v>257</v>
      </c>
      <c r="H8643" s="2" t="s">
        <v>57476</v>
      </c>
      <c r="I8643" s="2" t="s">
        <v>57477</v>
      </c>
      <c r="J8643" s="3" t="s">
        <v>57478</v>
      </c>
      <c r="K8643" s="4">
        <v>44276</v>
      </c>
      <c r="L8643" s="3" t="s">
        <v>24645</v>
      </c>
    </row>
    <row r="8644" spans="1:12" x14ac:dyDescent="0.2">
      <c r="A8644" s="1">
        <v>8643</v>
      </c>
      <c r="B8644" s="2" t="s">
        <v>57479</v>
      </c>
      <c r="C8644" s="2" t="s">
        <v>2374</v>
      </c>
      <c r="D8644" s="2" t="s">
        <v>15059</v>
      </c>
      <c r="E8644" s="2" t="s">
        <v>57480</v>
      </c>
      <c r="F8644" s="2" t="s">
        <v>57481</v>
      </c>
      <c r="G8644" s="2" t="s">
        <v>3649</v>
      </c>
      <c r="H8644" s="2" t="s">
        <v>57482</v>
      </c>
      <c r="I8644" s="2" t="s">
        <v>57483</v>
      </c>
      <c r="J8644" s="3" t="s">
        <v>57484</v>
      </c>
      <c r="K8644" s="4">
        <v>44284</v>
      </c>
      <c r="L8644" s="3" t="s">
        <v>21803</v>
      </c>
    </row>
    <row r="8645" spans="1:12" x14ac:dyDescent="0.2">
      <c r="A8645" s="1">
        <v>8644</v>
      </c>
      <c r="B8645" s="2" t="s">
        <v>57485</v>
      </c>
      <c r="C8645" s="2" t="s">
        <v>3492</v>
      </c>
      <c r="D8645" s="2" t="s">
        <v>3105</v>
      </c>
      <c r="E8645" s="2" t="s">
        <v>57486</v>
      </c>
      <c r="F8645" s="2" t="s">
        <v>57487</v>
      </c>
      <c r="G8645" s="2" t="s">
        <v>2918</v>
      </c>
      <c r="H8645" s="2" t="s">
        <v>57488</v>
      </c>
      <c r="I8645" s="2" t="s">
        <v>57489</v>
      </c>
      <c r="J8645" s="3" t="s">
        <v>57490</v>
      </c>
      <c r="K8645" s="4">
        <v>44015</v>
      </c>
      <c r="L8645" s="3" t="s">
        <v>30802</v>
      </c>
    </row>
    <row r="8646" spans="1:12" x14ac:dyDescent="0.2">
      <c r="A8646" s="1">
        <v>8645</v>
      </c>
      <c r="B8646" s="2" t="s">
        <v>57491</v>
      </c>
      <c r="C8646" s="2" t="s">
        <v>1084</v>
      </c>
      <c r="D8646" s="2" t="s">
        <v>30353</v>
      </c>
      <c r="E8646" s="2" t="s">
        <v>57492</v>
      </c>
      <c r="F8646" s="2" t="s">
        <v>57493</v>
      </c>
      <c r="G8646" s="2" t="s">
        <v>4386</v>
      </c>
      <c r="H8646" s="2" t="s">
        <v>57494</v>
      </c>
      <c r="I8646" s="2" t="s">
        <v>57495</v>
      </c>
      <c r="J8646" s="3" t="s">
        <v>57496</v>
      </c>
      <c r="K8646" s="4">
        <v>44447</v>
      </c>
      <c r="L8646" s="3" t="s">
        <v>25723</v>
      </c>
    </row>
    <row r="8647" spans="1:12" x14ac:dyDescent="0.2">
      <c r="A8647" s="1">
        <v>8646</v>
      </c>
      <c r="B8647" s="2" t="s">
        <v>57497</v>
      </c>
      <c r="C8647" s="2" t="s">
        <v>2767</v>
      </c>
      <c r="D8647" s="2" t="s">
        <v>1572</v>
      </c>
      <c r="E8647" s="2" t="s">
        <v>57498</v>
      </c>
      <c r="F8647" s="2" t="s">
        <v>57499</v>
      </c>
      <c r="G8647" s="2" t="s">
        <v>520</v>
      </c>
      <c r="H8647" s="2" t="s">
        <v>57500</v>
      </c>
      <c r="I8647" s="2">
        <v>1337652645</v>
      </c>
      <c r="J8647" s="3" t="s">
        <v>57501</v>
      </c>
      <c r="K8647" s="4">
        <v>44705</v>
      </c>
      <c r="L8647" s="3" t="s">
        <v>6189</v>
      </c>
    </row>
    <row r="8648" spans="1:12" x14ac:dyDescent="0.2">
      <c r="A8648" s="1">
        <v>8647</v>
      </c>
      <c r="B8648" s="2" t="s">
        <v>57502</v>
      </c>
      <c r="C8648" s="2" t="s">
        <v>8152</v>
      </c>
      <c r="D8648" s="2" t="s">
        <v>4131</v>
      </c>
      <c r="E8648" s="2" t="s">
        <v>57503</v>
      </c>
      <c r="F8648" s="2" t="s">
        <v>57504</v>
      </c>
      <c r="G8648" s="2" t="s">
        <v>36</v>
      </c>
      <c r="H8648" s="2" t="s">
        <v>57505</v>
      </c>
      <c r="I8648" s="2" t="s">
        <v>57506</v>
      </c>
      <c r="J8648" s="3" t="s">
        <v>57507</v>
      </c>
      <c r="K8648" s="4">
        <v>44508</v>
      </c>
      <c r="L8648" s="3" t="s">
        <v>57508</v>
      </c>
    </row>
    <row r="8649" spans="1:12" x14ac:dyDescent="0.2">
      <c r="A8649" s="1">
        <v>8648</v>
      </c>
      <c r="B8649" s="2" t="s">
        <v>57509</v>
      </c>
      <c r="C8649" s="2" t="s">
        <v>1761</v>
      </c>
      <c r="D8649" s="2" t="s">
        <v>19031</v>
      </c>
      <c r="E8649" s="2" t="s">
        <v>57510</v>
      </c>
      <c r="F8649" s="2" t="s">
        <v>57511</v>
      </c>
      <c r="G8649" s="2" t="s">
        <v>7163</v>
      </c>
      <c r="H8649" s="2" t="s">
        <v>57512</v>
      </c>
      <c r="I8649" s="2" t="s">
        <v>57513</v>
      </c>
      <c r="J8649" s="3" t="s">
        <v>57514</v>
      </c>
      <c r="K8649" s="4">
        <v>44672</v>
      </c>
      <c r="L8649" s="3" t="s">
        <v>50266</v>
      </c>
    </row>
    <row r="8650" spans="1:12" x14ac:dyDescent="0.2">
      <c r="A8650" s="1">
        <v>8649</v>
      </c>
      <c r="B8650" s="2" t="s">
        <v>57515</v>
      </c>
      <c r="C8650" s="2" t="s">
        <v>2767</v>
      </c>
      <c r="D8650" s="2" t="s">
        <v>18581</v>
      </c>
      <c r="E8650" s="2" t="s">
        <v>57516</v>
      </c>
      <c r="F8650" s="2" t="s">
        <v>57517</v>
      </c>
      <c r="G8650" s="2" t="s">
        <v>806</v>
      </c>
      <c r="H8650" s="2" t="s">
        <v>57518</v>
      </c>
      <c r="I8650" s="2" t="s">
        <v>57519</v>
      </c>
      <c r="J8650" s="3" t="s">
        <v>57520</v>
      </c>
      <c r="K8650" s="4">
        <v>44413</v>
      </c>
      <c r="L8650" s="3" t="s">
        <v>33016</v>
      </c>
    </row>
    <row r="8651" spans="1:12" x14ac:dyDescent="0.2">
      <c r="A8651" s="1">
        <v>8650</v>
      </c>
      <c r="B8651" s="2" t="s">
        <v>57521</v>
      </c>
      <c r="C8651" s="2" t="s">
        <v>13944</v>
      </c>
      <c r="D8651" s="2" t="s">
        <v>7855</v>
      </c>
      <c r="E8651" s="2" t="s">
        <v>57522</v>
      </c>
      <c r="F8651" s="2" t="s">
        <v>57523</v>
      </c>
      <c r="G8651" s="2" t="s">
        <v>1792</v>
      </c>
      <c r="H8651" s="2">
        <v>126874840</v>
      </c>
      <c r="I8651" s="2" t="s">
        <v>57524</v>
      </c>
      <c r="J8651" s="3" t="s">
        <v>57525</v>
      </c>
      <c r="K8651" s="4">
        <v>44460</v>
      </c>
      <c r="L8651" s="3" t="s">
        <v>57526</v>
      </c>
    </row>
    <row r="8652" spans="1:12" x14ac:dyDescent="0.2">
      <c r="A8652" s="1">
        <v>8651</v>
      </c>
      <c r="B8652" s="2" t="s">
        <v>57527</v>
      </c>
      <c r="C8652" s="2" t="s">
        <v>7167</v>
      </c>
      <c r="D8652" s="2" t="s">
        <v>2988</v>
      </c>
      <c r="E8652" s="2" t="s">
        <v>57528</v>
      </c>
      <c r="F8652" s="2" t="s">
        <v>57529</v>
      </c>
      <c r="G8652" s="2" t="s">
        <v>200</v>
      </c>
      <c r="H8652" s="2" t="s">
        <v>57530</v>
      </c>
      <c r="I8652" s="2" t="s">
        <v>57531</v>
      </c>
      <c r="J8652" s="3" t="s">
        <v>57532</v>
      </c>
      <c r="K8652" s="4">
        <v>44002</v>
      </c>
      <c r="L8652" s="3" t="s">
        <v>57533</v>
      </c>
    </row>
    <row r="8653" spans="1:12" x14ac:dyDescent="0.2">
      <c r="A8653" s="1">
        <v>8652</v>
      </c>
      <c r="B8653" s="2" t="s">
        <v>57534</v>
      </c>
      <c r="C8653" s="2" t="s">
        <v>2502</v>
      </c>
      <c r="D8653" s="2" t="s">
        <v>1298</v>
      </c>
      <c r="E8653" s="2" t="s">
        <v>57535</v>
      </c>
      <c r="F8653" s="2" t="s">
        <v>3486</v>
      </c>
      <c r="G8653" s="2" t="s">
        <v>3534</v>
      </c>
      <c r="H8653" s="2" t="s">
        <v>57536</v>
      </c>
      <c r="I8653" s="2" t="s">
        <v>57537</v>
      </c>
      <c r="J8653" s="3" t="s">
        <v>57538</v>
      </c>
      <c r="K8653" s="4">
        <v>44513</v>
      </c>
      <c r="L8653" s="3" t="s">
        <v>57539</v>
      </c>
    </row>
    <row r="8654" spans="1:12" x14ac:dyDescent="0.2">
      <c r="A8654" s="1">
        <v>8653</v>
      </c>
      <c r="B8654" s="2" t="s">
        <v>57540</v>
      </c>
      <c r="C8654" s="2" t="s">
        <v>20504</v>
      </c>
      <c r="D8654" s="2" t="s">
        <v>1394</v>
      </c>
      <c r="E8654" s="2" t="s">
        <v>57541</v>
      </c>
      <c r="F8654" s="2" t="s">
        <v>57542</v>
      </c>
      <c r="G8654" s="2" t="s">
        <v>6142</v>
      </c>
      <c r="H8654" s="2" t="s">
        <v>57543</v>
      </c>
      <c r="I8654" s="2" t="s">
        <v>57544</v>
      </c>
      <c r="J8654" s="3" t="s">
        <v>57545</v>
      </c>
      <c r="K8654" s="4">
        <v>44479</v>
      </c>
      <c r="L8654" s="3" t="s">
        <v>57546</v>
      </c>
    </row>
    <row r="8655" spans="1:12" x14ac:dyDescent="0.2">
      <c r="A8655" s="1">
        <v>8654</v>
      </c>
      <c r="B8655" s="2" t="s">
        <v>57547</v>
      </c>
      <c r="C8655" s="2" t="s">
        <v>9033</v>
      </c>
      <c r="D8655" s="2" t="s">
        <v>12190</v>
      </c>
      <c r="E8655" s="2" t="s">
        <v>57548</v>
      </c>
      <c r="F8655" s="2" t="s">
        <v>57549</v>
      </c>
      <c r="G8655" s="2" t="s">
        <v>714</v>
      </c>
      <c r="H8655" s="2" t="s">
        <v>57550</v>
      </c>
      <c r="I8655" s="2" t="s">
        <v>57551</v>
      </c>
      <c r="J8655" s="3" t="s">
        <v>57552</v>
      </c>
      <c r="K8655" s="4">
        <v>44259</v>
      </c>
      <c r="L8655" s="3" t="s">
        <v>34157</v>
      </c>
    </row>
    <row r="8656" spans="1:12" x14ac:dyDescent="0.2">
      <c r="A8656" s="1">
        <v>8655</v>
      </c>
      <c r="B8656" s="2" t="s">
        <v>57553</v>
      </c>
      <c r="C8656" s="2" t="s">
        <v>10438</v>
      </c>
      <c r="D8656" s="2" t="s">
        <v>17092</v>
      </c>
      <c r="E8656" s="2" t="s">
        <v>13421</v>
      </c>
      <c r="F8656" s="2" t="s">
        <v>57554</v>
      </c>
      <c r="G8656" s="2" t="s">
        <v>3808</v>
      </c>
      <c r="H8656" s="2" t="s">
        <v>57555</v>
      </c>
      <c r="I8656" s="2" t="s">
        <v>57556</v>
      </c>
      <c r="J8656" s="3" t="s">
        <v>57557</v>
      </c>
      <c r="K8656" s="4">
        <v>44108</v>
      </c>
      <c r="L8656" s="3" t="s">
        <v>57558</v>
      </c>
    </row>
    <row r="8657" spans="1:12" x14ac:dyDescent="0.2">
      <c r="A8657" s="1">
        <v>8656</v>
      </c>
      <c r="B8657" s="2" t="s">
        <v>57559</v>
      </c>
      <c r="C8657" s="2" t="s">
        <v>2236</v>
      </c>
      <c r="D8657" s="2" t="s">
        <v>6139</v>
      </c>
      <c r="E8657" s="2" t="s">
        <v>57560</v>
      </c>
      <c r="F8657" s="2" t="s">
        <v>57561</v>
      </c>
      <c r="G8657" s="2" t="s">
        <v>378</v>
      </c>
      <c r="H8657" s="2" t="s">
        <v>57562</v>
      </c>
      <c r="I8657" s="2" t="s">
        <v>57563</v>
      </c>
      <c r="J8657" s="3" t="s">
        <v>57564</v>
      </c>
      <c r="K8657" s="4">
        <v>44066</v>
      </c>
      <c r="L8657" s="3" t="s">
        <v>17158</v>
      </c>
    </row>
    <row r="8658" spans="1:12" x14ac:dyDescent="0.2">
      <c r="A8658" s="1">
        <v>8657</v>
      </c>
      <c r="B8658" s="2" t="s">
        <v>57565</v>
      </c>
      <c r="C8658" s="2" t="s">
        <v>4173</v>
      </c>
      <c r="D8658" s="2" t="s">
        <v>14659</v>
      </c>
      <c r="E8658" s="2" t="s">
        <v>57566</v>
      </c>
      <c r="F8658" s="2" t="s">
        <v>57567</v>
      </c>
      <c r="G8658" s="2" t="s">
        <v>796</v>
      </c>
      <c r="H8658" s="2" t="s">
        <v>57568</v>
      </c>
      <c r="I8658" s="2" t="s">
        <v>57569</v>
      </c>
      <c r="J8658" s="3" t="s">
        <v>57570</v>
      </c>
      <c r="K8658" s="4">
        <v>44142</v>
      </c>
      <c r="L8658" s="3" t="s">
        <v>39314</v>
      </c>
    </row>
    <row r="8659" spans="1:12" x14ac:dyDescent="0.2">
      <c r="A8659" s="1">
        <v>8658</v>
      </c>
      <c r="B8659" s="2" t="s">
        <v>57571</v>
      </c>
      <c r="C8659" s="2" t="s">
        <v>3902</v>
      </c>
      <c r="D8659" s="2" t="s">
        <v>8404</v>
      </c>
      <c r="E8659" s="2" t="s">
        <v>57572</v>
      </c>
      <c r="F8659" s="2" t="s">
        <v>57573</v>
      </c>
      <c r="G8659" s="2" t="s">
        <v>770</v>
      </c>
      <c r="H8659" s="2" t="s">
        <v>57574</v>
      </c>
      <c r="I8659" s="2" t="s">
        <v>57575</v>
      </c>
      <c r="J8659" s="3" t="s">
        <v>57576</v>
      </c>
      <c r="K8659" s="4">
        <v>44467</v>
      </c>
      <c r="L8659" s="3" t="s">
        <v>57577</v>
      </c>
    </row>
    <row r="8660" spans="1:12" x14ac:dyDescent="0.2">
      <c r="A8660" s="1">
        <v>8659</v>
      </c>
      <c r="B8660" s="2" t="s">
        <v>57578</v>
      </c>
      <c r="C8660" s="2" t="s">
        <v>4489</v>
      </c>
      <c r="D8660" s="2" t="s">
        <v>9041</v>
      </c>
      <c r="E8660" s="2" t="s">
        <v>57579</v>
      </c>
      <c r="F8660" s="2" t="s">
        <v>57580</v>
      </c>
      <c r="G8660" s="2" t="s">
        <v>171</v>
      </c>
      <c r="H8660" s="2" t="s">
        <v>57581</v>
      </c>
      <c r="I8660" s="2" t="s">
        <v>57582</v>
      </c>
      <c r="J8660" s="3" t="s">
        <v>57583</v>
      </c>
      <c r="K8660" s="4">
        <v>44546</v>
      </c>
      <c r="L8660" s="3" t="s">
        <v>35147</v>
      </c>
    </row>
    <row r="8661" spans="1:12" x14ac:dyDescent="0.2">
      <c r="A8661" s="1">
        <v>8660</v>
      </c>
      <c r="B8661" s="2" t="s">
        <v>57584</v>
      </c>
      <c r="C8661" s="2" t="s">
        <v>5324</v>
      </c>
      <c r="D8661" s="2" t="s">
        <v>18843</v>
      </c>
      <c r="E8661" s="2" t="s">
        <v>57585</v>
      </c>
      <c r="F8661" s="2" t="s">
        <v>8448</v>
      </c>
      <c r="G8661" s="2" t="s">
        <v>910</v>
      </c>
      <c r="H8661" s="2" t="s">
        <v>57586</v>
      </c>
      <c r="I8661" s="2">
        <v>2319065584</v>
      </c>
      <c r="J8661" s="3" t="s">
        <v>57587</v>
      </c>
      <c r="K8661" s="4">
        <v>44619</v>
      </c>
      <c r="L8661" s="3" t="s">
        <v>57588</v>
      </c>
    </row>
    <row r="8662" spans="1:12" x14ac:dyDescent="0.2">
      <c r="A8662" s="1">
        <v>8661</v>
      </c>
      <c r="B8662" s="2" t="s">
        <v>57589</v>
      </c>
      <c r="C8662" s="2" t="s">
        <v>1708</v>
      </c>
      <c r="D8662" s="2" t="s">
        <v>25598</v>
      </c>
      <c r="E8662" s="2" t="s">
        <v>57590</v>
      </c>
      <c r="F8662" s="2" t="s">
        <v>57591</v>
      </c>
      <c r="G8662" s="2" t="s">
        <v>2403</v>
      </c>
      <c r="H8662" s="2" t="s">
        <v>57592</v>
      </c>
      <c r="I8662" s="2" t="s">
        <v>57593</v>
      </c>
      <c r="J8662" s="3" t="s">
        <v>57594</v>
      </c>
      <c r="K8662" s="4">
        <v>44066</v>
      </c>
      <c r="L8662" s="3" t="s">
        <v>1243</v>
      </c>
    </row>
    <row r="8663" spans="1:12" x14ac:dyDescent="0.2">
      <c r="A8663" s="1">
        <v>8662</v>
      </c>
      <c r="B8663" s="2" t="s">
        <v>57595</v>
      </c>
      <c r="C8663" s="2" t="s">
        <v>3325</v>
      </c>
      <c r="D8663" s="2" t="s">
        <v>41</v>
      </c>
      <c r="E8663" s="2" t="s">
        <v>57596</v>
      </c>
      <c r="F8663" s="2" t="s">
        <v>57597</v>
      </c>
      <c r="G8663" s="2" t="s">
        <v>3015</v>
      </c>
      <c r="H8663" s="2" t="s">
        <v>57598</v>
      </c>
      <c r="I8663" s="2">
        <v>4543729612</v>
      </c>
      <c r="J8663" s="3" t="s">
        <v>57599</v>
      </c>
      <c r="K8663" s="4">
        <v>43991</v>
      </c>
      <c r="L8663" s="3" t="s">
        <v>57600</v>
      </c>
    </row>
    <row r="8664" spans="1:12" x14ac:dyDescent="0.2">
      <c r="A8664" s="1">
        <v>8663</v>
      </c>
      <c r="B8664" s="2" t="s">
        <v>57601</v>
      </c>
      <c r="C8664" s="2" t="s">
        <v>3052</v>
      </c>
      <c r="D8664" s="2" t="s">
        <v>37085</v>
      </c>
      <c r="E8664" s="2" t="s">
        <v>57602</v>
      </c>
      <c r="F8664" s="2" t="s">
        <v>57603</v>
      </c>
      <c r="G8664" s="2" t="s">
        <v>2182</v>
      </c>
      <c r="H8664" s="2" t="s">
        <v>57604</v>
      </c>
      <c r="I8664" s="2">
        <v>1960250469</v>
      </c>
      <c r="J8664" s="3" t="s">
        <v>57605</v>
      </c>
      <c r="K8664" s="4">
        <v>43935</v>
      </c>
      <c r="L8664" s="3" t="s">
        <v>44875</v>
      </c>
    </row>
    <row r="8665" spans="1:12" x14ac:dyDescent="0.2">
      <c r="A8665" s="1">
        <v>8664</v>
      </c>
      <c r="B8665" s="2" t="s">
        <v>57606</v>
      </c>
      <c r="C8665" s="2" t="s">
        <v>3245</v>
      </c>
      <c r="D8665" s="2" t="s">
        <v>16545</v>
      </c>
      <c r="E8665" s="2" t="s">
        <v>57607</v>
      </c>
      <c r="F8665" s="2" t="s">
        <v>57608</v>
      </c>
      <c r="G8665" s="2" t="s">
        <v>2089</v>
      </c>
      <c r="H8665" s="2" t="s">
        <v>57609</v>
      </c>
      <c r="I8665" s="2" t="s">
        <v>57610</v>
      </c>
      <c r="J8665" s="3" t="s">
        <v>57611</v>
      </c>
      <c r="K8665" s="4">
        <v>43911</v>
      </c>
      <c r="L8665" s="3" t="s">
        <v>57612</v>
      </c>
    </row>
    <row r="8666" spans="1:12" x14ac:dyDescent="0.2">
      <c r="A8666" s="1">
        <v>8665</v>
      </c>
      <c r="B8666" s="2" t="s">
        <v>57613</v>
      </c>
      <c r="C8666" s="2" t="s">
        <v>5791</v>
      </c>
      <c r="D8666" s="2" t="s">
        <v>17092</v>
      </c>
      <c r="E8666" s="2" t="s">
        <v>57614</v>
      </c>
      <c r="F8666" s="2" t="s">
        <v>7079</v>
      </c>
      <c r="G8666" s="2" t="s">
        <v>1618</v>
      </c>
      <c r="H8666" s="2">
        <f>1-534-520-9598</f>
        <v>-10651</v>
      </c>
      <c r="I8666" s="2" t="s">
        <v>57615</v>
      </c>
      <c r="J8666" s="3" t="s">
        <v>57616</v>
      </c>
      <c r="K8666" s="4">
        <v>44065</v>
      </c>
      <c r="L8666" s="3" t="s">
        <v>57617</v>
      </c>
    </row>
    <row r="8667" spans="1:12" x14ac:dyDescent="0.2">
      <c r="A8667" s="1">
        <v>8666</v>
      </c>
      <c r="B8667" s="2" t="s">
        <v>57618</v>
      </c>
      <c r="C8667" s="2" t="s">
        <v>3229</v>
      </c>
      <c r="D8667" s="2" t="s">
        <v>3541</v>
      </c>
      <c r="E8667" s="2" t="s">
        <v>57619</v>
      </c>
      <c r="F8667" s="2" t="s">
        <v>57620</v>
      </c>
      <c r="G8667" s="2" t="s">
        <v>2981</v>
      </c>
      <c r="H8667" s="2" t="s">
        <v>57621</v>
      </c>
      <c r="I8667" s="2" t="s">
        <v>57622</v>
      </c>
      <c r="J8667" s="3" t="s">
        <v>57623</v>
      </c>
      <c r="K8667" s="4">
        <v>44308</v>
      </c>
      <c r="L8667" s="3" t="s">
        <v>57624</v>
      </c>
    </row>
    <row r="8668" spans="1:12" x14ac:dyDescent="0.2">
      <c r="A8668" s="1">
        <v>8667</v>
      </c>
      <c r="B8668" s="2" t="s">
        <v>57625</v>
      </c>
      <c r="C8668" s="2" t="s">
        <v>7945</v>
      </c>
      <c r="D8668" s="2" t="s">
        <v>14576</v>
      </c>
      <c r="E8668" s="2" t="s">
        <v>57626</v>
      </c>
      <c r="F8668" s="2" t="s">
        <v>57627</v>
      </c>
      <c r="G8668" s="2" t="s">
        <v>1544</v>
      </c>
      <c r="H8668" s="2" t="s">
        <v>57628</v>
      </c>
      <c r="I8668" s="2" t="s">
        <v>57629</v>
      </c>
      <c r="J8668" s="3" t="s">
        <v>57630</v>
      </c>
      <c r="K8668" s="4">
        <v>44530</v>
      </c>
      <c r="L8668" s="3" t="s">
        <v>57631</v>
      </c>
    </row>
    <row r="8669" spans="1:12" x14ac:dyDescent="0.2">
      <c r="A8669" s="1">
        <v>8668</v>
      </c>
      <c r="B8669" s="2" t="s">
        <v>57632</v>
      </c>
      <c r="C8669" s="2" t="s">
        <v>7205</v>
      </c>
      <c r="D8669" s="2" t="s">
        <v>6828</v>
      </c>
      <c r="E8669" s="2" t="s">
        <v>57633</v>
      </c>
      <c r="F8669" s="2" t="s">
        <v>57634</v>
      </c>
      <c r="G8669" s="2" t="s">
        <v>1846</v>
      </c>
      <c r="H8669" s="2" t="s">
        <v>57635</v>
      </c>
      <c r="I8669" s="2" t="s">
        <v>57636</v>
      </c>
      <c r="J8669" s="3" t="s">
        <v>57637</v>
      </c>
      <c r="K8669" s="4">
        <v>43979</v>
      </c>
      <c r="L8669" s="3" t="s">
        <v>57638</v>
      </c>
    </row>
    <row r="8670" spans="1:12" x14ac:dyDescent="0.2">
      <c r="A8670" s="1">
        <v>8669</v>
      </c>
      <c r="B8670" s="2" t="s">
        <v>57639</v>
      </c>
      <c r="C8670" s="2" t="s">
        <v>243</v>
      </c>
      <c r="D8670" s="2" t="s">
        <v>3855</v>
      </c>
      <c r="E8670" s="2" t="s">
        <v>6231</v>
      </c>
      <c r="F8670" s="2" t="s">
        <v>57640</v>
      </c>
      <c r="G8670" s="2" t="s">
        <v>3832</v>
      </c>
      <c r="H8670" s="2" t="s">
        <v>57641</v>
      </c>
      <c r="I8670" s="2" t="s">
        <v>57642</v>
      </c>
      <c r="J8670" s="3" t="s">
        <v>57643</v>
      </c>
      <c r="K8670" s="4">
        <v>43833</v>
      </c>
      <c r="L8670" s="3" t="s">
        <v>57644</v>
      </c>
    </row>
    <row r="8671" spans="1:12" x14ac:dyDescent="0.2">
      <c r="A8671" s="1">
        <v>8670</v>
      </c>
      <c r="B8671" s="2" t="s">
        <v>57645</v>
      </c>
      <c r="C8671" s="2" t="s">
        <v>11279</v>
      </c>
      <c r="D8671" s="2" t="s">
        <v>7077</v>
      </c>
      <c r="E8671" s="2" t="s">
        <v>57646</v>
      </c>
      <c r="F8671" s="2" t="s">
        <v>57647</v>
      </c>
      <c r="G8671" s="2" t="s">
        <v>796</v>
      </c>
      <c r="H8671" s="2" t="s">
        <v>57648</v>
      </c>
      <c r="I8671" s="2" t="s">
        <v>57649</v>
      </c>
      <c r="J8671" s="3" t="s">
        <v>57650</v>
      </c>
      <c r="K8671" s="4">
        <v>44158</v>
      </c>
      <c r="L8671" s="3" t="s">
        <v>43021</v>
      </c>
    </row>
    <row r="8672" spans="1:12" x14ac:dyDescent="0.2">
      <c r="A8672" s="1">
        <v>8671</v>
      </c>
      <c r="B8672" s="2" t="s">
        <v>57651</v>
      </c>
      <c r="C8672" s="2" t="s">
        <v>2632</v>
      </c>
      <c r="D8672" s="2" t="s">
        <v>7989</v>
      </c>
      <c r="E8672" s="2" t="s">
        <v>57652</v>
      </c>
      <c r="F8672" s="2" t="s">
        <v>57653</v>
      </c>
      <c r="G8672" s="2" t="s">
        <v>2051</v>
      </c>
      <c r="H8672" s="2" t="s">
        <v>57654</v>
      </c>
      <c r="I8672" s="2" t="s">
        <v>57655</v>
      </c>
      <c r="J8672" s="3" t="s">
        <v>57656</v>
      </c>
      <c r="K8672" s="4">
        <v>44030</v>
      </c>
      <c r="L8672" s="3" t="s">
        <v>57657</v>
      </c>
    </row>
    <row r="8673" spans="1:12" x14ac:dyDescent="0.2">
      <c r="A8673" s="1">
        <v>8672</v>
      </c>
      <c r="B8673" s="2" t="s">
        <v>57658</v>
      </c>
      <c r="C8673" s="2" t="s">
        <v>7259</v>
      </c>
      <c r="D8673" s="2" t="s">
        <v>22667</v>
      </c>
      <c r="E8673" s="2" t="s">
        <v>57659</v>
      </c>
      <c r="F8673" s="2" t="s">
        <v>57660</v>
      </c>
      <c r="G8673" s="2" t="s">
        <v>7036</v>
      </c>
      <c r="H8673" s="2">
        <v>4301577948</v>
      </c>
      <c r="I8673" s="2" t="s">
        <v>57661</v>
      </c>
      <c r="J8673" s="3" t="s">
        <v>57662</v>
      </c>
      <c r="K8673" s="4">
        <v>44409</v>
      </c>
      <c r="L8673" s="3" t="s">
        <v>16010</v>
      </c>
    </row>
    <row r="8674" spans="1:12" x14ac:dyDescent="0.2">
      <c r="A8674" s="1">
        <v>8673</v>
      </c>
      <c r="B8674" s="2" t="s">
        <v>57663</v>
      </c>
      <c r="C8674" s="2" t="s">
        <v>5707</v>
      </c>
      <c r="D8674" s="2" t="s">
        <v>7788</v>
      </c>
      <c r="E8674" s="2" t="s">
        <v>57664</v>
      </c>
      <c r="F8674" s="2" t="s">
        <v>57665</v>
      </c>
      <c r="G8674" s="2" t="s">
        <v>1765</v>
      </c>
      <c r="H8674" s="2">
        <v>4685693747</v>
      </c>
      <c r="I8674" s="2" t="s">
        <v>57666</v>
      </c>
      <c r="J8674" s="3" t="s">
        <v>57667</v>
      </c>
      <c r="K8674" s="4">
        <v>44348</v>
      </c>
      <c r="L8674" s="3" t="s">
        <v>57668</v>
      </c>
    </row>
    <row r="8675" spans="1:12" x14ac:dyDescent="0.2">
      <c r="A8675" s="1">
        <v>8674</v>
      </c>
      <c r="B8675" s="2" t="s">
        <v>57669</v>
      </c>
      <c r="C8675" s="2" t="s">
        <v>6645</v>
      </c>
      <c r="D8675" s="2" t="s">
        <v>8136</v>
      </c>
      <c r="E8675" s="2" t="s">
        <v>57670</v>
      </c>
      <c r="F8675" s="2" t="s">
        <v>57671</v>
      </c>
      <c r="G8675" s="2" t="s">
        <v>6200</v>
      </c>
      <c r="H8675" s="2" t="s">
        <v>57672</v>
      </c>
      <c r="I8675" s="2" t="s">
        <v>57673</v>
      </c>
      <c r="J8675" s="3" t="s">
        <v>57674</v>
      </c>
      <c r="K8675" s="4">
        <v>43989</v>
      </c>
      <c r="L8675" s="3" t="s">
        <v>57675</v>
      </c>
    </row>
    <row r="8676" spans="1:12" x14ac:dyDescent="0.2">
      <c r="A8676" s="1">
        <v>8675</v>
      </c>
      <c r="B8676" s="2" t="s">
        <v>57676</v>
      </c>
      <c r="C8676" s="2" t="s">
        <v>14302</v>
      </c>
      <c r="D8676" s="2" t="s">
        <v>11217</v>
      </c>
      <c r="E8676" s="2" t="s">
        <v>57677</v>
      </c>
      <c r="F8676" s="2" t="s">
        <v>57678</v>
      </c>
      <c r="G8676" s="2" t="s">
        <v>1231</v>
      </c>
      <c r="H8676" s="2" t="s">
        <v>57679</v>
      </c>
      <c r="I8676" s="2" t="s">
        <v>57680</v>
      </c>
      <c r="J8676" s="3" t="s">
        <v>57681</v>
      </c>
      <c r="K8676" s="4">
        <v>44498</v>
      </c>
      <c r="L8676" s="3" t="s">
        <v>57682</v>
      </c>
    </row>
    <row r="8677" spans="1:12" x14ac:dyDescent="0.2">
      <c r="A8677" s="1">
        <v>8676</v>
      </c>
      <c r="B8677" s="2" t="s">
        <v>57683</v>
      </c>
      <c r="C8677" s="2" t="s">
        <v>10068</v>
      </c>
      <c r="D8677" s="2" t="s">
        <v>5062</v>
      </c>
      <c r="E8677" s="2" t="s">
        <v>57684</v>
      </c>
      <c r="F8677" s="2" t="s">
        <v>57685</v>
      </c>
      <c r="G8677" s="2" t="s">
        <v>153</v>
      </c>
      <c r="H8677" s="2" t="s">
        <v>57686</v>
      </c>
      <c r="I8677" s="2">
        <v>7822165687</v>
      </c>
      <c r="J8677" s="3" t="s">
        <v>57687</v>
      </c>
      <c r="K8677" s="4">
        <v>44286</v>
      </c>
      <c r="L8677" s="3" t="s">
        <v>57688</v>
      </c>
    </row>
    <row r="8678" spans="1:12" x14ac:dyDescent="0.2">
      <c r="A8678" s="1">
        <v>8677</v>
      </c>
      <c r="B8678" s="2" t="s">
        <v>57689</v>
      </c>
      <c r="C8678" s="2" t="s">
        <v>4413</v>
      </c>
      <c r="D8678" s="2" t="s">
        <v>425</v>
      </c>
      <c r="E8678" s="2" t="s">
        <v>57690</v>
      </c>
      <c r="F8678" s="2" t="s">
        <v>57691</v>
      </c>
      <c r="G8678" s="2" t="s">
        <v>938</v>
      </c>
      <c r="H8678" s="2" t="s">
        <v>57692</v>
      </c>
      <c r="I8678" s="2" t="s">
        <v>57693</v>
      </c>
      <c r="J8678" s="3" t="s">
        <v>57694</v>
      </c>
      <c r="K8678" s="4">
        <v>44438</v>
      </c>
      <c r="L8678" s="3" t="s">
        <v>57695</v>
      </c>
    </row>
    <row r="8679" spans="1:12" x14ac:dyDescent="0.2">
      <c r="A8679" s="1">
        <v>8678</v>
      </c>
      <c r="B8679" s="2" t="s">
        <v>57696</v>
      </c>
      <c r="C8679" s="2" t="s">
        <v>6395</v>
      </c>
      <c r="D8679" s="2" t="s">
        <v>2442</v>
      </c>
      <c r="E8679" s="2" t="s">
        <v>57697</v>
      </c>
      <c r="F8679" s="2" t="s">
        <v>33590</v>
      </c>
      <c r="G8679" s="2" t="s">
        <v>986</v>
      </c>
      <c r="H8679" s="2" t="s">
        <v>57698</v>
      </c>
      <c r="I8679" s="2" t="s">
        <v>57699</v>
      </c>
      <c r="J8679" s="3" t="s">
        <v>57700</v>
      </c>
      <c r="K8679" s="4">
        <v>43952</v>
      </c>
      <c r="L8679" s="3" t="s">
        <v>57701</v>
      </c>
    </row>
    <row r="8680" spans="1:12" x14ac:dyDescent="0.2">
      <c r="A8680" s="1">
        <v>8679</v>
      </c>
      <c r="B8680" s="2" t="s">
        <v>57702</v>
      </c>
      <c r="C8680" s="2" t="s">
        <v>7318</v>
      </c>
      <c r="D8680" s="2" t="s">
        <v>6786</v>
      </c>
      <c r="E8680" s="2" t="s">
        <v>57703</v>
      </c>
      <c r="F8680" s="2" t="s">
        <v>57704</v>
      </c>
      <c r="G8680" s="2" t="s">
        <v>2403</v>
      </c>
      <c r="H8680" s="2">
        <v>5378749671</v>
      </c>
      <c r="I8680" s="2" t="s">
        <v>57705</v>
      </c>
      <c r="J8680" s="3" t="s">
        <v>57706</v>
      </c>
      <c r="K8680" s="4">
        <v>43845</v>
      </c>
      <c r="L8680" s="3" t="s">
        <v>57707</v>
      </c>
    </row>
    <row r="8681" spans="1:12" x14ac:dyDescent="0.2">
      <c r="A8681" s="1">
        <v>8680</v>
      </c>
      <c r="B8681" s="2" t="s">
        <v>57708</v>
      </c>
      <c r="C8681" s="2" t="s">
        <v>1409</v>
      </c>
      <c r="D8681" s="2" t="s">
        <v>1624</v>
      </c>
      <c r="E8681" s="2" t="s">
        <v>42</v>
      </c>
      <c r="F8681" s="2" t="s">
        <v>57709</v>
      </c>
      <c r="G8681" s="2" t="s">
        <v>2859</v>
      </c>
      <c r="H8681" s="2" t="s">
        <v>57710</v>
      </c>
      <c r="I8681" s="2" t="s">
        <v>57711</v>
      </c>
      <c r="J8681" s="3" t="s">
        <v>57712</v>
      </c>
      <c r="K8681" s="4">
        <v>44436</v>
      </c>
      <c r="L8681" s="3" t="s">
        <v>5044</v>
      </c>
    </row>
    <row r="8682" spans="1:12" x14ac:dyDescent="0.2">
      <c r="A8682" s="1">
        <v>8681</v>
      </c>
      <c r="B8682" s="2" t="s">
        <v>57713</v>
      </c>
      <c r="C8682" s="2" t="s">
        <v>4489</v>
      </c>
      <c r="D8682" s="2" t="s">
        <v>5358</v>
      </c>
      <c r="E8682" s="2" t="s">
        <v>57714</v>
      </c>
      <c r="F8682" s="2" t="s">
        <v>57715</v>
      </c>
      <c r="G8682" s="2" t="s">
        <v>1317</v>
      </c>
      <c r="H8682" s="2" t="s">
        <v>57716</v>
      </c>
      <c r="I8682" s="2" t="s">
        <v>57717</v>
      </c>
      <c r="J8682" s="3" t="s">
        <v>57718</v>
      </c>
      <c r="K8682" s="4">
        <v>44193</v>
      </c>
      <c r="L8682" s="3" t="s">
        <v>57079</v>
      </c>
    </row>
    <row r="8683" spans="1:12" x14ac:dyDescent="0.2">
      <c r="A8683" s="1">
        <v>8682</v>
      </c>
      <c r="B8683" s="2" t="s">
        <v>57719</v>
      </c>
      <c r="C8683" s="2" t="s">
        <v>2880</v>
      </c>
      <c r="D8683" s="2" t="s">
        <v>8944</v>
      </c>
      <c r="E8683" s="2" t="s">
        <v>57720</v>
      </c>
      <c r="F8683" s="2" t="s">
        <v>57721</v>
      </c>
      <c r="G8683" s="2" t="s">
        <v>550</v>
      </c>
      <c r="H8683" s="2">
        <v>3224725327</v>
      </c>
      <c r="I8683" s="2" t="s">
        <v>57722</v>
      </c>
      <c r="J8683" s="3" t="s">
        <v>57723</v>
      </c>
      <c r="K8683" s="4">
        <v>44378</v>
      </c>
      <c r="L8683" s="3" t="s">
        <v>18366</v>
      </c>
    </row>
    <row r="8684" spans="1:12" x14ac:dyDescent="0.2">
      <c r="A8684" s="1">
        <v>8683</v>
      </c>
      <c r="B8684" s="2" t="s">
        <v>57724</v>
      </c>
      <c r="C8684" s="2" t="s">
        <v>1218</v>
      </c>
      <c r="D8684" s="2" t="s">
        <v>1101</v>
      </c>
      <c r="E8684" s="2" t="s">
        <v>57725</v>
      </c>
      <c r="F8684" s="2" t="s">
        <v>57726</v>
      </c>
      <c r="G8684" s="2" t="s">
        <v>1765</v>
      </c>
      <c r="H8684" s="2">
        <f>1-658-487-7096</f>
        <v>-8240</v>
      </c>
      <c r="I8684" s="2" t="s">
        <v>57727</v>
      </c>
      <c r="J8684" s="3" t="s">
        <v>57728</v>
      </c>
      <c r="K8684" s="4">
        <v>44513</v>
      </c>
      <c r="L8684" s="3" t="s">
        <v>57729</v>
      </c>
    </row>
    <row r="8685" spans="1:12" x14ac:dyDescent="0.2">
      <c r="A8685" s="1">
        <v>8684</v>
      </c>
      <c r="B8685" s="2" t="s">
        <v>57730</v>
      </c>
      <c r="C8685" s="2" t="s">
        <v>6531</v>
      </c>
      <c r="D8685" s="2" t="s">
        <v>78</v>
      </c>
      <c r="E8685" s="2" t="s">
        <v>57731</v>
      </c>
      <c r="F8685" s="2" t="s">
        <v>57732</v>
      </c>
      <c r="G8685" s="2" t="s">
        <v>2653</v>
      </c>
      <c r="H8685" s="2" t="s">
        <v>57733</v>
      </c>
      <c r="I8685" s="2" t="s">
        <v>57734</v>
      </c>
      <c r="J8685" s="3" t="s">
        <v>57735</v>
      </c>
      <c r="K8685" s="4">
        <v>44150</v>
      </c>
      <c r="L8685" s="3" t="s">
        <v>35242</v>
      </c>
    </row>
    <row r="8686" spans="1:12" x14ac:dyDescent="0.2">
      <c r="A8686" s="1">
        <v>8685</v>
      </c>
      <c r="B8686" s="2" t="s">
        <v>57736</v>
      </c>
      <c r="C8686" s="2" t="s">
        <v>1962</v>
      </c>
      <c r="D8686" s="2" t="s">
        <v>2162</v>
      </c>
      <c r="E8686" s="2" t="s">
        <v>57737</v>
      </c>
      <c r="F8686" s="2" t="s">
        <v>57738</v>
      </c>
      <c r="G8686" s="2" t="s">
        <v>2680</v>
      </c>
      <c r="H8686" s="2">
        <v>4800699477</v>
      </c>
      <c r="I8686" s="2" t="s">
        <v>57739</v>
      </c>
      <c r="J8686" s="3" t="s">
        <v>57740</v>
      </c>
      <c r="K8686" s="4">
        <v>44337</v>
      </c>
      <c r="L8686" s="3" t="s">
        <v>57741</v>
      </c>
    </row>
    <row r="8687" spans="1:12" x14ac:dyDescent="0.2">
      <c r="A8687" s="1">
        <v>8686</v>
      </c>
      <c r="B8687" s="2" t="s">
        <v>57742</v>
      </c>
      <c r="C8687" s="2" t="s">
        <v>12690</v>
      </c>
      <c r="D8687" s="2" t="s">
        <v>4862</v>
      </c>
      <c r="E8687" s="2" t="s">
        <v>57743</v>
      </c>
      <c r="F8687" s="2" t="s">
        <v>57744</v>
      </c>
      <c r="G8687" s="2" t="s">
        <v>652</v>
      </c>
      <c r="H8687" s="2" t="s">
        <v>57745</v>
      </c>
      <c r="I8687" s="2" t="s">
        <v>57746</v>
      </c>
      <c r="J8687" s="3" t="s">
        <v>57747</v>
      </c>
      <c r="K8687" s="4">
        <v>44198</v>
      </c>
      <c r="L8687" s="3" t="s">
        <v>57748</v>
      </c>
    </row>
    <row r="8688" spans="1:12" x14ac:dyDescent="0.2">
      <c r="A8688" s="1">
        <v>8687</v>
      </c>
      <c r="B8688" s="2" t="s">
        <v>57749</v>
      </c>
      <c r="C8688" s="2" t="s">
        <v>453</v>
      </c>
      <c r="D8688" s="2" t="s">
        <v>3514</v>
      </c>
      <c r="E8688" s="2" t="s">
        <v>57750</v>
      </c>
      <c r="F8688" s="2" t="s">
        <v>57751</v>
      </c>
      <c r="G8688" s="2" t="s">
        <v>428</v>
      </c>
      <c r="H8688" s="2">
        <f>1-597-546-8804</f>
        <v>-9946</v>
      </c>
      <c r="I8688" s="2">
        <v>4876597307</v>
      </c>
      <c r="J8688" s="3" t="s">
        <v>57752</v>
      </c>
      <c r="K8688" s="4">
        <v>43962</v>
      </c>
      <c r="L8688" s="3" t="s">
        <v>57753</v>
      </c>
    </row>
    <row r="8689" spans="1:12" x14ac:dyDescent="0.2">
      <c r="A8689" s="1">
        <v>8688</v>
      </c>
      <c r="B8689" s="2" t="s">
        <v>57754</v>
      </c>
      <c r="C8689" s="2" t="s">
        <v>4838</v>
      </c>
      <c r="D8689" s="2" t="s">
        <v>1979</v>
      </c>
      <c r="E8689" s="2" t="s">
        <v>57755</v>
      </c>
      <c r="F8689" s="2" t="s">
        <v>57756</v>
      </c>
      <c r="G8689" s="2" t="s">
        <v>44</v>
      </c>
      <c r="H8689" s="2" t="s">
        <v>57757</v>
      </c>
      <c r="I8689" s="2" t="s">
        <v>57758</v>
      </c>
      <c r="J8689" s="3" t="s">
        <v>57759</v>
      </c>
      <c r="K8689" s="4">
        <v>44023</v>
      </c>
      <c r="L8689" s="3" t="s">
        <v>57760</v>
      </c>
    </row>
    <row r="8690" spans="1:12" x14ac:dyDescent="0.2">
      <c r="A8690" s="1">
        <v>8689</v>
      </c>
      <c r="B8690" s="2" t="s">
        <v>57761</v>
      </c>
      <c r="C8690" s="2" t="s">
        <v>746</v>
      </c>
      <c r="D8690" s="2" t="s">
        <v>8355</v>
      </c>
      <c r="E8690" s="2" t="s">
        <v>57762</v>
      </c>
      <c r="F8690" s="2" t="s">
        <v>57763</v>
      </c>
      <c r="G8690" s="2" t="s">
        <v>1765</v>
      </c>
      <c r="H8690" s="2" t="s">
        <v>57764</v>
      </c>
      <c r="I8690" s="2" t="s">
        <v>57765</v>
      </c>
      <c r="J8690" s="3" t="s">
        <v>57766</v>
      </c>
      <c r="K8690" s="4">
        <v>44374</v>
      </c>
      <c r="L8690" s="3" t="s">
        <v>57767</v>
      </c>
    </row>
    <row r="8691" spans="1:12" x14ac:dyDescent="0.2">
      <c r="A8691" s="1">
        <v>8690</v>
      </c>
      <c r="B8691" s="2" t="s">
        <v>57768</v>
      </c>
      <c r="C8691" s="2" t="s">
        <v>4173</v>
      </c>
      <c r="D8691" s="2" t="s">
        <v>366</v>
      </c>
      <c r="E8691" s="2" t="s">
        <v>40505</v>
      </c>
      <c r="F8691" s="2" t="s">
        <v>57769</v>
      </c>
      <c r="G8691" s="2" t="s">
        <v>2051</v>
      </c>
      <c r="H8691" s="2">
        <v>1549836779</v>
      </c>
      <c r="I8691" s="2" t="s">
        <v>57770</v>
      </c>
      <c r="J8691" s="3" t="s">
        <v>57771</v>
      </c>
      <c r="K8691" s="4">
        <v>44346</v>
      </c>
      <c r="L8691" s="3" t="s">
        <v>57772</v>
      </c>
    </row>
    <row r="8692" spans="1:12" x14ac:dyDescent="0.2">
      <c r="A8692" s="1">
        <v>8691</v>
      </c>
      <c r="B8692" s="2" t="s">
        <v>57773</v>
      </c>
      <c r="C8692" s="2" t="s">
        <v>1930</v>
      </c>
      <c r="D8692" s="2" t="s">
        <v>20827</v>
      </c>
      <c r="E8692" s="2" t="s">
        <v>57774</v>
      </c>
      <c r="F8692" s="2" t="s">
        <v>57775</v>
      </c>
      <c r="G8692" s="2" t="s">
        <v>2089</v>
      </c>
      <c r="H8692" s="2" t="s">
        <v>57776</v>
      </c>
      <c r="I8692" s="2" t="s">
        <v>57777</v>
      </c>
      <c r="J8692" s="3" t="s">
        <v>57778</v>
      </c>
      <c r="K8692" s="4">
        <v>44678</v>
      </c>
      <c r="L8692" s="3" t="s">
        <v>57779</v>
      </c>
    </row>
    <row r="8693" spans="1:12" x14ac:dyDescent="0.2">
      <c r="A8693" s="1">
        <v>8692</v>
      </c>
      <c r="B8693" s="2" t="s">
        <v>57780</v>
      </c>
      <c r="C8693" s="2" t="s">
        <v>8815</v>
      </c>
      <c r="D8693" s="2" t="s">
        <v>973</v>
      </c>
      <c r="E8693" s="2" t="s">
        <v>57781</v>
      </c>
      <c r="F8693" s="2" t="s">
        <v>10537</v>
      </c>
      <c r="G8693" s="2" t="s">
        <v>750</v>
      </c>
      <c r="H8693" s="2" t="s">
        <v>57782</v>
      </c>
      <c r="I8693" s="2" t="s">
        <v>57783</v>
      </c>
      <c r="J8693" s="3" t="s">
        <v>57784</v>
      </c>
      <c r="K8693" s="4">
        <v>44520</v>
      </c>
      <c r="L8693" s="3" t="s">
        <v>57785</v>
      </c>
    </row>
    <row r="8694" spans="1:12" x14ac:dyDescent="0.2">
      <c r="A8694" s="1">
        <v>8693</v>
      </c>
      <c r="B8694" s="2" t="s">
        <v>57786</v>
      </c>
      <c r="C8694" s="2" t="s">
        <v>766</v>
      </c>
      <c r="D8694" s="2" t="s">
        <v>3385</v>
      </c>
      <c r="E8694" s="2" t="s">
        <v>57787</v>
      </c>
      <c r="F8694" s="2" t="s">
        <v>57788</v>
      </c>
      <c r="G8694" s="2" t="s">
        <v>1925</v>
      </c>
      <c r="H8694" s="2" t="s">
        <v>57789</v>
      </c>
      <c r="I8694" s="2" t="s">
        <v>57790</v>
      </c>
      <c r="J8694" s="3" t="s">
        <v>57791</v>
      </c>
      <c r="K8694" s="4">
        <v>44070</v>
      </c>
      <c r="L8694" s="3" t="s">
        <v>30808</v>
      </c>
    </row>
    <row r="8695" spans="1:12" x14ac:dyDescent="0.2">
      <c r="A8695" s="1">
        <v>8694</v>
      </c>
      <c r="B8695" s="2" t="s">
        <v>57792</v>
      </c>
      <c r="C8695" s="2" t="s">
        <v>1261</v>
      </c>
      <c r="D8695" s="2" t="s">
        <v>11908</v>
      </c>
      <c r="E8695" s="2" t="s">
        <v>57793</v>
      </c>
      <c r="F8695" s="2" t="s">
        <v>57794</v>
      </c>
      <c r="G8695" s="2" t="s">
        <v>1524</v>
      </c>
      <c r="H8695" s="2" t="s">
        <v>57795</v>
      </c>
      <c r="I8695" s="2" t="s">
        <v>57796</v>
      </c>
      <c r="J8695" s="3" t="s">
        <v>57797</v>
      </c>
      <c r="K8695" s="4">
        <v>43912</v>
      </c>
      <c r="L8695" s="3" t="s">
        <v>57798</v>
      </c>
    </row>
    <row r="8696" spans="1:12" x14ac:dyDescent="0.2">
      <c r="A8696" s="1">
        <v>8695</v>
      </c>
      <c r="B8696" s="2" t="s">
        <v>57799</v>
      </c>
      <c r="C8696" s="2" t="s">
        <v>2814</v>
      </c>
      <c r="D8696" s="2" t="s">
        <v>5892</v>
      </c>
      <c r="E8696" s="2" t="s">
        <v>33926</v>
      </c>
      <c r="F8696" s="2" t="s">
        <v>57800</v>
      </c>
      <c r="G8696" s="2" t="s">
        <v>1479</v>
      </c>
      <c r="H8696" s="2">
        <f>1-20-75-1118</f>
        <v>-1212</v>
      </c>
      <c r="I8696" s="2" t="s">
        <v>57801</v>
      </c>
      <c r="J8696" s="3" t="s">
        <v>57802</v>
      </c>
      <c r="K8696" s="4">
        <v>43835</v>
      </c>
      <c r="L8696" s="3" t="s">
        <v>57803</v>
      </c>
    </row>
    <row r="8697" spans="1:12" x14ac:dyDescent="0.2">
      <c r="A8697" s="1">
        <v>8696</v>
      </c>
      <c r="B8697" s="2" t="s">
        <v>57804</v>
      </c>
      <c r="C8697" s="2" t="s">
        <v>737</v>
      </c>
      <c r="D8697" s="2" t="s">
        <v>5669</v>
      </c>
      <c r="E8697" s="2" t="s">
        <v>57805</v>
      </c>
      <c r="F8697" s="2" t="s">
        <v>10017</v>
      </c>
      <c r="G8697" s="2" t="s">
        <v>1973</v>
      </c>
      <c r="H8697" s="2" t="s">
        <v>57806</v>
      </c>
      <c r="I8697" s="2" t="s">
        <v>57807</v>
      </c>
      <c r="J8697" s="3" t="s">
        <v>57808</v>
      </c>
      <c r="K8697" s="4">
        <v>44327</v>
      </c>
      <c r="L8697" s="3" t="s">
        <v>57809</v>
      </c>
    </row>
    <row r="8698" spans="1:12" x14ac:dyDescent="0.2">
      <c r="A8698" s="1">
        <v>8697</v>
      </c>
      <c r="B8698" s="2" t="s">
        <v>57810</v>
      </c>
      <c r="C8698" s="2" t="s">
        <v>4686</v>
      </c>
      <c r="D8698" s="2" t="s">
        <v>337</v>
      </c>
      <c r="E8698" s="2" t="s">
        <v>57811</v>
      </c>
      <c r="F8698" s="2" t="s">
        <v>57812</v>
      </c>
      <c r="G8698" s="2" t="s">
        <v>1292</v>
      </c>
      <c r="H8698" s="2">
        <v>2659846705</v>
      </c>
      <c r="I8698" s="2" t="s">
        <v>57813</v>
      </c>
      <c r="J8698" s="3" t="s">
        <v>57814</v>
      </c>
      <c r="K8698" s="4">
        <v>44000</v>
      </c>
      <c r="L8698" s="3" t="s">
        <v>57815</v>
      </c>
    </row>
    <row r="8699" spans="1:12" x14ac:dyDescent="0.2">
      <c r="A8699" s="1">
        <v>8698</v>
      </c>
      <c r="B8699" s="2" t="s">
        <v>57816</v>
      </c>
      <c r="C8699" s="2" t="s">
        <v>1360</v>
      </c>
      <c r="D8699" s="2" t="s">
        <v>13923</v>
      </c>
      <c r="E8699" s="2" t="s">
        <v>57817</v>
      </c>
      <c r="F8699" s="2" t="s">
        <v>3311</v>
      </c>
      <c r="G8699" s="2" t="s">
        <v>350</v>
      </c>
      <c r="H8699" s="2" t="s">
        <v>57818</v>
      </c>
      <c r="I8699" s="2" t="s">
        <v>57819</v>
      </c>
      <c r="J8699" s="3" t="s">
        <v>57820</v>
      </c>
      <c r="K8699" s="4">
        <v>44225</v>
      </c>
      <c r="L8699" s="3" t="s">
        <v>57821</v>
      </c>
    </row>
    <row r="8700" spans="1:12" x14ac:dyDescent="0.2">
      <c r="A8700" s="1">
        <v>8699</v>
      </c>
      <c r="B8700" s="2" t="s">
        <v>57822</v>
      </c>
      <c r="C8700" s="2" t="s">
        <v>14603</v>
      </c>
      <c r="D8700" s="2" t="s">
        <v>12313</v>
      </c>
      <c r="E8700" s="2" t="s">
        <v>57823</v>
      </c>
      <c r="F8700" s="2" t="s">
        <v>57824</v>
      </c>
      <c r="G8700" s="2" t="s">
        <v>1148</v>
      </c>
      <c r="H8700" s="2" t="s">
        <v>57825</v>
      </c>
      <c r="I8700" s="2" t="s">
        <v>57826</v>
      </c>
      <c r="J8700" s="3" t="s">
        <v>57827</v>
      </c>
      <c r="K8700" s="4">
        <v>43842</v>
      </c>
      <c r="L8700" s="3" t="s">
        <v>57828</v>
      </c>
    </row>
    <row r="8701" spans="1:12" x14ac:dyDescent="0.2">
      <c r="A8701" s="1">
        <v>8700</v>
      </c>
      <c r="B8701" s="2" t="s">
        <v>57829</v>
      </c>
      <c r="C8701" s="2" t="s">
        <v>5446</v>
      </c>
      <c r="D8701" s="2" t="s">
        <v>5349</v>
      </c>
      <c r="E8701" s="2" t="s">
        <v>57830</v>
      </c>
      <c r="F8701" s="2" t="s">
        <v>57831</v>
      </c>
      <c r="G8701" s="2" t="s">
        <v>2089</v>
      </c>
      <c r="H8701" s="2" t="s">
        <v>57832</v>
      </c>
      <c r="I8701" s="2" t="s">
        <v>57833</v>
      </c>
      <c r="J8701" s="3" t="s">
        <v>57834</v>
      </c>
      <c r="K8701" s="4">
        <v>44132</v>
      </c>
      <c r="L8701" s="3" t="s">
        <v>57835</v>
      </c>
    </row>
    <row r="8702" spans="1:12" x14ac:dyDescent="0.2">
      <c r="A8702" s="1">
        <v>8701</v>
      </c>
      <c r="B8702" s="2" t="s">
        <v>57836</v>
      </c>
      <c r="C8702" s="2" t="s">
        <v>5415</v>
      </c>
      <c r="D8702" s="2" t="s">
        <v>1699</v>
      </c>
      <c r="E8702" s="2" t="s">
        <v>46544</v>
      </c>
      <c r="F8702" s="2" t="s">
        <v>57837</v>
      </c>
      <c r="G8702" s="2" t="s">
        <v>4335</v>
      </c>
      <c r="H8702" s="2" t="s">
        <v>57838</v>
      </c>
      <c r="I8702" s="2" t="s">
        <v>57839</v>
      </c>
      <c r="J8702" s="3" t="s">
        <v>57840</v>
      </c>
      <c r="K8702" s="4">
        <v>43999</v>
      </c>
      <c r="L8702" s="3" t="s">
        <v>1563</v>
      </c>
    </row>
    <row r="8703" spans="1:12" x14ac:dyDescent="0.2">
      <c r="A8703" s="1">
        <v>8702</v>
      </c>
      <c r="B8703" s="2" t="s">
        <v>57841</v>
      </c>
      <c r="C8703" s="2" t="s">
        <v>7601</v>
      </c>
      <c r="D8703" s="2" t="s">
        <v>11887</v>
      </c>
      <c r="E8703" s="2" t="s">
        <v>42740</v>
      </c>
      <c r="F8703" s="2" t="s">
        <v>57842</v>
      </c>
      <c r="G8703" s="2" t="s">
        <v>599</v>
      </c>
      <c r="H8703" s="2">
        <v>3811227556</v>
      </c>
      <c r="I8703" s="2">
        <v>7408259705</v>
      </c>
      <c r="J8703" s="3" t="s">
        <v>57843</v>
      </c>
      <c r="K8703" s="4">
        <v>44191</v>
      </c>
      <c r="L8703" s="3" t="s">
        <v>57844</v>
      </c>
    </row>
    <row r="8704" spans="1:12" x14ac:dyDescent="0.2">
      <c r="A8704" s="1">
        <v>8703</v>
      </c>
      <c r="B8704" s="2" t="s">
        <v>57845</v>
      </c>
      <c r="C8704" s="2" t="s">
        <v>917</v>
      </c>
      <c r="D8704" s="2" t="s">
        <v>10160</v>
      </c>
      <c r="E8704" s="2" t="s">
        <v>57846</v>
      </c>
      <c r="F8704" s="2" t="s">
        <v>57847</v>
      </c>
      <c r="G8704" s="2" t="s">
        <v>181</v>
      </c>
      <c r="H8704" s="2" t="s">
        <v>57848</v>
      </c>
      <c r="I8704" s="2">
        <v>2937742162</v>
      </c>
      <c r="J8704" s="3" t="s">
        <v>57849</v>
      </c>
      <c r="K8704" s="4">
        <v>43993</v>
      </c>
      <c r="L8704" s="3" t="s">
        <v>40872</v>
      </c>
    </row>
    <row r="8705" spans="1:12" x14ac:dyDescent="0.2">
      <c r="A8705" s="1">
        <v>8704</v>
      </c>
      <c r="B8705" s="2" t="s">
        <v>57850</v>
      </c>
      <c r="C8705" s="2" t="s">
        <v>2147</v>
      </c>
      <c r="D8705" s="2" t="s">
        <v>5267</v>
      </c>
      <c r="E8705" s="2" t="s">
        <v>57851</v>
      </c>
      <c r="F8705" s="2" t="s">
        <v>56382</v>
      </c>
      <c r="G8705" s="2" t="s">
        <v>1765</v>
      </c>
      <c r="H8705" s="2" t="s">
        <v>57852</v>
      </c>
      <c r="I8705" s="2" t="s">
        <v>57853</v>
      </c>
      <c r="J8705" s="3" t="s">
        <v>57854</v>
      </c>
      <c r="K8705" s="4">
        <v>44567</v>
      </c>
      <c r="L8705" s="3" t="s">
        <v>57855</v>
      </c>
    </row>
    <row r="8706" spans="1:12" x14ac:dyDescent="0.2">
      <c r="A8706" s="1">
        <v>8705</v>
      </c>
      <c r="B8706" s="2" t="s">
        <v>57856</v>
      </c>
      <c r="C8706" s="2" t="s">
        <v>2162</v>
      </c>
      <c r="D8706" s="2" t="s">
        <v>1323</v>
      </c>
      <c r="E8706" s="2" t="s">
        <v>57857</v>
      </c>
      <c r="F8706" s="2" t="s">
        <v>23902</v>
      </c>
      <c r="G8706" s="2" t="s">
        <v>1317</v>
      </c>
      <c r="H8706" s="2">
        <v>2877514403</v>
      </c>
      <c r="I8706" s="2" t="s">
        <v>57858</v>
      </c>
      <c r="J8706" s="3" t="s">
        <v>57859</v>
      </c>
      <c r="K8706" s="4">
        <v>44326</v>
      </c>
      <c r="L8706" s="3" t="s">
        <v>57860</v>
      </c>
    </row>
    <row r="8707" spans="1:12" x14ac:dyDescent="0.2">
      <c r="A8707" s="1">
        <v>8706</v>
      </c>
      <c r="B8707" s="2" t="s">
        <v>57861</v>
      </c>
      <c r="C8707" s="2" t="s">
        <v>7645</v>
      </c>
      <c r="D8707" s="2" t="s">
        <v>393</v>
      </c>
      <c r="E8707" s="2" t="s">
        <v>57862</v>
      </c>
      <c r="F8707" s="2" t="s">
        <v>57863</v>
      </c>
      <c r="G8707" s="2" t="s">
        <v>4149</v>
      </c>
      <c r="H8707" s="2">
        <v>5044809426</v>
      </c>
      <c r="I8707" s="2" t="s">
        <v>57864</v>
      </c>
      <c r="J8707" s="3" t="s">
        <v>57865</v>
      </c>
      <c r="K8707" s="4">
        <v>44629</v>
      </c>
      <c r="L8707" s="3" t="s">
        <v>31134</v>
      </c>
    </row>
    <row r="8708" spans="1:12" x14ac:dyDescent="0.2">
      <c r="A8708" s="1">
        <v>8707</v>
      </c>
      <c r="B8708" s="2" t="s">
        <v>57866</v>
      </c>
      <c r="C8708" s="2" t="s">
        <v>920</v>
      </c>
      <c r="D8708" s="2" t="s">
        <v>18858</v>
      </c>
      <c r="E8708" s="2" t="s">
        <v>21274</v>
      </c>
      <c r="F8708" s="2" t="s">
        <v>57867</v>
      </c>
      <c r="G8708" s="2" t="s">
        <v>2884</v>
      </c>
      <c r="H8708" s="2" t="s">
        <v>57868</v>
      </c>
      <c r="I8708" s="2">
        <f>1-655-702-1910</f>
        <v>-3266</v>
      </c>
      <c r="J8708" s="3" t="s">
        <v>57869</v>
      </c>
      <c r="K8708" s="4">
        <v>44499</v>
      </c>
      <c r="L8708" s="3" t="s">
        <v>48197</v>
      </c>
    </row>
    <row r="8709" spans="1:12" x14ac:dyDescent="0.2">
      <c r="A8709" s="1">
        <v>8708</v>
      </c>
      <c r="B8709" s="2" t="s">
        <v>57870</v>
      </c>
      <c r="C8709" s="2" t="s">
        <v>6031</v>
      </c>
      <c r="D8709" s="2" t="s">
        <v>595</v>
      </c>
      <c r="E8709" s="2" t="s">
        <v>57871</v>
      </c>
      <c r="F8709" s="2" t="s">
        <v>57872</v>
      </c>
      <c r="G8709" s="2" t="s">
        <v>550</v>
      </c>
      <c r="H8709" s="2" t="s">
        <v>57873</v>
      </c>
      <c r="I8709" s="2" t="s">
        <v>57874</v>
      </c>
      <c r="J8709" s="3" t="s">
        <v>57875</v>
      </c>
      <c r="K8709" s="4">
        <v>44455</v>
      </c>
      <c r="L8709" s="3" t="s">
        <v>57876</v>
      </c>
    </row>
    <row r="8710" spans="1:12" x14ac:dyDescent="0.2">
      <c r="A8710" s="1">
        <v>8709</v>
      </c>
      <c r="B8710" s="2" t="s">
        <v>57877</v>
      </c>
      <c r="C8710" s="2" t="s">
        <v>1209</v>
      </c>
      <c r="D8710" s="2" t="s">
        <v>6540</v>
      </c>
      <c r="E8710" s="2" t="s">
        <v>57878</v>
      </c>
      <c r="F8710" s="2" t="s">
        <v>5857</v>
      </c>
      <c r="G8710" s="2" t="s">
        <v>2728</v>
      </c>
      <c r="H8710" s="2" t="s">
        <v>57879</v>
      </c>
      <c r="I8710" s="2" t="s">
        <v>57880</v>
      </c>
      <c r="J8710" s="3" t="s">
        <v>57881</v>
      </c>
      <c r="K8710" s="4">
        <v>44357</v>
      </c>
      <c r="L8710" s="3" t="s">
        <v>38113</v>
      </c>
    </row>
    <row r="8711" spans="1:12" x14ac:dyDescent="0.2">
      <c r="A8711" s="1">
        <v>8710</v>
      </c>
      <c r="B8711" s="2" t="s">
        <v>57882</v>
      </c>
      <c r="C8711" s="2" t="s">
        <v>78</v>
      </c>
      <c r="D8711" s="2" t="s">
        <v>10293</v>
      </c>
      <c r="E8711" s="2" t="s">
        <v>57883</v>
      </c>
      <c r="F8711" s="2" t="s">
        <v>57884</v>
      </c>
      <c r="G8711" s="2" t="s">
        <v>3055</v>
      </c>
      <c r="H8711" s="2" t="s">
        <v>57885</v>
      </c>
      <c r="I8711" s="2" t="s">
        <v>57886</v>
      </c>
      <c r="J8711" s="3" t="s">
        <v>57887</v>
      </c>
      <c r="K8711" s="4">
        <v>44555</v>
      </c>
      <c r="L8711" s="3" t="s">
        <v>57888</v>
      </c>
    </row>
    <row r="8712" spans="1:12" x14ac:dyDescent="0.2">
      <c r="A8712" s="1">
        <v>8711</v>
      </c>
      <c r="B8712" s="2" t="s">
        <v>57889</v>
      </c>
      <c r="C8712" s="2" t="s">
        <v>4406</v>
      </c>
      <c r="D8712" s="2" t="s">
        <v>10578</v>
      </c>
      <c r="E8712" s="2" t="s">
        <v>57890</v>
      </c>
      <c r="F8712" s="2" t="s">
        <v>57891</v>
      </c>
      <c r="G8712" s="2" t="s">
        <v>3679</v>
      </c>
      <c r="H8712" s="2" t="s">
        <v>57892</v>
      </c>
      <c r="I8712" s="2" t="s">
        <v>57893</v>
      </c>
      <c r="J8712" s="3" t="s">
        <v>57894</v>
      </c>
      <c r="K8712" s="4">
        <v>44165</v>
      </c>
      <c r="L8712" s="3" t="s">
        <v>57895</v>
      </c>
    </row>
    <row r="8713" spans="1:12" x14ac:dyDescent="0.2">
      <c r="A8713" s="1">
        <v>8712</v>
      </c>
      <c r="B8713" s="2" t="s">
        <v>57896</v>
      </c>
      <c r="C8713" s="2" t="s">
        <v>7661</v>
      </c>
      <c r="D8713" s="2" t="s">
        <v>22521</v>
      </c>
      <c r="E8713" s="2" t="s">
        <v>57897</v>
      </c>
      <c r="F8713" s="2" t="s">
        <v>34199</v>
      </c>
      <c r="G8713" s="2" t="s">
        <v>17591</v>
      </c>
      <c r="H8713" s="2" t="s">
        <v>57898</v>
      </c>
      <c r="I8713" s="2" t="s">
        <v>57899</v>
      </c>
      <c r="J8713" s="3" t="s">
        <v>57900</v>
      </c>
      <c r="K8713" s="4">
        <v>44427</v>
      </c>
      <c r="L8713" s="3" t="s">
        <v>57901</v>
      </c>
    </row>
    <row r="8714" spans="1:12" x14ac:dyDescent="0.2">
      <c r="A8714" s="1">
        <v>8713</v>
      </c>
      <c r="B8714" s="2" t="s">
        <v>57902</v>
      </c>
      <c r="C8714" s="2" t="s">
        <v>3220</v>
      </c>
      <c r="D8714" s="2" t="s">
        <v>1541</v>
      </c>
      <c r="E8714" s="2" t="s">
        <v>17857</v>
      </c>
      <c r="F8714" s="2" t="s">
        <v>57903</v>
      </c>
      <c r="G8714" s="2" t="s">
        <v>1801</v>
      </c>
      <c r="H8714" s="2" t="s">
        <v>57904</v>
      </c>
      <c r="I8714" s="2" t="s">
        <v>57905</v>
      </c>
      <c r="J8714" s="3" t="s">
        <v>57906</v>
      </c>
      <c r="K8714" s="4">
        <v>44104</v>
      </c>
      <c r="L8714" s="3" t="s">
        <v>57907</v>
      </c>
    </row>
    <row r="8715" spans="1:12" x14ac:dyDescent="0.2">
      <c r="A8715" s="1">
        <v>8714</v>
      </c>
      <c r="B8715" s="2" t="s">
        <v>57908</v>
      </c>
      <c r="C8715" s="2" t="s">
        <v>3113</v>
      </c>
      <c r="D8715" s="2" t="s">
        <v>9434</v>
      </c>
      <c r="E8715" s="2" t="s">
        <v>57909</v>
      </c>
      <c r="F8715" s="2" t="s">
        <v>57910</v>
      </c>
      <c r="G8715" s="2" t="s">
        <v>200</v>
      </c>
      <c r="H8715" s="2" t="s">
        <v>57911</v>
      </c>
      <c r="I8715" s="2" t="s">
        <v>57912</v>
      </c>
      <c r="J8715" s="3" t="s">
        <v>57913</v>
      </c>
      <c r="K8715" s="4">
        <v>43905</v>
      </c>
      <c r="L8715" s="3" t="s">
        <v>57914</v>
      </c>
    </row>
    <row r="8716" spans="1:12" x14ac:dyDescent="0.2">
      <c r="A8716" s="1">
        <v>8715</v>
      </c>
      <c r="B8716" s="2" t="s">
        <v>57915</v>
      </c>
      <c r="C8716" s="2" t="s">
        <v>692</v>
      </c>
      <c r="D8716" s="2" t="s">
        <v>9981</v>
      </c>
      <c r="E8716" s="2" t="s">
        <v>54692</v>
      </c>
      <c r="F8716" s="2" t="s">
        <v>57916</v>
      </c>
      <c r="G8716" s="2" t="s">
        <v>301</v>
      </c>
      <c r="H8716" s="2" t="s">
        <v>57917</v>
      </c>
      <c r="I8716" s="2" t="s">
        <v>57918</v>
      </c>
      <c r="J8716" s="3" t="s">
        <v>57919</v>
      </c>
      <c r="K8716" s="4">
        <v>44067</v>
      </c>
      <c r="L8716" s="3" t="s">
        <v>57920</v>
      </c>
    </row>
    <row r="8717" spans="1:12" x14ac:dyDescent="0.2">
      <c r="A8717" s="1">
        <v>8716</v>
      </c>
      <c r="B8717" s="2" t="s">
        <v>57921</v>
      </c>
      <c r="C8717" s="2" t="s">
        <v>3220</v>
      </c>
      <c r="D8717" s="2" t="s">
        <v>11506</v>
      </c>
      <c r="E8717" s="2" t="s">
        <v>57922</v>
      </c>
      <c r="F8717" s="2" t="s">
        <v>57923</v>
      </c>
      <c r="G8717" s="2" t="s">
        <v>237</v>
      </c>
      <c r="H8717" s="2" t="s">
        <v>57924</v>
      </c>
      <c r="I8717" s="2" t="s">
        <v>57925</v>
      </c>
      <c r="J8717" s="3" t="s">
        <v>57926</v>
      </c>
      <c r="K8717" s="4">
        <v>43862</v>
      </c>
      <c r="L8717" s="3" t="s">
        <v>57927</v>
      </c>
    </row>
    <row r="8718" spans="1:12" x14ac:dyDescent="0.2">
      <c r="A8718" s="1">
        <v>8717</v>
      </c>
      <c r="B8718" s="2" t="s">
        <v>57928</v>
      </c>
      <c r="C8718" s="2" t="s">
        <v>6355</v>
      </c>
      <c r="D8718" s="2" t="s">
        <v>1521</v>
      </c>
      <c r="E8718" s="2" t="s">
        <v>10558</v>
      </c>
      <c r="F8718" s="2" t="s">
        <v>57929</v>
      </c>
      <c r="G8718" s="2" t="s">
        <v>1050</v>
      </c>
      <c r="H8718" s="2" t="s">
        <v>57930</v>
      </c>
      <c r="I8718" s="2" t="s">
        <v>57931</v>
      </c>
      <c r="J8718" s="3" t="s">
        <v>57932</v>
      </c>
      <c r="K8718" s="4">
        <v>43843</v>
      </c>
      <c r="L8718" s="3" t="s">
        <v>54057</v>
      </c>
    </row>
    <row r="8719" spans="1:12" x14ac:dyDescent="0.2">
      <c r="A8719" s="1">
        <v>8718</v>
      </c>
      <c r="B8719" s="2" t="s">
        <v>57933</v>
      </c>
      <c r="C8719" s="2" t="s">
        <v>4638</v>
      </c>
      <c r="D8719" s="2" t="s">
        <v>16163</v>
      </c>
      <c r="E8719" s="2" t="s">
        <v>57934</v>
      </c>
      <c r="F8719" s="2" t="s">
        <v>57935</v>
      </c>
      <c r="G8719" s="2" t="s">
        <v>1282</v>
      </c>
      <c r="H8719" s="2" t="s">
        <v>57936</v>
      </c>
      <c r="I8719" s="2" t="s">
        <v>57937</v>
      </c>
      <c r="J8719" s="3" t="s">
        <v>57938</v>
      </c>
      <c r="K8719" s="4">
        <v>44347</v>
      </c>
      <c r="L8719" s="3" t="s">
        <v>57939</v>
      </c>
    </row>
    <row r="8720" spans="1:12" x14ac:dyDescent="0.2">
      <c r="A8720" s="1">
        <v>8719</v>
      </c>
      <c r="B8720" s="2" t="s">
        <v>57940</v>
      </c>
      <c r="C8720" s="2" t="s">
        <v>4163</v>
      </c>
      <c r="D8720" s="2" t="s">
        <v>14041</v>
      </c>
      <c r="E8720" s="2" t="s">
        <v>57941</v>
      </c>
      <c r="F8720" s="2" t="s">
        <v>57942</v>
      </c>
      <c r="G8720" s="2" t="s">
        <v>626</v>
      </c>
      <c r="H8720" s="2" t="s">
        <v>57943</v>
      </c>
      <c r="I8720" s="2" t="s">
        <v>57944</v>
      </c>
      <c r="J8720" s="3" t="s">
        <v>57945</v>
      </c>
      <c r="K8720" s="4">
        <v>44008</v>
      </c>
      <c r="L8720" s="3" t="s">
        <v>57946</v>
      </c>
    </row>
    <row r="8721" spans="1:12" x14ac:dyDescent="0.2">
      <c r="A8721" s="1">
        <v>8720</v>
      </c>
      <c r="B8721" s="2" t="s">
        <v>57947</v>
      </c>
      <c r="C8721" s="2" t="s">
        <v>6395</v>
      </c>
      <c r="D8721" s="2" t="s">
        <v>596</v>
      </c>
      <c r="E8721" s="2" t="s">
        <v>57948</v>
      </c>
      <c r="F8721" s="2" t="s">
        <v>57949</v>
      </c>
      <c r="G8721" s="2" t="s">
        <v>2945</v>
      </c>
      <c r="H8721" s="2" t="s">
        <v>57950</v>
      </c>
      <c r="I8721" s="2">
        <v>2421094775</v>
      </c>
      <c r="J8721" s="3" t="s">
        <v>57951</v>
      </c>
      <c r="K8721" s="4">
        <v>44157</v>
      </c>
      <c r="L8721" s="3" t="s">
        <v>57952</v>
      </c>
    </row>
    <row r="8722" spans="1:12" x14ac:dyDescent="0.2">
      <c r="A8722" s="1">
        <v>8721</v>
      </c>
      <c r="B8722" s="2" t="s">
        <v>57953</v>
      </c>
      <c r="C8722" s="2" t="s">
        <v>7512</v>
      </c>
      <c r="D8722" s="2" t="s">
        <v>14377</v>
      </c>
      <c r="E8722" s="2" t="s">
        <v>57954</v>
      </c>
      <c r="F8722" s="2" t="s">
        <v>48806</v>
      </c>
      <c r="G8722" s="2" t="s">
        <v>3623</v>
      </c>
      <c r="H8722" s="2" t="s">
        <v>57955</v>
      </c>
      <c r="I8722" s="2" t="s">
        <v>57956</v>
      </c>
      <c r="J8722" s="3" t="s">
        <v>57957</v>
      </c>
      <c r="K8722" s="4">
        <v>44377</v>
      </c>
      <c r="L8722" s="3" t="s">
        <v>57958</v>
      </c>
    </row>
    <row r="8723" spans="1:12" x14ac:dyDescent="0.2">
      <c r="A8723" s="1">
        <v>8722</v>
      </c>
      <c r="B8723" s="2" t="s">
        <v>57959</v>
      </c>
      <c r="C8723" s="2" t="s">
        <v>15577</v>
      </c>
      <c r="D8723" s="2" t="s">
        <v>7736</v>
      </c>
      <c r="E8723" s="2" t="s">
        <v>57960</v>
      </c>
      <c r="F8723" s="2" t="s">
        <v>57961</v>
      </c>
      <c r="G8723" s="2" t="s">
        <v>705</v>
      </c>
      <c r="H8723" s="2" t="s">
        <v>57962</v>
      </c>
      <c r="I8723" s="2">
        <f>1-75-8-3982</f>
        <v>-4064</v>
      </c>
      <c r="J8723" s="3" t="s">
        <v>57963</v>
      </c>
      <c r="K8723" s="4">
        <v>44690</v>
      </c>
      <c r="L8723" s="3" t="s">
        <v>57964</v>
      </c>
    </row>
    <row r="8724" spans="1:12" x14ac:dyDescent="0.2">
      <c r="A8724" s="1">
        <v>8723</v>
      </c>
      <c r="B8724" s="2" t="s">
        <v>57965</v>
      </c>
      <c r="C8724" s="2" t="s">
        <v>7512</v>
      </c>
      <c r="D8724" s="2" t="s">
        <v>3197</v>
      </c>
      <c r="E8724" s="2" t="s">
        <v>57966</v>
      </c>
      <c r="F8724" s="2" t="s">
        <v>57967</v>
      </c>
      <c r="G8724" s="2" t="s">
        <v>7163</v>
      </c>
      <c r="H8724" s="2" t="s">
        <v>57968</v>
      </c>
      <c r="I8724" s="2" t="s">
        <v>57969</v>
      </c>
      <c r="J8724" s="3" t="s">
        <v>57970</v>
      </c>
      <c r="K8724" s="4">
        <v>43831</v>
      </c>
      <c r="L8724" s="3" t="s">
        <v>57971</v>
      </c>
    </row>
    <row r="8725" spans="1:12" x14ac:dyDescent="0.2">
      <c r="A8725" s="1">
        <v>8724</v>
      </c>
      <c r="B8725" s="2" t="s">
        <v>57972</v>
      </c>
      <c r="C8725" s="2" t="s">
        <v>4241</v>
      </c>
      <c r="D8725" s="2" t="s">
        <v>5144</v>
      </c>
      <c r="E8725" s="2" t="s">
        <v>57973</v>
      </c>
      <c r="F8725" s="2" t="s">
        <v>57974</v>
      </c>
      <c r="G8725" s="2" t="s">
        <v>181</v>
      </c>
      <c r="H8725" s="2" t="s">
        <v>57975</v>
      </c>
      <c r="I8725" s="2" t="s">
        <v>57976</v>
      </c>
      <c r="J8725" s="3" t="s">
        <v>57977</v>
      </c>
      <c r="K8725" s="4">
        <v>44103</v>
      </c>
      <c r="L8725" s="3" t="s">
        <v>11053</v>
      </c>
    </row>
    <row r="8726" spans="1:12" x14ac:dyDescent="0.2">
      <c r="A8726" s="1">
        <v>8725</v>
      </c>
      <c r="B8726" s="2" t="s">
        <v>57978</v>
      </c>
      <c r="C8726" s="2" t="s">
        <v>5324</v>
      </c>
      <c r="D8726" s="2" t="s">
        <v>3981</v>
      </c>
      <c r="E8726" s="2" t="s">
        <v>57979</v>
      </c>
      <c r="F8726" s="2" t="s">
        <v>57980</v>
      </c>
      <c r="G8726" s="2" t="s">
        <v>200</v>
      </c>
      <c r="H8726" s="2">
        <v>6608642817</v>
      </c>
      <c r="I8726" s="2" t="s">
        <v>57981</v>
      </c>
      <c r="J8726" s="3" t="s">
        <v>57982</v>
      </c>
      <c r="K8726" s="4">
        <v>44536</v>
      </c>
      <c r="L8726" s="3" t="s">
        <v>57983</v>
      </c>
    </row>
    <row r="8727" spans="1:12" x14ac:dyDescent="0.2">
      <c r="A8727" s="1">
        <v>8726</v>
      </c>
      <c r="B8727" s="2" t="s">
        <v>57984</v>
      </c>
      <c r="C8727" s="2" t="s">
        <v>1261</v>
      </c>
      <c r="D8727" s="2" t="s">
        <v>879</v>
      </c>
      <c r="E8727" s="2" t="s">
        <v>57985</v>
      </c>
      <c r="F8727" s="2" t="s">
        <v>57986</v>
      </c>
      <c r="G8727" s="2" t="s">
        <v>714</v>
      </c>
      <c r="H8727" s="2" t="s">
        <v>57987</v>
      </c>
      <c r="I8727" s="2" t="s">
        <v>57988</v>
      </c>
      <c r="J8727" s="3" t="s">
        <v>57989</v>
      </c>
      <c r="K8727" s="4">
        <v>43889</v>
      </c>
      <c r="L8727" s="3" t="s">
        <v>57990</v>
      </c>
    </row>
    <row r="8728" spans="1:12" x14ac:dyDescent="0.2">
      <c r="A8728" s="1">
        <v>8727</v>
      </c>
      <c r="B8728" s="2" t="s">
        <v>57991</v>
      </c>
      <c r="C8728" s="2" t="s">
        <v>1652</v>
      </c>
      <c r="D8728" s="2" t="s">
        <v>10044</v>
      </c>
      <c r="E8728" s="2" t="s">
        <v>57992</v>
      </c>
      <c r="F8728" s="2" t="s">
        <v>57993</v>
      </c>
      <c r="G8728" s="2" t="s">
        <v>723</v>
      </c>
      <c r="H8728" s="2">
        <v>6663103915</v>
      </c>
      <c r="I8728" s="2" t="s">
        <v>57994</v>
      </c>
      <c r="J8728" s="3" t="s">
        <v>57995</v>
      </c>
      <c r="K8728" s="4">
        <v>44014</v>
      </c>
      <c r="L8728" s="3" t="s">
        <v>57996</v>
      </c>
    </row>
    <row r="8729" spans="1:12" x14ac:dyDescent="0.2">
      <c r="A8729" s="1">
        <v>8728</v>
      </c>
      <c r="B8729" s="2" t="s">
        <v>57997</v>
      </c>
      <c r="C8729" s="2" t="s">
        <v>802</v>
      </c>
      <c r="D8729" s="2" t="s">
        <v>4056</v>
      </c>
      <c r="E8729" s="2" t="s">
        <v>57998</v>
      </c>
      <c r="F8729" s="2" t="s">
        <v>57999</v>
      </c>
      <c r="G8729" s="2" t="s">
        <v>4778</v>
      </c>
      <c r="H8729" s="2" t="s">
        <v>58000</v>
      </c>
      <c r="I8729" s="2" t="s">
        <v>58001</v>
      </c>
      <c r="J8729" s="3" t="s">
        <v>58002</v>
      </c>
      <c r="K8729" s="4">
        <v>44004</v>
      </c>
      <c r="L8729" s="3" t="s">
        <v>58003</v>
      </c>
    </row>
    <row r="8730" spans="1:12" x14ac:dyDescent="0.2">
      <c r="A8730" s="1">
        <v>8729</v>
      </c>
      <c r="B8730" s="2" t="s">
        <v>58004</v>
      </c>
      <c r="C8730" s="2" t="s">
        <v>5922</v>
      </c>
      <c r="D8730" s="2" t="s">
        <v>9823</v>
      </c>
      <c r="E8730" s="2" t="s">
        <v>58005</v>
      </c>
      <c r="F8730" s="2" t="s">
        <v>57414</v>
      </c>
      <c r="G8730" s="2" t="s">
        <v>98</v>
      </c>
      <c r="H8730" s="2">
        <f>1-138-385-9596</f>
        <v>-10118</v>
      </c>
      <c r="I8730" s="2" t="s">
        <v>58006</v>
      </c>
      <c r="J8730" s="3" t="s">
        <v>58007</v>
      </c>
      <c r="K8730" s="4">
        <v>44142</v>
      </c>
      <c r="L8730" s="3" t="s">
        <v>58008</v>
      </c>
    </row>
    <row r="8731" spans="1:12" x14ac:dyDescent="0.2">
      <c r="A8731" s="1">
        <v>8730</v>
      </c>
      <c r="B8731" s="2" t="s">
        <v>58009</v>
      </c>
      <c r="C8731" s="2" t="s">
        <v>7443</v>
      </c>
      <c r="D8731" s="2" t="s">
        <v>6215</v>
      </c>
      <c r="E8731" s="2" t="s">
        <v>58010</v>
      </c>
      <c r="F8731" s="2" t="s">
        <v>58011</v>
      </c>
      <c r="G8731" s="2" t="s">
        <v>1068</v>
      </c>
      <c r="H8731" s="2" t="s">
        <v>58012</v>
      </c>
      <c r="I8731" s="2">
        <f>1-985-238-2888</f>
        <v>-4110</v>
      </c>
      <c r="J8731" s="3" t="s">
        <v>58013</v>
      </c>
      <c r="K8731" s="4">
        <v>44693</v>
      </c>
      <c r="L8731" s="3" t="s">
        <v>58014</v>
      </c>
    </row>
    <row r="8732" spans="1:12" x14ac:dyDescent="0.2">
      <c r="A8732" s="1">
        <v>8731</v>
      </c>
      <c r="B8732" s="2" t="s">
        <v>58015</v>
      </c>
      <c r="C8732" s="2" t="s">
        <v>613</v>
      </c>
      <c r="D8732" s="2" t="s">
        <v>7767</v>
      </c>
      <c r="E8732" s="2" t="s">
        <v>58016</v>
      </c>
      <c r="F8732" s="2" t="s">
        <v>58017</v>
      </c>
      <c r="G8732" s="2" t="s">
        <v>6640</v>
      </c>
      <c r="H8732" s="2" t="s">
        <v>58018</v>
      </c>
      <c r="I8732" s="2" t="s">
        <v>58019</v>
      </c>
      <c r="J8732" s="3" t="s">
        <v>58020</v>
      </c>
      <c r="K8732" s="4">
        <v>43865</v>
      </c>
      <c r="L8732" s="3" t="s">
        <v>58021</v>
      </c>
    </row>
    <row r="8733" spans="1:12" x14ac:dyDescent="0.2">
      <c r="A8733" s="1">
        <v>8732</v>
      </c>
      <c r="B8733" s="2" t="s">
        <v>58022</v>
      </c>
      <c r="C8733" s="2" t="s">
        <v>10438</v>
      </c>
      <c r="D8733" s="2" t="s">
        <v>508</v>
      </c>
      <c r="E8733" s="2" t="s">
        <v>58023</v>
      </c>
      <c r="F8733" s="2" t="s">
        <v>58024</v>
      </c>
      <c r="G8733" s="2" t="s">
        <v>1050</v>
      </c>
      <c r="H8733" s="2">
        <v>9161178344</v>
      </c>
      <c r="I8733" s="2" t="s">
        <v>58025</v>
      </c>
      <c r="J8733" s="3" t="s">
        <v>58026</v>
      </c>
      <c r="K8733" s="4">
        <v>44459</v>
      </c>
      <c r="L8733" s="3" t="s">
        <v>58027</v>
      </c>
    </row>
    <row r="8734" spans="1:12" x14ac:dyDescent="0.2">
      <c r="A8734" s="1">
        <v>8733</v>
      </c>
      <c r="B8734" s="2" t="s">
        <v>58028</v>
      </c>
      <c r="C8734" s="2" t="s">
        <v>415</v>
      </c>
      <c r="D8734" s="2" t="s">
        <v>8059</v>
      </c>
      <c r="E8734" s="2" t="s">
        <v>58029</v>
      </c>
      <c r="F8734" s="2" t="s">
        <v>58030</v>
      </c>
      <c r="G8734" s="2" t="s">
        <v>1231</v>
      </c>
      <c r="H8734" s="2" t="s">
        <v>58031</v>
      </c>
      <c r="I8734" s="2" t="s">
        <v>58032</v>
      </c>
      <c r="J8734" s="3" t="s">
        <v>58033</v>
      </c>
      <c r="K8734" s="4">
        <v>43868</v>
      </c>
      <c r="L8734" s="3" t="s">
        <v>58034</v>
      </c>
    </row>
    <row r="8735" spans="1:12" x14ac:dyDescent="0.2">
      <c r="A8735" s="1">
        <v>8734</v>
      </c>
      <c r="B8735" s="2" t="s">
        <v>58035</v>
      </c>
      <c r="C8735" s="2" t="s">
        <v>3789</v>
      </c>
      <c r="D8735" s="2" t="s">
        <v>11154</v>
      </c>
      <c r="E8735" s="2" t="s">
        <v>58036</v>
      </c>
      <c r="F8735" s="2" t="s">
        <v>58037</v>
      </c>
      <c r="G8735" s="2" t="s">
        <v>2567</v>
      </c>
      <c r="H8735" s="2" t="s">
        <v>58038</v>
      </c>
      <c r="I8735" s="2" t="s">
        <v>58039</v>
      </c>
      <c r="J8735" s="3" t="s">
        <v>58040</v>
      </c>
      <c r="K8735" s="4">
        <v>44259</v>
      </c>
      <c r="L8735" s="3" t="s">
        <v>58041</v>
      </c>
    </row>
    <row r="8736" spans="1:12" x14ac:dyDescent="0.2">
      <c r="A8736" s="1">
        <v>8735</v>
      </c>
      <c r="B8736" s="2" t="s">
        <v>58042</v>
      </c>
      <c r="C8736" s="2" t="s">
        <v>7012</v>
      </c>
      <c r="D8736" s="2" t="s">
        <v>649</v>
      </c>
      <c r="E8736" s="2" t="s">
        <v>58043</v>
      </c>
      <c r="F8736" s="2" t="s">
        <v>58044</v>
      </c>
      <c r="G8736" s="2" t="s">
        <v>1618</v>
      </c>
      <c r="H8736" s="2" t="s">
        <v>58045</v>
      </c>
      <c r="I8736" s="2" t="s">
        <v>58046</v>
      </c>
      <c r="J8736" s="3" t="s">
        <v>58047</v>
      </c>
      <c r="K8736" s="4">
        <v>44497</v>
      </c>
      <c r="L8736" s="3" t="s">
        <v>58048</v>
      </c>
    </row>
    <row r="8737" spans="1:12" x14ac:dyDescent="0.2">
      <c r="A8737" s="1">
        <v>8736</v>
      </c>
      <c r="B8737" s="2" t="s">
        <v>58049</v>
      </c>
      <c r="C8737" s="2" t="s">
        <v>7318</v>
      </c>
      <c r="D8737" s="2" t="s">
        <v>4164</v>
      </c>
      <c r="E8737" s="2" t="s">
        <v>58050</v>
      </c>
      <c r="F8737" s="2" t="s">
        <v>58051</v>
      </c>
      <c r="G8737" s="2" t="s">
        <v>779</v>
      </c>
      <c r="H8737" s="2" t="s">
        <v>58052</v>
      </c>
      <c r="I8737" s="2" t="s">
        <v>58053</v>
      </c>
      <c r="J8737" s="3" t="s">
        <v>58054</v>
      </c>
      <c r="K8737" s="4">
        <v>44089</v>
      </c>
      <c r="L8737" s="3" t="s">
        <v>58055</v>
      </c>
    </row>
    <row r="8738" spans="1:12" x14ac:dyDescent="0.2">
      <c r="A8738" s="1">
        <v>8737</v>
      </c>
      <c r="B8738" s="2" t="s">
        <v>58056</v>
      </c>
      <c r="C8738" s="2" t="s">
        <v>4467</v>
      </c>
      <c r="D8738" s="2" t="s">
        <v>6103</v>
      </c>
      <c r="E8738" s="2" t="s">
        <v>58057</v>
      </c>
      <c r="F8738" s="2" t="s">
        <v>58058</v>
      </c>
      <c r="G8738" s="2" t="s">
        <v>1013</v>
      </c>
      <c r="H8738" s="2" t="s">
        <v>58059</v>
      </c>
      <c r="I8738" s="2" t="s">
        <v>58060</v>
      </c>
      <c r="J8738" s="3" t="s">
        <v>58061</v>
      </c>
      <c r="K8738" s="4">
        <v>44040</v>
      </c>
      <c r="L8738" s="3" t="s">
        <v>58062</v>
      </c>
    </row>
    <row r="8739" spans="1:12" x14ac:dyDescent="0.2">
      <c r="A8739" s="1">
        <v>8738</v>
      </c>
      <c r="B8739" s="2" t="s">
        <v>58063</v>
      </c>
      <c r="C8739" s="2" t="s">
        <v>8649</v>
      </c>
      <c r="D8739" s="2" t="s">
        <v>6118</v>
      </c>
      <c r="E8739" s="2" t="s">
        <v>58064</v>
      </c>
      <c r="F8739" s="2" t="s">
        <v>34229</v>
      </c>
      <c r="G8739" s="2" t="s">
        <v>3848</v>
      </c>
      <c r="H8739" s="2">
        <v>2842429831</v>
      </c>
      <c r="I8739" s="2" t="s">
        <v>58065</v>
      </c>
      <c r="J8739" s="3" t="s">
        <v>58066</v>
      </c>
      <c r="K8739" s="4">
        <v>43897</v>
      </c>
      <c r="L8739" s="3" t="s">
        <v>23050</v>
      </c>
    </row>
    <row r="8740" spans="1:12" x14ac:dyDescent="0.2">
      <c r="A8740" s="1">
        <v>8739</v>
      </c>
      <c r="B8740" s="2" t="s">
        <v>58067</v>
      </c>
      <c r="C8740" s="2" t="s">
        <v>1029</v>
      </c>
      <c r="D8740" s="2" t="s">
        <v>16116</v>
      </c>
      <c r="E8740" s="2" t="s">
        <v>58068</v>
      </c>
      <c r="F8740" s="2" t="s">
        <v>58069</v>
      </c>
      <c r="G8740" s="2" t="s">
        <v>779</v>
      </c>
      <c r="H8740" s="2" t="s">
        <v>58070</v>
      </c>
      <c r="I8740" s="2" t="s">
        <v>58071</v>
      </c>
      <c r="J8740" s="3" t="s">
        <v>58072</v>
      </c>
      <c r="K8740" s="4">
        <v>43903</v>
      </c>
      <c r="L8740" s="3" t="s">
        <v>58073</v>
      </c>
    </row>
    <row r="8741" spans="1:12" x14ac:dyDescent="0.2">
      <c r="A8741" s="1">
        <v>8740</v>
      </c>
      <c r="B8741" s="2" t="s">
        <v>58074</v>
      </c>
      <c r="C8741" s="2" t="s">
        <v>15795</v>
      </c>
      <c r="D8741" s="2" t="s">
        <v>2891</v>
      </c>
      <c r="E8741" s="2" t="s">
        <v>58075</v>
      </c>
      <c r="F8741" s="2" t="s">
        <v>58076</v>
      </c>
      <c r="G8741" s="2" t="s">
        <v>589</v>
      </c>
      <c r="H8741" s="2" t="s">
        <v>58077</v>
      </c>
      <c r="I8741" s="2" t="s">
        <v>58078</v>
      </c>
      <c r="J8741" s="3" t="s">
        <v>58079</v>
      </c>
      <c r="K8741" s="4">
        <v>44302</v>
      </c>
      <c r="L8741" s="3" t="s">
        <v>58080</v>
      </c>
    </row>
    <row r="8742" spans="1:12" x14ac:dyDescent="0.2">
      <c r="A8742" s="1">
        <v>8741</v>
      </c>
      <c r="B8742" s="2" t="s">
        <v>58081</v>
      </c>
      <c r="C8742" s="2" t="s">
        <v>1735</v>
      </c>
      <c r="D8742" s="2" t="s">
        <v>33602</v>
      </c>
      <c r="E8742" s="2" t="s">
        <v>58082</v>
      </c>
      <c r="F8742" s="2" t="s">
        <v>58083</v>
      </c>
      <c r="G8742" s="2" t="s">
        <v>181</v>
      </c>
      <c r="H8742" s="2" t="s">
        <v>58084</v>
      </c>
      <c r="I8742" s="2" t="s">
        <v>58085</v>
      </c>
      <c r="J8742" s="3" t="s">
        <v>58086</v>
      </c>
      <c r="K8742" s="4">
        <v>44366</v>
      </c>
      <c r="L8742" s="3" t="s">
        <v>58087</v>
      </c>
    </row>
    <row r="8743" spans="1:12" x14ac:dyDescent="0.2">
      <c r="A8743" s="1">
        <v>8742</v>
      </c>
      <c r="B8743" s="2" t="s">
        <v>58088</v>
      </c>
      <c r="C8743" s="2" t="s">
        <v>2132</v>
      </c>
      <c r="D8743" s="2" t="s">
        <v>2286</v>
      </c>
      <c r="E8743" s="2" t="s">
        <v>58089</v>
      </c>
      <c r="F8743" s="2" t="s">
        <v>58090</v>
      </c>
      <c r="G8743" s="2" t="s">
        <v>3151</v>
      </c>
      <c r="H8743" s="2" t="s">
        <v>58091</v>
      </c>
      <c r="I8743" s="2" t="s">
        <v>58092</v>
      </c>
      <c r="J8743" s="3" t="s">
        <v>58093</v>
      </c>
      <c r="K8743" s="4">
        <v>44141</v>
      </c>
      <c r="L8743" s="3" t="s">
        <v>58094</v>
      </c>
    </row>
    <row r="8744" spans="1:12" x14ac:dyDescent="0.2">
      <c r="A8744" s="1">
        <v>8743</v>
      </c>
      <c r="B8744" s="2" t="s">
        <v>58095</v>
      </c>
      <c r="C8744" s="2" t="s">
        <v>5707</v>
      </c>
      <c r="D8744" s="2" t="s">
        <v>851</v>
      </c>
      <c r="E8744" s="2" t="s">
        <v>58096</v>
      </c>
      <c r="F8744" s="2" t="s">
        <v>58097</v>
      </c>
      <c r="G8744" s="2" t="s">
        <v>108</v>
      </c>
      <c r="H8744" s="2" t="s">
        <v>58098</v>
      </c>
      <c r="I8744" s="2" t="s">
        <v>58099</v>
      </c>
      <c r="J8744" s="3" t="s">
        <v>58100</v>
      </c>
      <c r="K8744" s="4">
        <v>44463</v>
      </c>
      <c r="L8744" s="3" t="s">
        <v>58101</v>
      </c>
    </row>
    <row r="8745" spans="1:12" x14ac:dyDescent="0.2">
      <c r="A8745" s="1">
        <v>8744</v>
      </c>
      <c r="B8745" s="2" t="s">
        <v>58102</v>
      </c>
      <c r="C8745" s="2" t="s">
        <v>497</v>
      </c>
      <c r="D8745" s="2" t="s">
        <v>15478</v>
      </c>
      <c r="E8745" s="2" t="s">
        <v>58103</v>
      </c>
      <c r="F8745" s="2" t="s">
        <v>58104</v>
      </c>
      <c r="G8745" s="2" t="s">
        <v>1336</v>
      </c>
      <c r="H8745" s="2" t="s">
        <v>58105</v>
      </c>
      <c r="I8745" s="2" t="s">
        <v>58106</v>
      </c>
      <c r="J8745" s="3" t="s">
        <v>58107</v>
      </c>
      <c r="K8745" s="4">
        <v>44488</v>
      </c>
      <c r="L8745" s="3" t="s">
        <v>58108</v>
      </c>
    </row>
    <row r="8746" spans="1:12" x14ac:dyDescent="0.2">
      <c r="A8746" s="1">
        <v>8745</v>
      </c>
      <c r="B8746" s="2" t="s">
        <v>58109</v>
      </c>
      <c r="C8746" s="2" t="s">
        <v>8586</v>
      </c>
      <c r="D8746" s="2" t="s">
        <v>8289</v>
      </c>
      <c r="E8746" s="2" t="s">
        <v>5534</v>
      </c>
      <c r="F8746" s="2" t="s">
        <v>58110</v>
      </c>
      <c r="G8746" s="2" t="s">
        <v>3905</v>
      </c>
      <c r="H8746" s="2" t="s">
        <v>58111</v>
      </c>
      <c r="I8746" s="2">
        <f>1-591-85-1250</f>
        <v>-1925</v>
      </c>
      <c r="J8746" s="3" t="s">
        <v>58112</v>
      </c>
      <c r="K8746" s="4">
        <v>44562</v>
      </c>
      <c r="L8746" s="3" t="s">
        <v>58113</v>
      </c>
    </row>
    <row r="8747" spans="1:12" x14ac:dyDescent="0.2">
      <c r="A8747" s="1">
        <v>8746</v>
      </c>
      <c r="B8747" s="2" t="s">
        <v>58114</v>
      </c>
      <c r="C8747" s="2" t="s">
        <v>5084</v>
      </c>
      <c r="D8747" s="2" t="s">
        <v>20351</v>
      </c>
      <c r="E8747" s="2" t="s">
        <v>58115</v>
      </c>
      <c r="F8747" s="2" t="s">
        <v>58116</v>
      </c>
      <c r="G8747" s="2" t="s">
        <v>217</v>
      </c>
      <c r="H8747" s="2" t="s">
        <v>58117</v>
      </c>
      <c r="I8747" s="2" t="s">
        <v>58118</v>
      </c>
      <c r="J8747" s="3" t="s">
        <v>58119</v>
      </c>
      <c r="K8747" s="4">
        <v>44030</v>
      </c>
      <c r="L8747" s="3" t="s">
        <v>58120</v>
      </c>
    </row>
    <row r="8748" spans="1:12" x14ac:dyDescent="0.2">
      <c r="A8748" s="1">
        <v>8747</v>
      </c>
      <c r="B8748" s="2" t="s">
        <v>58121</v>
      </c>
      <c r="C8748" s="2" t="s">
        <v>8219</v>
      </c>
      <c r="D8748" s="2" t="s">
        <v>1002</v>
      </c>
      <c r="E8748" s="2" t="s">
        <v>58122</v>
      </c>
      <c r="F8748" s="2" t="s">
        <v>58123</v>
      </c>
      <c r="G8748" s="2" t="s">
        <v>835</v>
      </c>
      <c r="H8748" s="2" t="s">
        <v>58124</v>
      </c>
      <c r="I8748" s="2" t="s">
        <v>58125</v>
      </c>
      <c r="J8748" s="3" t="s">
        <v>58126</v>
      </c>
      <c r="K8748" s="4">
        <v>44135</v>
      </c>
      <c r="L8748" s="3" t="s">
        <v>7003</v>
      </c>
    </row>
    <row r="8749" spans="1:12" x14ac:dyDescent="0.2">
      <c r="A8749" s="1">
        <v>8748</v>
      </c>
      <c r="B8749" s="2" t="s">
        <v>58127</v>
      </c>
      <c r="C8749" s="2" t="s">
        <v>13</v>
      </c>
      <c r="D8749" s="2" t="s">
        <v>45005</v>
      </c>
      <c r="E8749" s="2" t="s">
        <v>58128</v>
      </c>
      <c r="F8749" s="2" t="s">
        <v>58129</v>
      </c>
      <c r="G8749" s="2" t="s">
        <v>44</v>
      </c>
      <c r="H8749" s="2" t="s">
        <v>58130</v>
      </c>
      <c r="I8749" s="2" t="s">
        <v>58131</v>
      </c>
      <c r="J8749" s="3" t="s">
        <v>58132</v>
      </c>
      <c r="K8749" s="4">
        <v>44426</v>
      </c>
      <c r="L8749" s="3" t="s">
        <v>58133</v>
      </c>
    </row>
    <row r="8750" spans="1:12" x14ac:dyDescent="0.2">
      <c r="A8750" s="1">
        <v>8749</v>
      </c>
      <c r="B8750" s="2" t="s">
        <v>58134</v>
      </c>
      <c r="C8750" s="2" t="s">
        <v>1261</v>
      </c>
      <c r="D8750" s="2" t="s">
        <v>2205</v>
      </c>
      <c r="E8750" s="2" t="s">
        <v>2023</v>
      </c>
      <c r="F8750" s="2" t="s">
        <v>58135</v>
      </c>
      <c r="G8750" s="2" t="s">
        <v>64</v>
      </c>
      <c r="H8750" s="2" t="s">
        <v>58136</v>
      </c>
      <c r="I8750" s="2" t="s">
        <v>58137</v>
      </c>
      <c r="J8750" s="3" t="s">
        <v>58138</v>
      </c>
      <c r="K8750" s="4">
        <v>44687</v>
      </c>
      <c r="L8750" s="3" t="s">
        <v>58139</v>
      </c>
    </row>
    <row r="8751" spans="1:12" x14ac:dyDescent="0.2">
      <c r="A8751" s="1">
        <v>8750</v>
      </c>
      <c r="B8751" s="2" t="s">
        <v>58140</v>
      </c>
      <c r="C8751" s="2" t="s">
        <v>7839</v>
      </c>
      <c r="D8751" s="2" t="s">
        <v>23779</v>
      </c>
      <c r="E8751" s="2" t="s">
        <v>58141</v>
      </c>
      <c r="F8751" s="2" t="s">
        <v>18074</v>
      </c>
      <c r="G8751" s="2" t="s">
        <v>976</v>
      </c>
      <c r="H8751" s="2" t="s">
        <v>58142</v>
      </c>
      <c r="I8751" s="2" t="s">
        <v>58143</v>
      </c>
      <c r="J8751" s="3" t="s">
        <v>58144</v>
      </c>
      <c r="K8751" s="4">
        <v>43848</v>
      </c>
      <c r="L8751" s="3" t="s">
        <v>58145</v>
      </c>
    </row>
    <row r="8752" spans="1:12" x14ac:dyDescent="0.2">
      <c r="A8752" s="1">
        <v>8751</v>
      </c>
      <c r="B8752" s="2" t="s">
        <v>58146</v>
      </c>
      <c r="C8752" s="2" t="s">
        <v>2977</v>
      </c>
      <c r="D8752" s="2" t="s">
        <v>3385</v>
      </c>
      <c r="E8752" s="2" t="s">
        <v>58147</v>
      </c>
      <c r="F8752" s="2" t="s">
        <v>58148</v>
      </c>
      <c r="G8752" s="2" t="s">
        <v>301</v>
      </c>
      <c r="H8752" s="2" t="s">
        <v>58149</v>
      </c>
      <c r="I8752" s="2" t="s">
        <v>58150</v>
      </c>
      <c r="J8752" s="3" t="s">
        <v>58151</v>
      </c>
      <c r="K8752" s="4">
        <v>44106</v>
      </c>
      <c r="L8752" s="3" t="s">
        <v>58152</v>
      </c>
    </row>
    <row r="8753" spans="1:12" x14ac:dyDescent="0.2">
      <c r="A8753" s="1">
        <v>8752</v>
      </c>
      <c r="B8753" s="2" t="s">
        <v>58153</v>
      </c>
      <c r="C8753" s="2" t="s">
        <v>10366</v>
      </c>
      <c r="D8753" s="2" t="s">
        <v>37995</v>
      </c>
      <c r="E8753" s="2" t="s">
        <v>58154</v>
      </c>
      <c r="F8753" s="2" t="s">
        <v>32837</v>
      </c>
      <c r="G8753" s="2" t="s">
        <v>3649</v>
      </c>
      <c r="H8753" s="2" t="s">
        <v>58155</v>
      </c>
      <c r="I8753" s="2">
        <v>5371995152</v>
      </c>
      <c r="J8753" s="3" t="s">
        <v>58156</v>
      </c>
      <c r="K8753" s="4">
        <v>43896</v>
      </c>
      <c r="L8753" s="3" t="s">
        <v>58157</v>
      </c>
    </row>
    <row r="8754" spans="1:12" x14ac:dyDescent="0.2">
      <c r="A8754" s="1">
        <v>8753</v>
      </c>
      <c r="B8754" s="2" t="s">
        <v>58158</v>
      </c>
      <c r="C8754" s="2" t="s">
        <v>12918</v>
      </c>
      <c r="D8754" s="2" t="s">
        <v>9301</v>
      </c>
      <c r="E8754" s="2" t="s">
        <v>58159</v>
      </c>
      <c r="F8754" s="2" t="s">
        <v>58160</v>
      </c>
      <c r="G8754" s="2" t="s">
        <v>854</v>
      </c>
      <c r="H8754" s="2" t="s">
        <v>58161</v>
      </c>
      <c r="I8754" s="2" t="s">
        <v>58162</v>
      </c>
      <c r="J8754" s="3" t="s">
        <v>58163</v>
      </c>
      <c r="K8754" s="4">
        <v>43851</v>
      </c>
      <c r="L8754" s="3" t="s">
        <v>58164</v>
      </c>
    </row>
    <row r="8755" spans="1:12" x14ac:dyDescent="0.2">
      <c r="A8755" s="1">
        <v>8754</v>
      </c>
      <c r="B8755" s="2" t="s">
        <v>58165</v>
      </c>
      <c r="C8755" s="2" t="s">
        <v>917</v>
      </c>
      <c r="D8755" s="2" t="s">
        <v>5282</v>
      </c>
      <c r="E8755" s="2" t="s">
        <v>58166</v>
      </c>
      <c r="F8755" s="2" t="s">
        <v>58167</v>
      </c>
      <c r="G8755" s="2" t="s">
        <v>2255</v>
      </c>
      <c r="H8755" s="2" t="s">
        <v>58168</v>
      </c>
      <c r="I8755" s="2" t="s">
        <v>58169</v>
      </c>
      <c r="J8755" s="3" t="s">
        <v>58170</v>
      </c>
      <c r="K8755" s="4">
        <v>44548</v>
      </c>
      <c r="L8755" s="3" t="s">
        <v>34764</v>
      </c>
    </row>
    <row r="8756" spans="1:12" x14ac:dyDescent="0.2">
      <c r="A8756" s="1">
        <v>8755</v>
      </c>
      <c r="B8756" s="2" t="s">
        <v>58171</v>
      </c>
      <c r="C8756" s="2" t="s">
        <v>3220</v>
      </c>
      <c r="D8756" s="2" t="s">
        <v>1541</v>
      </c>
      <c r="E8756" s="2" t="s">
        <v>58172</v>
      </c>
      <c r="F8756" s="2" t="s">
        <v>58173</v>
      </c>
      <c r="G8756" s="2" t="s">
        <v>476</v>
      </c>
      <c r="H8756" s="2" t="s">
        <v>58174</v>
      </c>
      <c r="I8756" s="2" t="s">
        <v>58175</v>
      </c>
      <c r="J8756" s="3" t="s">
        <v>58176</v>
      </c>
      <c r="K8756" s="4">
        <v>44395</v>
      </c>
      <c r="L8756" s="3" t="s">
        <v>58177</v>
      </c>
    </row>
    <row r="8757" spans="1:12" x14ac:dyDescent="0.2">
      <c r="A8757" s="1">
        <v>8756</v>
      </c>
      <c r="B8757" s="2" t="s">
        <v>58178</v>
      </c>
      <c r="C8757" s="2" t="s">
        <v>2872</v>
      </c>
      <c r="D8757" s="2" t="s">
        <v>11287</v>
      </c>
      <c r="E8757" s="2" t="s">
        <v>58179</v>
      </c>
      <c r="F8757" s="2" t="s">
        <v>58180</v>
      </c>
      <c r="G8757" s="2" t="s">
        <v>854</v>
      </c>
      <c r="H8757" s="2" t="s">
        <v>58181</v>
      </c>
      <c r="I8757" s="2">
        <v>7985002609</v>
      </c>
      <c r="J8757" s="3" t="s">
        <v>58182</v>
      </c>
      <c r="K8757" s="4">
        <v>43939</v>
      </c>
      <c r="L8757" s="3" t="s">
        <v>58183</v>
      </c>
    </row>
    <row r="8758" spans="1:12" x14ac:dyDescent="0.2">
      <c r="A8758" s="1">
        <v>8757</v>
      </c>
      <c r="B8758" s="2" t="s">
        <v>58184</v>
      </c>
      <c r="C8758" s="2" t="s">
        <v>631</v>
      </c>
      <c r="D8758" s="2" t="s">
        <v>1853</v>
      </c>
      <c r="E8758" s="2" t="s">
        <v>58185</v>
      </c>
      <c r="F8758" s="2" t="s">
        <v>58186</v>
      </c>
      <c r="G8758" s="2" t="s">
        <v>5163</v>
      </c>
      <c r="H8758" s="2" t="s">
        <v>58187</v>
      </c>
      <c r="I8758" s="2" t="s">
        <v>58188</v>
      </c>
      <c r="J8758" s="3" t="s">
        <v>58189</v>
      </c>
      <c r="K8758" s="4">
        <v>44436</v>
      </c>
      <c r="L8758" s="3" t="s">
        <v>44123</v>
      </c>
    </row>
    <row r="8759" spans="1:12" x14ac:dyDescent="0.2">
      <c r="A8759" s="1">
        <v>8758</v>
      </c>
      <c r="B8759" s="2" t="s">
        <v>58190</v>
      </c>
      <c r="C8759" s="2" t="s">
        <v>4977</v>
      </c>
      <c r="D8759" s="2" t="s">
        <v>18093</v>
      </c>
      <c r="E8759" s="2" t="s">
        <v>58191</v>
      </c>
      <c r="F8759" s="2" t="s">
        <v>58192</v>
      </c>
      <c r="G8759" s="2" t="s">
        <v>17</v>
      </c>
      <c r="H8759" s="2" t="s">
        <v>58193</v>
      </c>
      <c r="I8759" s="2" t="s">
        <v>58194</v>
      </c>
      <c r="J8759" s="3" t="s">
        <v>58195</v>
      </c>
      <c r="K8759" s="4">
        <v>44126</v>
      </c>
      <c r="L8759" s="3" t="s">
        <v>58196</v>
      </c>
    </row>
    <row r="8760" spans="1:12" x14ac:dyDescent="0.2">
      <c r="A8760" s="1">
        <v>8759</v>
      </c>
      <c r="B8760" s="2" t="s">
        <v>58197</v>
      </c>
      <c r="C8760" s="2" t="s">
        <v>1093</v>
      </c>
      <c r="D8760" s="2" t="s">
        <v>2775</v>
      </c>
      <c r="E8760" s="2" t="s">
        <v>58198</v>
      </c>
      <c r="F8760" s="2" t="s">
        <v>58199</v>
      </c>
      <c r="G8760" s="2" t="s">
        <v>3151</v>
      </c>
      <c r="H8760" s="2" t="s">
        <v>58200</v>
      </c>
      <c r="I8760" s="2" t="s">
        <v>58201</v>
      </c>
      <c r="J8760" s="3" t="s">
        <v>58202</v>
      </c>
      <c r="K8760" s="4">
        <v>44299</v>
      </c>
      <c r="L8760" s="3" t="s">
        <v>16579</v>
      </c>
    </row>
    <row r="8761" spans="1:12" x14ac:dyDescent="0.2">
      <c r="A8761" s="1">
        <v>8760</v>
      </c>
      <c r="B8761" s="2" t="s">
        <v>58203</v>
      </c>
      <c r="C8761" s="2" t="s">
        <v>11505</v>
      </c>
      <c r="D8761" s="2" t="s">
        <v>18986</v>
      </c>
      <c r="E8761" s="2" t="s">
        <v>58204</v>
      </c>
      <c r="F8761" s="2" t="s">
        <v>21714</v>
      </c>
      <c r="G8761" s="2" t="s">
        <v>9747</v>
      </c>
      <c r="H8761" s="2" t="s">
        <v>58205</v>
      </c>
      <c r="I8761" s="2" t="s">
        <v>58206</v>
      </c>
      <c r="J8761" s="3" t="s">
        <v>58207</v>
      </c>
      <c r="K8761" s="4">
        <v>44082</v>
      </c>
      <c r="L8761" s="3" t="s">
        <v>58208</v>
      </c>
    </row>
    <row r="8762" spans="1:12" x14ac:dyDescent="0.2">
      <c r="A8762" s="1">
        <v>8761</v>
      </c>
      <c r="B8762" s="2" t="s">
        <v>58209</v>
      </c>
      <c r="C8762" s="2" t="s">
        <v>11998</v>
      </c>
      <c r="D8762" s="2" t="s">
        <v>11499</v>
      </c>
      <c r="E8762" s="2" t="s">
        <v>58210</v>
      </c>
      <c r="F8762" s="2" t="s">
        <v>58211</v>
      </c>
      <c r="G8762" s="2" t="s">
        <v>1178</v>
      </c>
      <c r="H8762" s="2" t="s">
        <v>58212</v>
      </c>
      <c r="I8762" s="2" t="s">
        <v>58213</v>
      </c>
      <c r="J8762" s="3" t="s">
        <v>58214</v>
      </c>
      <c r="K8762" s="4">
        <v>44482</v>
      </c>
      <c r="L8762" s="3" t="s">
        <v>58215</v>
      </c>
    </row>
    <row r="8763" spans="1:12" x14ac:dyDescent="0.2">
      <c r="A8763" s="1">
        <v>8762</v>
      </c>
      <c r="B8763" s="2" t="s">
        <v>58216</v>
      </c>
      <c r="C8763" s="2" t="s">
        <v>2624</v>
      </c>
      <c r="D8763" s="2" t="s">
        <v>9128</v>
      </c>
      <c r="E8763" s="2" t="s">
        <v>58217</v>
      </c>
      <c r="F8763" s="2" t="s">
        <v>58218</v>
      </c>
      <c r="G8763" s="2" t="s">
        <v>1534</v>
      </c>
      <c r="H8763" s="2" t="s">
        <v>58219</v>
      </c>
      <c r="I8763" s="2" t="s">
        <v>58220</v>
      </c>
      <c r="J8763" s="3" t="s">
        <v>58221</v>
      </c>
      <c r="K8763" s="4">
        <v>44496</v>
      </c>
      <c r="L8763" s="3" t="s">
        <v>58222</v>
      </c>
    </row>
    <row r="8764" spans="1:12" x14ac:dyDescent="0.2">
      <c r="A8764" s="1">
        <v>8763</v>
      </c>
      <c r="B8764" s="2" t="s">
        <v>58223</v>
      </c>
      <c r="C8764" s="2" t="s">
        <v>822</v>
      </c>
      <c r="D8764" s="2" t="s">
        <v>9555</v>
      </c>
      <c r="E8764" s="2" t="s">
        <v>56178</v>
      </c>
      <c r="F8764" s="2" t="s">
        <v>58224</v>
      </c>
      <c r="G8764" s="2" t="s">
        <v>705</v>
      </c>
      <c r="H8764" s="2" t="s">
        <v>58225</v>
      </c>
      <c r="I8764" s="2" t="s">
        <v>58226</v>
      </c>
      <c r="J8764" s="3" t="s">
        <v>58227</v>
      </c>
      <c r="K8764" s="4">
        <v>44245</v>
      </c>
      <c r="L8764" s="3" t="s">
        <v>1716</v>
      </c>
    </row>
    <row r="8765" spans="1:12" x14ac:dyDescent="0.2">
      <c r="A8765" s="1">
        <v>8764</v>
      </c>
      <c r="B8765" s="2" t="s">
        <v>58228</v>
      </c>
      <c r="C8765" s="2" t="s">
        <v>5084</v>
      </c>
      <c r="D8765" s="2" t="s">
        <v>6039</v>
      </c>
      <c r="E8765" s="2" t="s">
        <v>58229</v>
      </c>
      <c r="F8765" s="2" t="s">
        <v>58230</v>
      </c>
      <c r="G8765" s="2" t="s">
        <v>2577</v>
      </c>
      <c r="H8765" s="2" t="s">
        <v>58231</v>
      </c>
      <c r="I8765" s="2" t="s">
        <v>58232</v>
      </c>
      <c r="J8765" s="3" t="s">
        <v>58233</v>
      </c>
      <c r="K8765" s="4">
        <v>44311</v>
      </c>
      <c r="L8765" s="3" t="s">
        <v>56325</v>
      </c>
    </row>
    <row r="8766" spans="1:12" x14ac:dyDescent="0.2">
      <c r="A8766" s="1">
        <v>8765</v>
      </c>
      <c r="B8766" s="2" t="s">
        <v>58234</v>
      </c>
      <c r="C8766" s="2" t="s">
        <v>11858</v>
      </c>
      <c r="D8766" s="2" t="s">
        <v>1353</v>
      </c>
      <c r="E8766" s="2" t="s">
        <v>58235</v>
      </c>
      <c r="F8766" s="2" t="s">
        <v>58236</v>
      </c>
      <c r="G8766" s="2" t="s">
        <v>779</v>
      </c>
      <c r="H8766" s="2" t="s">
        <v>58237</v>
      </c>
      <c r="I8766" s="2" t="s">
        <v>58238</v>
      </c>
      <c r="J8766" s="3" t="s">
        <v>58239</v>
      </c>
      <c r="K8766" s="4">
        <v>44149</v>
      </c>
      <c r="L8766" s="3" t="s">
        <v>14407</v>
      </c>
    </row>
    <row r="8767" spans="1:12" x14ac:dyDescent="0.2">
      <c r="A8767" s="1">
        <v>8766</v>
      </c>
      <c r="B8767" s="2" t="s">
        <v>58240</v>
      </c>
      <c r="C8767" s="2" t="s">
        <v>1261</v>
      </c>
      <c r="D8767" s="2" t="s">
        <v>1772</v>
      </c>
      <c r="E8767" s="2" t="s">
        <v>58241</v>
      </c>
      <c r="F8767" s="2" t="s">
        <v>58242</v>
      </c>
      <c r="G8767" s="2" t="s">
        <v>396</v>
      </c>
      <c r="H8767" s="2" t="s">
        <v>58243</v>
      </c>
      <c r="I8767" s="2" t="s">
        <v>58244</v>
      </c>
      <c r="J8767" s="3" t="s">
        <v>58245</v>
      </c>
      <c r="K8767" s="4">
        <v>43836</v>
      </c>
      <c r="L8767" s="3" t="s">
        <v>58246</v>
      </c>
    </row>
    <row r="8768" spans="1:12" x14ac:dyDescent="0.2">
      <c r="A8768" s="1">
        <v>8767</v>
      </c>
      <c r="B8768" s="2" t="s">
        <v>58247</v>
      </c>
      <c r="C8768" s="2" t="s">
        <v>7443</v>
      </c>
      <c r="D8768" s="2" t="s">
        <v>2891</v>
      </c>
      <c r="E8768" s="2" t="s">
        <v>58248</v>
      </c>
      <c r="F8768" s="2" t="s">
        <v>17086</v>
      </c>
      <c r="G8768" s="2" t="s">
        <v>217</v>
      </c>
      <c r="H8768" s="2" t="s">
        <v>58249</v>
      </c>
      <c r="I8768" s="2" t="s">
        <v>58250</v>
      </c>
      <c r="J8768" s="3" t="s">
        <v>58251</v>
      </c>
      <c r="K8768" s="4">
        <v>43834</v>
      </c>
      <c r="L8768" s="3" t="s">
        <v>58252</v>
      </c>
    </row>
    <row r="8769" spans="1:12" x14ac:dyDescent="0.2">
      <c r="A8769" s="1">
        <v>8768</v>
      </c>
      <c r="B8769" s="2" t="s">
        <v>58253</v>
      </c>
      <c r="C8769" s="2" t="s">
        <v>4342</v>
      </c>
      <c r="D8769" s="2" t="s">
        <v>4755</v>
      </c>
      <c r="E8769" s="2" t="s">
        <v>58254</v>
      </c>
      <c r="F8769" s="2" t="s">
        <v>58255</v>
      </c>
      <c r="G8769" s="2" t="s">
        <v>293</v>
      </c>
      <c r="H8769" s="2">
        <v>9478077311</v>
      </c>
      <c r="I8769" s="2" t="s">
        <v>58256</v>
      </c>
      <c r="J8769" s="3" t="s">
        <v>58257</v>
      </c>
      <c r="K8769" s="4">
        <v>44592</v>
      </c>
      <c r="L8769" s="3" t="s">
        <v>58258</v>
      </c>
    </row>
    <row r="8770" spans="1:12" x14ac:dyDescent="0.2">
      <c r="A8770" s="1">
        <v>8769</v>
      </c>
      <c r="B8770" s="2" t="s">
        <v>58259</v>
      </c>
      <c r="C8770" s="2" t="s">
        <v>4072</v>
      </c>
      <c r="D8770" s="2" t="s">
        <v>1634</v>
      </c>
      <c r="E8770" s="2" t="s">
        <v>58260</v>
      </c>
      <c r="F8770" s="2" t="s">
        <v>58261</v>
      </c>
      <c r="G8770" s="2" t="s">
        <v>2859</v>
      </c>
      <c r="H8770" s="2" t="s">
        <v>58262</v>
      </c>
      <c r="I8770" s="2" t="s">
        <v>58263</v>
      </c>
      <c r="J8770" s="3" t="s">
        <v>58264</v>
      </c>
      <c r="K8770" s="4">
        <v>43910</v>
      </c>
      <c r="L8770" s="3" t="s">
        <v>58265</v>
      </c>
    </row>
    <row r="8771" spans="1:12" x14ac:dyDescent="0.2">
      <c r="A8771" s="1">
        <v>8770</v>
      </c>
      <c r="B8771" s="2" t="s">
        <v>58266</v>
      </c>
      <c r="C8771" s="2" t="s">
        <v>10152</v>
      </c>
      <c r="D8771" s="2" t="s">
        <v>8099</v>
      </c>
      <c r="E8771" s="2" t="s">
        <v>58267</v>
      </c>
      <c r="F8771" s="2" t="s">
        <v>58268</v>
      </c>
      <c r="G8771" s="2" t="s">
        <v>4042</v>
      </c>
      <c r="H8771" s="2">
        <v>8674945527</v>
      </c>
      <c r="I8771" s="2" t="s">
        <v>58269</v>
      </c>
      <c r="J8771" s="3" t="s">
        <v>58270</v>
      </c>
      <c r="K8771" s="4">
        <v>44638</v>
      </c>
      <c r="L8771" s="3" t="s">
        <v>58271</v>
      </c>
    </row>
    <row r="8772" spans="1:12" x14ac:dyDescent="0.2">
      <c r="A8772" s="1">
        <v>8771</v>
      </c>
      <c r="B8772" s="2" t="s">
        <v>58272</v>
      </c>
      <c r="C8772" s="2" t="s">
        <v>7259</v>
      </c>
      <c r="D8772" s="2" t="s">
        <v>33151</v>
      </c>
      <c r="E8772" s="2" t="s">
        <v>58273</v>
      </c>
      <c r="F8772" s="2" t="s">
        <v>58274</v>
      </c>
      <c r="G8772" s="2" t="s">
        <v>2918</v>
      </c>
      <c r="H8772" s="2" t="s">
        <v>58275</v>
      </c>
      <c r="I8772" s="2" t="s">
        <v>58276</v>
      </c>
      <c r="J8772" s="3" t="s">
        <v>58277</v>
      </c>
      <c r="K8772" s="4">
        <v>43960</v>
      </c>
      <c r="L8772" s="3" t="s">
        <v>54455</v>
      </c>
    </row>
    <row r="8773" spans="1:12" x14ac:dyDescent="0.2">
      <c r="A8773" s="1">
        <v>8772</v>
      </c>
      <c r="B8773" s="2" t="s">
        <v>58278</v>
      </c>
      <c r="C8773" s="2" t="s">
        <v>31797</v>
      </c>
      <c r="D8773" s="2" t="s">
        <v>17616</v>
      </c>
      <c r="E8773" s="2" t="s">
        <v>58279</v>
      </c>
      <c r="F8773" s="2" t="s">
        <v>58280</v>
      </c>
      <c r="G8773" s="2" t="s">
        <v>6506</v>
      </c>
      <c r="H8773" s="2" t="s">
        <v>58281</v>
      </c>
      <c r="I8773" s="2" t="s">
        <v>58282</v>
      </c>
      <c r="J8773" s="3" t="s">
        <v>58283</v>
      </c>
      <c r="K8773" s="4">
        <v>44143</v>
      </c>
      <c r="L8773" s="3" t="s">
        <v>58284</v>
      </c>
    </row>
    <row r="8774" spans="1:12" x14ac:dyDescent="0.2">
      <c r="A8774" s="1">
        <v>8773</v>
      </c>
      <c r="B8774" s="2" t="s">
        <v>58285</v>
      </c>
      <c r="C8774" s="2" t="s">
        <v>14763</v>
      </c>
      <c r="D8774" s="2" t="s">
        <v>17271</v>
      </c>
      <c r="E8774" s="2" t="s">
        <v>58286</v>
      </c>
      <c r="F8774" s="2" t="s">
        <v>58287</v>
      </c>
      <c r="G8774" s="2" t="s">
        <v>1222</v>
      </c>
      <c r="H8774" s="2" t="s">
        <v>58288</v>
      </c>
      <c r="I8774" s="2" t="s">
        <v>58289</v>
      </c>
      <c r="J8774" s="3" t="s">
        <v>58290</v>
      </c>
      <c r="K8774" s="4">
        <v>44000</v>
      </c>
      <c r="L8774" s="3" t="s">
        <v>58291</v>
      </c>
    </row>
    <row r="8775" spans="1:12" x14ac:dyDescent="0.2">
      <c r="A8775" s="1">
        <v>8774</v>
      </c>
      <c r="B8775" s="2" t="s">
        <v>58292</v>
      </c>
      <c r="C8775" s="2" t="s">
        <v>2554</v>
      </c>
      <c r="D8775" s="2" t="s">
        <v>15536</v>
      </c>
      <c r="E8775" s="2" t="s">
        <v>16938</v>
      </c>
      <c r="F8775" s="2" t="s">
        <v>47607</v>
      </c>
      <c r="G8775" s="2" t="s">
        <v>2728</v>
      </c>
      <c r="H8775" s="2" t="s">
        <v>58293</v>
      </c>
      <c r="I8775" s="2" t="s">
        <v>58294</v>
      </c>
      <c r="J8775" s="3" t="s">
        <v>58295</v>
      </c>
      <c r="K8775" s="4">
        <v>44575</v>
      </c>
      <c r="L8775" s="3" t="s">
        <v>43556</v>
      </c>
    </row>
    <row r="8776" spans="1:12" x14ac:dyDescent="0.2">
      <c r="A8776" s="1">
        <v>8775</v>
      </c>
      <c r="B8776" s="2" t="s">
        <v>58296</v>
      </c>
      <c r="C8776" s="2" t="s">
        <v>346</v>
      </c>
      <c r="D8776" s="2" t="s">
        <v>207</v>
      </c>
      <c r="E8776" s="2" t="s">
        <v>58297</v>
      </c>
      <c r="F8776" s="2" t="s">
        <v>58298</v>
      </c>
      <c r="G8776" s="2" t="s">
        <v>652</v>
      </c>
      <c r="H8776" s="2" t="s">
        <v>58299</v>
      </c>
      <c r="I8776" s="2" t="s">
        <v>58300</v>
      </c>
      <c r="J8776" s="3" t="s">
        <v>58301</v>
      </c>
      <c r="K8776" s="4">
        <v>44659</v>
      </c>
      <c r="L8776" s="3" t="s">
        <v>58302</v>
      </c>
    </row>
    <row r="8777" spans="1:12" x14ac:dyDescent="0.2">
      <c r="A8777" s="1">
        <v>8776</v>
      </c>
      <c r="B8777" s="2" t="s">
        <v>58303</v>
      </c>
      <c r="C8777" s="2" t="s">
        <v>10068</v>
      </c>
      <c r="D8777" s="2" t="s">
        <v>19087</v>
      </c>
      <c r="E8777" s="2" t="s">
        <v>58304</v>
      </c>
      <c r="F8777" s="2" t="s">
        <v>58305</v>
      </c>
      <c r="G8777" s="2" t="s">
        <v>1702</v>
      </c>
      <c r="H8777" s="2" t="s">
        <v>58306</v>
      </c>
      <c r="I8777" s="2">
        <v>3694620442</v>
      </c>
      <c r="J8777" s="3" t="s">
        <v>58307</v>
      </c>
      <c r="K8777" s="4">
        <v>44398</v>
      </c>
      <c r="L8777" s="3" t="s">
        <v>58308</v>
      </c>
    </row>
    <row r="8778" spans="1:12" x14ac:dyDescent="0.2">
      <c r="A8778" s="1">
        <v>8777</v>
      </c>
      <c r="B8778" s="2" t="s">
        <v>58309</v>
      </c>
      <c r="C8778" s="2" t="s">
        <v>3325</v>
      </c>
      <c r="D8778" s="2" t="s">
        <v>25017</v>
      </c>
      <c r="E8778" s="2" t="s">
        <v>58310</v>
      </c>
      <c r="F8778" s="2" t="s">
        <v>58311</v>
      </c>
      <c r="G8778" s="2" t="s">
        <v>200</v>
      </c>
      <c r="H8778" s="2" t="s">
        <v>58312</v>
      </c>
      <c r="I8778" s="2" t="s">
        <v>58313</v>
      </c>
      <c r="J8778" s="3" t="s">
        <v>58314</v>
      </c>
      <c r="K8778" s="4">
        <v>44436</v>
      </c>
      <c r="L8778" s="3" t="s">
        <v>58315</v>
      </c>
    </row>
    <row r="8779" spans="1:12" x14ac:dyDescent="0.2">
      <c r="A8779" s="1">
        <v>8778</v>
      </c>
      <c r="B8779" s="2" t="s">
        <v>58316</v>
      </c>
      <c r="C8779" s="2" t="s">
        <v>3148</v>
      </c>
      <c r="D8779" s="2" t="s">
        <v>3492</v>
      </c>
      <c r="E8779" s="2" t="s">
        <v>58317</v>
      </c>
      <c r="F8779" s="2" t="s">
        <v>58318</v>
      </c>
      <c r="G8779" s="2" t="s">
        <v>6294</v>
      </c>
      <c r="H8779" s="2" t="s">
        <v>58319</v>
      </c>
      <c r="I8779" s="2" t="s">
        <v>58320</v>
      </c>
      <c r="J8779" s="3" t="s">
        <v>58321</v>
      </c>
      <c r="K8779" s="4">
        <v>44416</v>
      </c>
      <c r="L8779" s="3" t="s">
        <v>58322</v>
      </c>
    </row>
    <row r="8780" spans="1:12" x14ac:dyDescent="0.2">
      <c r="A8780" s="1">
        <v>8779</v>
      </c>
      <c r="B8780" s="2" t="s">
        <v>58323</v>
      </c>
      <c r="C8780" s="2" t="s">
        <v>4173</v>
      </c>
      <c r="D8780" s="2" t="s">
        <v>16652</v>
      </c>
      <c r="E8780" s="2" t="s">
        <v>58324</v>
      </c>
      <c r="F8780" s="2" t="s">
        <v>58325</v>
      </c>
      <c r="G8780" s="2" t="s">
        <v>283</v>
      </c>
      <c r="H8780" s="2" t="s">
        <v>58326</v>
      </c>
      <c r="I8780" s="2" t="s">
        <v>58327</v>
      </c>
      <c r="J8780" s="3" t="s">
        <v>58328</v>
      </c>
      <c r="K8780" s="4">
        <v>44054</v>
      </c>
      <c r="L8780" s="3" t="s">
        <v>58329</v>
      </c>
    </row>
    <row r="8781" spans="1:12" x14ac:dyDescent="0.2">
      <c r="A8781" s="1">
        <v>8780</v>
      </c>
      <c r="B8781" s="2" t="s">
        <v>58330</v>
      </c>
      <c r="C8781" s="2" t="s">
        <v>3308</v>
      </c>
      <c r="D8781" s="2" t="s">
        <v>605</v>
      </c>
      <c r="E8781" s="2" t="s">
        <v>58331</v>
      </c>
      <c r="F8781" s="2" t="s">
        <v>58332</v>
      </c>
      <c r="G8781" s="2" t="s">
        <v>257</v>
      </c>
      <c r="H8781" s="2" t="s">
        <v>58333</v>
      </c>
      <c r="I8781" s="2" t="s">
        <v>58334</v>
      </c>
      <c r="J8781" s="3" t="s">
        <v>58335</v>
      </c>
      <c r="K8781" s="4">
        <v>44685</v>
      </c>
      <c r="L8781" s="3" t="s">
        <v>7234</v>
      </c>
    </row>
    <row r="8782" spans="1:12" x14ac:dyDescent="0.2">
      <c r="A8782" s="1">
        <v>8781</v>
      </c>
      <c r="B8782" s="2" t="s">
        <v>58336</v>
      </c>
      <c r="C8782" s="2" t="s">
        <v>3401</v>
      </c>
      <c r="D8782" s="2" t="s">
        <v>1289</v>
      </c>
      <c r="E8782" s="2" t="s">
        <v>58337</v>
      </c>
      <c r="F8782" s="2" t="s">
        <v>58338</v>
      </c>
      <c r="G8782" s="2" t="s">
        <v>217</v>
      </c>
      <c r="H8782" s="2" t="s">
        <v>58339</v>
      </c>
      <c r="I8782" s="2">
        <v>842225941</v>
      </c>
      <c r="J8782" s="3" t="s">
        <v>58340</v>
      </c>
      <c r="K8782" s="4">
        <v>44410</v>
      </c>
      <c r="L8782" s="3" t="s">
        <v>58341</v>
      </c>
    </row>
    <row r="8783" spans="1:12" x14ac:dyDescent="0.2">
      <c r="A8783" s="1">
        <v>8782</v>
      </c>
      <c r="B8783" s="2" t="s">
        <v>58342</v>
      </c>
      <c r="C8783" s="2" t="s">
        <v>812</v>
      </c>
      <c r="D8783" s="2" t="s">
        <v>11371</v>
      </c>
      <c r="E8783" s="2" t="s">
        <v>58343</v>
      </c>
      <c r="F8783" s="2" t="s">
        <v>58344</v>
      </c>
      <c r="G8783" s="2" t="s">
        <v>864</v>
      </c>
      <c r="H8783" s="2" t="s">
        <v>58345</v>
      </c>
      <c r="I8783" s="2" t="s">
        <v>58346</v>
      </c>
      <c r="J8783" s="3" t="s">
        <v>58347</v>
      </c>
      <c r="K8783" s="4">
        <v>44172</v>
      </c>
      <c r="L8783" s="3" t="s">
        <v>42116</v>
      </c>
    </row>
    <row r="8784" spans="1:12" x14ac:dyDescent="0.2">
      <c r="A8784" s="1">
        <v>8783</v>
      </c>
      <c r="B8784" s="2" t="s">
        <v>58348</v>
      </c>
      <c r="C8784" s="2" t="s">
        <v>1408</v>
      </c>
      <c r="D8784" s="2" t="s">
        <v>7409</v>
      </c>
      <c r="E8784" s="2" t="s">
        <v>58349</v>
      </c>
      <c r="F8784" s="2" t="s">
        <v>58350</v>
      </c>
      <c r="G8784" s="2" t="s">
        <v>1674</v>
      </c>
      <c r="H8784" s="2" t="s">
        <v>58351</v>
      </c>
      <c r="I8784" s="2" t="s">
        <v>58352</v>
      </c>
      <c r="J8784" s="3" t="s">
        <v>58353</v>
      </c>
      <c r="K8784" s="4">
        <v>44107</v>
      </c>
      <c r="L8784" s="3" t="s">
        <v>58354</v>
      </c>
    </row>
    <row r="8785" spans="1:12" x14ac:dyDescent="0.2">
      <c r="A8785" s="1">
        <v>8784</v>
      </c>
      <c r="B8785" s="2" t="s">
        <v>58355</v>
      </c>
      <c r="C8785" s="2" t="s">
        <v>1938</v>
      </c>
      <c r="D8785" s="2" t="s">
        <v>1378</v>
      </c>
      <c r="E8785" s="2" t="s">
        <v>58356</v>
      </c>
      <c r="F8785" s="2" t="s">
        <v>58357</v>
      </c>
      <c r="G8785" s="2" t="s">
        <v>2945</v>
      </c>
      <c r="H8785" s="2" t="s">
        <v>58358</v>
      </c>
      <c r="I8785" s="2" t="s">
        <v>58359</v>
      </c>
      <c r="J8785" s="3" t="s">
        <v>58360</v>
      </c>
      <c r="K8785" s="4">
        <v>43906</v>
      </c>
      <c r="L8785" s="3" t="s">
        <v>58361</v>
      </c>
    </row>
    <row r="8786" spans="1:12" x14ac:dyDescent="0.2">
      <c r="A8786" s="1">
        <v>8785</v>
      </c>
      <c r="B8786" s="2" t="s">
        <v>58362</v>
      </c>
      <c r="C8786" s="2" t="s">
        <v>9540</v>
      </c>
      <c r="D8786" s="2" t="s">
        <v>14637</v>
      </c>
      <c r="E8786" s="2" t="s">
        <v>58363</v>
      </c>
      <c r="F8786" s="2" t="s">
        <v>58364</v>
      </c>
      <c r="G8786" s="2" t="s">
        <v>340</v>
      </c>
      <c r="H8786" s="2" t="s">
        <v>58365</v>
      </c>
      <c r="I8786" s="2" t="s">
        <v>58366</v>
      </c>
      <c r="J8786" s="3" t="s">
        <v>58367</v>
      </c>
      <c r="K8786" s="4">
        <v>43950</v>
      </c>
      <c r="L8786" s="3" t="s">
        <v>58368</v>
      </c>
    </row>
    <row r="8787" spans="1:12" x14ac:dyDescent="0.2">
      <c r="A8787" s="1">
        <v>8786</v>
      </c>
      <c r="B8787" s="2" t="s">
        <v>58369</v>
      </c>
      <c r="C8787" s="2" t="s">
        <v>1938</v>
      </c>
      <c r="D8787" s="2" t="s">
        <v>4359</v>
      </c>
      <c r="E8787" s="2" t="s">
        <v>58370</v>
      </c>
      <c r="F8787" s="2" t="s">
        <v>58371</v>
      </c>
      <c r="G8787" s="2" t="s">
        <v>227</v>
      </c>
      <c r="H8787" s="2" t="s">
        <v>58372</v>
      </c>
      <c r="I8787" s="2" t="s">
        <v>58373</v>
      </c>
      <c r="J8787" s="3" t="s">
        <v>58374</v>
      </c>
      <c r="K8787" s="4">
        <v>44215</v>
      </c>
      <c r="L8787" s="3" t="s">
        <v>58375</v>
      </c>
    </row>
    <row r="8788" spans="1:12" x14ac:dyDescent="0.2">
      <c r="A8788" s="1">
        <v>8787</v>
      </c>
      <c r="B8788" s="2" t="s">
        <v>58376</v>
      </c>
      <c r="C8788" s="2" t="s">
        <v>2676</v>
      </c>
      <c r="D8788" s="2" t="s">
        <v>10044</v>
      </c>
      <c r="E8788" s="2" t="s">
        <v>58377</v>
      </c>
      <c r="F8788" s="2" t="s">
        <v>58378</v>
      </c>
      <c r="G8788" s="2" t="s">
        <v>816</v>
      </c>
      <c r="H8788" s="2" t="s">
        <v>58379</v>
      </c>
      <c r="I8788" s="2" t="s">
        <v>58380</v>
      </c>
      <c r="J8788" s="3" t="s">
        <v>58381</v>
      </c>
      <c r="K8788" s="4">
        <v>44011</v>
      </c>
      <c r="L8788" s="3" t="s">
        <v>58382</v>
      </c>
    </row>
    <row r="8789" spans="1:12" x14ac:dyDescent="0.2">
      <c r="A8789" s="1">
        <v>8788</v>
      </c>
      <c r="B8789" s="2" t="s">
        <v>58383</v>
      </c>
      <c r="C8789" s="2" t="s">
        <v>6178</v>
      </c>
      <c r="D8789" s="2" t="s">
        <v>1254</v>
      </c>
      <c r="E8789" s="2" t="s">
        <v>58384</v>
      </c>
      <c r="F8789" s="2" t="s">
        <v>55826</v>
      </c>
      <c r="G8789" s="2" t="s">
        <v>3271</v>
      </c>
      <c r="H8789" s="2" t="s">
        <v>58385</v>
      </c>
      <c r="I8789" s="2" t="s">
        <v>58386</v>
      </c>
      <c r="J8789" s="3" t="s">
        <v>58387</v>
      </c>
      <c r="K8789" s="4">
        <v>44256</v>
      </c>
      <c r="L8789" s="3" t="s">
        <v>20866</v>
      </c>
    </row>
    <row r="8790" spans="1:12" x14ac:dyDescent="0.2">
      <c r="A8790" s="1">
        <v>8789</v>
      </c>
      <c r="B8790" s="2" t="s">
        <v>58388</v>
      </c>
      <c r="C8790" s="2" t="s">
        <v>5076</v>
      </c>
      <c r="D8790" s="2" t="s">
        <v>13647</v>
      </c>
      <c r="E8790" s="2" t="s">
        <v>58389</v>
      </c>
      <c r="F8790" s="2" t="s">
        <v>17127</v>
      </c>
      <c r="G8790" s="2" t="s">
        <v>4177</v>
      </c>
      <c r="H8790" s="2" t="s">
        <v>58390</v>
      </c>
      <c r="I8790" s="2">
        <v>3714820295</v>
      </c>
      <c r="J8790" s="3" t="s">
        <v>58391</v>
      </c>
      <c r="K8790" s="4">
        <v>44206</v>
      </c>
      <c r="L8790" s="3" t="s">
        <v>58392</v>
      </c>
    </row>
    <row r="8791" spans="1:12" x14ac:dyDescent="0.2">
      <c r="A8791" s="1">
        <v>8790</v>
      </c>
      <c r="B8791" s="2" t="s">
        <v>58393</v>
      </c>
      <c r="C8791" s="2" t="s">
        <v>802</v>
      </c>
      <c r="D8791" s="2" t="s">
        <v>8455</v>
      </c>
      <c r="E8791" s="2" t="s">
        <v>58394</v>
      </c>
      <c r="F8791" s="2" t="s">
        <v>16918</v>
      </c>
      <c r="G8791" s="2" t="s">
        <v>237</v>
      </c>
      <c r="H8791" s="2" t="s">
        <v>58395</v>
      </c>
      <c r="I8791" s="2" t="s">
        <v>58396</v>
      </c>
      <c r="J8791" s="3" t="s">
        <v>58397</v>
      </c>
      <c r="K8791" s="4">
        <v>44572</v>
      </c>
      <c r="L8791" s="3" t="s">
        <v>58398</v>
      </c>
    </row>
    <row r="8792" spans="1:12" x14ac:dyDescent="0.2">
      <c r="A8792" s="1">
        <v>8791</v>
      </c>
      <c r="B8792" s="2" t="s">
        <v>58399</v>
      </c>
      <c r="C8792" s="2" t="s">
        <v>507</v>
      </c>
      <c r="D8792" s="2" t="s">
        <v>4687</v>
      </c>
      <c r="E8792" s="2" t="s">
        <v>58400</v>
      </c>
      <c r="F8792" s="2" t="s">
        <v>31387</v>
      </c>
      <c r="G8792" s="2" t="s">
        <v>910</v>
      </c>
      <c r="H8792" s="2" t="s">
        <v>58401</v>
      </c>
      <c r="I8792" s="2" t="s">
        <v>58402</v>
      </c>
      <c r="J8792" s="3" t="s">
        <v>58403</v>
      </c>
      <c r="K8792" s="4">
        <v>44094</v>
      </c>
      <c r="L8792" s="3" t="s">
        <v>58404</v>
      </c>
    </row>
    <row r="8793" spans="1:12" x14ac:dyDescent="0.2">
      <c r="A8793" s="1">
        <v>8792</v>
      </c>
      <c r="B8793" s="2" t="s">
        <v>58405</v>
      </c>
      <c r="C8793" s="2" t="s">
        <v>5791</v>
      </c>
      <c r="D8793" s="2" t="s">
        <v>244</v>
      </c>
      <c r="E8793" s="2" t="s">
        <v>58406</v>
      </c>
      <c r="F8793" s="2" t="s">
        <v>58407</v>
      </c>
      <c r="G8793" s="2" t="s">
        <v>4778</v>
      </c>
      <c r="H8793" s="2" t="s">
        <v>58408</v>
      </c>
      <c r="I8793" s="2" t="s">
        <v>58409</v>
      </c>
      <c r="J8793" s="3" t="s">
        <v>58410</v>
      </c>
      <c r="K8793" s="4">
        <v>44340</v>
      </c>
      <c r="L8793" s="3" t="s">
        <v>34458</v>
      </c>
    </row>
    <row r="8794" spans="1:12" x14ac:dyDescent="0.2">
      <c r="A8794" s="1">
        <v>8793</v>
      </c>
      <c r="B8794" s="2" t="s">
        <v>58411</v>
      </c>
      <c r="C8794" s="2" t="s">
        <v>5900</v>
      </c>
      <c r="D8794" s="2" t="s">
        <v>15121</v>
      </c>
      <c r="E8794" s="2" t="s">
        <v>58412</v>
      </c>
      <c r="F8794" s="2" t="s">
        <v>39081</v>
      </c>
      <c r="G8794" s="2" t="s">
        <v>966</v>
      </c>
      <c r="H8794" s="2" t="s">
        <v>58413</v>
      </c>
      <c r="I8794" s="2" t="s">
        <v>58414</v>
      </c>
      <c r="J8794" s="3" t="s">
        <v>58415</v>
      </c>
      <c r="K8794" s="4">
        <v>44473</v>
      </c>
      <c r="L8794" s="3" t="s">
        <v>58416</v>
      </c>
    </row>
    <row r="8795" spans="1:12" x14ac:dyDescent="0.2">
      <c r="A8795" s="1">
        <v>8794</v>
      </c>
      <c r="B8795" s="2" t="s">
        <v>58417</v>
      </c>
      <c r="C8795" s="2" t="s">
        <v>595</v>
      </c>
      <c r="D8795" s="2" t="s">
        <v>206</v>
      </c>
      <c r="E8795" s="2" t="s">
        <v>58418</v>
      </c>
      <c r="F8795" s="2" t="s">
        <v>58419</v>
      </c>
      <c r="G8795" s="2" t="s">
        <v>89</v>
      </c>
      <c r="H8795" s="2" t="s">
        <v>58420</v>
      </c>
      <c r="I8795" s="2" t="s">
        <v>58421</v>
      </c>
      <c r="J8795" s="3" t="s">
        <v>58422</v>
      </c>
      <c r="K8795" s="4">
        <v>44522</v>
      </c>
      <c r="L8795" s="3" t="s">
        <v>58423</v>
      </c>
    </row>
    <row r="8796" spans="1:12" x14ac:dyDescent="0.2">
      <c r="A8796" s="1">
        <v>8795</v>
      </c>
      <c r="B8796" s="2" t="s">
        <v>58424</v>
      </c>
      <c r="C8796" s="2" t="s">
        <v>121</v>
      </c>
      <c r="D8796" s="2" t="s">
        <v>12036</v>
      </c>
      <c r="E8796" s="2" t="s">
        <v>58425</v>
      </c>
      <c r="F8796" s="2" t="s">
        <v>7603</v>
      </c>
      <c r="G8796" s="2" t="s">
        <v>2080</v>
      </c>
      <c r="H8796" s="2" t="s">
        <v>58426</v>
      </c>
      <c r="I8796" s="2" t="s">
        <v>58427</v>
      </c>
      <c r="J8796" s="3" t="s">
        <v>58428</v>
      </c>
      <c r="K8796" s="4">
        <v>44230</v>
      </c>
      <c r="L8796" s="3" t="s">
        <v>58429</v>
      </c>
    </row>
    <row r="8797" spans="1:12" x14ac:dyDescent="0.2">
      <c r="A8797" s="1">
        <v>8796</v>
      </c>
      <c r="B8797" s="2" t="s">
        <v>58430</v>
      </c>
      <c r="C8797" s="2" t="s">
        <v>2590</v>
      </c>
      <c r="D8797" s="2" t="s">
        <v>6139</v>
      </c>
      <c r="E8797" s="2" t="s">
        <v>30284</v>
      </c>
      <c r="F8797" s="2" t="s">
        <v>35720</v>
      </c>
      <c r="G8797" s="2" t="s">
        <v>6142</v>
      </c>
      <c r="H8797" s="2" t="s">
        <v>58431</v>
      </c>
      <c r="I8797" s="2">
        <v>2096038004</v>
      </c>
      <c r="J8797" s="3" t="s">
        <v>58432</v>
      </c>
      <c r="K8797" s="4">
        <v>44623</v>
      </c>
      <c r="L8797" s="3" t="s">
        <v>48875</v>
      </c>
    </row>
    <row r="8798" spans="1:12" x14ac:dyDescent="0.2">
      <c r="A8798" s="1">
        <v>8797</v>
      </c>
      <c r="B8798" s="2" t="s">
        <v>58433</v>
      </c>
      <c r="C8798" s="2" t="s">
        <v>2743</v>
      </c>
      <c r="D8798" s="2" t="s">
        <v>16545</v>
      </c>
      <c r="E8798" s="2" t="s">
        <v>58434</v>
      </c>
      <c r="F8798" s="2" t="s">
        <v>36927</v>
      </c>
      <c r="G8798" s="2" t="s">
        <v>570</v>
      </c>
      <c r="H8798" s="2" t="s">
        <v>58435</v>
      </c>
      <c r="I8798" s="2" t="s">
        <v>58436</v>
      </c>
      <c r="J8798" s="3" t="s">
        <v>58437</v>
      </c>
      <c r="K8798" s="4">
        <v>44108</v>
      </c>
      <c r="L8798" s="3" t="s">
        <v>4502</v>
      </c>
    </row>
    <row r="8799" spans="1:12" x14ac:dyDescent="0.2">
      <c r="A8799" s="1">
        <v>8798</v>
      </c>
      <c r="B8799" s="2" t="s">
        <v>58438</v>
      </c>
      <c r="C8799" s="2" t="s">
        <v>1662</v>
      </c>
      <c r="D8799" s="2" t="s">
        <v>24705</v>
      </c>
      <c r="E8799" s="2" t="s">
        <v>58439</v>
      </c>
      <c r="F8799" s="2" t="s">
        <v>41617</v>
      </c>
      <c r="G8799" s="2" t="s">
        <v>36</v>
      </c>
      <c r="H8799" s="2" t="s">
        <v>58440</v>
      </c>
      <c r="I8799" s="2" t="s">
        <v>58441</v>
      </c>
      <c r="J8799" s="3" t="s">
        <v>58442</v>
      </c>
      <c r="K8799" s="4">
        <v>44293</v>
      </c>
      <c r="L8799" s="3" t="s">
        <v>58443</v>
      </c>
    </row>
    <row r="8800" spans="1:12" x14ac:dyDescent="0.2">
      <c r="A8800" s="1">
        <v>8799</v>
      </c>
      <c r="B8800" s="2" t="s">
        <v>58444</v>
      </c>
      <c r="C8800" s="2" t="s">
        <v>4711</v>
      </c>
      <c r="D8800" s="2" t="s">
        <v>5585</v>
      </c>
      <c r="E8800" s="2" t="s">
        <v>58445</v>
      </c>
      <c r="F8800" s="2" t="s">
        <v>58446</v>
      </c>
      <c r="G8800" s="2" t="s">
        <v>1050</v>
      </c>
      <c r="H8800" s="2" t="s">
        <v>58447</v>
      </c>
      <c r="I8800" s="2" t="s">
        <v>58448</v>
      </c>
      <c r="J8800" s="3" t="s">
        <v>58449</v>
      </c>
      <c r="K8800" s="4">
        <v>44515</v>
      </c>
      <c r="L8800" s="3" t="s">
        <v>58450</v>
      </c>
    </row>
    <row r="8801" spans="1:12" x14ac:dyDescent="0.2">
      <c r="A8801" s="1">
        <v>8800</v>
      </c>
      <c r="B8801" s="2" t="s">
        <v>58451</v>
      </c>
      <c r="C8801" s="2" t="s">
        <v>2341</v>
      </c>
      <c r="D8801" s="2" t="s">
        <v>1353</v>
      </c>
      <c r="E8801" s="2" t="s">
        <v>58452</v>
      </c>
      <c r="F8801" s="2" t="s">
        <v>26421</v>
      </c>
      <c r="G8801" s="2" t="s">
        <v>44</v>
      </c>
      <c r="H8801" s="2" t="s">
        <v>58453</v>
      </c>
      <c r="I8801" s="2" t="s">
        <v>58454</v>
      </c>
      <c r="J8801" s="3" t="s">
        <v>58455</v>
      </c>
      <c r="K8801" s="4">
        <v>44393</v>
      </c>
      <c r="L8801" s="3" t="s">
        <v>58456</v>
      </c>
    </row>
    <row r="8802" spans="1:12" x14ac:dyDescent="0.2">
      <c r="A8802" s="1">
        <v>8801</v>
      </c>
      <c r="B8802" s="2" t="s">
        <v>58457</v>
      </c>
      <c r="C8802" s="2" t="s">
        <v>6813</v>
      </c>
      <c r="D8802" s="2" t="s">
        <v>1520</v>
      </c>
      <c r="E8802" s="2" t="s">
        <v>58458</v>
      </c>
      <c r="F8802" s="2" t="s">
        <v>58459</v>
      </c>
      <c r="G8802" s="2" t="s">
        <v>1346</v>
      </c>
      <c r="H8802" s="2" t="s">
        <v>58460</v>
      </c>
      <c r="I8802" s="2" t="s">
        <v>58461</v>
      </c>
      <c r="J8802" s="3" t="s">
        <v>58462</v>
      </c>
      <c r="K8802" s="4">
        <v>43923</v>
      </c>
      <c r="L8802" s="3" t="s">
        <v>58463</v>
      </c>
    </row>
    <row r="8803" spans="1:12" x14ac:dyDescent="0.2">
      <c r="A8803" s="1">
        <v>8802</v>
      </c>
      <c r="B8803" s="2" t="s">
        <v>58464</v>
      </c>
      <c r="C8803" s="2" t="s">
        <v>4822</v>
      </c>
      <c r="D8803" s="2" t="s">
        <v>9923</v>
      </c>
      <c r="E8803" s="2" t="s">
        <v>58465</v>
      </c>
      <c r="F8803" s="2" t="s">
        <v>58466</v>
      </c>
      <c r="G8803" s="2" t="s">
        <v>419</v>
      </c>
      <c r="H8803" s="2" t="s">
        <v>58467</v>
      </c>
      <c r="I8803" s="2" t="s">
        <v>58468</v>
      </c>
      <c r="J8803" s="3" t="s">
        <v>58469</v>
      </c>
      <c r="K8803" s="4">
        <v>44362</v>
      </c>
      <c r="L8803" s="3" t="s">
        <v>58470</v>
      </c>
    </row>
    <row r="8804" spans="1:12" x14ac:dyDescent="0.2">
      <c r="A8804" s="1">
        <v>8803</v>
      </c>
      <c r="B8804" s="2" t="s">
        <v>58471</v>
      </c>
      <c r="C8804" s="2" t="s">
        <v>23</v>
      </c>
      <c r="D8804" s="2" t="s">
        <v>9330</v>
      </c>
      <c r="E8804" s="2" t="s">
        <v>58472</v>
      </c>
      <c r="F8804" s="2" t="s">
        <v>58473</v>
      </c>
      <c r="G8804" s="2" t="s">
        <v>1618</v>
      </c>
      <c r="H8804" s="2" t="s">
        <v>58474</v>
      </c>
      <c r="I8804" s="2" t="s">
        <v>58475</v>
      </c>
      <c r="J8804" s="3" t="s">
        <v>58476</v>
      </c>
      <c r="K8804" s="4">
        <v>44619</v>
      </c>
      <c r="L8804" s="3" t="s">
        <v>58477</v>
      </c>
    </row>
    <row r="8805" spans="1:12" x14ac:dyDescent="0.2">
      <c r="A8805" s="1">
        <v>8804</v>
      </c>
      <c r="B8805" s="2" t="s">
        <v>58478</v>
      </c>
      <c r="C8805" s="2" t="s">
        <v>692</v>
      </c>
      <c r="D8805" s="2" t="s">
        <v>9330</v>
      </c>
      <c r="E8805" s="2" t="s">
        <v>58479</v>
      </c>
      <c r="F8805" s="2" t="s">
        <v>58480</v>
      </c>
      <c r="G8805" s="2" t="s">
        <v>1712</v>
      </c>
      <c r="H8805" s="2" t="s">
        <v>58481</v>
      </c>
      <c r="I8805" s="2">
        <f>1-601-95-3488</f>
        <v>-4183</v>
      </c>
      <c r="J8805" s="3" t="s">
        <v>58482</v>
      </c>
      <c r="K8805" s="4">
        <v>44610</v>
      </c>
      <c r="L8805" s="3" t="s">
        <v>58483</v>
      </c>
    </row>
    <row r="8806" spans="1:12" x14ac:dyDescent="0.2">
      <c r="A8806" s="1">
        <v>8805</v>
      </c>
      <c r="B8806" s="2" t="s">
        <v>58484</v>
      </c>
      <c r="C8806" s="2" t="s">
        <v>416</v>
      </c>
      <c r="D8806" s="2" t="s">
        <v>916</v>
      </c>
      <c r="E8806" s="2" t="s">
        <v>58485</v>
      </c>
      <c r="F8806" s="2" t="s">
        <v>58486</v>
      </c>
      <c r="G8806" s="2" t="s">
        <v>696</v>
      </c>
      <c r="H8806" s="2" t="s">
        <v>58487</v>
      </c>
      <c r="I8806" s="2">
        <v>5326283451</v>
      </c>
      <c r="J8806" s="3" t="s">
        <v>58488</v>
      </c>
      <c r="K8806" s="4">
        <v>44408</v>
      </c>
      <c r="L8806" s="3" t="s">
        <v>58489</v>
      </c>
    </row>
    <row r="8807" spans="1:12" x14ac:dyDescent="0.2">
      <c r="A8807" s="1">
        <v>8806</v>
      </c>
      <c r="B8807" s="2" t="s">
        <v>58490</v>
      </c>
      <c r="C8807" s="2" t="s">
        <v>3902</v>
      </c>
      <c r="D8807" s="2" t="s">
        <v>6947</v>
      </c>
      <c r="E8807" s="2" t="s">
        <v>58491</v>
      </c>
      <c r="F8807" s="2" t="s">
        <v>58492</v>
      </c>
      <c r="G8807" s="2" t="s">
        <v>1282</v>
      </c>
      <c r="H8807" s="2" t="s">
        <v>58493</v>
      </c>
      <c r="I8807" s="2" t="s">
        <v>58494</v>
      </c>
      <c r="J8807" s="3" t="s">
        <v>58495</v>
      </c>
      <c r="K8807" s="4">
        <v>44447</v>
      </c>
      <c r="L8807" s="3" t="s">
        <v>58496</v>
      </c>
    </row>
    <row r="8808" spans="1:12" x14ac:dyDescent="0.2">
      <c r="A8808" s="1">
        <v>8807</v>
      </c>
      <c r="B8808" s="2" t="s">
        <v>58497</v>
      </c>
      <c r="C8808" s="2" t="s">
        <v>3204</v>
      </c>
      <c r="D8808" s="2" t="s">
        <v>4663</v>
      </c>
      <c r="E8808" s="2" t="s">
        <v>58498</v>
      </c>
      <c r="F8808" s="2" t="s">
        <v>58499</v>
      </c>
      <c r="G8808" s="2" t="s">
        <v>976</v>
      </c>
      <c r="H8808" s="2">
        <v>6201790430</v>
      </c>
      <c r="I8808" s="2" t="s">
        <v>58500</v>
      </c>
      <c r="J8808" s="3" t="s">
        <v>58501</v>
      </c>
      <c r="K8808" s="4">
        <v>43988</v>
      </c>
      <c r="L8808" s="3" t="s">
        <v>58502</v>
      </c>
    </row>
    <row r="8809" spans="1:12" x14ac:dyDescent="0.2">
      <c r="A8809" s="1">
        <v>8808</v>
      </c>
      <c r="B8809" s="2" t="s">
        <v>58503</v>
      </c>
      <c r="C8809" s="2" t="s">
        <v>1614</v>
      </c>
      <c r="D8809" s="2" t="s">
        <v>1496</v>
      </c>
      <c r="E8809" s="2" t="s">
        <v>58504</v>
      </c>
      <c r="F8809" s="2" t="s">
        <v>58505</v>
      </c>
      <c r="G8809" s="2" t="s">
        <v>714</v>
      </c>
      <c r="H8809" s="2" t="s">
        <v>58506</v>
      </c>
      <c r="I8809" s="2">
        <v>2903775984</v>
      </c>
      <c r="J8809" s="3" t="s">
        <v>58507</v>
      </c>
      <c r="K8809" s="4">
        <v>43960</v>
      </c>
      <c r="L8809" s="3" t="s">
        <v>58508</v>
      </c>
    </row>
    <row r="8810" spans="1:12" x14ac:dyDescent="0.2">
      <c r="A8810" s="1">
        <v>8809</v>
      </c>
      <c r="B8810" s="2" t="s">
        <v>58509</v>
      </c>
      <c r="C8810" s="2" t="s">
        <v>920</v>
      </c>
      <c r="D8810" s="2" t="s">
        <v>683</v>
      </c>
      <c r="E8810" s="2" t="s">
        <v>58510</v>
      </c>
      <c r="F8810" s="2" t="s">
        <v>58511</v>
      </c>
      <c r="G8810" s="2" t="s">
        <v>1811</v>
      </c>
      <c r="H8810" s="2" t="s">
        <v>58512</v>
      </c>
      <c r="I8810" s="2" t="s">
        <v>58513</v>
      </c>
      <c r="J8810" s="3" t="s">
        <v>58514</v>
      </c>
      <c r="K8810" s="4">
        <v>44457</v>
      </c>
      <c r="L8810" s="3" t="s">
        <v>58515</v>
      </c>
    </row>
    <row r="8811" spans="1:12" x14ac:dyDescent="0.2">
      <c r="A8811" s="1">
        <v>8810</v>
      </c>
      <c r="B8811" s="2" t="s">
        <v>58516</v>
      </c>
      <c r="C8811" s="2" t="s">
        <v>3475</v>
      </c>
      <c r="D8811" s="2" t="s">
        <v>1572</v>
      </c>
      <c r="E8811" s="2" t="s">
        <v>58517</v>
      </c>
      <c r="F8811" s="2" t="s">
        <v>58518</v>
      </c>
      <c r="G8811" s="2" t="s">
        <v>396</v>
      </c>
      <c r="H8811" s="2" t="s">
        <v>58519</v>
      </c>
      <c r="I8811" s="2" t="s">
        <v>58520</v>
      </c>
      <c r="J8811" s="3" t="s">
        <v>58521</v>
      </c>
      <c r="K8811" s="4">
        <v>43858</v>
      </c>
      <c r="L8811" s="3" t="s">
        <v>58522</v>
      </c>
    </row>
    <row r="8812" spans="1:12" x14ac:dyDescent="0.2">
      <c r="A8812" s="1">
        <v>8811</v>
      </c>
      <c r="B8812" s="2" t="s">
        <v>58523</v>
      </c>
      <c r="C8812" s="2" t="s">
        <v>1485</v>
      </c>
      <c r="D8812" s="2" t="s">
        <v>9938</v>
      </c>
      <c r="E8812" s="2" t="s">
        <v>33404</v>
      </c>
      <c r="F8812" s="2" t="s">
        <v>58524</v>
      </c>
      <c r="G8812" s="2" t="s">
        <v>2048</v>
      </c>
      <c r="H8812" s="2" t="s">
        <v>58525</v>
      </c>
      <c r="I8812" s="2">
        <v>8508669531</v>
      </c>
      <c r="J8812" s="3" t="s">
        <v>58526</v>
      </c>
      <c r="K8812" s="4">
        <v>44292</v>
      </c>
      <c r="L8812" s="3" t="s">
        <v>58527</v>
      </c>
    </row>
    <row r="8813" spans="1:12" x14ac:dyDescent="0.2">
      <c r="A8813" s="1">
        <v>8812</v>
      </c>
      <c r="B8813" s="2" t="s">
        <v>58528</v>
      </c>
      <c r="C8813" s="2" t="s">
        <v>9796</v>
      </c>
      <c r="D8813" s="2" t="s">
        <v>14637</v>
      </c>
      <c r="E8813" s="2" t="s">
        <v>58529</v>
      </c>
      <c r="F8813" s="2" t="s">
        <v>58530</v>
      </c>
      <c r="G8813" s="2" t="s">
        <v>705</v>
      </c>
      <c r="H8813" s="2" t="s">
        <v>58531</v>
      </c>
      <c r="I8813" s="2" t="s">
        <v>58532</v>
      </c>
      <c r="J8813" s="3" t="s">
        <v>58533</v>
      </c>
      <c r="K8813" s="4">
        <v>43897</v>
      </c>
      <c r="L8813" s="3" t="s">
        <v>58534</v>
      </c>
    </row>
    <row r="8814" spans="1:12" x14ac:dyDescent="0.2">
      <c r="A8814" s="1">
        <v>8813</v>
      </c>
      <c r="B8814" s="2" t="s">
        <v>58535</v>
      </c>
      <c r="C8814" s="2" t="s">
        <v>1001</v>
      </c>
      <c r="D8814" s="2" t="s">
        <v>3669</v>
      </c>
      <c r="E8814" s="2" t="s">
        <v>58536</v>
      </c>
      <c r="F8814" s="2" t="s">
        <v>58537</v>
      </c>
      <c r="G8814" s="2" t="s">
        <v>153</v>
      </c>
      <c r="H8814" s="2" t="s">
        <v>58538</v>
      </c>
      <c r="I8814" s="2" t="s">
        <v>58539</v>
      </c>
      <c r="J8814" s="3" t="s">
        <v>58540</v>
      </c>
      <c r="K8814" s="4">
        <v>44565</v>
      </c>
      <c r="L8814" s="3" t="s">
        <v>3861</v>
      </c>
    </row>
    <row r="8815" spans="1:12" x14ac:dyDescent="0.2">
      <c r="A8815" s="1">
        <v>8814</v>
      </c>
      <c r="B8815" s="2" t="s">
        <v>58541</v>
      </c>
      <c r="C8815" s="2" t="s">
        <v>4278</v>
      </c>
      <c r="D8815" s="2" t="s">
        <v>18581</v>
      </c>
      <c r="E8815" s="2" t="s">
        <v>58542</v>
      </c>
      <c r="F8815" s="2" t="s">
        <v>37769</v>
      </c>
      <c r="G8815" s="2" t="s">
        <v>2567</v>
      </c>
      <c r="H8815" s="2" t="s">
        <v>58543</v>
      </c>
      <c r="I8815" s="2" t="s">
        <v>58544</v>
      </c>
      <c r="J8815" s="3" t="s">
        <v>58545</v>
      </c>
      <c r="K8815" s="4">
        <v>44262</v>
      </c>
      <c r="L8815" s="3" t="s">
        <v>58546</v>
      </c>
    </row>
    <row r="8816" spans="1:12" x14ac:dyDescent="0.2">
      <c r="A8816" s="1">
        <v>8815</v>
      </c>
      <c r="B8816" s="2" t="s">
        <v>58547</v>
      </c>
      <c r="C8816" s="2" t="s">
        <v>34132</v>
      </c>
      <c r="D8816" s="2" t="s">
        <v>17451</v>
      </c>
      <c r="E8816" s="2" t="s">
        <v>58548</v>
      </c>
      <c r="F8816" s="2" t="s">
        <v>49159</v>
      </c>
      <c r="G8816" s="2" t="s">
        <v>976</v>
      </c>
      <c r="H8816" s="2" t="s">
        <v>58549</v>
      </c>
      <c r="I8816" s="2" t="s">
        <v>58550</v>
      </c>
      <c r="J8816" s="3" t="s">
        <v>58551</v>
      </c>
      <c r="K8816" s="4">
        <v>43882</v>
      </c>
      <c r="L8816" s="3" t="s">
        <v>58552</v>
      </c>
    </row>
    <row r="8817" spans="1:12" x14ac:dyDescent="0.2">
      <c r="A8817" s="1">
        <v>8816</v>
      </c>
      <c r="B8817" s="2" t="s">
        <v>58553</v>
      </c>
      <c r="C8817" s="2" t="s">
        <v>2924</v>
      </c>
      <c r="D8817" s="2" t="s">
        <v>5407</v>
      </c>
      <c r="E8817" s="2" t="s">
        <v>58554</v>
      </c>
      <c r="F8817" s="2" t="s">
        <v>58555</v>
      </c>
      <c r="G8817" s="2" t="s">
        <v>369</v>
      </c>
      <c r="H8817" s="2" t="s">
        <v>58556</v>
      </c>
      <c r="I8817" s="2" t="s">
        <v>58557</v>
      </c>
      <c r="J8817" s="3" t="s">
        <v>58558</v>
      </c>
      <c r="K8817" s="4">
        <v>43885</v>
      </c>
      <c r="L8817" s="3" t="s">
        <v>58559</v>
      </c>
    </row>
    <row r="8818" spans="1:12" x14ac:dyDescent="0.2">
      <c r="A8818" s="1">
        <v>8817</v>
      </c>
      <c r="B8818" s="2" t="s">
        <v>58560</v>
      </c>
      <c r="C8818" s="2" t="s">
        <v>3521</v>
      </c>
      <c r="D8818" s="2" t="s">
        <v>1219</v>
      </c>
      <c r="E8818" s="2" t="s">
        <v>58561</v>
      </c>
      <c r="F8818" s="2" t="s">
        <v>58562</v>
      </c>
      <c r="G8818" s="2" t="s">
        <v>599</v>
      </c>
      <c r="H8818" s="2" t="s">
        <v>58563</v>
      </c>
      <c r="I8818" s="2" t="s">
        <v>58564</v>
      </c>
      <c r="J8818" s="3" t="s">
        <v>58565</v>
      </c>
      <c r="K8818" s="4">
        <v>44485</v>
      </c>
      <c r="L8818" s="3" t="s">
        <v>10613</v>
      </c>
    </row>
    <row r="8819" spans="1:12" x14ac:dyDescent="0.2">
      <c r="A8819" s="1">
        <v>8818</v>
      </c>
      <c r="B8819" s="2" t="s">
        <v>58566</v>
      </c>
      <c r="C8819" s="2" t="s">
        <v>9531</v>
      </c>
      <c r="D8819" s="2" t="s">
        <v>12839</v>
      </c>
      <c r="E8819" s="2" t="s">
        <v>58567</v>
      </c>
      <c r="F8819" s="2" t="s">
        <v>58568</v>
      </c>
      <c r="G8819" s="2" t="s">
        <v>378</v>
      </c>
      <c r="H8819" s="2" t="s">
        <v>58569</v>
      </c>
      <c r="I8819" s="2" t="s">
        <v>58570</v>
      </c>
      <c r="J8819" s="3" t="s">
        <v>58571</v>
      </c>
      <c r="K8819" s="4">
        <v>44024</v>
      </c>
      <c r="L8819" s="3" t="s">
        <v>58572</v>
      </c>
    </row>
    <row r="8820" spans="1:12" x14ac:dyDescent="0.2">
      <c r="A8820" s="1">
        <v>8819</v>
      </c>
      <c r="B8820" s="2" t="s">
        <v>58573</v>
      </c>
      <c r="C8820" s="2" t="s">
        <v>19825</v>
      </c>
      <c r="D8820" s="2" t="s">
        <v>4663</v>
      </c>
      <c r="E8820" s="2" t="s">
        <v>58574</v>
      </c>
      <c r="F8820" s="2" t="s">
        <v>58575</v>
      </c>
      <c r="G8820" s="2" t="s">
        <v>2918</v>
      </c>
      <c r="H8820" s="2" t="s">
        <v>58576</v>
      </c>
      <c r="I8820" s="2" t="s">
        <v>58577</v>
      </c>
      <c r="J8820" s="3" t="s">
        <v>58578</v>
      </c>
      <c r="K8820" s="4">
        <v>43846</v>
      </c>
      <c r="L8820" s="3" t="s">
        <v>7301</v>
      </c>
    </row>
    <row r="8821" spans="1:12" x14ac:dyDescent="0.2">
      <c r="A8821" s="1">
        <v>8820</v>
      </c>
      <c r="B8821" s="2" t="s">
        <v>58579</v>
      </c>
      <c r="C8821" s="2" t="s">
        <v>3877</v>
      </c>
      <c r="D8821" s="2" t="s">
        <v>5130</v>
      </c>
      <c r="E8821" s="2" t="s">
        <v>58580</v>
      </c>
      <c r="F8821" s="2" t="s">
        <v>58581</v>
      </c>
      <c r="G8821" s="2" t="s">
        <v>6142</v>
      </c>
      <c r="H8821" s="2" t="s">
        <v>58582</v>
      </c>
      <c r="I8821" s="2">
        <v>5743541383</v>
      </c>
      <c r="J8821" s="3" t="s">
        <v>58583</v>
      </c>
      <c r="K8821" s="4">
        <v>44542</v>
      </c>
      <c r="L8821" s="3" t="s">
        <v>58584</v>
      </c>
    </row>
    <row r="8822" spans="1:12" x14ac:dyDescent="0.2">
      <c r="A8822" s="1">
        <v>8821</v>
      </c>
      <c r="B8822" s="2" t="s">
        <v>58585</v>
      </c>
      <c r="C8822" s="2" t="s">
        <v>25814</v>
      </c>
      <c r="D8822" s="2" t="s">
        <v>3012</v>
      </c>
      <c r="E8822" s="2" t="s">
        <v>58586</v>
      </c>
      <c r="F8822" s="2" t="s">
        <v>881</v>
      </c>
      <c r="G8822" s="2" t="s">
        <v>1292</v>
      </c>
      <c r="H8822" s="2" t="s">
        <v>58587</v>
      </c>
      <c r="I8822" s="2" t="s">
        <v>58588</v>
      </c>
      <c r="J8822" s="3" t="s">
        <v>58589</v>
      </c>
      <c r="K8822" s="4">
        <v>44354</v>
      </c>
      <c r="L8822" s="3" t="s">
        <v>58590</v>
      </c>
    </row>
    <row r="8823" spans="1:12" x14ac:dyDescent="0.2">
      <c r="A8823" s="1">
        <v>8822</v>
      </c>
      <c r="B8823" s="2" t="s">
        <v>58591</v>
      </c>
      <c r="C8823" s="2" t="s">
        <v>5242</v>
      </c>
      <c r="D8823" s="2" t="s">
        <v>6087</v>
      </c>
      <c r="E8823" s="2" t="s">
        <v>58592</v>
      </c>
      <c r="F8823" s="2" t="s">
        <v>58593</v>
      </c>
      <c r="G8823" s="2" t="s">
        <v>530</v>
      </c>
      <c r="H8823" s="2" t="s">
        <v>58594</v>
      </c>
      <c r="I8823" s="2" t="s">
        <v>58595</v>
      </c>
      <c r="J8823" s="3" t="s">
        <v>58596</v>
      </c>
      <c r="K8823" s="4">
        <v>43886</v>
      </c>
      <c r="L8823" s="3" t="s">
        <v>58597</v>
      </c>
    </row>
    <row r="8824" spans="1:12" x14ac:dyDescent="0.2">
      <c r="A8824" s="1">
        <v>8823</v>
      </c>
      <c r="B8824" s="2" t="s">
        <v>58598</v>
      </c>
      <c r="C8824" s="2" t="s">
        <v>223</v>
      </c>
      <c r="D8824" s="2" t="s">
        <v>1954</v>
      </c>
      <c r="E8824" s="2" t="s">
        <v>58599</v>
      </c>
      <c r="F8824" s="2" t="s">
        <v>58600</v>
      </c>
      <c r="G8824" s="2" t="s">
        <v>4386</v>
      </c>
      <c r="H8824" s="2" t="s">
        <v>58601</v>
      </c>
      <c r="I8824" s="2" t="s">
        <v>58602</v>
      </c>
      <c r="J8824" s="3" t="s">
        <v>58603</v>
      </c>
      <c r="K8824" s="4">
        <v>44640</v>
      </c>
      <c r="L8824" s="3" t="s">
        <v>58604</v>
      </c>
    </row>
    <row r="8825" spans="1:12" x14ac:dyDescent="0.2">
      <c r="A8825" s="1">
        <v>8824</v>
      </c>
      <c r="B8825" s="2" t="s">
        <v>58605</v>
      </c>
      <c r="C8825" s="2" t="s">
        <v>2425</v>
      </c>
      <c r="D8825" s="2" t="s">
        <v>1065</v>
      </c>
      <c r="E8825" s="2" t="s">
        <v>9668</v>
      </c>
      <c r="F8825" s="2" t="s">
        <v>58606</v>
      </c>
      <c r="G8825" s="2" t="s">
        <v>2061</v>
      </c>
      <c r="H8825" s="2" t="s">
        <v>58607</v>
      </c>
      <c r="I8825" s="2" t="s">
        <v>58608</v>
      </c>
      <c r="J8825" s="3" t="s">
        <v>58609</v>
      </c>
      <c r="K8825" s="4">
        <v>44027</v>
      </c>
      <c r="L8825" s="3" t="s">
        <v>58610</v>
      </c>
    </row>
    <row r="8826" spans="1:12" x14ac:dyDescent="0.2">
      <c r="A8826" s="1">
        <v>8825</v>
      </c>
      <c r="B8826" s="2" t="s">
        <v>58611</v>
      </c>
      <c r="C8826" s="2" t="s">
        <v>3237</v>
      </c>
      <c r="D8826" s="2" t="s">
        <v>27185</v>
      </c>
      <c r="E8826" s="2" t="s">
        <v>58612</v>
      </c>
      <c r="F8826" s="2" t="s">
        <v>58613</v>
      </c>
      <c r="G8826" s="2" t="s">
        <v>7345</v>
      </c>
      <c r="H8826" s="2" t="s">
        <v>58614</v>
      </c>
      <c r="I8826" s="2">
        <f>1-516-60-4164</f>
        <v>-4739</v>
      </c>
      <c r="J8826" s="3" t="s">
        <v>58615</v>
      </c>
      <c r="K8826" s="4">
        <v>44325</v>
      </c>
      <c r="L8826" s="3" t="s">
        <v>58616</v>
      </c>
    </row>
    <row r="8827" spans="1:12" x14ac:dyDescent="0.2">
      <c r="A8827" s="1">
        <v>8826</v>
      </c>
      <c r="B8827" s="2" t="s">
        <v>58617</v>
      </c>
      <c r="C8827" s="2" t="s">
        <v>4686</v>
      </c>
      <c r="D8827" s="2" t="s">
        <v>1353</v>
      </c>
      <c r="E8827" s="2" t="s">
        <v>58618</v>
      </c>
      <c r="F8827" s="2" t="s">
        <v>58619</v>
      </c>
      <c r="G8827" s="2" t="s">
        <v>301</v>
      </c>
      <c r="H8827" s="2" t="s">
        <v>58620</v>
      </c>
      <c r="I8827" s="2" t="s">
        <v>58621</v>
      </c>
      <c r="J8827" s="3" t="s">
        <v>58622</v>
      </c>
      <c r="K8827" s="4">
        <v>44468</v>
      </c>
      <c r="L8827" s="3" t="s">
        <v>58623</v>
      </c>
    </row>
    <row r="8828" spans="1:12" x14ac:dyDescent="0.2">
      <c r="A8828" s="1">
        <v>8827</v>
      </c>
      <c r="B8828" s="2" t="s">
        <v>58624</v>
      </c>
      <c r="C8828" s="2" t="s">
        <v>2573</v>
      </c>
      <c r="D8828" s="2" t="s">
        <v>668</v>
      </c>
      <c r="E8828" s="2" t="s">
        <v>58625</v>
      </c>
      <c r="F8828" s="2" t="s">
        <v>57721</v>
      </c>
      <c r="G8828" s="2" t="s">
        <v>5163</v>
      </c>
      <c r="H8828" s="2" t="s">
        <v>58626</v>
      </c>
      <c r="I8828" s="2" t="s">
        <v>58627</v>
      </c>
      <c r="J8828" s="3" t="s">
        <v>58628</v>
      </c>
      <c r="K8828" s="4">
        <v>44515</v>
      </c>
      <c r="L8828" s="3" t="s">
        <v>23062</v>
      </c>
    </row>
    <row r="8829" spans="1:12" x14ac:dyDescent="0.2">
      <c r="A8829" s="1">
        <v>8828</v>
      </c>
      <c r="B8829" s="2" t="s">
        <v>58629</v>
      </c>
      <c r="C8829" s="2" t="s">
        <v>766</v>
      </c>
      <c r="D8829" s="2" t="s">
        <v>596</v>
      </c>
      <c r="E8829" s="2" t="s">
        <v>58630</v>
      </c>
      <c r="F8829" s="2" t="s">
        <v>58631</v>
      </c>
      <c r="G8829" s="2" t="s">
        <v>7850</v>
      </c>
      <c r="H8829" s="2" t="s">
        <v>58632</v>
      </c>
      <c r="I8829" s="2" t="s">
        <v>58633</v>
      </c>
      <c r="J8829" s="3" t="s">
        <v>58634</v>
      </c>
      <c r="K8829" s="4">
        <v>44046</v>
      </c>
      <c r="L8829" s="3" t="s">
        <v>58635</v>
      </c>
    </row>
    <row r="8830" spans="1:12" x14ac:dyDescent="0.2">
      <c r="A8830" s="1">
        <v>8829</v>
      </c>
      <c r="B8830" s="2" t="s">
        <v>58636</v>
      </c>
      <c r="C8830" s="2" t="s">
        <v>12190</v>
      </c>
      <c r="D8830" s="2" t="s">
        <v>5892</v>
      </c>
      <c r="E8830" s="2" t="s">
        <v>58637</v>
      </c>
      <c r="F8830" s="2" t="s">
        <v>4166</v>
      </c>
      <c r="G8830" s="2" t="s">
        <v>1730</v>
      </c>
      <c r="H8830" s="2" t="s">
        <v>58638</v>
      </c>
      <c r="I8830" s="2" t="s">
        <v>58639</v>
      </c>
      <c r="J8830" s="3" t="s">
        <v>58640</v>
      </c>
      <c r="K8830" s="4">
        <v>44484</v>
      </c>
      <c r="L8830" s="3" t="s">
        <v>4677</v>
      </c>
    </row>
    <row r="8831" spans="1:12" x14ac:dyDescent="0.2">
      <c r="A8831" s="1">
        <v>8830</v>
      </c>
      <c r="B8831" s="2" t="s">
        <v>58641</v>
      </c>
      <c r="C8831" s="2" t="s">
        <v>7474</v>
      </c>
      <c r="D8831" s="2" t="s">
        <v>2925</v>
      </c>
      <c r="E8831" s="2" t="s">
        <v>58642</v>
      </c>
      <c r="F8831" s="2" t="s">
        <v>37182</v>
      </c>
      <c r="G8831" s="2" t="s">
        <v>816</v>
      </c>
      <c r="H8831" s="2" t="s">
        <v>58643</v>
      </c>
      <c r="I8831" s="2" t="s">
        <v>58644</v>
      </c>
      <c r="J8831" s="3" t="s">
        <v>58645</v>
      </c>
      <c r="K8831" s="4">
        <v>44604</v>
      </c>
      <c r="L8831" s="3" t="s">
        <v>26766</v>
      </c>
    </row>
    <row r="8832" spans="1:12" x14ac:dyDescent="0.2">
      <c r="A8832" s="1">
        <v>8831</v>
      </c>
      <c r="B8832" s="2" t="s">
        <v>58646</v>
      </c>
      <c r="C8832" s="2" t="s">
        <v>1788</v>
      </c>
      <c r="D8832" s="2" t="s">
        <v>347</v>
      </c>
      <c r="E8832" s="2" t="s">
        <v>34909</v>
      </c>
      <c r="F8832" s="2" t="s">
        <v>30842</v>
      </c>
      <c r="G8832" s="2" t="s">
        <v>2928</v>
      </c>
      <c r="H8832" s="2" t="s">
        <v>58647</v>
      </c>
      <c r="I8832" s="2" t="s">
        <v>58648</v>
      </c>
      <c r="J8832" s="3" t="s">
        <v>58649</v>
      </c>
      <c r="K8832" s="4">
        <v>43960</v>
      </c>
      <c r="L8832" s="3" t="s">
        <v>58650</v>
      </c>
    </row>
    <row r="8833" spans="1:12" x14ac:dyDescent="0.2">
      <c r="A8833" s="1">
        <v>8832</v>
      </c>
      <c r="B8833" s="2" t="s">
        <v>58651</v>
      </c>
      <c r="C8833" s="2" t="s">
        <v>692</v>
      </c>
      <c r="D8833" s="2" t="s">
        <v>4705</v>
      </c>
      <c r="E8833" s="2" t="s">
        <v>58652</v>
      </c>
      <c r="F8833" s="2" t="s">
        <v>37668</v>
      </c>
      <c r="G8833" s="2" t="s">
        <v>4353</v>
      </c>
      <c r="H8833" s="2" t="s">
        <v>58653</v>
      </c>
      <c r="I8833" s="2" t="s">
        <v>58654</v>
      </c>
      <c r="J8833" s="3" t="s">
        <v>58655</v>
      </c>
      <c r="K8833" s="4">
        <v>44379</v>
      </c>
      <c r="L8833" s="3" t="s">
        <v>58656</v>
      </c>
    </row>
    <row r="8834" spans="1:12" x14ac:dyDescent="0.2">
      <c r="A8834" s="1">
        <v>8833</v>
      </c>
      <c r="B8834" s="2" t="s">
        <v>58657</v>
      </c>
      <c r="C8834" s="2" t="s">
        <v>10851</v>
      </c>
      <c r="D8834" s="2" t="s">
        <v>25598</v>
      </c>
      <c r="E8834" s="2" t="s">
        <v>58658</v>
      </c>
      <c r="F8834" s="2" t="s">
        <v>58659</v>
      </c>
      <c r="G8834" s="2" t="s">
        <v>2826</v>
      </c>
      <c r="H8834" s="2" t="s">
        <v>58660</v>
      </c>
      <c r="I8834" s="2" t="s">
        <v>58661</v>
      </c>
      <c r="J8834" s="3" t="s">
        <v>58662</v>
      </c>
      <c r="K8834" s="4">
        <v>44128</v>
      </c>
      <c r="L8834" s="3" t="s">
        <v>58663</v>
      </c>
    </row>
    <row r="8835" spans="1:12" x14ac:dyDescent="0.2">
      <c r="A8835" s="1">
        <v>8834</v>
      </c>
      <c r="B8835" s="2" t="s">
        <v>58664</v>
      </c>
      <c r="C8835" s="2" t="s">
        <v>962</v>
      </c>
      <c r="D8835" s="2" t="s">
        <v>7952</v>
      </c>
      <c r="E8835" s="2" t="s">
        <v>58665</v>
      </c>
      <c r="F8835" s="2" t="s">
        <v>58666</v>
      </c>
      <c r="G8835" s="2" t="s">
        <v>3404</v>
      </c>
      <c r="H8835" s="2">
        <v>4645996218</v>
      </c>
      <c r="I8835" s="2" t="s">
        <v>58667</v>
      </c>
      <c r="J8835" s="3" t="s">
        <v>58668</v>
      </c>
      <c r="K8835" s="4">
        <v>44045</v>
      </c>
      <c r="L8835" s="3" t="s">
        <v>58669</v>
      </c>
    </row>
    <row r="8836" spans="1:12" x14ac:dyDescent="0.2">
      <c r="A8836" s="1">
        <v>8835</v>
      </c>
      <c r="B8836" s="2" t="s">
        <v>58670</v>
      </c>
      <c r="C8836" s="2" t="s">
        <v>4096</v>
      </c>
      <c r="D8836" s="2" t="s">
        <v>2077</v>
      </c>
      <c r="E8836" s="2" t="s">
        <v>58671</v>
      </c>
      <c r="F8836" s="2" t="s">
        <v>58672</v>
      </c>
      <c r="G8836" s="2" t="s">
        <v>635</v>
      </c>
      <c r="H8836" s="2">
        <v>329334615</v>
      </c>
      <c r="I8836" s="2" t="s">
        <v>58673</v>
      </c>
      <c r="J8836" s="3" t="s">
        <v>58674</v>
      </c>
      <c r="K8836" s="4">
        <v>44086</v>
      </c>
      <c r="L8836" s="3" t="s">
        <v>10733</v>
      </c>
    </row>
    <row r="8837" spans="1:12" x14ac:dyDescent="0.2">
      <c r="A8837" s="1">
        <v>8836</v>
      </c>
      <c r="B8837" s="2" t="s">
        <v>58675</v>
      </c>
      <c r="C8837" s="2" t="s">
        <v>336</v>
      </c>
      <c r="D8837" s="2" t="s">
        <v>9135</v>
      </c>
      <c r="E8837" s="2" t="s">
        <v>58676</v>
      </c>
      <c r="F8837" s="2" t="s">
        <v>58677</v>
      </c>
      <c r="G8837" s="2" t="s">
        <v>2033</v>
      </c>
      <c r="H8837" s="2" t="s">
        <v>58678</v>
      </c>
      <c r="I8837" s="2" t="s">
        <v>58679</v>
      </c>
      <c r="J8837" s="3" t="s">
        <v>58680</v>
      </c>
      <c r="K8837" s="4">
        <v>44557</v>
      </c>
      <c r="L8837" s="3" t="s">
        <v>58681</v>
      </c>
    </row>
    <row r="8838" spans="1:12" x14ac:dyDescent="0.2">
      <c r="A8838" s="1">
        <v>8837</v>
      </c>
      <c r="B8838" s="2" t="s">
        <v>58682</v>
      </c>
      <c r="C8838" s="2" t="s">
        <v>1093</v>
      </c>
      <c r="D8838" s="2" t="s">
        <v>7289</v>
      </c>
      <c r="E8838" s="2" t="s">
        <v>58683</v>
      </c>
      <c r="F8838" s="2" t="s">
        <v>23529</v>
      </c>
      <c r="G8838" s="2" t="s">
        <v>3404</v>
      </c>
      <c r="H8838" s="2">
        <v>5694971350</v>
      </c>
      <c r="I8838" s="2" t="s">
        <v>58684</v>
      </c>
      <c r="J8838" s="3" t="s">
        <v>58685</v>
      </c>
      <c r="K8838" s="4">
        <v>44118</v>
      </c>
      <c r="L8838" s="3" t="s">
        <v>2854</v>
      </c>
    </row>
    <row r="8839" spans="1:12" x14ac:dyDescent="0.2">
      <c r="A8839" s="1">
        <v>8838</v>
      </c>
      <c r="B8839" s="2" t="s">
        <v>58686</v>
      </c>
      <c r="C8839" s="2" t="s">
        <v>11330</v>
      </c>
      <c r="D8839" s="2" t="s">
        <v>6805</v>
      </c>
      <c r="E8839" s="2" t="s">
        <v>58687</v>
      </c>
      <c r="F8839" s="2" t="s">
        <v>58688</v>
      </c>
      <c r="G8839" s="2" t="s">
        <v>378</v>
      </c>
      <c r="H8839" s="2" t="s">
        <v>58689</v>
      </c>
      <c r="I8839" s="2" t="s">
        <v>58690</v>
      </c>
      <c r="J8839" s="3" t="s">
        <v>58691</v>
      </c>
      <c r="K8839" s="4">
        <v>44620</v>
      </c>
      <c r="L8839" s="3" t="s">
        <v>905</v>
      </c>
    </row>
    <row r="8840" spans="1:12" x14ac:dyDescent="0.2">
      <c r="A8840" s="1">
        <v>8839</v>
      </c>
      <c r="B8840" s="2" t="s">
        <v>58692</v>
      </c>
      <c r="C8840" s="2" t="s">
        <v>4629</v>
      </c>
      <c r="D8840" s="2" t="s">
        <v>5639</v>
      </c>
      <c r="E8840" s="2" t="s">
        <v>58693</v>
      </c>
      <c r="F8840" s="2" t="s">
        <v>58694</v>
      </c>
      <c r="G8840" s="2" t="s">
        <v>200</v>
      </c>
      <c r="H8840" s="2" t="s">
        <v>58695</v>
      </c>
      <c r="I8840" s="2" t="s">
        <v>58696</v>
      </c>
      <c r="J8840" s="3" t="s">
        <v>58697</v>
      </c>
      <c r="K8840" s="4">
        <v>43962</v>
      </c>
      <c r="L8840" s="3" t="s">
        <v>31623</v>
      </c>
    </row>
    <row r="8841" spans="1:12" x14ac:dyDescent="0.2">
      <c r="A8841" s="1">
        <v>8840</v>
      </c>
      <c r="B8841" s="2" t="s">
        <v>58698</v>
      </c>
      <c r="C8841" s="2" t="s">
        <v>1288</v>
      </c>
      <c r="D8841" s="2" t="s">
        <v>21303</v>
      </c>
      <c r="E8841" s="2" t="s">
        <v>58699</v>
      </c>
      <c r="F8841" s="2" t="s">
        <v>37541</v>
      </c>
      <c r="G8841" s="2" t="s">
        <v>1317</v>
      </c>
      <c r="H8841" s="2" t="s">
        <v>58700</v>
      </c>
      <c r="I8841" s="2" t="s">
        <v>58701</v>
      </c>
      <c r="J8841" s="3" t="s">
        <v>58702</v>
      </c>
      <c r="K8841" s="4">
        <v>43977</v>
      </c>
      <c r="L8841" s="3" t="s">
        <v>58703</v>
      </c>
    </row>
    <row r="8842" spans="1:12" x14ac:dyDescent="0.2">
      <c r="A8842" s="1">
        <v>8841</v>
      </c>
      <c r="B8842" s="2" t="s">
        <v>58704</v>
      </c>
      <c r="C8842" s="2" t="s">
        <v>443</v>
      </c>
      <c r="D8842" s="2" t="s">
        <v>3061</v>
      </c>
      <c r="E8842" s="2" t="s">
        <v>58705</v>
      </c>
      <c r="F8842" s="2" t="s">
        <v>58706</v>
      </c>
      <c r="G8842" s="2" t="s">
        <v>599</v>
      </c>
      <c r="H8842" s="2" t="s">
        <v>58707</v>
      </c>
      <c r="I8842" s="2" t="s">
        <v>58708</v>
      </c>
      <c r="J8842" s="3" t="s">
        <v>58709</v>
      </c>
      <c r="K8842" s="4">
        <v>43921</v>
      </c>
      <c r="L8842" s="3" t="s">
        <v>58710</v>
      </c>
    </row>
    <row r="8843" spans="1:12" x14ac:dyDescent="0.2">
      <c r="A8843" s="1">
        <v>8842</v>
      </c>
      <c r="B8843" s="2" t="s">
        <v>58711</v>
      </c>
      <c r="C8843" s="2" t="s">
        <v>8219</v>
      </c>
      <c r="D8843" s="2" t="s">
        <v>9744</v>
      </c>
      <c r="E8843" s="2" t="s">
        <v>58712</v>
      </c>
      <c r="F8843" s="2" t="s">
        <v>34385</v>
      </c>
      <c r="G8843" s="2" t="s">
        <v>2884</v>
      </c>
      <c r="H8843" s="2">
        <v>3593661900</v>
      </c>
      <c r="I8843" s="2" t="s">
        <v>58713</v>
      </c>
      <c r="J8843" s="3" t="s">
        <v>58714</v>
      </c>
      <c r="K8843" s="4">
        <v>43956</v>
      </c>
      <c r="L8843" s="3" t="s">
        <v>28659</v>
      </c>
    </row>
    <row r="8844" spans="1:12" x14ac:dyDescent="0.2">
      <c r="A8844" s="1">
        <v>8843</v>
      </c>
      <c r="B8844" s="2" t="s">
        <v>58715</v>
      </c>
      <c r="C8844" s="2" t="s">
        <v>1361</v>
      </c>
      <c r="D8844" s="2" t="s">
        <v>17800</v>
      </c>
      <c r="E8844" s="2" t="s">
        <v>58716</v>
      </c>
      <c r="F8844" s="2" t="s">
        <v>58717</v>
      </c>
      <c r="G8844" s="2" t="s">
        <v>2216</v>
      </c>
      <c r="H8844" s="2" t="s">
        <v>58718</v>
      </c>
      <c r="I8844" s="2">
        <f>1-911-907-577</f>
        <v>-2394</v>
      </c>
      <c r="J8844" s="3" t="s">
        <v>58719</v>
      </c>
      <c r="K8844" s="4">
        <v>44526</v>
      </c>
      <c r="L8844" s="3" t="s">
        <v>58720</v>
      </c>
    </row>
    <row r="8845" spans="1:12" x14ac:dyDescent="0.2">
      <c r="A8845" s="1">
        <v>8844</v>
      </c>
      <c r="B8845" s="2" t="s">
        <v>58721</v>
      </c>
      <c r="C8845" s="2" t="s">
        <v>12668</v>
      </c>
      <c r="D8845" s="2" t="s">
        <v>15299</v>
      </c>
      <c r="E8845" s="2" t="s">
        <v>58722</v>
      </c>
      <c r="F8845" s="2" t="s">
        <v>58723</v>
      </c>
      <c r="G8845" s="2" t="s">
        <v>330</v>
      </c>
      <c r="H8845" s="2" t="s">
        <v>58724</v>
      </c>
      <c r="I8845" s="2" t="s">
        <v>58725</v>
      </c>
      <c r="J8845" s="3" t="s">
        <v>58726</v>
      </c>
      <c r="K8845" s="4">
        <v>43863</v>
      </c>
      <c r="L8845" s="3" t="s">
        <v>58727</v>
      </c>
    </row>
    <row r="8846" spans="1:12" x14ac:dyDescent="0.2">
      <c r="A8846" s="1">
        <v>8845</v>
      </c>
      <c r="B8846" s="2" t="s">
        <v>58728</v>
      </c>
      <c r="C8846" s="2" t="s">
        <v>11505</v>
      </c>
      <c r="D8846" s="2" t="s">
        <v>3531</v>
      </c>
      <c r="E8846" s="2" t="s">
        <v>58729</v>
      </c>
      <c r="F8846" s="2" t="s">
        <v>58730</v>
      </c>
      <c r="G8846" s="2" t="s">
        <v>3679</v>
      </c>
      <c r="H8846" s="2" t="s">
        <v>58731</v>
      </c>
      <c r="I8846" s="2" t="s">
        <v>58732</v>
      </c>
      <c r="J8846" s="3" t="s">
        <v>58733</v>
      </c>
      <c r="K8846" s="4">
        <v>43954</v>
      </c>
      <c r="L8846" s="3" t="s">
        <v>58734</v>
      </c>
    </row>
    <row r="8847" spans="1:12" x14ac:dyDescent="0.2">
      <c r="A8847" s="1">
        <v>8846</v>
      </c>
      <c r="B8847" s="2" t="s">
        <v>58735</v>
      </c>
      <c r="C8847" s="2" t="s">
        <v>1662</v>
      </c>
      <c r="D8847" s="2" t="s">
        <v>11294</v>
      </c>
      <c r="E8847" s="2" t="s">
        <v>58736</v>
      </c>
      <c r="F8847" s="2" t="s">
        <v>58737</v>
      </c>
      <c r="G8847" s="2" t="s">
        <v>1195</v>
      </c>
      <c r="H8847" s="2" t="s">
        <v>58738</v>
      </c>
      <c r="I8847" s="2">
        <v>9543589792</v>
      </c>
      <c r="J8847" s="3" t="s">
        <v>58739</v>
      </c>
      <c r="K8847" s="4">
        <v>44245</v>
      </c>
      <c r="L8847" s="3" t="s">
        <v>58740</v>
      </c>
    </row>
    <row r="8848" spans="1:12" x14ac:dyDescent="0.2">
      <c r="A8848" s="1">
        <v>8847</v>
      </c>
      <c r="B8848" s="2" t="s">
        <v>58741</v>
      </c>
      <c r="C8848" s="2" t="s">
        <v>2323</v>
      </c>
      <c r="D8848" s="2" t="s">
        <v>4200</v>
      </c>
      <c r="E8848" s="2" t="s">
        <v>58742</v>
      </c>
      <c r="F8848" s="2" t="s">
        <v>58743</v>
      </c>
      <c r="G8848" s="2" t="s">
        <v>976</v>
      </c>
      <c r="H8848" s="2" t="s">
        <v>58744</v>
      </c>
      <c r="I8848" s="2" t="s">
        <v>58745</v>
      </c>
      <c r="J8848" s="3" t="s">
        <v>58746</v>
      </c>
      <c r="K8848" s="4">
        <v>44267</v>
      </c>
      <c r="L8848" s="3" t="s">
        <v>58747</v>
      </c>
    </row>
    <row r="8849" spans="1:12" x14ac:dyDescent="0.2">
      <c r="A8849" s="1">
        <v>8848</v>
      </c>
      <c r="B8849" s="2" t="s">
        <v>58748</v>
      </c>
      <c r="C8849" s="2" t="s">
        <v>4467</v>
      </c>
      <c r="D8849" s="2" t="s">
        <v>711</v>
      </c>
      <c r="E8849" s="2" t="s">
        <v>58749</v>
      </c>
      <c r="F8849" s="2" t="s">
        <v>58750</v>
      </c>
      <c r="G8849" s="2" t="s">
        <v>2859</v>
      </c>
      <c r="H8849" s="2">
        <v>9313302703</v>
      </c>
      <c r="I8849" s="2" t="s">
        <v>58751</v>
      </c>
      <c r="J8849" s="3" t="s">
        <v>58752</v>
      </c>
      <c r="K8849" s="4">
        <v>44654</v>
      </c>
      <c r="L8849" s="3" t="s">
        <v>58753</v>
      </c>
    </row>
    <row r="8850" spans="1:12" x14ac:dyDescent="0.2">
      <c r="A8850" s="1">
        <v>8849</v>
      </c>
      <c r="B8850" s="2" t="s">
        <v>58754</v>
      </c>
      <c r="C8850" s="2" t="s">
        <v>1643</v>
      </c>
      <c r="D8850" s="2" t="s">
        <v>1598</v>
      </c>
      <c r="E8850" s="2" t="s">
        <v>58755</v>
      </c>
      <c r="F8850" s="2" t="s">
        <v>58756</v>
      </c>
      <c r="G8850" s="2" t="s">
        <v>2981</v>
      </c>
      <c r="H8850" s="2" t="s">
        <v>58757</v>
      </c>
      <c r="I8850" s="2" t="s">
        <v>58758</v>
      </c>
      <c r="J8850" s="3" t="s">
        <v>58759</v>
      </c>
      <c r="K8850" s="4">
        <v>44120</v>
      </c>
      <c r="L8850" s="3" t="s">
        <v>58760</v>
      </c>
    </row>
    <row r="8851" spans="1:12" x14ac:dyDescent="0.2">
      <c r="A8851" s="1">
        <v>8850</v>
      </c>
      <c r="B8851" s="2" t="s">
        <v>58761</v>
      </c>
      <c r="C8851" s="2" t="s">
        <v>2048</v>
      </c>
      <c r="D8851" s="2" t="s">
        <v>683</v>
      </c>
      <c r="E8851" s="2" t="s">
        <v>10755</v>
      </c>
      <c r="F8851" s="2" t="s">
        <v>58762</v>
      </c>
      <c r="G8851" s="2" t="s">
        <v>2255</v>
      </c>
      <c r="H8851" s="2" t="s">
        <v>58763</v>
      </c>
      <c r="I8851" s="2" t="s">
        <v>58764</v>
      </c>
      <c r="J8851" s="3" t="s">
        <v>58765</v>
      </c>
      <c r="K8851" s="4">
        <v>44158</v>
      </c>
      <c r="L8851" s="3" t="s">
        <v>58766</v>
      </c>
    </row>
    <row r="8852" spans="1:12" x14ac:dyDescent="0.2">
      <c r="A8852" s="1">
        <v>8851</v>
      </c>
      <c r="B8852" s="2" t="s">
        <v>58767</v>
      </c>
      <c r="C8852" s="2" t="s">
        <v>5684</v>
      </c>
      <c r="D8852" s="2" t="s">
        <v>6865</v>
      </c>
      <c r="E8852" s="2" t="s">
        <v>58768</v>
      </c>
      <c r="F8852" s="2" t="s">
        <v>3358</v>
      </c>
      <c r="G8852" s="2" t="s">
        <v>1882</v>
      </c>
      <c r="H8852" s="2" t="s">
        <v>58769</v>
      </c>
      <c r="I8852" s="2" t="s">
        <v>58770</v>
      </c>
      <c r="J8852" s="3" t="s">
        <v>58771</v>
      </c>
      <c r="K8852" s="4">
        <v>44492</v>
      </c>
      <c r="L8852" s="3" t="s">
        <v>58772</v>
      </c>
    </row>
    <row r="8853" spans="1:12" x14ac:dyDescent="0.2">
      <c r="A8853" s="1">
        <v>8852</v>
      </c>
      <c r="B8853" s="2" t="s">
        <v>58773</v>
      </c>
      <c r="C8853" s="2" t="s">
        <v>1245</v>
      </c>
      <c r="D8853" s="2" t="s">
        <v>47339</v>
      </c>
      <c r="E8853" s="2" t="s">
        <v>58774</v>
      </c>
      <c r="F8853" s="2" t="s">
        <v>58775</v>
      </c>
      <c r="G8853" s="2" t="s">
        <v>1637</v>
      </c>
      <c r="H8853" s="2" t="s">
        <v>58776</v>
      </c>
      <c r="I8853" s="2" t="s">
        <v>58777</v>
      </c>
      <c r="J8853" s="3" t="s">
        <v>58778</v>
      </c>
      <c r="K8853" s="4">
        <v>44492</v>
      </c>
      <c r="L8853" s="3" t="s">
        <v>51684</v>
      </c>
    </row>
    <row r="8854" spans="1:12" x14ac:dyDescent="0.2">
      <c r="A8854" s="1">
        <v>8853</v>
      </c>
      <c r="B8854" s="2" t="s">
        <v>58779</v>
      </c>
      <c r="C8854" s="2" t="s">
        <v>1938</v>
      </c>
      <c r="D8854" s="2" t="s">
        <v>1520</v>
      </c>
      <c r="E8854" s="2" t="s">
        <v>58780</v>
      </c>
      <c r="F8854" s="2" t="s">
        <v>58781</v>
      </c>
      <c r="G8854" s="2" t="s">
        <v>4042</v>
      </c>
      <c r="H8854" s="2" t="s">
        <v>58782</v>
      </c>
      <c r="I8854" s="2" t="s">
        <v>58783</v>
      </c>
      <c r="J8854" s="3" t="s">
        <v>58784</v>
      </c>
      <c r="K8854" s="4">
        <v>44012</v>
      </c>
      <c r="L8854" s="3" t="s">
        <v>58785</v>
      </c>
    </row>
    <row r="8855" spans="1:12" x14ac:dyDescent="0.2">
      <c r="A8855" s="1">
        <v>8854</v>
      </c>
      <c r="B8855" s="2" t="s">
        <v>58786</v>
      </c>
      <c r="C8855" s="2" t="s">
        <v>5834</v>
      </c>
      <c r="D8855" s="2" t="s">
        <v>3829</v>
      </c>
      <c r="E8855" s="2" t="s">
        <v>58787</v>
      </c>
      <c r="F8855" s="2" t="s">
        <v>58788</v>
      </c>
      <c r="G8855" s="2" t="s">
        <v>237</v>
      </c>
      <c r="H8855" s="2" t="s">
        <v>58789</v>
      </c>
      <c r="I8855" s="2" t="s">
        <v>58790</v>
      </c>
      <c r="J8855" s="3" t="s">
        <v>58791</v>
      </c>
      <c r="K8855" s="4">
        <v>44603</v>
      </c>
      <c r="L8855" s="3" t="s">
        <v>8452</v>
      </c>
    </row>
    <row r="8856" spans="1:12" x14ac:dyDescent="0.2">
      <c r="A8856" s="1">
        <v>8855</v>
      </c>
      <c r="B8856" s="2" t="s">
        <v>58792</v>
      </c>
      <c r="C8856" s="2" t="s">
        <v>1921</v>
      </c>
      <c r="D8856" s="2" t="s">
        <v>9041</v>
      </c>
      <c r="E8856" s="2" t="s">
        <v>58793</v>
      </c>
      <c r="F8856" s="2" t="s">
        <v>28750</v>
      </c>
      <c r="G8856" s="2" t="s">
        <v>1078</v>
      </c>
      <c r="H8856" s="2" t="s">
        <v>58794</v>
      </c>
      <c r="I8856" s="2" t="s">
        <v>58795</v>
      </c>
      <c r="J8856" s="3" t="s">
        <v>58796</v>
      </c>
      <c r="K8856" s="4">
        <v>44596</v>
      </c>
      <c r="L8856" s="3" t="s">
        <v>27132</v>
      </c>
    </row>
    <row r="8857" spans="1:12" x14ac:dyDescent="0.2">
      <c r="A8857" s="1">
        <v>8856</v>
      </c>
      <c r="B8857" s="2" t="s">
        <v>58797</v>
      </c>
      <c r="C8857" s="2" t="s">
        <v>1597</v>
      </c>
      <c r="D8857" s="2" t="s">
        <v>7609</v>
      </c>
      <c r="E8857" s="2" t="s">
        <v>58798</v>
      </c>
      <c r="F8857" s="2" t="s">
        <v>58799</v>
      </c>
      <c r="G8857" s="2" t="s">
        <v>11135</v>
      </c>
      <c r="H8857" s="2" t="s">
        <v>58800</v>
      </c>
      <c r="I8857" s="2" t="s">
        <v>58801</v>
      </c>
      <c r="J8857" s="3" t="s">
        <v>58802</v>
      </c>
      <c r="K8857" s="4">
        <v>44662</v>
      </c>
      <c r="L8857" s="3" t="s">
        <v>12120</v>
      </c>
    </row>
    <row r="8858" spans="1:12" x14ac:dyDescent="0.2">
      <c r="A8858" s="1">
        <v>8857</v>
      </c>
      <c r="B8858" s="2" t="s">
        <v>58803</v>
      </c>
      <c r="C8858" s="2" t="s">
        <v>5324</v>
      </c>
      <c r="D8858" s="2" t="s">
        <v>28303</v>
      </c>
      <c r="E8858" s="2" t="s">
        <v>58804</v>
      </c>
      <c r="F8858" s="2" t="s">
        <v>58805</v>
      </c>
      <c r="G8858" s="2" t="s">
        <v>3896</v>
      </c>
      <c r="H8858" s="2" t="s">
        <v>58806</v>
      </c>
      <c r="I8858" s="2" t="s">
        <v>58807</v>
      </c>
      <c r="J8858" s="3" t="s">
        <v>58808</v>
      </c>
      <c r="K8858" s="4">
        <v>44584</v>
      </c>
      <c r="L8858" s="3" t="s">
        <v>51463</v>
      </c>
    </row>
    <row r="8859" spans="1:12" x14ac:dyDescent="0.2">
      <c r="A8859" s="1">
        <v>8858</v>
      </c>
      <c r="B8859" s="2" t="s">
        <v>58809</v>
      </c>
      <c r="C8859" s="2" t="s">
        <v>7251</v>
      </c>
      <c r="D8859" s="2" t="s">
        <v>6484</v>
      </c>
      <c r="E8859" s="2" t="s">
        <v>58810</v>
      </c>
      <c r="F8859" s="2" t="s">
        <v>58811</v>
      </c>
      <c r="G8859" s="2" t="s">
        <v>311</v>
      </c>
      <c r="H8859" s="2" t="s">
        <v>58812</v>
      </c>
      <c r="I8859" s="2" t="s">
        <v>58813</v>
      </c>
      <c r="J8859" s="3" t="s">
        <v>58814</v>
      </c>
      <c r="K8859" s="4">
        <v>44672</v>
      </c>
      <c r="L8859" s="3" t="s">
        <v>58815</v>
      </c>
    </row>
    <row r="8860" spans="1:12" x14ac:dyDescent="0.2">
      <c r="A8860" s="1">
        <v>8859</v>
      </c>
      <c r="B8860" s="2" t="s">
        <v>58816</v>
      </c>
      <c r="C8860" s="2" t="s">
        <v>3911</v>
      </c>
      <c r="D8860" s="2" t="s">
        <v>5357</v>
      </c>
      <c r="E8860" s="2" t="s">
        <v>58817</v>
      </c>
      <c r="F8860" s="2" t="s">
        <v>58818</v>
      </c>
      <c r="G8860" s="2" t="s">
        <v>2928</v>
      </c>
      <c r="H8860" s="2" t="s">
        <v>58819</v>
      </c>
      <c r="I8860" s="2" t="s">
        <v>58820</v>
      </c>
      <c r="J8860" s="3" t="s">
        <v>58821</v>
      </c>
      <c r="K8860" s="4">
        <v>44449</v>
      </c>
      <c r="L8860" s="3" t="s">
        <v>58822</v>
      </c>
    </row>
    <row r="8861" spans="1:12" x14ac:dyDescent="0.2">
      <c r="A8861" s="1">
        <v>8860</v>
      </c>
      <c r="B8861" s="2" t="s">
        <v>58823</v>
      </c>
      <c r="C8861" s="2" t="s">
        <v>556</v>
      </c>
      <c r="D8861" s="2" t="s">
        <v>402</v>
      </c>
      <c r="E8861" s="2" t="s">
        <v>10529</v>
      </c>
      <c r="F8861" s="2" t="s">
        <v>58824</v>
      </c>
      <c r="G8861" s="2" t="s">
        <v>2051</v>
      </c>
      <c r="H8861" s="2" t="s">
        <v>58825</v>
      </c>
      <c r="I8861" s="2" t="s">
        <v>58826</v>
      </c>
      <c r="J8861" s="3" t="s">
        <v>58827</v>
      </c>
      <c r="K8861" s="4">
        <v>44105</v>
      </c>
      <c r="L8861" s="3" t="s">
        <v>58828</v>
      </c>
    </row>
    <row r="8862" spans="1:12" x14ac:dyDescent="0.2">
      <c r="A8862" s="1">
        <v>8861</v>
      </c>
      <c r="B8862" s="2" t="s">
        <v>58829</v>
      </c>
      <c r="C8862" s="2" t="s">
        <v>10068</v>
      </c>
      <c r="D8862" s="2" t="s">
        <v>12718</v>
      </c>
      <c r="E8862" s="2" t="s">
        <v>58830</v>
      </c>
      <c r="F8862" s="2" t="s">
        <v>58831</v>
      </c>
      <c r="G8862" s="2" t="s">
        <v>901</v>
      </c>
      <c r="H8862" s="2">
        <v>8723292156</v>
      </c>
      <c r="I8862" s="2">
        <v>8432508902</v>
      </c>
      <c r="J8862" s="3" t="s">
        <v>58832</v>
      </c>
      <c r="K8862" s="4">
        <v>43862</v>
      </c>
      <c r="L8862" s="3" t="s">
        <v>1903</v>
      </c>
    </row>
    <row r="8863" spans="1:12" x14ac:dyDescent="0.2">
      <c r="A8863" s="1">
        <v>8862</v>
      </c>
      <c r="B8863" s="2" t="s">
        <v>58833</v>
      </c>
      <c r="C8863" s="2" t="s">
        <v>7945</v>
      </c>
      <c r="D8863" s="2" t="s">
        <v>3174</v>
      </c>
      <c r="E8863" s="2" t="s">
        <v>58834</v>
      </c>
      <c r="F8863" s="2" t="s">
        <v>58835</v>
      </c>
      <c r="G8863" s="2" t="s">
        <v>1068</v>
      </c>
      <c r="H8863" s="2" t="s">
        <v>58836</v>
      </c>
      <c r="I8863" s="2" t="s">
        <v>58837</v>
      </c>
      <c r="J8863" s="3" t="s">
        <v>58838</v>
      </c>
      <c r="K8863" s="4">
        <v>44551</v>
      </c>
      <c r="L8863" s="3" t="s">
        <v>58839</v>
      </c>
    </row>
    <row r="8864" spans="1:12" x14ac:dyDescent="0.2">
      <c r="A8864" s="1">
        <v>8863</v>
      </c>
      <c r="B8864" s="2" t="s">
        <v>58840</v>
      </c>
      <c r="C8864" s="2" t="s">
        <v>5532</v>
      </c>
      <c r="D8864" s="2" t="s">
        <v>9255</v>
      </c>
      <c r="E8864" s="2" t="s">
        <v>58841</v>
      </c>
      <c r="F8864" s="2" t="s">
        <v>58842</v>
      </c>
      <c r="G8864" s="2" t="s">
        <v>27</v>
      </c>
      <c r="H8864" s="2" t="s">
        <v>58843</v>
      </c>
      <c r="I8864" s="2" t="s">
        <v>58844</v>
      </c>
      <c r="J8864" s="3" t="s">
        <v>58845</v>
      </c>
      <c r="K8864" s="4">
        <v>43858</v>
      </c>
      <c r="L8864" s="3" t="s">
        <v>58846</v>
      </c>
    </row>
    <row r="8865" spans="1:12" x14ac:dyDescent="0.2">
      <c r="A8865" s="1">
        <v>8864</v>
      </c>
      <c r="B8865" s="2" t="s">
        <v>58847</v>
      </c>
      <c r="C8865" s="2" t="s">
        <v>6785</v>
      </c>
      <c r="D8865" s="2" t="s">
        <v>2951</v>
      </c>
      <c r="E8865" s="2" t="s">
        <v>58848</v>
      </c>
      <c r="F8865" s="2" t="s">
        <v>58849</v>
      </c>
      <c r="G8865" s="2" t="s">
        <v>760</v>
      </c>
      <c r="H8865" s="2">
        <v>6329386752</v>
      </c>
      <c r="I8865" s="2" t="s">
        <v>58850</v>
      </c>
      <c r="J8865" s="3" t="s">
        <v>58851</v>
      </c>
      <c r="K8865" s="4">
        <v>44594</v>
      </c>
      <c r="L8865" s="3" t="s">
        <v>58852</v>
      </c>
    </row>
    <row r="8866" spans="1:12" x14ac:dyDescent="0.2">
      <c r="A8866" s="1">
        <v>8865</v>
      </c>
      <c r="B8866" s="2" t="s">
        <v>58853</v>
      </c>
      <c r="C8866" s="2" t="s">
        <v>2333</v>
      </c>
      <c r="D8866" s="2" t="s">
        <v>526</v>
      </c>
      <c r="E8866" s="2" t="s">
        <v>58854</v>
      </c>
      <c r="F8866" s="2" t="s">
        <v>58855</v>
      </c>
      <c r="G8866" s="2" t="s">
        <v>1058</v>
      </c>
      <c r="H8866" s="2" t="s">
        <v>58856</v>
      </c>
      <c r="I8866" s="2" t="s">
        <v>58857</v>
      </c>
      <c r="J8866" s="3" t="s">
        <v>58858</v>
      </c>
      <c r="K8866" s="4">
        <v>44100</v>
      </c>
      <c r="L8866" s="3" t="s">
        <v>58859</v>
      </c>
    </row>
    <row r="8867" spans="1:12" x14ac:dyDescent="0.2">
      <c r="A8867" s="1">
        <v>8866</v>
      </c>
      <c r="B8867" s="2" t="s">
        <v>58860</v>
      </c>
      <c r="C8867" s="2" t="s">
        <v>1313</v>
      </c>
      <c r="D8867" s="2" t="s">
        <v>3183</v>
      </c>
      <c r="E8867" s="2" t="s">
        <v>58861</v>
      </c>
      <c r="F8867" s="2" t="s">
        <v>58862</v>
      </c>
      <c r="G8867" s="2" t="s">
        <v>530</v>
      </c>
      <c r="H8867" s="2" t="s">
        <v>58863</v>
      </c>
      <c r="I8867" s="2">
        <v>1861203167</v>
      </c>
      <c r="J8867" s="3" t="s">
        <v>58864</v>
      </c>
      <c r="K8867" s="4">
        <v>44556</v>
      </c>
      <c r="L8867" s="3" t="s">
        <v>58865</v>
      </c>
    </row>
    <row r="8868" spans="1:12" x14ac:dyDescent="0.2">
      <c r="A8868" s="1">
        <v>8867</v>
      </c>
      <c r="B8868" s="2" t="s">
        <v>58866</v>
      </c>
      <c r="C8868" s="2" t="s">
        <v>2047</v>
      </c>
      <c r="D8868" s="2" t="s">
        <v>10431</v>
      </c>
      <c r="E8868" s="2" t="s">
        <v>58867</v>
      </c>
      <c r="F8868" s="2" t="s">
        <v>58868</v>
      </c>
      <c r="G8868" s="2" t="s">
        <v>3151</v>
      </c>
      <c r="H8868" s="2" t="s">
        <v>58869</v>
      </c>
      <c r="I8868" s="2" t="s">
        <v>58870</v>
      </c>
      <c r="J8868" s="3" t="s">
        <v>58871</v>
      </c>
      <c r="K8868" s="4">
        <v>43919</v>
      </c>
      <c r="L8868" s="3" t="s">
        <v>58872</v>
      </c>
    </row>
    <row r="8869" spans="1:12" x14ac:dyDescent="0.2">
      <c r="A8869" s="1">
        <v>8868</v>
      </c>
      <c r="B8869" s="2" t="s">
        <v>58873</v>
      </c>
      <c r="C8869" s="2" t="s">
        <v>2269</v>
      </c>
      <c r="D8869" s="2" t="s">
        <v>29751</v>
      </c>
      <c r="E8869" s="2" t="s">
        <v>58874</v>
      </c>
      <c r="F8869" s="2" t="s">
        <v>58875</v>
      </c>
      <c r="G8869" s="2" t="s">
        <v>17591</v>
      </c>
      <c r="H8869" s="2" t="s">
        <v>58876</v>
      </c>
      <c r="I8869" s="2" t="s">
        <v>58877</v>
      </c>
      <c r="J8869" s="3" t="s">
        <v>58878</v>
      </c>
      <c r="K8869" s="4">
        <v>43868</v>
      </c>
      <c r="L8869" s="3" t="s">
        <v>58879</v>
      </c>
    </row>
    <row r="8870" spans="1:12" x14ac:dyDescent="0.2">
      <c r="A8870" s="1">
        <v>8869</v>
      </c>
      <c r="B8870" s="2" t="s">
        <v>58880</v>
      </c>
      <c r="C8870" s="2" t="s">
        <v>2261</v>
      </c>
      <c r="D8870" s="2" t="s">
        <v>8513</v>
      </c>
      <c r="E8870" s="2" t="s">
        <v>35149</v>
      </c>
      <c r="F8870" s="2" t="s">
        <v>58881</v>
      </c>
      <c r="G8870" s="2" t="s">
        <v>2728</v>
      </c>
      <c r="H8870" s="2" t="s">
        <v>58882</v>
      </c>
      <c r="I8870" s="2" t="s">
        <v>58883</v>
      </c>
      <c r="J8870" s="3" t="s">
        <v>58884</v>
      </c>
      <c r="K8870" s="4">
        <v>44349</v>
      </c>
      <c r="L8870" s="3" t="s">
        <v>58885</v>
      </c>
    </row>
    <row r="8871" spans="1:12" x14ac:dyDescent="0.2">
      <c r="A8871" s="1">
        <v>8870</v>
      </c>
      <c r="B8871" s="2" t="s">
        <v>58886</v>
      </c>
      <c r="C8871" s="2" t="s">
        <v>17629</v>
      </c>
      <c r="D8871" s="2" t="s">
        <v>1496</v>
      </c>
      <c r="E8871" s="2" t="s">
        <v>58887</v>
      </c>
      <c r="F8871" s="2" t="s">
        <v>32184</v>
      </c>
      <c r="G8871" s="2" t="s">
        <v>7036</v>
      </c>
      <c r="H8871" s="2" t="s">
        <v>58888</v>
      </c>
      <c r="I8871" s="2" t="s">
        <v>58889</v>
      </c>
      <c r="J8871" s="3" t="s">
        <v>58890</v>
      </c>
      <c r="K8871" s="4">
        <v>43845</v>
      </c>
      <c r="L8871" s="3" t="s">
        <v>58891</v>
      </c>
    </row>
    <row r="8872" spans="1:12" x14ac:dyDescent="0.2">
      <c r="A8872" s="1">
        <v>8871</v>
      </c>
      <c r="B8872" s="2" t="s">
        <v>58892</v>
      </c>
      <c r="C8872" s="2" t="s">
        <v>4208</v>
      </c>
      <c r="D8872" s="2" t="s">
        <v>692</v>
      </c>
      <c r="E8872" s="2" t="s">
        <v>58893</v>
      </c>
      <c r="F8872" s="2" t="s">
        <v>58894</v>
      </c>
      <c r="G8872" s="2" t="s">
        <v>2080</v>
      </c>
      <c r="H8872" s="2" t="s">
        <v>58895</v>
      </c>
      <c r="I8872" s="2" t="s">
        <v>58896</v>
      </c>
      <c r="J8872" s="3" t="s">
        <v>58897</v>
      </c>
      <c r="K8872" s="4">
        <v>43859</v>
      </c>
      <c r="L8872" s="3" t="s">
        <v>58898</v>
      </c>
    </row>
    <row r="8873" spans="1:12" x14ac:dyDescent="0.2">
      <c r="A8873" s="1">
        <v>8872</v>
      </c>
      <c r="B8873" s="2" t="s">
        <v>58899</v>
      </c>
      <c r="C8873" s="2" t="s">
        <v>9270</v>
      </c>
      <c r="D8873" s="2" t="s">
        <v>13666</v>
      </c>
      <c r="E8873" s="2" t="s">
        <v>58900</v>
      </c>
      <c r="F8873" s="2" t="s">
        <v>58901</v>
      </c>
      <c r="G8873" s="2" t="s">
        <v>4353</v>
      </c>
      <c r="H8873" s="2" t="s">
        <v>58902</v>
      </c>
      <c r="I8873" s="2" t="s">
        <v>58903</v>
      </c>
      <c r="J8873" s="3" t="s">
        <v>58904</v>
      </c>
      <c r="K8873" s="4">
        <v>44051</v>
      </c>
      <c r="L8873" s="3" t="s">
        <v>58905</v>
      </c>
    </row>
    <row r="8874" spans="1:12" x14ac:dyDescent="0.2">
      <c r="A8874" s="1">
        <v>8873</v>
      </c>
      <c r="B8874" s="2" t="s">
        <v>58906</v>
      </c>
      <c r="C8874" s="2" t="s">
        <v>3148</v>
      </c>
      <c r="D8874" s="2" t="s">
        <v>10706</v>
      </c>
      <c r="E8874" s="2" t="s">
        <v>58907</v>
      </c>
      <c r="F8874" s="2" t="s">
        <v>58908</v>
      </c>
      <c r="G8874" s="2" t="s">
        <v>378</v>
      </c>
      <c r="H8874" s="2" t="s">
        <v>58909</v>
      </c>
      <c r="I8874" s="2" t="s">
        <v>58910</v>
      </c>
      <c r="J8874" s="3" t="s">
        <v>58911</v>
      </c>
      <c r="K8874" s="4">
        <v>44631</v>
      </c>
      <c r="L8874" s="3" t="s">
        <v>23824</v>
      </c>
    </row>
    <row r="8875" spans="1:12" x14ac:dyDescent="0.2">
      <c r="A8875" s="1">
        <v>8874</v>
      </c>
      <c r="B8875" s="2" t="s">
        <v>58912</v>
      </c>
      <c r="C8875" s="2" t="s">
        <v>2715</v>
      </c>
      <c r="D8875" s="2" t="s">
        <v>2735</v>
      </c>
      <c r="E8875" s="2" t="s">
        <v>58913</v>
      </c>
      <c r="F8875" s="2" t="s">
        <v>58914</v>
      </c>
      <c r="G8875" s="2" t="s">
        <v>3396</v>
      </c>
      <c r="H8875" s="2" t="s">
        <v>58915</v>
      </c>
      <c r="I8875" s="2" t="s">
        <v>58916</v>
      </c>
      <c r="J8875" s="3" t="s">
        <v>58917</v>
      </c>
      <c r="K8875" s="4">
        <v>43891</v>
      </c>
      <c r="L8875" s="3" t="s">
        <v>58918</v>
      </c>
    </row>
    <row r="8876" spans="1:12" x14ac:dyDescent="0.2">
      <c r="A8876" s="1">
        <v>8875</v>
      </c>
      <c r="B8876" s="2" t="s">
        <v>58919</v>
      </c>
      <c r="C8876" s="2" t="s">
        <v>1046</v>
      </c>
      <c r="D8876" s="2" t="s">
        <v>4504</v>
      </c>
      <c r="E8876" s="2" t="s">
        <v>58920</v>
      </c>
      <c r="F8876" s="2" t="s">
        <v>58921</v>
      </c>
      <c r="G8876" s="2" t="s">
        <v>1213</v>
      </c>
      <c r="H8876" s="2" t="s">
        <v>58922</v>
      </c>
      <c r="I8876" s="2">
        <v>1622843535</v>
      </c>
      <c r="J8876" s="3" t="s">
        <v>58923</v>
      </c>
      <c r="K8876" s="4">
        <v>44429</v>
      </c>
      <c r="L8876" s="3" t="s">
        <v>58924</v>
      </c>
    </row>
    <row r="8877" spans="1:12" x14ac:dyDescent="0.2">
      <c r="A8877" s="1">
        <v>8876</v>
      </c>
      <c r="B8877" s="2" t="s">
        <v>58925</v>
      </c>
      <c r="C8877" s="2" t="s">
        <v>3484</v>
      </c>
      <c r="D8877" s="2" t="s">
        <v>6418</v>
      </c>
      <c r="E8877" s="2" t="s">
        <v>58926</v>
      </c>
      <c r="F8877" s="2" t="s">
        <v>58927</v>
      </c>
      <c r="G8877" s="2" t="s">
        <v>4778</v>
      </c>
      <c r="H8877" s="2" t="s">
        <v>58928</v>
      </c>
      <c r="I8877" s="2" t="s">
        <v>58929</v>
      </c>
      <c r="J8877" s="3" t="s">
        <v>58930</v>
      </c>
      <c r="K8877" s="4">
        <v>43973</v>
      </c>
      <c r="L8877" s="3" t="s">
        <v>58931</v>
      </c>
    </row>
    <row r="8878" spans="1:12" x14ac:dyDescent="0.2">
      <c r="A8878" s="1">
        <v>8877</v>
      </c>
      <c r="B8878" s="2" t="s">
        <v>58932</v>
      </c>
      <c r="C8878" s="2" t="s">
        <v>3392</v>
      </c>
      <c r="D8878" s="2" t="s">
        <v>8979</v>
      </c>
      <c r="E8878" s="2" t="s">
        <v>58933</v>
      </c>
      <c r="F8878" s="2" t="s">
        <v>43249</v>
      </c>
      <c r="G8878" s="2" t="s">
        <v>1544</v>
      </c>
      <c r="H8878" s="2" t="s">
        <v>58934</v>
      </c>
      <c r="I8878" s="2" t="s">
        <v>58935</v>
      </c>
      <c r="J8878" s="3" t="s">
        <v>58936</v>
      </c>
      <c r="K8878" s="4">
        <v>44321</v>
      </c>
      <c r="L8878" s="3" t="s">
        <v>58937</v>
      </c>
    </row>
    <row r="8879" spans="1:12" x14ac:dyDescent="0.2">
      <c r="A8879" s="1">
        <v>8878</v>
      </c>
      <c r="B8879" s="2" t="s">
        <v>58938</v>
      </c>
      <c r="C8879" s="2" t="s">
        <v>11858</v>
      </c>
      <c r="D8879" s="2" t="s">
        <v>7796</v>
      </c>
      <c r="E8879" s="2" t="s">
        <v>15919</v>
      </c>
      <c r="F8879" s="2" t="s">
        <v>58939</v>
      </c>
      <c r="G8879" s="2" t="s">
        <v>882</v>
      </c>
      <c r="H8879" s="2" t="s">
        <v>58940</v>
      </c>
      <c r="I8879" s="2">
        <v>2704470134</v>
      </c>
      <c r="J8879" s="3" t="s">
        <v>58941</v>
      </c>
      <c r="K8879" s="4">
        <v>44522</v>
      </c>
      <c r="L8879" s="3" t="s">
        <v>58942</v>
      </c>
    </row>
    <row r="8880" spans="1:12" x14ac:dyDescent="0.2">
      <c r="A8880" s="1">
        <v>8879</v>
      </c>
      <c r="B8880" s="2" t="s">
        <v>58943</v>
      </c>
      <c r="C8880" s="2" t="s">
        <v>3285</v>
      </c>
      <c r="D8880" s="2" t="s">
        <v>346</v>
      </c>
      <c r="E8880" s="2" t="s">
        <v>58944</v>
      </c>
      <c r="F8880" s="2" t="s">
        <v>58945</v>
      </c>
      <c r="G8880" s="2" t="s">
        <v>779</v>
      </c>
      <c r="H8880" s="2" t="s">
        <v>58946</v>
      </c>
      <c r="I8880" s="2" t="s">
        <v>58947</v>
      </c>
      <c r="J8880" s="3" t="s">
        <v>58948</v>
      </c>
      <c r="K8880" s="4">
        <v>44529</v>
      </c>
      <c r="L8880" s="3" t="s">
        <v>24350</v>
      </c>
    </row>
    <row r="8881" spans="1:12" x14ac:dyDescent="0.2">
      <c r="A8881" s="1">
        <v>8880</v>
      </c>
      <c r="B8881" s="2" t="s">
        <v>58949</v>
      </c>
      <c r="C8881" s="2" t="s">
        <v>4680</v>
      </c>
      <c r="D8881" s="2" t="s">
        <v>8318</v>
      </c>
      <c r="E8881" s="2" t="s">
        <v>58950</v>
      </c>
      <c r="F8881" s="2" t="s">
        <v>58951</v>
      </c>
      <c r="G8881" s="2" t="s">
        <v>134</v>
      </c>
      <c r="H8881" s="2" t="s">
        <v>58952</v>
      </c>
      <c r="I8881" s="2" t="s">
        <v>58953</v>
      </c>
      <c r="J8881" s="3" t="s">
        <v>58954</v>
      </c>
      <c r="K8881" s="4">
        <v>43942</v>
      </c>
      <c r="L8881" s="3" t="s">
        <v>58955</v>
      </c>
    </row>
    <row r="8882" spans="1:12" x14ac:dyDescent="0.2">
      <c r="A8882" s="1">
        <v>8881</v>
      </c>
      <c r="B8882" s="2" t="s">
        <v>58956</v>
      </c>
      <c r="C8882" s="2" t="s">
        <v>3475</v>
      </c>
      <c r="D8882" s="2" t="s">
        <v>4264</v>
      </c>
      <c r="E8882" s="2" t="s">
        <v>58957</v>
      </c>
      <c r="F8882" s="2" t="s">
        <v>58958</v>
      </c>
      <c r="G8882" s="2" t="s">
        <v>3055</v>
      </c>
      <c r="H8882" s="2" t="s">
        <v>58959</v>
      </c>
      <c r="I8882" s="2" t="s">
        <v>58960</v>
      </c>
      <c r="J8882" s="3" t="s">
        <v>58961</v>
      </c>
      <c r="K8882" s="4">
        <v>44152</v>
      </c>
      <c r="L8882" s="3" t="s">
        <v>58962</v>
      </c>
    </row>
    <row r="8883" spans="1:12" x14ac:dyDescent="0.2">
      <c r="A8883" s="1">
        <v>8882</v>
      </c>
      <c r="B8883" s="2" t="s">
        <v>58963</v>
      </c>
      <c r="C8883" s="2" t="s">
        <v>34132</v>
      </c>
      <c r="D8883" s="2" t="s">
        <v>10954</v>
      </c>
      <c r="E8883" s="2" t="s">
        <v>58964</v>
      </c>
      <c r="F8883" s="2" t="s">
        <v>58965</v>
      </c>
      <c r="G8883" s="2" t="s">
        <v>89</v>
      </c>
      <c r="H8883" s="2" t="s">
        <v>58966</v>
      </c>
      <c r="I8883" s="2" t="s">
        <v>58967</v>
      </c>
      <c r="J8883" s="3" t="s">
        <v>58968</v>
      </c>
      <c r="K8883" s="4">
        <v>44046</v>
      </c>
      <c r="L8883" s="3" t="s">
        <v>58969</v>
      </c>
    </row>
    <row r="8884" spans="1:12" x14ac:dyDescent="0.2">
      <c r="A8884" s="1">
        <v>8883</v>
      </c>
      <c r="B8884" s="2" t="s">
        <v>58970</v>
      </c>
      <c r="C8884" s="2" t="s">
        <v>1587</v>
      </c>
      <c r="D8884" s="2" t="s">
        <v>11371</v>
      </c>
      <c r="E8884" s="2" t="s">
        <v>58971</v>
      </c>
      <c r="F8884" s="2" t="s">
        <v>58972</v>
      </c>
      <c r="G8884" s="2" t="s">
        <v>11135</v>
      </c>
      <c r="H8884" s="2" t="s">
        <v>58973</v>
      </c>
      <c r="I8884" s="2" t="s">
        <v>58974</v>
      </c>
      <c r="J8884" s="3" t="s">
        <v>58975</v>
      </c>
      <c r="K8884" s="4">
        <v>44304</v>
      </c>
      <c r="L8884" s="3" t="s">
        <v>58976</v>
      </c>
    </row>
    <row r="8885" spans="1:12" x14ac:dyDescent="0.2">
      <c r="A8885" s="1">
        <v>8884</v>
      </c>
      <c r="B8885" s="2" t="s">
        <v>58977</v>
      </c>
      <c r="C8885" s="2" t="s">
        <v>4467</v>
      </c>
      <c r="D8885" s="2" t="s">
        <v>4909</v>
      </c>
      <c r="E8885" s="2" t="s">
        <v>58978</v>
      </c>
      <c r="F8885" s="2" t="s">
        <v>58979</v>
      </c>
      <c r="G8885" s="2" t="s">
        <v>1506</v>
      </c>
      <c r="H8885" s="2" t="s">
        <v>58980</v>
      </c>
      <c r="I8885" s="2" t="s">
        <v>58981</v>
      </c>
      <c r="J8885" s="3" t="s">
        <v>58982</v>
      </c>
      <c r="K8885" s="4">
        <v>44501</v>
      </c>
      <c r="L8885" s="3" t="s">
        <v>58983</v>
      </c>
    </row>
    <row r="8886" spans="1:12" x14ac:dyDescent="0.2">
      <c r="A8886" s="1">
        <v>8885</v>
      </c>
      <c r="B8886" s="2" t="s">
        <v>58984</v>
      </c>
      <c r="C8886" s="2" t="s">
        <v>2261</v>
      </c>
      <c r="D8886" s="2" t="s">
        <v>3598</v>
      </c>
      <c r="E8886" s="2" t="s">
        <v>21253</v>
      </c>
      <c r="F8886" s="2" t="s">
        <v>58985</v>
      </c>
      <c r="G8886" s="2" t="s">
        <v>835</v>
      </c>
      <c r="H8886" s="2" t="s">
        <v>58986</v>
      </c>
      <c r="I8886" s="2" t="s">
        <v>58987</v>
      </c>
      <c r="J8886" s="3" t="s">
        <v>58988</v>
      </c>
      <c r="K8886" s="4">
        <v>44128</v>
      </c>
      <c r="L8886" s="3" t="s">
        <v>58989</v>
      </c>
    </row>
    <row r="8887" spans="1:12" x14ac:dyDescent="0.2">
      <c r="A8887" s="1">
        <v>8886</v>
      </c>
      <c r="B8887" s="2" t="s">
        <v>58990</v>
      </c>
      <c r="C8887" s="2" t="s">
        <v>1279</v>
      </c>
      <c r="D8887" s="2" t="s">
        <v>14637</v>
      </c>
      <c r="E8887" s="2" t="s">
        <v>58991</v>
      </c>
      <c r="F8887" s="2" t="s">
        <v>58992</v>
      </c>
      <c r="G8887" s="2" t="s">
        <v>1665</v>
      </c>
      <c r="H8887" s="2" t="s">
        <v>58993</v>
      </c>
      <c r="I8887" s="2" t="s">
        <v>58994</v>
      </c>
      <c r="J8887" s="3" t="s">
        <v>58995</v>
      </c>
      <c r="K8887" s="4">
        <v>44292</v>
      </c>
      <c r="L8887" s="3" t="s">
        <v>50737</v>
      </c>
    </row>
    <row r="8888" spans="1:12" x14ac:dyDescent="0.2">
      <c r="A8888" s="1">
        <v>8887</v>
      </c>
      <c r="B8888" s="2" t="s">
        <v>58996</v>
      </c>
      <c r="C8888" s="2" t="s">
        <v>6440</v>
      </c>
      <c r="D8888" s="2" t="s">
        <v>6247</v>
      </c>
      <c r="E8888" s="2" t="s">
        <v>58997</v>
      </c>
      <c r="F8888" s="2" t="s">
        <v>58998</v>
      </c>
      <c r="G8888" s="2" t="s">
        <v>3478</v>
      </c>
      <c r="H8888" s="2" t="s">
        <v>58999</v>
      </c>
      <c r="I8888" s="2">
        <f>1-204-362-2429</f>
        <v>-2994</v>
      </c>
      <c r="J8888" s="3" t="s">
        <v>59000</v>
      </c>
      <c r="K8888" s="4">
        <v>44218</v>
      </c>
      <c r="L8888" s="3" t="s">
        <v>59001</v>
      </c>
    </row>
    <row r="8889" spans="1:12" x14ac:dyDescent="0.2">
      <c r="A8889" s="1">
        <v>8888</v>
      </c>
      <c r="B8889" s="2" t="s">
        <v>59002</v>
      </c>
      <c r="C8889" s="2" t="s">
        <v>2416</v>
      </c>
      <c r="D8889" s="2" t="s">
        <v>693</v>
      </c>
      <c r="E8889" s="2" t="s">
        <v>59003</v>
      </c>
      <c r="F8889" s="2" t="s">
        <v>59004</v>
      </c>
      <c r="G8889" s="2" t="s">
        <v>27</v>
      </c>
      <c r="H8889" s="2" t="s">
        <v>59005</v>
      </c>
      <c r="I8889" s="2" t="s">
        <v>59006</v>
      </c>
      <c r="J8889" s="3" t="s">
        <v>59007</v>
      </c>
      <c r="K8889" s="4">
        <v>44280</v>
      </c>
      <c r="L8889" s="3" t="s">
        <v>59008</v>
      </c>
    </row>
    <row r="8890" spans="1:12" x14ac:dyDescent="0.2">
      <c r="A8890" s="1">
        <v>8889</v>
      </c>
      <c r="B8890" s="2" t="s">
        <v>59009</v>
      </c>
      <c r="C8890" s="2" t="s">
        <v>13896</v>
      </c>
      <c r="D8890" s="2" t="s">
        <v>2314</v>
      </c>
      <c r="E8890" s="2" t="s">
        <v>59010</v>
      </c>
      <c r="F8890" s="2" t="s">
        <v>59011</v>
      </c>
      <c r="G8890" s="2" t="s">
        <v>1050</v>
      </c>
      <c r="H8890" s="2" t="s">
        <v>59012</v>
      </c>
      <c r="I8890" s="2">
        <v>5394195194</v>
      </c>
      <c r="J8890" s="3" t="s">
        <v>59013</v>
      </c>
      <c r="K8890" s="4">
        <v>44010</v>
      </c>
      <c r="L8890" s="3" t="s">
        <v>18693</v>
      </c>
    </row>
    <row r="8891" spans="1:12" x14ac:dyDescent="0.2">
      <c r="A8891" s="1">
        <v>8890</v>
      </c>
      <c r="B8891" s="2" t="s">
        <v>59014</v>
      </c>
      <c r="C8891" s="2" t="s">
        <v>3597</v>
      </c>
      <c r="D8891" s="2" t="s">
        <v>14409</v>
      </c>
      <c r="E8891" s="2" t="s">
        <v>59015</v>
      </c>
      <c r="F8891" s="2" t="s">
        <v>59016</v>
      </c>
      <c r="G8891" s="2" t="s">
        <v>108</v>
      </c>
      <c r="H8891" s="2">
        <v>6639319032</v>
      </c>
      <c r="I8891" s="2" t="s">
        <v>59017</v>
      </c>
      <c r="J8891" s="3" t="s">
        <v>59018</v>
      </c>
      <c r="K8891" s="4">
        <v>43915</v>
      </c>
      <c r="L8891" s="3" t="s">
        <v>21458</v>
      </c>
    </row>
    <row r="8892" spans="1:12" x14ac:dyDescent="0.2">
      <c r="A8892" s="1">
        <v>8891</v>
      </c>
      <c r="B8892" s="2" t="s">
        <v>59019</v>
      </c>
      <c r="C8892" s="2" t="s">
        <v>6024</v>
      </c>
      <c r="D8892" s="2" t="s">
        <v>517</v>
      </c>
      <c r="E8892" s="2" t="s">
        <v>59020</v>
      </c>
      <c r="F8892" s="2" t="s">
        <v>59021</v>
      </c>
      <c r="G8892" s="2" t="s">
        <v>82</v>
      </c>
      <c r="H8892" s="2" t="s">
        <v>59022</v>
      </c>
      <c r="I8892" s="2" t="s">
        <v>59023</v>
      </c>
      <c r="J8892" s="3" t="s">
        <v>59024</v>
      </c>
      <c r="K8892" s="4">
        <v>44429</v>
      </c>
      <c r="L8892" s="3" t="s">
        <v>59025</v>
      </c>
    </row>
    <row r="8893" spans="1:12" x14ac:dyDescent="0.2">
      <c r="A8893" s="1">
        <v>8892</v>
      </c>
      <c r="B8893" s="2" t="s">
        <v>59026</v>
      </c>
      <c r="C8893" s="2" t="s">
        <v>213</v>
      </c>
      <c r="D8893" s="2" t="s">
        <v>1228</v>
      </c>
      <c r="E8893" s="2" t="s">
        <v>59027</v>
      </c>
      <c r="F8893" s="2" t="s">
        <v>55732</v>
      </c>
      <c r="G8893" s="2" t="s">
        <v>1544</v>
      </c>
      <c r="H8893" s="2" t="s">
        <v>59028</v>
      </c>
      <c r="I8893" s="2" t="s">
        <v>59029</v>
      </c>
      <c r="J8893" s="3" t="s">
        <v>59030</v>
      </c>
      <c r="K8893" s="4">
        <v>44573</v>
      </c>
      <c r="L8893" s="3" t="s">
        <v>59031</v>
      </c>
    </row>
    <row r="8894" spans="1:12" x14ac:dyDescent="0.2">
      <c r="A8894" s="1">
        <v>8893</v>
      </c>
      <c r="B8894" s="2" t="s">
        <v>59032</v>
      </c>
      <c r="C8894" s="2" t="s">
        <v>10594</v>
      </c>
      <c r="D8894" s="2" t="s">
        <v>1020</v>
      </c>
      <c r="E8894" s="2" t="s">
        <v>59033</v>
      </c>
      <c r="F8894" s="2" t="s">
        <v>59034</v>
      </c>
      <c r="G8894" s="2" t="s">
        <v>1222</v>
      </c>
      <c r="H8894" s="2" t="s">
        <v>59035</v>
      </c>
      <c r="I8894" s="2" t="s">
        <v>59036</v>
      </c>
      <c r="J8894" s="3" t="s">
        <v>59037</v>
      </c>
      <c r="K8894" s="4">
        <v>44242</v>
      </c>
      <c r="L8894" s="3" t="s">
        <v>45017</v>
      </c>
    </row>
    <row r="8895" spans="1:12" x14ac:dyDescent="0.2">
      <c r="A8895" s="1">
        <v>8894</v>
      </c>
      <c r="B8895" s="2" t="s">
        <v>59038</v>
      </c>
      <c r="C8895" s="2" t="s">
        <v>13198</v>
      </c>
      <c r="D8895" s="2" t="s">
        <v>4606</v>
      </c>
      <c r="E8895" s="2" t="s">
        <v>59039</v>
      </c>
      <c r="F8895" s="2" t="s">
        <v>59040</v>
      </c>
      <c r="G8895" s="2" t="s">
        <v>511</v>
      </c>
      <c r="H8895" s="2" t="s">
        <v>59041</v>
      </c>
      <c r="I8895" s="2" t="s">
        <v>59042</v>
      </c>
      <c r="J8895" s="3" t="s">
        <v>59043</v>
      </c>
      <c r="K8895" s="4">
        <v>44091</v>
      </c>
      <c r="L8895" s="3" t="s">
        <v>31360</v>
      </c>
    </row>
    <row r="8896" spans="1:12" x14ac:dyDescent="0.2">
      <c r="A8896" s="1">
        <v>8895</v>
      </c>
      <c r="B8896" s="2" t="s">
        <v>59044</v>
      </c>
      <c r="C8896" s="2" t="s">
        <v>2607</v>
      </c>
      <c r="D8896" s="2" t="s">
        <v>10431</v>
      </c>
      <c r="E8896" s="2" t="s">
        <v>59045</v>
      </c>
      <c r="F8896" s="2" t="s">
        <v>59046</v>
      </c>
      <c r="G8896" s="2" t="s">
        <v>181</v>
      </c>
      <c r="H8896" s="2" t="s">
        <v>59047</v>
      </c>
      <c r="I8896" s="2" t="s">
        <v>59048</v>
      </c>
      <c r="J8896" s="3" t="s">
        <v>59049</v>
      </c>
      <c r="K8896" s="4">
        <v>44578</v>
      </c>
      <c r="L8896" s="3" t="s">
        <v>59050</v>
      </c>
    </row>
    <row r="8897" spans="1:12" x14ac:dyDescent="0.2">
      <c r="A8897" s="1">
        <v>8896</v>
      </c>
      <c r="B8897" s="2" t="s">
        <v>59051</v>
      </c>
      <c r="C8897" s="2" t="s">
        <v>10794</v>
      </c>
      <c r="D8897" s="2" t="s">
        <v>5184</v>
      </c>
      <c r="E8897" s="2" t="s">
        <v>59052</v>
      </c>
      <c r="F8897" s="2" t="s">
        <v>59053</v>
      </c>
      <c r="G8897" s="2" t="s">
        <v>350</v>
      </c>
      <c r="H8897" s="2">
        <f>1-802-235-3552</f>
        <v>-4588</v>
      </c>
      <c r="I8897" s="2" t="s">
        <v>59054</v>
      </c>
      <c r="J8897" s="3" t="s">
        <v>59055</v>
      </c>
      <c r="K8897" s="4">
        <v>43958</v>
      </c>
      <c r="L8897" s="3" t="s">
        <v>15793</v>
      </c>
    </row>
    <row r="8898" spans="1:12" x14ac:dyDescent="0.2">
      <c r="A8898" s="1">
        <v>8897</v>
      </c>
      <c r="B8898" s="2" t="s">
        <v>59056</v>
      </c>
      <c r="C8898" s="2" t="s">
        <v>2743</v>
      </c>
      <c r="D8898" s="2" t="s">
        <v>15299</v>
      </c>
      <c r="E8898" s="2" t="s">
        <v>59057</v>
      </c>
      <c r="F8898" s="2" t="s">
        <v>59058</v>
      </c>
      <c r="G8898" s="2" t="s">
        <v>1195</v>
      </c>
      <c r="H8898" s="2" t="s">
        <v>59059</v>
      </c>
      <c r="I8898" s="2" t="s">
        <v>59060</v>
      </c>
      <c r="J8898" s="3" t="s">
        <v>59061</v>
      </c>
      <c r="K8898" s="4">
        <v>44559</v>
      </c>
      <c r="L8898" s="3" t="s">
        <v>59062</v>
      </c>
    </row>
    <row r="8899" spans="1:12" x14ac:dyDescent="0.2">
      <c r="A8899" s="1">
        <v>8898</v>
      </c>
      <c r="B8899" s="2" t="s">
        <v>59063</v>
      </c>
      <c r="C8899" s="2" t="s">
        <v>3492</v>
      </c>
      <c r="D8899" s="2" t="s">
        <v>3669</v>
      </c>
      <c r="E8899" s="2" t="s">
        <v>59064</v>
      </c>
      <c r="F8899" s="2" t="s">
        <v>59065</v>
      </c>
      <c r="G8899" s="2" t="s">
        <v>643</v>
      </c>
      <c r="H8899" s="2" t="s">
        <v>59066</v>
      </c>
      <c r="I8899" s="2" t="s">
        <v>59067</v>
      </c>
      <c r="J8899" s="3" t="s">
        <v>59068</v>
      </c>
      <c r="K8899" s="4">
        <v>43840</v>
      </c>
      <c r="L8899" s="3" t="s">
        <v>6959</v>
      </c>
    </row>
    <row r="8900" spans="1:12" x14ac:dyDescent="0.2">
      <c r="A8900" s="1">
        <v>8899</v>
      </c>
      <c r="B8900" s="2" t="s">
        <v>59069</v>
      </c>
      <c r="C8900" s="2" t="s">
        <v>9531</v>
      </c>
      <c r="D8900" s="2" t="s">
        <v>5016</v>
      </c>
      <c r="E8900" s="2" t="s">
        <v>59070</v>
      </c>
      <c r="F8900" s="2" t="s">
        <v>59071</v>
      </c>
      <c r="G8900" s="2" t="s">
        <v>3133</v>
      </c>
      <c r="H8900" s="2" t="s">
        <v>59072</v>
      </c>
      <c r="I8900" s="2" t="s">
        <v>59073</v>
      </c>
      <c r="J8900" s="3" t="s">
        <v>59074</v>
      </c>
      <c r="K8900" s="4">
        <v>44261</v>
      </c>
      <c r="L8900" s="3" t="s">
        <v>59075</v>
      </c>
    </row>
    <row r="8901" spans="1:12" x14ac:dyDescent="0.2">
      <c r="A8901" s="1">
        <v>8900</v>
      </c>
      <c r="B8901" s="2" t="s">
        <v>59076</v>
      </c>
      <c r="C8901" s="2" t="s">
        <v>4342</v>
      </c>
      <c r="D8901" s="2" t="s">
        <v>10293</v>
      </c>
      <c r="E8901" s="2" t="s">
        <v>59077</v>
      </c>
      <c r="F8901" s="2" t="s">
        <v>59078</v>
      </c>
      <c r="G8901" s="2" t="s">
        <v>2327</v>
      </c>
      <c r="H8901" s="2" t="s">
        <v>59079</v>
      </c>
      <c r="I8901" s="2" t="s">
        <v>59080</v>
      </c>
      <c r="J8901" s="3" t="s">
        <v>59081</v>
      </c>
      <c r="K8901" s="4">
        <v>43860</v>
      </c>
      <c r="L8901" s="3" t="s">
        <v>3861</v>
      </c>
    </row>
    <row r="8902" spans="1:12" x14ac:dyDescent="0.2">
      <c r="A8902" s="1">
        <v>8901</v>
      </c>
      <c r="B8902" s="2" t="s">
        <v>59082</v>
      </c>
      <c r="C8902" s="2" t="s">
        <v>18159</v>
      </c>
      <c r="D8902" s="2" t="s">
        <v>3105</v>
      </c>
      <c r="E8902" s="2" t="s">
        <v>27085</v>
      </c>
      <c r="F8902" s="2" t="s">
        <v>59083</v>
      </c>
      <c r="G8902" s="2" t="s">
        <v>3116</v>
      </c>
      <c r="H8902" s="2" t="s">
        <v>59084</v>
      </c>
      <c r="I8902" s="2" t="s">
        <v>59085</v>
      </c>
      <c r="J8902" s="3" t="s">
        <v>59086</v>
      </c>
      <c r="K8902" s="4">
        <v>43895</v>
      </c>
      <c r="L8902" s="3" t="s">
        <v>57952</v>
      </c>
    </row>
    <row r="8903" spans="1:12" x14ac:dyDescent="0.2">
      <c r="A8903" s="1">
        <v>8902</v>
      </c>
      <c r="B8903" s="2" t="s">
        <v>59087</v>
      </c>
      <c r="C8903" s="2" t="s">
        <v>6599</v>
      </c>
      <c r="D8903" s="2" t="s">
        <v>1598</v>
      </c>
      <c r="E8903" s="2" t="s">
        <v>59088</v>
      </c>
      <c r="F8903" s="2" t="s">
        <v>59089</v>
      </c>
      <c r="G8903" s="2" t="s">
        <v>2089</v>
      </c>
      <c r="H8903" s="2">
        <v>3836063976</v>
      </c>
      <c r="I8903" s="2" t="s">
        <v>59090</v>
      </c>
      <c r="J8903" s="3" t="s">
        <v>59091</v>
      </c>
      <c r="K8903" s="4">
        <v>44492</v>
      </c>
      <c r="L8903" s="3" t="s">
        <v>59092</v>
      </c>
    </row>
    <row r="8904" spans="1:12" x14ac:dyDescent="0.2">
      <c r="A8904" s="1">
        <v>8903</v>
      </c>
      <c r="B8904" s="2" t="s">
        <v>59093</v>
      </c>
      <c r="C8904" s="2" t="s">
        <v>3333</v>
      </c>
      <c r="D8904" s="2" t="s">
        <v>7444</v>
      </c>
      <c r="E8904" s="2" t="s">
        <v>59094</v>
      </c>
      <c r="F8904" s="2" t="s">
        <v>41336</v>
      </c>
      <c r="G8904" s="2" t="s">
        <v>1023</v>
      </c>
      <c r="H8904" s="2" t="s">
        <v>59095</v>
      </c>
      <c r="I8904" s="2">
        <v>7636737129</v>
      </c>
      <c r="J8904" s="3" t="s">
        <v>59096</v>
      </c>
      <c r="K8904" s="4">
        <v>43924</v>
      </c>
      <c r="L8904" s="3" t="s">
        <v>59097</v>
      </c>
    </row>
    <row r="8905" spans="1:12" x14ac:dyDescent="0.2">
      <c r="A8905" s="1">
        <v>8904</v>
      </c>
      <c r="B8905" s="2" t="s">
        <v>59098</v>
      </c>
      <c r="C8905" s="2" t="s">
        <v>784</v>
      </c>
      <c r="D8905" s="2" t="s">
        <v>46527</v>
      </c>
      <c r="E8905" s="2" t="s">
        <v>59099</v>
      </c>
      <c r="F8905" s="2" t="s">
        <v>59100</v>
      </c>
      <c r="G8905" s="2" t="s">
        <v>3534</v>
      </c>
      <c r="H8905" s="2" t="s">
        <v>59101</v>
      </c>
      <c r="I8905" s="2" t="s">
        <v>59102</v>
      </c>
      <c r="J8905" s="3" t="s">
        <v>59103</v>
      </c>
      <c r="K8905" s="4">
        <v>44031</v>
      </c>
      <c r="L8905" s="3" t="s">
        <v>59104</v>
      </c>
    </row>
    <row r="8906" spans="1:12" x14ac:dyDescent="0.2">
      <c r="A8906" s="1">
        <v>8905</v>
      </c>
      <c r="B8906" s="2" t="s">
        <v>59105</v>
      </c>
      <c r="C8906" s="2" t="s">
        <v>3725</v>
      </c>
      <c r="D8906" s="2" t="s">
        <v>6646</v>
      </c>
      <c r="E8906" s="2" t="s">
        <v>59106</v>
      </c>
      <c r="F8906" s="2" t="s">
        <v>59107</v>
      </c>
      <c r="G8906" s="2" t="s">
        <v>2089</v>
      </c>
      <c r="H8906" s="2" t="s">
        <v>59108</v>
      </c>
      <c r="I8906" s="2" t="s">
        <v>59109</v>
      </c>
      <c r="J8906" s="3" t="s">
        <v>59110</v>
      </c>
      <c r="K8906" s="4">
        <v>44487</v>
      </c>
      <c r="L8906" s="3" t="s">
        <v>59111</v>
      </c>
    </row>
    <row r="8907" spans="1:12" x14ac:dyDescent="0.2">
      <c r="A8907" s="1">
        <v>8906</v>
      </c>
      <c r="B8907" s="2" t="s">
        <v>59112</v>
      </c>
      <c r="C8907" s="2" t="s">
        <v>5668</v>
      </c>
      <c r="D8907" s="2" t="s">
        <v>11436</v>
      </c>
      <c r="E8907" s="2" t="s">
        <v>59113</v>
      </c>
      <c r="F8907" s="2" t="s">
        <v>59114</v>
      </c>
      <c r="G8907" s="2" t="s">
        <v>3896</v>
      </c>
      <c r="H8907" s="2" t="s">
        <v>59115</v>
      </c>
      <c r="I8907" s="2" t="s">
        <v>59116</v>
      </c>
      <c r="J8907" s="3" t="s">
        <v>59117</v>
      </c>
      <c r="K8907" s="4">
        <v>43958</v>
      </c>
      <c r="L8907" s="3" t="s">
        <v>59118</v>
      </c>
    </row>
    <row r="8908" spans="1:12" x14ac:dyDescent="0.2">
      <c r="A8908" s="1">
        <v>8907</v>
      </c>
      <c r="B8908" s="2" t="s">
        <v>59119</v>
      </c>
      <c r="C8908" s="2" t="s">
        <v>7488</v>
      </c>
      <c r="D8908" s="2" t="s">
        <v>12718</v>
      </c>
      <c r="E8908" s="2" t="s">
        <v>59120</v>
      </c>
      <c r="F8908" s="2" t="s">
        <v>59121</v>
      </c>
      <c r="G8908" s="2" t="s">
        <v>3848</v>
      </c>
      <c r="H8908" s="2" t="s">
        <v>59122</v>
      </c>
      <c r="I8908" s="2" t="s">
        <v>59123</v>
      </c>
      <c r="J8908" s="3" t="s">
        <v>59124</v>
      </c>
      <c r="K8908" s="4">
        <v>44363</v>
      </c>
      <c r="L8908" s="3" t="s">
        <v>4574</v>
      </c>
    </row>
    <row r="8909" spans="1:12" x14ac:dyDescent="0.2">
      <c r="A8909" s="1">
        <v>8908</v>
      </c>
      <c r="B8909" s="2" t="s">
        <v>59125</v>
      </c>
      <c r="C8909" s="2" t="s">
        <v>4482</v>
      </c>
      <c r="D8909" s="2" t="s">
        <v>21244</v>
      </c>
      <c r="E8909" s="2" t="s">
        <v>59126</v>
      </c>
      <c r="F8909" s="2" t="s">
        <v>33748</v>
      </c>
      <c r="G8909" s="2" t="s">
        <v>1041</v>
      </c>
      <c r="H8909" s="2">
        <f>1-690-620-6446</f>
        <v>-7755</v>
      </c>
      <c r="I8909" s="2" t="s">
        <v>59127</v>
      </c>
      <c r="J8909" s="3" t="s">
        <v>59128</v>
      </c>
      <c r="K8909" s="4">
        <v>44552</v>
      </c>
      <c r="L8909" s="3" t="s">
        <v>59129</v>
      </c>
    </row>
    <row r="8910" spans="1:12" x14ac:dyDescent="0.2">
      <c r="A8910" s="1">
        <v>8909</v>
      </c>
      <c r="B8910" s="2" t="s">
        <v>59130</v>
      </c>
      <c r="C8910" s="2" t="s">
        <v>2743</v>
      </c>
      <c r="D8910" s="2" t="s">
        <v>993</v>
      </c>
      <c r="E8910" s="2" t="s">
        <v>59131</v>
      </c>
      <c r="F8910" s="2" t="s">
        <v>59132</v>
      </c>
      <c r="G8910" s="2" t="s">
        <v>1292</v>
      </c>
      <c r="H8910" s="2" t="s">
        <v>59133</v>
      </c>
      <c r="I8910" s="2" t="s">
        <v>59134</v>
      </c>
      <c r="J8910" s="3" t="s">
        <v>59135</v>
      </c>
      <c r="K8910" s="4">
        <v>44360</v>
      </c>
      <c r="L8910" s="3" t="s">
        <v>59136</v>
      </c>
    </row>
    <row r="8911" spans="1:12" x14ac:dyDescent="0.2">
      <c r="A8911" s="1">
        <v>8910</v>
      </c>
      <c r="B8911" s="2" t="s">
        <v>59137</v>
      </c>
      <c r="C8911" s="2" t="s">
        <v>1360</v>
      </c>
      <c r="D8911" s="2" t="s">
        <v>11979</v>
      </c>
      <c r="E8911" s="2" t="s">
        <v>59138</v>
      </c>
      <c r="F8911" s="2" t="s">
        <v>59139</v>
      </c>
      <c r="G8911" s="2" t="s">
        <v>3404</v>
      </c>
      <c r="H8911" s="2" t="s">
        <v>59140</v>
      </c>
      <c r="I8911" s="2" t="s">
        <v>59141</v>
      </c>
      <c r="J8911" s="3" t="s">
        <v>59142</v>
      </c>
      <c r="K8911" s="4">
        <v>44159</v>
      </c>
      <c r="L8911" s="3" t="s">
        <v>59143</v>
      </c>
    </row>
    <row r="8912" spans="1:12" x14ac:dyDescent="0.2">
      <c r="A8912" s="1">
        <v>8911</v>
      </c>
      <c r="B8912" s="2" t="s">
        <v>59144</v>
      </c>
      <c r="C8912" s="2" t="s">
        <v>737</v>
      </c>
      <c r="D8912" s="2" t="s">
        <v>1520</v>
      </c>
      <c r="E8912" s="2" t="s">
        <v>15171</v>
      </c>
      <c r="F8912" s="2" t="s">
        <v>5626</v>
      </c>
      <c r="G8912" s="2" t="s">
        <v>7639</v>
      </c>
      <c r="H8912" s="2" t="s">
        <v>59145</v>
      </c>
      <c r="I8912" s="2" t="s">
        <v>59146</v>
      </c>
      <c r="J8912" s="3" t="s">
        <v>59147</v>
      </c>
      <c r="K8912" s="4">
        <v>44632</v>
      </c>
      <c r="L8912" s="3" t="s">
        <v>59148</v>
      </c>
    </row>
    <row r="8913" spans="1:12" x14ac:dyDescent="0.2">
      <c r="A8913" s="1">
        <v>8912</v>
      </c>
      <c r="B8913" s="2" t="s">
        <v>59149</v>
      </c>
      <c r="C8913" s="2" t="s">
        <v>25814</v>
      </c>
      <c r="D8913" s="2" t="s">
        <v>29218</v>
      </c>
      <c r="E8913" s="2" t="s">
        <v>59150</v>
      </c>
      <c r="F8913" s="2" t="s">
        <v>59151</v>
      </c>
      <c r="G8913" s="2" t="s">
        <v>1702</v>
      </c>
      <c r="H8913" s="2" t="s">
        <v>59152</v>
      </c>
      <c r="I8913" s="2" t="s">
        <v>59153</v>
      </c>
      <c r="J8913" s="3" t="s">
        <v>59154</v>
      </c>
      <c r="K8913" s="4">
        <v>44313</v>
      </c>
      <c r="L8913" s="3" t="s">
        <v>59155</v>
      </c>
    </row>
    <row r="8914" spans="1:12" x14ac:dyDescent="0.2">
      <c r="A8914" s="1">
        <v>8913</v>
      </c>
      <c r="B8914" s="2" t="s">
        <v>59156</v>
      </c>
      <c r="C8914" s="2" t="s">
        <v>2798</v>
      </c>
      <c r="D8914" s="2" t="s">
        <v>776</v>
      </c>
      <c r="E8914" s="2" t="s">
        <v>56344</v>
      </c>
      <c r="F8914" s="2" t="s">
        <v>59157</v>
      </c>
      <c r="G8914" s="2" t="s">
        <v>200</v>
      </c>
      <c r="H8914" s="2" t="s">
        <v>59158</v>
      </c>
      <c r="I8914" s="2" t="s">
        <v>59159</v>
      </c>
      <c r="J8914" s="3" t="s">
        <v>59160</v>
      </c>
      <c r="K8914" s="4">
        <v>44324</v>
      </c>
      <c r="L8914" s="3" t="s">
        <v>59161</v>
      </c>
    </row>
    <row r="8915" spans="1:12" x14ac:dyDescent="0.2">
      <c r="A8915" s="1">
        <v>8914</v>
      </c>
      <c r="B8915" s="2" t="s">
        <v>59162</v>
      </c>
      <c r="C8915" s="2" t="s">
        <v>4155</v>
      </c>
      <c r="D8915" s="2" t="s">
        <v>20351</v>
      </c>
      <c r="E8915" s="2" t="s">
        <v>59163</v>
      </c>
      <c r="F8915" s="2" t="s">
        <v>59164</v>
      </c>
      <c r="G8915" s="2" t="s">
        <v>1178</v>
      </c>
      <c r="H8915" s="2" t="s">
        <v>59165</v>
      </c>
      <c r="I8915" s="2" t="s">
        <v>59166</v>
      </c>
      <c r="J8915" s="3" t="s">
        <v>59167</v>
      </c>
      <c r="K8915" s="4">
        <v>44506</v>
      </c>
      <c r="L8915" s="3" t="s">
        <v>59168</v>
      </c>
    </row>
    <row r="8916" spans="1:12" x14ac:dyDescent="0.2">
      <c r="A8916" s="1">
        <v>8915</v>
      </c>
      <c r="B8916" s="2" t="s">
        <v>59169</v>
      </c>
      <c r="C8916" s="2" t="s">
        <v>4105</v>
      </c>
      <c r="D8916" s="2" t="s">
        <v>6426</v>
      </c>
      <c r="E8916" s="2" t="s">
        <v>36539</v>
      </c>
      <c r="F8916" s="2" t="s">
        <v>59170</v>
      </c>
      <c r="G8916" s="2" t="s">
        <v>2577</v>
      </c>
      <c r="H8916" s="2">
        <f>1-256-958-9745</f>
        <v>-10958</v>
      </c>
      <c r="I8916" s="2" t="s">
        <v>59171</v>
      </c>
      <c r="J8916" s="3" t="s">
        <v>59172</v>
      </c>
      <c r="K8916" s="4">
        <v>44258</v>
      </c>
      <c r="L8916" s="3" t="s">
        <v>37474</v>
      </c>
    </row>
    <row r="8917" spans="1:12" x14ac:dyDescent="0.2">
      <c r="A8917" s="1">
        <v>8916</v>
      </c>
      <c r="B8917" s="2" t="s">
        <v>59173</v>
      </c>
      <c r="C8917" s="2" t="s">
        <v>4368</v>
      </c>
      <c r="D8917" s="2" t="s">
        <v>18479</v>
      </c>
      <c r="E8917" s="2" t="s">
        <v>59174</v>
      </c>
      <c r="F8917" s="2" t="s">
        <v>59175</v>
      </c>
      <c r="G8917" s="2" t="s">
        <v>1292</v>
      </c>
      <c r="H8917" s="2" t="s">
        <v>59176</v>
      </c>
      <c r="I8917" s="2" t="s">
        <v>59177</v>
      </c>
      <c r="J8917" s="3" t="s">
        <v>59178</v>
      </c>
      <c r="K8917" s="4">
        <v>44230</v>
      </c>
      <c r="L8917" s="3" t="s">
        <v>59179</v>
      </c>
    </row>
    <row r="8918" spans="1:12" x14ac:dyDescent="0.2">
      <c r="A8918" s="1">
        <v>8917</v>
      </c>
      <c r="B8918" s="2" t="s">
        <v>59180</v>
      </c>
      <c r="C8918" s="2" t="s">
        <v>4985</v>
      </c>
      <c r="D8918" s="2" t="s">
        <v>9923</v>
      </c>
      <c r="E8918" s="2" t="s">
        <v>59181</v>
      </c>
      <c r="F8918" s="2" t="s">
        <v>59182</v>
      </c>
      <c r="G8918" s="2" t="s">
        <v>1665</v>
      </c>
      <c r="H8918" s="2" t="s">
        <v>59183</v>
      </c>
      <c r="I8918" s="2" t="s">
        <v>59184</v>
      </c>
      <c r="J8918" s="3" t="s">
        <v>59185</v>
      </c>
      <c r="K8918" s="4">
        <v>44492</v>
      </c>
      <c r="L8918" s="3" t="s">
        <v>59186</v>
      </c>
    </row>
    <row r="8919" spans="1:12" x14ac:dyDescent="0.2">
      <c r="A8919" s="1">
        <v>8918</v>
      </c>
      <c r="B8919" s="2" t="s">
        <v>59187</v>
      </c>
      <c r="C8919" s="2" t="s">
        <v>9915</v>
      </c>
      <c r="D8919" s="2" t="s">
        <v>8012</v>
      </c>
      <c r="E8919" s="2" t="s">
        <v>59188</v>
      </c>
      <c r="F8919" s="2" t="s">
        <v>59189</v>
      </c>
      <c r="G8919" s="2" t="s">
        <v>1078</v>
      </c>
      <c r="H8919" s="2" t="s">
        <v>59190</v>
      </c>
      <c r="I8919" s="2" t="s">
        <v>59191</v>
      </c>
      <c r="J8919" s="3" t="s">
        <v>59192</v>
      </c>
      <c r="K8919" s="4">
        <v>44087</v>
      </c>
      <c r="L8919" s="3" t="s">
        <v>59193</v>
      </c>
    </row>
    <row r="8920" spans="1:12" x14ac:dyDescent="0.2">
      <c r="A8920" s="1">
        <v>8919</v>
      </c>
      <c r="B8920" s="2" t="s">
        <v>59194</v>
      </c>
      <c r="C8920" s="2" t="s">
        <v>27746</v>
      </c>
      <c r="D8920" s="2" t="s">
        <v>832</v>
      </c>
      <c r="E8920" s="2" t="s">
        <v>54837</v>
      </c>
      <c r="F8920" s="2" t="s">
        <v>59195</v>
      </c>
      <c r="G8920" s="2" t="s">
        <v>1837</v>
      </c>
      <c r="H8920" s="2" t="s">
        <v>59196</v>
      </c>
      <c r="I8920" s="2" t="s">
        <v>59197</v>
      </c>
      <c r="J8920" s="3" t="s">
        <v>59198</v>
      </c>
      <c r="K8920" s="4">
        <v>44069</v>
      </c>
      <c r="L8920" s="3" t="s">
        <v>59199</v>
      </c>
    </row>
    <row r="8921" spans="1:12" x14ac:dyDescent="0.2">
      <c r="A8921" s="1">
        <v>8920</v>
      </c>
      <c r="B8921" s="2" t="s">
        <v>59200</v>
      </c>
      <c r="C8921" s="2" t="s">
        <v>888</v>
      </c>
      <c r="D8921" s="2" t="s">
        <v>7773</v>
      </c>
      <c r="E8921" s="2" t="s">
        <v>59201</v>
      </c>
      <c r="F8921" s="2" t="s">
        <v>59202</v>
      </c>
      <c r="G8921" s="2" t="s">
        <v>1665</v>
      </c>
      <c r="H8921" s="2" t="s">
        <v>59203</v>
      </c>
      <c r="I8921" s="2" t="s">
        <v>59204</v>
      </c>
      <c r="J8921" s="3" t="s">
        <v>59205</v>
      </c>
      <c r="K8921" s="4">
        <v>44292</v>
      </c>
      <c r="L8921" s="3" t="s">
        <v>30263</v>
      </c>
    </row>
    <row r="8922" spans="1:12" x14ac:dyDescent="0.2">
      <c r="A8922" s="1">
        <v>8921</v>
      </c>
      <c r="B8922" s="2" t="s">
        <v>59206</v>
      </c>
      <c r="C8922" s="2" t="s">
        <v>2047</v>
      </c>
      <c r="D8922" s="2" t="s">
        <v>2641</v>
      </c>
      <c r="E8922" s="2" t="s">
        <v>59207</v>
      </c>
      <c r="F8922" s="2" t="s">
        <v>59208</v>
      </c>
      <c r="G8922" s="2" t="s">
        <v>134</v>
      </c>
      <c r="H8922" s="2">
        <f>1-863-491-8049</f>
        <v>-9402</v>
      </c>
      <c r="I8922" s="2" t="s">
        <v>59209</v>
      </c>
      <c r="J8922" s="3" t="s">
        <v>59210</v>
      </c>
      <c r="K8922" s="4">
        <v>43930</v>
      </c>
      <c r="L8922" s="3" t="s">
        <v>59211</v>
      </c>
    </row>
    <row r="8923" spans="1:12" x14ac:dyDescent="0.2">
      <c r="A8923" s="1">
        <v>8922</v>
      </c>
      <c r="B8923" s="2" t="s">
        <v>59212</v>
      </c>
      <c r="C8923" s="2" t="s">
        <v>8020</v>
      </c>
      <c r="D8923" s="2" t="s">
        <v>8476</v>
      </c>
      <c r="E8923" s="2" t="s">
        <v>32945</v>
      </c>
      <c r="F8923" s="2" t="s">
        <v>59213</v>
      </c>
      <c r="G8923" s="2" t="s">
        <v>1389</v>
      </c>
      <c r="H8923" s="2" t="s">
        <v>59214</v>
      </c>
      <c r="I8923" s="2" t="s">
        <v>59215</v>
      </c>
      <c r="J8923" s="3" t="s">
        <v>59216</v>
      </c>
      <c r="K8923" s="4">
        <v>44246</v>
      </c>
      <c r="L8923" s="3" t="s">
        <v>42948</v>
      </c>
    </row>
    <row r="8924" spans="1:12" x14ac:dyDescent="0.2">
      <c r="A8924" s="1">
        <v>8923</v>
      </c>
      <c r="B8924" s="2" t="s">
        <v>59217</v>
      </c>
      <c r="C8924" s="2" t="s">
        <v>1962</v>
      </c>
      <c r="D8924" s="2" t="s">
        <v>1853</v>
      </c>
      <c r="E8924" s="2" t="s">
        <v>59218</v>
      </c>
      <c r="F8924" s="2" t="s">
        <v>59219</v>
      </c>
      <c r="G8924" s="2" t="s">
        <v>2963</v>
      </c>
      <c r="H8924" s="2" t="s">
        <v>59220</v>
      </c>
      <c r="I8924" s="2" t="s">
        <v>59221</v>
      </c>
      <c r="J8924" s="3" t="s">
        <v>59222</v>
      </c>
      <c r="K8924" s="4">
        <v>44189</v>
      </c>
      <c r="L8924" s="3" t="s">
        <v>59223</v>
      </c>
    </row>
    <row r="8925" spans="1:12" x14ac:dyDescent="0.2">
      <c r="A8925" s="1">
        <v>8924</v>
      </c>
      <c r="B8925" s="2" t="s">
        <v>59224</v>
      </c>
      <c r="C8925" s="2" t="s">
        <v>5783</v>
      </c>
      <c r="D8925" s="2" t="s">
        <v>23267</v>
      </c>
      <c r="E8925" s="2" t="s">
        <v>59225</v>
      </c>
      <c r="F8925" s="2" t="s">
        <v>59226</v>
      </c>
      <c r="G8925" s="2" t="s">
        <v>920</v>
      </c>
      <c r="H8925" s="2" t="s">
        <v>59227</v>
      </c>
      <c r="I8925" s="2">
        <v>7878571847</v>
      </c>
      <c r="J8925" s="3" t="s">
        <v>59228</v>
      </c>
      <c r="K8925" s="4">
        <v>44183</v>
      </c>
      <c r="L8925" s="3" t="s">
        <v>48351</v>
      </c>
    </row>
    <row r="8926" spans="1:12" x14ac:dyDescent="0.2">
      <c r="A8926" s="1">
        <v>8925</v>
      </c>
      <c r="B8926" s="2" t="s">
        <v>59229</v>
      </c>
      <c r="C8926" s="2" t="s">
        <v>5834</v>
      </c>
      <c r="D8926" s="2" t="s">
        <v>25017</v>
      </c>
      <c r="E8926" s="2" t="s">
        <v>18540</v>
      </c>
      <c r="F8926" s="2" t="s">
        <v>59230</v>
      </c>
      <c r="G8926" s="2" t="s">
        <v>1195</v>
      </c>
      <c r="H8926" s="2" t="s">
        <v>59231</v>
      </c>
      <c r="I8926" s="2" t="s">
        <v>59232</v>
      </c>
      <c r="J8926" s="3" t="s">
        <v>59233</v>
      </c>
      <c r="K8926" s="4">
        <v>44466</v>
      </c>
      <c r="L8926" s="3" t="s">
        <v>59234</v>
      </c>
    </row>
    <row r="8927" spans="1:12" x14ac:dyDescent="0.2">
      <c r="A8927" s="1">
        <v>8926</v>
      </c>
      <c r="B8927" s="2" t="s">
        <v>59235</v>
      </c>
      <c r="C8927" s="2" t="s">
        <v>897</v>
      </c>
      <c r="D8927" s="2" t="s">
        <v>33</v>
      </c>
      <c r="E8927" s="2" t="s">
        <v>59236</v>
      </c>
      <c r="F8927" s="2" t="s">
        <v>46907</v>
      </c>
      <c r="G8927" s="2" t="s">
        <v>750</v>
      </c>
      <c r="H8927" s="2" t="s">
        <v>59237</v>
      </c>
      <c r="I8927" s="2" t="s">
        <v>59238</v>
      </c>
      <c r="J8927" s="3" t="s">
        <v>59239</v>
      </c>
      <c r="K8927" s="4">
        <v>44696</v>
      </c>
      <c r="L8927" s="3" t="s">
        <v>59240</v>
      </c>
    </row>
    <row r="8928" spans="1:12" x14ac:dyDescent="0.2">
      <c r="A8928" s="1">
        <v>8927</v>
      </c>
      <c r="B8928" s="2" t="s">
        <v>59241</v>
      </c>
      <c r="C8928" s="2" t="s">
        <v>6355</v>
      </c>
      <c r="D8928" s="2" t="s">
        <v>1443</v>
      </c>
      <c r="E8928" s="2" t="s">
        <v>59242</v>
      </c>
      <c r="F8928" s="2" t="s">
        <v>59243</v>
      </c>
      <c r="G8928" s="2" t="s">
        <v>6200</v>
      </c>
      <c r="H8928" s="2" t="s">
        <v>59244</v>
      </c>
      <c r="I8928" s="2" t="s">
        <v>59245</v>
      </c>
      <c r="J8928" s="3" t="s">
        <v>59246</v>
      </c>
      <c r="K8928" s="4">
        <v>44123</v>
      </c>
      <c r="L8928" s="3" t="s">
        <v>16757</v>
      </c>
    </row>
    <row r="8929" spans="1:12" x14ac:dyDescent="0.2">
      <c r="A8929" s="1">
        <v>8928</v>
      </c>
      <c r="B8929" s="2" t="s">
        <v>59247</v>
      </c>
      <c r="C8929" s="2" t="s">
        <v>2554</v>
      </c>
      <c r="D8929" s="2" t="s">
        <v>9443</v>
      </c>
      <c r="E8929" s="2" t="s">
        <v>59248</v>
      </c>
      <c r="F8929" s="2" t="s">
        <v>59249</v>
      </c>
      <c r="G8929" s="2" t="s">
        <v>4281</v>
      </c>
      <c r="H8929" s="2">
        <f>1-26-220-6575</f>
        <v>-6820</v>
      </c>
      <c r="I8929" s="2" t="s">
        <v>59250</v>
      </c>
      <c r="J8929" s="3" t="s">
        <v>59251</v>
      </c>
      <c r="K8929" s="4">
        <v>44638</v>
      </c>
      <c r="L8929" s="3" t="s">
        <v>59252</v>
      </c>
    </row>
    <row r="8930" spans="1:12" x14ac:dyDescent="0.2">
      <c r="A8930" s="1">
        <v>8929</v>
      </c>
      <c r="B8930" s="2" t="s">
        <v>59253</v>
      </c>
      <c r="C8930" s="2" t="s">
        <v>576</v>
      </c>
      <c r="D8930" s="2" t="s">
        <v>4192</v>
      </c>
      <c r="E8930" s="2" t="s">
        <v>13226</v>
      </c>
      <c r="F8930" s="2" t="s">
        <v>59254</v>
      </c>
      <c r="G8930" s="2" t="s">
        <v>428</v>
      </c>
      <c r="H8930" s="2" t="s">
        <v>59255</v>
      </c>
      <c r="I8930" s="2" t="s">
        <v>59256</v>
      </c>
      <c r="J8930" s="3" t="s">
        <v>59257</v>
      </c>
      <c r="K8930" s="4">
        <v>44425</v>
      </c>
      <c r="L8930" s="3" t="s">
        <v>59258</v>
      </c>
    </row>
    <row r="8931" spans="1:12" x14ac:dyDescent="0.2">
      <c r="A8931" s="1">
        <v>8930</v>
      </c>
      <c r="B8931" s="2" t="s">
        <v>59259</v>
      </c>
      <c r="C8931" s="2" t="s">
        <v>6497</v>
      </c>
      <c r="D8931" s="2" t="s">
        <v>6484</v>
      </c>
      <c r="E8931" s="2" t="s">
        <v>59260</v>
      </c>
      <c r="F8931" s="2" t="s">
        <v>59261</v>
      </c>
      <c r="G8931" s="2" t="s">
        <v>882</v>
      </c>
      <c r="H8931" s="2">
        <v>4544952912</v>
      </c>
      <c r="I8931" s="2" t="s">
        <v>59262</v>
      </c>
      <c r="J8931" s="3" t="s">
        <v>59263</v>
      </c>
      <c r="K8931" s="4">
        <v>44544</v>
      </c>
      <c r="L8931" s="3" t="s">
        <v>14355</v>
      </c>
    </row>
    <row r="8932" spans="1:12" x14ac:dyDescent="0.2">
      <c r="A8932" s="1">
        <v>8931</v>
      </c>
      <c r="B8932" s="2" t="s">
        <v>59264</v>
      </c>
      <c r="C8932" s="2" t="s">
        <v>916</v>
      </c>
      <c r="D8932" s="2" t="s">
        <v>2768</v>
      </c>
      <c r="E8932" s="2" t="s">
        <v>59265</v>
      </c>
      <c r="F8932" s="2" t="s">
        <v>4785</v>
      </c>
      <c r="G8932" s="2" t="s">
        <v>1292</v>
      </c>
      <c r="H8932" s="2" t="s">
        <v>59266</v>
      </c>
      <c r="I8932" s="2" t="s">
        <v>59267</v>
      </c>
      <c r="J8932" s="3" t="s">
        <v>59268</v>
      </c>
      <c r="K8932" s="4">
        <v>43858</v>
      </c>
      <c r="L8932" s="3" t="s">
        <v>59269</v>
      </c>
    </row>
    <row r="8933" spans="1:12" x14ac:dyDescent="0.2">
      <c r="A8933" s="1">
        <v>8932</v>
      </c>
      <c r="B8933" s="2" t="s">
        <v>59270</v>
      </c>
      <c r="C8933" s="2" t="s">
        <v>2977</v>
      </c>
      <c r="D8933" s="2" t="s">
        <v>2124</v>
      </c>
      <c r="E8933" s="2" t="s">
        <v>59271</v>
      </c>
      <c r="F8933" s="2" t="s">
        <v>59272</v>
      </c>
      <c r="G8933" s="2" t="s">
        <v>27</v>
      </c>
      <c r="H8933" s="2" t="s">
        <v>59273</v>
      </c>
      <c r="I8933" s="2" t="s">
        <v>59274</v>
      </c>
      <c r="J8933" s="3" t="s">
        <v>59275</v>
      </c>
      <c r="K8933" s="4">
        <v>44523</v>
      </c>
      <c r="L8933" s="3" t="s">
        <v>59276</v>
      </c>
    </row>
    <row r="8934" spans="1:12" x14ac:dyDescent="0.2">
      <c r="A8934" s="1">
        <v>8933</v>
      </c>
      <c r="B8934" s="2" t="s">
        <v>59277</v>
      </c>
      <c r="C8934" s="2" t="s">
        <v>1109</v>
      </c>
      <c r="D8934" s="2" t="s">
        <v>2752</v>
      </c>
      <c r="E8934" s="2" t="s">
        <v>59278</v>
      </c>
      <c r="F8934" s="2" t="s">
        <v>59279</v>
      </c>
      <c r="G8934" s="2" t="s">
        <v>3649</v>
      </c>
      <c r="H8934" s="2" t="s">
        <v>59280</v>
      </c>
      <c r="I8934" s="2" t="s">
        <v>59281</v>
      </c>
      <c r="J8934" s="3" t="s">
        <v>59282</v>
      </c>
      <c r="K8934" s="4">
        <v>43866</v>
      </c>
      <c r="L8934" s="3" t="s">
        <v>59283</v>
      </c>
    </row>
    <row r="8935" spans="1:12" x14ac:dyDescent="0.2">
      <c r="A8935" s="1">
        <v>8934</v>
      </c>
      <c r="B8935" s="2" t="s">
        <v>59284</v>
      </c>
      <c r="C8935" s="2" t="s">
        <v>1074</v>
      </c>
      <c r="D8935" s="2" t="s">
        <v>1298</v>
      </c>
      <c r="E8935" s="2" t="s">
        <v>59285</v>
      </c>
      <c r="F8935" s="2" t="s">
        <v>57529</v>
      </c>
      <c r="G8935" s="2" t="s">
        <v>4492</v>
      </c>
      <c r="H8935" s="2" t="s">
        <v>59286</v>
      </c>
      <c r="I8935" s="2" t="s">
        <v>59287</v>
      </c>
      <c r="J8935" s="3" t="s">
        <v>59288</v>
      </c>
      <c r="K8935" s="4">
        <v>44274</v>
      </c>
      <c r="L8935" s="3" t="s">
        <v>59289</v>
      </c>
    </row>
    <row r="8936" spans="1:12" x14ac:dyDescent="0.2">
      <c r="A8936" s="1">
        <v>8935</v>
      </c>
      <c r="B8936" s="2" t="s">
        <v>59290</v>
      </c>
      <c r="C8936" s="2" t="s">
        <v>5684</v>
      </c>
      <c r="D8936" s="2" t="s">
        <v>6569</v>
      </c>
      <c r="E8936" s="2" t="s">
        <v>59291</v>
      </c>
      <c r="F8936" s="2" t="s">
        <v>59292</v>
      </c>
      <c r="G8936" s="2" t="s">
        <v>1801</v>
      </c>
      <c r="H8936" s="2">
        <v>7445930888</v>
      </c>
      <c r="I8936" s="2" t="s">
        <v>59293</v>
      </c>
      <c r="J8936" s="3" t="s">
        <v>59294</v>
      </c>
      <c r="K8936" s="4">
        <v>43945</v>
      </c>
      <c r="L8936" s="3" t="s">
        <v>59295</v>
      </c>
    </row>
    <row r="8937" spans="1:12" x14ac:dyDescent="0.2">
      <c r="A8937" s="1">
        <v>8936</v>
      </c>
      <c r="B8937" s="2" t="s">
        <v>59296</v>
      </c>
      <c r="C8937" s="2" t="s">
        <v>10068</v>
      </c>
      <c r="D8937" s="2" t="s">
        <v>17539</v>
      </c>
      <c r="E8937" s="2" t="s">
        <v>59297</v>
      </c>
      <c r="F8937" s="2" t="s">
        <v>59298</v>
      </c>
      <c r="G8937" s="2" t="s">
        <v>3729</v>
      </c>
      <c r="H8937" s="2">
        <v>4220918701</v>
      </c>
      <c r="I8937" s="2" t="s">
        <v>59299</v>
      </c>
      <c r="J8937" s="3" t="s">
        <v>59300</v>
      </c>
      <c r="K8937" s="4">
        <v>44576</v>
      </c>
      <c r="L8937" s="3" t="s">
        <v>59301</v>
      </c>
    </row>
    <row r="8938" spans="1:12" x14ac:dyDescent="0.2">
      <c r="A8938" s="1">
        <v>8937</v>
      </c>
      <c r="B8938" s="2" t="s">
        <v>59302</v>
      </c>
      <c r="C8938" s="2" t="s">
        <v>4489</v>
      </c>
      <c r="D8938" s="2" t="s">
        <v>26783</v>
      </c>
      <c r="E8938" s="2" t="s">
        <v>59303</v>
      </c>
      <c r="F8938" s="2" t="s">
        <v>59304</v>
      </c>
      <c r="G8938" s="2" t="s">
        <v>5917</v>
      </c>
      <c r="H8938" s="2" t="s">
        <v>59305</v>
      </c>
      <c r="I8938" s="2" t="s">
        <v>59306</v>
      </c>
      <c r="J8938" s="3" t="s">
        <v>59307</v>
      </c>
      <c r="K8938" s="4">
        <v>44685</v>
      </c>
      <c r="L8938" s="3" t="s">
        <v>59308</v>
      </c>
    </row>
    <row r="8939" spans="1:12" x14ac:dyDescent="0.2">
      <c r="A8939" s="1">
        <v>8938</v>
      </c>
      <c r="B8939" s="2" t="s">
        <v>59309</v>
      </c>
      <c r="C8939" s="2" t="s">
        <v>434</v>
      </c>
      <c r="D8939" s="2" t="s">
        <v>9278</v>
      </c>
      <c r="E8939" s="2" t="s">
        <v>59310</v>
      </c>
      <c r="F8939" s="2" t="s">
        <v>59311</v>
      </c>
      <c r="G8939" s="2" t="s">
        <v>1712</v>
      </c>
      <c r="H8939" s="2" t="s">
        <v>59312</v>
      </c>
      <c r="I8939" s="2" t="s">
        <v>59313</v>
      </c>
      <c r="J8939" s="3" t="s">
        <v>59314</v>
      </c>
      <c r="K8939" s="4">
        <v>44406</v>
      </c>
      <c r="L8939" s="3" t="s">
        <v>59315</v>
      </c>
    </row>
    <row r="8940" spans="1:12" x14ac:dyDescent="0.2">
      <c r="A8940" s="1">
        <v>8939</v>
      </c>
      <c r="B8940" s="2" t="s">
        <v>59316</v>
      </c>
      <c r="C8940" s="2" t="s">
        <v>416</v>
      </c>
      <c r="D8940" s="2" t="s">
        <v>14377</v>
      </c>
      <c r="E8940" s="2" t="s">
        <v>59317</v>
      </c>
      <c r="F8940" s="2" t="s">
        <v>59318</v>
      </c>
      <c r="G8940" s="2" t="s">
        <v>3832</v>
      </c>
      <c r="H8940" s="2" t="s">
        <v>59319</v>
      </c>
      <c r="I8940" s="2" t="s">
        <v>59320</v>
      </c>
      <c r="J8940" s="3" t="s">
        <v>59321</v>
      </c>
      <c r="K8940" s="4">
        <v>44361</v>
      </c>
      <c r="L8940" s="3" t="s">
        <v>59322</v>
      </c>
    </row>
    <row r="8941" spans="1:12" x14ac:dyDescent="0.2">
      <c r="A8941" s="1">
        <v>8940</v>
      </c>
      <c r="B8941" s="2" t="s">
        <v>59323</v>
      </c>
      <c r="C8941" s="2" t="s">
        <v>1988</v>
      </c>
      <c r="D8941" s="2" t="s">
        <v>1690</v>
      </c>
      <c r="E8941" s="2" t="s">
        <v>59324</v>
      </c>
      <c r="F8941" s="2" t="s">
        <v>59325</v>
      </c>
      <c r="G8941" s="2" t="s">
        <v>806</v>
      </c>
      <c r="H8941" s="2" t="s">
        <v>59326</v>
      </c>
      <c r="I8941" s="2" t="s">
        <v>59327</v>
      </c>
      <c r="J8941" s="3" t="s">
        <v>59328</v>
      </c>
      <c r="K8941" s="4">
        <v>44330</v>
      </c>
      <c r="L8941" s="3" t="s">
        <v>59329</v>
      </c>
    </row>
    <row r="8942" spans="1:12" x14ac:dyDescent="0.2">
      <c r="A8942" s="1">
        <v>8941</v>
      </c>
      <c r="B8942" s="2" t="s">
        <v>59330</v>
      </c>
      <c r="C8942" s="2" t="s">
        <v>888</v>
      </c>
      <c r="D8942" s="2" t="s">
        <v>596</v>
      </c>
      <c r="E8942" s="2" t="s">
        <v>59331</v>
      </c>
      <c r="F8942" s="2" t="s">
        <v>41500</v>
      </c>
      <c r="G8942" s="2" t="s">
        <v>626</v>
      </c>
      <c r="H8942" s="2" t="s">
        <v>59332</v>
      </c>
      <c r="I8942" s="2" t="s">
        <v>59333</v>
      </c>
      <c r="J8942" s="3" t="s">
        <v>59334</v>
      </c>
      <c r="K8942" s="4">
        <v>43994</v>
      </c>
      <c r="L8942" s="3" t="s">
        <v>59335</v>
      </c>
    </row>
    <row r="8943" spans="1:12" x14ac:dyDescent="0.2">
      <c r="A8943" s="1">
        <v>8942</v>
      </c>
      <c r="B8943" s="2" t="s">
        <v>59336</v>
      </c>
      <c r="C8943" s="2" t="s">
        <v>5076</v>
      </c>
      <c r="D8943" s="2" t="s">
        <v>1889</v>
      </c>
      <c r="E8943" s="2" t="s">
        <v>59337</v>
      </c>
      <c r="F8943" s="2" t="s">
        <v>59338</v>
      </c>
      <c r="G8943" s="2" t="s">
        <v>378</v>
      </c>
      <c r="H8943" s="2" t="s">
        <v>59339</v>
      </c>
      <c r="I8943" s="2" t="s">
        <v>59340</v>
      </c>
      <c r="J8943" s="3" t="s">
        <v>59341</v>
      </c>
      <c r="K8943" s="4">
        <v>44060</v>
      </c>
      <c r="L8943" s="3" t="s">
        <v>59342</v>
      </c>
    </row>
    <row r="8944" spans="1:12" x14ac:dyDescent="0.2">
      <c r="A8944" s="1">
        <v>8943</v>
      </c>
      <c r="B8944" s="2" t="s">
        <v>59343</v>
      </c>
      <c r="C8944" s="2" t="s">
        <v>1064</v>
      </c>
      <c r="D8944" s="2" t="s">
        <v>8136</v>
      </c>
      <c r="E8944" s="2" t="s">
        <v>59344</v>
      </c>
      <c r="F8944" s="2" t="s">
        <v>59345</v>
      </c>
      <c r="G8944" s="2" t="s">
        <v>2127</v>
      </c>
      <c r="H8944" s="2" t="s">
        <v>59346</v>
      </c>
      <c r="I8944" s="2">
        <v>6380005245</v>
      </c>
      <c r="J8944" s="3" t="s">
        <v>59347</v>
      </c>
      <c r="K8944" s="4">
        <v>44519</v>
      </c>
      <c r="L8944" s="3" t="s">
        <v>24685</v>
      </c>
    </row>
    <row r="8945" spans="1:12" x14ac:dyDescent="0.2">
      <c r="A8945" s="1">
        <v>8944</v>
      </c>
      <c r="B8945" s="2" t="s">
        <v>59348</v>
      </c>
      <c r="C8945" s="2" t="s">
        <v>11858</v>
      </c>
      <c r="D8945" s="2" t="s">
        <v>879</v>
      </c>
      <c r="E8945" s="2" t="s">
        <v>59349</v>
      </c>
      <c r="F8945" s="2" t="s">
        <v>59350</v>
      </c>
      <c r="G8945" s="2" t="s">
        <v>3524</v>
      </c>
      <c r="H8945" s="2" t="s">
        <v>59351</v>
      </c>
      <c r="I8945" s="2" t="s">
        <v>59352</v>
      </c>
      <c r="J8945" s="3" t="s">
        <v>59353</v>
      </c>
      <c r="K8945" s="4">
        <v>44094</v>
      </c>
      <c r="L8945" s="3" t="s">
        <v>59354</v>
      </c>
    </row>
    <row r="8946" spans="1:12" x14ac:dyDescent="0.2">
      <c r="A8946" s="1">
        <v>8945</v>
      </c>
      <c r="B8946" s="2" t="s">
        <v>59355</v>
      </c>
      <c r="C8946" s="2" t="s">
        <v>12918</v>
      </c>
      <c r="D8946" s="2" t="s">
        <v>3098</v>
      </c>
      <c r="E8946" s="2" t="s">
        <v>59356</v>
      </c>
      <c r="F8946" s="2" t="s">
        <v>59357</v>
      </c>
      <c r="G8946" s="2" t="s">
        <v>437</v>
      </c>
      <c r="H8946" s="2" t="s">
        <v>59358</v>
      </c>
      <c r="I8946" s="2" t="s">
        <v>59359</v>
      </c>
      <c r="J8946" s="3" t="s">
        <v>59360</v>
      </c>
      <c r="K8946" s="4">
        <v>44543</v>
      </c>
      <c r="L8946" s="3" t="s">
        <v>50092</v>
      </c>
    </row>
    <row r="8947" spans="1:12" x14ac:dyDescent="0.2">
      <c r="A8947" s="1">
        <v>8946</v>
      </c>
      <c r="B8947" s="2" t="s">
        <v>59361</v>
      </c>
      <c r="C8947" s="2" t="s">
        <v>784</v>
      </c>
      <c r="D8947" s="2" t="s">
        <v>7497</v>
      </c>
      <c r="E8947" s="2" t="s">
        <v>59362</v>
      </c>
      <c r="F8947" s="2" t="s">
        <v>59363</v>
      </c>
      <c r="G8947" s="2" t="s">
        <v>3832</v>
      </c>
      <c r="H8947" s="2" t="s">
        <v>59364</v>
      </c>
      <c r="I8947" s="2" t="s">
        <v>59365</v>
      </c>
      <c r="J8947" s="3" t="s">
        <v>59366</v>
      </c>
      <c r="K8947" s="4">
        <v>44241</v>
      </c>
      <c r="L8947" s="3" t="s">
        <v>27153</v>
      </c>
    </row>
    <row r="8948" spans="1:12" x14ac:dyDescent="0.2">
      <c r="A8948" s="1">
        <v>8947</v>
      </c>
      <c r="B8948" s="2" t="s">
        <v>59367</v>
      </c>
      <c r="C8948" s="2" t="s">
        <v>3147</v>
      </c>
      <c r="D8948" s="2" t="s">
        <v>8153</v>
      </c>
      <c r="E8948" s="2" t="s">
        <v>59368</v>
      </c>
      <c r="F8948" s="2" t="s">
        <v>59369</v>
      </c>
      <c r="G8948" s="2" t="s">
        <v>237</v>
      </c>
      <c r="H8948" s="2" t="s">
        <v>59370</v>
      </c>
      <c r="I8948" s="2" t="s">
        <v>59371</v>
      </c>
      <c r="J8948" s="3" t="s">
        <v>59372</v>
      </c>
      <c r="K8948" s="4">
        <v>44114</v>
      </c>
      <c r="L8948" s="3" t="s">
        <v>59373</v>
      </c>
    </row>
    <row r="8949" spans="1:12" x14ac:dyDescent="0.2">
      <c r="A8949" s="1">
        <v>8948</v>
      </c>
      <c r="B8949" s="2" t="s">
        <v>59374</v>
      </c>
      <c r="C8949" s="2" t="s">
        <v>10851</v>
      </c>
      <c r="D8949" s="2" t="s">
        <v>632</v>
      </c>
      <c r="E8949" s="2" t="s">
        <v>59375</v>
      </c>
      <c r="F8949" s="2" t="s">
        <v>59376</v>
      </c>
      <c r="G8949" s="2" t="s">
        <v>3116</v>
      </c>
      <c r="H8949" s="2" t="s">
        <v>59377</v>
      </c>
      <c r="I8949" s="2" t="s">
        <v>59378</v>
      </c>
      <c r="J8949" s="3" t="s">
        <v>59379</v>
      </c>
      <c r="K8949" s="4">
        <v>44485</v>
      </c>
      <c r="L8949" s="3" t="s">
        <v>59380</v>
      </c>
    </row>
    <row r="8950" spans="1:12" x14ac:dyDescent="0.2">
      <c r="A8950" s="1">
        <v>8949</v>
      </c>
      <c r="B8950" s="2" t="s">
        <v>59381</v>
      </c>
      <c r="C8950" s="2" t="s">
        <v>16544</v>
      </c>
      <c r="D8950" s="2" t="s">
        <v>7129</v>
      </c>
      <c r="E8950" s="2" t="s">
        <v>13219</v>
      </c>
      <c r="F8950" s="2" t="s">
        <v>43673</v>
      </c>
      <c r="G8950" s="2" t="s">
        <v>1730</v>
      </c>
      <c r="H8950" s="2" t="s">
        <v>59382</v>
      </c>
      <c r="I8950" s="2" t="s">
        <v>59383</v>
      </c>
      <c r="J8950" s="3" t="s">
        <v>59384</v>
      </c>
      <c r="K8950" s="4">
        <v>44136</v>
      </c>
      <c r="L8950" s="3" t="s">
        <v>59385</v>
      </c>
    </row>
    <row r="8951" spans="1:12" x14ac:dyDescent="0.2">
      <c r="A8951" s="1">
        <v>8950</v>
      </c>
      <c r="B8951" s="2" t="s">
        <v>59386</v>
      </c>
      <c r="C8951" s="2" t="s">
        <v>10140</v>
      </c>
      <c r="D8951" s="2" t="s">
        <v>2988</v>
      </c>
      <c r="E8951" s="2" t="s">
        <v>59387</v>
      </c>
      <c r="F8951" s="2" t="s">
        <v>59388</v>
      </c>
      <c r="G8951" s="2" t="s">
        <v>4353</v>
      </c>
      <c r="H8951" s="2" t="s">
        <v>59389</v>
      </c>
      <c r="I8951" s="2" t="s">
        <v>59390</v>
      </c>
      <c r="J8951" s="3" t="s">
        <v>59391</v>
      </c>
      <c r="K8951" s="4">
        <v>44163</v>
      </c>
      <c r="L8951" s="3" t="s">
        <v>59392</v>
      </c>
    </row>
    <row r="8952" spans="1:12" x14ac:dyDescent="0.2">
      <c r="A8952" s="1">
        <v>8951</v>
      </c>
      <c r="B8952" s="2" t="s">
        <v>59393</v>
      </c>
      <c r="C8952" s="2" t="s">
        <v>3068</v>
      </c>
      <c r="D8952" s="2" t="s">
        <v>10586</v>
      </c>
      <c r="E8952" s="2" t="s">
        <v>59394</v>
      </c>
      <c r="F8952" s="2" t="s">
        <v>59395</v>
      </c>
      <c r="G8952" s="2" t="s">
        <v>1058</v>
      </c>
      <c r="H8952" s="2" t="s">
        <v>59396</v>
      </c>
      <c r="I8952" s="2" t="s">
        <v>59397</v>
      </c>
      <c r="J8952" s="3" t="s">
        <v>59398</v>
      </c>
      <c r="K8952" s="4">
        <v>44004</v>
      </c>
      <c r="L8952" s="3" t="s">
        <v>40054</v>
      </c>
    </row>
    <row r="8953" spans="1:12" x14ac:dyDescent="0.2">
      <c r="A8953" s="1">
        <v>8952</v>
      </c>
      <c r="B8953" s="2" t="s">
        <v>59399</v>
      </c>
      <c r="C8953" s="2" t="s">
        <v>802</v>
      </c>
      <c r="D8953" s="2" t="s">
        <v>4016</v>
      </c>
      <c r="E8953" s="2" t="s">
        <v>59400</v>
      </c>
      <c r="F8953" s="2" t="s">
        <v>59401</v>
      </c>
      <c r="G8953" s="2" t="s">
        <v>2089</v>
      </c>
      <c r="H8953" s="2" t="s">
        <v>59402</v>
      </c>
      <c r="I8953" s="2" t="s">
        <v>59403</v>
      </c>
      <c r="J8953" s="3" t="s">
        <v>59404</v>
      </c>
      <c r="K8953" s="4">
        <v>43876</v>
      </c>
      <c r="L8953" s="3" t="s">
        <v>59405</v>
      </c>
    </row>
    <row r="8954" spans="1:12" x14ac:dyDescent="0.2">
      <c r="A8954" s="1">
        <v>8953</v>
      </c>
      <c r="B8954" s="2" t="s">
        <v>59406</v>
      </c>
      <c r="C8954" s="2" t="s">
        <v>3333</v>
      </c>
      <c r="D8954" s="2" t="s">
        <v>2833</v>
      </c>
      <c r="E8954" s="2" t="s">
        <v>59407</v>
      </c>
      <c r="F8954" s="2" t="s">
        <v>59408</v>
      </c>
      <c r="G8954" s="2" t="s">
        <v>369</v>
      </c>
      <c r="H8954" s="2" t="s">
        <v>59409</v>
      </c>
      <c r="I8954" s="2" t="s">
        <v>59410</v>
      </c>
      <c r="J8954" s="3" t="s">
        <v>59411</v>
      </c>
      <c r="K8954" s="4">
        <v>43995</v>
      </c>
      <c r="L8954" s="3" t="s">
        <v>59412</v>
      </c>
    </row>
    <row r="8955" spans="1:12" x14ac:dyDescent="0.2">
      <c r="A8955" s="1">
        <v>8954</v>
      </c>
      <c r="B8955" s="2" t="s">
        <v>59413</v>
      </c>
      <c r="C8955" s="2" t="s">
        <v>4072</v>
      </c>
      <c r="D8955" s="2" t="s">
        <v>11111</v>
      </c>
      <c r="E8955" s="2" t="s">
        <v>59414</v>
      </c>
      <c r="F8955" s="2" t="s">
        <v>24075</v>
      </c>
      <c r="G8955" s="2" t="s">
        <v>1336</v>
      </c>
      <c r="H8955" s="2">
        <v>4037606499</v>
      </c>
      <c r="I8955" s="2" t="s">
        <v>59415</v>
      </c>
      <c r="J8955" s="3" t="s">
        <v>59416</v>
      </c>
      <c r="K8955" s="4">
        <v>44136</v>
      </c>
      <c r="L8955" s="3" t="s">
        <v>38960</v>
      </c>
    </row>
    <row r="8956" spans="1:12" x14ac:dyDescent="0.2">
      <c r="A8956" s="1">
        <v>8955</v>
      </c>
      <c r="B8956" s="2" t="s">
        <v>59417</v>
      </c>
      <c r="C8956" s="2" t="s">
        <v>3068</v>
      </c>
      <c r="D8956" s="2" t="s">
        <v>3418</v>
      </c>
      <c r="E8956" s="2" t="s">
        <v>59418</v>
      </c>
      <c r="F8956" s="2" t="s">
        <v>59419</v>
      </c>
      <c r="G8956" s="2" t="s">
        <v>162</v>
      </c>
      <c r="H8956" s="2" t="s">
        <v>59420</v>
      </c>
      <c r="I8956" s="2" t="s">
        <v>59421</v>
      </c>
      <c r="J8956" s="3" t="s">
        <v>59422</v>
      </c>
      <c r="K8956" s="4">
        <v>43920</v>
      </c>
      <c r="L8956" s="3" t="s">
        <v>59423</v>
      </c>
    </row>
    <row r="8957" spans="1:12" x14ac:dyDescent="0.2">
      <c r="A8957" s="1">
        <v>8956</v>
      </c>
      <c r="B8957" s="2" t="s">
        <v>59424</v>
      </c>
      <c r="C8957" s="2" t="s">
        <v>5577</v>
      </c>
      <c r="D8957" s="2" t="s">
        <v>308</v>
      </c>
      <c r="E8957" s="2" t="s">
        <v>59425</v>
      </c>
      <c r="F8957" s="2" t="s">
        <v>59426</v>
      </c>
      <c r="G8957" s="2" t="s">
        <v>4042</v>
      </c>
      <c r="H8957" s="2" t="s">
        <v>59427</v>
      </c>
      <c r="I8957" s="2" t="s">
        <v>59428</v>
      </c>
      <c r="J8957" s="3" t="s">
        <v>59429</v>
      </c>
      <c r="K8957" s="4">
        <v>44243</v>
      </c>
      <c r="L8957" s="3" t="s">
        <v>59430</v>
      </c>
    </row>
    <row r="8958" spans="1:12" x14ac:dyDescent="0.2">
      <c r="A8958" s="1">
        <v>8957</v>
      </c>
      <c r="B8958" s="2" t="s">
        <v>59431</v>
      </c>
      <c r="C8958" s="2" t="s">
        <v>737</v>
      </c>
      <c r="D8958" s="2" t="s">
        <v>2162</v>
      </c>
      <c r="E8958" s="2" t="s">
        <v>59432</v>
      </c>
      <c r="F8958" s="2" t="s">
        <v>59433</v>
      </c>
      <c r="G8958" s="2" t="s">
        <v>6294</v>
      </c>
      <c r="H8958" s="2" t="s">
        <v>59434</v>
      </c>
      <c r="I8958" s="2" t="s">
        <v>59435</v>
      </c>
      <c r="J8958" s="3" t="s">
        <v>59436</v>
      </c>
      <c r="K8958" s="4">
        <v>43848</v>
      </c>
      <c r="L8958" s="3" t="s">
        <v>990</v>
      </c>
    </row>
    <row r="8959" spans="1:12" x14ac:dyDescent="0.2">
      <c r="A8959" s="1">
        <v>8958</v>
      </c>
      <c r="B8959" s="2" t="s">
        <v>59437</v>
      </c>
      <c r="C8959" s="2" t="s">
        <v>2814</v>
      </c>
      <c r="D8959" s="2" t="s">
        <v>316</v>
      </c>
      <c r="E8959" s="2" t="s">
        <v>59438</v>
      </c>
      <c r="F8959" s="2" t="s">
        <v>59439</v>
      </c>
      <c r="G8959" s="2" t="s">
        <v>153</v>
      </c>
      <c r="H8959" s="2" t="s">
        <v>59440</v>
      </c>
      <c r="I8959" s="2" t="s">
        <v>59441</v>
      </c>
      <c r="J8959" s="3" t="s">
        <v>59442</v>
      </c>
      <c r="K8959" s="4">
        <v>43900</v>
      </c>
      <c r="L8959" s="3" t="s">
        <v>18165</v>
      </c>
    </row>
    <row r="8960" spans="1:12" x14ac:dyDescent="0.2">
      <c r="A8960" s="1">
        <v>8959</v>
      </c>
      <c r="B8960" s="2" t="s">
        <v>59443</v>
      </c>
      <c r="C8960" s="2" t="s">
        <v>1466</v>
      </c>
      <c r="D8960" s="2" t="s">
        <v>434</v>
      </c>
      <c r="E8960" s="2" t="s">
        <v>59444</v>
      </c>
      <c r="F8960" s="2" t="s">
        <v>59445</v>
      </c>
      <c r="G8960" s="2" t="s">
        <v>854</v>
      </c>
      <c r="H8960" s="2" t="s">
        <v>59446</v>
      </c>
      <c r="I8960" s="2" t="s">
        <v>59447</v>
      </c>
      <c r="J8960" s="3" t="s">
        <v>59448</v>
      </c>
      <c r="K8960" s="4">
        <v>43908</v>
      </c>
      <c r="L8960" s="3" t="s">
        <v>59449</v>
      </c>
    </row>
    <row r="8961" spans="1:12" x14ac:dyDescent="0.2">
      <c r="A8961" s="1">
        <v>8960</v>
      </c>
      <c r="B8961" s="2" t="s">
        <v>59450</v>
      </c>
      <c r="C8961" s="2" t="s">
        <v>2977</v>
      </c>
      <c r="D8961" s="2" t="s">
        <v>2608</v>
      </c>
      <c r="E8961" s="2" t="s">
        <v>59451</v>
      </c>
      <c r="F8961" s="2" t="s">
        <v>59452</v>
      </c>
      <c r="G8961" s="2" t="s">
        <v>2567</v>
      </c>
      <c r="H8961" s="2" t="s">
        <v>59453</v>
      </c>
      <c r="I8961" s="2" t="s">
        <v>59454</v>
      </c>
      <c r="J8961" s="3" t="s">
        <v>59455</v>
      </c>
      <c r="K8961" s="4">
        <v>43881</v>
      </c>
      <c r="L8961" s="3" t="s">
        <v>20567</v>
      </c>
    </row>
    <row r="8962" spans="1:12" x14ac:dyDescent="0.2">
      <c r="A8962" s="1">
        <v>8961</v>
      </c>
      <c r="B8962" s="2" t="s">
        <v>59456</v>
      </c>
      <c r="C8962" s="2" t="s">
        <v>5423</v>
      </c>
      <c r="D8962" s="2" t="s">
        <v>5578</v>
      </c>
      <c r="E8962" s="2" t="s">
        <v>59457</v>
      </c>
      <c r="F8962" s="2" t="s">
        <v>59458</v>
      </c>
      <c r="G8962" s="2" t="s">
        <v>44</v>
      </c>
      <c r="H8962" s="2" t="s">
        <v>59459</v>
      </c>
      <c r="I8962" s="2" t="s">
        <v>59460</v>
      </c>
      <c r="J8962" s="3" t="s">
        <v>59461</v>
      </c>
      <c r="K8962" s="4">
        <v>44039</v>
      </c>
      <c r="L8962" s="3" t="s">
        <v>59462</v>
      </c>
    </row>
    <row r="8963" spans="1:12" x14ac:dyDescent="0.2">
      <c r="A8963" s="1">
        <v>8962</v>
      </c>
      <c r="B8963" s="2" t="s">
        <v>59463</v>
      </c>
      <c r="C8963" s="2" t="s">
        <v>1118</v>
      </c>
      <c r="D8963" s="2" t="s">
        <v>5077</v>
      </c>
      <c r="E8963" s="2" t="s">
        <v>59464</v>
      </c>
      <c r="F8963" s="2" t="s">
        <v>59465</v>
      </c>
      <c r="G8963" s="2" t="s">
        <v>1674</v>
      </c>
      <c r="H8963" s="2" t="s">
        <v>59466</v>
      </c>
      <c r="I8963" s="2" t="s">
        <v>59467</v>
      </c>
      <c r="J8963" s="3" t="s">
        <v>59468</v>
      </c>
      <c r="K8963" s="4">
        <v>44652</v>
      </c>
      <c r="L8963" s="3" t="s">
        <v>26222</v>
      </c>
    </row>
    <row r="8964" spans="1:12" x14ac:dyDescent="0.2">
      <c r="A8964" s="1">
        <v>8963</v>
      </c>
      <c r="B8964" s="2" t="s">
        <v>59469</v>
      </c>
      <c r="C8964" s="2" t="s">
        <v>4155</v>
      </c>
      <c r="D8964" s="2" t="s">
        <v>22782</v>
      </c>
      <c r="E8964" s="2" t="s">
        <v>27870</v>
      </c>
      <c r="F8964" s="2" t="s">
        <v>59470</v>
      </c>
      <c r="G8964" s="2" t="s">
        <v>3896</v>
      </c>
      <c r="H8964" s="2" t="s">
        <v>59471</v>
      </c>
      <c r="I8964" s="2" t="s">
        <v>59472</v>
      </c>
      <c r="J8964" s="3" t="s">
        <v>59473</v>
      </c>
      <c r="K8964" s="4">
        <v>44566</v>
      </c>
      <c r="L8964" s="3" t="s">
        <v>12456</v>
      </c>
    </row>
    <row r="8965" spans="1:12" x14ac:dyDescent="0.2">
      <c r="A8965" s="1">
        <v>8964</v>
      </c>
      <c r="B8965" s="2" t="s">
        <v>59474</v>
      </c>
      <c r="C8965" s="2" t="s">
        <v>9540</v>
      </c>
      <c r="D8965" s="2" t="s">
        <v>19329</v>
      </c>
      <c r="E8965" s="2" t="s">
        <v>59475</v>
      </c>
      <c r="F8965" s="2" t="s">
        <v>59476</v>
      </c>
      <c r="G8965" s="2" t="s">
        <v>3729</v>
      </c>
      <c r="H8965" s="2">
        <v>6045349457</v>
      </c>
      <c r="I8965" s="2" t="s">
        <v>59477</v>
      </c>
      <c r="J8965" s="3" t="s">
        <v>59478</v>
      </c>
      <c r="K8965" s="4">
        <v>44039</v>
      </c>
      <c r="L8965" s="3" t="s">
        <v>19549</v>
      </c>
    </row>
    <row r="8966" spans="1:12" x14ac:dyDescent="0.2">
      <c r="A8966" s="1">
        <v>8965</v>
      </c>
      <c r="B8966" s="2" t="s">
        <v>59479</v>
      </c>
      <c r="C8966" s="2" t="s">
        <v>1689</v>
      </c>
      <c r="D8966" s="2" t="s">
        <v>5308</v>
      </c>
      <c r="E8966" s="2" t="s">
        <v>59480</v>
      </c>
      <c r="F8966" s="2" t="s">
        <v>59481</v>
      </c>
      <c r="G8966" s="2" t="s">
        <v>1437</v>
      </c>
      <c r="H8966" s="2" t="s">
        <v>59482</v>
      </c>
      <c r="I8966" s="2" t="s">
        <v>59483</v>
      </c>
      <c r="J8966" s="3" t="s">
        <v>59484</v>
      </c>
      <c r="K8966" s="4">
        <v>44348</v>
      </c>
      <c r="L8966" s="3" t="s">
        <v>59485</v>
      </c>
    </row>
    <row r="8967" spans="1:12" x14ac:dyDescent="0.2">
      <c r="A8967" s="1">
        <v>8966</v>
      </c>
      <c r="B8967" s="2" t="s">
        <v>59486</v>
      </c>
      <c r="C8967" s="2" t="s">
        <v>3285</v>
      </c>
      <c r="D8967" s="2" t="s">
        <v>1210</v>
      </c>
      <c r="E8967" s="2" t="s">
        <v>2693</v>
      </c>
      <c r="F8967" s="2" t="s">
        <v>59487</v>
      </c>
      <c r="G8967" s="2" t="s">
        <v>1479</v>
      </c>
      <c r="H8967" s="2" t="s">
        <v>59488</v>
      </c>
      <c r="I8967" s="2" t="s">
        <v>59489</v>
      </c>
      <c r="J8967" s="3" t="s">
        <v>59490</v>
      </c>
      <c r="K8967" s="4">
        <v>44536</v>
      </c>
      <c r="L8967" s="3" t="s">
        <v>59491</v>
      </c>
    </row>
    <row r="8968" spans="1:12" x14ac:dyDescent="0.2">
      <c r="A8968" s="1">
        <v>8967</v>
      </c>
      <c r="B8968" s="2" t="s">
        <v>59492</v>
      </c>
      <c r="C8968" s="2" t="s">
        <v>4001</v>
      </c>
      <c r="D8968" s="2" t="s">
        <v>3541</v>
      </c>
      <c r="E8968" s="2" t="s">
        <v>59493</v>
      </c>
      <c r="F8968" s="2" t="s">
        <v>59494</v>
      </c>
      <c r="G8968" s="2" t="s">
        <v>4545</v>
      </c>
      <c r="H8968" s="2" t="s">
        <v>59495</v>
      </c>
      <c r="I8968" s="2" t="s">
        <v>59496</v>
      </c>
      <c r="J8968" s="3" t="s">
        <v>59497</v>
      </c>
      <c r="K8968" s="4">
        <v>44546</v>
      </c>
      <c r="L8968" s="3" t="s">
        <v>59498</v>
      </c>
    </row>
    <row r="8969" spans="1:12" x14ac:dyDescent="0.2">
      <c r="A8969" s="1">
        <v>8968</v>
      </c>
      <c r="B8969" s="2" t="s">
        <v>59499</v>
      </c>
      <c r="C8969" s="2" t="s">
        <v>1218</v>
      </c>
      <c r="D8969" s="2" t="s">
        <v>7952</v>
      </c>
      <c r="E8969" s="2" t="s">
        <v>59500</v>
      </c>
      <c r="F8969" s="2" t="s">
        <v>59501</v>
      </c>
      <c r="G8969" s="2" t="s">
        <v>1158</v>
      </c>
      <c r="H8969" s="2" t="s">
        <v>59502</v>
      </c>
      <c r="I8969" s="2" t="s">
        <v>59503</v>
      </c>
      <c r="J8969" s="3" t="s">
        <v>59504</v>
      </c>
      <c r="K8969" s="4">
        <v>43926</v>
      </c>
      <c r="L8969" s="3" t="s">
        <v>324</v>
      </c>
    </row>
    <row r="8970" spans="1:12" x14ac:dyDescent="0.2">
      <c r="A8970" s="1">
        <v>8969</v>
      </c>
      <c r="B8970" s="2" t="s">
        <v>59505</v>
      </c>
      <c r="C8970" s="2" t="s">
        <v>31797</v>
      </c>
      <c r="D8970" s="2" t="s">
        <v>40069</v>
      </c>
      <c r="E8970" s="2" t="s">
        <v>59506</v>
      </c>
      <c r="F8970" s="2" t="s">
        <v>59507</v>
      </c>
      <c r="G8970" s="2" t="s">
        <v>760</v>
      </c>
      <c r="H8970" s="2">
        <v>1332936881</v>
      </c>
      <c r="I8970" s="2">
        <v>4062764693</v>
      </c>
      <c r="J8970" s="3" t="s">
        <v>59508</v>
      </c>
      <c r="K8970" s="4">
        <v>44635</v>
      </c>
      <c r="L8970" s="3" t="s">
        <v>59509</v>
      </c>
    </row>
    <row r="8971" spans="1:12" x14ac:dyDescent="0.2">
      <c r="A8971" s="1">
        <v>8970</v>
      </c>
      <c r="B8971" s="2" t="s">
        <v>59510</v>
      </c>
      <c r="C8971" s="2" t="s">
        <v>2067</v>
      </c>
      <c r="D8971" s="2" t="s">
        <v>1228</v>
      </c>
      <c r="E8971" s="2" t="s">
        <v>59511</v>
      </c>
      <c r="F8971" s="2" t="s">
        <v>59512</v>
      </c>
      <c r="G8971" s="2" t="s">
        <v>1213</v>
      </c>
      <c r="H8971" s="2" t="s">
        <v>59513</v>
      </c>
      <c r="I8971" s="2">
        <v>2641869490</v>
      </c>
      <c r="J8971" s="3" t="s">
        <v>59514</v>
      </c>
      <c r="K8971" s="4">
        <v>44227</v>
      </c>
      <c r="L8971" s="3" t="s">
        <v>28678</v>
      </c>
    </row>
    <row r="8972" spans="1:12" x14ac:dyDescent="0.2">
      <c r="A8972" s="1">
        <v>8971</v>
      </c>
      <c r="B8972" s="2" t="s">
        <v>59515</v>
      </c>
      <c r="C8972" s="2" t="s">
        <v>841</v>
      </c>
      <c r="D8972" s="2" t="s">
        <v>12036</v>
      </c>
      <c r="E8972" s="2" t="s">
        <v>59516</v>
      </c>
      <c r="F8972" s="2" t="s">
        <v>59517</v>
      </c>
      <c r="G8972" s="2" t="s">
        <v>54</v>
      </c>
      <c r="H8972" s="2" t="s">
        <v>59518</v>
      </c>
      <c r="I8972" s="2" t="s">
        <v>59519</v>
      </c>
      <c r="J8972" s="3" t="s">
        <v>59520</v>
      </c>
      <c r="K8972" s="4">
        <v>44357</v>
      </c>
      <c r="L8972" s="3" t="s">
        <v>59521</v>
      </c>
    </row>
    <row r="8973" spans="1:12" x14ac:dyDescent="0.2">
      <c r="A8973" s="1">
        <v>8972</v>
      </c>
      <c r="B8973" s="2" t="s">
        <v>59522</v>
      </c>
      <c r="C8973" s="2" t="s">
        <v>1288</v>
      </c>
      <c r="D8973" s="2" t="s">
        <v>973</v>
      </c>
      <c r="E8973" s="2" t="s">
        <v>59523</v>
      </c>
      <c r="F8973" s="2" t="s">
        <v>59524</v>
      </c>
      <c r="G8973" s="2" t="s">
        <v>4267</v>
      </c>
      <c r="H8973" s="2" t="s">
        <v>59525</v>
      </c>
      <c r="I8973" s="2" t="s">
        <v>59526</v>
      </c>
      <c r="J8973" s="3" t="s">
        <v>59527</v>
      </c>
      <c r="K8973" s="4">
        <v>43956</v>
      </c>
      <c r="L8973" s="3" t="s">
        <v>59528</v>
      </c>
    </row>
    <row r="8974" spans="1:12" x14ac:dyDescent="0.2">
      <c r="A8974" s="1">
        <v>8973</v>
      </c>
      <c r="B8974" s="2" t="s">
        <v>59529</v>
      </c>
      <c r="C8974" s="2" t="s">
        <v>2649</v>
      </c>
      <c r="D8974" s="2" t="s">
        <v>7715</v>
      </c>
      <c r="E8974" s="2" t="s">
        <v>42424</v>
      </c>
      <c r="F8974" s="2" t="s">
        <v>59530</v>
      </c>
      <c r="G8974" s="2" t="s">
        <v>1437</v>
      </c>
      <c r="H8974" s="2" t="s">
        <v>59531</v>
      </c>
      <c r="I8974" s="2" t="s">
        <v>59532</v>
      </c>
      <c r="J8974" s="3" t="s">
        <v>59533</v>
      </c>
      <c r="K8974" s="4">
        <v>43930</v>
      </c>
      <c r="L8974" s="3" t="s">
        <v>12801</v>
      </c>
    </row>
    <row r="8975" spans="1:12" x14ac:dyDescent="0.2">
      <c r="A8975" s="1">
        <v>8974</v>
      </c>
      <c r="B8975" s="2" t="s">
        <v>59534</v>
      </c>
      <c r="C8975" s="2" t="s">
        <v>2538</v>
      </c>
      <c r="D8975" s="2" t="s">
        <v>1370</v>
      </c>
      <c r="E8975" s="2" t="s">
        <v>36590</v>
      </c>
      <c r="F8975" s="2" t="s">
        <v>59535</v>
      </c>
      <c r="G8975" s="2" t="s">
        <v>1389</v>
      </c>
      <c r="H8975" s="2" t="s">
        <v>59536</v>
      </c>
      <c r="I8975" s="2" t="s">
        <v>59537</v>
      </c>
      <c r="J8975" s="3" t="s">
        <v>59538</v>
      </c>
      <c r="K8975" s="4">
        <v>43865</v>
      </c>
      <c r="L8975" s="3" t="s">
        <v>59539</v>
      </c>
    </row>
    <row r="8976" spans="1:12" x14ac:dyDescent="0.2">
      <c r="A8976" s="1">
        <v>8975</v>
      </c>
      <c r="B8976" s="2" t="s">
        <v>59540</v>
      </c>
      <c r="C8976" s="2" t="s">
        <v>2987</v>
      </c>
      <c r="D8976" s="2" t="s">
        <v>2139</v>
      </c>
      <c r="E8976" s="2" t="s">
        <v>59541</v>
      </c>
      <c r="F8976" s="2" t="s">
        <v>59542</v>
      </c>
      <c r="G8976" s="2" t="s">
        <v>2061</v>
      </c>
      <c r="H8976" s="2">
        <v>1590543838</v>
      </c>
      <c r="I8976" s="2" t="s">
        <v>59543</v>
      </c>
      <c r="J8976" s="3" t="s">
        <v>59544</v>
      </c>
      <c r="K8976" s="4">
        <v>44501</v>
      </c>
      <c r="L8976" s="3" t="s">
        <v>55474</v>
      </c>
    </row>
    <row r="8977" spans="1:12" x14ac:dyDescent="0.2">
      <c r="A8977" s="1">
        <v>8976</v>
      </c>
      <c r="B8977" s="2" t="s">
        <v>59545</v>
      </c>
      <c r="C8977" s="2" t="s">
        <v>11429</v>
      </c>
      <c r="D8977" s="2" t="s">
        <v>4655</v>
      </c>
      <c r="E8977" s="2" t="s">
        <v>59546</v>
      </c>
      <c r="F8977" s="2" t="s">
        <v>59547</v>
      </c>
      <c r="G8977" s="2" t="s">
        <v>5010</v>
      </c>
      <c r="H8977" s="2" t="s">
        <v>59548</v>
      </c>
      <c r="I8977" s="2" t="s">
        <v>59549</v>
      </c>
      <c r="J8977" s="3" t="s">
        <v>59550</v>
      </c>
      <c r="K8977" s="4">
        <v>44407</v>
      </c>
      <c r="L8977" s="3" t="s">
        <v>59551</v>
      </c>
    </row>
    <row r="8978" spans="1:12" x14ac:dyDescent="0.2">
      <c r="A8978" s="1">
        <v>8977</v>
      </c>
      <c r="B8978" s="2" t="s">
        <v>59552</v>
      </c>
      <c r="C8978" s="2" t="s">
        <v>7205</v>
      </c>
      <c r="D8978" s="2" t="s">
        <v>37995</v>
      </c>
      <c r="E8978" s="2" t="s">
        <v>59553</v>
      </c>
      <c r="F8978" s="2" t="s">
        <v>59554</v>
      </c>
      <c r="G8978" s="2" t="s">
        <v>350</v>
      </c>
      <c r="H8978" s="2" t="s">
        <v>59555</v>
      </c>
      <c r="I8978" s="2">
        <f>1-331-810-8808</f>
        <v>-9948</v>
      </c>
      <c r="J8978" s="3" t="s">
        <v>59556</v>
      </c>
      <c r="K8978" s="4">
        <v>43851</v>
      </c>
      <c r="L8978" s="3" t="s">
        <v>59557</v>
      </c>
    </row>
    <row r="8979" spans="1:12" x14ac:dyDescent="0.2">
      <c r="A8979" s="1">
        <v>8978</v>
      </c>
      <c r="B8979" s="2" t="s">
        <v>59558</v>
      </c>
      <c r="C8979" s="2" t="s">
        <v>7645</v>
      </c>
      <c r="D8979" s="2" t="s">
        <v>3467</v>
      </c>
      <c r="E8979" s="2" t="s">
        <v>59559</v>
      </c>
      <c r="F8979" s="2" t="s">
        <v>45645</v>
      </c>
      <c r="G8979" s="2" t="s">
        <v>2728</v>
      </c>
      <c r="H8979" s="2" t="s">
        <v>59560</v>
      </c>
      <c r="I8979" s="2" t="s">
        <v>59561</v>
      </c>
      <c r="J8979" s="3" t="s">
        <v>59562</v>
      </c>
      <c r="K8979" s="4">
        <v>44327</v>
      </c>
      <c r="L8979" s="3" t="s">
        <v>59563</v>
      </c>
    </row>
    <row r="8980" spans="1:12" x14ac:dyDescent="0.2">
      <c r="A8980" s="1">
        <v>8979</v>
      </c>
      <c r="B8980" s="2" t="s">
        <v>59564</v>
      </c>
      <c r="C8980" s="2" t="s">
        <v>2632</v>
      </c>
      <c r="D8980" s="2" t="s">
        <v>2323</v>
      </c>
      <c r="E8980" s="2" t="s">
        <v>44084</v>
      </c>
      <c r="F8980" s="2" t="s">
        <v>59565</v>
      </c>
      <c r="G8980" s="2" t="s">
        <v>378</v>
      </c>
      <c r="H8980" s="2">
        <v>8068322720</v>
      </c>
      <c r="I8980" s="2" t="s">
        <v>59566</v>
      </c>
      <c r="J8980" s="3" t="s">
        <v>59567</v>
      </c>
      <c r="K8980" s="4">
        <v>44702</v>
      </c>
      <c r="L8980" s="3" t="s">
        <v>43035</v>
      </c>
    </row>
    <row r="8981" spans="1:12" x14ac:dyDescent="0.2">
      <c r="A8981" s="1">
        <v>8980</v>
      </c>
      <c r="B8981" s="2" t="s">
        <v>59568</v>
      </c>
      <c r="C8981" s="2" t="s">
        <v>595</v>
      </c>
      <c r="D8981" s="2" t="s">
        <v>21303</v>
      </c>
      <c r="E8981" s="2" t="s">
        <v>59569</v>
      </c>
      <c r="F8981" s="2" t="s">
        <v>59570</v>
      </c>
      <c r="G8981" s="2" t="s">
        <v>419</v>
      </c>
      <c r="H8981" s="2" t="s">
        <v>59571</v>
      </c>
      <c r="I8981" s="2" t="s">
        <v>59572</v>
      </c>
      <c r="J8981" s="3" t="s">
        <v>59573</v>
      </c>
      <c r="K8981" s="4">
        <v>43977</v>
      </c>
      <c r="L8981" s="3" t="s">
        <v>59574</v>
      </c>
    </row>
    <row r="8982" spans="1:12" x14ac:dyDescent="0.2">
      <c r="A8982" s="1">
        <v>8981</v>
      </c>
      <c r="B8982" s="2" t="s">
        <v>59575</v>
      </c>
      <c r="C8982" s="2" t="s">
        <v>3268</v>
      </c>
      <c r="D8982" s="2" t="s">
        <v>8107</v>
      </c>
      <c r="E8982" s="2" t="s">
        <v>59576</v>
      </c>
      <c r="F8982" s="2" t="s">
        <v>59577</v>
      </c>
      <c r="G8982" s="2" t="s">
        <v>3649</v>
      </c>
      <c r="H8982" s="2" t="s">
        <v>59578</v>
      </c>
      <c r="I8982" s="2" t="s">
        <v>59579</v>
      </c>
      <c r="J8982" s="3" t="s">
        <v>59580</v>
      </c>
      <c r="K8982" s="4">
        <v>44013</v>
      </c>
      <c r="L8982" s="3" t="s">
        <v>59581</v>
      </c>
    </row>
    <row r="8983" spans="1:12" x14ac:dyDescent="0.2">
      <c r="A8983" s="1">
        <v>8982</v>
      </c>
      <c r="B8983" s="2" t="s">
        <v>59582</v>
      </c>
      <c r="C8983" s="2" t="s">
        <v>1817</v>
      </c>
      <c r="D8983" s="2" t="s">
        <v>3083</v>
      </c>
      <c r="E8983" s="2" t="s">
        <v>59583</v>
      </c>
      <c r="F8983" s="2" t="s">
        <v>59584</v>
      </c>
      <c r="G8983" s="2" t="s">
        <v>966</v>
      </c>
      <c r="H8983" s="2" t="s">
        <v>59585</v>
      </c>
      <c r="I8983" s="2" t="s">
        <v>59586</v>
      </c>
      <c r="J8983" s="3" t="s">
        <v>59587</v>
      </c>
      <c r="K8983" s="4">
        <v>43882</v>
      </c>
      <c r="L8983" s="3" t="s">
        <v>59588</v>
      </c>
    </row>
    <row r="8984" spans="1:12" x14ac:dyDescent="0.2">
      <c r="A8984" s="1">
        <v>8983</v>
      </c>
      <c r="B8984" s="2" t="s">
        <v>59589</v>
      </c>
      <c r="C8984" s="2" t="s">
        <v>85</v>
      </c>
      <c r="D8984" s="2" t="s">
        <v>15710</v>
      </c>
      <c r="E8984" s="2" t="s">
        <v>59590</v>
      </c>
      <c r="F8984" s="2" t="s">
        <v>59591</v>
      </c>
      <c r="G8984" s="2" t="s">
        <v>920</v>
      </c>
      <c r="H8984" s="2">
        <v>6020746781</v>
      </c>
      <c r="I8984" s="2" t="s">
        <v>59592</v>
      </c>
      <c r="J8984" s="3" t="s">
        <v>59593</v>
      </c>
      <c r="K8984" s="4">
        <v>43891</v>
      </c>
      <c r="L8984" s="3" t="s">
        <v>59594</v>
      </c>
    </row>
    <row r="8985" spans="1:12" x14ac:dyDescent="0.2">
      <c r="A8985" s="1">
        <v>8984</v>
      </c>
      <c r="B8985" s="2" t="s">
        <v>59595</v>
      </c>
      <c r="C8985" s="2" t="s">
        <v>1475</v>
      </c>
      <c r="D8985" s="2" t="s">
        <v>5358</v>
      </c>
      <c r="E8985" s="2" t="s">
        <v>59596</v>
      </c>
      <c r="F8985" s="2" t="s">
        <v>10530</v>
      </c>
      <c r="G8985" s="2" t="s">
        <v>996</v>
      </c>
      <c r="H8985" s="2" t="s">
        <v>59597</v>
      </c>
      <c r="I8985" s="2" t="s">
        <v>59598</v>
      </c>
      <c r="J8985" s="3" t="s">
        <v>59599</v>
      </c>
      <c r="K8985" s="4">
        <v>43966</v>
      </c>
      <c r="L8985" s="3" t="s">
        <v>59600</v>
      </c>
    </row>
    <row r="8986" spans="1:12" x14ac:dyDescent="0.2">
      <c r="A8986" s="1">
        <v>8985</v>
      </c>
      <c r="B8986" s="2" t="s">
        <v>59601</v>
      </c>
      <c r="C8986" s="2" t="s">
        <v>11858</v>
      </c>
      <c r="D8986" s="2" t="s">
        <v>1486</v>
      </c>
      <c r="E8986" s="2" t="s">
        <v>59602</v>
      </c>
      <c r="F8986" s="2" t="s">
        <v>41342</v>
      </c>
      <c r="G8986" s="2" t="s">
        <v>4353</v>
      </c>
      <c r="H8986" s="2" t="s">
        <v>59603</v>
      </c>
      <c r="I8986" s="2" t="s">
        <v>59604</v>
      </c>
      <c r="J8986" s="3" t="s">
        <v>59605</v>
      </c>
      <c r="K8986" s="4">
        <v>44293</v>
      </c>
      <c r="L8986" s="3" t="s">
        <v>59606</v>
      </c>
    </row>
    <row r="8987" spans="1:12" x14ac:dyDescent="0.2">
      <c r="A8987" s="1">
        <v>8986</v>
      </c>
      <c r="B8987" s="2" t="s">
        <v>59607</v>
      </c>
      <c r="C8987" s="2" t="s">
        <v>3606</v>
      </c>
      <c r="D8987" s="2" t="s">
        <v>2435</v>
      </c>
      <c r="E8987" s="2" t="s">
        <v>59608</v>
      </c>
      <c r="F8987" s="2" t="s">
        <v>59609</v>
      </c>
      <c r="G8987" s="2" t="s">
        <v>1702</v>
      </c>
      <c r="H8987" s="2">
        <v>4205273240</v>
      </c>
      <c r="I8987" s="2" t="s">
        <v>59610</v>
      </c>
      <c r="J8987" s="3" t="s">
        <v>59611</v>
      </c>
      <c r="K8987" s="4">
        <v>44273</v>
      </c>
      <c r="L8987" s="3" t="s">
        <v>59612</v>
      </c>
    </row>
    <row r="8988" spans="1:12" x14ac:dyDescent="0.2">
      <c r="A8988" s="1">
        <v>8987</v>
      </c>
      <c r="B8988" s="2" t="s">
        <v>59613</v>
      </c>
      <c r="C8988" s="2" t="s">
        <v>737</v>
      </c>
      <c r="D8988" s="2" t="s">
        <v>14576</v>
      </c>
      <c r="E8988" s="2" t="s">
        <v>59614</v>
      </c>
      <c r="F8988" s="2" t="s">
        <v>59615</v>
      </c>
      <c r="G8988" s="2" t="s">
        <v>1591</v>
      </c>
      <c r="H8988" s="2" t="s">
        <v>59616</v>
      </c>
      <c r="I8988" s="2" t="s">
        <v>59617</v>
      </c>
      <c r="J8988" s="3" t="s">
        <v>59618</v>
      </c>
      <c r="K8988" s="4">
        <v>44232</v>
      </c>
      <c r="L8988" s="3" t="s">
        <v>59619</v>
      </c>
    </row>
    <row r="8989" spans="1:12" x14ac:dyDescent="0.2">
      <c r="A8989" s="1">
        <v>8988</v>
      </c>
      <c r="B8989" s="2" t="s">
        <v>59620</v>
      </c>
      <c r="C8989" s="2" t="s">
        <v>2425</v>
      </c>
      <c r="D8989" s="2" t="s">
        <v>1889</v>
      </c>
      <c r="E8989" s="2" t="s">
        <v>59621</v>
      </c>
      <c r="F8989" s="2" t="s">
        <v>25337</v>
      </c>
      <c r="G8989" s="2" t="s">
        <v>3623</v>
      </c>
      <c r="H8989" s="2" t="s">
        <v>59622</v>
      </c>
      <c r="I8989" s="2" t="s">
        <v>59623</v>
      </c>
      <c r="J8989" s="3" t="s">
        <v>59624</v>
      </c>
      <c r="K8989" s="4">
        <v>44708</v>
      </c>
      <c r="L8989" s="3" t="s">
        <v>59625</v>
      </c>
    </row>
    <row r="8990" spans="1:12" x14ac:dyDescent="0.2">
      <c r="A8990" s="1">
        <v>8989</v>
      </c>
      <c r="B8990" s="2" t="s">
        <v>59626</v>
      </c>
      <c r="C8990" s="2" t="s">
        <v>556</v>
      </c>
      <c r="D8990" s="2" t="s">
        <v>6655</v>
      </c>
      <c r="E8990" s="2" t="s">
        <v>59627</v>
      </c>
      <c r="F8990" s="2" t="s">
        <v>59628</v>
      </c>
      <c r="G8990" s="2" t="s">
        <v>2255</v>
      </c>
      <c r="H8990" s="2" t="s">
        <v>59629</v>
      </c>
      <c r="I8990" s="2" t="s">
        <v>59630</v>
      </c>
      <c r="J8990" s="3" t="s">
        <v>59631</v>
      </c>
      <c r="K8990" s="4">
        <v>44682</v>
      </c>
      <c r="L8990" s="3" t="s">
        <v>22316</v>
      </c>
    </row>
    <row r="8991" spans="1:12" x14ac:dyDescent="0.2">
      <c r="A8991" s="1">
        <v>8990</v>
      </c>
      <c r="B8991" s="2" t="s">
        <v>59632</v>
      </c>
      <c r="C8991" s="2" t="s">
        <v>1342</v>
      </c>
      <c r="D8991" s="2" t="s">
        <v>6484</v>
      </c>
      <c r="E8991" s="2" t="s">
        <v>59633</v>
      </c>
      <c r="F8991" s="2" t="s">
        <v>59634</v>
      </c>
      <c r="G8991" s="2" t="s">
        <v>4808</v>
      </c>
      <c r="H8991" s="2" t="s">
        <v>59635</v>
      </c>
      <c r="I8991" s="2" t="s">
        <v>59636</v>
      </c>
      <c r="J8991" s="3" t="s">
        <v>59637</v>
      </c>
      <c r="K8991" s="4">
        <v>44325</v>
      </c>
      <c r="L8991" s="3" t="s">
        <v>59638</v>
      </c>
    </row>
    <row r="8992" spans="1:12" x14ac:dyDescent="0.2">
      <c r="A8992" s="1">
        <v>8991</v>
      </c>
      <c r="B8992" s="2" t="s">
        <v>59639</v>
      </c>
      <c r="C8992" s="2" t="s">
        <v>4886</v>
      </c>
      <c r="D8992" s="2" t="s">
        <v>8964</v>
      </c>
      <c r="E8992" s="2" t="s">
        <v>59640</v>
      </c>
      <c r="F8992" s="2" t="s">
        <v>59641</v>
      </c>
      <c r="G8992" s="2" t="s">
        <v>1032</v>
      </c>
      <c r="H8992" s="2" t="s">
        <v>59642</v>
      </c>
      <c r="I8992" s="2" t="s">
        <v>59643</v>
      </c>
      <c r="J8992" s="3" t="s">
        <v>59644</v>
      </c>
      <c r="K8992" s="4">
        <v>44141</v>
      </c>
      <c r="L8992" s="3" t="s">
        <v>59645</v>
      </c>
    </row>
    <row r="8993" spans="1:12" x14ac:dyDescent="0.2">
      <c r="A8993" s="1">
        <v>8992</v>
      </c>
      <c r="B8993" s="2" t="s">
        <v>59646</v>
      </c>
      <c r="C8993" s="2" t="s">
        <v>78</v>
      </c>
      <c r="D8993" s="2" t="s">
        <v>15536</v>
      </c>
      <c r="E8993" s="2" t="s">
        <v>59647</v>
      </c>
      <c r="F8993" s="2" t="s">
        <v>12513</v>
      </c>
      <c r="G8993" s="2" t="s">
        <v>3623</v>
      </c>
      <c r="H8993" s="2" t="s">
        <v>59648</v>
      </c>
      <c r="I8993" s="2" t="s">
        <v>59649</v>
      </c>
      <c r="J8993" s="3" t="s">
        <v>59650</v>
      </c>
      <c r="K8993" s="4">
        <v>44262</v>
      </c>
      <c r="L8993" s="3" t="s">
        <v>59651</v>
      </c>
    </row>
    <row r="8994" spans="1:12" x14ac:dyDescent="0.2">
      <c r="A8994" s="1">
        <v>8993</v>
      </c>
      <c r="B8994" s="2" t="s">
        <v>59652</v>
      </c>
      <c r="C8994" s="2" t="s">
        <v>9901</v>
      </c>
      <c r="D8994" s="2" t="s">
        <v>6786</v>
      </c>
      <c r="E8994" s="2" t="s">
        <v>59653</v>
      </c>
      <c r="F8994" s="2" t="s">
        <v>59654</v>
      </c>
      <c r="G8994" s="2" t="s">
        <v>98</v>
      </c>
      <c r="H8994" s="2" t="s">
        <v>59655</v>
      </c>
      <c r="I8994" s="2" t="s">
        <v>59656</v>
      </c>
      <c r="J8994" s="3" t="s">
        <v>59657</v>
      </c>
      <c r="K8994" s="4">
        <v>44446</v>
      </c>
      <c r="L8994" s="3" t="s">
        <v>59658</v>
      </c>
    </row>
    <row r="8995" spans="1:12" x14ac:dyDescent="0.2">
      <c r="A8995" s="1">
        <v>8994</v>
      </c>
      <c r="B8995" s="2" t="s">
        <v>59659</v>
      </c>
      <c r="C8995" s="2" t="s">
        <v>7661</v>
      </c>
      <c r="D8995" s="2" t="s">
        <v>1690</v>
      </c>
      <c r="E8995" s="2" t="s">
        <v>59660</v>
      </c>
      <c r="F8995" s="2" t="s">
        <v>59661</v>
      </c>
      <c r="G8995" s="2" t="s">
        <v>1213</v>
      </c>
      <c r="H8995" s="2" t="s">
        <v>59662</v>
      </c>
      <c r="I8995" s="2">
        <f>1-795-434-2304</f>
        <v>-3532</v>
      </c>
      <c r="J8995" s="3" t="s">
        <v>59663</v>
      </c>
      <c r="K8995" s="4">
        <v>44559</v>
      </c>
      <c r="L8995" s="3" t="s">
        <v>59664</v>
      </c>
    </row>
    <row r="8996" spans="1:12" x14ac:dyDescent="0.2">
      <c r="A8996" s="1">
        <v>8995</v>
      </c>
      <c r="B8996" s="2" t="s">
        <v>59665</v>
      </c>
      <c r="C8996" s="2" t="s">
        <v>746</v>
      </c>
      <c r="D8996" s="2" t="s">
        <v>527</v>
      </c>
      <c r="E8996" s="2" t="s">
        <v>59666</v>
      </c>
      <c r="F8996" s="2" t="s">
        <v>59667</v>
      </c>
      <c r="G8996" s="2" t="s">
        <v>714</v>
      </c>
      <c r="H8996" s="2" t="s">
        <v>59668</v>
      </c>
      <c r="I8996" s="2" t="s">
        <v>59669</v>
      </c>
      <c r="J8996" s="3" t="s">
        <v>59670</v>
      </c>
      <c r="K8996" s="4">
        <v>44576</v>
      </c>
      <c r="L8996" s="3" t="s">
        <v>59671</v>
      </c>
    </row>
    <row r="8997" spans="1:12" x14ac:dyDescent="0.2">
      <c r="A8997" s="1">
        <v>8996</v>
      </c>
      <c r="B8997" s="2" t="s">
        <v>59672</v>
      </c>
      <c r="C8997" s="2" t="s">
        <v>9901</v>
      </c>
      <c r="D8997" s="2" t="s">
        <v>298</v>
      </c>
      <c r="E8997" s="2" t="s">
        <v>59673</v>
      </c>
      <c r="F8997" s="2" t="s">
        <v>59674</v>
      </c>
      <c r="G8997" s="2" t="s">
        <v>2061</v>
      </c>
      <c r="H8997" s="2" t="s">
        <v>59675</v>
      </c>
      <c r="I8997" s="2">
        <v>9141920220</v>
      </c>
      <c r="J8997" s="3" t="s">
        <v>59676</v>
      </c>
      <c r="K8997" s="4">
        <v>44582</v>
      </c>
      <c r="L8997" s="3" t="s">
        <v>59677</v>
      </c>
    </row>
    <row r="8998" spans="1:12" x14ac:dyDescent="0.2">
      <c r="A8998" s="1">
        <v>8997</v>
      </c>
      <c r="B8998" s="2" t="s">
        <v>59678</v>
      </c>
      <c r="C8998" s="2" t="s">
        <v>2511</v>
      </c>
      <c r="D8998" s="2" t="s">
        <v>2907</v>
      </c>
      <c r="E8998" s="2" t="s">
        <v>59679</v>
      </c>
      <c r="F8998" s="2" t="s">
        <v>59680</v>
      </c>
      <c r="G8998" s="2" t="s">
        <v>5328</v>
      </c>
      <c r="H8998" s="2" t="s">
        <v>59681</v>
      </c>
      <c r="I8998" s="2">
        <v>8222738858</v>
      </c>
      <c r="J8998" s="3" t="s">
        <v>59682</v>
      </c>
      <c r="K8998" s="4">
        <v>44571</v>
      </c>
      <c r="L8998" s="3" t="s">
        <v>59683</v>
      </c>
    </row>
    <row r="8999" spans="1:12" x14ac:dyDescent="0.2">
      <c r="A8999" s="1">
        <v>8998</v>
      </c>
      <c r="B8999" s="2" t="s">
        <v>59684</v>
      </c>
      <c r="C8999" s="2" t="s">
        <v>113</v>
      </c>
      <c r="D8999" s="2" t="s">
        <v>6532</v>
      </c>
      <c r="E8999" s="2" t="s">
        <v>59685</v>
      </c>
      <c r="F8999" s="2" t="s">
        <v>15586</v>
      </c>
      <c r="G8999" s="2" t="s">
        <v>9747</v>
      </c>
      <c r="H8999" s="2" t="s">
        <v>59686</v>
      </c>
      <c r="I8999" s="2" t="s">
        <v>59687</v>
      </c>
      <c r="J8999" s="3" t="s">
        <v>59688</v>
      </c>
      <c r="K8999" s="4">
        <v>44692</v>
      </c>
      <c r="L8999" s="3" t="s">
        <v>59689</v>
      </c>
    </row>
    <row r="9000" spans="1:12" x14ac:dyDescent="0.2">
      <c r="A9000" s="1">
        <v>8999</v>
      </c>
      <c r="B9000" s="2" t="s">
        <v>59690</v>
      </c>
      <c r="C9000" s="2" t="s">
        <v>33396</v>
      </c>
      <c r="D9000" s="2" t="s">
        <v>5923</v>
      </c>
      <c r="E9000" s="2" t="s">
        <v>59691</v>
      </c>
      <c r="F9000" s="2" t="s">
        <v>59692</v>
      </c>
      <c r="G9000" s="2" t="s">
        <v>1068</v>
      </c>
      <c r="H9000" s="2" t="s">
        <v>59693</v>
      </c>
      <c r="I9000" s="2" t="s">
        <v>59694</v>
      </c>
      <c r="J9000" s="3" t="s">
        <v>59695</v>
      </c>
      <c r="K9000" s="4">
        <v>44153</v>
      </c>
      <c r="L9000" s="3" t="s">
        <v>49550</v>
      </c>
    </row>
    <row r="9001" spans="1:12" x14ac:dyDescent="0.2">
      <c r="A9001" s="1">
        <v>9000</v>
      </c>
      <c r="B9001" s="2" t="s">
        <v>59696</v>
      </c>
      <c r="C9001" s="2" t="s">
        <v>1001</v>
      </c>
      <c r="D9001" s="2" t="s">
        <v>17092</v>
      </c>
      <c r="E9001" s="2" t="s">
        <v>59697</v>
      </c>
      <c r="F9001" s="2" t="s">
        <v>59698</v>
      </c>
      <c r="G9001" s="2" t="s">
        <v>806</v>
      </c>
      <c r="H9001" s="2" t="s">
        <v>59699</v>
      </c>
      <c r="I9001" s="2" t="s">
        <v>59700</v>
      </c>
      <c r="J9001" s="3" t="s">
        <v>59701</v>
      </c>
      <c r="K9001" s="4">
        <v>44671</v>
      </c>
      <c r="L9001" s="3" t="s">
        <v>59702</v>
      </c>
    </row>
    <row r="9002" spans="1:12" x14ac:dyDescent="0.2">
      <c r="A9002" s="1">
        <v>9001</v>
      </c>
      <c r="B9002" s="2" t="s">
        <v>59703</v>
      </c>
      <c r="C9002" s="2" t="s">
        <v>497</v>
      </c>
      <c r="D9002" s="2" t="s">
        <v>5892</v>
      </c>
      <c r="E9002" s="2" t="s">
        <v>59704</v>
      </c>
      <c r="F9002" s="2" t="s">
        <v>59705</v>
      </c>
      <c r="G9002" s="2" t="s">
        <v>1168</v>
      </c>
      <c r="H9002" s="2" t="s">
        <v>59706</v>
      </c>
      <c r="I9002" s="2" t="s">
        <v>59707</v>
      </c>
      <c r="J9002" s="3" t="s">
        <v>59708</v>
      </c>
      <c r="K9002" s="4">
        <v>43888</v>
      </c>
      <c r="L9002" s="3" t="s">
        <v>59709</v>
      </c>
    </row>
    <row r="9003" spans="1:12" x14ac:dyDescent="0.2">
      <c r="A9003" s="1">
        <v>9002</v>
      </c>
      <c r="B9003" s="2" t="s">
        <v>59710</v>
      </c>
      <c r="C9003" s="2" t="s">
        <v>7728</v>
      </c>
      <c r="D9003" s="2" t="s">
        <v>5175</v>
      </c>
      <c r="E9003" s="2" t="s">
        <v>59711</v>
      </c>
      <c r="F9003" s="2" t="s">
        <v>43686</v>
      </c>
      <c r="G9003" s="2" t="s">
        <v>957</v>
      </c>
      <c r="H9003" s="2" t="s">
        <v>59712</v>
      </c>
      <c r="I9003" s="2">
        <v>8133580797</v>
      </c>
      <c r="J9003" s="3" t="s">
        <v>59713</v>
      </c>
      <c r="K9003" s="4">
        <v>43885</v>
      </c>
      <c r="L9003" s="3" t="s">
        <v>59714</v>
      </c>
    </row>
    <row r="9004" spans="1:12" x14ac:dyDescent="0.2">
      <c r="A9004" s="1">
        <v>9003</v>
      </c>
      <c r="B9004" s="2" t="s">
        <v>59715</v>
      </c>
      <c r="C9004" s="2" t="s">
        <v>1466</v>
      </c>
      <c r="D9004" s="2" t="s">
        <v>25598</v>
      </c>
      <c r="E9004" s="2" t="s">
        <v>59716</v>
      </c>
      <c r="F9004" s="2" t="s">
        <v>59717</v>
      </c>
      <c r="G9004" s="2" t="s">
        <v>3729</v>
      </c>
      <c r="H9004" s="2" t="s">
        <v>59718</v>
      </c>
      <c r="I9004" s="2">
        <v>2703437843</v>
      </c>
      <c r="J9004" s="3" t="s">
        <v>59719</v>
      </c>
      <c r="K9004" s="4">
        <v>44245</v>
      </c>
      <c r="L9004" s="3" t="s">
        <v>59720</v>
      </c>
    </row>
    <row r="9005" spans="1:12" x14ac:dyDescent="0.2">
      <c r="A9005" s="1">
        <v>9004</v>
      </c>
      <c r="B9005" s="2" t="s">
        <v>59721</v>
      </c>
      <c r="C9005" s="2" t="s">
        <v>4145</v>
      </c>
      <c r="D9005" s="2" t="s">
        <v>2768</v>
      </c>
      <c r="E9005" s="2" t="s">
        <v>59722</v>
      </c>
      <c r="F9005" s="2" t="s">
        <v>59723</v>
      </c>
      <c r="G9005" s="2" t="s">
        <v>457</v>
      </c>
      <c r="H9005" s="2">
        <f>1-652-18-2734</f>
        <v>-3403</v>
      </c>
      <c r="I9005" s="2" t="s">
        <v>59724</v>
      </c>
      <c r="J9005" s="3" t="s">
        <v>59725</v>
      </c>
      <c r="K9005" s="4">
        <v>44057</v>
      </c>
      <c r="L9005" s="3" t="s">
        <v>59726</v>
      </c>
    </row>
    <row r="9006" spans="1:12" x14ac:dyDescent="0.2">
      <c r="A9006" s="1">
        <v>9005</v>
      </c>
      <c r="B9006" s="2" t="s">
        <v>59727</v>
      </c>
      <c r="C9006" s="2" t="s">
        <v>12825</v>
      </c>
      <c r="D9006" s="2" t="s">
        <v>23281</v>
      </c>
      <c r="E9006" s="2" t="s">
        <v>59728</v>
      </c>
      <c r="F9006" s="2" t="s">
        <v>59729</v>
      </c>
      <c r="G9006" s="2" t="s">
        <v>1544</v>
      </c>
      <c r="H9006" s="2" t="s">
        <v>59730</v>
      </c>
      <c r="I9006" s="2" t="s">
        <v>59731</v>
      </c>
      <c r="J9006" s="3" t="s">
        <v>59732</v>
      </c>
      <c r="K9006" s="4">
        <v>43962</v>
      </c>
      <c r="L9006" s="3" t="s">
        <v>36329</v>
      </c>
    </row>
    <row r="9007" spans="1:12" x14ac:dyDescent="0.2">
      <c r="A9007" s="1">
        <v>9006</v>
      </c>
      <c r="B9007" s="2" t="s">
        <v>59733</v>
      </c>
      <c r="C9007" s="2" t="s">
        <v>2213</v>
      </c>
      <c r="D9007" s="2" t="s">
        <v>4606</v>
      </c>
      <c r="E9007" s="2" t="s">
        <v>59734</v>
      </c>
      <c r="F9007" s="2" t="s">
        <v>59735</v>
      </c>
      <c r="G9007" s="2" t="s">
        <v>217</v>
      </c>
      <c r="H9007" s="2" t="s">
        <v>59736</v>
      </c>
      <c r="I9007" s="2" t="s">
        <v>59737</v>
      </c>
      <c r="J9007" s="3" t="s">
        <v>59738</v>
      </c>
      <c r="K9007" s="4">
        <v>44137</v>
      </c>
      <c r="L9007" s="3" t="s">
        <v>59739</v>
      </c>
    </row>
    <row r="9008" spans="1:12" x14ac:dyDescent="0.2">
      <c r="A9008" s="1">
        <v>9007</v>
      </c>
      <c r="B9008" s="2" t="s">
        <v>59740</v>
      </c>
      <c r="C9008" s="2" t="s">
        <v>21158</v>
      </c>
      <c r="D9008" s="2" t="s">
        <v>2115</v>
      </c>
      <c r="E9008" s="2" t="s">
        <v>59741</v>
      </c>
      <c r="F9008" s="2" t="s">
        <v>59742</v>
      </c>
      <c r="G9008" s="2" t="s">
        <v>2216</v>
      </c>
      <c r="H9008" s="2" t="s">
        <v>59743</v>
      </c>
      <c r="I9008" s="2" t="s">
        <v>59744</v>
      </c>
      <c r="J9008" s="3" t="s">
        <v>59745</v>
      </c>
      <c r="K9008" s="4">
        <v>43902</v>
      </c>
      <c r="L9008" s="3" t="s">
        <v>59746</v>
      </c>
    </row>
    <row r="9009" spans="1:12" x14ac:dyDescent="0.2">
      <c r="A9009" s="1">
        <v>9008</v>
      </c>
      <c r="B9009" s="2" t="s">
        <v>59747</v>
      </c>
      <c r="C9009" s="2" t="s">
        <v>7318</v>
      </c>
      <c r="D9009" s="2" t="s">
        <v>6055</v>
      </c>
      <c r="E9009" s="2" t="s">
        <v>59748</v>
      </c>
      <c r="F9009" s="2" t="s">
        <v>11204</v>
      </c>
      <c r="G9009" s="2" t="s">
        <v>4010</v>
      </c>
      <c r="H9009" s="2">
        <v>1778723538</v>
      </c>
      <c r="I9009" s="2" t="s">
        <v>59749</v>
      </c>
      <c r="J9009" s="3" t="s">
        <v>59750</v>
      </c>
      <c r="K9009" s="4">
        <v>44561</v>
      </c>
      <c r="L9009" s="3" t="s">
        <v>59751</v>
      </c>
    </row>
    <row r="9010" spans="1:12" x14ac:dyDescent="0.2">
      <c r="A9010" s="1">
        <v>9009</v>
      </c>
      <c r="B9010" s="2" t="s">
        <v>59752</v>
      </c>
      <c r="C9010" s="2" t="s">
        <v>12918</v>
      </c>
      <c r="D9010" s="2" t="s">
        <v>1979</v>
      </c>
      <c r="E9010" s="2" t="s">
        <v>59753</v>
      </c>
      <c r="F9010" s="2" t="s">
        <v>59754</v>
      </c>
      <c r="G9010" s="2" t="s">
        <v>1811</v>
      </c>
      <c r="H9010" s="2" t="s">
        <v>59755</v>
      </c>
      <c r="I9010" s="2" t="s">
        <v>59756</v>
      </c>
      <c r="J9010" s="3" t="s">
        <v>59757</v>
      </c>
      <c r="K9010" s="4">
        <v>43890</v>
      </c>
      <c r="L9010" s="3" t="s">
        <v>11885</v>
      </c>
    </row>
    <row r="9011" spans="1:12" x14ac:dyDescent="0.2">
      <c r="A9011" s="1">
        <v>9010</v>
      </c>
      <c r="B9011" s="2" t="s">
        <v>59758</v>
      </c>
      <c r="C9011" s="2" t="s">
        <v>289</v>
      </c>
      <c r="D9011" s="2" t="s">
        <v>11573</v>
      </c>
      <c r="E9011" s="2" t="s">
        <v>4615</v>
      </c>
      <c r="F9011" s="2" t="s">
        <v>59759</v>
      </c>
      <c r="G9011" s="2" t="s">
        <v>1104</v>
      </c>
      <c r="H9011" s="2" t="s">
        <v>59760</v>
      </c>
      <c r="I9011" s="2" t="s">
        <v>59761</v>
      </c>
      <c r="J9011" s="3" t="s">
        <v>59762</v>
      </c>
      <c r="K9011" s="4">
        <v>44036</v>
      </c>
      <c r="L9011" s="3" t="s">
        <v>59763</v>
      </c>
    </row>
    <row r="9012" spans="1:12" x14ac:dyDescent="0.2">
      <c r="A9012" s="1">
        <v>9011</v>
      </c>
      <c r="B9012" s="2" t="s">
        <v>59764</v>
      </c>
      <c r="C9012" s="2" t="s">
        <v>3805</v>
      </c>
      <c r="D9012" s="2" t="s">
        <v>9309</v>
      </c>
      <c r="E9012" s="2" t="s">
        <v>40317</v>
      </c>
      <c r="F9012" s="2" t="s">
        <v>59765</v>
      </c>
      <c r="G9012" s="2" t="s">
        <v>3404</v>
      </c>
      <c r="H9012" s="2" t="s">
        <v>59766</v>
      </c>
      <c r="I9012" s="2">
        <v>9500490906</v>
      </c>
      <c r="J9012" s="3" t="s">
        <v>59767</v>
      </c>
      <c r="K9012" s="4">
        <v>43978</v>
      </c>
      <c r="L9012" s="3" t="s">
        <v>17179</v>
      </c>
    </row>
    <row r="9013" spans="1:12" x14ac:dyDescent="0.2">
      <c r="A9013" s="1">
        <v>9012</v>
      </c>
      <c r="B9013" s="2" t="s">
        <v>59768</v>
      </c>
      <c r="C9013" s="2" t="s">
        <v>667</v>
      </c>
      <c r="D9013" s="2" t="s">
        <v>9330</v>
      </c>
      <c r="E9013" s="2" t="s">
        <v>59769</v>
      </c>
      <c r="F9013" s="2" t="s">
        <v>59770</v>
      </c>
      <c r="G9013" s="2" t="s">
        <v>948</v>
      </c>
      <c r="H9013" s="2" t="s">
        <v>59771</v>
      </c>
      <c r="I9013" s="2" t="s">
        <v>59772</v>
      </c>
      <c r="J9013" s="3" t="s">
        <v>59773</v>
      </c>
      <c r="K9013" s="4">
        <v>44374</v>
      </c>
      <c r="L9013" s="3" t="s">
        <v>59774</v>
      </c>
    </row>
    <row r="9014" spans="1:12" x14ac:dyDescent="0.2">
      <c r="A9014" s="1">
        <v>9013</v>
      </c>
      <c r="B9014" s="2" t="s">
        <v>59775</v>
      </c>
      <c r="C9014" s="2" t="s">
        <v>6827</v>
      </c>
      <c r="D9014" s="2" t="s">
        <v>5046</v>
      </c>
      <c r="E9014" s="2" t="s">
        <v>59776</v>
      </c>
      <c r="F9014" s="2" t="s">
        <v>59777</v>
      </c>
      <c r="G9014" s="2" t="s">
        <v>181</v>
      </c>
      <c r="H9014" s="2" t="s">
        <v>59778</v>
      </c>
      <c r="I9014" s="2">
        <f>1-665-630-2892</f>
        <v>-4186</v>
      </c>
      <c r="J9014" s="3" t="s">
        <v>59779</v>
      </c>
      <c r="K9014" s="4">
        <v>43854</v>
      </c>
      <c r="L9014" s="3" t="s">
        <v>59780</v>
      </c>
    </row>
    <row r="9015" spans="1:12" x14ac:dyDescent="0.2">
      <c r="A9015" s="1">
        <v>9014</v>
      </c>
      <c r="B9015" s="2" t="s">
        <v>59781</v>
      </c>
      <c r="C9015" s="2" t="s">
        <v>1870</v>
      </c>
      <c r="D9015" s="2" t="s">
        <v>1075</v>
      </c>
      <c r="E9015" s="2" t="s">
        <v>59782</v>
      </c>
      <c r="F9015" s="2" t="s">
        <v>59783</v>
      </c>
      <c r="G9015" s="2" t="s">
        <v>1178</v>
      </c>
      <c r="H9015" s="2" t="s">
        <v>59784</v>
      </c>
      <c r="I9015" s="2" t="s">
        <v>59785</v>
      </c>
      <c r="J9015" s="3" t="s">
        <v>59786</v>
      </c>
      <c r="K9015" s="4">
        <v>44346</v>
      </c>
      <c r="L9015" s="3" t="s">
        <v>59787</v>
      </c>
    </row>
    <row r="9016" spans="1:12" x14ac:dyDescent="0.2">
      <c r="A9016" s="1">
        <v>9015</v>
      </c>
      <c r="B9016" s="2" t="s">
        <v>59788</v>
      </c>
      <c r="C9016" s="2" t="s">
        <v>3540</v>
      </c>
      <c r="D9016" s="2" t="s">
        <v>7452</v>
      </c>
      <c r="E9016" s="2" t="s">
        <v>59789</v>
      </c>
      <c r="F9016" s="2" t="s">
        <v>59790</v>
      </c>
      <c r="G9016" s="2" t="s">
        <v>4167</v>
      </c>
      <c r="H9016" s="2" t="s">
        <v>59791</v>
      </c>
      <c r="I9016" s="2" t="s">
        <v>59792</v>
      </c>
      <c r="J9016" s="3" t="s">
        <v>59793</v>
      </c>
      <c r="K9016" s="4">
        <v>44190</v>
      </c>
      <c r="L9016" s="3" t="s">
        <v>59794</v>
      </c>
    </row>
    <row r="9017" spans="1:12" x14ac:dyDescent="0.2">
      <c r="A9017" s="1">
        <v>9016</v>
      </c>
      <c r="B9017" s="2" t="s">
        <v>59795</v>
      </c>
      <c r="C9017" s="2" t="s">
        <v>2004</v>
      </c>
      <c r="D9017" s="2" t="s">
        <v>17092</v>
      </c>
      <c r="E9017" s="2" t="s">
        <v>59796</v>
      </c>
      <c r="F9017" s="2" t="s">
        <v>59797</v>
      </c>
      <c r="G9017" s="2" t="s">
        <v>36</v>
      </c>
      <c r="H9017" s="2" t="s">
        <v>59798</v>
      </c>
      <c r="I9017" s="2">
        <v>1476025651</v>
      </c>
      <c r="J9017" s="3" t="s">
        <v>59799</v>
      </c>
      <c r="K9017" s="4">
        <v>43839</v>
      </c>
      <c r="L9017" s="3" t="s">
        <v>59800</v>
      </c>
    </row>
    <row r="9018" spans="1:12" x14ac:dyDescent="0.2">
      <c r="A9018" s="1">
        <v>9017</v>
      </c>
      <c r="B9018" s="2" t="s">
        <v>59801</v>
      </c>
      <c r="C9018" s="2" t="s">
        <v>1817</v>
      </c>
      <c r="D9018" s="2" t="s">
        <v>3514</v>
      </c>
      <c r="E9018" s="2" t="s">
        <v>46834</v>
      </c>
      <c r="F9018" s="2" t="s">
        <v>59802</v>
      </c>
      <c r="G9018" s="2" t="s">
        <v>125</v>
      </c>
      <c r="H9018" s="2" t="s">
        <v>59803</v>
      </c>
      <c r="I9018" s="2" t="s">
        <v>59804</v>
      </c>
      <c r="J9018" s="3" t="s">
        <v>59805</v>
      </c>
      <c r="K9018" s="4">
        <v>44352</v>
      </c>
      <c r="L9018" s="3" t="s">
        <v>59806</v>
      </c>
    </row>
    <row r="9019" spans="1:12" x14ac:dyDescent="0.2">
      <c r="A9019" s="1">
        <v>9018</v>
      </c>
      <c r="B9019" s="2" t="s">
        <v>59807</v>
      </c>
      <c r="C9019" s="2" t="s">
        <v>5160</v>
      </c>
      <c r="D9019" s="2" t="s">
        <v>18639</v>
      </c>
      <c r="E9019" s="2" t="s">
        <v>59808</v>
      </c>
      <c r="F9019" s="2" t="s">
        <v>59809</v>
      </c>
      <c r="G9019" s="2" t="s">
        <v>1005</v>
      </c>
      <c r="H9019" s="2" t="s">
        <v>59810</v>
      </c>
      <c r="I9019" s="2" t="s">
        <v>59811</v>
      </c>
      <c r="J9019" s="3" t="s">
        <v>59812</v>
      </c>
      <c r="K9019" s="4">
        <v>44574</v>
      </c>
      <c r="L9019" s="3" t="s">
        <v>59813</v>
      </c>
    </row>
    <row r="9020" spans="1:12" x14ac:dyDescent="0.2">
      <c r="A9020" s="1">
        <v>9019</v>
      </c>
      <c r="B9020" s="2" t="s">
        <v>59814</v>
      </c>
      <c r="C9020" s="2" t="s">
        <v>8397</v>
      </c>
      <c r="D9020" s="2" t="s">
        <v>384</v>
      </c>
      <c r="E9020" s="2" t="s">
        <v>59815</v>
      </c>
      <c r="F9020" s="2" t="s">
        <v>59816</v>
      </c>
      <c r="G9020" s="2" t="s">
        <v>796</v>
      </c>
      <c r="H9020" s="2" t="s">
        <v>59817</v>
      </c>
      <c r="I9020" s="2" t="s">
        <v>59818</v>
      </c>
      <c r="J9020" s="3" t="s">
        <v>59819</v>
      </c>
      <c r="K9020" s="4">
        <v>44055</v>
      </c>
      <c r="L9020" s="3" t="s">
        <v>59820</v>
      </c>
    </row>
    <row r="9021" spans="1:12" x14ac:dyDescent="0.2">
      <c r="A9021" s="1">
        <v>9020</v>
      </c>
      <c r="B9021" s="2" t="s">
        <v>59821</v>
      </c>
      <c r="C9021" s="2" t="s">
        <v>1530</v>
      </c>
      <c r="D9021" s="2" t="s">
        <v>2286</v>
      </c>
      <c r="E9021" s="2" t="s">
        <v>59822</v>
      </c>
      <c r="F9021" s="2" t="s">
        <v>11219</v>
      </c>
      <c r="G9021" s="2" t="s">
        <v>1104</v>
      </c>
      <c r="H9021" s="2" t="s">
        <v>59823</v>
      </c>
      <c r="I9021" s="2" t="s">
        <v>59824</v>
      </c>
      <c r="J9021" s="3" t="s">
        <v>59825</v>
      </c>
      <c r="K9021" s="4">
        <v>43900</v>
      </c>
      <c r="L9021" s="3" t="s">
        <v>59826</v>
      </c>
    </row>
    <row r="9022" spans="1:12" x14ac:dyDescent="0.2">
      <c r="A9022" s="1">
        <v>9021</v>
      </c>
      <c r="B9022" s="2" t="s">
        <v>59827</v>
      </c>
      <c r="C9022" s="2" t="s">
        <v>1254</v>
      </c>
      <c r="D9022" s="2" t="s">
        <v>5085</v>
      </c>
      <c r="E9022" s="2" t="s">
        <v>59828</v>
      </c>
      <c r="F9022" s="2" t="s">
        <v>59829</v>
      </c>
      <c r="G9022" s="2" t="s">
        <v>467</v>
      </c>
      <c r="H9022" s="2">
        <v>5171125529</v>
      </c>
      <c r="I9022" s="2" t="s">
        <v>59830</v>
      </c>
      <c r="J9022" s="3" t="s">
        <v>59831</v>
      </c>
      <c r="K9022" s="4">
        <v>44260</v>
      </c>
      <c r="L9022" s="3" t="s">
        <v>59832</v>
      </c>
    </row>
    <row r="9023" spans="1:12" x14ac:dyDescent="0.2">
      <c r="A9023" s="1">
        <v>9022</v>
      </c>
      <c r="B9023" s="2" t="s">
        <v>59833</v>
      </c>
      <c r="C9023" s="2" t="s">
        <v>15535</v>
      </c>
      <c r="D9023" s="2" t="s">
        <v>5737</v>
      </c>
      <c r="E9023" s="2" t="s">
        <v>59834</v>
      </c>
      <c r="F9023" s="2" t="s">
        <v>59835</v>
      </c>
      <c r="G9023" s="2" t="s">
        <v>643</v>
      </c>
      <c r="H9023" s="2" t="s">
        <v>59836</v>
      </c>
      <c r="I9023" s="2">
        <v>9357872000</v>
      </c>
      <c r="J9023" s="3" t="s">
        <v>59837</v>
      </c>
      <c r="K9023" s="4">
        <v>43941</v>
      </c>
      <c r="L9023" s="3" t="s">
        <v>2913</v>
      </c>
    </row>
    <row r="9024" spans="1:12" x14ac:dyDescent="0.2">
      <c r="A9024" s="1">
        <v>9023</v>
      </c>
      <c r="B9024" s="2" t="s">
        <v>59838</v>
      </c>
      <c r="C9024" s="2" t="s">
        <v>3540</v>
      </c>
      <c r="D9024" s="2" t="s">
        <v>547</v>
      </c>
      <c r="E9024" s="2" t="s">
        <v>52295</v>
      </c>
      <c r="F9024" s="2" t="s">
        <v>59839</v>
      </c>
      <c r="G9024" s="2" t="s">
        <v>293</v>
      </c>
      <c r="H9024" s="2" t="s">
        <v>59840</v>
      </c>
      <c r="I9024" s="2" t="s">
        <v>59841</v>
      </c>
      <c r="J9024" s="3" t="s">
        <v>59842</v>
      </c>
      <c r="K9024" s="4">
        <v>44157</v>
      </c>
      <c r="L9024" s="3" t="s">
        <v>36594</v>
      </c>
    </row>
    <row r="9025" spans="1:12" x14ac:dyDescent="0.2">
      <c r="A9025" s="1">
        <v>9024</v>
      </c>
      <c r="B9025" s="2" t="s">
        <v>59843</v>
      </c>
      <c r="C9025" s="2" t="s">
        <v>10536</v>
      </c>
      <c r="D9025" s="2" t="s">
        <v>15710</v>
      </c>
      <c r="E9025" s="2" t="s">
        <v>59844</v>
      </c>
      <c r="F9025" s="2" t="s">
        <v>59845</v>
      </c>
      <c r="G9025" s="2" t="s">
        <v>82</v>
      </c>
      <c r="H9025" s="2" t="s">
        <v>59846</v>
      </c>
      <c r="I9025" s="2" t="s">
        <v>59847</v>
      </c>
      <c r="J9025" s="3" t="s">
        <v>59848</v>
      </c>
      <c r="K9025" s="4">
        <v>44098</v>
      </c>
      <c r="L9025" s="3" t="s">
        <v>11800</v>
      </c>
    </row>
    <row r="9026" spans="1:12" x14ac:dyDescent="0.2">
      <c r="A9026" s="1">
        <v>9025</v>
      </c>
      <c r="B9026" s="2" t="s">
        <v>59849</v>
      </c>
      <c r="C9026" s="2" t="s">
        <v>2162</v>
      </c>
      <c r="D9026" s="2" t="s">
        <v>6103</v>
      </c>
      <c r="E9026" s="2" t="s">
        <v>59850</v>
      </c>
      <c r="F9026" s="2" t="s">
        <v>59851</v>
      </c>
      <c r="G9026" s="2" t="s">
        <v>1973</v>
      </c>
      <c r="H9026" s="2" t="s">
        <v>59852</v>
      </c>
      <c r="I9026" s="2" t="s">
        <v>59853</v>
      </c>
      <c r="J9026" s="3" t="s">
        <v>59854</v>
      </c>
      <c r="K9026" s="4">
        <v>44249</v>
      </c>
      <c r="L9026" s="3" t="s">
        <v>59855</v>
      </c>
    </row>
    <row r="9027" spans="1:12" x14ac:dyDescent="0.2">
      <c r="A9027" s="1">
        <v>9026</v>
      </c>
      <c r="B9027" s="2" t="s">
        <v>59856</v>
      </c>
      <c r="C9027" s="2" t="s">
        <v>4173</v>
      </c>
      <c r="D9027" s="2" t="s">
        <v>2699</v>
      </c>
      <c r="E9027" s="2" t="s">
        <v>59857</v>
      </c>
      <c r="F9027" s="2" t="s">
        <v>59858</v>
      </c>
      <c r="G9027" s="2" t="s">
        <v>27</v>
      </c>
      <c r="H9027" s="2" t="s">
        <v>59859</v>
      </c>
      <c r="I9027" s="2" t="s">
        <v>59860</v>
      </c>
      <c r="J9027" s="3" t="s">
        <v>59861</v>
      </c>
      <c r="K9027" s="4">
        <v>44445</v>
      </c>
      <c r="L9027" s="3" t="s">
        <v>59862</v>
      </c>
    </row>
    <row r="9028" spans="1:12" x14ac:dyDescent="0.2">
      <c r="A9028" s="1">
        <v>9027</v>
      </c>
      <c r="B9028" s="2" t="s">
        <v>59863</v>
      </c>
      <c r="C9028" s="2" t="s">
        <v>473</v>
      </c>
      <c r="D9028" s="2" t="s">
        <v>5503</v>
      </c>
      <c r="E9028" s="2" t="s">
        <v>59864</v>
      </c>
      <c r="F9028" s="2" t="s">
        <v>59865</v>
      </c>
      <c r="G9028" s="2" t="s">
        <v>17</v>
      </c>
      <c r="H9028" s="2" t="s">
        <v>59866</v>
      </c>
      <c r="I9028" s="2">
        <v>490679065</v>
      </c>
      <c r="J9028" s="3" t="s">
        <v>59867</v>
      </c>
      <c r="K9028" s="4">
        <v>43955</v>
      </c>
      <c r="L9028" s="3" t="s">
        <v>59868</v>
      </c>
    </row>
    <row r="9029" spans="1:12" x14ac:dyDescent="0.2">
      <c r="A9029" s="1">
        <v>9028</v>
      </c>
      <c r="B9029" s="2" t="s">
        <v>59869</v>
      </c>
      <c r="C9029" s="2" t="s">
        <v>8943</v>
      </c>
      <c r="D9029" s="2" t="s">
        <v>22782</v>
      </c>
      <c r="E9029" s="2" t="s">
        <v>59870</v>
      </c>
      <c r="F9029" s="2" t="s">
        <v>17425</v>
      </c>
      <c r="G9029" s="2" t="s">
        <v>1882</v>
      </c>
      <c r="H9029" s="2" t="s">
        <v>59871</v>
      </c>
      <c r="I9029" s="2" t="s">
        <v>59872</v>
      </c>
      <c r="J9029" s="3" t="s">
        <v>59873</v>
      </c>
      <c r="K9029" s="4">
        <v>44549</v>
      </c>
      <c r="L9029" s="3" t="s">
        <v>59874</v>
      </c>
    </row>
    <row r="9030" spans="1:12" x14ac:dyDescent="0.2">
      <c r="A9030" s="1">
        <v>9029</v>
      </c>
      <c r="B9030" s="2" t="s">
        <v>59875</v>
      </c>
      <c r="C9030" s="2" t="s">
        <v>3920</v>
      </c>
      <c r="D9030" s="2" t="s">
        <v>8012</v>
      </c>
      <c r="E9030" s="2" t="s">
        <v>59876</v>
      </c>
      <c r="F9030" s="2" t="s">
        <v>59877</v>
      </c>
      <c r="G9030" s="2" t="s">
        <v>1765</v>
      </c>
      <c r="H9030" s="2">
        <v>7007454605</v>
      </c>
      <c r="I9030" s="2" t="s">
        <v>59878</v>
      </c>
      <c r="J9030" s="3" t="s">
        <v>59879</v>
      </c>
      <c r="K9030" s="4">
        <v>44591</v>
      </c>
      <c r="L9030" s="3" t="s">
        <v>20892</v>
      </c>
    </row>
    <row r="9031" spans="1:12" x14ac:dyDescent="0.2">
      <c r="A9031" s="1">
        <v>9030</v>
      </c>
      <c r="B9031" s="2" t="s">
        <v>59880</v>
      </c>
      <c r="C9031" s="2" t="s">
        <v>1136</v>
      </c>
      <c r="D9031" s="2" t="s">
        <v>4031</v>
      </c>
      <c r="E9031" s="2" t="s">
        <v>59881</v>
      </c>
      <c r="F9031" s="2" t="s">
        <v>26182</v>
      </c>
      <c r="G9031" s="2" t="s">
        <v>340</v>
      </c>
      <c r="H9031" s="2" t="s">
        <v>59882</v>
      </c>
      <c r="I9031" s="2" t="s">
        <v>59883</v>
      </c>
      <c r="J9031" s="3" t="s">
        <v>59884</v>
      </c>
      <c r="K9031" s="4">
        <v>44010</v>
      </c>
      <c r="L9031" s="3" t="s">
        <v>59885</v>
      </c>
    </row>
    <row r="9032" spans="1:12" x14ac:dyDescent="0.2">
      <c r="A9032" s="1">
        <v>9031</v>
      </c>
      <c r="B9032" s="2" t="s">
        <v>59886</v>
      </c>
      <c r="C9032" s="2" t="s">
        <v>831</v>
      </c>
      <c r="D9032" s="2" t="s">
        <v>8587</v>
      </c>
      <c r="E9032" s="2" t="s">
        <v>52587</v>
      </c>
      <c r="F9032" s="2" t="s">
        <v>59887</v>
      </c>
      <c r="G9032" s="2" t="s">
        <v>2216</v>
      </c>
      <c r="H9032" s="2" t="s">
        <v>59888</v>
      </c>
      <c r="I9032" s="2" t="s">
        <v>59889</v>
      </c>
      <c r="J9032" s="3" t="s">
        <v>59890</v>
      </c>
      <c r="K9032" s="4">
        <v>44375</v>
      </c>
      <c r="L9032" s="3" t="s">
        <v>59891</v>
      </c>
    </row>
    <row r="9033" spans="1:12" x14ac:dyDescent="0.2">
      <c r="A9033" s="1">
        <v>9032</v>
      </c>
      <c r="B9033" s="2" t="s">
        <v>59892</v>
      </c>
      <c r="C9033" s="2" t="s">
        <v>11616</v>
      </c>
      <c r="D9033" s="2" t="s">
        <v>10044</v>
      </c>
      <c r="E9033" s="2" t="s">
        <v>8657</v>
      </c>
      <c r="F9033" s="2" t="s">
        <v>26076</v>
      </c>
      <c r="G9033" s="2" t="s">
        <v>2327</v>
      </c>
      <c r="H9033" s="2" t="s">
        <v>59893</v>
      </c>
      <c r="I9033" s="2" t="s">
        <v>59894</v>
      </c>
      <c r="J9033" s="3" t="s">
        <v>59895</v>
      </c>
      <c r="K9033" s="4">
        <v>44267</v>
      </c>
      <c r="L9033" s="3" t="s">
        <v>59896</v>
      </c>
    </row>
    <row r="9034" spans="1:12" x14ac:dyDescent="0.2">
      <c r="A9034" s="1">
        <v>9033</v>
      </c>
      <c r="B9034" s="2" t="s">
        <v>59897</v>
      </c>
      <c r="C9034" s="2" t="s">
        <v>11545</v>
      </c>
      <c r="D9034" s="2" t="s">
        <v>577</v>
      </c>
      <c r="E9034" s="2" t="s">
        <v>59898</v>
      </c>
      <c r="F9034" s="2" t="s">
        <v>59899</v>
      </c>
      <c r="G9034" s="2" t="s">
        <v>5163</v>
      </c>
      <c r="H9034" s="2" t="s">
        <v>59900</v>
      </c>
      <c r="I9034" s="2" t="s">
        <v>59901</v>
      </c>
      <c r="J9034" s="3" t="s">
        <v>59902</v>
      </c>
      <c r="K9034" s="4">
        <v>44128</v>
      </c>
      <c r="L9034" s="3" t="s">
        <v>57219</v>
      </c>
    </row>
    <row r="9035" spans="1:12" x14ac:dyDescent="0.2">
      <c r="A9035" s="1">
        <v>9034</v>
      </c>
      <c r="B9035" s="2" t="s">
        <v>59903</v>
      </c>
      <c r="C9035" s="2" t="s">
        <v>4954</v>
      </c>
      <c r="D9035" s="2" t="s">
        <v>26688</v>
      </c>
      <c r="E9035" s="2" t="s">
        <v>59904</v>
      </c>
      <c r="F9035" s="2" t="s">
        <v>59905</v>
      </c>
      <c r="G9035" s="2" t="s">
        <v>1627</v>
      </c>
      <c r="H9035" s="2" t="s">
        <v>59906</v>
      </c>
      <c r="I9035" s="2" t="s">
        <v>59907</v>
      </c>
      <c r="J9035" s="3" t="s">
        <v>59908</v>
      </c>
      <c r="K9035" s="4">
        <v>44321</v>
      </c>
      <c r="L9035" s="3" t="s">
        <v>59909</v>
      </c>
    </row>
    <row r="9036" spans="1:12" x14ac:dyDescent="0.2">
      <c r="A9036" s="1">
        <v>9035</v>
      </c>
      <c r="B9036" s="2" t="s">
        <v>59910</v>
      </c>
      <c r="C9036" s="2" t="s">
        <v>878</v>
      </c>
      <c r="D9036" s="2" t="s">
        <v>12028</v>
      </c>
      <c r="E9036" s="2" t="s">
        <v>10008</v>
      </c>
      <c r="F9036" s="2" t="s">
        <v>59911</v>
      </c>
      <c r="G9036" s="2" t="s">
        <v>3848</v>
      </c>
      <c r="H9036" s="2" t="s">
        <v>59912</v>
      </c>
      <c r="I9036" s="2" t="s">
        <v>59913</v>
      </c>
      <c r="J9036" s="3" t="s">
        <v>59914</v>
      </c>
      <c r="K9036" s="4">
        <v>44325</v>
      </c>
      <c r="L9036" s="3" t="s">
        <v>59915</v>
      </c>
    </row>
    <row r="9037" spans="1:12" x14ac:dyDescent="0.2">
      <c r="A9037" s="1">
        <v>9036</v>
      </c>
      <c r="B9037" s="2" t="s">
        <v>59916</v>
      </c>
      <c r="C9037" s="2" t="s">
        <v>6836</v>
      </c>
      <c r="D9037" s="2" t="s">
        <v>5548</v>
      </c>
      <c r="E9037" s="2" t="s">
        <v>59917</v>
      </c>
      <c r="F9037" s="2" t="s">
        <v>59918</v>
      </c>
      <c r="G9037" s="2" t="s">
        <v>3302</v>
      </c>
      <c r="H9037" s="2" t="s">
        <v>59919</v>
      </c>
      <c r="I9037" s="2" t="s">
        <v>59920</v>
      </c>
      <c r="J9037" s="3" t="s">
        <v>59921</v>
      </c>
      <c r="K9037" s="4">
        <v>44475</v>
      </c>
      <c r="L9037" s="3" t="s">
        <v>59922</v>
      </c>
    </row>
    <row r="9038" spans="1:12" x14ac:dyDescent="0.2">
      <c r="A9038" s="1">
        <v>9037</v>
      </c>
      <c r="B9038" s="2" t="s">
        <v>59923</v>
      </c>
      <c r="C9038" s="2" t="s">
        <v>7062</v>
      </c>
      <c r="D9038" s="2" t="s">
        <v>2139</v>
      </c>
      <c r="E9038" s="2" t="s">
        <v>59924</v>
      </c>
      <c r="F9038" s="2" t="s">
        <v>59925</v>
      </c>
      <c r="G9038" s="2" t="s">
        <v>3848</v>
      </c>
      <c r="H9038" s="2" t="s">
        <v>59926</v>
      </c>
      <c r="I9038" s="2" t="s">
        <v>59927</v>
      </c>
      <c r="J9038" s="3" t="s">
        <v>59928</v>
      </c>
      <c r="K9038" s="4">
        <v>44218</v>
      </c>
      <c r="L9038" s="3" t="s">
        <v>59929</v>
      </c>
    </row>
    <row r="9039" spans="1:12" x14ac:dyDescent="0.2">
      <c r="A9039" s="1">
        <v>9038</v>
      </c>
      <c r="B9039" s="2" t="s">
        <v>59930</v>
      </c>
      <c r="C9039" s="2" t="s">
        <v>13218</v>
      </c>
      <c r="D9039" s="2" t="s">
        <v>7788</v>
      </c>
      <c r="E9039" s="2" t="s">
        <v>6269</v>
      </c>
      <c r="F9039" s="2" t="s">
        <v>59931</v>
      </c>
      <c r="G9039" s="2" t="s">
        <v>1765</v>
      </c>
      <c r="H9039" s="2" t="s">
        <v>59932</v>
      </c>
      <c r="I9039" s="2" t="s">
        <v>59933</v>
      </c>
      <c r="J9039" s="3" t="s">
        <v>59934</v>
      </c>
      <c r="K9039" s="4">
        <v>44458</v>
      </c>
      <c r="L9039" s="3" t="s">
        <v>59935</v>
      </c>
    </row>
    <row r="9040" spans="1:12" x14ac:dyDescent="0.2">
      <c r="A9040" s="1">
        <v>9039</v>
      </c>
      <c r="B9040" s="2" t="s">
        <v>59936</v>
      </c>
      <c r="C9040" s="2" t="s">
        <v>11630</v>
      </c>
      <c r="D9040" s="2" t="s">
        <v>1467</v>
      </c>
      <c r="E9040" s="2" t="s">
        <v>59937</v>
      </c>
      <c r="F9040" s="2" t="s">
        <v>59938</v>
      </c>
      <c r="G9040" s="2" t="s">
        <v>6294</v>
      </c>
      <c r="H9040" s="2">
        <v>9989082866</v>
      </c>
      <c r="I9040" s="2" t="s">
        <v>59939</v>
      </c>
      <c r="J9040" s="3" t="s">
        <v>59940</v>
      </c>
      <c r="K9040" s="4">
        <v>44640</v>
      </c>
      <c r="L9040" s="3" t="s">
        <v>6489</v>
      </c>
    </row>
    <row r="9041" spans="1:12" x14ac:dyDescent="0.2">
      <c r="A9041" s="1">
        <v>9040</v>
      </c>
      <c r="B9041" s="2" t="s">
        <v>59941</v>
      </c>
      <c r="C9041" s="2" t="s">
        <v>7012</v>
      </c>
      <c r="D9041" s="2" t="s">
        <v>3012</v>
      </c>
      <c r="E9041" s="2" t="s">
        <v>59942</v>
      </c>
      <c r="F9041" s="2" t="s">
        <v>59943</v>
      </c>
      <c r="G9041" s="2" t="s">
        <v>7345</v>
      </c>
      <c r="H9041" s="2" t="s">
        <v>59944</v>
      </c>
      <c r="I9041" s="2" t="s">
        <v>59945</v>
      </c>
      <c r="J9041" s="3" t="s">
        <v>59946</v>
      </c>
      <c r="K9041" s="4">
        <v>43945</v>
      </c>
      <c r="L9041" s="3" t="s">
        <v>43881</v>
      </c>
    </row>
    <row r="9042" spans="1:12" x14ac:dyDescent="0.2">
      <c r="A9042" s="1">
        <v>9041</v>
      </c>
      <c r="B9042" s="2" t="s">
        <v>59947</v>
      </c>
      <c r="C9042" s="2" t="s">
        <v>3725</v>
      </c>
      <c r="D9042" s="2" t="s">
        <v>8455</v>
      </c>
      <c r="E9042" s="2" t="s">
        <v>59948</v>
      </c>
      <c r="F9042" s="2" t="s">
        <v>59949</v>
      </c>
      <c r="G9042" s="2" t="s">
        <v>1078</v>
      </c>
      <c r="H9042" s="2" t="s">
        <v>59950</v>
      </c>
      <c r="I9042" s="2" t="s">
        <v>59951</v>
      </c>
      <c r="J9042" s="3" t="s">
        <v>59952</v>
      </c>
      <c r="K9042" s="4">
        <v>44455</v>
      </c>
      <c r="L9042" s="3" t="s">
        <v>59953</v>
      </c>
    </row>
    <row r="9043" spans="1:12" x14ac:dyDescent="0.2">
      <c r="A9043" s="1">
        <v>9042</v>
      </c>
      <c r="B9043" s="2" t="s">
        <v>59954</v>
      </c>
      <c r="C9043" s="2" t="s">
        <v>7751</v>
      </c>
      <c r="D9043" s="2" t="s">
        <v>11908</v>
      </c>
      <c r="E9043" s="2" t="s">
        <v>59955</v>
      </c>
      <c r="F9043" s="2" t="s">
        <v>59956</v>
      </c>
      <c r="G9043" s="2" t="s">
        <v>5041</v>
      </c>
      <c r="H9043" s="2">
        <v>7275517486</v>
      </c>
      <c r="I9043" s="2" t="s">
        <v>59957</v>
      </c>
      <c r="J9043" s="3" t="s">
        <v>59958</v>
      </c>
      <c r="K9043" s="4">
        <v>44286</v>
      </c>
      <c r="L9043" s="3" t="s">
        <v>59959</v>
      </c>
    </row>
    <row r="9044" spans="1:12" x14ac:dyDescent="0.2">
      <c r="A9044" s="1">
        <v>9043</v>
      </c>
      <c r="B9044" s="2" t="s">
        <v>59960</v>
      </c>
      <c r="C9044" s="2" t="s">
        <v>5834</v>
      </c>
      <c r="D9044" s="2" t="s">
        <v>10982</v>
      </c>
      <c r="E9044" s="2" t="s">
        <v>59961</v>
      </c>
      <c r="F9044" s="2" t="s">
        <v>59962</v>
      </c>
      <c r="G9044" s="2" t="s">
        <v>17</v>
      </c>
      <c r="H9044" s="2" t="s">
        <v>59963</v>
      </c>
      <c r="I9044" s="2" t="s">
        <v>59964</v>
      </c>
      <c r="J9044" s="3" t="s">
        <v>59965</v>
      </c>
      <c r="K9044" s="4">
        <v>43962</v>
      </c>
      <c r="L9044" s="3" t="s">
        <v>25957</v>
      </c>
    </row>
    <row r="9045" spans="1:12" x14ac:dyDescent="0.2">
      <c r="A9045" s="1">
        <v>9044</v>
      </c>
      <c r="B9045" s="2" t="s">
        <v>59966</v>
      </c>
      <c r="C9045" s="2" t="s">
        <v>3521</v>
      </c>
      <c r="D9045" s="2" t="s">
        <v>2205</v>
      </c>
      <c r="E9045" s="2" t="s">
        <v>59967</v>
      </c>
      <c r="F9045" s="2" t="s">
        <v>59968</v>
      </c>
      <c r="G9045" s="2" t="s">
        <v>1178</v>
      </c>
      <c r="H9045" s="2" t="s">
        <v>59969</v>
      </c>
      <c r="I9045" s="2" t="s">
        <v>59970</v>
      </c>
      <c r="J9045" s="3" t="s">
        <v>59971</v>
      </c>
      <c r="K9045" s="4">
        <v>44369</v>
      </c>
      <c r="L9045" s="3" t="s">
        <v>59972</v>
      </c>
    </row>
    <row r="9046" spans="1:12" x14ac:dyDescent="0.2">
      <c r="A9046" s="1">
        <v>9045</v>
      </c>
      <c r="B9046" s="2" t="s">
        <v>59973</v>
      </c>
      <c r="C9046" s="2" t="s">
        <v>1279</v>
      </c>
      <c r="D9046" s="2" t="s">
        <v>3061</v>
      </c>
      <c r="E9046" s="2" t="s">
        <v>59974</v>
      </c>
      <c r="F9046" s="2" t="s">
        <v>37059</v>
      </c>
      <c r="G9046" s="2" t="s">
        <v>5010</v>
      </c>
      <c r="H9046" s="2" t="s">
        <v>59975</v>
      </c>
      <c r="I9046" s="2" t="s">
        <v>59976</v>
      </c>
      <c r="J9046" s="3" t="s">
        <v>59977</v>
      </c>
      <c r="K9046" s="4">
        <v>44219</v>
      </c>
      <c r="L9046" s="3" t="s">
        <v>59978</v>
      </c>
    </row>
    <row r="9047" spans="1:12" x14ac:dyDescent="0.2">
      <c r="A9047" s="1">
        <v>9046</v>
      </c>
      <c r="B9047" s="2" t="s">
        <v>59979</v>
      </c>
      <c r="C9047" s="2" t="s">
        <v>6395</v>
      </c>
      <c r="D9047" s="2" t="s">
        <v>18420</v>
      </c>
      <c r="E9047" s="2" t="s">
        <v>21080</v>
      </c>
      <c r="F9047" s="2" t="s">
        <v>59980</v>
      </c>
      <c r="G9047" s="2" t="s">
        <v>3591</v>
      </c>
      <c r="H9047" s="2">
        <v>3064300351</v>
      </c>
      <c r="I9047" s="2">
        <v>584183756</v>
      </c>
      <c r="J9047" s="3" t="s">
        <v>59981</v>
      </c>
      <c r="K9047" s="4">
        <v>44547</v>
      </c>
      <c r="L9047" s="3" t="s">
        <v>59982</v>
      </c>
    </row>
    <row r="9048" spans="1:12" x14ac:dyDescent="0.2">
      <c r="A9048" s="1">
        <v>9047</v>
      </c>
      <c r="B9048" s="2" t="s">
        <v>59983</v>
      </c>
      <c r="C9048" s="2" t="s">
        <v>6031</v>
      </c>
      <c r="D9048" s="2" t="s">
        <v>3863</v>
      </c>
      <c r="E9048" s="2" t="s">
        <v>59984</v>
      </c>
      <c r="F9048" s="2" t="s">
        <v>59985</v>
      </c>
      <c r="G9048" s="2" t="s">
        <v>920</v>
      </c>
      <c r="H9048" s="2" t="s">
        <v>59986</v>
      </c>
      <c r="I9048" s="2" t="s">
        <v>59987</v>
      </c>
      <c r="J9048" s="3" t="s">
        <v>59988</v>
      </c>
      <c r="K9048" s="4">
        <v>43893</v>
      </c>
      <c r="L9048" s="3" t="s">
        <v>59989</v>
      </c>
    </row>
    <row r="9049" spans="1:12" x14ac:dyDescent="0.2">
      <c r="A9049" s="1">
        <v>9048</v>
      </c>
      <c r="B9049" s="2" t="s">
        <v>59990</v>
      </c>
      <c r="C9049" s="2" t="s">
        <v>775</v>
      </c>
      <c r="D9049" s="2" t="s">
        <v>8144</v>
      </c>
      <c r="E9049" s="2" t="s">
        <v>55820</v>
      </c>
      <c r="F9049" s="2" t="s">
        <v>59991</v>
      </c>
      <c r="G9049" s="2" t="s">
        <v>1317</v>
      </c>
      <c r="H9049" s="2" t="s">
        <v>59992</v>
      </c>
      <c r="I9049" s="2" t="s">
        <v>59993</v>
      </c>
      <c r="J9049" s="3" t="s">
        <v>59994</v>
      </c>
      <c r="K9049" s="4">
        <v>44541</v>
      </c>
      <c r="L9049" s="3" t="s">
        <v>3218</v>
      </c>
    </row>
    <row r="9050" spans="1:12" x14ac:dyDescent="0.2">
      <c r="A9050" s="1">
        <v>9049</v>
      </c>
      <c r="B9050" s="2" t="s">
        <v>59995</v>
      </c>
      <c r="C9050" s="2" t="s">
        <v>2942</v>
      </c>
      <c r="D9050" s="2" t="s">
        <v>17967</v>
      </c>
      <c r="E9050" s="2" t="s">
        <v>59996</v>
      </c>
      <c r="F9050" s="2" t="s">
        <v>59997</v>
      </c>
      <c r="G9050" s="2" t="s">
        <v>4545</v>
      </c>
      <c r="H9050" s="2" t="s">
        <v>59998</v>
      </c>
      <c r="I9050" s="2" t="s">
        <v>59999</v>
      </c>
      <c r="J9050" s="3" t="s">
        <v>60000</v>
      </c>
      <c r="K9050" s="4">
        <v>44200</v>
      </c>
      <c r="L9050" s="3" t="s">
        <v>33136</v>
      </c>
    </row>
    <row r="9051" spans="1:12" x14ac:dyDescent="0.2">
      <c r="A9051" s="1">
        <v>9050</v>
      </c>
      <c r="B9051" s="2" t="s">
        <v>60001</v>
      </c>
      <c r="C9051" s="2" t="s">
        <v>2872</v>
      </c>
      <c r="D9051" s="2" t="s">
        <v>7452</v>
      </c>
      <c r="E9051" s="2" t="s">
        <v>60002</v>
      </c>
      <c r="F9051" s="2" t="s">
        <v>60003</v>
      </c>
      <c r="G9051" s="2" t="s">
        <v>901</v>
      </c>
      <c r="H9051" s="2" t="s">
        <v>60004</v>
      </c>
      <c r="I9051" s="2" t="s">
        <v>60005</v>
      </c>
      <c r="J9051" s="3" t="s">
        <v>60006</v>
      </c>
      <c r="K9051" s="4">
        <v>44322</v>
      </c>
      <c r="L9051" s="3" t="s">
        <v>14802</v>
      </c>
    </row>
    <row r="9052" spans="1:12" x14ac:dyDescent="0.2">
      <c r="A9052" s="1">
        <v>9051</v>
      </c>
      <c r="B9052" s="2" t="s">
        <v>60007</v>
      </c>
      <c r="C9052" s="2" t="s">
        <v>11132</v>
      </c>
      <c r="D9052" s="2" t="s">
        <v>9330</v>
      </c>
      <c r="E9052" s="2" t="s">
        <v>60008</v>
      </c>
      <c r="F9052" s="2" t="s">
        <v>60009</v>
      </c>
      <c r="G9052" s="2" t="s">
        <v>5041</v>
      </c>
      <c r="H9052" s="2" t="s">
        <v>60010</v>
      </c>
      <c r="I9052" s="2">
        <v>288318936</v>
      </c>
      <c r="J9052" s="3" t="s">
        <v>60011</v>
      </c>
      <c r="K9052" s="4">
        <v>44340</v>
      </c>
      <c r="L9052" s="3" t="s">
        <v>35540</v>
      </c>
    </row>
    <row r="9053" spans="1:12" x14ac:dyDescent="0.2">
      <c r="A9053" s="1">
        <v>9052</v>
      </c>
      <c r="B9053" s="2" t="s">
        <v>60012</v>
      </c>
      <c r="C9053" s="2" t="s">
        <v>4954</v>
      </c>
      <c r="D9053" s="2" t="s">
        <v>13334</v>
      </c>
      <c r="E9053" s="2" t="s">
        <v>60013</v>
      </c>
      <c r="F9053" s="2" t="s">
        <v>60014</v>
      </c>
      <c r="G9053" s="2" t="s">
        <v>986</v>
      </c>
      <c r="H9053" s="2" t="s">
        <v>60015</v>
      </c>
      <c r="I9053" s="2" t="s">
        <v>60016</v>
      </c>
      <c r="J9053" s="3" t="s">
        <v>60017</v>
      </c>
      <c r="K9053" s="4">
        <v>44635</v>
      </c>
      <c r="L9053" s="3" t="s">
        <v>17490</v>
      </c>
    </row>
    <row r="9054" spans="1:12" x14ac:dyDescent="0.2">
      <c r="A9054" s="1">
        <v>9053</v>
      </c>
      <c r="B9054" s="2" t="s">
        <v>60018</v>
      </c>
      <c r="C9054" s="2" t="s">
        <v>12190</v>
      </c>
      <c r="D9054" s="2" t="s">
        <v>4576</v>
      </c>
      <c r="E9054" s="2" t="s">
        <v>60019</v>
      </c>
      <c r="F9054" s="2" t="s">
        <v>60020</v>
      </c>
      <c r="G9054" s="2" t="s">
        <v>467</v>
      </c>
      <c r="H9054" s="2" t="s">
        <v>60021</v>
      </c>
      <c r="I9054" s="2">
        <f>1-280-172-8100</f>
        <v>-8551</v>
      </c>
      <c r="J9054" s="3" t="s">
        <v>60022</v>
      </c>
      <c r="K9054" s="4">
        <v>44286</v>
      </c>
      <c r="L9054" s="3" t="s">
        <v>60023</v>
      </c>
    </row>
    <row r="9055" spans="1:12" x14ac:dyDescent="0.2">
      <c r="A9055" s="1">
        <v>9054</v>
      </c>
      <c r="B9055" s="2" t="s">
        <v>60024</v>
      </c>
      <c r="C9055" s="2" t="s">
        <v>1726</v>
      </c>
      <c r="D9055" s="2" t="s">
        <v>16652</v>
      </c>
      <c r="E9055" s="2" t="s">
        <v>50834</v>
      </c>
      <c r="F9055" s="2" t="s">
        <v>60025</v>
      </c>
      <c r="G9055" s="2" t="s">
        <v>976</v>
      </c>
      <c r="H9055" s="2" t="s">
        <v>60026</v>
      </c>
      <c r="I9055" s="2" t="s">
        <v>60027</v>
      </c>
      <c r="J9055" s="3" t="s">
        <v>60028</v>
      </c>
      <c r="K9055" s="4">
        <v>43848</v>
      </c>
      <c r="L9055" s="3" t="s">
        <v>13196</v>
      </c>
    </row>
    <row r="9056" spans="1:12" x14ac:dyDescent="0.2">
      <c r="A9056" s="1">
        <v>9055</v>
      </c>
      <c r="B9056" s="2" t="s">
        <v>60029</v>
      </c>
      <c r="C9056" s="2" t="s">
        <v>5183</v>
      </c>
      <c r="D9056" s="2" t="s">
        <v>7562</v>
      </c>
      <c r="E9056" s="2" t="s">
        <v>60030</v>
      </c>
      <c r="F9056" s="2" t="s">
        <v>60031</v>
      </c>
      <c r="G9056" s="2" t="s">
        <v>3905</v>
      </c>
      <c r="H9056" s="2" t="s">
        <v>60032</v>
      </c>
      <c r="I9056" s="2" t="s">
        <v>60033</v>
      </c>
      <c r="J9056" s="3" t="s">
        <v>60034</v>
      </c>
      <c r="K9056" s="4">
        <v>43889</v>
      </c>
      <c r="L9056" s="3" t="s">
        <v>60035</v>
      </c>
    </row>
    <row r="9057" spans="1:12" x14ac:dyDescent="0.2">
      <c r="A9057" s="1">
        <v>9056</v>
      </c>
      <c r="B9057" s="2" t="s">
        <v>60036</v>
      </c>
      <c r="C9057" s="2" t="s">
        <v>2649</v>
      </c>
      <c r="D9057" s="2" t="s">
        <v>537</v>
      </c>
      <c r="E9057" s="2" t="s">
        <v>60037</v>
      </c>
      <c r="F9057" s="2" t="s">
        <v>60038</v>
      </c>
      <c r="G9057" s="2" t="s">
        <v>3784</v>
      </c>
      <c r="H9057" s="2" t="s">
        <v>60039</v>
      </c>
      <c r="I9057" s="2" t="s">
        <v>60040</v>
      </c>
      <c r="J9057" s="3" t="s">
        <v>60041</v>
      </c>
      <c r="K9057" s="4">
        <v>44384</v>
      </c>
      <c r="L9057" s="3" t="s">
        <v>60042</v>
      </c>
    </row>
    <row r="9058" spans="1:12" x14ac:dyDescent="0.2">
      <c r="A9058" s="1">
        <v>9057</v>
      </c>
      <c r="B9058" s="2" t="s">
        <v>60043</v>
      </c>
      <c r="C9058" s="2" t="s">
        <v>1726</v>
      </c>
      <c r="D9058" s="2" t="s">
        <v>926</v>
      </c>
      <c r="E9058" s="2" t="s">
        <v>7445</v>
      </c>
      <c r="F9058" s="2" t="s">
        <v>60044</v>
      </c>
      <c r="G9058" s="2" t="s">
        <v>1730</v>
      </c>
      <c r="H9058" s="2" t="s">
        <v>60045</v>
      </c>
      <c r="I9058" s="2" t="s">
        <v>60046</v>
      </c>
      <c r="J9058" s="3" t="s">
        <v>60047</v>
      </c>
      <c r="K9058" s="4">
        <v>44543</v>
      </c>
      <c r="L9058" s="3" t="s">
        <v>60048</v>
      </c>
    </row>
    <row r="9059" spans="1:12" x14ac:dyDescent="0.2">
      <c r="A9059" s="1">
        <v>9058</v>
      </c>
      <c r="B9059" s="2" t="s">
        <v>60049</v>
      </c>
      <c r="C9059" s="2" t="s">
        <v>2502</v>
      </c>
      <c r="D9059" s="2" t="s">
        <v>3781</v>
      </c>
      <c r="E9059" s="2" t="s">
        <v>60050</v>
      </c>
      <c r="F9059" s="2" t="s">
        <v>60051</v>
      </c>
      <c r="G9059" s="2" t="s">
        <v>1846</v>
      </c>
      <c r="H9059" s="2" t="s">
        <v>60052</v>
      </c>
      <c r="I9059" s="2" t="s">
        <v>60053</v>
      </c>
      <c r="J9059" s="3" t="s">
        <v>60054</v>
      </c>
      <c r="K9059" s="4">
        <v>44223</v>
      </c>
      <c r="L9059" s="3" t="s">
        <v>22168</v>
      </c>
    </row>
    <row r="9060" spans="1:12" x14ac:dyDescent="0.2">
      <c r="A9060" s="1">
        <v>9059</v>
      </c>
      <c r="B9060" s="2" t="s">
        <v>60055</v>
      </c>
      <c r="C9060" s="2" t="s">
        <v>3221</v>
      </c>
      <c r="D9060" s="2" t="s">
        <v>61</v>
      </c>
      <c r="E9060" s="2" t="s">
        <v>60056</v>
      </c>
      <c r="F9060" s="2" t="s">
        <v>60057</v>
      </c>
      <c r="G9060" s="2" t="s">
        <v>3404</v>
      </c>
      <c r="H9060" s="2" t="s">
        <v>60058</v>
      </c>
      <c r="I9060" s="2">
        <v>9249485693</v>
      </c>
      <c r="J9060" s="3" t="s">
        <v>60059</v>
      </c>
      <c r="K9060" s="4">
        <v>43887</v>
      </c>
      <c r="L9060" s="3" t="s">
        <v>60060</v>
      </c>
    </row>
    <row r="9061" spans="1:12" x14ac:dyDescent="0.2">
      <c r="A9061" s="1">
        <v>9060</v>
      </c>
      <c r="B9061" s="2" t="s">
        <v>60061</v>
      </c>
      <c r="C9061" s="2" t="s">
        <v>897</v>
      </c>
      <c r="D9061" s="2" t="s">
        <v>1361</v>
      </c>
      <c r="E9061" s="2" t="s">
        <v>60062</v>
      </c>
      <c r="F9061" s="2" t="s">
        <v>60063</v>
      </c>
      <c r="G9061" s="2" t="s">
        <v>750</v>
      </c>
      <c r="H9061" s="2" t="s">
        <v>60064</v>
      </c>
      <c r="I9061" s="2">
        <v>8391687057</v>
      </c>
      <c r="J9061" s="3" t="s">
        <v>60065</v>
      </c>
      <c r="K9061" s="4">
        <v>43866</v>
      </c>
      <c r="L9061" s="3" t="s">
        <v>60066</v>
      </c>
    </row>
    <row r="9062" spans="1:12" x14ac:dyDescent="0.2">
      <c r="A9062" s="1">
        <v>9061</v>
      </c>
      <c r="B9062" s="2" t="s">
        <v>60067</v>
      </c>
      <c r="C9062" s="2" t="s">
        <v>1001</v>
      </c>
      <c r="D9062" s="2" t="s">
        <v>10570</v>
      </c>
      <c r="E9062" s="2" t="s">
        <v>60068</v>
      </c>
      <c r="F9062" s="2" t="s">
        <v>60069</v>
      </c>
      <c r="G9062" s="2" t="s">
        <v>4116</v>
      </c>
      <c r="H9062" s="2" t="s">
        <v>60070</v>
      </c>
      <c r="I9062" s="2" t="s">
        <v>60071</v>
      </c>
      <c r="J9062" s="3" t="s">
        <v>60072</v>
      </c>
      <c r="K9062" s="4">
        <v>44420</v>
      </c>
      <c r="L9062" s="3" t="s">
        <v>60073</v>
      </c>
    </row>
    <row r="9063" spans="1:12" x14ac:dyDescent="0.2">
      <c r="A9063" s="1">
        <v>9062</v>
      </c>
      <c r="B9063" s="2" t="s">
        <v>60074</v>
      </c>
      <c r="C9063" s="2" t="s">
        <v>4072</v>
      </c>
      <c r="D9063" s="2" t="s">
        <v>3277</v>
      </c>
      <c r="E9063" s="2" t="s">
        <v>60075</v>
      </c>
      <c r="F9063" s="2" t="s">
        <v>28837</v>
      </c>
      <c r="G9063" s="2" t="s">
        <v>779</v>
      </c>
      <c r="H9063" s="2" t="s">
        <v>60076</v>
      </c>
      <c r="I9063" s="2" t="s">
        <v>60077</v>
      </c>
      <c r="J9063" s="3" t="s">
        <v>60078</v>
      </c>
      <c r="K9063" s="4">
        <v>44701</v>
      </c>
      <c r="L9063" s="3" t="s">
        <v>3555</v>
      </c>
    </row>
    <row r="9064" spans="1:12" x14ac:dyDescent="0.2">
      <c r="A9064" s="1">
        <v>9063</v>
      </c>
      <c r="B9064" s="2" t="s">
        <v>60079</v>
      </c>
      <c r="C9064" s="2" t="s">
        <v>6440</v>
      </c>
      <c r="D9064" s="2" t="s">
        <v>2872</v>
      </c>
      <c r="E9064" s="2" t="s">
        <v>60080</v>
      </c>
      <c r="F9064" s="2" t="s">
        <v>60081</v>
      </c>
      <c r="G9064" s="2" t="s">
        <v>1801</v>
      </c>
      <c r="H9064" s="2" t="s">
        <v>60082</v>
      </c>
      <c r="I9064" s="2" t="s">
        <v>60083</v>
      </c>
      <c r="J9064" s="3" t="s">
        <v>60084</v>
      </c>
      <c r="K9064" s="4">
        <v>44101</v>
      </c>
      <c r="L9064" s="3" t="s">
        <v>56433</v>
      </c>
    </row>
    <row r="9065" spans="1:12" x14ac:dyDescent="0.2">
      <c r="A9065" s="1">
        <v>9064</v>
      </c>
      <c r="B9065" s="2" t="s">
        <v>60085</v>
      </c>
      <c r="C9065" s="2" t="s">
        <v>1930</v>
      </c>
      <c r="D9065" s="2" t="s">
        <v>150</v>
      </c>
      <c r="E9065" s="2" t="s">
        <v>60086</v>
      </c>
      <c r="F9065" s="2" t="s">
        <v>60087</v>
      </c>
      <c r="G9065" s="2" t="s">
        <v>1489</v>
      </c>
      <c r="H9065" s="2" t="s">
        <v>60088</v>
      </c>
      <c r="I9065" s="2" t="s">
        <v>60089</v>
      </c>
      <c r="J9065" s="3" t="s">
        <v>60090</v>
      </c>
      <c r="K9065" s="4">
        <v>44042</v>
      </c>
      <c r="L9065" s="3" t="s">
        <v>60091</v>
      </c>
    </row>
    <row r="9066" spans="1:12" x14ac:dyDescent="0.2">
      <c r="A9066" s="1">
        <v>9065</v>
      </c>
      <c r="B9066" s="2" t="s">
        <v>60092</v>
      </c>
      <c r="C9066" s="2" t="s">
        <v>424</v>
      </c>
      <c r="D9066" s="2" t="s">
        <v>18420</v>
      </c>
      <c r="E9066" s="2" t="s">
        <v>60093</v>
      </c>
      <c r="F9066" s="2" t="s">
        <v>60094</v>
      </c>
      <c r="G9066" s="2" t="s">
        <v>1552</v>
      </c>
      <c r="H9066" s="2" t="s">
        <v>60095</v>
      </c>
      <c r="I9066" s="2" t="s">
        <v>60096</v>
      </c>
      <c r="J9066" s="3" t="s">
        <v>60097</v>
      </c>
      <c r="K9066" s="4">
        <v>44658</v>
      </c>
      <c r="L9066" s="3" t="s">
        <v>60098</v>
      </c>
    </row>
    <row r="9067" spans="1:12" x14ac:dyDescent="0.2">
      <c r="A9067" s="1">
        <v>9066</v>
      </c>
      <c r="B9067" s="2" t="s">
        <v>60099</v>
      </c>
      <c r="C9067" s="2" t="s">
        <v>631</v>
      </c>
      <c r="D9067" s="2" t="s">
        <v>7707</v>
      </c>
      <c r="E9067" s="2" t="s">
        <v>50879</v>
      </c>
      <c r="F9067" s="2" t="s">
        <v>60100</v>
      </c>
      <c r="G9067" s="2" t="s">
        <v>1148</v>
      </c>
      <c r="H9067" s="2" t="s">
        <v>60101</v>
      </c>
      <c r="I9067" s="2" t="s">
        <v>60102</v>
      </c>
      <c r="J9067" s="3" t="s">
        <v>60103</v>
      </c>
      <c r="K9067" s="4">
        <v>44140</v>
      </c>
      <c r="L9067" s="3" t="s">
        <v>60104</v>
      </c>
    </row>
    <row r="9068" spans="1:12" x14ac:dyDescent="0.2">
      <c r="A9068" s="1">
        <v>9067</v>
      </c>
      <c r="B9068" s="2" t="s">
        <v>60105</v>
      </c>
      <c r="C9068" s="2" t="s">
        <v>4704</v>
      </c>
      <c r="D9068" s="2" t="s">
        <v>517</v>
      </c>
      <c r="E9068" s="2" t="s">
        <v>60106</v>
      </c>
      <c r="F9068" s="2" t="s">
        <v>60107</v>
      </c>
      <c r="G9068" s="2" t="s">
        <v>779</v>
      </c>
      <c r="H9068" s="2">
        <v>2326444838</v>
      </c>
      <c r="I9068" s="2" t="s">
        <v>60108</v>
      </c>
      <c r="J9068" s="3" t="s">
        <v>60109</v>
      </c>
      <c r="K9068" s="4">
        <v>43997</v>
      </c>
      <c r="L9068" s="3" t="s">
        <v>60110</v>
      </c>
    </row>
    <row r="9069" spans="1:12" x14ac:dyDescent="0.2">
      <c r="A9069" s="1">
        <v>9068</v>
      </c>
      <c r="B9069" s="2" t="s">
        <v>60111</v>
      </c>
      <c r="C9069" s="2" t="s">
        <v>10859</v>
      </c>
      <c r="D9069" s="2" t="s">
        <v>3467</v>
      </c>
      <c r="E9069" s="2" t="s">
        <v>60112</v>
      </c>
      <c r="F9069" s="2" t="s">
        <v>37763</v>
      </c>
      <c r="G9069" s="2" t="s">
        <v>6042</v>
      </c>
      <c r="H9069" s="2" t="s">
        <v>60113</v>
      </c>
      <c r="I9069" s="2" t="s">
        <v>60114</v>
      </c>
      <c r="J9069" s="3" t="s">
        <v>60115</v>
      </c>
      <c r="K9069" s="4">
        <v>44294</v>
      </c>
      <c r="L9069" s="3" t="s">
        <v>60116</v>
      </c>
    </row>
    <row r="9070" spans="1:12" x14ac:dyDescent="0.2">
      <c r="A9070" s="1">
        <v>9069</v>
      </c>
      <c r="B9070" s="2" t="s">
        <v>60117</v>
      </c>
      <c r="C9070" s="2" t="s">
        <v>8607</v>
      </c>
      <c r="D9070" s="2" t="s">
        <v>30758</v>
      </c>
      <c r="E9070" s="2" t="s">
        <v>60118</v>
      </c>
      <c r="F9070" s="2" t="s">
        <v>60119</v>
      </c>
      <c r="G9070" s="2" t="s">
        <v>1864</v>
      </c>
      <c r="H9070" s="2" t="s">
        <v>60120</v>
      </c>
      <c r="I9070" s="2" t="s">
        <v>60121</v>
      </c>
      <c r="J9070" s="3" t="s">
        <v>60122</v>
      </c>
      <c r="K9070" s="4">
        <v>44561</v>
      </c>
      <c r="L9070" s="3" t="s">
        <v>60123</v>
      </c>
    </row>
    <row r="9071" spans="1:12" x14ac:dyDescent="0.2">
      <c r="A9071" s="1">
        <v>9070</v>
      </c>
      <c r="B9071" s="2" t="s">
        <v>60124</v>
      </c>
      <c r="C9071" s="2" t="s">
        <v>9796</v>
      </c>
      <c r="D9071" s="2" t="s">
        <v>3260</v>
      </c>
      <c r="E9071" s="2" t="s">
        <v>60125</v>
      </c>
      <c r="F9071" s="2" t="s">
        <v>60126</v>
      </c>
      <c r="G9071" s="2" t="s">
        <v>3534</v>
      </c>
      <c r="H9071" s="2">
        <f>1-869-316-1412</f>
        <v>-2596</v>
      </c>
      <c r="I9071" s="2" t="s">
        <v>60127</v>
      </c>
      <c r="J9071" s="3" t="s">
        <v>60128</v>
      </c>
      <c r="K9071" s="4">
        <v>44223</v>
      </c>
      <c r="L9071" s="3" t="s">
        <v>60129</v>
      </c>
    </row>
    <row r="9072" spans="1:12" x14ac:dyDescent="0.2">
      <c r="A9072" s="1">
        <v>9071</v>
      </c>
      <c r="B9072" s="2" t="s">
        <v>60130</v>
      </c>
      <c r="C9072" s="2" t="s">
        <v>8375</v>
      </c>
      <c r="D9072" s="2" t="s">
        <v>1772</v>
      </c>
      <c r="E9072" s="2" t="s">
        <v>60131</v>
      </c>
      <c r="F9072" s="2" t="s">
        <v>29062</v>
      </c>
      <c r="G9072" s="2" t="s">
        <v>134</v>
      </c>
      <c r="H9072" s="2" t="s">
        <v>60132</v>
      </c>
      <c r="I9072" s="2" t="s">
        <v>60133</v>
      </c>
      <c r="J9072" s="3" t="s">
        <v>60134</v>
      </c>
      <c r="K9072" s="4">
        <v>44363</v>
      </c>
      <c r="L9072" s="3" t="s">
        <v>60135</v>
      </c>
    </row>
    <row r="9073" spans="1:12" x14ac:dyDescent="0.2">
      <c r="A9073" s="1">
        <v>9072</v>
      </c>
      <c r="B9073" s="2" t="s">
        <v>60136</v>
      </c>
      <c r="C9073" s="2" t="s">
        <v>1930</v>
      </c>
      <c r="D9073" s="2" t="s">
        <v>5398</v>
      </c>
      <c r="E9073" s="2" t="s">
        <v>60137</v>
      </c>
      <c r="F9073" s="2" t="s">
        <v>17438</v>
      </c>
      <c r="G9073" s="2" t="s">
        <v>1506</v>
      </c>
      <c r="H9073" s="2" t="s">
        <v>60138</v>
      </c>
      <c r="I9073" s="2" t="s">
        <v>60139</v>
      </c>
      <c r="J9073" s="3" t="s">
        <v>60140</v>
      </c>
      <c r="K9073" s="4">
        <v>43933</v>
      </c>
      <c r="L9073" s="3" t="s">
        <v>6850</v>
      </c>
    </row>
    <row r="9074" spans="1:12" x14ac:dyDescent="0.2">
      <c r="A9074" s="1">
        <v>9073</v>
      </c>
      <c r="B9074" s="2" t="s">
        <v>60141</v>
      </c>
      <c r="C9074" s="2" t="s">
        <v>1227</v>
      </c>
      <c r="D9074" s="2" t="s">
        <v>4962</v>
      </c>
      <c r="E9074" s="2" t="s">
        <v>60142</v>
      </c>
      <c r="F9074" s="2" t="s">
        <v>60143</v>
      </c>
      <c r="G9074" s="2" t="s">
        <v>1326</v>
      </c>
      <c r="H9074" s="2" t="s">
        <v>60144</v>
      </c>
      <c r="I9074" s="2">
        <v>2900899021</v>
      </c>
      <c r="J9074" s="3" t="s">
        <v>60145</v>
      </c>
      <c r="K9074" s="4">
        <v>44373</v>
      </c>
      <c r="L9074" s="3" t="s">
        <v>6818</v>
      </c>
    </row>
    <row r="9075" spans="1:12" x14ac:dyDescent="0.2">
      <c r="A9075" s="1">
        <v>9074</v>
      </c>
      <c r="B9075" s="2" t="s">
        <v>60146</v>
      </c>
      <c r="C9075" s="2" t="s">
        <v>10336</v>
      </c>
      <c r="D9075" s="2" t="s">
        <v>4184</v>
      </c>
      <c r="E9075" s="2" t="s">
        <v>60147</v>
      </c>
      <c r="F9075" s="2" t="s">
        <v>60148</v>
      </c>
      <c r="G9075" s="2" t="s">
        <v>750</v>
      </c>
      <c r="H9075" s="2" t="s">
        <v>60149</v>
      </c>
      <c r="I9075" s="2">
        <v>1377732679</v>
      </c>
      <c r="J9075" s="3" t="s">
        <v>60150</v>
      </c>
      <c r="K9075" s="4">
        <v>44004</v>
      </c>
      <c r="L9075" s="3" t="s">
        <v>60151</v>
      </c>
    </row>
    <row r="9076" spans="1:12" x14ac:dyDescent="0.2">
      <c r="A9076" s="1">
        <v>9075</v>
      </c>
      <c r="B9076" s="2" t="s">
        <v>60152</v>
      </c>
      <c r="C9076" s="2" t="s">
        <v>953</v>
      </c>
      <c r="D9076" s="2" t="s">
        <v>1671</v>
      </c>
      <c r="E9076" s="2" t="s">
        <v>60153</v>
      </c>
      <c r="F9076" s="2" t="s">
        <v>60154</v>
      </c>
      <c r="G9076" s="2" t="s">
        <v>1730</v>
      </c>
      <c r="H9076" s="2" t="s">
        <v>60155</v>
      </c>
      <c r="I9076" s="2" t="s">
        <v>60156</v>
      </c>
      <c r="J9076" s="3" t="s">
        <v>60157</v>
      </c>
      <c r="K9076" s="4">
        <v>43921</v>
      </c>
      <c r="L9076" s="3" t="s">
        <v>60158</v>
      </c>
    </row>
    <row r="9077" spans="1:12" x14ac:dyDescent="0.2">
      <c r="A9077" s="1">
        <v>9076</v>
      </c>
      <c r="B9077" s="2" t="s">
        <v>60159</v>
      </c>
      <c r="C9077" s="2" t="s">
        <v>7474</v>
      </c>
      <c r="D9077" s="2" t="s">
        <v>21151</v>
      </c>
      <c r="E9077" s="2" t="s">
        <v>60160</v>
      </c>
      <c r="F9077" s="2" t="s">
        <v>60161</v>
      </c>
      <c r="G9077" s="2" t="s">
        <v>1437</v>
      </c>
      <c r="H9077" s="2" t="s">
        <v>60162</v>
      </c>
      <c r="I9077" s="2" t="s">
        <v>60163</v>
      </c>
      <c r="J9077" s="3" t="s">
        <v>60164</v>
      </c>
      <c r="K9077" s="4">
        <v>44300</v>
      </c>
      <c r="L9077" s="3" t="s">
        <v>60165</v>
      </c>
    </row>
    <row r="9078" spans="1:12" x14ac:dyDescent="0.2">
      <c r="A9078" s="1">
        <v>9077</v>
      </c>
      <c r="B9078" s="2" t="s">
        <v>60166</v>
      </c>
      <c r="C9078" s="2" t="s">
        <v>6615</v>
      </c>
      <c r="D9078" s="2" t="s">
        <v>632</v>
      </c>
      <c r="E9078" s="2" t="s">
        <v>60167</v>
      </c>
      <c r="F9078" s="2" t="s">
        <v>60168</v>
      </c>
      <c r="G9078" s="2" t="s">
        <v>217</v>
      </c>
      <c r="H9078" s="2" t="s">
        <v>60169</v>
      </c>
      <c r="I9078" s="2" t="s">
        <v>60170</v>
      </c>
      <c r="J9078" s="3" t="s">
        <v>60171</v>
      </c>
      <c r="K9078" s="4">
        <v>44177</v>
      </c>
      <c r="L9078" s="3" t="s">
        <v>60172</v>
      </c>
    </row>
    <row r="9079" spans="1:12" x14ac:dyDescent="0.2">
      <c r="A9079" s="1">
        <v>9078</v>
      </c>
      <c r="B9079" s="2" t="s">
        <v>60173</v>
      </c>
      <c r="C9079" s="2" t="s">
        <v>2162</v>
      </c>
      <c r="D9079" s="2" t="s">
        <v>3902</v>
      </c>
      <c r="E9079" s="2" t="s">
        <v>60174</v>
      </c>
      <c r="F9079" s="2" t="s">
        <v>18341</v>
      </c>
      <c r="G9079" s="2" t="s">
        <v>2080</v>
      </c>
      <c r="H9079" s="2" t="s">
        <v>60175</v>
      </c>
      <c r="I9079" s="2" t="s">
        <v>60176</v>
      </c>
      <c r="J9079" s="3" t="s">
        <v>60177</v>
      </c>
      <c r="K9079" s="4">
        <v>44332</v>
      </c>
      <c r="L9079" s="3" t="s">
        <v>28120</v>
      </c>
    </row>
    <row r="9080" spans="1:12" x14ac:dyDescent="0.2">
      <c r="A9080" s="1">
        <v>9079</v>
      </c>
      <c r="B9080" s="2" t="s">
        <v>60178</v>
      </c>
      <c r="C9080" s="2" t="s">
        <v>16544</v>
      </c>
      <c r="D9080" s="2" t="s">
        <v>21295</v>
      </c>
      <c r="E9080" s="2" t="s">
        <v>60179</v>
      </c>
      <c r="F9080" s="2" t="s">
        <v>60180</v>
      </c>
      <c r="G9080" s="2" t="s">
        <v>854</v>
      </c>
      <c r="H9080" s="2" t="s">
        <v>60181</v>
      </c>
      <c r="I9080" s="2" t="s">
        <v>60182</v>
      </c>
      <c r="J9080" s="3" t="s">
        <v>60183</v>
      </c>
      <c r="K9080" s="4">
        <v>44164</v>
      </c>
      <c r="L9080" s="3" t="s">
        <v>21156</v>
      </c>
    </row>
    <row r="9081" spans="1:12" x14ac:dyDescent="0.2">
      <c r="A9081" s="1">
        <v>9080</v>
      </c>
      <c r="B9081" s="2" t="s">
        <v>60184</v>
      </c>
      <c r="C9081" s="2" t="s">
        <v>11330</v>
      </c>
      <c r="D9081" s="2" t="s">
        <v>11762</v>
      </c>
      <c r="E9081" s="2" t="s">
        <v>60185</v>
      </c>
      <c r="F9081" s="2" t="s">
        <v>60186</v>
      </c>
      <c r="G9081" s="2" t="s">
        <v>1429</v>
      </c>
      <c r="H9081" s="2" t="s">
        <v>60187</v>
      </c>
      <c r="I9081" s="2" t="s">
        <v>60188</v>
      </c>
      <c r="J9081" s="3" t="s">
        <v>60189</v>
      </c>
      <c r="K9081" s="4">
        <v>43982</v>
      </c>
      <c r="L9081" s="3" t="s">
        <v>60190</v>
      </c>
    </row>
    <row r="9082" spans="1:12" x14ac:dyDescent="0.2">
      <c r="A9082" s="1">
        <v>9081</v>
      </c>
      <c r="B9082" s="2" t="s">
        <v>60191</v>
      </c>
      <c r="C9082" s="2" t="s">
        <v>2213</v>
      </c>
      <c r="D9082" s="2" t="s">
        <v>167</v>
      </c>
      <c r="E9082" s="2" t="s">
        <v>60192</v>
      </c>
      <c r="F9082" s="2" t="s">
        <v>60193</v>
      </c>
      <c r="G9082" s="2" t="s">
        <v>457</v>
      </c>
      <c r="H9082" s="2" t="s">
        <v>60194</v>
      </c>
      <c r="I9082" s="2" t="s">
        <v>60195</v>
      </c>
      <c r="J9082" s="3" t="s">
        <v>60196</v>
      </c>
      <c r="K9082" s="4">
        <v>44141</v>
      </c>
      <c r="L9082" s="3" t="s">
        <v>60197</v>
      </c>
    </row>
    <row r="9083" spans="1:12" x14ac:dyDescent="0.2">
      <c r="A9083" s="1">
        <v>9082</v>
      </c>
      <c r="B9083" s="2" t="s">
        <v>60198</v>
      </c>
      <c r="C9083" s="2" t="s">
        <v>2692</v>
      </c>
      <c r="D9083" s="2" t="s">
        <v>1946</v>
      </c>
      <c r="E9083" s="2" t="s">
        <v>40305</v>
      </c>
      <c r="F9083" s="2" t="s">
        <v>60199</v>
      </c>
      <c r="G9083" s="2" t="s">
        <v>1925</v>
      </c>
      <c r="H9083" s="2" t="s">
        <v>60200</v>
      </c>
      <c r="I9083" s="2" t="s">
        <v>60201</v>
      </c>
      <c r="J9083" s="3" t="s">
        <v>60202</v>
      </c>
      <c r="K9083" s="4">
        <v>44249</v>
      </c>
      <c r="L9083" s="3" t="s">
        <v>60203</v>
      </c>
    </row>
    <row r="9084" spans="1:12" x14ac:dyDescent="0.2">
      <c r="A9084" s="1">
        <v>9083</v>
      </c>
      <c r="B9084" s="2" t="s">
        <v>60204</v>
      </c>
      <c r="C9084" s="2" t="s">
        <v>3221</v>
      </c>
      <c r="D9084" s="2" t="s">
        <v>15717</v>
      </c>
      <c r="E9084" s="2" t="s">
        <v>60205</v>
      </c>
      <c r="F9084" s="2" t="s">
        <v>30253</v>
      </c>
      <c r="G9084" s="2" t="s">
        <v>153</v>
      </c>
      <c r="H9084" s="2" t="s">
        <v>60206</v>
      </c>
      <c r="I9084" s="2" t="s">
        <v>60207</v>
      </c>
      <c r="J9084" s="3" t="s">
        <v>60208</v>
      </c>
      <c r="K9084" s="4">
        <v>44380</v>
      </c>
      <c r="L9084" s="3" t="s">
        <v>60209</v>
      </c>
    </row>
    <row r="9085" spans="1:12" x14ac:dyDescent="0.2">
      <c r="A9085" s="1">
        <v>9084</v>
      </c>
      <c r="B9085" s="2" t="s">
        <v>60210</v>
      </c>
      <c r="C9085" s="2" t="s">
        <v>850</v>
      </c>
      <c r="D9085" s="2" t="s">
        <v>11323</v>
      </c>
      <c r="E9085" s="2" t="s">
        <v>60211</v>
      </c>
      <c r="F9085" s="2" t="s">
        <v>60212</v>
      </c>
      <c r="G9085" s="2" t="s">
        <v>467</v>
      </c>
      <c r="H9085" s="2">
        <f>1-461-84-6696</f>
        <v>-7240</v>
      </c>
      <c r="I9085" s="2" t="s">
        <v>60213</v>
      </c>
      <c r="J9085" s="3" t="s">
        <v>60214</v>
      </c>
      <c r="K9085" s="4">
        <v>44551</v>
      </c>
      <c r="L9085" s="3" t="s">
        <v>60215</v>
      </c>
    </row>
    <row r="9086" spans="1:12" x14ac:dyDescent="0.2">
      <c r="A9086" s="1">
        <v>9085</v>
      </c>
      <c r="B9086" s="2" t="s">
        <v>60216</v>
      </c>
      <c r="C9086" s="2" t="s">
        <v>2365</v>
      </c>
      <c r="D9086" s="2" t="s">
        <v>26680</v>
      </c>
      <c r="E9086" s="2" t="s">
        <v>60217</v>
      </c>
      <c r="F9086" s="2" t="s">
        <v>60218</v>
      </c>
      <c r="G9086" s="2" t="s">
        <v>2728</v>
      </c>
      <c r="H9086" s="2" t="s">
        <v>60219</v>
      </c>
      <c r="I9086" s="2" t="s">
        <v>60220</v>
      </c>
      <c r="J9086" s="3" t="s">
        <v>60221</v>
      </c>
      <c r="K9086" s="4">
        <v>44430</v>
      </c>
      <c r="L9086" s="3" t="s">
        <v>60222</v>
      </c>
    </row>
    <row r="9087" spans="1:12" x14ac:dyDescent="0.2">
      <c r="A9087" s="1">
        <v>9086</v>
      </c>
      <c r="B9087" s="2" t="s">
        <v>60223</v>
      </c>
      <c r="C9087" s="2" t="s">
        <v>196</v>
      </c>
      <c r="D9087" s="2" t="s">
        <v>14570</v>
      </c>
      <c r="E9087" s="2" t="s">
        <v>60224</v>
      </c>
      <c r="F9087" s="2" t="s">
        <v>22419</v>
      </c>
      <c r="G9087" s="2" t="s">
        <v>6200</v>
      </c>
      <c r="H9087" s="2">
        <v>7359307397</v>
      </c>
      <c r="I9087" s="2" t="s">
        <v>60225</v>
      </c>
      <c r="J9087" s="3" t="s">
        <v>60226</v>
      </c>
      <c r="K9087" s="4">
        <v>44164</v>
      </c>
      <c r="L9087" s="3" t="s">
        <v>60227</v>
      </c>
    </row>
    <row r="9088" spans="1:12" x14ac:dyDescent="0.2">
      <c r="A9088" s="1">
        <v>9087</v>
      </c>
      <c r="B9088" s="2" t="s">
        <v>60228</v>
      </c>
      <c r="C9088" s="2" t="s">
        <v>2743</v>
      </c>
      <c r="D9088" s="2" t="s">
        <v>3098</v>
      </c>
      <c r="E9088" s="2" t="s">
        <v>28240</v>
      </c>
      <c r="F9088" s="2" t="s">
        <v>60229</v>
      </c>
      <c r="G9088" s="2" t="s">
        <v>2963</v>
      </c>
      <c r="H9088" s="2">
        <v>3065885883</v>
      </c>
      <c r="I9088" s="2" t="s">
        <v>60230</v>
      </c>
      <c r="J9088" s="3" t="s">
        <v>60231</v>
      </c>
      <c r="K9088" s="4">
        <v>44037</v>
      </c>
      <c r="L9088" s="3" t="s">
        <v>60232</v>
      </c>
    </row>
    <row r="9089" spans="1:12" x14ac:dyDescent="0.2">
      <c r="A9089" s="1">
        <v>9088</v>
      </c>
      <c r="B9089" s="2" t="s">
        <v>60233</v>
      </c>
      <c r="C9089" s="2" t="s">
        <v>4638</v>
      </c>
      <c r="D9089" s="2" t="s">
        <v>347</v>
      </c>
      <c r="E9089" s="2" t="s">
        <v>60234</v>
      </c>
      <c r="F9089" s="2" t="s">
        <v>60235</v>
      </c>
      <c r="G9089" s="2" t="s">
        <v>1925</v>
      </c>
      <c r="H9089" s="2" t="s">
        <v>60236</v>
      </c>
      <c r="I9089" s="2" t="s">
        <v>60237</v>
      </c>
      <c r="J9089" s="3" t="s">
        <v>60238</v>
      </c>
      <c r="K9089" s="4">
        <v>44240</v>
      </c>
      <c r="L9089" s="3" t="s">
        <v>60239</v>
      </c>
    </row>
    <row r="9090" spans="1:12" x14ac:dyDescent="0.2">
      <c r="A9090" s="1">
        <v>9089</v>
      </c>
      <c r="B9090" s="2" t="s">
        <v>60240</v>
      </c>
      <c r="C9090" s="2" t="s">
        <v>12825</v>
      </c>
      <c r="D9090" s="2" t="s">
        <v>4695</v>
      </c>
      <c r="E9090" s="2" t="s">
        <v>53618</v>
      </c>
      <c r="F9090" s="2" t="s">
        <v>28830</v>
      </c>
      <c r="G9090" s="2" t="s">
        <v>9747</v>
      </c>
      <c r="H9090" s="2" t="s">
        <v>60241</v>
      </c>
      <c r="I9090" s="2" t="s">
        <v>60242</v>
      </c>
      <c r="J9090" s="3" t="s">
        <v>60243</v>
      </c>
      <c r="K9090" s="4">
        <v>44473</v>
      </c>
      <c r="L9090" s="3" t="s">
        <v>60244</v>
      </c>
    </row>
    <row r="9091" spans="1:12" x14ac:dyDescent="0.2">
      <c r="A9091" s="1">
        <v>9090</v>
      </c>
      <c r="B9091" s="2" t="s">
        <v>60245</v>
      </c>
      <c r="C9091" s="2" t="s">
        <v>5668</v>
      </c>
      <c r="D9091" s="2" t="s">
        <v>47339</v>
      </c>
      <c r="E9091" s="2" t="s">
        <v>11527</v>
      </c>
      <c r="F9091" s="2" t="s">
        <v>50135</v>
      </c>
      <c r="G9091" s="2" t="s">
        <v>2963</v>
      </c>
      <c r="H9091" s="2">
        <v>7645759366</v>
      </c>
      <c r="I9091" s="2" t="s">
        <v>60246</v>
      </c>
      <c r="J9091" s="3" t="s">
        <v>60247</v>
      </c>
      <c r="K9091" s="4">
        <v>44694</v>
      </c>
      <c r="L9091" s="3" t="s">
        <v>60248</v>
      </c>
    </row>
    <row r="9092" spans="1:12" x14ac:dyDescent="0.2">
      <c r="A9092" s="1">
        <v>9091</v>
      </c>
      <c r="B9092" s="2" t="s">
        <v>60249</v>
      </c>
      <c r="C9092" s="2" t="s">
        <v>9433</v>
      </c>
      <c r="D9092" s="2" t="s">
        <v>2960</v>
      </c>
      <c r="E9092" s="2" t="s">
        <v>60250</v>
      </c>
      <c r="F9092" s="2" t="s">
        <v>60251</v>
      </c>
      <c r="G9092" s="2" t="s">
        <v>816</v>
      </c>
      <c r="H9092" s="2" t="s">
        <v>60252</v>
      </c>
      <c r="I9092" s="2" t="s">
        <v>60253</v>
      </c>
      <c r="J9092" s="3" t="s">
        <v>60254</v>
      </c>
      <c r="K9092" s="4">
        <v>43978</v>
      </c>
      <c r="L9092" s="3" t="s">
        <v>60255</v>
      </c>
    </row>
    <row r="9093" spans="1:12" x14ac:dyDescent="0.2">
      <c r="A9093" s="1">
        <v>9092</v>
      </c>
      <c r="B9093" s="2" t="s">
        <v>60256</v>
      </c>
      <c r="C9093" s="2" t="s">
        <v>13944</v>
      </c>
      <c r="D9093" s="2" t="s">
        <v>2677</v>
      </c>
      <c r="E9093" s="2" t="s">
        <v>60257</v>
      </c>
      <c r="F9093" s="2" t="s">
        <v>60258</v>
      </c>
      <c r="G9093" s="2" t="s">
        <v>1104</v>
      </c>
      <c r="H9093" s="2" t="s">
        <v>60259</v>
      </c>
      <c r="I9093" s="2" t="s">
        <v>60260</v>
      </c>
      <c r="J9093" s="3" t="s">
        <v>60261</v>
      </c>
      <c r="K9093" s="4">
        <v>43840</v>
      </c>
      <c r="L9093" s="3" t="s">
        <v>60262</v>
      </c>
    </row>
    <row r="9094" spans="1:12" x14ac:dyDescent="0.2">
      <c r="A9094" s="1">
        <v>9093</v>
      </c>
      <c r="B9094" s="2" t="s">
        <v>60263</v>
      </c>
      <c r="C9094" s="2" t="s">
        <v>3513</v>
      </c>
      <c r="D9094" s="2" t="s">
        <v>26783</v>
      </c>
      <c r="E9094" s="2" t="s">
        <v>60264</v>
      </c>
      <c r="F9094" s="2" t="s">
        <v>60265</v>
      </c>
      <c r="G9094" s="2" t="s">
        <v>162</v>
      </c>
      <c r="H9094" s="2" t="s">
        <v>60266</v>
      </c>
      <c r="I9094" s="2" t="s">
        <v>60267</v>
      </c>
      <c r="J9094" s="3" t="s">
        <v>60268</v>
      </c>
      <c r="K9094" s="4">
        <v>44421</v>
      </c>
      <c r="L9094" s="3" t="s">
        <v>60269</v>
      </c>
    </row>
    <row r="9095" spans="1:12" x14ac:dyDescent="0.2">
      <c r="A9095" s="1">
        <v>9094</v>
      </c>
      <c r="B9095" s="2" t="s">
        <v>60270</v>
      </c>
      <c r="C9095" s="2" t="s">
        <v>3735</v>
      </c>
      <c r="D9095" s="2" t="s">
        <v>9034</v>
      </c>
      <c r="E9095" s="2" t="s">
        <v>60271</v>
      </c>
      <c r="F9095" s="2" t="s">
        <v>16472</v>
      </c>
      <c r="G9095" s="2" t="s">
        <v>5917</v>
      </c>
      <c r="H9095" s="2" t="s">
        <v>60272</v>
      </c>
      <c r="I9095" s="2" t="s">
        <v>60273</v>
      </c>
      <c r="J9095" s="3" t="s">
        <v>60274</v>
      </c>
      <c r="K9095" s="4">
        <v>44162</v>
      </c>
      <c r="L9095" s="3" t="s">
        <v>60275</v>
      </c>
    </row>
    <row r="9096" spans="1:12" x14ac:dyDescent="0.2">
      <c r="A9096" s="1">
        <v>9095</v>
      </c>
      <c r="B9096" s="2" t="s">
        <v>60276</v>
      </c>
      <c r="C9096" s="2" t="s">
        <v>85</v>
      </c>
      <c r="D9096" s="2" t="s">
        <v>1192</v>
      </c>
      <c r="E9096" s="2" t="s">
        <v>17146</v>
      </c>
      <c r="F9096" s="2" t="s">
        <v>60277</v>
      </c>
      <c r="G9096" s="2" t="s">
        <v>1437</v>
      </c>
      <c r="H9096" s="2" t="s">
        <v>60278</v>
      </c>
      <c r="I9096" s="2" t="s">
        <v>60279</v>
      </c>
      <c r="J9096" s="3" t="s">
        <v>60280</v>
      </c>
      <c r="K9096" s="4">
        <v>44429</v>
      </c>
      <c r="L9096" s="3" t="s">
        <v>60281</v>
      </c>
    </row>
    <row r="9097" spans="1:12" x14ac:dyDescent="0.2">
      <c r="A9097" s="1">
        <v>9096</v>
      </c>
      <c r="B9097" s="2" t="s">
        <v>60282</v>
      </c>
      <c r="C9097" s="2" t="s">
        <v>307</v>
      </c>
      <c r="D9097" s="2" t="s">
        <v>6262</v>
      </c>
      <c r="E9097" s="2" t="s">
        <v>60283</v>
      </c>
      <c r="F9097" s="2" t="s">
        <v>12887</v>
      </c>
      <c r="G9097" s="2" t="s">
        <v>2859</v>
      </c>
      <c r="H9097" s="2">
        <v>9231867516</v>
      </c>
      <c r="I9097" s="2" t="s">
        <v>60284</v>
      </c>
      <c r="J9097" s="3" t="s">
        <v>60285</v>
      </c>
      <c r="K9097" s="4">
        <v>44279</v>
      </c>
      <c r="L9097" s="3" t="s">
        <v>60286</v>
      </c>
    </row>
    <row r="9098" spans="1:12" x14ac:dyDescent="0.2">
      <c r="A9098" s="1">
        <v>9097</v>
      </c>
      <c r="B9098" s="2" t="s">
        <v>60287</v>
      </c>
      <c r="C9098" s="2" t="s">
        <v>2047</v>
      </c>
      <c r="D9098" s="2" t="s">
        <v>6016</v>
      </c>
      <c r="E9098" s="2" t="s">
        <v>60288</v>
      </c>
      <c r="F9098" s="2" t="s">
        <v>60289</v>
      </c>
      <c r="G9098" s="2" t="s">
        <v>1506</v>
      </c>
      <c r="H9098" s="2">
        <v>3244133293</v>
      </c>
      <c r="I9098" s="2" t="s">
        <v>60290</v>
      </c>
      <c r="J9098" s="3" t="s">
        <v>60291</v>
      </c>
      <c r="K9098" s="4">
        <v>44468</v>
      </c>
      <c r="L9098" s="3" t="s">
        <v>60292</v>
      </c>
    </row>
    <row r="9099" spans="1:12" x14ac:dyDescent="0.2">
      <c r="A9099" s="1">
        <v>9098</v>
      </c>
      <c r="B9099" s="2" t="s">
        <v>60293</v>
      </c>
      <c r="C9099" s="2" t="s">
        <v>3877</v>
      </c>
      <c r="D9099" s="2" t="s">
        <v>12190</v>
      </c>
      <c r="E9099" s="2" t="s">
        <v>60294</v>
      </c>
      <c r="F9099" s="2" t="s">
        <v>60295</v>
      </c>
      <c r="G9099" s="2" t="s">
        <v>2680</v>
      </c>
      <c r="H9099" s="2" t="s">
        <v>60296</v>
      </c>
      <c r="I9099" s="2" t="s">
        <v>60297</v>
      </c>
      <c r="J9099" s="3" t="s">
        <v>60298</v>
      </c>
      <c r="K9099" s="4">
        <v>43901</v>
      </c>
      <c r="L9099" s="3" t="s">
        <v>60299</v>
      </c>
    </row>
    <row r="9100" spans="1:12" x14ac:dyDescent="0.2">
      <c r="A9100" s="1">
        <v>9099</v>
      </c>
      <c r="B9100" s="2" t="s">
        <v>60300</v>
      </c>
      <c r="C9100" s="2" t="s">
        <v>1987</v>
      </c>
      <c r="D9100" s="2" t="s">
        <v>5639</v>
      </c>
      <c r="E9100" s="2" t="s">
        <v>60301</v>
      </c>
      <c r="F9100" s="2" t="s">
        <v>60302</v>
      </c>
      <c r="G9100" s="2" t="s">
        <v>2015</v>
      </c>
      <c r="H9100" s="2" t="s">
        <v>60303</v>
      </c>
      <c r="I9100" s="2" t="s">
        <v>60304</v>
      </c>
      <c r="J9100" s="3" t="s">
        <v>60305</v>
      </c>
      <c r="K9100" s="4">
        <v>44083</v>
      </c>
      <c r="L9100" s="3" t="s">
        <v>60306</v>
      </c>
    </row>
    <row r="9101" spans="1:12" x14ac:dyDescent="0.2">
      <c r="A9101" s="1">
        <v>9100</v>
      </c>
      <c r="B9101" s="2" t="s">
        <v>60307</v>
      </c>
      <c r="C9101" s="2" t="s">
        <v>3789</v>
      </c>
      <c r="D9101" s="2" t="s">
        <v>1075</v>
      </c>
      <c r="E9101" s="2" t="s">
        <v>60308</v>
      </c>
      <c r="F9101" s="2" t="s">
        <v>60309</v>
      </c>
      <c r="G9101" s="2" t="s">
        <v>17591</v>
      </c>
      <c r="H9101" s="2" t="s">
        <v>60310</v>
      </c>
      <c r="I9101" s="2" t="s">
        <v>60311</v>
      </c>
      <c r="J9101" s="3" t="s">
        <v>60312</v>
      </c>
      <c r="K9101" s="4">
        <v>44510</v>
      </c>
      <c r="L9101" s="3" t="s">
        <v>60313</v>
      </c>
    </row>
    <row r="9102" spans="1:12" x14ac:dyDescent="0.2">
      <c r="A9102" s="1">
        <v>9101</v>
      </c>
      <c r="B9102" s="2" t="s">
        <v>60314</v>
      </c>
      <c r="C9102" s="2" t="s">
        <v>1988</v>
      </c>
      <c r="D9102" s="2" t="s">
        <v>4823</v>
      </c>
      <c r="E9102" s="2" t="s">
        <v>60315</v>
      </c>
      <c r="F9102" s="2" t="s">
        <v>47954</v>
      </c>
      <c r="G9102" s="2" t="s">
        <v>652</v>
      </c>
      <c r="H9102" s="2" t="s">
        <v>60316</v>
      </c>
      <c r="I9102" s="2" t="s">
        <v>60317</v>
      </c>
      <c r="J9102" s="3" t="s">
        <v>60318</v>
      </c>
      <c r="K9102" s="4">
        <v>43959</v>
      </c>
      <c r="L9102" s="3" t="s">
        <v>60319</v>
      </c>
    </row>
    <row r="9103" spans="1:12" x14ac:dyDescent="0.2">
      <c r="A9103" s="1">
        <v>9102</v>
      </c>
      <c r="B9103" s="2" t="s">
        <v>60320</v>
      </c>
      <c r="C9103" s="2" t="s">
        <v>1084</v>
      </c>
      <c r="D9103" s="2" t="s">
        <v>4630</v>
      </c>
      <c r="E9103" s="2" t="s">
        <v>60321</v>
      </c>
      <c r="F9103" s="2" t="s">
        <v>60322</v>
      </c>
      <c r="G9103" s="2" t="s">
        <v>476</v>
      </c>
      <c r="H9103" s="2" t="s">
        <v>60323</v>
      </c>
      <c r="I9103" s="2" t="s">
        <v>60324</v>
      </c>
      <c r="J9103" s="3" t="s">
        <v>60325</v>
      </c>
      <c r="K9103" s="4">
        <v>44135</v>
      </c>
      <c r="L9103" s="3" t="s">
        <v>60326</v>
      </c>
    </row>
    <row r="9104" spans="1:12" x14ac:dyDescent="0.2">
      <c r="A9104" s="1">
        <v>9103</v>
      </c>
      <c r="B9104" s="2" t="s">
        <v>60327</v>
      </c>
      <c r="C9104" s="2" t="s">
        <v>8521</v>
      </c>
      <c r="D9104" s="2" t="s">
        <v>7952</v>
      </c>
      <c r="E9104" s="2" t="s">
        <v>60328</v>
      </c>
      <c r="F9104" s="2" t="s">
        <v>60329</v>
      </c>
      <c r="G9104" s="2" t="s">
        <v>1702</v>
      </c>
      <c r="H9104" s="2" t="s">
        <v>60330</v>
      </c>
      <c r="I9104" s="2" t="s">
        <v>60331</v>
      </c>
      <c r="J9104" s="3" t="s">
        <v>60332</v>
      </c>
      <c r="K9104" s="4">
        <v>44211</v>
      </c>
      <c r="L9104" s="3" t="s">
        <v>60333</v>
      </c>
    </row>
    <row r="9105" spans="1:12" x14ac:dyDescent="0.2">
      <c r="A9105" s="1">
        <v>9104</v>
      </c>
      <c r="B9105" s="2" t="s">
        <v>60334</v>
      </c>
      <c r="C9105" s="2" t="s">
        <v>1571</v>
      </c>
      <c r="D9105" s="2" t="s">
        <v>5192</v>
      </c>
      <c r="E9105" s="2" t="s">
        <v>11210</v>
      </c>
      <c r="F9105" s="2" t="s">
        <v>5162</v>
      </c>
      <c r="G9105" s="2" t="s">
        <v>770</v>
      </c>
      <c r="H9105" s="2" t="s">
        <v>60335</v>
      </c>
      <c r="I9105" s="2" t="s">
        <v>60336</v>
      </c>
      <c r="J9105" s="3" t="s">
        <v>60337</v>
      </c>
      <c r="K9105" s="4">
        <v>43989</v>
      </c>
      <c r="L9105" s="3" t="s">
        <v>60338</v>
      </c>
    </row>
    <row r="9106" spans="1:12" x14ac:dyDescent="0.2">
      <c r="A9106" s="1">
        <v>9105</v>
      </c>
      <c r="B9106" s="2" t="s">
        <v>60339</v>
      </c>
      <c r="C9106" s="2" t="s">
        <v>3434</v>
      </c>
      <c r="D9106" s="2" t="s">
        <v>11721</v>
      </c>
      <c r="E9106" s="2" t="s">
        <v>45957</v>
      </c>
      <c r="F9106" s="2" t="s">
        <v>60340</v>
      </c>
      <c r="G9106" s="2" t="s">
        <v>2061</v>
      </c>
      <c r="H9106" s="2">
        <v>4059279575</v>
      </c>
      <c r="I9106" s="2">
        <v>2427188099</v>
      </c>
      <c r="J9106" s="3" t="s">
        <v>60341</v>
      </c>
      <c r="K9106" s="4">
        <v>43849</v>
      </c>
      <c r="L9106" s="3" t="s">
        <v>60342</v>
      </c>
    </row>
    <row r="9107" spans="1:12" x14ac:dyDescent="0.2">
      <c r="A9107" s="1">
        <v>9106</v>
      </c>
      <c r="B9107" s="2" t="s">
        <v>60343</v>
      </c>
      <c r="C9107" s="2" t="s">
        <v>692</v>
      </c>
      <c r="D9107" s="2" t="s">
        <v>4687</v>
      </c>
      <c r="E9107" s="2" t="s">
        <v>60344</v>
      </c>
      <c r="F9107" s="2" t="s">
        <v>60345</v>
      </c>
      <c r="G9107" s="2" t="s">
        <v>816</v>
      </c>
      <c r="H9107" s="2" t="s">
        <v>60346</v>
      </c>
      <c r="I9107" s="2" t="s">
        <v>60347</v>
      </c>
      <c r="J9107" s="3" t="s">
        <v>60348</v>
      </c>
      <c r="K9107" s="4">
        <v>44006</v>
      </c>
      <c r="L9107" s="3" t="s">
        <v>67</v>
      </c>
    </row>
    <row r="9108" spans="1:12" x14ac:dyDescent="0.2">
      <c r="A9108" s="1">
        <v>9107</v>
      </c>
      <c r="B9108" s="2" t="s">
        <v>60349</v>
      </c>
      <c r="C9108" s="2" t="s">
        <v>16544</v>
      </c>
      <c r="D9108" s="2" t="s">
        <v>8080</v>
      </c>
      <c r="E9108" s="2" t="s">
        <v>57276</v>
      </c>
      <c r="F9108" s="2" t="s">
        <v>60350</v>
      </c>
      <c r="G9108" s="2" t="s">
        <v>3623</v>
      </c>
      <c r="H9108" s="2" t="s">
        <v>60351</v>
      </c>
      <c r="I9108" s="2" t="s">
        <v>60352</v>
      </c>
      <c r="J9108" s="3" t="s">
        <v>60353</v>
      </c>
      <c r="K9108" s="4">
        <v>44477</v>
      </c>
      <c r="L9108" s="3" t="s">
        <v>60354</v>
      </c>
    </row>
    <row r="9109" spans="1:12" x14ac:dyDescent="0.2">
      <c r="A9109" s="1">
        <v>9108</v>
      </c>
      <c r="B9109" s="2" t="s">
        <v>60355</v>
      </c>
      <c r="C9109" s="2" t="s">
        <v>5251</v>
      </c>
      <c r="D9109" s="2" t="s">
        <v>5153</v>
      </c>
      <c r="E9109" s="2" t="s">
        <v>60356</v>
      </c>
      <c r="F9109" s="2" t="s">
        <v>60357</v>
      </c>
      <c r="G9109" s="2" t="s">
        <v>1973</v>
      </c>
      <c r="H9109" s="2" t="s">
        <v>60358</v>
      </c>
      <c r="I9109" s="2" t="s">
        <v>60359</v>
      </c>
      <c r="J9109" s="3" t="s">
        <v>60360</v>
      </c>
      <c r="K9109" s="4">
        <v>44324</v>
      </c>
      <c r="L9109" s="3" t="s">
        <v>60361</v>
      </c>
    </row>
    <row r="9110" spans="1:12" x14ac:dyDescent="0.2">
      <c r="A9110" s="1">
        <v>9109</v>
      </c>
      <c r="B9110" s="2" t="s">
        <v>60362</v>
      </c>
      <c r="C9110" s="2" t="s">
        <v>10939</v>
      </c>
      <c r="D9110" s="2" t="s">
        <v>12927</v>
      </c>
      <c r="E9110" s="2" t="s">
        <v>60363</v>
      </c>
      <c r="F9110" s="2" t="s">
        <v>60364</v>
      </c>
      <c r="G9110" s="2" t="s">
        <v>330</v>
      </c>
      <c r="H9110" s="2" t="s">
        <v>60365</v>
      </c>
      <c r="I9110" s="2" t="s">
        <v>60366</v>
      </c>
      <c r="J9110" s="3" t="s">
        <v>60367</v>
      </c>
      <c r="K9110" s="4">
        <v>43932</v>
      </c>
      <c r="L9110" s="3" t="s">
        <v>60368</v>
      </c>
    </row>
    <row r="9111" spans="1:12" x14ac:dyDescent="0.2">
      <c r="A9111" s="1">
        <v>9110</v>
      </c>
      <c r="B9111" s="2" t="s">
        <v>60369</v>
      </c>
      <c r="C9111" s="2" t="s">
        <v>149</v>
      </c>
      <c r="D9111" s="2" t="s">
        <v>10615</v>
      </c>
      <c r="E9111" s="2" t="s">
        <v>60370</v>
      </c>
      <c r="F9111" s="2" t="s">
        <v>60371</v>
      </c>
      <c r="G9111" s="2" t="s">
        <v>696</v>
      </c>
      <c r="H9111" s="2" t="s">
        <v>60372</v>
      </c>
      <c r="I9111" s="2" t="s">
        <v>60373</v>
      </c>
      <c r="J9111" s="3" t="s">
        <v>60374</v>
      </c>
      <c r="K9111" s="4">
        <v>43960</v>
      </c>
      <c r="L9111" s="3" t="s">
        <v>60375</v>
      </c>
    </row>
    <row r="9112" spans="1:12" x14ac:dyDescent="0.2">
      <c r="A9112" s="1">
        <v>9111</v>
      </c>
      <c r="B9112" s="2" t="s">
        <v>60376</v>
      </c>
      <c r="C9112" s="2" t="s">
        <v>3434</v>
      </c>
      <c r="D9112" s="2" t="s">
        <v>2969</v>
      </c>
      <c r="E9112" s="2" t="s">
        <v>60377</v>
      </c>
      <c r="F9112" s="2" t="s">
        <v>60378</v>
      </c>
      <c r="G9112" s="2" t="s">
        <v>3568</v>
      </c>
      <c r="H9112" s="2">
        <v>6194057528</v>
      </c>
      <c r="I9112" s="2" t="s">
        <v>60379</v>
      </c>
      <c r="J9112" s="3" t="s">
        <v>60380</v>
      </c>
      <c r="K9112" s="4">
        <v>44636</v>
      </c>
      <c r="L9112" s="3" t="s">
        <v>60381</v>
      </c>
    </row>
    <row r="9113" spans="1:12" x14ac:dyDescent="0.2">
      <c r="A9113" s="1">
        <v>9112</v>
      </c>
      <c r="B9113" s="2" t="s">
        <v>60382</v>
      </c>
      <c r="C9113" s="2" t="s">
        <v>443</v>
      </c>
      <c r="D9113" s="2" t="s">
        <v>33</v>
      </c>
      <c r="E9113" s="2" t="s">
        <v>60383</v>
      </c>
      <c r="F9113" s="2" t="s">
        <v>44410</v>
      </c>
      <c r="G9113" s="2" t="s">
        <v>920</v>
      </c>
      <c r="H9113" s="2" t="s">
        <v>60384</v>
      </c>
      <c r="I9113" s="2" t="s">
        <v>60385</v>
      </c>
      <c r="J9113" s="3" t="s">
        <v>60386</v>
      </c>
      <c r="K9113" s="4">
        <v>44426</v>
      </c>
      <c r="L9113" s="3" t="s">
        <v>10987</v>
      </c>
    </row>
    <row r="9114" spans="1:12" x14ac:dyDescent="0.2">
      <c r="A9114" s="1">
        <v>9113</v>
      </c>
      <c r="B9114" s="2" t="s">
        <v>60387</v>
      </c>
      <c r="C9114" s="2" t="s">
        <v>3139</v>
      </c>
      <c r="D9114" s="2" t="s">
        <v>9406</v>
      </c>
      <c r="E9114" s="2" t="s">
        <v>10721</v>
      </c>
      <c r="F9114" s="2" t="s">
        <v>60388</v>
      </c>
      <c r="G9114" s="2" t="s">
        <v>2317</v>
      </c>
      <c r="H9114" s="2" t="s">
        <v>60389</v>
      </c>
      <c r="I9114" s="2" t="s">
        <v>60390</v>
      </c>
      <c r="J9114" s="3" t="s">
        <v>60391</v>
      </c>
      <c r="K9114" s="4">
        <v>43858</v>
      </c>
      <c r="L9114" s="3" t="s">
        <v>29820</v>
      </c>
    </row>
    <row r="9115" spans="1:12" x14ac:dyDescent="0.2">
      <c r="A9115" s="1">
        <v>9114</v>
      </c>
      <c r="B9115" s="2" t="s">
        <v>60392</v>
      </c>
      <c r="C9115" s="2" t="s">
        <v>756</v>
      </c>
      <c r="D9115" s="2" t="s">
        <v>36695</v>
      </c>
      <c r="E9115" s="2" t="s">
        <v>60393</v>
      </c>
      <c r="F9115" s="2" t="s">
        <v>6285</v>
      </c>
      <c r="G9115" s="2" t="s">
        <v>1973</v>
      </c>
      <c r="H9115" s="2">
        <v>9475849787</v>
      </c>
      <c r="I9115" s="2" t="s">
        <v>60394</v>
      </c>
      <c r="J9115" s="3" t="s">
        <v>60395</v>
      </c>
      <c r="K9115" s="4">
        <v>44531</v>
      </c>
      <c r="L9115" s="3" t="s">
        <v>60396</v>
      </c>
    </row>
    <row r="9116" spans="1:12" x14ac:dyDescent="0.2">
      <c r="A9116" s="1">
        <v>9115</v>
      </c>
      <c r="B9116" s="2" t="s">
        <v>60397</v>
      </c>
      <c r="C9116" s="2" t="s">
        <v>11265</v>
      </c>
      <c r="D9116" s="2" t="s">
        <v>8261</v>
      </c>
      <c r="E9116" s="2" t="s">
        <v>60398</v>
      </c>
      <c r="F9116" s="2" t="s">
        <v>60399</v>
      </c>
      <c r="G9116" s="2" t="s">
        <v>2033</v>
      </c>
      <c r="H9116" s="2" t="s">
        <v>60400</v>
      </c>
      <c r="I9116" s="2" t="s">
        <v>60401</v>
      </c>
      <c r="J9116" s="3" t="s">
        <v>60402</v>
      </c>
      <c r="K9116" s="4">
        <v>44386</v>
      </c>
      <c r="L9116" s="3" t="s">
        <v>60403</v>
      </c>
    </row>
    <row r="9117" spans="1:12" x14ac:dyDescent="0.2">
      <c r="A9117" s="1">
        <v>9116</v>
      </c>
      <c r="B9117" s="2" t="s">
        <v>60404</v>
      </c>
      <c r="C9117" s="2" t="s">
        <v>4122</v>
      </c>
      <c r="D9117" s="2" t="s">
        <v>317</v>
      </c>
      <c r="E9117" s="2" t="s">
        <v>60405</v>
      </c>
      <c r="F9117" s="2" t="s">
        <v>60406</v>
      </c>
      <c r="G9117" s="2" t="s">
        <v>530</v>
      </c>
      <c r="H9117" s="2" t="s">
        <v>60407</v>
      </c>
      <c r="I9117" s="2" t="s">
        <v>60408</v>
      </c>
      <c r="J9117" s="3" t="s">
        <v>60409</v>
      </c>
      <c r="K9117" s="4">
        <v>44158</v>
      </c>
      <c r="L9117" s="3" t="s">
        <v>29373</v>
      </c>
    </row>
    <row r="9118" spans="1:12" x14ac:dyDescent="0.2">
      <c r="A9118" s="1">
        <v>9117</v>
      </c>
      <c r="B9118" s="2" t="s">
        <v>60410</v>
      </c>
      <c r="C9118" s="2" t="s">
        <v>5608</v>
      </c>
      <c r="D9118" s="2" t="s">
        <v>2841</v>
      </c>
      <c r="E9118" s="2" t="s">
        <v>60411</v>
      </c>
      <c r="F9118" s="2" t="s">
        <v>14149</v>
      </c>
      <c r="G9118" s="2" t="s">
        <v>2918</v>
      </c>
      <c r="H9118" s="2" t="s">
        <v>60412</v>
      </c>
      <c r="I9118" s="2" t="s">
        <v>60413</v>
      </c>
      <c r="J9118" s="3" t="s">
        <v>60414</v>
      </c>
      <c r="K9118" s="4">
        <v>44500</v>
      </c>
      <c r="L9118" s="3" t="s">
        <v>60415</v>
      </c>
    </row>
    <row r="9119" spans="1:12" x14ac:dyDescent="0.2">
      <c r="A9119" s="1">
        <v>9118</v>
      </c>
      <c r="B9119" s="2" t="s">
        <v>60416</v>
      </c>
      <c r="C9119" s="2" t="s">
        <v>6372</v>
      </c>
      <c r="D9119" s="2" t="s">
        <v>6247</v>
      </c>
      <c r="E9119" s="2" t="s">
        <v>6756</v>
      </c>
      <c r="F9119" s="2" t="s">
        <v>60417</v>
      </c>
      <c r="G9119" s="2" t="s">
        <v>7163</v>
      </c>
      <c r="H9119" s="2" t="s">
        <v>60418</v>
      </c>
      <c r="I9119" s="2" t="s">
        <v>60419</v>
      </c>
      <c r="J9119" s="3" t="s">
        <v>60420</v>
      </c>
      <c r="K9119" s="4">
        <v>44423</v>
      </c>
      <c r="L9119" s="3" t="s">
        <v>60421</v>
      </c>
    </row>
    <row r="9120" spans="1:12" x14ac:dyDescent="0.2">
      <c r="A9120" s="1">
        <v>9119</v>
      </c>
      <c r="B9120" s="2" t="s">
        <v>60422</v>
      </c>
      <c r="C9120" s="2" t="s">
        <v>12690</v>
      </c>
      <c r="D9120" s="2" t="s">
        <v>5609</v>
      </c>
      <c r="E9120" s="2" t="s">
        <v>60423</v>
      </c>
      <c r="F9120" s="2" t="s">
        <v>60424</v>
      </c>
      <c r="G9120" s="2" t="s">
        <v>2826</v>
      </c>
      <c r="H9120" s="2" t="s">
        <v>60425</v>
      </c>
      <c r="I9120" s="2" t="s">
        <v>60426</v>
      </c>
      <c r="J9120" s="3" t="s">
        <v>60427</v>
      </c>
      <c r="K9120" s="4">
        <v>44212</v>
      </c>
      <c r="L9120" s="3" t="s">
        <v>60428</v>
      </c>
    </row>
    <row r="9121" spans="1:12" x14ac:dyDescent="0.2">
      <c r="A9121" s="1">
        <v>9120</v>
      </c>
      <c r="B9121" s="5" t="s">
        <v>60429</v>
      </c>
      <c r="C9121" s="2" t="s">
        <v>60</v>
      </c>
      <c r="D9121" s="2" t="s">
        <v>6087</v>
      </c>
      <c r="E9121" s="2" t="s">
        <v>33850</v>
      </c>
      <c r="F9121" s="2" t="s">
        <v>60430</v>
      </c>
      <c r="G9121" s="2" t="s">
        <v>714</v>
      </c>
      <c r="H9121" s="2" t="s">
        <v>60431</v>
      </c>
      <c r="I9121" s="2" t="s">
        <v>60432</v>
      </c>
      <c r="J9121" s="3" t="s">
        <v>60433</v>
      </c>
      <c r="K9121" s="4">
        <v>44451</v>
      </c>
      <c r="L9121" s="3" t="s">
        <v>17105</v>
      </c>
    </row>
    <row r="9122" spans="1:12" x14ac:dyDescent="0.2">
      <c r="A9122" s="1">
        <v>9121</v>
      </c>
      <c r="B9122" s="2" t="s">
        <v>60434</v>
      </c>
      <c r="C9122" s="2" t="s">
        <v>34132</v>
      </c>
      <c r="D9122" s="2" t="s">
        <v>4705</v>
      </c>
      <c r="E9122" s="2" t="s">
        <v>60435</v>
      </c>
      <c r="F9122" s="2" t="s">
        <v>60436</v>
      </c>
      <c r="G9122" s="2" t="s">
        <v>396</v>
      </c>
      <c r="H9122" s="2" t="s">
        <v>60437</v>
      </c>
      <c r="I9122" s="2" t="s">
        <v>60438</v>
      </c>
      <c r="J9122" s="3" t="s">
        <v>60439</v>
      </c>
      <c r="K9122" s="4">
        <v>44433</v>
      </c>
      <c r="L9122" s="3" t="s">
        <v>60440</v>
      </c>
    </row>
    <row r="9123" spans="1:12" x14ac:dyDescent="0.2">
      <c r="A9123" s="1">
        <v>9122</v>
      </c>
      <c r="B9123" s="2" t="s">
        <v>60441</v>
      </c>
      <c r="C9123" s="2" t="s">
        <v>14763</v>
      </c>
      <c r="D9123" s="2" t="s">
        <v>11588</v>
      </c>
      <c r="E9123" s="2" t="s">
        <v>60442</v>
      </c>
      <c r="F9123" s="2" t="s">
        <v>60443</v>
      </c>
      <c r="G9123" s="2" t="s">
        <v>143</v>
      </c>
      <c r="H9123" s="2" t="s">
        <v>60444</v>
      </c>
      <c r="I9123" s="2" t="s">
        <v>60445</v>
      </c>
      <c r="J9123" s="3" t="s">
        <v>60446</v>
      </c>
      <c r="K9123" s="4">
        <v>44705</v>
      </c>
      <c r="L9123" s="3" t="s">
        <v>60447</v>
      </c>
    </row>
    <row r="9124" spans="1:12" x14ac:dyDescent="0.2">
      <c r="A9124" s="1">
        <v>9123</v>
      </c>
      <c r="B9124" s="2" t="s">
        <v>60448</v>
      </c>
      <c r="C9124" s="2" t="s">
        <v>7205</v>
      </c>
      <c r="D9124" s="2" t="s">
        <v>1228</v>
      </c>
      <c r="E9124" s="2" t="s">
        <v>60449</v>
      </c>
      <c r="F9124" s="2" t="s">
        <v>60450</v>
      </c>
      <c r="G9124" s="2" t="s">
        <v>3404</v>
      </c>
      <c r="H9124" s="2" t="s">
        <v>60451</v>
      </c>
      <c r="I9124" s="2" t="s">
        <v>60452</v>
      </c>
      <c r="J9124" s="3" t="s">
        <v>60453</v>
      </c>
      <c r="K9124" s="4">
        <v>44314</v>
      </c>
      <c r="L9124" s="3" t="s">
        <v>60454</v>
      </c>
    </row>
    <row r="9125" spans="1:12" x14ac:dyDescent="0.2">
      <c r="A9125" s="1">
        <v>9124</v>
      </c>
      <c r="B9125" s="2" t="s">
        <v>60455</v>
      </c>
      <c r="C9125" s="2" t="s">
        <v>3669</v>
      </c>
      <c r="D9125" s="2" t="s">
        <v>19379</v>
      </c>
      <c r="E9125" s="2" t="s">
        <v>60456</v>
      </c>
      <c r="F9125" s="2" t="s">
        <v>29612</v>
      </c>
      <c r="G9125" s="2" t="s">
        <v>1168</v>
      </c>
      <c r="H9125" s="2" t="s">
        <v>60457</v>
      </c>
      <c r="I9125" s="2" t="s">
        <v>60458</v>
      </c>
      <c r="J9125" s="3" t="s">
        <v>60459</v>
      </c>
      <c r="K9125" s="4">
        <v>44585</v>
      </c>
      <c r="L9125" s="3" t="s">
        <v>60460</v>
      </c>
    </row>
    <row r="9126" spans="1:12" x14ac:dyDescent="0.2">
      <c r="A9126" s="1">
        <v>9125</v>
      </c>
      <c r="B9126" s="2" t="s">
        <v>60461</v>
      </c>
      <c r="C9126" s="2" t="s">
        <v>992</v>
      </c>
      <c r="D9126" s="2" t="s">
        <v>289</v>
      </c>
      <c r="E9126" s="2" t="s">
        <v>60462</v>
      </c>
      <c r="F9126" s="2" t="s">
        <v>60463</v>
      </c>
      <c r="G9126" s="2" t="s">
        <v>3905</v>
      </c>
      <c r="H9126" s="2" t="s">
        <v>60464</v>
      </c>
      <c r="I9126" s="2" t="s">
        <v>60465</v>
      </c>
      <c r="J9126" s="3" t="s">
        <v>60466</v>
      </c>
      <c r="K9126" s="4">
        <v>44139</v>
      </c>
      <c r="L9126" s="3" t="s">
        <v>60467</v>
      </c>
    </row>
    <row r="9127" spans="1:12" x14ac:dyDescent="0.2">
      <c r="A9127" s="1">
        <v>9126</v>
      </c>
      <c r="B9127" s="2" t="s">
        <v>60468</v>
      </c>
      <c r="C9127" s="2" t="s">
        <v>3513</v>
      </c>
      <c r="D9127" s="2" t="s">
        <v>8107</v>
      </c>
      <c r="E9127" s="2" t="s">
        <v>60469</v>
      </c>
      <c r="F9127" s="2" t="s">
        <v>60470</v>
      </c>
      <c r="G9127" s="2" t="s">
        <v>293</v>
      </c>
      <c r="H9127" s="2" t="s">
        <v>60471</v>
      </c>
      <c r="I9127" s="2" t="s">
        <v>60472</v>
      </c>
      <c r="J9127" s="3" t="s">
        <v>60473</v>
      </c>
      <c r="K9127" s="4">
        <v>44502</v>
      </c>
      <c r="L9127" s="3" t="s">
        <v>60474</v>
      </c>
    </row>
    <row r="9128" spans="1:12" x14ac:dyDescent="0.2">
      <c r="A9128" s="1">
        <v>9127</v>
      </c>
      <c r="B9128" s="2" t="s">
        <v>60475</v>
      </c>
      <c r="C9128" s="2" t="s">
        <v>9796</v>
      </c>
      <c r="D9128" s="2" t="s">
        <v>6577</v>
      </c>
      <c r="E9128" s="2" t="s">
        <v>60476</v>
      </c>
      <c r="F9128" s="2" t="s">
        <v>60477</v>
      </c>
      <c r="G9128" s="2" t="s">
        <v>1801</v>
      </c>
      <c r="H9128" s="2" t="s">
        <v>60478</v>
      </c>
      <c r="I9128" s="2" t="s">
        <v>60479</v>
      </c>
      <c r="J9128" s="3" t="s">
        <v>60480</v>
      </c>
      <c r="K9128" s="4">
        <v>44432</v>
      </c>
      <c r="L9128" s="3" t="s">
        <v>32006</v>
      </c>
    </row>
    <row r="9129" spans="1:12" x14ac:dyDescent="0.2">
      <c r="A9129" s="1">
        <v>9128</v>
      </c>
      <c r="B9129" s="2" t="s">
        <v>60481</v>
      </c>
      <c r="C9129" s="2" t="s">
        <v>9034</v>
      </c>
      <c r="D9129" s="2" t="s">
        <v>27937</v>
      </c>
      <c r="E9129" s="2" t="s">
        <v>60482</v>
      </c>
      <c r="F9129" s="2" t="s">
        <v>60483</v>
      </c>
      <c r="G9129" s="2" t="s">
        <v>2297</v>
      </c>
      <c r="H9129" s="2" t="s">
        <v>60484</v>
      </c>
      <c r="I9129" s="2" t="s">
        <v>60485</v>
      </c>
      <c r="J9129" s="3" t="s">
        <v>60486</v>
      </c>
      <c r="K9129" s="4">
        <v>44677</v>
      </c>
      <c r="L9129" s="3" t="s">
        <v>60487</v>
      </c>
    </row>
    <row r="9130" spans="1:12" x14ac:dyDescent="0.2">
      <c r="A9130" s="1">
        <v>9129</v>
      </c>
      <c r="B9130" s="2" t="s">
        <v>60488</v>
      </c>
      <c r="C9130" s="2" t="s">
        <v>4985</v>
      </c>
      <c r="D9130" s="2" t="s">
        <v>11879</v>
      </c>
      <c r="E9130" s="2" t="s">
        <v>60489</v>
      </c>
      <c r="F9130" s="2" t="s">
        <v>60490</v>
      </c>
      <c r="G9130" s="2" t="s">
        <v>1730</v>
      </c>
      <c r="H9130" s="2" t="s">
        <v>60491</v>
      </c>
      <c r="I9130" s="2" t="s">
        <v>60492</v>
      </c>
      <c r="J9130" s="3" t="s">
        <v>60493</v>
      </c>
      <c r="K9130" s="4">
        <v>43834</v>
      </c>
      <c r="L9130" s="3" t="s">
        <v>60494</v>
      </c>
    </row>
    <row r="9131" spans="1:12" x14ac:dyDescent="0.2">
      <c r="A9131" s="1">
        <v>9130</v>
      </c>
      <c r="B9131" s="2" t="s">
        <v>60495</v>
      </c>
      <c r="C9131" s="2" t="s">
        <v>2767</v>
      </c>
      <c r="D9131" s="2" t="s">
        <v>8347</v>
      </c>
      <c r="E9131" s="2" t="s">
        <v>60496</v>
      </c>
      <c r="F9131" s="2" t="s">
        <v>60497</v>
      </c>
      <c r="G9131" s="2" t="s">
        <v>247</v>
      </c>
      <c r="H9131" s="2" t="s">
        <v>60498</v>
      </c>
      <c r="I9131" s="2" t="s">
        <v>60499</v>
      </c>
      <c r="J9131" s="3" t="s">
        <v>60500</v>
      </c>
      <c r="K9131" s="4">
        <v>44133</v>
      </c>
      <c r="L9131" s="3" t="s">
        <v>60501</v>
      </c>
    </row>
    <row r="9132" spans="1:12" x14ac:dyDescent="0.2">
      <c r="A9132" s="1">
        <v>9131</v>
      </c>
      <c r="B9132" s="2" t="s">
        <v>60502</v>
      </c>
      <c r="C9132" s="2" t="s">
        <v>2667</v>
      </c>
      <c r="D9132" s="2" t="s">
        <v>2286</v>
      </c>
      <c r="E9132" s="2" t="s">
        <v>60503</v>
      </c>
      <c r="F9132" s="2" t="s">
        <v>60504</v>
      </c>
      <c r="G9132" s="2" t="s">
        <v>11135</v>
      </c>
      <c r="H9132" s="2" t="s">
        <v>60505</v>
      </c>
      <c r="I9132" s="2" t="s">
        <v>60506</v>
      </c>
      <c r="J9132" s="3" t="s">
        <v>60507</v>
      </c>
      <c r="K9132" s="4">
        <v>44472</v>
      </c>
      <c r="L9132" s="3" t="s">
        <v>10907</v>
      </c>
    </row>
    <row r="9133" spans="1:12" x14ac:dyDescent="0.2">
      <c r="A9133" s="1">
        <v>9132</v>
      </c>
      <c r="B9133" s="2" t="s">
        <v>60508</v>
      </c>
      <c r="C9133" s="2" t="s">
        <v>1192</v>
      </c>
      <c r="D9133" s="2" t="s">
        <v>10513</v>
      </c>
      <c r="E9133" s="2" t="s">
        <v>60509</v>
      </c>
      <c r="F9133" s="2" t="s">
        <v>60510</v>
      </c>
      <c r="G9133" s="2" t="s">
        <v>1712</v>
      </c>
      <c r="H9133" s="2" t="s">
        <v>60511</v>
      </c>
      <c r="I9133" s="2" t="s">
        <v>60512</v>
      </c>
      <c r="J9133" s="3" t="s">
        <v>60513</v>
      </c>
      <c r="K9133" s="4">
        <v>43865</v>
      </c>
      <c r="L9133" s="3" t="s">
        <v>60514</v>
      </c>
    </row>
    <row r="9134" spans="1:12" x14ac:dyDescent="0.2">
      <c r="A9134" s="1">
        <v>9133</v>
      </c>
      <c r="B9134" s="2" t="s">
        <v>60515</v>
      </c>
      <c r="C9134" s="2" t="s">
        <v>2798</v>
      </c>
      <c r="D9134" s="2" t="s">
        <v>2591</v>
      </c>
      <c r="E9134" s="2" t="s">
        <v>60516</v>
      </c>
      <c r="F9134" s="2" t="s">
        <v>39887</v>
      </c>
      <c r="G9134" s="2" t="s">
        <v>4116</v>
      </c>
      <c r="H9134" s="2">
        <v>4255996445</v>
      </c>
      <c r="I9134" s="2" t="s">
        <v>60517</v>
      </c>
      <c r="J9134" s="3" t="s">
        <v>60518</v>
      </c>
      <c r="K9134" s="4">
        <v>44673</v>
      </c>
      <c r="L9134" s="3" t="s">
        <v>60519</v>
      </c>
    </row>
    <row r="9135" spans="1:12" x14ac:dyDescent="0.2">
      <c r="A9135" s="1">
        <v>9134</v>
      </c>
      <c r="B9135" s="2" t="s">
        <v>60520</v>
      </c>
      <c r="C9135" s="2" t="s">
        <v>19825</v>
      </c>
      <c r="D9135" s="2" t="s">
        <v>23870</v>
      </c>
      <c r="E9135" s="2" t="s">
        <v>60521</v>
      </c>
      <c r="F9135" s="2" t="s">
        <v>60522</v>
      </c>
      <c r="G9135" s="2" t="s">
        <v>6142</v>
      </c>
      <c r="H9135" s="2" t="s">
        <v>60523</v>
      </c>
      <c r="I9135" s="2">
        <v>8300474116</v>
      </c>
      <c r="J9135" s="3" t="s">
        <v>60524</v>
      </c>
      <c r="K9135" s="4">
        <v>44062</v>
      </c>
      <c r="L9135" s="3" t="s">
        <v>60525</v>
      </c>
    </row>
    <row r="9136" spans="1:12" x14ac:dyDescent="0.2">
      <c r="A9136" s="1">
        <v>9135</v>
      </c>
      <c r="B9136" s="2" t="s">
        <v>60526</v>
      </c>
      <c r="C9136" s="2" t="s">
        <v>2563</v>
      </c>
      <c r="D9136" s="2" t="s">
        <v>5715</v>
      </c>
      <c r="E9136" s="2" t="s">
        <v>60527</v>
      </c>
      <c r="F9136" s="2" t="s">
        <v>21145</v>
      </c>
      <c r="G9136" s="2" t="s">
        <v>1336</v>
      </c>
      <c r="H9136" s="2">
        <f>1-474-530-2821</f>
        <v>-3824</v>
      </c>
      <c r="I9136" s="2" t="s">
        <v>60528</v>
      </c>
      <c r="J9136" s="3" t="s">
        <v>60529</v>
      </c>
      <c r="K9136" s="4">
        <v>44584</v>
      </c>
      <c r="L9136" s="3" t="s">
        <v>60530</v>
      </c>
    </row>
    <row r="9137" spans="1:12" x14ac:dyDescent="0.2">
      <c r="A9137" s="1">
        <v>9136</v>
      </c>
      <c r="B9137" s="2" t="s">
        <v>60531</v>
      </c>
      <c r="C9137" s="2" t="s">
        <v>1962</v>
      </c>
      <c r="D9137" s="2" t="s">
        <v>38391</v>
      </c>
      <c r="E9137" s="2" t="s">
        <v>60532</v>
      </c>
      <c r="F9137" s="2" t="s">
        <v>60533</v>
      </c>
      <c r="G9137" s="2" t="s">
        <v>1140</v>
      </c>
      <c r="H9137" s="2" t="s">
        <v>60534</v>
      </c>
      <c r="I9137" s="2" t="s">
        <v>60535</v>
      </c>
      <c r="J9137" s="3" t="s">
        <v>60536</v>
      </c>
      <c r="K9137" s="4">
        <v>44197</v>
      </c>
      <c r="L9137" s="3" t="s">
        <v>60537</v>
      </c>
    </row>
    <row r="9138" spans="1:12" x14ac:dyDescent="0.2">
      <c r="A9138" s="1">
        <v>9137</v>
      </c>
      <c r="B9138" s="2" t="s">
        <v>60538</v>
      </c>
      <c r="C9138" s="2" t="s">
        <v>7474</v>
      </c>
      <c r="D9138" s="2" t="s">
        <v>8332</v>
      </c>
      <c r="E9138" s="2" t="s">
        <v>60539</v>
      </c>
      <c r="F9138" s="2" t="s">
        <v>60540</v>
      </c>
      <c r="G9138" s="2" t="s">
        <v>2859</v>
      </c>
      <c r="H9138" s="2">
        <f>1-164-123-4688</f>
        <v>-4974</v>
      </c>
      <c r="I9138" s="2" t="s">
        <v>60541</v>
      </c>
      <c r="J9138" s="3" t="s">
        <v>60542</v>
      </c>
      <c r="K9138" s="4">
        <v>44706</v>
      </c>
      <c r="L9138" s="3" t="s">
        <v>60543</v>
      </c>
    </row>
    <row r="9139" spans="1:12" x14ac:dyDescent="0.2">
      <c r="A9139" s="1">
        <v>9138</v>
      </c>
      <c r="B9139" s="5" t="s">
        <v>60544</v>
      </c>
      <c r="C9139" s="2" t="s">
        <v>463</v>
      </c>
      <c r="D9139" s="2" t="s">
        <v>24705</v>
      </c>
      <c r="E9139" s="2" t="s">
        <v>60545</v>
      </c>
      <c r="F9139" s="2" t="s">
        <v>60546</v>
      </c>
      <c r="G9139" s="2" t="s">
        <v>3784</v>
      </c>
      <c r="H9139" s="2" t="s">
        <v>60547</v>
      </c>
      <c r="I9139" s="2" t="s">
        <v>60548</v>
      </c>
      <c r="J9139" s="3" t="s">
        <v>60549</v>
      </c>
      <c r="K9139" s="4">
        <v>44160</v>
      </c>
      <c r="L9139" s="3" t="s">
        <v>60550</v>
      </c>
    </row>
    <row r="9140" spans="1:12" x14ac:dyDescent="0.2">
      <c r="A9140" s="1">
        <v>9139</v>
      </c>
      <c r="B9140" s="2" t="s">
        <v>60551</v>
      </c>
      <c r="C9140" s="2" t="s">
        <v>27746</v>
      </c>
      <c r="D9140" s="2" t="s">
        <v>3157</v>
      </c>
      <c r="E9140" s="2" t="s">
        <v>20608</v>
      </c>
      <c r="F9140" s="2" t="s">
        <v>9704</v>
      </c>
      <c r="G9140" s="2" t="s">
        <v>200</v>
      </c>
      <c r="H9140" s="2">
        <v>8041936921</v>
      </c>
      <c r="I9140" s="2" t="s">
        <v>60552</v>
      </c>
      <c r="J9140" s="3" t="s">
        <v>60553</v>
      </c>
      <c r="K9140" s="4">
        <v>44067</v>
      </c>
      <c r="L9140" s="3" t="s">
        <v>60554</v>
      </c>
    </row>
    <row r="9141" spans="1:12" x14ac:dyDescent="0.2">
      <c r="A9141" s="1">
        <v>9140</v>
      </c>
      <c r="B9141" s="2" t="s">
        <v>60555</v>
      </c>
      <c r="C9141" s="2" t="s">
        <v>2805</v>
      </c>
      <c r="D9141" s="2" t="s">
        <v>17567</v>
      </c>
      <c r="E9141" s="2" t="s">
        <v>60556</v>
      </c>
      <c r="F9141" s="2" t="s">
        <v>60557</v>
      </c>
      <c r="G9141" s="2" t="s">
        <v>5010</v>
      </c>
      <c r="H9141" s="2" t="s">
        <v>60558</v>
      </c>
      <c r="I9141" s="2" t="s">
        <v>60559</v>
      </c>
      <c r="J9141" s="3" t="s">
        <v>60560</v>
      </c>
      <c r="K9141" s="4">
        <v>44130</v>
      </c>
      <c r="L9141" s="3" t="s">
        <v>60561</v>
      </c>
    </row>
    <row r="9142" spans="1:12" x14ac:dyDescent="0.2">
      <c r="A9142" s="1">
        <v>9141</v>
      </c>
      <c r="B9142" s="2" t="s">
        <v>60562</v>
      </c>
      <c r="C9142" s="2" t="s">
        <v>9033</v>
      </c>
      <c r="D9142" s="2" t="s">
        <v>22993</v>
      </c>
      <c r="E9142" s="2" t="s">
        <v>60563</v>
      </c>
      <c r="F9142" s="2" t="s">
        <v>60564</v>
      </c>
      <c r="G9142" s="2" t="s">
        <v>1925</v>
      </c>
      <c r="H9142" s="2">
        <f>1-920-272-6012</f>
        <v>-7203</v>
      </c>
      <c r="I9142" s="2" t="s">
        <v>60565</v>
      </c>
      <c r="J9142" s="3" t="s">
        <v>60566</v>
      </c>
      <c r="K9142" s="4">
        <v>44664</v>
      </c>
      <c r="L9142" s="3" t="s">
        <v>23332</v>
      </c>
    </row>
    <row r="9143" spans="1:12" x14ac:dyDescent="0.2">
      <c r="A9143" s="1">
        <v>9142</v>
      </c>
      <c r="B9143" s="2" t="s">
        <v>60567</v>
      </c>
      <c r="C9143" s="2" t="s">
        <v>17315</v>
      </c>
      <c r="D9143" s="2" t="s">
        <v>1298</v>
      </c>
      <c r="E9143" s="2" t="s">
        <v>60568</v>
      </c>
      <c r="F9143" s="2" t="s">
        <v>60569</v>
      </c>
      <c r="G9143" s="2" t="s">
        <v>1479</v>
      </c>
      <c r="H9143" s="2" t="s">
        <v>60570</v>
      </c>
      <c r="I9143" s="2" t="s">
        <v>60571</v>
      </c>
      <c r="J9143" s="3" t="s">
        <v>60572</v>
      </c>
      <c r="K9143" s="4">
        <v>44605</v>
      </c>
      <c r="L9143" s="3" t="s">
        <v>12852</v>
      </c>
    </row>
    <row r="9144" spans="1:12" x14ac:dyDescent="0.2">
      <c r="A9144" s="1">
        <v>9143</v>
      </c>
      <c r="B9144" s="2" t="s">
        <v>60573</v>
      </c>
      <c r="C9144" s="2" t="s">
        <v>8004</v>
      </c>
      <c r="D9144" s="2" t="s">
        <v>3037</v>
      </c>
      <c r="E9144" s="2" t="s">
        <v>5123</v>
      </c>
      <c r="F9144" s="2" t="s">
        <v>60574</v>
      </c>
      <c r="G9144" s="2" t="s">
        <v>2182</v>
      </c>
      <c r="H9144" s="2" t="s">
        <v>60575</v>
      </c>
      <c r="I9144" s="2" t="s">
        <v>60576</v>
      </c>
      <c r="J9144" s="3" t="s">
        <v>60577</v>
      </c>
      <c r="K9144" s="4">
        <v>44092</v>
      </c>
      <c r="L9144" s="3" t="s">
        <v>60578</v>
      </c>
    </row>
    <row r="9145" spans="1:12" x14ac:dyDescent="0.2">
      <c r="A9145" s="1">
        <v>9144</v>
      </c>
      <c r="B9145" s="2" t="s">
        <v>60579</v>
      </c>
      <c r="C9145" s="2" t="s">
        <v>3068</v>
      </c>
      <c r="D9145" s="2" t="s">
        <v>5715</v>
      </c>
      <c r="E9145" s="2" t="s">
        <v>60580</v>
      </c>
      <c r="F9145" s="2" t="s">
        <v>47396</v>
      </c>
      <c r="G9145" s="2" t="s">
        <v>1326</v>
      </c>
      <c r="H9145" s="2" t="s">
        <v>60581</v>
      </c>
      <c r="I9145" s="2" t="s">
        <v>60582</v>
      </c>
      <c r="J9145" s="3" t="s">
        <v>60583</v>
      </c>
      <c r="K9145" s="4">
        <v>44365</v>
      </c>
      <c r="L9145" s="3" t="s">
        <v>33016</v>
      </c>
    </row>
    <row r="9146" spans="1:12" x14ac:dyDescent="0.2">
      <c r="A9146" s="1">
        <v>9145</v>
      </c>
      <c r="B9146" s="2" t="s">
        <v>60584</v>
      </c>
      <c r="C9146" s="2" t="s">
        <v>2590</v>
      </c>
      <c r="D9146" s="2" t="s">
        <v>2799</v>
      </c>
      <c r="E9146" s="2" t="s">
        <v>1146</v>
      </c>
      <c r="F9146" s="2" t="s">
        <v>60585</v>
      </c>
      <c r="G9146" s="2" t="s">
        <v>7345</v>
      </c>
      <c r="H9146" s="2" t="s">
        <v>60586</v>
      </c>
      <c r="I9146" s="2" t="s">
        <v>60587</v>
      </c>
      <c r="J9146" s="3" t="s">
        <v>60588</v>
      </c>
      <c r="K9146" s="4">
        <v>44402</v>
      </c>
      <c r="L9146" s="3" t="s">
        <v>60589</v>
      </c>
    </row>
    <row r="9147" spans="1:12" x14ac:dyDescent="0.2">
      <c r="A9147" s="1">
        <v>9146</v>
      </c>
      <c r="B9147" s="2" t="s">
        <v>60590</v>
      </c>
      <c r="C9147" s="2" t="s">
        <v>5446</v>
      </c>
      <c r="D9147" s="2" t="s">
        <v>4217</v>
      </c>
      <c r="E9147" s="2" t="s">
        <v>60591</v>
      </c>
      <c r="F9147" s="2" t="s">
        <v>60592</v>
      </c>
      <c r="G9147" s="2" t="s">
        <v>7170</v>
      </c>
      <c r="H9147" s="2" t="s">
        <v>60593</v>
      </c>
      <c r="I9147" s="2" t="s">
        <v>60594</v>
      </c>
      <c r="J9147" s="3" t="s">
        <v>60595</v>
      </c>
      <c r="K9147" s="4">
        <v>44612</v>
      </c>
      <c r="L9147" s="3" t="s">
        <v>60596</v>
      </c>
    </row>
    <row r="9148" spans="1:12" x14ac:dyDescent="0.2">
      <c r="A9148" s="1">
        <v>9147</v>
      </c>
      <c r="B9148" s="2" t="s">
        <v>60597</v>
      </c>
      <c r="C9148" s="2" t="s">
        <v>6844</v>
      </c>
      <c r="D9148" s="2" t="s">
        <v>676</v>
      </c>
      <c r="E9148" s="2" t="s">
        <v>60598</v>
      </c>
      <c r="F9148" s="2" t="s">
        <v>60599</v>
      </c>
      <c r="G9148" s="2" t="s">
        <v>369</v>
      </c>
      <c r="H9148" s="2">
        <v>7505518747</v>
      </c>
      <c r="I9148" s="2" t="s">
        <v>60600</v>
      </c>
      <c r="J9148" s="3" t="s">
        <v>60601</v>
      </c>
      <c r="K9148" s="4">
        <v>43931</v>
      </c>
      <c r="L9148" s="3" t="s">
        <v>60602</v>
      </c>
    </row>
    <row r="9149" spans="1:12" x14ac:dyDescent="0.2">
      <c r="A9149" s="1">
        <v>9148</v>
      </c>
      <c r="B9149" s="2" t="s">
        <v>60603</v>
      </c>
      <c r="C9149" s="2" t="s">
        <v>5160</v>
      </c>
      <c r="D9149" s="2" t="s">
        <v>6698</v>
      </c>
      <c r="E9149" s="2" t="s">
        <v>60604</v>
      </c>
      <c r="F9149" s="2" t="s">
        <v>12050</v>
      </c>
      <c r="G9149" s="2" t="s">
        <v>3404</v>
      </c>
      <c r="H9149" s="2" t="s">
        <v>60605</v>
      </c>
      <c r="I9149" s="2">
        <v>1161654412</v>
      </c>
      <c r="J9149" s="3" t="s">
        <v>60606</v>
      </c>
      <c r="K9149" s="4">
        <v>44067</v>
      </c>
      <c r="L9149" s="3" t="s">
        <v>60607</v>
      </c>
    </row>
    <row r="9150" spans="1:12" x14ac:dyDescent="0.2">
      <c r="A9150" s="1">
        <v>9149</v>
      </c>
      <c r="B9150" s="2" t="s">
        <v>60608</v>
      </c>
      <c r="C9150" s="2" t="s">
        <v>7012</v>
      </c>
      <c r="D9150" s="2" t="s">
        <v>9744</v>
      </c>
      <c r="E9150" s="2" t="s">
        <v>60609</v>
      </c>
      <c r="F9150" s="2" t="s">
        <v>60610</v>
      </c>
      <c r="G9150" s="2" t="s">
        <v>1317</v>
      </c>
      <c r="H9150" s="2" t="s">
        <v>60611</v>
      </c>
      <c r="I9150" s="2" t="s">
        <v>60612</v>
      </c>
      <c r="J9150" s="3" t="s">
        <v>60613</v>
      </c>
      <c r="K9150" s="4">
        <v>43892</v>
      </c>
      <c r="L9150" s="3" t="s">
        <v>60614</v>
      </c>
    </row>
    <row r="9151" spans="1:12" x14ac:dyDescent="0.2">
      <c r="A9151" s="1">
        <v>9150</v>
      </c>
      <c r="B9151" s="2" t="s">
        <v>60615</v>
      </c>
      <c r="C9151" s="2" t="s">
        <v>6741</v>
      </c>
      <c r="D9151" s="2" t="s">
        <v>12006</v>
      </c>
      <c r="E9151" s="2" t="s">
        <v>60616</v>
      </c>
      <c r="F9151" s="2" t="s">
        <v>60617</v>
      </c>
      <c r="G9151" s="2" t="s">
        <v>6200</v>
      </c>
      <c r="H9151" s="2" t="s">
        <v>60618</v>
      </c>
      <c r="I9151" s="2" t="s">
        <v>60619</v>
      </c>
      <c r="J9151" s="3" t="s">
        <v>60620</v>
      </c>
      <c r="K9151" s="4">
        <v>44037</v>
      </c>
      <c r="L9151" s="3" t="s">
        <v>60621</v>
      </c>
    </row>
    <row r="9152" spans="1:12" x14ac:dyDescent="0.2">
      <c r="A9152" s="1">
        <v>9151</v>
      </c>
      <c r="B9152" s="2" t="s">
        <v>60622</v>
      </c>
      <c r="C9152" s="2" t="s">
        <v>7451</v>
      </c>
      <c r="D9152" s="2" t="s">
        <v>7519</v>
      </c>
      <c r="E9152" s="2" t="s">
        <v>60623</v>
      </c>
      <c r="F9152" s="2" t="s">
        <v>34569</v>
      </c>
      <c r="G9152" s="2" t="s">
        <v>4149</v>
      </c>
      <c r="H9152" s="2" t="s">
        <v>60624</v>
      </c>
      <c r="I9152" s="2" t="s">
        <v>60625</v>
      </c>
      <c r="J9152" s="3" t="s">
        <v>60626</v>
      </c>
      <c r="K9152" s="4">
        <v>44159</v>
      </c>
      <c r="L9152" s="3" t="s">
        <v>60627</v>
      </c>
    </row>
    <row r="9153" spans="1:12" x14ac:dyDescent="0.2">
      <c r="A9153" s="1">
        <v>9152</v>
      </c>
      <c r="B9153" s="2" t="s">
        <v>60628</v>
      </c>
      <c r="C9153" s="2" t="s">
        <v>11616</v>
      </c>
      <c r="D9153" s="2" t="s">
        <v>2237</v>
      </c>
      <c r="E9153" s="2" t="s">
        <v>60629</v>
      </c>
      <c r="F9153" s="2" t="s">
        <v>60630</v>
      </c>
      <c r="G9153" s="2" t="s">
        <v>1552</v>
      </c>
      <c r="H9153" s="2" t="s">
        <v>60631</v>
      </c>
      <c r="I9153" s="2" t="s">
        <v>60632</v>
      </c>
      <c r="J9153" s="3" t="s">
        <v>60633</v>
      </c>
      <c r="K9153" s="4">
        <v>44608</v>
      </c>
      <c r="L9153" s="3" t="s">
        <v>60634</v>
      </c>
    </row>
    <row r="9154" spans="1:12" x14ac:dyDescent="0.2">
      <c r="A9154" s="1">
        <v>9153</v>
      </c>
      <c r="B9154" s="2" t="s">
        <v>60635</v>
      </c>
      <c r="C9154" s="2" t="s">
        <v>40</v>
      </c>
      <c r="D9154" s="2" t="s">
        <v>2591</v>
      </c>
      <c r="E9154" s="2" t="s">
        <v>60636</v>
      </c>
      <c r="F9154" s="2" t="s">
        <v>60637</v>
      </c>
      <c r="G9154" s="2" t="s">
        <v>1068</v>
      </c>
      <c r="H9154" s="2">
        <v>1224880629</v>
      </c>
      <c r="I9154" s="2" t="s">
        <v>60638</v>
      </c>
      <c r="J9154" s="3" t="s">
        <v>60639</v>
      </c>
      <c r="K9154" s="4">
        <v>44282</v>
      </c>
      <c r="L9154" s="3" t="s">
        <v>60640</v>
      </c>
    </row>
    <row r="9155" spans="1:12" x14ac:dyDescent="0.2">
      <c r="A9155" s="1">
        <v>9154</v>
      </c>
      <c r="B9155" s="2" t="s">
        <v>60641</v>
      </c>
      <c r="C9155" s="2" t="s">
        <v>1201</v>
      </c>
      <c r="D9155" s="2" t="s">
        <v>7677</v>
      </c>
      <c r="E9155" s="2" t="s">
        <v>60642</v>
      </c>
      <c r="F9155" s="2" t="s">
        <v>60643</v>
      </c>
      <c r="G9155" s="2" t="s">
        <v>2307</v>
      </c>
      <c r="H9155" s="2" t="s">
        <v>60644</v>
      </c>
      <c r="I9155" s="2" t="s">
        <v>60645</v>
      </c>
      <c r="J9155" s="3" t="s">
        <v>60646</v>
      </c>
      <c r="K9155" s="4">
        <v>43944</v>
      </c>
      <c r="L9155" s="3" t="s">
        <v>60647</v>
      </c>
    </row>
    <row r="9156" spans="1:12" x14ac:dyDescent="0.2">
      <c r="A9156" s="1">
        <v>9155</v>
      </c>
      <c r="B9156" s="2" t="s">
        <v>60648</v>
      </c>
      <c r="C9156" s="2" t="s">
        <v>2599</v>
      </c>
      <c r="D9156" s="2" t="s">
        <v>3443</v>
      </c>
      <c r="E9156" s="2" t="s">
        <v>60649</v>
      </c>
      <c r="F9156" s="2" t="s">
        <v>10763</v>
      </c>
      <c r="G9156" s="2" t="s">
        <v>4353</v>
      </c>
      <c r="H9156" s="2" t="s">
        <v>60650</v>
      </c>
      <c r="I9156" s="2" t="s">
        <v>60651</v>
      </c>
      <c r="J9156" s="3" t="s">
        <v>60652</v>
      </c>
      <c r="K9156" s="4">
        <v>44166</v>
      </c>
      <c r="L9156" s="3" t="s">
        <v>60653</v>
      </c>
    </row>
    <row r="9157" spans="1:12" x14ac:dyDescent="0.2">
      <c r="A9157" s="1">
        <v>9156</v>
      </c>
      <c r="B9157" s="2" t="s">
        <v>60654</v>
      </c>
      <c r="C9157" s="2" t="s">
        <v>1127</v>
      </c>
      <c r="D9157" s="2" t="s">
        <v>7303</v>
      </c>
      <c r="E9157" s="2" t="s">
        <v>60655</v>
      </c>
      <c r="F9157" s="2" t="s">
        <v>60656</v>
      </c>
      <c r="G9157" s="2" t="s">
        <v>806</v>
      </c>
      <c r="H9157" s="2" t="s">
        <v>60657</v>
      </c>
      <c r="I9157" s="2" t="s">
        <v>60658</v>
      </c>
      <c r="J9157" s="3" t="s">
        <v>60659</v>
      </c>
      <c r="K9157" s="4">
        <v>44669</v>
      </c>
      <c r="L9157" s="3" t="s">
        <v>60660</v>
      </c>
    </row>
    <row r="9158" spans="1:12" x14ac:dyDescent="0.2">
      <c r="A9158" s="1">
        <v>9157</v>
      </c>
      <c r="B9158" s="2" t="s">
        <v>60661</v>
      </c>
      <c r="C9158" s="2" t="s">
        <v>4679</v>
      </c>
      <c r="D9158" s="2" t="s">
        <v>60662</v>
      </c>
      <c r="E9158" s="2" t="s">
        <v>60663</v>
      </c>
      <c r="F9158" s="2" t="s">
        <v>60664</v>
      </c>
      <c r="G9158" s="2" t="s">
        <v>5328</v>
      </c>
      <c r="H9158" s="2">
        <v>8676370400</v>
      </c>
      <c r="I9158" s="2" t="s">
        <v>60665</v>
      </c>
      <c r="J9158" s="3" t="s">
        <v>60666</v>
      </c>
      <c r="K9158" s="4">
        <v>43996</v>
      </c>
      <c r="L9158" s="3" t="s">
        <v>60667</v>
      </c>
    </row>
    <row r="9159" spans="1:12" x14ac:dyDescent="0.2">
      <c r="A9159" s="1">
        <v>9158</v>
      </c>
      <c r="B9159" s="2" t="s">
        <v>60668</v>
      </c>
      <c r="C9159" s="2" t="s">
        <v>1466</v>
      </c>
      <c r="D9159" s="2" t="s">
        <v>3964</v>
      </c>
      <c r="E9159" s="2" t="s">
        <v>60669</v>
      </c>
      <c r="F9159" s="2" t="s">
        <v>60670</v>
      </c>
      <c r="G9159" s="2" t="s">
        <v>520</v>
      </c>
      <c r="H9159" s="2" t="s">
        <v>60671</v>
      </c>
      <c r="I9159" s="2" t="s">
        <v>60672</v>
      </c>
      <c r="J9159" s="3" t="s">
        <v>60673</v>
      </c>
      <c r="K9159" s="4">
        <v>43959</v>
      </c>
      <c r="L9159" s="3" t="s">
        <v>60674</v>
      </c>
    </row>
    <row r="9160" spans="1:12" x14ac:dyDescent="0.2">
      <c r="A9160" s="1">
        <v>9159</v>
      </c>
      <c r="B9160" s="2" t="s">
        <v>60675</v>
      </c>
      <c r="C9160" s="2" t="s">
        <v>1209</v>
      </c>
      <c r="D9160" s="2" t="s">
        <v>1360</v>
      </c>
      <c r="E9160" s="2" t="s">
        <v>60676</v>
      </c>
      <c r="F9160" s="2" t="s">
        <v>60677</v>
      </c>
      <c r="G9160" s="2" t="s">
        <v>17</v>
      </c>
      <c r="H9160" s="2" t="s">
        <v>60678</v>
      </c>
      <c r="I9160" s="2" t="s">
        <v>60679</v>
      </c>
      <c r="J9160" s="3" t="s">
        <v>60680</v>
      </c>
      <c r="K9160" s="4">
        <v>44385</v>
      </c>
      <c r="L9160" s="3" t="s">
        <v>60681</v>
      </c>
    </row>
    <row r="9161" spans="1:12" x14ac:dyDescent="0.2">
      <c r="A9161" s="1">
        <v>9160</v>
      </c>
      <c r="B9161" s="2" t="s">
        <v>60682</v>
      </c>
      <c r="C9161" s="2" t="s">
        <v>2123</v>
      </c>
      <c r="D9161" s="2" t="s">
        <v>19583</v>
      </c>
      <c r="E9161" s="2" t="s">
        <v>60683</v>
      </c>
      <c r="F9161" s="2" t="s">
        <v>60684</v>
      </c>
      <c r="G9161" s="2" t="s">
        <v>3302</v>
      </c>
      <c r="H9161" s="2">
        <f>1-95-848-4660</f>
        <v>-5602</v>
      </c>
      <c r="I9161" s="2" t="s">
        <v>60685</v>
      </c>
      <c r="J9161" s="3" t="s">
        <v>60686</v>
      </c>
      <c r="K9161" s="4">
        <v>44033</v>
      </c>
      <c r="L9161" s="3" t="s">
        <v>41785</v>
      </c>
    </row>
    <row r="9162" spans="1:12" x14ac:dyDescent="0.2">
      <c r="A9162" s="1">
        <v>9161</v>
      </c>
      <c r="B9162" s="2" t="s">
        <v>60687</v>
      </c>
      <c r="C9162" s="2" t="s">
        <v>1987</v>
      </c>
      <c r="D9162" s="2" t="s">
        <v>23870</v>
      </c>
      <c r="E9162" s="2" t="s">
        <v>8233</v>
      </c>
      <c r="F9162" s="2" t="s">
        <v>52051</v>
      </c>
      <c r="G9162" s="2" t="s">
        <v>143</v>
      </c>
      <c r="H9162" s="2" t="s">
        <v>60688</v>
      </c>
      <c r="I9162" s="2" t="s">
        <v>60689</v>
      </c>
      <c r="J9162" s="3" t="s">
        <v>60690</v>
      </c>
      <c r="K9162" s="4">
        <v>44208</v>
      </c>
      <c r="L9162" s="3" t="s">
        <v>51451</v>
      </c>
    </row>
    <row r="9163" spans="1:12" x14ac:dyDescent="0.2">
      <c r="A9163" s="1">
        <v>9162</v>
      </c>
      <c r="B9163" s="2" t="s">
        <v>60691</v>
      </c>
      <c r="C9163" s="2" t="s">
        <v>7728</v>
      </c>
      <c r="D9163" s="2" t="s">
        <v>13050</v>
      </c>
      <c r="E9163" s="2" t="s">
        <v>60692</v>
      </c>
      <c r="F9163" s="2" t="s">
        <v>60693</v>
      </c>
      <c r="G9163" s="2" t="s">
        <v>1317</v>
      </c>
      <c r="H9163" s="2" t="s">
        <v>60694</v>
      </c>
      <c r="I9163" s="2" t="s">
        <v>60695</v>
      </c>
      <c r="J9163" s="3" t="s">
        <v>60696</v>
      </c>
      <c r="K9163" s="4">
        <v>43872</v>
      </c>
      <c r="L9163" s="3" t="s">
        <v>60697</v>
      </c>
    </row>
    <row r="9164" spans="1:12" x14ac:dyDescent="0.2">
      <c r="A9164" s="1">
        <v>9163</v>
      </c>
      <c r="B9164" s="2" t="s">
        <v>60698</v>
      </c>
      <c r="C9164" s="2" t="s">
        <v>6873</v>
      </c>
      <c r="D9164" s="2" t="s">
        <v>4192</v>
      </c>
      <c r="E9164" s="2" t="s">
        <v>60699</v>
      </c>
      <c r="F9164" s="2" t="s">
        <v>60700</v>
      </c>
      <c r="G9164" s="2" t="s">
        <v>2884</v>
      </c>
      <c r="H9164" s="2" t="s">
        <v>60701</v>
      </c>
      <c r="I9164" s="2" t="s">
        <v>60702</v>
      </c>
      <c r="J9164" s="3" t="s">
        <v>60703</v>
      </c>
      <c r="K9164" s="4">
        <v>43939</v>
      </c>
      <c r="L9164" s="3" t="s">
        <v>60704</v>
      </c>
    </row>
    <row r="9165" spans="1:12" x14ac:dyDescent="0.2">
      <c r="A9165" s="1">
        <v>9164</v>
      </c>
      <c r="B9165" s="2" t="s">
        <v>60705</v>
      </c>
      <c r="C9165" s="2" t="s">
        <v>10366</v>
      </c>
      <c r="D9165" s="2" t="s">
        <v>4838</v>
      </c>
      <c r="E9165" s="2" t="s">
        <v>60706</v>
      </c>
      <c r="F9165" s="2" t="s">
        <v>60707</v>
      </c>
      <c r="G9165" s="2" t="s">
        <v>1712</v>
      </c>
      <c r="H9165" s="2" t="s">
        <v>60708</v>
      </c>
      <c r="I9165" s="2" t="s">
        <v>60709</v>
      </c>
      <c r="J9165" s="3" t="s">
        <v>60710</v>
      </c>
      <c r="K9165" s="4">
        <v>44443</v>
      </c>
      <c r="L9165" s="3" t="s">
        <v>60711</v>
      </c>
    </row>
    <row r="9166" spans="1:12" x14ac:dyDescent="0.2">
      <c r="A9166" s="1">
        <v>9165</v>
      </c>
      <c r="B9166" s="2" t="s">
        <v>60712</v>
      </c>
      <c r="C9166" s="2" t="s">
        <v>14603</v>
      </c>
      <c r="D9166" s="2" t="s">
        <v>346</v>
      </c>
      <c r="E9166" s="2" t="s">
        <v>60713</v>
      </c>
      <c r="F9166" s="2" t="s">
        <v>18629</v>
      </c>
      <c r="G9166" s="2" t="s">
        <v>3302</v>
      </c>
      <c r="H9166" s="2" t="s">
        <v>60714</v>
      </c>
      <c r="I9166" s="2" t="s">
        <v>60715</v>
      </c>
      <c r="J9166" s="3" t="s">
        <v>60716</v>
      </c>
      <c r="K9166" s="4">
        <v>44527</v>
      </c>
      <c r="L9166" s="3" t="s">
        <v>22220</v>
      </c>
    </row>
    <row r="9167" spans="1:12" x14ac:dyDescent="0.2">
      <c r="A9167" s="1">
        <v>9166</v>
      </c>
      <c r="B9167" s="2" t="s">
        <v>60717</v>
      </c>
      <c r="C9167" s="2" t="s">
        <v>3245</v>
      </c>
      <c r="D9167" s="2" t="s">
        <v>61</v>
      </c>
      <c r="E9167" s="2" t="s">
        <v>60718</v>
      </c>
      <c r="F9167" s="2" t="s">
        <v>42283</v>
      </c>
      <c r="G9167" s="2" t="s">
        <v>4010</v>
      </c>
      <c r="H9167" s="2" t="s">
        <v>60719</v>
      </c>
      <c r="I9167" s="2" t="s">
        <v>60720</v>
      </c>
      <c r="J9167" s="3" t="s">
        <v>60721</v>
      </c>
      <c r="K9167" s="4">
        <v>44587</v>
      </c>
      <c r="L9167" s="3" t="s">
        <v>60722</v>
      </c>
    </row>
    <row r="9168" spans="1:12" x14ac:dyDescent="0.2">
      <c r="A9168" s="1">
        <v>9167</v>
      </c>
      <c r="B9168" s="2" t="s">
        <v>60723</v>
      </c>
      <c r="C9168" s="2" t="s">
        <v>1643</v>
      </c>
      <c r="D9168" s="2" t="s">
        <v>1644</v>
      </c>
      <c r="E9168" s="2" t="s">
        <v>60724</v>
      </c>
      <c r="F9168" s="2" t="s">
        <v>60725</v>
      </c>
      <c r="G9168" s="2" t="s">
        <v>816</v>
      </c>
      <c r="H9168" s="2" t="s">
        <v>60726</v>
      </c>
      <c r="I9168" s="2" t="s">
        <v>60727</v>
      </c>
      <c r="J9168" s="3" t="s">
        <v>60728</v>
      </c>
      <c r="K9168" s="4">
        <v>44352</v>
      </c>
      <c r="L9168" s="3" t="s">
        <v>60729</v>
      </c>
    </row>
    <row r="9169" spans="1:12" x14ac:dyDescent="0.2">
      <c r="A9169" s="1">
        <v>9168</v>
      </c>
      <c r="B9169" s="2" t="s">
        <v>60730</v>
      </c>
      <c r="C9169" s="2" t="s">
        <v>3661</v>
      </c>
      <c r="D9169" s="2" t="s">
        <v>4695</v>
      </c>
      <c r="E9169" s="2" t="s">
        <v>60731</v>
      </c>
      <c r="F9169" s="2" t="s">
        <v>60732</v>
      </c>
      <c r="G9169" s="2" t="s">
        <v>227</v>
      </c>
      <c r="H9169" s="2" t="s">
        <v>60733</v>
      </c>
      <c r="I9169" s="2" t="s">
        <v>60734</v>
      </c>
      <c r="J9169" s="3" t="s">
        <v>60735</v>
      </c>
      <c r="K9169" s="4">
        <v>44324</v>
      </c>
      <c r="L9169" s="3" t="s">
        <v>14145</v>
      </c>
    </row>
    <row r="9170" spans="1:12" x14ac:dyDescent="0.2">
      <c r="A9170" s="1">
        <v>9169</v>
      </c>
      <c r="B9170" s="2" t="s">
        <v>60736</v>
      </c>
      <c r="C9170" s="2" t="s">
        <v>2162</v>
      </c>
      <c r="D9170" s="2" t="s">
        <v>4838</v>
      </c>
      <c r="E9170" s="2" t="s">
        <v>60737</v>
      </c>
      <c r="F9170" s="2" t="s">
        <v>60738</v>
      </c>
      <c r="G9170" s="2" t="s">
        <v>892</v>
      </c>
      <c r="H9170" s="2" t="s">
        <v>60739</v>
      </c>
      <c r="I9170" s="2" t="s">
        <v>60740</v>
      </c>
      <c r="J9170" s="3" t="s">
        <v>60741</v>
      </c>
      <c r="K9170" s="4">
        <v>44178</v>
      </c>
      <c r="L9170" s="3" t="s">
        <v>60742</v>
      </c>
    </row>
    <row r="9171" spans="1:12" x14ac:dyDescent="0.2">
      <c r="A9171" s="1">
        <v>9170</v>
      </c>
      <c r="B9171" s="2" t="s">
        <v>60743</v>
      </c>
      <c r="C9171" s="2" t="s">
        <v>6223</v>
      </c>
      <c r="D9171" s="2" t="s">
        <v>1512</v>
      </c>
      <c r="E9171" s="2" t="s">
        <v>60744</v>
      </c>
      <c r="F9171" s="2" t="s">
        <v>10213</v>
      </c>
      <c r="G9171" s="2" t="s">
        <v>901</v>
      </c>
      <c r="H9171" s="2" t="s">
        <v>60745</v>
      </c>
      <c r="I9171" s="2" t="s">
        <v>60746</v>
      </c>
      <c r="J9171" s="3" t="s">
        <v>60747</v>
      </c>
      <c r="K9171" s="4">
        <v>43866</v>
      </c>
      <c r="L9171" s="3" t="s">
        <v>7980</v>
      </c>
    </row>
    <row r="9172" spans="1:12" x14ac:dyDescent="0.2">
      <c r="A9172" s="1">
        <v>9171</v>
      </c>
      <c r="B9172" s="2" t="s">
        <v>60748</v>
      </c>
      <c r="C9172" s="2" t="s">
        <v>11279</v>
      </c>
      <c r="D9172" s="2" t="s">
        <v>11762</v>
      </c>
      <c r="E9172" s="2" t="s">
        <v>60749</v>
      </c>
      <c r="F9172" s="2" t="s">
        <v>60750</v>
      </c>
      <c r="G9172" s="2" t="s">
        <v>1068</v>
      </c>
      <c r="H9172" s="2" t="s">
        <v>60751</v>
      </c>
      <c r="I9172" s="2" t="s">
        <v>60752</v>
      </c>
      <c r="J9172" s="3" t="s">
        <v>60753</v>
      </c>
      <c r="K9172" s="4">
        <v>44619</v>
      </c>
      <c r="L9172" s="3" t="s">
        <v>60754</v>
      </c>
    </row>
    <row r="9173" spans="1:12" x14ac:dyDescent="0.2">
      <c r="A9173" s="1">
        <v>9172</v>
      </c>
      <c r="B9173" s="2" t="s">
        <v>60755</v>
      </c>
      <c r="C9173" s="2" t="s">
        <v>2759</v>
      </c>
      <c r="D9173" s="2" t="s">
        <v>702</v>
      </c>
      <c r="E9173" s="2" t="s">
        <v>60756</v>
      </c>
      <c r="F9173" s="2" t="s">
        <v>60757</v>
      </c>
      <c r="G9173" s="2" t="s">
        <v>2945</v>
      </c>
      <c r="H9173" s="2" t="s">
        <v>60758</v>
      </c>
      <c r="I9173" s="2">
        <v>9042265912</v>
      </c>
      <c r="J9173" s="3" t="s">
        <v>60759</v>
      </c>
      <c r="K9173" s="4">
        <v>44666</v>
      </c>
      <c r="L9173" s="3" t="s">
        <v>60760</v>
      </c>
    </row>
    <row r="9174" spans="1:12" x14ac:dyDescent="0.2">
      <c r="A9174" s="1">
        <v>9173</v>
      </c>
      <c r="B9174" s="2" t="s">
        <v>60761</v>
      </c>
      <c r="C9174" s="2" t="s">
        <v>3854</v>
      </c>
      <c r="D9174" s="2" t="s">
        <v>4081</v>
      </c>
      <c r="E9174" s="2" t="s">
        <v>60762</v>
      </c>
      <c r="F9174" s="2" t="s">
        <v>60763</v>
      </c>
      <c r="G9174" s="2" t="s">
        <v>1702</v>
      </c>
      <c r="H9174" s="2" t="s">
        <v>60764</v>
      </c>
      <c r="I9174" s="2" t="s">
        <v>60765</v>
      </c>
      <c r="J9174" s="3" t="s">
        <v>60766</v>
      </c>
      <c r="K9174" s="4">
        <v>44627</v>
      </c>
      <c r="L9174" s="3" t="s">
        <v>49590</v>
      </c>
    </row>
    <row r="9175" spans="1:12" x14ac:dyDescent="0.2">
      <c r="A9175" s="1">
        <v>9174</v>
      </c>
      <c r="B9175" s="2" t="s">
        <v>60767</v>
      </c>
      <c r="C9175" s="2" t="s">
        <v>4521</v>
      </c>
      <c r="D9175" s="2" t="s">
        <v>4909</v>
      </c>
      <c r="E9175" s="2" t="s">
        <v>60768</v>
      </c>
      <c r="F9175" s="2" t="s">
        <v>60769</v>
      </c>
      <c r="G9175" s="2" t="s">
        <v>283</v>
      </c>
      <c r="H9175" s="2" t="s">
        <v>60770</v>
      </c>
      <c r="I9175" s="2" t="s">
        <v>60771</v>
      </c>
      <c r="J9175" s="3" t="s">
        <v>60772</v>
      </c>
      <c r="K9175" s="4">
        <v>44267</v>
      </c>
      <c r="L9175" s="3" t="s">
        <v>60773</v>
      </c>
    </row>
    <row r="9176" spans="1:12" x14ac:dyDescent="0.2">
      <c r="A9176" s="1">
        <v>9175</v>
      </c>
      <c r="B9176" s="2" t="s">
        <v>60774</v>
      </c>
      <c r="C9176" s="2" t="s">
        <v>2563</v>
      </c>
      <c r="D9176" s="2" t="s">
        <v>1718</v>
      </c>
      <c r="E9176" s="2" t="s">
        <v>60775</v>
      </c>
      <c r="F9176" s="2" t="s">
        <v>12008</v>
      </c>
      <c r="G9176" s="2" t="s">
        <v>5917</v>
      </c>
      <c r="H9176" s="2" t="s">
        <v>60776</v>
      </c>
      <c r="I9176" s="2" t="s">
        <v>60777</v>
      </c>
      <c r="J9176" s="3" t="s">
        <v>60778</v>
      </c>
      <c r="K9176" s="4">
        <v>44529</v>
      </c>
      <c r="L9176" s="3" t="s">
        <v>60779</v>
      </c>
    </row>
    <row r="9177" spans="1:12" x14ac:dyDescent="0.2">
      <c r="A9177" s="1">
        <v>9176</v>
      </c>
      <c r="B9177" s="2" t="s">
        <v>60780</v>
      </c>
      <c r="C9177" s="2" t="s">
        <v>3020</v>
      </c>
      <c r="D9177" s="2" t="s">
        <v>917</v>
      </c>
      <c r="E9177" s="2" t="s">
        <v>60781</v>
      </c>
      <c r="F9177" s="2" t="s">
        <v>60782</v>
      </c>
      <c r="G9177" s="2" t="s">
        <v>1058</v>
      </c>
      <c r="H9177" s="2" t="s">
        <v>60783</v>
      </c>
      <c r="I9177" s="2" t="s">
        <v>60784</v>
      </c>
      <c r="J9177" s="3" t="s">
        <v>60785</v>
      </c>
      <c r="K9177" s="4">
        <v>44618</v>
      </c>
      <c r="L9177" s="3" t="s">
        <v>60786</v>
      </c>
    </row>
    <row r="9178" spans="1:12" x14ac:dyDescent="0.2">
      <c r="A9178" s="1">
        <v>9177</v>
      </c>
      <c r="B9178" s="2" t="s">
        <v>60787</v>
      </c>
      <c r="C9178" s="2" t="s">
        <v>6417</v>
      </c>
      <c r="D9178" s="2" t="s">
        <v>1386</v>
      </c>
      <c r="E9178" s="2" t="s">
        <v>60788</v>
      </c>
      <c r="F9178" s="2" t="s">
        <v>60789</v>
      </c>
      <c r="G9178" s="2" t="s">
        <v>948</v>
      </c>
      <c r="H9178" s="2" t="s">
        <v>60790</v>
      </c>
      <c r="I9178" s="2" t="s">
        <v>60791</v>
      </c>
      <c r="J9178" s="3" t="s">
        <v>60792</v>
      </c>
      <c r="K9178" s="4">
        <v>44091</v>
      </c>
      <c r="L9178" s="3" t="s">
        <v>60793</v>
      </c>
    </row>
    <row r="9179" spans="1:12" x14ac:dyDescent="0.2">
      <c r="A9179" s="1">
        <v>9178</v>
      </c>
      <c r="B9179" s="2" t="s">
        <v>60794</v>
      </c>
      <c r="C9179" s="2" t="s">
        <v>5759</v>
      </c>
      <c r="D9179" s="2" t="s">
        <v>9041</v>
      </c>
      <c r="E9179" s="2" t="s">
        <v>60795</v>
      </c>
      <c r="F9179" s="2" t="s">
        <v>60796</v>
      </c>
      <c r="G9179" s="2" t="s">
        <v>1078</v>
      </c>
      <c r="H9179" s="2" t="s">
        <v>60797</v>
      </c>
      <c r="I9179" s="2" t="s">
        <v>60798</v>
      </c>
      <c r="J9179" s="3" t="s">
        <v>60799</v>
      </c>
      <c r="K9179" s="4">
        <v>44555</v>
      </c>
      <c r="L9179" s="3" t="s">
        <v>47007</v>
      </c>
    </row>
    <row r="9180" spans="1:12" x14ac:dyDescent="0.2">
      <c r="A9180" s="1">
        <v>9179</v>
      </c>
      <c r="B9180" s="2" t="s">
        <v>60800</v>
      </c>
      <c r="C9180" s="2" t="s">
        <v>3237</v>
      </c>
      <c r="D9180" s="2" t="s">
        <v>3012</v>
      </c>
      <c r="E9180" s="2" t="s">
        <v>60801</v>
      </c>
      <c r="F9180" s="2" t="s">
        <v>60802</v>
      </c>
      <c r="G9180" s="2" t="s">
        <v>153</v>
      </c>
      <c r="H9180" s="2">
        <v>6890621136</v>
      </c>
      <c r="I9180" s="2" t="s">
        <v>60803</v>
      </c>
      <c r="J9180" s="3" t="s">
        <v>60804</v>
      </c>
      <c r="K9180" s="4">
        <v>44700</v>
      </c>
      <c r="L9180" s="3" t="s">
        <v>60805</v>
      </c>
    </row>
    <row r="9181" spans="1:12" x14ac:dyDescent="0.2">
      <c r="A9181" s="1">
        <v>9180</v>
      </c>
      <c r="B9181" s="2" t="s">
        <v>60806</v>
      </c>
      <c r="C9181" s="2" t="s">
        <v>7167</v>
      </c>
      <c r="D9181" s="2" t="s">
        <v>2735</v>
      </c>
      <c r="E9181" s="2" t="s">
        <v>60807</v>
      </c>
      <c r="F9181" s="2" t="s">
        <v>60808</v>
      </c>
      <c r="G9181" s="2" t="s">
        <v>3271</v>
      </c>
      <c r="H9181" s="2" t="s">
        <v>60809</v>
      </c>
      <c r="I9181" s="2" t="s">
        <v>60810</v>
      </c>
      <c r="J9181" s="3" t="s">
        <v>60811</v>
      </c>
      <c r="K9181" s="4">
        <v>44550</v>
      </c>
      <c r="L9181" s="3" t="s">
        <v>60812</v>
      </c>
    </row>
    <row r="9182" spans="1:12" x14ac:dyDescent="0.2">
      <c r="A9182" s="1">
        <v>9181</v>
      </c>
      <c r="B9182" s="5" t="s">
        <v>60813</v>
      </c>
      <c r="C9182" s="2" t="s">
        <v>3097</v>
      </c>
      <c r="D9182" s="2" t="s">
        <v>44993</v>
      </c>
      <c r="E9182" s="2" t="s">
        <v>60814</v>
      </c>
      <c r="F9182" s="2" t="s">
        <v>60815</v>
      </c>
      <c r="G9182" s="2" t="s">
        <v>3015</v>
      </c>
      <c r="H9182" s="2" t="s">
        <v>60816</v>
      </c>
      <c r="I9182" s="2" t="s">
        <v>60817</v>
      </c>
      <c r="J9182" s="3" t="s">
        <v>60818</v>
      </c>
      <c r="K9182" s="4">
        <v>44101</v>
      </c>
      <c r="L9182" s="3" t="s">
        <v>4120</v>
      </c>
    </row>
    <row r="9183" spans="1:12" x14ac:dyDescent="0.2">
      <c r="A9183" s="1">
        <v>9182</v>
      </c>
      <c r="B9183" s="2" t="s">
        <v>60819</v>
      </c>
      <c r="C9183" s="2" t="s">
        <v>1164</v>
      </c>
      <c r="D9183" s="2" t="s">
        <v>2048</v>
      </c>
      <c r="E9183" s="2" t="s">
        <v>60820</v>
      </c>
      <c r="F9183" s="2" t="s">
        <v>60821</v>
      </c>
      <c r="G9183" s="2" t="s">
        <v>530</v>
      </c>
      <c r="H9183" s="2" t="s">
        <v>60822</v>
      </c>
      <c r="I9183" s="2">
        <v>1281729279</v>
      </c>
      <c r="J9183" s="3" t="s">
        <v>60823</v>
      </c>
      <c r="K9183" s="4">
        <v>44134</v>
      </c>
      <c r="L9183" s="3" t="s">
        <v>60824</v>
      </c>
    </row>
    <row r="9184" spans="1:12" x14ac:dyDescent="0.2">
      <c r="A9184" s="1">
        <v>9183</v>
      </c>
      <c r="B9184" s="2" t="s">
        <v>60825</v>
      </c>
      <c r="C9184" s="2" t="s">
        <v>897</v>
      </c>
      <c r="D9184" s="2" t="s">
        <v>2467</v>
      </c>
      <c r="E9184" s="2" t="s">
        <v>10337</v>
      </c>
      <c r="F9184" s="2" t="s">
        <v>36988</v>
      </c>
      <c r="G9184" s="2" t="s">
        <v>117</v>
      </c>
      <c r="H9184" s="2" t="s">
        <v>60826</v>
      </c>
      <c r="I9184" s="2" t="s">
        <v>60827</v>
      </c>
      <c r="J9184" s="3" t="s">
        <v>60828</v>
      </c>
      <c r="K9184" s="4">
        <v>44412</v>
      </c>
      <c r="L9184" s="3" t="s">
        <v>60829</v>
      </c>
    </row>
    <row r="9185" spans="1:12" x14ac:dyDescent="0.2">
      <c r="A9185" s="1">
        <v>9184</v>
      </c>
      <c r="B9185" s="2" t="s">
        <v>60830</v>
      </c>
      <c r="C9185" s="2" t="s">
        <v>1662</v>
      </c>
      <c r="D9185" s="2" t="s">
        <v>1219</v>
      </c>
      <c r="E9185" s="2" t="s">
        <v>60831</v>
      </c>
      <c r="F9185" s="2" t="s">
        <v>60832</v>
      </c>
      <c r="G9185" s="2" t="s">
        <v>2515</v>
      </c>
      <c r="H9185" s="2" t="s">
        <v>60833</v>
      </c>
      <c r="I9185" s="2" t="s">
        <v>60834</v>
      </c>
      <c r="J9185" s="3" t="s">
        <v>60835</v>
      </c>
      <c r="K9185" s="4">
        <v>44637</v>
      </c>
      <c r="L9185" s="3" t="s">
        <v>60836</v>
      </c>
    </row>
    <row r="9186" spans="1:12" x14ac:dyDescent="0.2">
      <c r="A9186" s="1">
        <v>9185</v>
      </c>
      <c r="B9186" s="2" t="s">
        <v>60837</v>
      </c>
      <c r="C9186" s="2" t="s">
        <v>3212</v>
      </c>
      <c r="D9186" s="2" t="s">
        <v>26680</v>
      </c>
      <c r="E9186" s="2" t="s">
        <v>60838</v>
      </c>
      <c r="F9186" s="2" t="s">
        <v>60839</v>
      </c>
      <c r="G9186" s="2" t="s">
        <v>1005</v>
      </c>
      <c r="H9186" s="2" t="s">
        <v>60840</v>
      </c>
      <c r="I9186" s="2" t="s">
        <v>60841</v>
      </c>
      <c r="J9186" s="3" t="s">
        <v>60842</v>
      </c>
      <c r="K9186" s="4">
        <v>44140</v>
      </c>
      <c r="L9186" s="3" t="s">
        <v>60843</v>
      </c>
    </row>
    <row r="9187" spans="1:12" x14ac:dyDescent="0.2">
      <c r="A9187" s="1">
        <v>9186</v>
      </c>
      <c r="B9187" s="2" t="s">
        <v>60844</v>
      </c>
      <c r="C9187" s="2" t="s">
        <v>1361</v>
      </c>
      <c r="D9187" s="2" t="s">
        <v>1520</v>
      </c>
      <c r="E9187" s="2" t="s">
        <v>50517</v>
      </c>
      <c r="F9187" s="2" t="s">
        <v>60845</v>
      </c>
      <c r="G9187" s="2" t="s">
        <v>1925</v>
      </c>
      <c r="H9187" s="2" t="s">
        <v>60846</v>
      </c>
      <c r="I9187" s="2" t="s">
        <v>60847</v>
      </c>
      <c r="J9187" s="3" t="s">
        <v>60848</v>
      </c>
      <c r="K9187" s="4">
        <v>44079</v>
      </c>
      <c r="L9187" s="3" t="s">
        <v>60849</v>
      </c>
    </row>
    <row r="9188" spans="1:12" x14ac:dyDescent="0.2">
      <c r="A9188" s="1">
        <v>9187</v>
      </c>
      <c r="B9188" s="2" t="s">
        <v>60850</v>
      </c>
      <c r="C9188" s="2" t="s">
        <v>2872</v>
      </c>
      <c r="D9188" s="2" t="s">
        <v>24305</v>
      </c>
      <c r="E9188" s="2" t="s">
        <v>60851</v>
      </c>
      <c r="F9188" s="2" t="s">
        <v>60852</v>
      </c>
      <c r="G9188" s="2" t="s">
        <v>3478</v>
      </c>
      <c r="H9188" s="2" t="s">
        <v>60853</v>
      </c>
      <c r="I9188" s="2" t="s">
        <v>60854</v>
      </c>
      <c r="J9188" s="3" t="s">
        <v>60855</v>
      </c>
      <c r="K9188" s="4">
        <v>44631</v>
      </c>
      <c r="L9188" s="3" t="s">
        <v>1805</v>
      </c>
    </row>
    <row r="9189" spans="1:12" x14ac:dyDescent="0.2">
      <c r="A9189" s="1">
        <v>9188</v>
      </c>
      <c r="B9189" s="2" t="s">
        <v>60856</v>
      </c>
      <c r="C9189" s="2" t="s">
        <v>443</v>
      </c>
      <c r="D9189" s="2" t="s">
        <v>4031</v>
      </c>
      <c r="E9189" s="2" t="s">
        <v>60857</v>
      </c>
      <c r="F9189" s="2" t="s">
        <v>60858</v>
      </c>
      <c r="G9189" s="2" t="s">
        <v>599</v>
      </c>
      <c r="H9189" s="2" t="s">
        <v>60859</v>
      </c>
      <c r="I9189" s="2" t="s">
        <v>60860</v>
      </c>
      <c r="J9189" s="3" t="s">
        <v>60861</v>
      </c>
      <c r="K9189" s="4">
        <v>44370</v>
      </c>
      <c r="L9189" s="3" t="s">
        <v>305</v>
      </c>
    </row>
    <row r="9190" spans="1:12" x14ac:dyDescent="0.2">
      <c r="A9190" s="1">
        <v>9189</v>
      </c>
      <c r="B9190" s="2" t="s">
        <v>60862</v>
      </c>
      <c r="C9190" s="2" t="s">
        <v>8649</v>
      </c>
      <c r="D9190" s="2" t="s">
        <v>4225</v>
      </c>
      <c r="E9190" s="2" t="s">
        <v>60863</v>
      </c>
      <c r="F9190" s="2" t="s">
        <v>60864</v>
      </c>
      <c r="G9190" s="2" t="s">
        <v>2015</v>
      </c>
      <c r="H9190" s="2" t="s">
        <v>60865</v>
      </c>
      <c r="I9190" s="2" t="s">
        <v>60866</v>
      </c>
      <c r="J9190" s="3" t="s">
        <v>60867</v>
      </c>
      <c r="K9190" s="4">
        <v>44474</v>
      </c>
      <c r="L9190" s="3" t="s">
        <v>60868</v>
      </c>
    </row>
    <row r="9191" spans="1:12" x14ac:dyDescent="0.2">
      <c r="A9191" s="1">
        <v>9190</v>
      </c>
      <c r="B9191" s="2" t="s">
        <v>60869</v>
      </c>
      <c r="C9191" s="2" t="s">
        <v>4704</v>
      </c>
      <c r="D9191" s="2" t="s">
        <v>2426</v>
      </c>
      <c r="E9191" s="2" t="s">
        <v>60870</v>
      </c>
      <c r="F9191" s="2" t="s">
        <v>22889</v>
      </c>
      <c r="G9191" s="2" t="s">
        <v>108</v>
      </c>
      <c r="H9191" s="2" t="s">
        <v>60871</v>
      </c>
      <c r="I9191" s="2" t="s">
        <v>60872</v>
      </c>
      <c r="J9191" s="3" t="s">
        <v>60873</v>
      </c>
      <c r="K9191" s="4">
        <v>44612</v>
      </c>
      <c r="L9191" s="3" t="s">
        <v>60874</v>
      </c>
    </row>
    <row r="9192" spans="1:12" x14ac:dyDescent="0.2">
      <c r="A9192" s="1">
        <v>9191</v>
      </c>
      <c r="B9192" s="2" t="s">
        <v>60875</v>
      </c>
      <c r="C9192" s="2" t="s">
        <v>953</v>
      </c>
      <c r="D9192" s="2" t="s">
        <v>10809</v>
      </c>
      <c r="E9192" s="2" t="s">
        <v>60876</v>
      </c>
      <c r="F9192" s="2" t="s">
        <v>60877</v>
      </c>
      <c r="G9192" s="2" t="s">
        <v>589</v>
      </c>
      <c r="H9192" s="2" t="s">
        <v>60878</v>
      </c>
      <c r="I9192" s="2" t="s">
        <v>60879</v>
      </c>
      <c r="J9192" s="3" t="s">
        <v>60880</v>
      </c>
      <c r="K9192" s="4">
        <v>43949</v>
      </c>
      <c r="L9192" s="3" t="s">
        <v>60881</v>
      </c>
    </row>
    <row r="9193" spans="1:12" x14ac:dyDescent="0.2">
      <c r="A9193" s="1">
        <v>9192</v>
      </c>
      <c r="B9193" s="2" t="s">
        <v>60882</v>
      </c>
      <c r="C9193" s="2" t="s">
        <v>1888</v>
      </c>
      <c r="D9193" s="2" t="s">
        <v>5144</v>
      </c>
      <c r="E9193" s="2" t="s">
        <v>60883</v>
      </c>
      <c r="F9193" s="2" t="s">
        <v>60884</v>
      </c>
      <c r="G9193" s="2" t="s">
        <v>1738</v>
      </c>
      <c r="H9193" s="2" t="s">
        <v>60885</v>
      </c>
      <c r="I9193" s="2" t="s">
        <v>60886</v>
      </c>
      <c r="J9193" s="3" t="s">
        <v>60887</v>
      </c>
      <c r="K9193" s="4">
        <v>43962</v>
      </c>
      <c r="L9193" s="3" t="s">
        <v>60888</v>
      </c>
    </row>
    <row r="9194" spans="1:12" x14ac:dyDescent="0.2">
      <c r="A9194" s="1">
        <v>9193</v>
      </c>
      <c r="B9194" s="2" t="s">
        <v>60889</v>
      </c>
      <c r="C9194" s="2" t="s">
        <v>3911</v>
      </c>
      <c r="D9194" s="2" t="s">
        <v>3685</v>
      </c>
      <c r="E9194" s="2" t="s">
        <v>60890</v>
      </c>
      <c r="F9194" s="2" t="s">
        <v>60891</v>
      </c>
      <c r="G9194" s="2" t="s">
        <v>7163</v>
      </c>
      <c r="H9194" s="2" t="s">
        <v>60892</v>
      </c>
      <c r="I9194" s="2" t="s">
        <v>60893</v>
      </c>
      <c r="J9194" s="3" t="s">
        <v>60894</v>
      </c>
      <c r="K9194" s="4">
        <v>44285</v>
      </c>
      <c r="L9194" s="3" t="s">
        <v>4702</v>
      </c>
    </row>
    <row r="9195" spans="1:12" x14ac:dyDescent="0.2">
      <c r="A9195" s="1">
        <v>9194</v>
      </c>
      <c r="B9195" s="2" t="s">
        <v>60895</v>
      </c>
      <c r="C9195" s="2" t="s">
        <v>812</v>
      </c>
      <c r="D9195" s="2" t="s">
        <v>7662</v>
      </c>
      <c r="E9195" s="2" t="s">
        <v>60896</v>
      </c>
      <c r="F9195" s="2" t="s">
        <v>60897</v>
      </c>
      <c r="G9195" s="2" t="s">
        <v>143</v>
      </c>
      <c r="H9195" s="2">
        <v>462350123</v>
      </c>
      <c r="I9195" s="2" t="s">
        <v>60898</v>
      </c>
      <c r="J9195" s="3" t="s">
        <v>60899</v>
      </c>
      <c r="K9195" s="4">
        <v>44407</v>
      </c>
      <c r="L9195" s="3" t="s">
        <v>51948</v>
      </c>
    </row>
    <row r="9196" spans="1:12" x14ac:dyDescent="0.2">
      <c r="A9196" s="1">
        <v>9195</v>
      </c>
      <c r="B9196" s="2" t="s">
        <v>60900</v>
      </c>
      <c r="C9196" s="2" t="s">
        <v>4748</v>
      </c>
      <c r="D9196" s="2" t="s">
        <v>6275</v>
      </c>
      <c r="E9196" s="2" t="s">
        <v>60901</v>
      </c>
      <c r="F9196" s="2" t="s">
        <v>60902</v>
      </c>
      <c r="G9196" s="2" t="s">
        <v>2884</v>
      </c>
      <c r="H9196" s="2">
        <v>200853506</v>
      </c>
      <c r="I9196" s="2" t="s">
        <v>60903</v>
      </c>
      <c r="J9196" s="3" t="s">
        <v>60904</v>
      </c>
      <c r="K9196" s="4">
        <v>44432</v>
      </c>
      <c r="L9196" s="3" t="s">
        <v>60905</v>
      </c>
    </row>
    <row r="9197" spans="1:12" x14ac:dyDescent="0.2">
      <c r="A9197" s="1">
        <v>9196</v>
      </c>
      <c r="B9197" s="2" t="s">
        <v>60906</v>
      </c>
      <c r="C9197" s="2" t="s">
        <v>5900</v>
      </c>
      <c r="D9197" s="2" t="s">
        <v>25937</v>
      </c>
      <c r="E9197" s="2" t="s">
        <v>60907</v>
      </c>
      <c r="F9197" s="2" t="s">
        <v>60908</v>
      </c>
      <c r="G9197" s="2" t="s">
        <v>2981</v>
      </c>
      <c r="H9197" s="2" t="s">
        <v>60909</v>
      </c>
      <c r="I9197" s="2" t="s">
        <v>60910</v>
      </c>
      <c r="J9197" s="3" t="s">
        <v>60911</v>
      </c>
      <c r="K9197" s="4">
        <v>44626</v>
      </c>
      <c r="L9197" s="3" t="s">
        <v>60912</v>
      </c>
    </row>
    <row r="9198" spans="1:12" x14ac:dyDescent="0.2">
      <c r="A9198" s="1">
        <v>9197</v>
      </c>
      <c r="B9198" s="2" t="s">
        <v>60913</v>
      </c>
      <c r="C9198" s="2" t="s">
        <v>3661</v>
      </c>
      <c r="D9198" s="2" t="s">
        <v>5077</v>
      </c>
      <c r="E9198" s="2" t="s">
        <v>60914</v>
      </c>
      <c r="F9198" s="2" t="s">
        <v>60915</v>
      </c>
      <c r="G9198" s="2" t="s">
        <v>3561</v>
      </c>
      <c r="H9198" s="2" t="s">
        <v>60916</v>
      </c>
      <c r="I9198" s="2" t="s">
        <v>60917</v>
      </c>
      <c r="J9198" s="3" t="s">
        <v>60918</v>
      </c>
      <c r="K9198" s="4">
        <v>44212</v>
      </c>
      <c r="L9198" s="3" t="s">
        <v>60919</v>
      </c>
    </row>
    <row r="9199" spans="1:12" x14ac:dyDescent="0.2">
      <c r="A9199" s="1">
        <v>9198</v>
      </c>
      <c r="B9199" s="2" t="s">
        <v>60920</v>
      </c>
      <c r="C9199" s="2" t="s">
        <v>6395</v>
      </c>
      <c r="D9199" s="2" t="s">
        <v>2784</v>
      </c>
      <c r="E9199" s="2" t="s">
        <v>60921</v>
      </c>
      <c r="F9199" s="2" t="s">
        <v>14358</v>
      </c>
      <c r="G9199" s="2" t="s">
        <v>1140</v>
      </c>
      <c r="H9199" s="2" t="s">
        <v>60922</v>
      </c>
      <c r="I9199" s="2" t="s">
        <v>60923</v>
      </c>
      <c r="J9199" s="3" t="s">
        <v>60924</v>
      </c>
      <c r="K9199" s="4">
        <v>44607</v>
      </c>
      <c r="L9199" s="3" t="s">
        <v>60925</v>
      </c>
    </row>
    <row r="9200" spans="1:12" x14ac:dyDescent="0.2">
      <c r="A9200" s="1">
        <v>9199</v>
      </c>
      <c r="B9200" s="2" t="s">
        <v>60926</v>
      </c>
      <c r="C9200" s="2" t="s">
        <v>507</v>
      </c>
      <c r="D9200" s="2" t="s">
        <v>29751</v>
      </c>
      <c r="E9200" s="2" t="s">
        <v>60927</v>
      </c>
      <c r="F9200" s="2" t="s">
        <v>60928</v>
      </c>
      <c r="G9200" s="2" t="s">
        <v>1925</v>
      </c>
      <c r="H9200" s="2" t="s">
        <v>60929</v>
      </c>
      <c r="I9200" s="2" t="s">
        <v>60930</v>
      </c>
      <c r="J9200" s="3" t="s">
        <v>60931</v>
      </c>
      <c r="K9200" s="4">
        <v>44534</v>
      </c>
      <c r="L9200" s="3" t="s">
        <v>60932</v>
      </c>
    </row>
    <row r="9201" spans="1:12" x14ac:dyDescent="0.2">
      <c r="A9201" s="1">
        <v>9200</v>
      </c>
      <c r="B9201" s="2" t="s">
        <v>60933</v>
      </c>
      <c r="C9201" s="2" t="s">
        <v>3557</v>
      </c>
      <c r="D9201" s="2" t="s">
        <v>1119</v>
      </c>
      <c r="E9201" s="2" t="s">
        <v>60934</v>
      </c>
      <c r="F9201" s="2" t="s">
        <v>60935</v>
      </c>
      <c r="G9201" s="2" t="s">
        <v>530</v>
      </c>
      <c r="H9201" s="2" t="s">
        <v>60936</v>
      </c>
      <c r="I9201" s="2" t="s">
        <v>60937</v>
      </c>
      <c r="J9201" s="3" t="s">
        <v>60938</v>
      </c>
      <c r="K9201" s="4">
        <v>44553</v>
      </c>
      <c r="L9201" s="3" t="s">
        <v>60939</v>
      </c>
    </row>
    <row r="9202" spans="1:12" x14ac:dyDescent="0.2">
      <c r="A9202" s="1">
        <v>9201</v>
      </c>
      <c r="B9202" s="2" t="s">
        <v>60940</v>
      </c>
      <c r="C9202" s="2" t="s">
        <v>3597</v>
      </c>
      <c r="D9202" s="2" t="s">
        <v>2162</v>
      </c>
      <c r="E9202" s="2" t="s">
        <v>60941</v>
      </c>
      <c r="F9202" s="2" t="s">
        <v>60942</v>
      </c>
      <c r="G9202" s="2" t="s">
        <v>1864</v>
      </c>
      <c r="H9202" s="2">
        <f>1-186-859-1157</f>
        <v>-2201</v>
      </c>
      <c r="I9202" s="2" t="s">
        <v>60943</v>
      </c>
      <c r="J9202" s="3" t="s">
        <v>60944</v>
      </c>
      <c r="K9202" s="4">
        <v>44149</v>
      </c>
      <c r="L9202" s="3" t="s">
        <v>60945</v>
      </c>
    </row>
    <row r="9203" spans="1:12" x14ac:dyDescent="0.2">
      <c r="A9203" s="1">
        <v>9202</v>
      </c>
      <c r="B9203" s="2" t="s">
        <v>60946</v>
      </c>
      <c r="C9203" s="2" t="s">
        <v>5251</v>
      </c>
      <c r="D9203" s="2" t="s">
        <v>11682</v>
      </c>
      <c r="E9203" s="2" t="s">
        <v>60947</v>
      </c>
      <c r="F9203" s="2" t="s">
        <v>7591</v>
      </c>
      <c r="G9203" s="2" t="s">
        <v>1534</v>
      </c>
      <c r="H9203" s="2" t="s">
        <v>60948</v>
      </c>
      <c r="I9203" s="2" t="s">
        <v>60949</v>
      </c>
      <c r="J9203" s="3" t="s">
        <v>60950</v>
      </c>
      <c r="K9203" s="4">
        <v>44639</v>
      </c>
      <c r="L9203" s="3" t="s">
        <v>60951</v>
      </c>
    </row>
    <row r="9204" spans="1:12" x14ac:dyDescent="0.2">
      <c r="A9204" s="1">
        <v>9203</v>
      </c>
      <c r="B9204" s="2" t="s">
        <v>60952</v>
      </c>
      <c r="C9204" s="2" t="s">
        <v>2383</v>
      </c>
      <c r="D9204" s="2" t="s">
        <v>14444</v>
      </c>
      <c r="E9204" s="2" t="s">
        <v>60953</v>
      </c>
      <c r="F9204" s="2" t="s">
        <v>42324</v>
      </c>
      <c r="G9204" s="2" t="s">
        <v>274</v>
      </c>
      <c r="H9204" s="2" t="s">
        <v>60954</v>
      </c>
      <c r="I9204" s="2" t="s">
        <v>60955</v>
      </c>
      <c r="J9204" s="3" t="s">
        <v>60956</v>
      </c>
      <c r="K9204" s="4">
        <v>43885</v>
      </c>
      <c r="L9204" s="3" t="s">
        <v>60957</v>
      </c>
    </row>
    <row r="9205" spans="1:12" x14ac:dyDescent="0.2">
      <c r="A9205" s="1">
        <v>9204</v>
      </c>
      <c r="B9205" s="2" t="s">
        <v>60958</v>
      </c>
      <c r="C9205" s="2" t="s">
        <v>17315</v>
      </c>
      <c r="D9205" s="2" t="s">
        <v>9391</v>
      </c>
      <c r="E9205" s="2" t="s">
        <v>60959</v>
      </c>
      <c r="F9205" s="2" t="s">
        <v>60960</v>
      </c>
      <c r="G9205" s="2" t="s">
        <v>4778</v>
      </c>
      <c r="H9205" s="2" t="s">
        <v>60961</v>
      </c>
      <c r="I9205" s="2" t="s">
        <v>60962</v>
      </c>
      <c r="J9205" s="3" t="s">
        <v>60963</v>
      </c>
      <c r="K9205" s="4">
        <v>44168</v>
      </c>
      <c r="L9205" s="3" t="s">
        <v>60964</v>
      </c>
    </row>
    <row r="9206" spans="1:12" x14ac:dyDescent="0.2">
      <c r="A9206" s="1">
        <v>9205</v>
      </c>
      <c r="B9206" s="2" t="s">
        <v>60965</v>
      </c>
      <c r="C9206" s="2" t="s">
        <v>11330</v>
      </c>
      <c r="D9206" s="2" t="s">
        <v>9172</v>
      </c>
      <c r="E9206" s="2" t="s">
        <v>60966</v>
      </c>
      <c r="F9206" s="2" t="s">
        <v>60967</v>
      </c>
      <c r="G9206" s="2" t="s">
        <v>957</v>
      </c>
      <c r="H9206" s="2">
        <f>1-736-830-7096</f>
        <v>-8661</v>
      </c>
      <c r="I9206" s="2" t="s">
        <v>60968</v>
      </c>
      <c r="J9206" s="3" t="s">
        <v>60969</v>
      </c>
      <c r="K9206" s="4">
        <v>44461</v>
      </c>
      <c r="L9206" s="3" t="s">
        <v>60970</v>
      </c>
    </row>
    <row r="9207" spans="1:12" x14ac:dyDescent="0.2">
      <c r="A9207" s="1">
        <v>9206</v>
      </c>
      <c r="B9207" s="2" t="s">
        <v>60971</v>
      </c>
      <c r="C9207" s="2" t="s">
        <v>1029</v>
      </c>
      <c r="D9207" s="2" t="s">
        <v>3157</v>
      </c>
      <c r="E9207" s="2" t="s">
        <v>60972</v>
      </c>
      <c r="F9207" s="2" t="s">
        <v>60973</v>
      </c>
      <c r="G9207" s="2" t="s">
        <v>1712</v>
      </c>
      <c r="H9207" s="2" t="s">
        <v>60974</v>
      </c>
      <c r="I9207" s="2" t="s">
        <v>60975</v>
      </c>
      <c r="J9207" s="3" t="s">
        <v>60976</v>
      </c>
      <c r="K9207" s="4">
        <v>43895</v>
      </c>
      <c r="L9207" s="3" t="s">
        <v>60977</v>
      </c>
    </row>
    <row r="9208" spans="1:12" x14ac:dyDescent="0.2">
      <c r="A9208" s="1">
        <v>9207</v>
      </c>
      <c r="B9208" s="2" t="s">
        <v>60978</v>
      </c>
      <c r="C9208" s="2" t="s">
        <v>60</v>
      </c>
      <c r="D9208" s="2" t="s">
        <v>20061</v>
      </c>
      <c r="E9208" s="2" t="s">
        <v>17560</v>
      </c>
      <c r="F9208" s="2" t="s">
        <v>19538</v>
      </c>
      <c r="G9208" s="2" t="s">
        <v>750</v>
      </c>
      <c r="H9208" s="2" t="s">
        <v>60979</v>
      </c>
      <c r="I9208" s="2" t="s">
        <v>60980</v>
      </c>
      <c r="J9208" s="3" t="s">
        <v>60981</v>
      </c>
      <c r="K9208" s="4">
        <v>44543</v>
      </c>
      <c r="L9208" s="3" t="s">
        <v>30999</v>
      </c>
    </row>
    <row r="9209" spans="1:12" x14ac:dyDescent="0.2">
      <c r="A9209" s="1">
        <v>9208</v>
      </c>
      <c r="B9209" s="2" t="s">
        <v>60982</v>
      </c>
      <c r="C9209" s="2" t="s">
        <v>2236</v>
      </c>
      <c r="D9209" s="2" t="s">
        <v>2162</v>
      </c>
      <c r="E9209" s="2" t="s">
        <v>60983</v>
      </c>
      <c r="F9209" s="2" t="s">
        <v>60984</v>
      </c>
      <c r="G9209" s="2" t="s">
        <v>1846</v>
      </c>
      <c r="H9209" s="2" t="s">
        <v>60985</v>
      </c>
      <c r="I9209" s="2" t="s">
        <v>60986</v>
      </c>
      <c r="J9209" s="3" t="s">
        <v>60987</v>
      </c>
      <c r="K9209" s="4">
        <v>43893</v>
      </c>
      <c r="L9209" s="3" t="s">
        <v>60988</v>
      </c>
    </row>
    <row r="9210" spans="1:12" x14ac:dyDescent="0.2">
      <c r="A9210" s="1">
        <v>9209</v>
      </c>
      <c r="B9210" s="2" t="s">
        <v>60989</v>
      </c>
      <c r="C9210" s="2" t="s">
        <v>6340</v>
      </c>
      <c r="D9210" s="2" t="s">
        <v>5923</v>
      </c>
      <c r="E9210" s="2" t="s">
        <v>50680</v>
      </c>
      <c r="F9210" s="2" t="s">
        <v>60990</v>
      </c>
      <c r="G9210" s="2" t="s">
        <v>1058</v>
      </c>
      <c r="H9210" s="2" t="s">
        <v>60991</v>
      </c>
      <c r="I9210" s="2" t="s">
        <v>60992</v>
      </c>
      <c r="J9210" s="3" t="s">
        <v>60993</v>
      </c>
      <c r="K9210" s="4">
        <v>44017</v>
      </c>
      <c r="L9210" s="3" t="s">
        <v>33043</v>
      </c>
    </row>
    <row r="9211" spans="1:12" x14ac:dyDescent="0.2">
      <c r="A9211" s="1">
        <v>9210</v>
      </c>
      <c r="B9211" s="2" t="s">
        <v>60994</v>
      </c>
      <c r="C9211" s="2" t="s">
        <v>6615</v>
      </c>
      <c r="D9211" s="2" t="s">
        <v>2148</v>
      </c>
      <c r="E9211" s="2" t="s">
        <v>60995</v>
      </c>
      <c r="F9211" s="2" t="s">
        <v>60996</v>
      </c>
      <c r="G9211" s="2" t="s">
        <v>1846</v>
      </c>
      <c r="H9211" s="2" t="s">
        <v>60997</v>
      </c>
      <c r="I9211" s="2" t="s">
        <v>60998</v>
      </c>
      <c r="J9211" s="3" t="s">
        <v>60999</v>
      </c>
      <c r="K9211" s="4">
        <v>44357</v>
      </c>
      <c r="L9211" s="3" t="s">
        <v>61000</v>
      </c>
    </row>
    <row r="9212" spans="1:12" x14ac:dyDescent="0.2">
      <c r="A9212" s="1">
        <v>9211</v>
      </c>
      <c r="B9212" s="2" t="s">
        <v>61001</v>
      </c>
      <c r="C9212" s="2" t="s">
        <v>16365</v>
      </c>
      <c r="D9212" s="2" t="s">
        <v>2760</v>
      </c>
      <c r="E9212" s="2" t="s">
        <v>61002</v>
      </c>
      <c r="F9212" s="2" t="s">
        <v>61003</v>
      </c>
      <c r="G9212" s="2" t="s">
        <v>108</v>
      </c>
      <c r="H9212" s="2" t="s">
        <v>61004</v>
      </c>
      <c r="I9212" s="2" t="s">
        <v>61005</v>
      </c>
      <c r="J9212" s="3" t="s">
        <v>61006</v>
      </c>
      <c r="K9212" s="4">
        <v>44367</v>
      </c>
      <c r="L9212" s="3" t="s">
        <v>61007</v>
      </c>
    </row>
    <row r="9213" spans="1:12" x14ac:dyDescent="0.2">
      <c r="A9213" s="1">
        <v>9212</v>
      </c>
      <c r="B9213" s="2" t="s">
        <v>61008</v>
      </c>
      <c r="C9213" s="2" t="s">
        <v>383</v>
      </c>
      <c r="D9213" s="2" t="s">
        <v>6156</v>
      </c>
      <c r="E9213" s="2" t="s">
        <v>32072</v>
      </c>
      <c r="F9213" s="2" t="s">
        <v>61009</v>
      </c>
      <c r="G9213" s="2" t="s">
        <v>320</v>
      </c>
      <c r="H9213" s="2" t="s">
        <v>61010</v>
      </c>
      <c r="I9213" s="2">
        <v>3314976273</v>
      </c>
      <c r="J9213" s="3" t="s">
        <v>61011</v>
      </c>
      <c r="K9213" s="4">
        <v>44391</v>
      </c>
      <c r="L9213" s="3" t="s">
        <v>61012</v>
      </c>
    </row>
    <row r="9214" spans="1:12" x14ac:dyDescent="0.2">
      <c r="A9214" s="1">
        <v>9213</v>
      </c>
      <c r="B9214" s="2" t="s">
        <v>61013</v>
      </c>
      <c r="C9214" s="2" t="s">
        <v>12690</v>
      </c>
      <c r="D9214" s="2" t="s">
        <v>196</v>
      </c>
      <c r="E9214" s="2" t="s">
        <v>61014</v>
      </c>
      <c r="F9214" s="2" t="s">
        <v>51430</v>
      </c>
      <c r="G9214" s="2" t="s">
        <v>4335</v>
      </c>
      <c r="H9214" s="2" t="s">
        <v>61015</v>
      </c>
      <c r="I9214" s="2" t="s">
        <v>61016</v>
      </c>
      <c r="J9214" s="3" t="s">
        <v>61017</v>
      </c>
      <c r="K9214" s="4">
        <v>44374</v>
      </c>
      <c r="L9214" s="3" t="s">
        <v>61018</v>
      </c>
    </row>
    <row r="9215" spans="1:12" x14ac:dyDescent="0.2">
      <c r="A9215" s="1">
        <v>9214</v>
      </c>
      <c r="B9215" s="2" t="s">
        <v>61019</v>
      </c>
      <c r="C9215" s="2" t="s">
        <v>3068</v>
      </c>
      <c r="D9215" s="2" t="s">
        <v>1417</v>
      </c>
      <c r="E9215" s="2" t="s">
        <v>61020</v>
      </c>
      <c r="F9215" s="2" t="s">
        <v>51668</v>
      </c>
      <c r="G9215" s="2" t="s">
        <v>125</v>
      </c>
      <c r="H9215" s="2" t="s">
        <v>61021</v>
      </c>
      <c r="I9215" s="2" t="s">
        <v>61022</v>
      </c>
      <c r="J9215" s="3" t="s">
        <v>61023</v>
      </c>
      <c r="K9215" s="4">
        <v>43949</v>
      </c>
      <c r="L9215" s="3" t="s">
        <v>36016</v>
      </c>
    </row>
    <row r="9216" spans="1:12" x14ac:dyDescent="0.2">
      <c r="A9216" s="1">
        <v>9215</v>
      </c>
      <c r="B9216" s="2" t="s">
        <v>61024</v>
      </c>
      <c r="C9216" s="2" t="s">
        <v>4383</v>
      </c>
      <c r="D9216" s="2" t="s">
        <v>24</v>
      </c>
      <c r="E9216" s="2" t="s">
        <v>61025</v>
      </c>
      <c r="F9216" s="2" t="s">
        <v>61026</v>
      </c>
      <c r="G9216" s="2" t="s">
        <v>1429</v>
      </c>
      <c r="H9216" s="2" t="s">
        <v>61027</v>
      </c>
      <c r="I9216" s="2">
        <v>6738388819</v>
      </c>
      <c r="J9216" s="3" t="s">
        <v>61028</v>
      </c>
      <c r="K9216" s="4">
        <v>44542</v>
      </c>
      <c r="L9216" s="3" t="s">
        <v>23798</v>
      </c>
    </row>
    <row r="9217" spans="1:12" x14ac:dyDescent="0.2">
      <c r="A9217" s="1">
        <v>9216</v>
      </c>
      <c r="B9217" s="2" t="s">
        <v>61029</v>
      </c>
      <c r="C9217" s="2" t="s">
        <v>14241</v>
      </c>
      <c r="D9217" s="2" t="s">
        <v>7562</v>
      </c>
      <c r="E9217" s="2" t="s">
        <v>61030</v>
      </c>
      <c r="F9217" s="2" t="s">
        <v>58104</v>
      </c>
      <c r="G9217" s="2" t="s">
        <v>6506</v>
      </c>
      <c r="H9217" s="2" t="s">
        <v>61031</v>
      </c>
      <c r="I9217" s="2" t="s">
        <v>61032</v>
      </c>
      <c r="J9217" s="3" t="s">
        <v>61033</v>
      </c>
      <c r="K9217" s="4">
        <v>43947</v>
      </c>
      <c r="L9217" s="3" t="s">
        <v>61034</v>
      </c>
    </row>
    <row r="9218" spans="1:12" x14ac:dyDescent="0.2">
      <c r="A9218" s="1">
        <v>9217</v>
      </c>
      <c r="B9218" s="2" t="s">
        <v>61035</v>
      </c>
      <c r="C9218" s="2" t="s">
        <v>802</v>
      </c>
      <c r="D9218" s="2" t="s">
        <v>8535</v>
      </c>
      <c r="E9218" s="2" t="s">
        <v>61036</v>
      </c>
      <c r="F9218" s="2" t="s">
        <v>61037</v>
      </c>
      <c r="G9218" s="2" t="s">
        <v>3679</v>
      </c>
      <c r="H9218" s="2" t="s">
        <v>61038</v>
      </c>
      <c r="I9218" s="2" t="s">
        <v>61039</v>
      </c>
      <c r="J9218" s="3" t="s">
        <v>61040</v>
      </c>
      <c r="K9218" s="4">
        <v>43984</v>
      </c>
      <c r="L9218" s="3" t="s">
        <v>61041</v>
      </c>
    </row>
    <row r="9219" spans="1:12" x14ac:dyDescent="0.2">
      <c r="A9219" s="1">
        <v>9218</v>
      </c>
      <c r="B9219" s="2" t="s">
        <v>61042</v>
      </c>
      <c r="C9219" s="2" t="s">
        <v>12825</v>
      </c>
      <c r="D9219" s="2" t="s">
        <v>527</v>
      </c>
      <c r="E9219" s="2" t="s">
        <v>61043</v>
      </c>
      <c r="F9219" s="2" t="s">
        <v>61044</v>
      </c>
      <c r="G9219" s="2" t="s">
        <v>1058</v>
      </c>
      <c r="H9219" s="2">
        <f>1-559-969-2018</f>
        <v>-3545</v>
      </c>
      <c r="I9219" s="2" t="s">
        <v>61045</v>
      </c>
      <c r="J9219" s="3" t="s">
        <v>61046</v>
      </c>
      <c r="K9219" s="4">
        <v>44085</v>
      </c>
      <c r="L9219" s="3" t="s">
        <v>61047</v>
      </c>
    </row>
    <row r="9220" spans="1:12" x14ac:dyDescent="0.2">
      <c r="A9220" s="1">
        <v>9219</v>
      </c>
      <c r="B9220" s="2" t="s">
        <v>61048</v>
      </c>
      <c r="C9220" s="2" t="s">
        <v>2632</v>
      </c>
      <c r="D9220" s="2" t="s">
        <v>2503</v>
      </c>
      <c r="E9220" s="2" t="s">
        <v>61049</v>
      </c>
      <c r="F9220" s="2" t="s">
        <v>61050</v>
      </c>
      <c r="G9220" s="2" t="s">
        <v>2981</v>
      </c>
      <c r="H9220" s="2">
        <v>9779087974</v>
      </c>
      <c r="I9220" s="2">
        <v>332491265</v>
      </c>
      <c r="J9220" s="3" t="s">
        <v>61051</v>
      </c>
      <c r="K9220" s="4">
        <v>44082</v>
      </c>
      <c r="L9220" s="3" t="s">
        <v>61052</v>
      </c>
    </row>
    <row r="9221" spans="1:12" x14ac:dyDescent="0.2">
      <c r="A9221" s="1">
        <v>9220</v>
      </c>
      <c r="B9221" s="2" t="s">
        <v>61053</v>
      </c>
      <c r="C9221" s="2" t="s">
        <v>3204</v>
      </c>
      <c r="D9221" s="2" t="s">
        <v>20351</v>
      </c>
      <c r="E9221" s="2" t="s">
        <v>4756</v>
      </c>
      <c r="F9221" s="2" t="s">
        <v>61054</v>
      </c>
      <c r="G9221" s="2" t="s">
        <v>1050</v>
      </c>
      <c r="H9221" s="2" t="s">
        <v>61055</v>
      </c>
      <c r="I9221" s="2" t="s">
        <v>61056</v>
      </c>
      <c r="J9221" s="3" t="s">
        <v>61057</v>
      </c>
      <c r="K9221" s="4">
        <v>44297</v>
      </c>
      <c r="L9221" s="3" t="s">
        <v>61058</v>
      </c>
    </row>
    <row r="9222" spans="1:12" x14ac:dyDescent="0.2">
      <c r="A9222" s="1">
        <v>9221</v>
      </c>
      <c r="B9222" s="2" t="s">
        <v>61059</v>
      </c>
      <c r="C9222" s="2" t="s">
        <v>3521</v>
      </c>
      <c r="D9222" s="2" t="s">
        <v>6118</v>
      </c>
      <c r="E9222" s="2" t="s">
        <v>1419</v>
      </c>
      <c r="F9222" s="2" t="s">
        <v>61060</v>
      </c>
      <c r="G9222" s="2" t="s">
        <v>2127</v>
      </c>
      <c r="H9222" s="2" t="s">
        <v>61061</v>
      </c>
      <c r="I9222" s="2" t="s">
        <v>61062</v>
      </c>
      <c r="J9222" s="3" t="s">
        <v>61063</v>
      </c>
      <c r="K9222" s="4">
        <v>44120</v>
      </c>
      <c r="L9222" s="3" t="s">
        <v>47192</v>
      </c>
    </row>
    <row r="9223" spans="1:12" x14ac:dyDescent="0.2">
      <c r="A9223" s="1">
        <v>9222</v>
      </c>
      <c r="B9223" s="2" t="s">
        <v>61064</v>
      </c>
      <c r="C9223" s="2" t="s">
        <v>8889</v>
      </c>
      <c r="D9223" s="2" t="s">
        <v>13786</v>
      </c>
      <c r="E9223" s="2" t="s">
        <v>61065</v>
      </c>
      <c r="F9223" s="2" t="s">
        <v>53278</v>
      </c>
      <c r="G9223" s="2" t="s">
        <v>1282</v>
      </c>
      <c r="H9223" s="2" t="s">
        <v>61066</v>
      </c>
      <c r="I9223" s="2">
        <v>9339162029</v>
      </c>
      <c r="J9223" s="3" t="s">
        <v>61067</v>
      </c>
      <c r="K9223" s="4">
        <v>44382</v>
      </c>
      <c r="L9223" s="3" t="s">
        <v>61068</v>
      </c>
    </row>
    <row r="9224" spans="1:12" x14ac:dyDescent="0.2">
      <c r="A9224" s="1">
        <v>9223</v>
      </c>
      <c r="B9224" s="2" t="s">
        <v>61069</v>
      </c>
      <c r="C9224" s="2" t="s">
        <v>2805</v>
      </c>
      <c r="D9224" s="2" t="s">
        <v>1521</v>
      </c>
      <c r="E9224" s="2" t="s">
        <v>61070</v>
      </c>
      <c r="F9224" s="2" t="s">
        <v>61071</v>
      </c>
      <c r="G9224" s="2" t="s">
        <v>2255</v>
      </c>
      <c r="H9224" s="2" t="s">
        <v>61072</v>
      </c>
      <c r="I9224" s="2" t="s">
        <v>61073</v>
      </c>
      <c r="J9224" s="3" t="s">
        <v>61074</v>
      </c>
      <c r="K9224" s="4">
        <v>44086</v>
      </c>
      <c r="L9224" s="3" t="s">
        <v>61075</v>
      </c>
    </row>
    <row r="9225" spans="1:12" x14ac:dyDescent="0.2">
      <c r="A9225" s="1">
        <v>9224</v>
      </c>
      <c r="B9225" s="2" t="s">
        <v>61076</v>
      </c>
      <c r="C9225" s="2" t="s">
        <v>8578</v>
      </c>
      <c r="D9225" s="2" t="s">
        <v>16405</v>
      </c>
      <c r="E9225" s="2" t="s">
        <v>61077</v>
      </c>
      <c r="F9225" s="2" t="s">
        <v>61078</v>
      </c>
      <c r="G9225" s="2" t="s">
        <v>4177</v>
      </c>
      <c r="H9225" s="2" t="s">
        <v>61079</v>
      </c>
      <c r="I9225" s="2">
        <v>5789093821</v>
      </c>
      <c r="J9225" s="3" t="s">
        <v>61080</v>
      </c>
      <c r="K9225" s="4">
        <v>44069</v>
      </c>
      <c r="L9225" s="3" t="s">
        <v>61081</v>
      </c>
    </row>
    <row r="9226" spans="1:12" x14ac:dyDescent="0.2">
      <c r="A9226" s="1">
        <v>9225</v>
      </c>
      <c r="B9226" s="2" t="s">
        <v>61082</v>
      </c>
      <c r="C9226" s="2" t="s">
        <v>775</v>
      </c>
      <c r="D9226" s="2" t="s">
        <v>2314</v>
      </c>
      <c r="E9226" s="2" t="s">
        <v>61083</v>
      </c>
      <c r="F9226" s="2" t="s">
        <v>61084</v>
      </c>
      <c r="G9226" s="2" t="s">
        <v>589</v>
      </c>
      <c r="H9226" s="2" t="s">
        <v>61085</v>
      </c>
      <c r="I9226" s="2" t="s">
        <v>61086</v>
      </c>
      <c r="J9226" s="3" t="s">
        <v>61087</v>
      </c>
      <c r="K9226" s="4">
        <v>44190</v>
      </c>
      <c r="L9226" s="3" t="s">
        <v>61088</v>
      </c>
    </row>
    <row r="9227" spans="1:12" x14ac:dyDescent="0.2">
      <c r="A9227" s="1">
        <v>9226</v>
      </c>
      <c r="B9227" s="2" t="s">
        <v>61089</v>
      </c>
      <c r="C9227" s="2" t="s">
        <v>2048</v>
      </c>
      <c r="D9227" s="2" t="s">
        <v>9434</v>
      </c>
      <c r="E9227" s="2" t="s">
        <v>61090</v>
      </c>
      <c r="F9227" s="2" t="s">
        <v>61091</v>
      </c>
      <c r="G9227" s="2" t="s">
        <v>2378</v>
      </c>
      <c r="H9227" s="2" t="s">
        <v>61092</v>
      </c>
      <c r="I9227" s="2" t="s">
        <v>61093</v>
      </c>
      <c r="J9227" s="3" t="s">
        <v>61094</v>
      </c>
      <c r="K9227" s="4">
        <v>44367</v>
      </c>
      <c r="L9227" s="3" t="s">
        <v>61095</v>
      </c>
    </row>
    <row r="9228" spans="1:12" x14ac:dyDescent="0.2">
      <c r="A9228" s="1">
        <v>9227</v>
      </c>
      <c r="B9228" s="2" t="s">
        <v>61096</v>
      </c>
      <c r="C9228" s="2" t="s">
        <v>3751</v>
      </c>
      <c r="D9228" s="2" t="s">
        <v>6663</v>
      </c>
      <c r="E9228" s="2" t="s">
        <v>61097</v>
      </c>
      <c r="F9228" s="2" t="s">
        <v>17650</v>
      </c>
      <c r="G9228" s="2" t="s">
        <v>143</v>
      </c>
      <c r="H9228" s="2" t="s">
        <v>61098</v>
      </c>
      <c r="I9228" s="2" t="s">
        <v>61099</v>
      </c>
      <c r="J9228" s="3" t="s">
        <v>61100</v>
      </c>
      <c r="K9228" s="4">
        <v>44336</v>
      </c>
      <c r="L9228" s="3" t="s">
        <v>61101</v>
      </c>
    </row>
    <row r="9229" spans="1:12" x14ac:dyDescent="0.2">
      <c r="A9229" s="1">
        <v>9228</v>
      </c>
      <c r="B9229" s="2" t="s">
        <v>61102</v>
      </c>
      <c r="C9229" s="2" t="s">
        <v>5406</v>
      </c>
      <c r="D9229" s="2" t="s">
        <v>5980</v>
      </c>
      <c r="E9229" s="2" t="s">
        <v>61103</v>
      </c>
      <c r="F9229" s="2" t="s">
        <v>61104</v>
      </c>
      <c r="G9229" s="2" t="s">
        <v>3116</v>
      </c>
      <c r="H9229" s="2" t="s">
        <v>61105</v>
      </c>
      <c r="I9229" s="2" t="s">
        <v>61106</v>
      </c>
      <c r="J9229" s="3" t="s">
        <v>61107</v>
      </c>
      <c r="K9229" s="4">
        <v>44691</v>
      </c>
      <c r="L9229" s="3" t="s">
        <v>61108</v>
      </c>
    </row>
    <row r="9230" spans="1:12" x14ac:dyDescent="0.2">
      <c r="A9230" s="1">
        <v>9229</v>
      </c>
      <c r="B9230" s="2" t="s">
        <v>61109</v>
      </c>
      <c r="C9230" s="2" t="s">
        <v>3972</v>
      </c>
      <c r="D9230" s="2" t="s">
        <v>2707</v>
      </c>
      <c r="E9230" s="2" t="s">
        <v>61110</v>
      </c>
      <c r="F9230" s="2" t="s">
        <v>61111</v>
      </c>
      <c r="G9230" s="2" t="s">
        <v>1429</v>
      </c>
      <c r="H9230" s="2">
        <f>1-212-85-1429</f>
        <v>-1725</v>
      </c>
      <c r="I9230" s="2" t="s">
        <v>61112</v>
      </c>
      <c r="J9230" s="3" t="s">
        <v>61113</v>
      </c>
      <c r="K9230" s="4">
        <v>44663</v>
      </c>
      <c r="L9230" s="3" t="s">
        <v>7378</v>
      </c>
    </row>
    <row r="9231" spans="1:12" x14ac:dyDescent="0.2">
      <c r="A9231" s="1">
        <v>9230</v>
      </c>
      <c r="B9231" s="2" t="s">
        <v>61114</v>
      </c>
      <c r="C9231" s="2" t="s">
        <v>9442</v>
      </c>
      <c r="D9231" s="2" t="s">
        <v>5085</v>
      </c>
      <c r="E9231" s="2" t="s">
        <v>31209</v>
      </c>
      <c r="F9231" s="2" t="s">
        <v>61115</v>
      </c>
      <c r="G9231" s="2" t="s">
        <v>3808</v>
      </c>
      <c r="H9231" s="2" t="s">
        <v>61116</v>
      </c>
      <c r="I9231" s="2" t="s">
        <v>61117</v>
      </c>
      <c r="J9231" s="3" t="s">
        <v>61118</v>
      </c>
      <c r="K9231" s="4">
        <v>44124</v>
      </c>
      <c r="L9231" s="3" t="s">
        <v>38526</v>
      </c>
    </row>
    <row r="9232" spans="1:12" x14ac:dyDescent="0.2">
      <c r="A9232" s="1">
        <v>9231</v>
      </c>
      <c r="B9232" s="2" t="s">
        <v>61119</v>
      </c>
      <c r="C9232" s="2" t="s">
        <v>5316</v>
      </c>
      <c r="D9232" s="2" t="s">
        <v>2245</v>
      </c>
      <c r="E9232" s="2" t="s">
        <v>61120</v>
      </c>
      <c r="F9232" s="2" t="s">
        <v>61121</v>
      </c>
      <c r="G9232" s="2" t="s">
        <v>3478</v>
      </c>
      <c r="H9232" s="2" t="s">
        <v>61122</v>
      </c>
      <c r="I9232" s="2" t="s">
        <v>61123</v>
      </c>
      <c r="J9232" s="3" t="s">
        <v>61124</v>
      </c>
      <c r="K9232" s="4">
        <v>44532</v>
      </c>
      <c r="L9232" s="3" t="s">
        <v>61125</v>
      </c>
    </row>
    <row r="9233" spans="1:12" x14ac:dyDescent="0.2">
      <c r="A9233" s="1">
        <v>9232</v>
      </c>
      <c r="B9233" s="2" t="s">
        <v>61126</v>
      </c>
      <c r="C9233" s="2" t="s">
        <v>17629</v>
      </c>
      <c r="D9233" s="2" t="s">
        <v>5391</v>
      </c>
      <c r="E9233" s="2" t="s">
        <v>61127</v>
      </c>
      <c r="F9233" s="2" t="s">
        <v>17618</v>
      </c>
      <c r="G9233" s="2" t="s">
        <v>4335</v>
      </c>
      <c r="H9233" s="2">
        <v>140132738</v>
      </c>
      <c r="I9233" s="2" t="s">
        <v>61128</v>
      </c>
      <c r="J9233" s="3" t="s">
        <v>61129</v>
      </c>
      <c r="K9233" s="4">
        <v>44364</v>
      </c>
      <c r="L9233" s="3" t="s">
        <v>61130</v>
      </c>
    </row>
    <row r="9234" spans="1:12" x14ac:dyDescent="0.2">
      <c r="A9234" s="1">
        <v>9233</v>
      </c>
      <c r="B9234" s="2" t="s">
        <v>61131</v>
      </c>
      <c r="C9234" s="2" t="s">
        <v>9850</v>
      </c>
      <c r="D9234" s="2" t="s">
        <v>945</v>
      </c>
      <c r="E9234" s="2" t="s">
        <v>61132</v>
      </c>
      <c r="F9234" s="2" t="s">
        <v>61133</v>
      </c>
      <c r="G9234" s="2" t="s">
        <v>5858</v>
      </c>
      <c r="H9234" s="2" t="s">
        <v>61134</v>
      </c>
      <c r="I9234" s="2" t="s">
        <v>61135</v>
      </c>
      <c r="J9234" s="3" t="s">
        <v>61136</v>
      </c>
      <c r="K9234" s="4">
        <v>44561</v>
      </c>
      <c r="L9234" s="3" t="s">
        <v>61137</v>
      </c>
    </row>
    <row r="9235" spans="1:12" x14ac:dyDescent="0.2">
      <c r="A9235" s="1">
        <v>9234</v>
      </c>
      <c r="B9235" s="2" t="s">
        <v>61138</v>
      </c>
      <c r="C9235" s="2" t="s">
        <v>2724</v>
      </c>
      <c r="D9235" s="2" t="s">
        <v>12560</v>
      </c>
      <c r="E9235" s="2" t="s">
        <v>61139</v>
      </c>
      <c r="F9235" s="2" t="s">
        <v>61140</v>
      </c>
      <c r="G9235" s="2" t="s">
        <v>2015</v>
      </c>
      <c r="H9235" s="2">
        <v>1837092300</v>
      </c>
      <c r="I9235" s="2" t="s">
        <v>61141</v>
      </c>
      <c r="J9235" s="3" t="s">
        <v>61142</v>
      </c>
      <c r="K9235" s="4">
        <v>44339</v>
      </c>
      <c r="L9235" s="3" t="s">
        <v>61143</v>
      </c>
    </row>
    <row r="9236" spans="1:12" x14ac:dyDescent="0.2">
      <c r="A9236" s="1">
        <v>9235</v>
      </c>
      <c r="B9236" s="2" t="s">
        <v>61144</v>
      </c>
      <c r="C9236" s="2" t="s">
        <v>1200</v>
      </c>
      <c r="D9236" s="2" t="s">
        <v>879</v>
      </c>
      <c r="E9236" s="2" t="s">
        <v>61145</v>
      </c>
      <c r="F9236" s="2" t="s">
        <v>61146</v>
      </c>
      <c r="G9236" s="2" t="s">
        <v>5041</v>
      </c>
      <c r="H9236" s="2" t="s">
        <v>61147</v>
      </c>
      <c r="I9236" s="2" t="s">
        <v>61148</v>
      </c>
      <c r="J9236" s="3" t="s">
        <v>61149</v>
      </c>
      <c r="K9236" s="4">
        <v>44489</v>
      </c>
      <c r="L9236" s="3" t="s">
        <v>61150</v>
      </c>
    </row>
    <row r="9237" spans="1:12" x14ac:dyDescent="0.2">
      <c r="A9237" s="1">
        <v>9236</v>
      </c>
      <c r="B9237" s="2" t="s">
        <v>61151</v>
      </c>
      <c r="C9237" s="2" t="s">
        <v>972</v>
      </c>
      <c r="D9237" s="2" t="s">
        <v>95</v>
      </c>
      <c r="E9237" s="2" t="s">
        <v>19936</v>
      </c>
      <c r="F9237" s="2" t="s">
        <v>61152</v>
      </c>
      <c r="G9237" s="2" t="s">
        <v>143</v>
      </c>
      <c r="H9237" s="2" t="s">
        <v>61153</v>
      </c>
      <c r="I9237" s="2">
        <v>8110697966</v>
      </c>
      <c r="J9237" s="3" t="s">
        <v>61154</v>
      </c>
      <c r="K9237" s="4">
        <v>44246</v>
      </c>
      <c r="L9237" s="3" t="s">
        <v>61155</v>
      </c>
    </row>
    <row r="9238" spans="1:12" x14ac:dyDescent="0.2">
      <c r="A9238" s="1">
        <v>9237</v>
      </c>
      <c r="B9238" s="2" t="s">
        <v>61156</v>
      </c>
      <c r="C9238" s="2" t="s">
        <v>566</v>
      </c>
      <c r="D9238" s="2" t="s">
        <v>6275</v>
      </c>
      <c r="E9238" s="2" t="s">
        <v>61157</v>
      </c>
      <c r="F9238" s="2" t="s">
        <v>27952</v>
      </c>
      <c r="G9238" s="2" t="s">
        <v>966</v>
      </c>
      <c r="H9238" s="2" t="s">
        <v>61158</v>
      </c>
      <c r="I9238" s="2" t="s">
        <v>61159</v>
      </c>
      <c r="J9238" s="3" t="s">
        <v>61160</v>
      </c>
      <c r="K9238" s="4">
        <v>44151</v>
      </c>
      <c r="L9238" s="3" t="s">
        <v>61161</v>
      </c>
    </row>
    <row r="9239" spans="1:12" x14ac:dyDescent="0.2">
      <c r="A9239" s="1">
        <v>9238</v>
      </c>
      <c r="B9239" s="2" t="s">
        <v>61162</v>
      </c>
      <c r="C9239" s="2" t="s">
        <v>2759</v>
      </c>
      <c r="D9239" s="2" t="s">
        <v>4369</v>
      </c>
      <c r="E9239" s="2" t="s">
        <v>61163</v>
      </c>
      <c r="F9239" s="2" t="s">
        <v>61164</v>
      </c>
      <c r="G9239" s="2" t="s">
        <v>1068</v>
      </c>
      <c r="H9239" s="2" t="s">
        <v>61165</v>
      </c>
      <c r="I9239" s="2" t="s">
        <v>61166</v>
      </c>
      <c r="J9239" s="3" t="s">
        <v>61167</v>
      </c>
      <c r="K9239" s="4">
        <v>44023</v>
      </c>
      <c r="L9239" s="3" t="s">
        <v>61168</v>
      </c>
    </row>
    <row r="9240" spans="1:12" x14ac:dyDescent="0.2">
      <c r="A9240" s="1">
        <v>9239</v>
      </c>
      <c r="B9240" s="2" t="s">
        <v>61169</v>
      </c>
      <c r="C9240" s="2" t="s">
        <v>4096</v>
      </c>
      <c r="D9240" s="2" t="s">
        <v>6275</v>
      </c>
      <c r="E9240" s="2" t="s">
        <v>61170</v>
      </c>
      <c r="F9240" s="2" t="s">
        <v>61171</v>
      </c>
      <c r="G9240" s="2" t="s">
        <v>3591</v>
      </c>
      <c r="H9240" s="2" t="s">
        <v>61172</v>
      </c>
      <c r="I9240" s="2" t="s">
        <v>61173</v>
      </c>
      <c r="J9240" s="3" t="s">
        <v>61174</v>
      </c>
      <c r="K9240" s="4">
        <v>43909</v>
      </c>
      <c r="L9240" s="3" t="s">
        <v>61175</v>
      </c>
    </row>
    <row r="9241" spans="1:12" x14ac:dyDescent="0.2">
      <c r="A9241" s="1">
        <v>9240</v>
      </c>
      <c r="B9241" s="2" t="s">
        <v>61176</v>
      </c>
      <c r="C9241" s="2" t="s">
        <v>434</v>
      </c>
      <c r="D9241" s="2" t="s">
        <v>3620</v>
      </c>
      <c r="E9241" s="2" t="s">
        <v>61177</v>
      </c>
      <c r="F9241" s="2" t="s">
        <v>61178</v>
      </c>
      <c r="G9241" s="2" t="s">
        <v>467</v>
      </c>
      <c r="H9241" s="2" t="s">
        <v>61179</v>
      </c>
      <c r="I9241" s="2" t="s">
        <v>61180</v>
      </c>
      <c r="J9241" s="3" t="s">
        <v>61181</v>
      </c>
      <c r="K9241" s="4">
        <v>44425</v>
      </c>
      <c r="L9241" s="3" t="s">
        <v>61182</v>
      </c>
    </row>
    <row r="9242" spans="1:12" x14ac:dyDescent="0.2">
      <c r="A9242" s="1">
        <v>9241</v>
      </c>
      <c r="B9242" s="2" t="s">
        <v>61183</v>
      </c>
      <c r="C9242" s="2" t="s">
        <v>1475</v>
      </c>
      <c r="D9242" s="2" t="s">
        <v>10630</v>
      </c>
      <c r="E9242" s="2" t="s">
        <v>61184</v>
      </c>
      <c r="F9242" s="2" t="s">
        <v>61185</v>
      </c>
      <c r="G9242" s="2" t="s">
        <v>134</v>
      </c>
      <c r="H9242" s="2" t="s">
        <v>61186</v>
      </c>
      <c r="I9242" s="2" t="s">
        <v>61187</v>
      </c>
      <c r="J9242" s="3" t="s">
        <v>61188</v>
      </c>
      <c r="K9242" s="4">
        <v>44339</v>
      </c>
      <c r="L9242" s="3" t="s">
        <v>44653</v>
      </c>
    </row>
    <row r="9243" spans="1:12" x14ac:dyDescent="0.2">
      <c r="A9243" s="1">
        <v>9242</v>
      </c>
      <c r="B9243" s="2" t="s">
        <v>61189</v>
      </c>
      <c r="C9243" s="2" t="s">
        <v>31797</v>
      </c>
      <c r="D9243" s="2" t="s">
        <v>17539</v>
      </c>
      <c r="E9243" s="2" t="s">
        <v>61190</v>
      </c>
      <c r="F9243" s="2" t="s">
        <v>61191</v>
      </c>
      <c r="G9243" s="2" t="s">
        <v>1665</v>
      </c>
      <c r="H9243" s="2" t="s">
        <v>61192</v>
      </c>
      <c r="I9243" s="2" t="s">
        <v>61193</v>
      </c>
      <c r="J9243" s="3" t="s">
        <v>61194</v>
      </c>
      <c r="K9243" s="4">
        <v>44417</v>
      </c>
      <c r="L9243" s="3" t="s">
        <v>61195</v>
      </c>
    </row>
    <row r="9244" spans="1:12" x14ac:dyDescent="0.2">
      <c r="A9244" s="1">
        <v>9243</v>
      </c>
      <c r="B9244" s="2" t="s">
        <v>61196</v>
      </c>
      <c r="C9244" s="2" t="s">
        <v>16365</v>
      </c>
      <c r="D9244" s="2" t="s">
        <v>9255</v>
      </c>
      <c r="E9244" s="2" t="s">
        <v>61197</v>
      </c>
      <c r="F9244" s="2" t="s">
        <v>61198</v>
      </c>
      <c r="G9244" s="2" t="s">
        <v>2859</v>
      </c>
      <c r="H9244" s="2" t="s">
        <v>61199</v>
      </c>
      <c r="I9244" s="2" t="s">
        <v>61200</v>
      </c>
      <c r="J9244" s="3" t="s">
        <v>61201</v>
      </c>
      <c r="K9244" s="4">
        <v>43971</v>
      </c>
      <c r="L9244" s="3" t="s">
        <v>51824</v>
      </c>
    </row>
    <row r="9245" spans="1:12" x14ac:dyDescent="0.2">
      <c r="A9245" s="1">
        <v>9244</v>
      </c>
      <c r="B9245" s="2" t="s">
        <v>61202</v>
      </c>
      <c r="C9245" s="2" t="s">
        <v>12668</v>
      </c>
      <c r="D9245" s="2" t="s">
        <v>9981</v>
      </c>
      <c r="E9245" s="2" t="s">
        <v>61203</v>
      </c>
      <c r="F9245" s="2" t="s">
        <v>43370</v>
      </c>
      <c r="G9245" s="2" t="s">
        <v>227</v>
      </c>
      <c r="H9245" s="2" t="s">
        <v>61204</v>
      </c>
      <c r="I9245" s="2" t="s">
        <v>61205</v>
      </c>
      <c r="J9245" s="3" t="s">
        <v>61206</v>
      </c>
      <c r="K9245" s="4">
        <v>44460</v>
      </c>
      <c r="L9245" s="3" t="s">
        <v>61207</v>
      </c>
    </row>
    <row r="9246" spans="1:12" x14ac:dyDescent="0.2">
      <c r="A9246" s="1">
        <v>9245</v>
      </c>
      <c r="B9246" s="2" t="s">
        <v>61208</v>
      </c>
      <c r="C9246" s="2" t="s">
        <v>60</v>
      </c>
      <c r="D9246" s="2" t="s">
        <v>10273</v>
      </c>
      <c r="E9246" s="2" t="s">
        <v>61209</v>
      </c>
      <c r="F9246" s="2" t="s">
        <v>61210</v>
      </c>
      <c r="G9246" s="2" t="s">
        <v>467</v>
      </c>
      <c r="H9246" s="2" t="s">
        <v>61211</v>
      </c>
      <c r="I9246" s="2" t="s">
        <v>61212</v>
      </c>
      <c r="J9246" s="3" t="s">
        <v>61213</v>
      </c>
      <c r="K9246" s="4">
        <v>44419</v>
      </c>
      <c r="L9246" s="3" t="s">
        <v>37620</v>
      </c>
    </row>
    <row r="9247" spans="1:12" x14ac:dyDescent="0.2">
      <c r="A9247" s="1">
        <v>9246</v>
      </c>
      <c r="B9247" s="2" t="s">
        <v>61214</v>
      </c>
      <c r="C9247" s="2" t="s">
        <v>1905</v>
      </c>
      <c r="D9247" s="2" t="s">
        <v>21295</v>
      </c>
      <c r="E9247" s="2" t="s">
        <v>61215</v>
      </c>
      <c r="F9247" s="2" t="s">
        <v>61216</v>
      </c>
      <c r="G9247" s="2" t="s">
        <v>7345</v>
      </c>
      <c r="H9247" s="2" t="s">
        <v>61217</v>
      </c>
      <c r="I9247" s="2" t="s">
        <v>61218</v>
      </c>
      <c r="J9247" s="3" t="s">
        <v>61219</v>
      </c>
      <c r="K9247" s="4">
        <v>44560</v>
      </c>
      <c r="L9247" s="3" t="s">
        <v>61220</v>
      </c>
    </row>
    <row r="9248" spans="1:12" x14ac:dyDescent="0.2">
      <c r="A9248" s="1">
        <v>9247</v>
      </c>
      <c r="B9248" s="2" t="s">
        <v>61221</v>
      </c>
      <c r="C9248" s="2" t="s">
        <v>1879</v>
      </c>
      <c r="D9248" s="2" t="s">
        <v>10630</v>
      </c>
      <c r="E9248" s="2" t="s">
        <v>61222</v>
      </c>
      <c r="F9248" s="2" t="s">
        <v>61223</v>
      </c>
      <c r="G9248" s="2" t="s">
        <v>1239</v>
      </c>
      <c r="H9248" s="2" t="s">
        <v>61224</v>
      </c>
      <c r="I9248" s="2" t="s">
        <v>61225</v>
      </c>
      <c r="J9248" s="3" t="s">
        <v>61226</v>
      </c>
      <c r="K9248" s="4">
        <v>44044</v>
      </c>
      <c r="L9248" s="3" t="s">
        <v>61227</v>
      </c>
    </row>
    <row r="9249" spans="1:12" x14ac:dyDescent="0.2">
      <c r="A9249" s="1">
        <v>9248</v>
      </c>
      <c r="B9249" s="2" t="s">
        <v>61228</v>
      </c>
      <c r="C9249" s="2" t="s">
        <v>12918</v>
      </c>
      <c r="D9249" s="2" t="s">
        <v>9034</v>
      </c>
      <c r="E9249" s="2" t="s">
        <v>61229</v>
      </c>
      <c r="F9249" s="2" t="s">
        <v>61230</v>
      </c>
      <c r="G9249" s="2" t="s">
        <v>589</v>
      </c>
      <c r="H9249" s="2" t="s">
        <v>61231</v>
      </c>
      <c r="I9249" s="2" t="s">
        <v>61232</v>
      </c>
      <c r="J9249" s="3" t="s">
        <v>61233</v>
      </c>
      <c r="K9249" s="4">
        <v>44213</v>
      </c>
      <c r="L9249" s="3" t="s">
        <v>61234</v>
      </c>
    </row>
    <row r="9250" spans="1:12" x14ac:dyDescent="0.2">
      <c r="A9250" s="1">
        <v>9249</v>
      </c>
      <c r="B9250" s="2" t="s">
        <v>61235</v>
      </c>
      <c r="C9250" s="2" t="s">
        <v>3458</v>
      </c>
      <c r="D9250" s="2" t="s">
        <v>747</v>
      </c>
      <c r="E9250" s="2" t="s">
        <v>45154</v>
      </c>
      <c r="F9250" s="2" t="s">
        <v>61236</v>
      </c>
      <c r="G9250" s="2" t="s">
        <v>741</v>
      </c>
      <c r="H9250" s="2" t="s">
        <v>61237</v>
      </c>
      <c r="I9250" s="2" t="s">
        <v>61238</v>
      </c>
      <c r="J9250" s="3" t="s">
        <v>61239</v>
      </c>
      <c r="K9250" s="4">
        <v>44436</v>
      </c>
      <c r="L9250" s="3" t="s">
        <v>61240</v>
      </c>
    </row>
    <row r="9251" spans="1:12" x14ac:dyDescent="0.2">
      <c r="A9251" s="1">
        <v>9250</v>
      </c>
      <c r="B9251" s="2" t="s">
        <v>61241</v>
      </c>
      <c r="C9251" s="2" t="s">
        <v>9150</v>
      </c>
      <c r="D9251" s="2" t="s">
        <v>1426</v>
      </c>
      <c r="E9251" s="2" t="s">
        <v>61242</v>
      </c>
      <c r="F9251" s="2" t="s">
        <v>57296</v>
      </c>
      <c r="G9251" s="2" t="s">
        <v>1991</v>
      </c>
      <c r="H9251" s="2" t="s">
        <v>61243</v>
      </c>
      <c r="I9251" s="2" t="s">
        <v>61244</v>
      </c>
      <c r="J9251" s="3" t="s">
        <v>61245</v>
      </c>
      <c r="K9251" s="4">
        <v>44635</v>
      </c>
      <c r="L9251" s="3" t="s">
        <v>7652</v>
      </c>
    </row>
    <row r="9252" spans="1:12" x14ac:dyDescent="0.2">
      <c r="A9252" s="1">
        <v>9251</v>
      </c>
      <c r="B9252" s="2" t="s">
        <v>61246</v>
      </c>
      <c r="C9252" s="2" t="s">
        <v>11309</v>
      </c>
      <c r="D9252" s="2" t="s">
        <v>2988</v>
      </c>
      <c r="E9252" s="2" t="s">
        <v>61247</v>
      </c>
      <c r="F9252" s="2" t="s">
        <v>61248</v>
      </c>
      <c r="G9252" s="2" t="s">
        <v>3568</v>
      </c>
      <c r="H9252" s="2" t="s">
        <v>61249</v>
      </c>
      <c r="I9252" s="2" t="s">
        <v>61250</v>
      </c>
      <c r="J9252" s="3" t="s">
        <v>61251</v>
      </c>
      <c r="K9252" s="4">
        <v>44631</v>
      </c>
      <c r="L9252" s="3" t="s">
        <v>32879</v>
      </c>
    </row>
    <row r="9253" spans="1:12" x14ac:dyDescent="0.2">
      <c r="A9253" s="1">
        <v>9252</v>
      </c>
      <c r="B9253" s="2" t="s">
        <v>61252</v>
      </c>
      <c r="C9253" s="2" t="s">
        <v>1726</v>
      </c>
      <c r="D9253" s="2" t="s">
        <v>2872</v>
      </c>
      <c r="E9253" s="2" t="s">
        <v>61253</v>
      </c>
      <c r="F9253" s="2" t="s">
        <v>43858</v>
      </c>
      <c r="G9253" s="2" t="s">
        <v>3640</v>
      </c>
      <c r="H9253" s="2" t="s">
        <v>61254</v>
      </c>
      <c r="I9253" s="2" t="s">
        <v>61255</v>
      </c>
      <c r="J9253" s="3" t="s">
        <v>61256</v>
      </c>
      <c r="K9253" s="4">
        <v>43915</v>
      </c>
      <c r="L9253" s="3" t="s">
        <v>51231</v>
      </c>
    </row>
    <row r="9254" spans="1:12" x14ac:dyDescent="0.2">
      <c r="A9254" s="1">
        <v>9253</v>
      </c>
      <c r="B9254" s="2" t="s">
        <v>61257</v>
      </c>
      <c r="C9254" s="2" t="s">
        <v>16712</v>
      </c>
      <c r="D9254" s="2" t="s">
        <v>3744</v>
      </c>
      <c r="E9254" s="2" t="s">
        <v>61258</v>
      </c>
      <c r="F9254" s="2" t="s">
        <v>61259</v>
      </c>
      <c r="G9254" s="2" t="s">
        <v>3568</v>
      </c>
      <c r="H9254" s="2" t="s">
        <v>61260</v>
      </c>
      <c r="I9254" s="2" t="s">
        <v>61261</v>
      </c>
      <c r="J9254" s="3" t="s">
        <v>61262</v>
      </c>
      <c r="K9254" s="4">
        <v>44309</v>
      </c>
      <c r="L9254" s="3" t="s">
        <v>61263</v>
      </c>
    </row>
    <row r="9255" spans="1:12" x14ac:dyDescent="0.2">
      <c r="A9255" s="1">
        <v>9254</v>
      </c>
      <c r="B9255" s="2" t="s">
        <v>61264</v>
      </c>
      <c r="C9255" s="2" t="s">
        <v>2076</v>
      </c>
      <c r="D9255" s="2" t="s">
        <v>10989</v>
      </c>
      <c r="E9255" s="2" t="s">
        <v>15135</v>
      </c>
      <c r="F9255" s="2" t="s">
        <v>61265</v>
      </c>
      <c r="G9255" s="2" t="s">
        <v>6200</v>
      </c>
      <c r="H9255" s="2" t="s">
        <v>61266</v>
      </c>
      <c r="I9255" s="2" t="s">
        <v>61267</v>
      </c>
      <c r="J9255" s="3" t="s">
        <v>61268</v>
      </c>
      <c r="K9255" s="4">
        <v>44619</v>
      </c>
      <c r="L9255" s="3" t="s">
        <v>61269</v>
      </c>
    </row>
    <row r="9256" spans="1:12" x14ac:dyDescent="0.2">
      <c r="A9256" s="1">
        <v>9255</v>
      </c>
      <c r="B9256" s="2" t="s">
        <v>61270</v>
      </c>
      <c r="C9256" s="2" t="s">
        <v>13944</v>
      </c>
      <c r="D9256" s="2" t="s">
        <v>18843</v>
      </c>
      <c r="E9256" s="2" t="s">
        <v>61271</v>
      </c>
      <c r="F9256" s="2" t="s">
        <v>61272</v>
      </c>
      <c r="G9256" s="2" t="s">
        <v>3848</v>
      </c>
      <c r="H9256" s="2" t="s">
        <v>61273</v>
      </c>
      <c r="I9256" s="2" t="s">
        <v>61274</v>
      </c>
      <c r="J9256" s="3" t="s">
        <v>61275</v>
      </c>
      <c r="K9256" s="4">
        <v>44067</v>
      </c>
      <c r="L9256" s="3" t="s">
        <v>61276</v>
      </c>
    </row>
    <row r="9257" spans="1:12" x14ac:dyDescent="0.2">
      <c r="A9257" s="1">
        <v>9256</v>
      </c>
      <c r="B9257" s="2" t="s">
        <v>61277</v>
      </c>
      <c r="C9257" s="2" t="s">
        <v>12190</v>
      </c>
      <c r="D9257" s="2" t="s">
        <v>7318</v>
      </c>
      <c r="E9257" s="2" t="s">
        <v>61278</v>
      </c>
      <c r="F9257" s="2" t="s">
        <v>61279</v>
      </c>
      <c r="G9257" s="2" t="s">
        <v>3679</v>
      </c>
      <c r="H9257" s="2" t="s">
        <v>61280</v>
      </c>
      <c r="I9257" s="2" t="s">
        <v>61281</v>
      </c>
      <c r="J9257" s="3" t="s">
        <v>61282</v>
      </c>
      <c r="K9257" s="4">
        <v>44012</v>
      </c>
      <c r="L9257" s="3" t="s">
        <v>61283</v>
      </c>
    </row>
    <row r="9258" spans="1:12" x14ac:dyDescent="0.2">
      <c r="A9258" s="1">
        <v>9257</v>
      </c>
      <c r="B9258" s="2" t="s">
        <v>61284</v>
      </c>
      <c r="C9258" s="2" t="s">
        <v>177</v>
      </c>
      <c r="D9258" s="2" t="s">
        <v>2988</v>
      </c>
      <c r="E9258" s="2" t="s">
        <v>61285</v>
      </c>
      <c r="F9258" s="2" t="s">
        <v>16254</v>
      </c>
      <c r="G9258" s="2" t="s">
        <v>864</v>
      </c>
      <c r="H9258" s="2">
        <f>1-441-40-9009</f>
        <v>-9489</v>
      </c>
      <c r="I9258" s="2" t="s">
        <v>61286</v>
      </c>
      <c r="J9258" s="3" t="s">
        <v>61287</v>
      </c>
      <c r="K9258" s="4">
        <v>44633</v>
      </c>
      <c r="L9258" s="3" t="s">
        <v>61288</v>
      </c>
    </row>
    <row r="9259" spans="1:12" x14ac:dyDescent="0.2">
      <c r="A9259" s="1">
        <v>9258</v>
      </c>
      <c r="B9259" s="2" t="s">
        <v>61289</v>
      </c>
      <c r="C9259" s="2" t="s">
        <v>675</v>
      </c>
      <c r="D9259" s="2" t="s">
        <v>10388</v>
      </c>
      <c r="E9259" s="2" t="s">
        <v>61290</v>
      </c>
      <c r="F9259" s="2" t="s">
        <v>32341</v>
      </c>
      <c r="G9259" s="2" t="s">
        <v>143</v>
      </c>
      <c r="H9259" s="2" t="s">
        <v>61291</v>
      </c>
      <c r="I9259" s="2" t="s">
        <v>61292</v>
      </c>
      <c r="J9259" s="3" t="s">
        <v>61293</v>
      </c>
      <c r="K9259" s="4">
        <v>43953</v>
      </c>
      <c r="L9259" s="3" t="s">
        <v>61294</v>
      </c>
    </row>
    <row r="9260" spans="1:12" x14ac:dyDescent="0.2">
      <c r="A9260" s="1">
        <v>9259</v>
      </c>
      <c r="B9260" s="2" t="s">
        <v>61295</v>
      </c>
      <c r="C9260" s="2" t="s">
        <v>5366</v>
      </c>
      <c r="D9260" s="2" t="s">
        <v>10982</v>
      </c>
      <c r="E9260" s="2" t="s">
        <v>61296</v>
      </c>
      <c r="F9260" s="2" t="s">
        <v>61297</v>
      </c>
      <c r="G9260" s="2" t="s">
        <v>3396</v>
      </c>
      <c r="H9260" s="2" t="s">
        <v>61298</v>
      </c>
      <c r="I9260" s="2">
        <v>9054370296</v>
      </c>
      <c r="J9260" s="3" t="s">
        <v>61299</v>
      </c>
      <c r="K9260" s="4">
        <v>44357</v>
      </c>
      <c r="L9260" s="3" t="s">
        <v>61300</v>
      </c>
    </row>
    <row r="9261" spans="1:12" x14ac:dyDescent="0.2">
      <c r="A9261" s="1">
        <v>9260</v>
      </c>
      <c r="B9261" s="2" t="s">
        <v>61301</v>
      </c>
      <c r="C9261" s="2" t="s">
        <v>595</v>
      </c>
      <c r="D9261" s="2" t="s">
        <v>6828</v>
      </c>
      <c r="E9261" s="2" t="s">
        <v>61302</v>
      </c>
      <c r="F9261" s="2" t="s">
        <v>61303</v>
      </c>
      <c r="G9261" s="2" t="s">
        <v>437</v>
      </c>
      <c r="H9261" s="2" t="s">
        <v>61304</v>
      </c>
      <c r="I9261" s="2" t="s">
        <v>61305</v>
      </c>
      <c r="J9261" s="3" t="s">
        <v>61306</v>
      </c>
      <c r="K9261" s="4">
        <v>44532</v>
      </c>
      <c r="L9261" s="3" t="s">
        <v>61307</v>
      </c>
    </row>
    <row r="9262" spans="1:12" x14ac:dyDescent="0.2">
      <c r="A9262" s="1">
        <v>9261</v>
      </c>
      <c r="B9262" s="2" t="s">
        <v>61308</v>
      </c>
      <c r="C9262" s="2" t="s">
        <v>4704</v>
      </c>
      <c r="D9262" s="2" t="s">
        <v>19468</v>
      </c>
      <c r="E9262" s="2" t="s">
        <v>61309</v>
      </c>
      <c r="F9262" s="2" t="s">
        <v>61310</v>
      </c>
      <c r="G9262" s="2" t="s">
        <v>1032</v>
      </c>
      <c r="H9262" s="2" t="s">
        <v>61311</v>
      </c>
      <c r="I9262" s="2" t="s">
        <v>61312</v>
      </c>
      <c r="J9262" s="3" t="s">
        <v>61313</v>
      </c>
      <c r="K9262" s="4">
        <v>44626</v>
      </c>
      <c r="L9262" s="3" t="s">
        <v>61314</v>
      </c>
    </row>
    <row r="9263" spans="1:12" x14ac:dyDescent="0.2">
      <c r="A9263" s="1">
        <v>9262</v>
      </c>
      <c r="B9263" s="2" t="s">
        <v>61315</v>
      </c>
      <c r="C9263" s="2" t="s">
        <v>6827</v>
      </c>
      <c r="D9263" s="2" t="s">
        <v>6600</v>
      </c>
      <c r="E9263" s="2" t="s">
        <v>61316</v>
      </c>
      <c r="F9263" s="2" t="s">
        <v>61317</v>
      </c>
      <c r="G9263" s="2" t="s">
        <v>3561</v>
      </c>
      <c r="H9263" s="2" t="s">
        <v>61318</v>
      </c>
      <c r="I9263" s="2" t="s">
        <v>61319</v>
      </c>
      <c r="J9263" s="3" t="s">
        <v>61320</v>
      </c>
      <c r="K9263" s="4">
        <v>43859</v>
      </c>
      <c r="L9263" s="3" t="s">
        <v>61321</v>
      </c>
    </row>
    <row r="9264" spans="1:12" x14ac:dyDescent="0.2">
      <c r="A9264" s="1">
        <v>9263</v>
      </c>
      <c r="B9264" s="2" t="s">
        <v>61322</v>
      </c>
      <c r="C9264" s="2" t="s">
        <v>6283</v>
      </c>
      <c r="D9264" s="2" t="s">
        <v>22934</v>
      </c>
      <c r="E9264" s="2" t="s">
        <v>61323</v>
      </c>
      <c r="F9264" s="2" t="s">
        <v>61324</v>
      </c>
      <c r="G9264" s="2" t="s">
        <v>1846</v>
      </c>
      <c r="H9264" s="2" t="s">
        <v>61325</v>
      </c>
      <c r="I9264" s="2" t="s">
        <v>61326</v>
      </c>
      <c r="J9264" s="3" t="s">
        <v>61327</v>
      </c>
      <c r="K9264" s="4">
        <v>44078</v>
      </c>
      <c r="L9264" s="3" t="s">
        <v>61328</v>
      </c>
    </row>
    <row r="9265" spans="1:12" x14ac:dyDescent="0.2">
      <c r="A9265" s="1">
        <v>9264</v>
      </c>
      <c r="B9265" s="2" t="s">
        <v>61329</v>
      </c>
      <c r="C9265" s="2" t="s">
        <v>1987</v>
      </c>
      <c r="D9265" s="2" t="s">
        <v>10658</v>
      </c>
      <c r="E9265" s="2" t="s">
        <v>61330</v>
      </c>
      <c r="F9265" s="2" t="s">
        <v>61331</v>
      </c>
      <c r="G9265" s="2" t="s">
        <v>2255</v>
      </c>
      <c r="H9265" s="2" t="s">
        <v>61332</v>
      </c>
      <c r="I9265" s="2" t="s">
        <v>61333</v>
      </c>
      <c r="J9265" s="3" t="s">
        <v>61334</v>
      </c>
      <c r="K9265" s="4">
        <v>44475</v>
      </c>
      <c r="L9265" s="3" t="s">
        <v>61335</v>
      </c>
    </row>
    <row r="9266" spans="1:12" x14ac:dyDescent="0.2">
      <c r="A9266" s="1">
        <v>9265</v>
      </c>
      <c r="B9266" s="2" t="s">
        <v>61336</v>
      </c>
      <c r="C9266" s="2" t="s">
        <v>4163</v>
      </c>
      <c r="D9266" s="2" t="s">
        <v>5737</v>
      </c>
      <c r="E9266" s="2" t="s">
        <v>61337</v>
      </c>
      <c r="F9266" s="2" t="s">
        <v>30405</v>
      </c>
      <c r="G9266" s="2" t="s">
        <v>643</v>
      </c>
      <c r="H9266" s="2" t="s">
        <v>61338</v>
      </c>
      <c r="I9266" s="2">
        <v>615612909</v>
      </c>
      <c r="J9266" s="3" t="s">
        <v>61339</v>
      </c>
      <c r="K9266" s="4">
        <v>44139</v>
      </c>
      <c r="L9266" s="3" t="s">
        <v>61340</v>
      </c>
    </row>
    <row r="9267" spans="1:12" x14ac:dyDescent="0.2">
      <c r="A9267" s="1">
        <v>9266</v>
      </c>
      <c r="B9267" s="2" t="s">
        <v>61341</v>
      </c>
      <c r="C9267" s="2" t="s">
        <v>2649</v>
      </c>
      <c r="D9267" s="2" t="s">
        <v>7788</v>
      </c>
      <c r="E9267" s="2" t="s">
        <v>61342</v>
      </c>
      <c r="F9267" s="2" t="s">
        <v>61343</v>
      </c>
      <c r="G9267" s="2" t="s">
        <v>447</v>
      </c>
      <c r="H9267" s="2" t="s">
        <v>61344</v>
      </c>
      <c r="I9267" s="2" t="s">
        <v>61345</v>
      </c>
      <c r="J9267" s="3" t="s">
        <v>61346</v>
      </c>
      <c r="K9267" s="4">
        <v>44154</v>
      </c>
      <c r="L9267" s="3" t="s">
        <v>61347</v>
      </c>
    </row>
    <row r="9268" spans="1:12" x14ac:dyDescent="0.2">
      <c r="A9268" s="1">
        <v>9267</v>
      </c>
      <c r="B9268" s="2" t="s">
        <v>61348</v>
      </c>
      <c r="C9268" s="2" t="s">
        <v>4870</v>
      </c>
      <c r="D9268" s="2" t="s">
        <v>1988</v>
      </c>
      <c r="E9268" s="2" t="s">
        <v>61349</v>
      </c>
      <c r="F9268" s="2" t="s">
        <v>30983</v>
      </c>
      <c r="G9268" s="2" t="s">
        <v>6640</v>
      </c>
      <c r="H9268" s="2" t="s">
        <v>61350</v>
      </c>
      <c r="I9268" s="2">
        <f>1-611-578-6218</f>
        <v>-7406</v>
      </c>
      <c r="J9268" s="3" t="s">
        <v>61351</v>
      </c>
      <c r="K9268" s="4">
        <v>44596</v>
      </c>
      <c r="L9268" s="3" t="s">
        <v>21564</v>
      </c>
    </row>
    <row r="9269" spans="1:12" x14ac:dyDescent="0.2">
      <c r="A9269" s="1">
        <v>9268</v>
      </c>
      <c r="B9269" s="2" t="s">
        <v>61352</v>
      </c>
      <c r="C9269" s="2" t="s">
        <v>1145</v>
      </c>
      <c r="D9269" s="2" t="s">
        <v>1818</v>
      </c>
      <c r="E9269" s="2" t="s">
        <v>61353</v>
      </c>
      <c r="F9269" s="2" t="s">
        <v>61354</v>
      </c>
      <c r="G9269" s="2" t="s">
        <v>1552</v>
      </c>
      <c r="H9269" s="2">
        <v>3923791841</v>
      </c>
      <c r="I9269" s="2" t="s">
        <v>61355</v>
      </c>
      <c r="J9269" s="3" t="s">
        <v>61356</v>
      </c>
      <c r="K9269" s="4">
        <v>44153</v>
      </c>
      <c r="L9269" s="3" t="s">
        <v>61357</v>
      </c>
    </row>
    <row r="9270" spans="1:12" x14ac:dyDescent="0.2">
      <c r="A9270" s="1">
        <v>9269</v>
      </c>
      <c r="B9270" s="2" t="s">
        <v>61358</v>
      </c>
      <c r="C9270" s="2" t="s">
        <v>5608</v>
      </c>
      <c r="D9270" s="2" t="s">
        <v>15339</v>
      </c>
      <c r="E9270" s="2" t="s">
        <v>61359</v>
      </c>
      <c r="F9270" s="2" t="s">
        <v>61360</v>
      </c>
      <c r="G9270" s="2" t="s">
        <v>72</v>
      </c>
      <c r="H9270" s="2" t="s">
        <v>61361</v>
      </c>
      <c r="I9270" s="2" t="s">
        <v>61362</v>
      </c>
      <c r="J9270" s="3" t="s">
        <v>61363</v>
      </c>
      <c r="K9270" s="4">
        <v>44030</v>
      </c>
      <c r="L9270" s="3" t="s">
        <v>61364</v>
      </c>
    </row>
    <row r="9271" spans="1:12" x14ac:dyDescent="0.2">
      <c r="A9271" s="1">
        <v>9270</v>
      </c>
      <c r="B9271" s="2" t="s">
        <v>61365</v>
      </c>
      <c r="C9271" s="2" t="s">
        <v>85</v>
      </c>
      <c r="D9271" s="2" t="s">
        <v>1417</v>
      </c>
      <c r="E9271" s="2" t="s">
        <v>61366</v>
      </c>
      <c r="F9271" s="2" t="s">
        <v>61367</v>
      </c>
      <c r="G9271" s="2" t="s">
        <v>770</v>
      </c>
      <c r="H9271" s="2" t="s">
        <v>61368</v>
      </c>
      <c r="I9271" s="2" t="s">
        <v>61369</v>
      </c>
      <c r="J9271" s="3" t="s">
        <v>61370</v>
      </c>
      <c r="K9271" s="4">
        <v>44613</v>
      </c>
      <c r="L9271" s="3" t="s">
        <v>61371</v>
      </c>
    </row>
    <row r="9272" spans="1:12" x14ac:dyDescent="0.2">
      <c r="A9272" s="1">
        <v>9271</v>
      </c>
      <c r="B9272" s="2" t="s">
        <v>61372</v>
      </c>
      <c r="C9272" s="2" t="s">
        <v>1408</v>
      </c>
      <c r="D9272" s="2" t="s">
        <v>7715</v>
      </c>
      <c r="E9272" s="2" t="s">
        <v>61373</v>
      </c>
      <c r="F9272" s="2" t="s">
        <v>61374</v>
      </c>
      <c r="G9272" s="2" t="s">
        <v>2577</v>
      </c>
      <c r="H9272" s="2" t="s">
        <v>61375</v>
      </c>
      <c r="I9272" s="2" t="s">
        <v>61376</v>
      </c>
      <c r="J9272" s="3" t="s">
        <v>61377</v>
      </c>
      <c r="K9272" s="4">
        <v>44100</v>
      </c>
      <c r="L9272" s="3" t="s">
        <v>38514</v>
      </c>
    </row>
    <row r="9273" spans="1:12" x14ac:dyDescent="0.2">
      <c r="A9273" s="1">
        <v>9272</v>
      </c>
      <c r="B9273" s="2" t="s">
        <v>61378</v>
      </c>
      <c r="C9273" s="2" t="s">
        <v>5038</v>
      </c>
      <c r="D9273" s="2" t="s">
        <v>7609</v>
      </c>
      <c r="E9273" s="2" t="s">
        <v>61379</v>
      </c>
      <c r="F9273" s="2" t="s">
        <v>61380</v>
      </c>
      <c r="G9273" s="2" t="s">
        <v>369</v>
      </c>
      <c r="H9273" s="2" t="s">
        <v>61381</v>
      </c>
      <c r="I9273" s="2" t="s">
        <v>61382</v>
      </c>
      <c r="J9273" s="3" t="s">
        <v>61383</v>
      </c>
      <c r="K9273" s="4">
        <v>44263</v>
      </c>
      <c r="L9273" s="3" t="s">
        <v>55101</v>
      </c>
    </row>
    <row r="9274" spans="1:12" x14ac:dyDescent="0.2">
      <c r="A9274" s="1">
        <v>9273</v>
      </c>
      <c r="B9274" s="2" t="s">
        <v>61384</v>
      </c>
      <c r="C9274" s="2" t="s">
        <v>6372</v>
      </c>
      <c r="D9274" s="2" t="s">
        <v>6426</v>
      </c>
      <c r="E9274" s="2" t="s">
        <v>61385</v>
      </c>
      <c r="F9274" s="2" t="s">
        <v>61386</v>
      </c>
      <c r="G9274" s="2" t="s">
        <v>2981</v>
      </c>
      <c r="H9274" s="2" t="s">
        <v>61387</v>
      </c>
      <c r="I9274" s="2" t="s">
        <v>61388</v>
      </c>
      <c r="J9274" s="3" t="s">
        <v>61389</v>
      </c>
      <c r="K9274" s="4">
        <v>44061</v>
      </c>
      <c r="L9274" s="3" t="s">
        <v>61390</v>
      </c>
    </row>
    <row r="9275" spans="1:12" x14ac:dyDescent="0.2">
      <c r="A9275" s="1">
        <v>9274</v>
      </c>
      <c r="B9275" s="2" t="s">
        <v>61391</v>
      </c>
      <c r="C9275" s="2" t="s">
        <v>7661</v>
      </c>
      <c r="D9275" s="2" t="s">
        <v>9434</v>
      </c>
      <c r="E9275" s="2" t="s">
        <v>61392</v>
      </c>
      <c r="F9275" s="2" t="s">
        <v>61393</v>
      </c>
      <c r="G9275" s="2" t="s">
        <v>3848</v>
      </c>
      <c r="H9275" s="2" t="s">
        <v>61394</v>
      </c>
      <c r="I9275" s="2" t="s">
        <v>61395</v>
      </c>
      <c r="J9275" s="3" t="s">
        <v>61396</v>
      </c>
      <c r="K9275" s="4">
        <v>44616</v>
      </c>
      <c r="L9275" s="3" t="s">
        <v>61397</v>
      </c>
    </row>
    <row r="9276" spans="1:12" x14ac:dyDescent="0.2">
      <c r="A9276" s="1">
        <v>9275</v>
      </c>
      <c r="B9276" s="2" t="s">
        <v>61398</v>
      </c>
      <c r="C9276" s="2" t="s">
        <v>1761</v>
      </c>
      <c r="D9276" s="2" t="s">
        <v>14524</v>
      </c>
      <c r="E9276" s="2" t="s">
        <v>22888</v>
      </c>
      <c r="F9276" s="2" t="s">
        <v>61399</v>
      </c>
      <c r="G9276" s="2" t="s">
        <v>447</v>
      </c>
      <c r="H9276" s="2">
        <v>6515152224</v>
      </c>
      <c r="I9276" s="2" t="s">
        <v>61400</v>
      </c>
      <c r="J9276" s="3" t="s">
        <v>61401</v>
      </c>
      <c r="K9276" s="4">
        <v>43912</v>
      </c>
      <c r="L9276" s="3" t="s">
        <v>21724</v>
      </c>
    </row>
    <row r="9277" spans="1:12" x14ac:dyDescent="0.2">
      <c r="A9277" s="1">
        <v>9276</v>
      </c>
      <c r="B9277" s="2" t="s">
        <v>61402</v>
      </c>
      <c r="C9277" s="2" t="s">
        <v>2734</v>
      </c>
      <c r="D9277" s="2" t="s">
        <v>1541</v>
      </c>
      <c r="E9277" s="2" t="s">
        <v>61403</v>
      </c>
      <c r="F9277" s="2" t="s">
        <v>61404</v>
      </c>
      <c r="G9277" s="2" t="s">
        <v>1489</v>
      </c>
      <c r="H9277" s="2" t="s">
        <v>61405</v>
      </c>
      <c r="I9277" s="2" t="s">
        <v>61406</v>
      </c>
      <c r="J9277" s="3" t="s">
        <v>61407</v>
      </c>
      <c r="K9277" s="4">
        <v>44311</v>
      </c>
      <c r="L9277" s="3" t="s">
        <v>61408</v>
      </c>
    </row>
    <row r="9278" spans="1:12" x14ac:dyDescent="0.2">
      <c r="A9278" s="1">
        <v>9277</v>
      </c>
      <c r="B9278" s="2" t="s">
        <v>61409</v>
      </c>
      <c r="C9278" s="2" t="s">
        <v>18225</v>
      </c>
      <c r="D9278" s="2" t="s">
        <v>5737</v>
      </c>
      <c r="E9278" s="2" t="s">
        <v>61410</v>
      </c>
      <c r="F9278" s="2" t="s">
        <v>61411</v>
      </c>
      <c r="G9278" s="2" t="s">
        <v>2033</v>
      </c>
      <c r="H9278" s="2" t="s">
        <v>61412</v>
      </c>
      <c r="I9278" s="2" t="s">
        <v>61413</v>
      </c>
      <c r="J9278" s="3" t="s">
        <v>61414</v>
      </c>
      <c r="K9278" s="4">
        <v>44134</v>
      </c>
      <c r="L9278" s="3" t="s">
        <v>61415</v>
      </c>
    </row>
    <row r="9279" spans="1:12" x14ac:dyDescent="0.2">
      <c r="A9279" s="1">
        <v>9278</v>
      </c>
      <c r="B9279" s="2" t="s">
        <v>61416</v>
      </c>
      <c r="C9279" s="2" t="s">
        <v>4458</v>
      </c>
      <c r="D9279" s="2" t="s">
        <v>2881</v>
      </c>
      <c r="E9279" s="2" t="s">
        <v>61417</v>
      </c>
      <c r="F9279" s="2" t="s">
        <v>61418</v>
      </c>
      <c r="G9279" s="2" t="s">
        <v>98</v>
      </c>
      <c r="H9279" s="2" t="s">
        <v>61419</v>
      </c>
      <c r="I9279" s="2" t="s">
        <v>61420</v>
      </c>
      <c r="J9279" s="3" t="s">
        <v>61421</v>
      </c>
      <c r="K9279" s="4">
        <v>44502</v>
      </c>
      <c r="L9279" s="3" t="s">
        <v>61422</v>
      </c>
    </row>
    <row r="9280" spans="1:12" x14ac:dyDescent="0.2">
      <c r="A9280" s="1">
        <v>9279</v>
      </c>
      <c r="B9280" s="2" t="s">
        <v>61423</v>
      </c>
      <c r="C9280" s="2" t="s">
        <v>9901</v>
      </c>
      <c r="D9280" s="2" t="s">
        <v>5130</v>
      </c>
      <c r="E9280" s="2" t="s">
        <v>61424</v>
      </c>
      <c r="F9280" s="2" t="s">
        <v>61425</v>
      </c>
      <c r="G9280" s="2" t="s">
        <v>705</v>
      </c>
      <c r="H9280" s="2" t="s">
        <v>61426</v>
      </c>
      <c r="I9280" s="2" t="s">
        <v>61427</v>
      </c>
      <c r="J9280" s="3" t="s">
        <v>61428</v>
      </c>
      <c r="K9280" s="4">
        <v>44152</v>
      </c>
      <c r="L9280" s="3" t="s">
        <v>3375</v>
      </c>
    </row>
    <row r="9281" spans="1:12" x14ac:dyDescent="0.2">
      <c r="A9281" s="1">
        <v>9280</v>
      </c>
      <c r="B9281" s="2" t="s">
        <v>61429</v>
      </c>
      <c r="C9281" s="2" t="s">
        <v>6071</v>
      </c>
      <c r="D9281" s="2" t="s">
        <v>7736</v>
      </c>
      <c r="E9281" s="2" t="s">
        <v>61430</v>
      </c>
      <c r="F9281" s="2" t="s">
        <v>61431</v>
      </c>
      <c r="G9281" s="2" t="s">
        <v>1730</v>
      </c>
      <c r="H9281" s="2" t="s">
        <v>61432</v>
      </c>
      <c r="I9281" s="2" t="s">
        <v>61433</v>
      </c>
      <c r="J9281" s="3" t="s">
        <v>61434</v>
      </c>
      <c r="K9281" s="4">
        <v>43954</v>
      </c>
      <c r="L9281" s="3" t="s">
        <v>61435</v>
      </c>
    </row>
    <row r="9282" spans="1:12" x14ac:dyDescent="0.2">
      <c r="A9282" s="1">
        <v>9281</v>
      </c>
      <c r="B9282" s="2" t="s">
        <v>61436</v>
      </c>
      <c r="C9282" s="2" t="s">
        <v>2399</v>
      </c>
      <c r="D9282" s="2" t="s">
        <v>2633</v>
      </c>
      <c r="E9282" s="2" t="s">
        <v>61437</v>
      </c>
      <c r="F9282" s="2" t="s">
        <v>27877</v>
      </c>
      <c r="G9282" s="2" t="s">
        <v>3271</v>
      </c>
      <c r="H9282" s="2" t="s">
        <v>61438</v>
      </c>
      <c r="I9282" s="2" t="s">
        <v>61439</v>
      </c>
      <c r="J9282" s="3" t="s">
        <v>61440</v>
      </c>
      <c r="K9282" s="4">
        <v>44236</v>
      </c>
      <c r="L9282" s="3" t="s">
        <v>61441</v>
      </c>
    </row>
    <row r="9283" spans="1:12" x14ac:dyDescent="0.2">
      <c r="A9283" s="1">
        <v>9282</v>
      </c>
      <c r="B9283" s="2" t="s">
        <v>61442</v>
      </c>
      <c r="C9283" s="2" t="s">
        <v>11916</v>
      </c>
      <c r="D9283" s="2" t="s">
        <v>25598</v>
      </c>
      <c r="E9283" s="2" t="s">
        <v>61443</v>
      </c>
      <c r="F9283" s="2" t="s">
        <v>61444</v>
      </c>
      <c r="G9283" s="2" t="s">
        <v>705</v>
      </c>
      <c r="H9283" s="2" t="s">
        <v>61445</v>
      </c>
      <c r="I9283" s="2" t="s">
        <v>61446</v>
      </c>
      <c r="J9283" s="3" t="s">
        <v>61447</v>
      </c>
      <c r="K9283" s="4">
        <v>43838</v>
      </c>
      <c r="L9283" s="3" t="s">
        <v>61448</v>
      </c>
    </row>
    <row r="9284" spans="1:12" x14ac:dyDescent="0.2">
      <c r="A9284" s="1">
        <v>9283</v>
      </c>
      <c r="B9284" s="2" t="s">
        <v>61449</v>
      </c>
      <c r="C9284" s="2" t="s">
        <v>1681</v>
      </c>
      <c r="D9284" s="2" t="s">
        <v>4209</v>
      </c>
      <c r="E9284" s="2" t="s">
        <v>61450</v>
      </c>
      <c r="F9284" s="2" t="s">
        <v>61451</v>
      </c>
      <c r="G9284" s="2" t="s">
        <v>3623</v>
      </c>
      <c r="H9284" s="2" t="s">
        <v>61452</v>
      </c>
      <c r="I9284" s="2" t="s">
        <v>61453</v>
      </c>
      <c r="J9284" s="3" t="s">
        <v>61454</v>
      </c>
      <c r="K9284" s="4">
        <v>44676</v>
      </c>
      <c r="L9284" s="3" t="s">
        <v>28659</v>
      </c>
    </row>
    <row r="9285" spans="1:12" x14ac:dyDescent="0.2">
      <c r="A9285" s="1">
        <v>9284</v>
      </c>
      <c r="B9285" s="2" t="s">
        <v>61455</v>
      </c>
      <c r="C9285" s="2" t="s">
        <v>1744</v>
      </c>
      <c r="D9285" s="2" t="s">
        <v>776</v>
      </c>
      <c r="E9285" s="2" t="s">
        <v>61456</v>
      </c>
      <c r="F9285" s="2" t="s">
        <v>61457</v>
      </c>
      <c r="G9285" s="2" t="s">
        <v>293</v>
      </c>
      <c r="H9285" s="2" t="s">
        <v>61458</v>
      </c>
      <c r="I9285" s="2">
        <v>7837518120</v>
      </c>
      <c r="J9285" s="3" t="s">
        <v>61459</v>
      </c>
      <c r="K9285" s="4">
        <v>44364</v>
      </c>
      <c r="L9285" s="3" t="s">
        <v>61460</v>
      </c>
    </row>
    <row r="9286" spans="1:12" x14ac:dyDescent="0.2">
      <c r="A9286" s="1">
        <v>9285</v>
      </c>
      <c r="B9286" s="2" t="s">
        <v>61461</v>
      </c>
      <c r="C9286" s="2" t="s">
        <v>3814</v>
      </c>
      <c r="D9286" s="2" t="s">
        <v>6356</v>
      </c>
      <c r="E9286" s="2" t="s">
        <v>61462</v>
      </c>
      <c r="F9286" s="2" t="s">
        <v>61463</v>
      </c>
      <c r="G9286" s="2" t="s">
        <v>396</v>
      </c>
      <c r="H9286" s="2" t="s">
        <v>61464</v>
      </c>
      <c r="I9286" s="2" t="s">
        <v>61465</v>
      </c>
      <c r="J9286" s="3" t="s">
        <v>61466</v>
      </c>
      <c r="K9286" s="4">
        <v>44426</v>
      </c>
      <c r="L9286" s="3" t="s">
        <v>61467</v>
      </c>
    </row>
    <row r="9287" spans="1:12" x14ac:dyDescent="0.2">
      <c r="A9287" s="1">
        <v>9286</v>
      </c>
      <c r="B9287" s="2" t="s">
        <v>61468</v>
      </c>
      <c r="C9287" s="2" t="s">
        <v>10577</v>
      </c>
      <c r="D9287" s="2" t="s">
        <v>8012</v>
      </c>
      <c r="E9287" s="2" t="s">
        <v>61469</v>
      </c>
      <c r="F9287" s="2" t="s">
        <v>4743</v>
      </c>
      <c r="G9287" s="2" t="s">
        <v>511</v>
      </c>
      <c r="H9287" s="2" t="s">
        <v>61470</v>
      </c>
      <c r="I9287" s="2" t="s">
        <v>61471</v>
      </c>
      <c r="J9287" s="3" t="s">
        <v>61472</v>
      </c>
      <c r="K9287" s="4">
        <v>44150</v>
      </c>
      <c r="L9287" s="3" t="s">
        <v>61473</v>
      </c>
    </row>
    <row r="9288" spans="1:12" x14ac:dyDescent="0.2">
      <c r="A9288" s="1">
        <v>9287</v>
      </c>
      <c r="B9288" s="2" t="s">
        <v>61474</v>
      </c>
      <c r="C9288" s="2" t="s">
        <v>2823</v>
      </c>
      <c r="D9288" s="2" t="s">
        <v>19329</v>
      </c>
      <c r="E9288" s="2" t="s">
        <v>61475</v>
      </c>
      <c r="F9288" s="2" t="s">
        <v>61476</v>
      </c>
      <c r="G9288" s="2" t="s">
        <v>3478</v>
      </c>
      <c r="H9288" s="2" t="s">
        <v>61477</v>
      </c>
      <c r="I9288" s="2" t="s">
        <v>61478</v>
      </c>
      <c r="J9288" s="3" t="s">
        <v>61479</v>
      </c>
      <c r="K9288" s="4">
        <v>43895</v>
      </c>
      <c r="L9288" s="3" t="s">
        <v>61480</v>
      </c>
    </row>
    <row r="9289" spans="1:12" x14ac:dyDescent="0.2">
      <c r="A9289" s="1">
        <v>9288</v>
      </c>
      <c r="B9289" s="2" t="s">
        <v>61481</v>
      </c>
      <c r="C9289" s="2" t="s">
        <v>5446</v>
      </c>
      <c r="D9289" s="2" t="s">
        <v>1246</v>
      </c>
      <c r="E9289" s="2" t="s">
        <v>61482</v>
      </c>
      <c r="F9289" s="2" t="s">
        <v>61483</v>
      </c>
      <c r="G9289" s="2" t="s">
        <v>200</v>
      </c>
      <c r="H9289" s="2" t="s">
        <v>61484</v>
      </c>
      <c r="I9289" s="2" t="s">
        <v>61485</v>
      </c>
      <c r="J9289" s="3" t="s">
        <v>61486</v>
      </c>
      <c r="K9289" s="4">
        <v>43900</v>
      </c>
      <c r="L9289" s="3" t="s">
        <v>61487</v>
      </c>
    </row>
    <row r="9290" spans="1:12" x14ac:dyDescent="0.2">
      <c r="A9290" s="1">
        <v>9289</v>
      </c>
      <c r="B9290" s="2" t="s">
        <v>61488</v>
      </c>
      <c r="C9290" s="2" t="s">
        <v>10252</v>
      </c>
      <c r="D9290" s="2" t="s">
        <v>22782</v>
      </c>
      <c r="E9290" s="2" t="s">
        <v>61489</v>
      </c>
      <c r="F9290" s="2" t="s">
        <v>61490</v>
      </c>
      <c r="G9290" s="2" t="s">
        <v>4808</v>
      </c>
      <c r="H9290" s="2" t="s">
        <v>61491</v>
      </c>
      <c r="I9290" s="2" t="s">
        <v>61492</v>
      </c>
      <c r="J9290" s="3" t="s">
        <v>61493</v>
      </c>
      <c r="K9290" s="4">
        <v>44324</v>
      </c>
      <c r="L9290" s="3" t="s">
        <v>16418</v>
      </c>
    </row>
    <row r="9291" spans="1:12" x14ac:dyDescent="0.2">
      <c r="A9291" s="1">
        <v>9290</v>
      </c>
      <c r="B9291" s="2" t="s">
        <v>61494</v>
      </c>
      <c r="C9291" s="2" t="s">
        <v>6813</v>
      </c>
      <c r="D9291" s="2" t="s">
        <v>9172</v>
      </c>
      <c r="E9291" s="2" t="s">
        <v>61495</v>
      </c>
      <c r="F9291" s="2" t="s">
        <v>61496</v>
      </c>
      <c r="G9291" s="2" t="s">
        <v>2015</v>
      </c>
      <c r="H9291" s="2" t="s">
        <v>61497</v>
      </c>
      <c r="I9291" s="2" t="s">
        <v>61498</v>
      </c>
      <c r="J9291" s="3" t="s">
        <v>61499</v>
      </c>
      <c r="K9291" s="4">
        <v>44663</v>
      </c>
      <c r="L9291" s="3" t="s">
        <v>61500</v>
      </c>
    </row>
    <row r="9292" spans="1:12" x14ac:dyDescent="0.2">
      <c r="A9292" s="1">
        <v>9291</v>
      </c>
      <c r="B9292" s="2" t="s">
        <v>61501</v>
      </c>
      <c r="C9292" s="2" t="s">
        <v>3268</v>
      </c>
      <c r="D9292" s="2" t="s">
        <v>9391</v>
      </c>
      <c r="E9292" s="2" t="s">
        <v>25304</v>
      </c>
      <c r="F9292" s="2" t="s">
        <v>61502</v>
      </c>
      <c r="G9292" s="2" t="s">
        <v>835</v>
      </c>
      <c r="H9292" s="2" t="s">
        <v>61503</v>
      </c>
      <c r="I9292" s="2">
        <v>2045317017</v>
      </c>
      <c r="J9292" s="3" t="s">
        <v>61504</v>
      </c>
      <c r="K9292" s="4">
        <v>43991</v>
      </c>
      <c r="L9292" s="3" t="s">
        <v>17938</v>
      </c>
    </row>
    <row r="9293" spans="1:12" x14ac:dyDescent="0.2">
      <c r="A9293" s="1">
        <v>9292</v>
      </c>
      <c r="B9293" s="2" t="s">
        <v>61505</v>
      </c>
      <c r="C9293" s="2" t="s">
        <v>5922</v>
      </c>
      <c r="D9293" s="2" t="s">
        <v>1137</v>
      </c>
      <c r="E9293" s="2" t="s">
        <v>61506</v>
      </c>
      <c r="F9293" s="2" t="s">
        <v>61507</v>
      </c>
      <c r="G9293" s="2" t="s">
        <v>9747</v>
      </c>
      <c r="H9293" s="2" t="s">
        <v>61508</v>
      </c>
      <c r="I9293" s="2" t="s">
        <v>61509</v>
      </c>
      <c r="J9293" s="3" t="s">
        <v>61510</v>
      </c>
      <c r="K9293" s="4">
        <v>43931</v>
      </c>
      <c r="L9293" s="3" t="s">
        <v>61511</v>
      </c>
    </row>
    <row r="9294" spans="1:12" x14ac:dyDescent="0.2">
      <c r="A9294" s="1">
        <v>9293</v>
      </c>
      <c r="B9294" s="2" t="s">
        <v>61512</v>
      </c>
      <c r="C9294" s="2" t="s">
        <v>4278</v>
      </c>
      <c r="D9294" s="2" t="s">
        <v>1662</v>
      </c>
      <c r="E9294" s="2" t="s">
        <v>61513</v>
      </c>
      <c r="F9294" s="2" t="s">
        <v>61514</v>
      </c>
      <c r="G9294" s="2" t="s">
        <v>626</v>
      </c>
      <c r="H9294" s="2">
        <v>9241820464</v>
      </c>
      <c r="I9294" s="2" t="s">
        <v>61515</v>
      </c>
      <c r="J9294" s="3" t="s">
        <v>61516</v>
      </c>
      <c r="K9294" s="4">
        <v>44445</v>
      </c>
      <c r="L9294" s="3" t="s">
        <v>61517</v>
      </c>
    </row>
    <row r="9295" spans="1:12" x14ac:dyDescent="0.2">
      <c r="A9295" s="1">
        <v>9294</v>
      </c>
      <c r="B9295" s="2" t="s">
        <v>61518</v>
      </c>
      <c r="C9295" s="2" t="s">
        <v>4923</v>
      </c>
      <c r="D9295" s="2" t="s">
        <v>18674</v>
      </c>
      <c r="E9295" s="2" t="s">
        <v>61519</v>
      </c>
      <c r="F9295" s="2" t="s">
        <v>27822</v>
      </c>
      <c r="G9295" s="2" t="s">
        <v>570</v>
      </c>
      <c r="H9295" s="2" t="s">
        <v>61520</v>
      </c>
      <c r="I9295" s="2">
        <v>4550545012</v>
      </c>
      <c r="J9295" s="3" t="s">
        <v>61521</v>
      </c>
      <c r="K9295" s="4">
        <v>44188</v>
      </c>
      <c r="L9295" s="3" t="s">
        <v>61522</v>
      </c>
    </row>
    <row r="9296" spans="1:12" x14ac:dyDescent="0.2">
      <c r="A9296" s="1">
        <v>9295</v>
      </c>
      <c r="B9296" s="2" t="s">
        <v>61523</v>
      </c>
      <c r="C9296" s="2" t="s">
        <v>1698</v>
      </c>
      <c r="D9296" s="2" t="s">
        <v>26455</v>
      </c>
      <c r="E9296" s="2" t="s">
        <v>61524</v>
      </c>
      <c r="F9296" s="2" t="s">
        <v>39631</v>
      </c>
      <c r="G9296" s="2" t="s">
        <v>2680</v>
      </c>
      <c r="H9296" s="2">
        <v>2692595332</v>
      </c>
      <c r="I9296" s="2" t="s">
        <v>61525</v>
      </c>
      <c r="J9296" s="3" t="s">
        <v>61526</v>
      </c>
      <c r="K9296" s="4">
        <v>44136</v>
      </c>
      <c r="L9296" s="3" t="s">
        <v>61527</v>
      </c>
    </row>
    <row r="9297" spans="1:12" x14ac:dyDescent="0.2">
      <c r="A9297" s="1">
        <v>9296</v>
      </c>
      <c r="B9297" s="2" t="s">
        <v>61528</v>
      </c>
      <c r="C9297" s="2" t="s">
        <v>916</v>
      </c>
      <c r="D9297" s="2" t="s">
        <v>5291</v>
      </c>
      <c r="E9297" s="2" t="s">
        <v>61529</v>
      </c>
      <c r="F9297" s="2" t="s">
        <v>61530</v>
      </c>
      <c r="G9297" s="2" t="s">
        <v>6640</v>
      </c>
      <c r="H9297" s="2" t="s">
        <v>61531</v>
      </c>
      <c r="I9297" s="2" t="s">
        <v>61532</v>
      </c>
      <c r="J9297" s="3" t="s">
        <v>61533</v>
      </c>
      <c r="K9297" s="4">
        <v>44060</v>
      </c>
      <c r="L9297" s="3" t="s">
        <v>61534</v>
      </c>
    </row>
    <row r="9298" spans="1:12" x14ac:dyDescent="0.2">
      <c r="A9298" s="1">
        <v>9297</v>
      </c>
      <c r="B9298" s="2" t="s">
        <v>61535</v>
      </c>
      <c r="C9298" s="2" t="s">
        <v>7699</v>
      </c>
      <c r="D9298" s="2" t="s">
        <v>2426</v>
      </c>
      <c r="E9298" s="2" t="s">
        <v>61536</v>
      </c>
      <c r="F9298" s="2" t="s">
        <v>61537</v>
      </c>
      <c r="G9298" s="2" t="s">
        <v>1637</v>
      </c>
      <c r="H9298" s="2" t="s">
        <v>61538</v>
      </c>
      <c r="I9298" s="2" t="s">
        <v>61539</v>
      </c>
      <c r="J9298" s="3" t="s">
        <v>61540</v>
      </c>
      <c r="K9298" s="4">
        <v>43968</v>
      </c>
      <c r="L9298" s="3" t="s">
        <v>61541</v>
      </c>
    </row>
    <row r="9299" spans="1:12" x14ac:dyDescent="0.2">
      <c r="A9299" s="1">
        <v>9298</v>
      </c>
      <c r="B9299" s="2" t="s">
        <v>61542</v>
      </c>
      <c r="C9299" s="2" t="s">
        <v>6283</v>
      </c>
      <c r="D9299" s="2" t="s">
        <v>14524</v>
      </c>
      <c r="E9299" s="2" t="s">
        <v>61543</v>
      </c>
      <c r="F9299" s="2" t="s">
        <v>61544</v>
      </c>
      <c r="G9299" s="2" t="s">
        <v>520</v>
      </c>
      <c r="H9299" s="2" t="s">
        <v>61545</v>
      </c>
      <c r="I9299" s="2" t="s">
        <v>61546</v>
      </c>
      <c r="J9299" s="3" t="s">
        <v>61547</v>
      </c>
      <c r="K9299" s="4">
        <v>44545</v>
      </c>
      <c r="L9299" s="3" t="s">
        <v>61548</v>
      </c>
    </row>
    <row r="9300" spans="1:12" x14ac:dyDescent="0.2">
      <c r="A9300" s="1">
        <v>9299</v>
      </c>
      <c r="B9300" s="2" t="s">
        <v>61549</v>
      </c>
      <c r="C9300" s="2" t="s">
        <v>3637</v>
      </c>
      <c r="D9300" s="2" t="s">
        <v>5972</v>
      </c>
      <c r="E9300" s="2" t="s">
        <v>61550</v>
      </c>
      <c r="F9300" s="2" t="s">
        <v>61551</v>
      </c>
      <c r="G9300" s="2" t="s">
        <v>2127</v>
      </c>
      <c r="H9300" s="2" t="s">
        <v>61552</v>
      </c>
      <c r="I9300" s="2" t="s">
        <v>61553</v>
      </c>
      <c r="J9300" s="3" t="s">
        <v>61554</v>
      </c>
      <c r="K9300" s="4">
        <v>43969</v>
      </c>
      <c r="L9300" s="3" t="s">
        <v>18137</v>
      </c>
    </row>
    <row r="9301" spans="1:12" x14ac:dyDescent="0.2">
      <c r="A9301" s="1">
        <v>9300</v>
      </c>
      <c r="B9301" s="2" t="s">
        <v>61555</v>
      </c>
      <c r="C9301" s="2" t="s">
        <v>2269</v>
      </c>
      <c r="D9301" s="2" t="s">
        <v>22234</v>
      </c>
      <c r="E9301" s="2" t="s">
        <v>61556</v>
      </c>
      <c r="F9301" s="2" t="s">
        <v>18568</v>
      </c>
      <c r="G9301" s="2" t="s">
        <v>2981</v>
      </c>
      <c r="H9301" s="2" t="s">
        <v>61557</v>
      </c>
      <c r="I9301" s="2">
        <v>2518924316</v>
      </c>
      <c r="J9301" s="3" t="s">
        <v>61558</v>
      </c>
      <c r="K9301" s="4">
        <v>44332</v>
      </c>
      <c r="L9301" s="3" t="s">
        <v>61559</v>
      </c>
    </row>
    <row r="9302" spans="1:12" x14ac:dyDescent="0.2">
      <c r="A9302" s="1">
        <v>9301</v>
      </c>
      <c r="B9302" s="2" t="s">
        <v>61560</v>
      </c>
      <c r="C9302" s="2" t="s">
        <v>5406</v>
      </c>
      <c r="D9302" s="2" t="s">
        <v>3685</v>
      </c>
      <c r="E9302" s="2" t="s">
        <v>61561</v>
      </c>
      <c r="F9302" s="2" t="s">
        <v>61562</v>
      </c>
      <c r="G9302" s="2" t="s">
        <v>217</v>
      </c>
      <c r="H9302" s="2" t="s">
        <v>61563</v>
      </c>
      <c r="I9302" s="2" t="s">
        <v>61564</v>
      </c>
      <c r="J9302" s="3" t="s">
        <v>61565</v>
      </c>
      <c r="K9302" s="4">
        <v>43957</v>
      </c>
      <c r="L9302" s="3" t="s">
        <v>61566</v>
      </c>
    </row>
    <row r="9303" spans="1:12" x14ac:dyDescent="0.2">
      <c r="A9303" s="1">
        <v>9302</v>
      </c>
      <c r="B9303" s="2" t="s">
        <v>61567</v>
      </c>
      <c r="C9303" s="2" t="s">
        <v>888</v>
      </c>
      <c r="D9303" s="2" t="s">
        <v>4695</v>
      </c>
      <c r="E9303" s="2" t="s">
        <v>61568</v>
      </c>
      <c r="F9303" s="2" t="s">
        <v>17582</v>
      </c>
      <c r="G9303" s="2" t="s">
        <v>796</v>
      </c>
      <c r="H9303" s="2" t="s">
        <v>61569</v>
      </c>
      <c r="I9303" s="2" t="s">
        <v>61570</v>
      </c>
      <c r="J9303" s="3" t="s">
        <v>61571</v>
      </c>
      <c r="K9303" s="4">
        <v>44326</v>
      </c>
      <c r="L9303" s="3" t="s">
        <v>61572</v>
      </c>
    </row>
    <row r="9304" spans="1:12" x14ac:dyDescent="0.2">
      <c r="A9304" s="1">
        <v>9303</v>
      </c>
      <c r="B9304" s="2" t="s">
        <v>61573</v>
      </c>
      <c r="C9304" s="2" t="s">
        <v>15535</v>
      </c>
      <c r="D9304" s="2" t="s">
        <v>1305</v>
      </c>
      <c r="E9304" s="2" t="s">
        <v>61574</v>
      </c>
      <c r="F9304" s="2" t="s">
        <v>61575</v>
      </c>
      <c r="G9304" s="2" t="s">
        <v>2653</v>
      </c>
      <c r="H9304" s="2" t="s">
        <v>61576</v>
      </c>
      <c r="I9304" s="2" t="s">
        <v>61577</v>
      </c>
      <c r="J9304" s="3" t="s">
        <v>61578</v>
      </c>
      <c r="K9304" s="4">
        <v>44430</v>
      </c>
      <c r="L9304" s="3" t="s">
        <v>17356</v>
      </c>
    </row>
    <row r="9305" spans="1:12" x14ac:dyDescent="0.2">
      <c r="A9305" s="1">
        <v>9304</v>
      </c>
      <c r="B9305" s="2" t="s">
        <v>61579</v>
      </c>
      <c r="C9305" s="2" t="s">
        <v>3450</v>
      </c>
      <c r="D9305" s="2" t="s">
        <v>10570</v>
      </c>
      <c r="E9305" s="2" t="s">
        <v>61580</v>
      </c>
      <c r="F9305" s="2" t="s">
        <v>61581</v>
      </c>
      <c r="G9305" s="2" t="s">
        <v>5328</v>
      </c>
      <c r="H9305" s="2" t="s">
        <v>61582</v>
      </c>
      <c r="I9305" s="2" t="s">
        <v>61583</v>
      </c>
      <c r="J9305" s="3" t="s">
        <v>61584</v>
      </c>
      <c r="K9305" s="4">
        <v>44333</v>
      </c>
      <c r="L9305" s="3" t="s">
        <v>61585</v>
      </c>
    </row>
    <row r="9306" spans="1:12" x14ac:dyDescent="0.2">
      <c r="A9306" s="1">
        <v>9305</v>
      </c>
      <c r="B9306" s="2" t="s">
        <v>61586</v>
      </c>
      <c r="C9306" s="2" t="s">
        <v>6024</v>
      </c>
      <c r="D9306" s="2" t="s">
        <v>14041</v>
      </c>
      <c r="E9306" s="2" t="s">
        <v>61587</v>
      </c>
      <c r="F9306" s="2" t="s">
        <v>27295</v>
      </c>
      <c r="G9306" s="2" t="s">
        <v>2680</v>
      </c>
      <c r="H9306" s="2">
        <v>5941442960</v>
      </c>
      <c r="I9306" s="2" t="s">
        <v>61588</v>
      </c>
      <c r="J9306" s="3" t="s">
        <v>61589</v>
      </c>
      <c r="K9306" s="4">
        <v>44164</v>
      </c>
      <c r="L9306" s="3" t="s">
        <v>61590</v>
      </c>
    </row>
    <row r="9307" spans="1:12" x14ac:dyDescent="0.2">
      <c r="A9307" s="1">
        <v>9306</v>
      </c>
      <c r="B9307" s="2" t="s">
        <v>61591</v>
      </c>
      <c r="C9307" s="2" t="s">
        <v>7205</v>
      </c>
      <c r="D9307" s="2" t="s">
        <v>4146</v>
      </c>
      <c r="E9307" s="2" t="s">
        <v>61592</v>
      </c>
      <c r="F9307" s="2" t="s">
        <v>42813</v>
      </c>
      <c r="G9307" s="2" t="s">
        <v>3784</v>
      </c>
      <c r="H9307" s="2" t="s">
        <v>61593</v>
      </c>
      <c r="I9307" s="2" t="s">
        <v>61594</v>
      </c>
      <c r="J9307" s="3" t="s">
        <v>61595</v>
      </c>
      <c r="K9307" s="4">
        <v>44555</v>
      </c>
      <c r="L9307" s="3" t="s">
        <v>61596</v>
      </c>
    </row>
    <row r="9308" spans="1:12" x14ac:dyDescent="0.2">
      <c r="A9308" s="1">
        <v>9307</v>
      </c>
      <c r="B9308" s="2" t="s">
        <v>61597</v>
      </c>
      <c r="C9308" s="2" t="s">
        <v>784</v>
      </c>
      <c r="D9308" s="2" t="s">
        <v>7401</v>
      </c>
      <c r="E9308" s="2" t="s">
        <v>55851</v>
      </c>
      <c r="F9308" s="2" t="s">
        <v>61598</v>
      </c>
      <c r="G9308" s="2" t="s">
        <v>920</v>
      </c>
      <c r="H9308" s="2" t="s">
        <v>61599</v>
      </c>
      <c r="I9308" s="2" t="s">
        <v>61600</v>
      </c>
      <c r="J9308" s="3" t="s">
        <v>61601</v>
      </c>
      <c r="K9308" s="4">
        <v>44049</v>
      </c>
      <c r="L9308" s="3" t="s">
        <v>54714</v>
      </c>
    </row>
    <row r="9309" spans="1:12" x14ac:dyDescent="0.2">
      <c r="A9309" s="1">
        <v>9308</v>
      </c>
      <c r="B9309" s="2" t="s">
        <v>61602</v>
      </c>
      <c r="C9309" s="2" t="s">
        <v>7259</v>
      </c>
      <c r="D9309" s="2" t="s">
        <v>1343</v>
      </c>
      <c r="E9309" s="2" t="s">
        <v>61603</v>
      </c>
      <c r="F9309" s="2" t="s">
        <v>45256</v>
      </c>
      <c r="G9309" s="2" t="s">
        <v>1489</v>
      </c>
      <c r="H9309" s="2" t="s">
        <v>61604</v>
      </c>
      <c r="I9309" s="2" t="s">
        <v>61605</v>
      </c>
      <c r="J9309" s="3" t="s">
        <v>61606</v>
      </c>
      <c r="K9309" s="4">
        <v>44045</v>
      </c>
      <c r="L9309" s="3" t="s">
        <v>24717</v>
      </c>
    </row>
    <row r="9310" spans="1:12" x14ac:dyDescent="0.2">
      <c r="A9310" s="1">
        <v>9309</v>
      </c>
      <c r="B9310" s="2" t="s">
        <v>61607</v>
      </c>
      <c r="C9310" s="2" t="s">
        <v>4895</v>
      </c>
      <c r="D9310" s="2" t="s">
        <v>14310</v>
      </c>
      <c r="E9310" s="2" t="s">
        <v>61608</v>
      </c>
      <c r="F9310" s="2" t="s">
        <v>37968</v>
      </c>
      <c r="G9310" s="2" t="s">
        <v>1336</v>
      </c>
      <c r="H9310" s="2" t="s">
        <v>61609</v>
      </c>
      <c r="I9310" s="2" t="s">
        <v>61610</v>
      </c>
      <c r="J9310" s="3" t="s">
        <v>61611</v>
      </c>
      <c r="K9310" s="4">
        <v>43960</v>
      </c>
      <c r="L9310" s="3" t="s">
        <v>61612</v>
      </c>
    </row>
    <row r="9311" spans="1:12" x14ac:dyDescent="0.2">
      <c r="A9311" s="1">
        <v>9310</v>
      </c>
      <c r="B9311" s="2" t="s">
        <v>61613</v>
      </c>
      <c r="C9311" s="2" t="s">
        <v>5290</v>
      </c>
      <c r="D9311" s="2" t="s">
        <v>11979</v>
      </c>
      <c r="E9311" s="2" t="s">
        <v>61614</v>
      </c>
      <c r="F9311" s="2" t="s">
        <v>61615</v>
      </c>
      <c r="G9311" s="2" t="s">
        <v>2577</v>
      </c>
      <c r="H9311" s="2" t="s">
        <v>61616</v>
      </c>
      <c r="I9311" s="2" t="s">
        <v>61617</v>
      </c>
      <c r="J9311" s="3" t="s">
        <v>61618</v>
      </c>
      <c r="K9311" s="4">
        <v>44052</v>
      </c>
      <c r="L9311" s="3" t="s">
        <v>61619</v>
      </c>
    </row>
    <row r="9312" spans="1:12" x14ac:dyDescent="0.2">
      <c r="A9312" s="1">
        <v>9311</v>
      </c>
      <c r="B9312" s="2" t="s">
        <v>61620</v>
      </c>
      <c r="C9312" s="2" t="s">
        <v>4482</v>
      </c>
      <c r="D9312" s="2" t="s">
        <v>434</v>
      </c>
      <c r="E9312" s="2" t="s">
        <v>61621</v>
      </c>
      <c r="F9312" s="2" t="s">
        <v>61622</v>
      </c>
      <c r="G9312" s="2" t="s">
        <v>237</v>
      </c>
      <c r="H9312" s="2" t="s">
        <v>61623</v>
      </c>
      <c r="I9312" s="2">
        <v>7391421130</v>
      </c>
      <c r="J9312" s="3" t="s">
        <v>61624</v>
      </c>
      <c r="K9312" s="4">
        <v>44585</v>
      </c>
      <c r="L9312" s="3" t="s">
        <v>61625</v>
      </c>
    </row>
    <row r="9313" spans="1:12" x14ac:dyDescent="0.2">
      <c r="A9313" s="1">
        <v>9312</v>
      </c>
      <c r="B9313" s="2" t="s">
        <v>61626</v>
      </c>
      <c r="C9313" s="2" t="s">
        <v>2640</v>
      </c>
      <c r="D9313" s="2" t="s">
        <v>2650</v>
      </c>
      <c r="E9313" s="2" t="s">
        <v>61627</v>
      </c>
      <c r="F9313" s="2" t="s">
        <v>61628</v>
      </c>
      <c r="G9313" s="2" t="s">
        <v>966</v>
      </c>
      <c r="H9313" s="2" t="s">
        <v>61629</v>
      </c>
      <c r="I9313" s="2" t="s">
        <v>61630</v>
      </c>
      <c r="J9313" s="3" t="s">
        <v>61631</v>
      </c>
      <c r="K9313" s="4">
        <v>44671</v>
      </c>
      <c r="L9313" s="3" t="s">
        <v>61632</v>
      </c>
    </row>
    <row r="9314" spans="1:12" x14ac:dyDescent="0.2">
      <c r="A9314" s="1">
        <v>9313</v>
      </c>
      <c r="B9314" s="2" t="s">
        <v>61633</v>
      </c>
      <c r="C9314" s="2" t="s">
        <v>1038</v>
      </c>
      <c r="D9314" s="2" t="s">
        <v>24705</v>
      </c>
      <c r="E9314" s="2" t="s">
        <v>61634</v>
      </c>
      <c r="F9314" s="2" t="s">
        <v>61635</v>
      </c>
      <c r="G9314" s="2" t="s">
        <v>1140</v>
      </c>
      <c r="H9314" s="2">
        <f>1-707-832-8459</f>
        <v>-9997</v>
      </c>
      <c r="I9314" s="2" t="s">
        <v>61636</v>
      </c>
      <c r="J9314" s="3" t="s">
        <v>61637</v>
      </c>
      <c r="K9314" s="4">
        <v>44299</v>
      </c>
      <c r="L9314" s="3" t="s">
        <v>40315</v>
      </c>
    </row>
    <row r="9315" spans="1:12" x14ac:dyDescent="0.2">
      <c r="A9315" s="1">
        <v>9314</v>
      </c>
      <c r="B9315" s="2" t="s">
        <v>61638</v>
      </c>
      <c r="C9315" s="2" t="s">
        <v>4383</v>
      </c>
      <c r="D9315" s="2" t="s">
        <v>18479</v>
      </c>
      <c r="E9315" s="2" t="s">
        <v>61639</v>
      </c>
      <c r="F9315" s="2" t="s">
        <v>61640</v>
      </c>
      <c r="G9315" s="2" t="s">
        <v>1544</v>
      </c>
      <c r="H9315" s="2">
        <f>1-584-9-6430</f>
        <v>-7022</v>
      </c>
      <c r="I9315" s="2" t="s">
        <v>61641</v>
      </c>
      <c r="J9315" s="3" t="s">
        <v>61642</v>
      </c>
      <c r="K9315" s="4">
        <v>44557</v>
      </c>
      <c r="L9315" s="3" t="s">
        <v>61643</v>
      </c>
    </row>
    <row r="9316" spans="1:12" x14ac:dyDescent="0.2">
      <c r="A9316" s="1">
        <v>9315</v>
      </c>
      <c r="B9316" s="2" t="s">
        <v>61644</v>
      </c>
      <c r="C9316" s="2" t="s">
        <v>13198</v>
      </c>
      <c r="D9316" s="2" t="s">
        <v>4081</v>
      </c>
      <c r="E9316" s="2" t="s">
        <v>61645</v>
      </c>
      <c r="F9316" s="2" t="s">
        <v>61646</v>
      </c>
      <c r="G9316" s="2" t="s">
        <v>1041</v>
      </c>
      <c r="H9316" s="2" t="s">
        <v>61647</v>
      </c>
      <c r="I9316" s="2" t="s">
        <v>61648</v>
      </c>
      <c r="J9316" s="3" t="s">
        <v>61649</v>
      </c>
      <c r="K9316" s="4">
        <v>44419</v>
      </c>
      <c r="L9316" s="3" t="s">
        <v>61650</v>
      </c>
    </row>
    <row r="9317" spans="1:12" x14ac:dyDescent="0.2">
      <c r="A9317" s="1">
        <v>9316</v>
      </c>
      <c r="B9317" s="2" t="s">
        <v>61651</v>
      </c>
      <c r="C9317" s="2" t="s">
        <v>40</v>
      </c>
      <c r="D9317" s="2" t="s">
        <v>9104</v>
      </c>
      <c r="E9317" s="2" t="s">
        <v>61652</v>
      </c>
      <c r="F9317" s="2" t="s">
        <v>61653</v>
      </c>
      <c r="G9317" s="2" t="s">
        <v>770</v>
      </c>
      <c r="H9317" s="2" t="s">
        <v>61654</v>
      </c>
      <c r="I9317" s="2" t="s">
        <v>61655</v>
      </c>
      <c r="J9317" s="3" t="s">
        <v>61656</v>
      </c>
      <c r="K9317" s="4">
        <v>44266</v>
      </c>
      <c r="L9317" s="3" t="s">
        <v>38164</v>
      </c>
    </row>
    <row r="9318" spans="1:12" x14ac:dyDescent="0.2">
      <c r="A9318" s="1">
        <v>9317</v>
      </c>
      <c r="B9318" s="2" t="s">
        <v>61657</v>
      </c>
      <c r="C9318" s="2" t="s">
        <v>6873</v>
      </c>
      <c r="D9318" s="2" t="s">
        <v>3148</v>
      </c>
      <c r="E9318" s="2" t="s">
        <v>23676</v>
      </c>
      <c r="F9318" s="2" t="s">
        <v>61658</v>
      </c>
      <c r="G9318" s="2" t="s">
        <v>1326</v>
      </c>
      <c r="H9318" s="2" t="s">
        <v>61659</v>
      </c>
      <c r="I9318" s="2">
        <v>2888444454</v>
      </c>
      <c r="J9318" s="3" t="s">
        <v>61660</v>
      </c>
      <c r="K9318" s="4">
        <v>44482</v>
      </c>
      <c r="L9318" s="3" t="s">
        <v>61661</v>
      </c>
    </row>
    <row r="9319" spans="1:12" x14ac:dyDescent="0.2">
      <c r="A9319" s="1">
        <v>9318</v>
      </c>
      <c r="B9319" s="2" t="s">
        <v>61662</v>
      </c>
      <c r="C9319" s="2" t="s">
        <v>4763</v>
      </c>
      <c r="D9319" s="2" t="s">
        <v>33602</v>
      </c>
      <c r="E9319" s="2" t="s">
        <v>61663</v>
      </c>
      <c r="F9319" s="2" t="s">
        <v>61664</v>
      </c>
      <c r="G9319" s="2" t="s">
        <v>36</v>
      </c>
      <c r="H9319" s="2" t="s">
        <v>61665</v>
      </c>
      <c r="I9319" s="2" t="s">
        <v>61666</v>
      </c>
      <c r="J9319" s="3" t="s">
        <v>61667</v>
      </c>
      <c r="K9319" s="4">
        <v>44403</v>
      </c>
      <c r="L9319" s="3" t="s">
        <v>61668</v>
      </c>
    </row>
    <row r="9320" spans="1:12" x14ac:dyDescent="0.2">
      <c r="A9320" s="1">
        <v>9319</v>
      </c>
      <c r="B9320" s="2" t="s">
        <v>61669</v>
      </c>
      <c r="C9320" s="2" t="s">
        <v>2048</v>
      </c>
      <c r="D9320" s="2" t="s">
        <v>973</v>
      </c>
      <c r="E9320" s="2" t="s">
        <v>61670</v>
      </c>
      <c r="F9320" s="2" t="s">
        <v>61671</v>
      </c>
      <c r="G9320" s="2" t="s">
        <v>6506</v>
      </c>
      <c r="H9320" s="2" t="s">
        <v>61672</v>
      </c>
      <c r="I9320" s="2" t="s">
        <v>61673</v>
      </c>
      <c r="J9320" s="3" t="s">
        <v>61674</v>
      </c>
      <c r="K9320" s="4">
        <v>44013</v>
      </c>
      <c r="L9320" s="3" t="s">
        <v>61675</v>
      </c>
    </row>
    <row r="9321" spans="1:12" x14ac:dyDescent="0.2">
      <c r="A9321" s="1">
        <v>9320</v>
      </c>
      <c r="B9321" s="2" t="s">
        <v>61676</v>
      </c>
      <c r="C9321" s="2" t="s">
        <v>1870</v>
      </c>
      <c r="D9321" s="2" t="s">
        <v>1289</v>
      </c>
      <c r="E9321" s="2" t="s">
        <v>61677</v>
      </c>
      <c r="F9321" s="2" t="s">
        <v>26756</v>
      </c>
      <c r="G9321" s="2" t="s">
        <v>108</v>
      </c>
      <c r="H9321" s="2" t="s">
        <v>61678</v>
      </c>
      <c r="I9321" s="2" t="s">
        <v>61679</v>
      </c>
      <c r="J9321" s="3" t="s">
        <v>61680</v>
      </c>
      <c r="K9321" s="4">
        <v>44453</v>
      </c>
      <c r="L9321" s="3" t="s">
        <v>61681</v>
      </c>
    </row>
    <row r="9322" spans="1:12" x14ac:dyDescent="0.2">
      <c r="A9322" s="1">
        <v>9321</v>
      </c>
      <c r="B9322" s="2" t="s">
        <v>61682</v>
      </c>
      <c r="C9322" s="2" t="s">
        <v>11858</v>
      </c>
      <c r="D9322" s="2" t="s">
        <v>10851</v>
      </c>
      <c r="E9322" s="2" t="s">
        <v>17703</v>
      </c>
      <c r="F9322" s="2" t="s">
        <v>61683</v>
      </c>
      <c r="G9322" s="2" t="s">
        <v>217</v>
      </c>
      <c r="H9322" s="2">
        <v>281312710</v>
      </c>
      <c r="I9322" s="2" t="s">
        <v>61684</v>
      </c>
      <c r="J9322" s="3" t="s">
        <v>61685</v>
      </c>
      <c r="K9322" s="4">
        <v>44064</v>
      </c>
      <c r="L9322" s="3" t="s">
        <v>61686</v>
      </c>
    </row>
    <row r="9323" spans="1:12" x14ac:dyDescent="0.2">
      <c r="A9323" s="1">
        <v>9322</v>
      </c>
      <c r="B9323" s="2" t="s">
        <v>61687</v>
      </c>
      <c r="C9323" s="2" t="s">
        <v>2048</v>
      </c>
      <c r="D9323" s="2" t="s">
        <v>1681</v>
      </c>
      <c r="E9323" s="2" t="s">
        <v>61688</v>
      </c>
      <c r="F9323" s="2" t="s">
        <v>61689</v>
      </c>
      <c r="G9323" s="2" t="s">
        <v>1148</v>
      </c>
      <c r="H9323" s="2" t="s">
        <v>61690</v>
      </c>
      <c r="I9323" s="2">
        <f>1-544-474-8424</f>
        <v>-9441</v>
      </c>
      <c r="J9323" s="3" t="s">
        <v>61691</v>
      </c>
      <c r="K9323" s="4">
        <v>43855</v>
      </c>
      <c r="L9323" s="3" t="s">
        <v>25897</v>
      </c>
    </row>
    <row r="9324" spans="1:12" x14ac:dyDescent="0.2">
      <c r="A9324" s="1">
        <v>9323</v>
      </c>
      <c r="B9324" s="2" t="s">
        <v>61692</v>
      </c>
      <c r="C9324" s="2" t="s">
        <v>4309</v>
      </c>
      <c r="D9324" s="2" t="s">
        <v>4056</v>
      </c>
      <c r="E9324" s="2" t="s">
        <v>61693</v>
      </c>
      <c r="F9324" s="2" t="s">
        <v>61694</v>
      </c>
      <c r="G9324" s="2" t="s">
        <v>447</v>
      </c>
      <c r="H9324" s="2" t="s">
        <v>61695</v>
      </c>
      <c r="I9324" s="2" t="s">
        <v>61696</v>
      </c>
      <c r="J9324" s="3" t="s">
        <v>61697</v>
      </c>
      <c r="K9324" s="4">
        <v>44662</v>
      </c>
      <c r="L9324" s="3" t="s">
        <v>61698</v>
      </c>
    </row>
    <row r="9325" spans="1:12" x14ac:dyDescent="0.2">
      <c r="A9325" s="1">
        <v>9324</v>
      </c>
      <c r="B9325" s="2" t="s">
        <v>61699</v>
      </c>
      <c r="C9325" s="2" t="s">
        <v>1361</v>
      </c>
      <c r="D9325" s="2" t="s">
        <v>21295</v>
      </c>
      <c r="E9325" s="2" t="s">
        <v>61700</v>
      </c>
      <c r="F9325" s="2" t="s">
        <v>61701</v>
      </c>
      <c r="G9325" s="2" t="s">
        <v>227</v>
      </c>
      <c r="H9325" s="2">
        <v>5056175641</v>
      </c>
      <c r="I9325" s="2" t="s">
        <v>61702</v>
      </c>
      <c r="J9325" s="3" t="s">
        <v>61703</v>
      </c>
      <c r="K9325" s="4">
        <v>44677</v>
      </c>
      <c r="L9325" s="3" t="s">
        <v>61704</v>
      </c>
    </row>
    <row r="9326" spans="1:12" x14ac:dyDescent="0.2">
      <c r="A9326" s="1">
        <v>9325</v>
      </c>
      <c r="B9326" s="2" t="s">
        <v>61705</v>
      </c>
      <c r="C9326" s="2" t="s">
        <v>13896</v>
      </c>
      <c r="D9326" s="2" t="s">
        <v>9104</v>
      </c>
      <c r="E9326" s="2" t="s">
        <v>61706</v>
      </c>
      <c r="F9326" s="2" t="s">
        <v>61707</v>
      </c>
      <c r="G9326" s="2" t="s">
        <v>1702</v>
      </c>
      <c r="H9326" s="2" t="s">
        <v>61708</v>
      </c>
      <c r="I9326" s="2" t="s">
        <v>61709</v>
      </c>
      <c r="J9326" s="3" t="s">
        <v>61710</v>
      </c>
      <c r="K9326" s="4">
        <v>44710</v>
      </c>
      <c r="L9326" s="3" t="s">
        <v>61711</v>
      </c>
    </row>
    <row r="9327" spans="1:12" x14ac:dyDescent="0.2">
      <c r="A9327" s="1">
        <v>9326</v>
      </c>
      <c r="B9327" s="2" t="s">
        <v>61712</v>
      </c>
      <c r="C9327" s="2" t="s">
        <v>3619</v>
      </c>
      <c r="D9327" s="2" t="s">
        <v>1606</v>
      </c>
      <c r="E9327" s="2" t="s">
        <v>61713</v>
      </c>
      <c r="F9327" s="2" t="s">
        <v>61714</v>
      </c>
      <c r="G9327" s="2" t="s">
        <v>2859</v>
      </c>
      <c r="H9327" s="2" t="s">
        <v>61715</v>
      </c>
      <c r="I9327" s="2" t="s">
        <v>61716</v>
      </c>
      <c r="J9327" s="3" t="s">
        <v>61717</v>
      </c>
      <c r="K9327" s="4">
        <v>44590</v>
      </c>
      <c r="L9327" s="3" t="s">
        <v>26993</v>
      </c>
    </row>
    <row r="9328" spans="1:12" x14ac:dyDescent="0.2">
      <c r="A9328" s="1">
        <v>9327</v>
      </c>
      <c r="B9328" s="2" t="s">
        <v>61718</v>
      </c>
      <c r="C9328" s="2" t="s">
        <v>2751</v>
      </c>
      <c r="D9328" s="2" t="s">
        <v>5578</v>
      </c>
      <c r="E9328" s="2" t="s">
        <v>61719</v>
      </c>
      <c r="F9328" s="2" t="s">
        <v>61720</v>
      </c>
      <c r="G9328" s="2" t="s">
        <v>643</v>
      </c>
      <c r="H9328" s="2" t="s">
        <v>61721</v>
      </c>
      <c r="I9328" s="2" t="s">
        <v>61722</v>
      </c>
      <c r="J9328" s="3" t="s">
        <v>61723</v>
      </c>
      <c r="K9328" s="4">
        <v>44392</v>
      </c>
      <c r="L9328" s="3" t="s">
        <v>19231</v>
      </c>
    </row>
    <row r="9329" spans="1:12" x14ac:dyDescent="0.2">
      <c r="A9329" s="1">
        <v>9328</v>
      </c>
      <c r="B9329" s="2" t="s">
        <v>61724</v>
      </c>
      <c r="C9329" s="2" t="s">
        <v>1279</v>
      </c>
      <c r="D9329" s="2" t="s">
        <v>3334</v>
      </c>
      <c r="E9329" s="2" t="s">
        <v>61725</v>
      </c>
      <c r="F9329" s="2" t="s">
        <v>61726</v>
      </c>
      <c r="G9329" s="2" t="s">
        <v>779</v>
      </c>
      <c r="H9329" s="2" t="s">
        <v>61727</v>
      </c>
      <c r="I9329" s="2">
        <v>1233284411</v>
      </c>
      <c r="J9329" s="3" t="s">
        <v>61728</v>
      </c>
      <c r="K9329" s="4">
        <v>44030</v>
      </c>
      <c r="L9329" s="3" t="s">
        <v>9575</v>
      </c>
    </row>
    <row r="9330" spans="1:12" x14ac:dyDescent="0.2">
      <c r="A9330" s="1">
        <v>9329</v>
      </c>
      <c r="B9330" s="2" t="s">
        <v>61729</v>
      </c>
      <c r="C9330" s="2" t="s">
        <v>415</v>
      </c>
      <c r="D9330" s="2" t="s">
        <v>12006</v>
      </c>
      <c r="E9330" s="2" t="s">
        <v>61730</v>
      </c>
      <c r="F9330" s="2" t="s">
        <v>61731</v>
      </c>
      <c r="G9330" s="2" t="s">
        <v>3396</v>
      </c>
      <c r="H9330" s="2">
        <v>8973675831</v>
      </c>
      <c r="I9330" s="2" t="s">
        <v>61732</v>
      </c>
      <c r="J9330" s="3" t="s">
        <v>61733</v>
      </c>
      <c r="K9330" s="4">
        <v>44259</v>
      </c>
      <c r="L9330" s="3" t="s">
        <v>61734</v>
      </c>
    </row>
    <row r="9331" spans="1:12" x14ac:dyDescent="0.2">
      <c r="A9331" s="1">
        <v>9330</v>
      </c>
      <c r="B9331" s="2" t="s">
        <v>61735</v>
      </c>
      <c r="C9331" s="2" t="s">
        <v>5455</v>
      </c>
      <c r="D9331" s="2" t="s">
        <v>5282</v>
      </c>
      <c r="E9331" s="2" t="s">
        <v>61736</v>
      </c>
      <c r="F9331" s="2" t="s">
        <v>61737</v>
      </c>
      <c r="G9331" s="2" t="s">
        <v>1765</v>
      </c>
      <c r="H9331" s="2" t="s">
        <v>61738</v>
      </c>
      <c r="I9331" s="2" t="s">
        <v>61739</v>
      </c>
      <c r="J9331" s="3" t="s">
        <v>61740</v>
      </c>
      <c r="K9331" s="4">
        <v>44476</v>
      </c>
      <c r="L9331" s="3" t="s">
        <v>61741</v>
      </c>
    </row>
    <row r="9332" spans="1:12" x14ac:dyDescent="0.2">
      <c r="A9332" s="1">
        <v>9331</v>
      </c>
      <c r="B9332" s="2" t="s">
        <v>61742</v>
      </c>
      <c r="C9332" s="2" t="s">
        <v>13944</v>
      </c>
      <c r="D9332" s="2" t="s">
        <v>17967</v>
      </c>
      <c r="E9332" s="2" t="s">
        <v>61743</v>
      </c>
      <c r="F9332" s="2" t="s">
        <v>61744</v>
      </c>
      <c r="G9332" s="2" t="s">
        <v>1627</v>
      </c>
      <c r="H9332" s="2" t="s">
        <v>61745</v>
      </c>
      <c r="I9332" s="2" t="s">
        <v>61746</v>
      </c>
      <c r="J9332" s="3" t="s">
        <v>61747</v>
      </c>
      <c r="K9332" s="4">
        <v>44455</v>
      </c>
      <c r="L9332" s="3" t="s">
        <v>61748</v>
      </c>
    </row>
    <row r="9333" spans="1:12" x14ac:dyDescent="0.2">
      <c r="A9333" s="1">
        <v>9332</v>
      </c>
      <c r="B9333" s="2" t="s">
        <v>61749</v>
      </c>
      <c r="C9333" s="2" t="s">
        <v>1852</v>
      </c>
      <c r="D9333" s="2" t="s">
        <v>595</v>
      </c>
      <c r="E9333" s="2" t="s">
        <v>52038</v>
      </c>
      <c r="F9333" s="2" t="s">
        <v>61750</v>
      </c>
      <c r="G9333" s="2" t="s">
        <v>1336</v>
      </c>
      <c r="H9333" s="2">
        <f>1-175-852-6118</f>
        <v>-7144</v>
      </c>
      <c r="I9333" s="2" t="s">
        <v>61751</v>
      </c>
      <c r="J9333" s="3" t="s">
        <v>61752</v>
      </c>
      <c r="K9333" s="4">
        <v>44051</v>
      </c>
      <c r="L9333" s="3" t="s">
        <v>61753</v>
      </c>
    </row>
    <row r="9334" spans="1:12" x14ac:dyDescent="0.2">
      <c r="A9334" s="1">
        <v>9333</v>
      </c>
      <c r="B9334" s="2" t="s">
        <v>61754</v>
      </c>
      <c r="C9334" s="2" t="s">
        <v>5242</v>
      </c>
      <c r="D9334" s="2" t="s">
        <v>6139</v>
      </c>
      <c r="E9334" s="2" t="s">
        <v>61755</v>
      </c>
      <c r="F9334" s="2" t="s">
        <v>61756</v>
      </c>
      <c r="G9334" s="2" t="s">
        <v>2577</v>
      </c>
      <c r="H9334" s="2" t="s">
        <v>61757</v>
      </c>
      <c r="I9334" s="2" t="s">
        <v>61758</v>
      </c>
      <c r="J9334" s="3" t="s">
        <v>61759</v>
      </c>
      <c r="K9334" s="4">
        <v>44006</v>
      </c>
      <c r="L9334" s="3" t="s">
        <v>61760</v>
      </c>
    </row>
    <row r="9335" spans="1:12" x14ac:dyDescent="0.2">
      <c r="A9335" s="1">
        <v>9334</v>
      </c>
      <c r="B9335" s="2" t="s">
        <v>61761</v>
      </c>
      <c r="C9335" s="2" t="s">
        <v>12803</v>
      </c>
      <c r="D9335" s="2" t="s">
        <v>2048</v>
      </c>
      <c r="E9335" s="2" t="s">
        <v>61762</v>
      </c>
      <c r="F9335" s="2" t="s">
        <v>61763</v>
      </c>
      <c r="G9335" s="2" t="s">
        <v>4345</v>
      </c>
      <c r="H9335" s="2" t="s">
        <v>61764</v>
      </c>
      <c r="I9335" s="2" t="s">
        <v>61765</v>
      </c>
      <c r="J9335" s="3" t="s">
        <v>61766</v>
      </c>
      <c r="K9335" s="4">
        <v>43903</v>
      </c>
      <c r="L9335" s="3" t="s">
        <v>33383</v>
      </c>
    </row>
    <row r="9336" spans="1:12" x14ac:dyDescent="0.2">
      <c r="A9336" s="1">
        <v>9335</v>
      </c>
      <c r="B9336" s="2" t="s">
        <v>61767</v>
      </c>
      <c r="C9336" s="2" t="s">
        <v>5922</v>
      </c>
      <c r="D9336" s="2" t="s">
        <v>9375</v>
      </c>
      <c r="E9336" s="2" t="s">
        <v>61768</v>
      </c>
      <c r="F9336" s="2" t="s">
        <v>61769</v>
      </c>
      <c r="G9336" s="2" t="s">
        <v>200</v>
      </c>
      <c r="H9336" s="2" t="s">
        <v>61770</v>
      </c>
      <c r="I9336" s="2" t="s">
        <v>61771</v>
      </c>
      <c r="J9336" s="3" t="s">
        <v>61772</v>
      </c>
      <c r="K9336" s="4">
        <v>44551</v>
      </c>
      <c r="L9336" s="3" t="s">
        <v>6469</v>
      </c>
    </row>
    <row r="9337" spans="1:12" x14ac:dyDescent="0.2">
      <c r="A9337" s="1">
        <v>9336</v>
      </c>
      <c r="B9337" s="2" t="s">
        <v>61773</v>
      </c>
      <c r="C9337" s="2" t="s">
        <v>10594</v>
      </c>
      <c r="D9337" s="2" t="s">
        <v>16510</v>
      </c>
      <c r="E9337" s="2" t="s">
        <v>61774</v>
      </c>
      <c r="F9337" s="2" t="s">
        <v>61775</v>
      </c>
      <c r="G9337" s="2" t="s">
        <v>54</v>
      </c>
      <c r="H9337" s="2" t="s">
        <v>61776</v>
      </c>
      <c r="I9337" s="2" t="s">
        <v>61777</v>
      </c>
      <c r="J9337" s="3" t="s">
        <v>61778</v>
      </c>
      <c r="K9337" s="4">
        <v>44569</v>
      </c>
      <c r="L9337" s="3" t="s">
        <v>61779</v>
      </c>
    </row>
    <row r="9338" spans="1:12" x14ac:dyDescent="0.2">
      <c r="A9338" s="1">
        <v>9337</v>
      </c>
      <c r="B9338" s="2" t="s">
        <v>61780</v>
      </c>
      <c r="C9338" s="2" t="s">
        <v>4763</v>
      </c>
      <c r="D9338" s="2" t="s">
        <v>3506</v>
      </c>
      <c r="E9338" s="2" t="s">
        <v>61781</v>
      </c>
      <c r="F9338" s="2" t="s">
        <v>61782</v>
      </c>
      <c r="G9338" s="2" t="s">
        <v>2577</v>
      </c>
      <c r="H9338" s="2" t="s">
        <v>61783</v>
      </c>
      <c r="I9338" s="2" t="s">
        <v>61784</v>
      </c>
      <c r="J9338" s="3" t="s">
        <v>61785</v>
      </c>
      <c r="K9338" s="4">
        <v>44410</v>
      </c>
      <c r="L9338" s="3" t="s">
        <v>61786</v>
      </c>
    </row>
    <row r="9339" spans="1:12" x14ac:dyDescent="0.2">
      <c r="A9339" s="1">
        <v>9338</v>
      </c>
      <c r="B9339" s="2" t="s">
        <v>61787</v>
      </c>
      <c r="C9339" s="2" t="s">
        <v>3708</v>
      </c>
      <c r="D9339" s="2" t="s">
        <v>20805</v>
      </c>
      <c r="E9339" s="2" t="s">
        <v>61788</v>
      </c>
      <c r="F9339" s="2" t="s">
        <v>61789</v>
      </c>
      <c r="G9339" s="2" t="s">
        <v>4177</v>
      </c>
      <c r="H9339" s="2" t="s">
        <v>61790</v>
      </c>
      <c r="I9339" s="2" t="s">
        <v>61791</v>
      </c>
      <c r="J9339" s="3" t="s">
        <v>61792</v>
      </c>
      <c r="K9339" s="4">
        <v>44481</v>
      </c>
      <c r="L9339" s="3" t="s">
        <v>61793</v>
      </c>
    </row>
    <row r="9340" spans="1:12" x14ac:dyDescent="0.2">
      <c r="A9340" s="1">
        <v>9339</v>
      </c>
      <c r="B9340" s="2" t="s">
        <v>61794</v>
      </c>
      <c r="C9340" s="2" t="s">
        <v>1930</v>
      </c>
      <c r="D9340" s="2" t="s">
        <v>37995</v>
      </c>
      <c r="E9340" s="2" t="s">
        <v>61795</v>
      </c>
      <c r="F9340" s="2" t="s">
        <v>61796</v>
      </c>
      <c r="G9340" s="2" t="s">
        <v>2403</v>
      </c>
      <c r="H9340" s="2" t="s">
        <v>61797</v>
      </c>
      <c r="I9340" s="2" t="s">
        <v>61798</v>
      </c>
      <c r="J9340" s="3" t="s">
        <v>61799</v>
      </c>
      <c r="K9340" s="4">
        <v>44395</v>
      </c>
      <c r="L9340" s="3" t="s">
        <v>61800</v>
      </c>
    </row>
    <row r="9341" spans="1:12" x14ac:dyDescent="0.2">
      <c r="A9341" s="1">
        <v>9340</v>
      </c>
      <c r="B9341" s="2" t="s">
        <v>61801</v>
      </c>
      <c r="C9341" s="2" t="s">
        <v>2624</v>
      </c>
      <c r="D9341" s="2" t="s">
        <v>14409</v>
      </c>
      <c r="E9341" s="2" t="s">
        <v>61802</v>
      </c>
      <c r="F9341" s="2" t="s">
        <v>61803</v>
      </c>
      <c r="G9341" s="2" t="s">
        <v>330</v>
      </c>
      <c r="H9341" s="2">
        <f>1-480-769-9665</f>
        <v>-10913</v>
      </c>
      <c r="I9341" s="2" t="s">
        <v>61804</v>
      </c>
      <c r="J9341" s="3" t="s">
        <v>61805</v>
      </c>
      <c r="K9341" s="4">
        <v>43943</v>
      </c>
      <c r="L9341" s="3" t="s">
        <v>61806</v>
      </c>
    </row>
    <row r="9342" spans="1:12" x14ac:dyDescent="0.2">
      <c r="A9342" s="1">
        <v>9341</v>
      </c>
      <c r="B9342" s="2" t="s">
        <v>61807</v>
      </c>
      <c r="C9342" s="2" t="s">
        <v>7303</v>
      </c>
      <c r="D9342" s="2" t="s">
        <v>7401</v>
      </c>
      <c r="E9342" s="2" t="s">
        <v>47459</v>
      </c>
      <c r="F9342" s="2" t="s">
        <v>61808</v>
      </c>
      <c r="G9342" s="2" t="s">
        <v>247</v>
      </c>
      <c r="H9342" s="2" t="s">
        <v>61809</v>
      </c>
      <c r="I9342" s="2" t="s">
        <v>61810</v>
      </c>
      <c r="J9342" s="3" t="s">
        <v>61811</v>
      </c>
      <c r="K9342" s="4">
        <v>44207</v>
      </c>
      <c r="L9342" s="3" t="s">
        <v>61812</v>
      </c>
    </row>
    <row r="9343" spans="1:12" x14ac:dyDescent="0.2">
      <c r="A9343" s="1">
        <v>9342</v>
      </c>
      <c r="B9343" s="2" t="s">
        <v>61813</v>
      </c>
      <c r="C9343" s="2" t="s">
        <v>4241</v>
      </c>
      <c r="D9343" s="2" t="s">
        <v>1128</v>
      </c>
      <c r="E9343" s="2" t="s">
        <v>61814</v>
      </c>
      <c r="F9343" s="2" t="s">
        <v>61815</v>
      </c>
      <c r="G9343" s="2" t="s">
        <v>125</v>
      </c>
      <c r="H9343" s="2" t="s">
        <v>61816</v>
      </c>
      <c r="I9343" s="2" t="s">
        <v>61817</v>
      </c>
      <c r="J9343" s="3" t="s">
        <v>61818</v>
      </c>
      <c r="K9343" s="4">
        <v>44155</v>
      </c>
      <c r="L9343" s="3" t="s">
        <v>61819</v>
      </c>
    </row>
    <row r="9344" spans="1:12" x14ac:dyDescent="0.2">
      <c r="A9344" s="1">
        <v>9343</v>
      </c>
      <c r="B9344" s="2" t="s">
        <v>61820</v>
      </c>
      <c r="C9344" s="2" t="s">
        <v>5290</v>
      </c>
      <c r="D9344" s="2" t="s">
        <v>7077</v>
      </c>
      <c r="E9344" s="2" t="s">
        <v>61821</v>
      </c>
      <c r="F9344" s="2" t="s">
        <v>19779</v>
      </c>
      <c r="G9344" s="2" t="s">
        <v>320</v>
      </c>
      <c r="H9344" s="2" t="s">
        <v>61822</v>
      </c>
      <c r="I9344" s="2" t="s">
        <v>61823</v>
      </c>
      <c r="J9344" s="3" t="s">
        <v>61824</v>
      </c>
      <c r="K9344" s="4">
        <v>43855</v>
      </c>
      <c r="L9344" s="3" t="s">
        <v>61825</v>
      </c>
    </row>
    <row r="9345" spans="1:12" x14ac:dyDescent="0.2">
      <c r="A9345" s="1">
        <v>9344</v>
      </c>
      <c r="B9345" s="2" t="s">
        <v>61826</v>
      </c>
      <c r="C9345" s="2" t="s">
        <v>2959</v>
      </c>
      <c r="D9345" s="2" t="s">
        <v>17193</v>
      </c>
      <c r="E9345" s="2" t="s">
        <v>61827</v>
      </c>
      <c r="F9345" s="2" t="s">
        <v>61828</v>
      </c>
      <c r="G9345" s="2" t="s">
        <v>1811</v>
      </c>
      <c r="H9345" s="2">
        <f>1-506-458-7905</f>
        <v>-8868</v>
      </c>
      <c r="I9345" s="2">
        <f>1-486-589-943</f>
        <v>-2017</v>
      </c>
      <c r="J9345" s="3" t="s">
        <v>61829</v>
      </c>
      <c r="K9345" s="4">
        <v>44662</v>
      </c>
      <c r="L9345" s="3" t="s">
        <v>61830</v>
      </c>
    </row>
    <row r="9346" spans="1:12" x14ac:dyDescent="0.2">
      <c r="A9346" s="1">
        <v>9345</v>
      </c>
      <c r="B9346" s="2" t="s">
        <v>61831</v>
      </c>
      <c r="C9346" s="2" t="s">
        <v>536</v>
      </c>
      <c r="D9346" s="2" t="s">
        <v>10809</v>
      </c>
      <c r="E9346" s="2" t="s">
        <v>61832</v>
      </c>
      <c r="F9346" s="2" t="s">
        <v>61833</v>
      </c>
      <c r="G9346" s="2" t="s">
        <v>540</v>
      </c>
      <c r="H9346" s="2" t="s">
        <v>61834</v>
      </c>
      <c r="I9346" s="2" t="s">
        <v>61835</v>
      </c>
      <c r="J9346" s="3" t="s">
        <v>61836</v>
      </c>
      <c r="K9346" s="4">
        <v>44386</v>
      </c>
      <c r="L9346" s="3" t="s">
        <v>61837</v>
      </c>
    </row>
    <row r="9347" spans="1:12" x14ac:dyDescent="0.2">
      <c r="A9347" s="1">
        <v>9346</v>
      </c>
      <c r="B9347" s="2" t="s">
        <v>61838</v>
      </c>
      <c r="C9347" s="2" t="s">
        <v>113</v>
      </c>
      <c r="D9347" s="2" t="s">
        <v>2872</v>
      </c>
      <c r="E9347" s="2" t="s">
        <v>61839</v>
      </c>
      <c r="F9347" s="2" t="s">
        <v>61840</v>
      </c>
      <c r="G9347" s="2" t="s">
        <v>2945</v>
      </c>
      <c r="H9347" s="2">
        <f>1-101-400-1318</f>
        <v>-1818</v>
      </c>
      <c r="I9347" s="2" t="s">
        <v>61841</v>
      </c>
      <c r="J9347" s="3" t="s">
        <v>61842</v>
      </c>
      <c r="K9347" s="4">
        <v>44121</v>
      </c>
      <c r="L9347" s="3" t="s">
        <v>61843</v>
      </c>
    </row>
    <row r="9348" spans="1:12" x14ac:dyDescent="0.2">
      <c r="A9348" s="1">
        <v>9347</v>
      </c>
      <c r="B9348" s="2" t="s">
        <v>61844</v>
      </c>
      <c r="C9348" s="2" t="s">
        <v>2573</v>
      </c>
      <c r="D9348" s="2" t="s">
        <v>5144</v>
      </c>
      <c r="E9348" s="2" t="s">
        <v>6191</v>
      </c>
      <c r="F9348" s="2" t="s">
        <v>61845</v>
      </c>
      <c r="G9348" s="2" t="s">
        <v>3302</v>
      </c>
      <c r="H9348" s="2" t="s">
        <v>61846</v>
      </c>
      <c r="I9348" s="2" t="s">
        <v>61847</v>
      </c>
      <c r="J9348" s="3" t="s">
        <v>61848</v>
      </c>
      <c r="K9348" s="4">
        <v>44318</v>
      </c>
      <c r="L9348" s="3" t="s">
        <v>29820</v>
      </c>
    </row>
    <row r="9349" spans="1:12" x14ac:dyDescent="0.2">
      <c r="A9349" s="1">
        <v>9348</v>
      </c>
      <c r="B9349" s="2" t="s">
        <v>61849</v>
      </c>
      <c r="C9349" s="2" t="s">
        <v>5000</v>
      </c>
      <c r="D9349" s="2" t="s">
        <v>8853</v>
      </c>
      <c r="E9349" s="2" t="s">
        <v>61850</v>
      </c>
      <c r="F9349" s="2" t="s">
        <v>44676</v>
      </c>
      <c r="G9349" s="2" t="s">
        <v>1665</v>
      </c>
      <c r="H9349" s="2" t="s">
        <v>61851</v>
      </c>
      <c r="I9349" s="2" t="s">
        <v>61852</v>
      </c>
      <c r="J9349" s="3" t="s">
        <v>61853</v>
      </c>
      <c r="K9349" s="4">
        <v>44268</v>
      </c>
      <c r="L9349" s="3" t="s">
        <v>61854</v>
      </c>
    </row>
    <row r="9350" spans="1:12" x14ac:dyDescent="0.2">
      <c r="A9350" s="1">
        <v>9349</v>
      </c>
      <c r="B9350" s="2" t="s">
        <v>61855</v>
      </c>
      <c r="C9350" s="2" t="s">
        <v>10140</v>
      </c>
      <c r="D9350" s="2" t="s">
        <v>3130</v>
      </c>
      <c r="E9350" s="2" t="s">
        <v>61856</v>
      </c>
      <c r="F9350" s="2" t="s">
        <v>61857</v>
      </c>
      <c r="G9350" s="2" t="s">
        <v>1005</v>
      </c>
      <c r="H9350" s="2" t="s">
        <v>61858</v>
      </c>
      <c r="I9350" s="2" t="s">
        <v>61859</v>
      </c>
      <c r="J9350" s="3" t="s">
        <v>61860</v>
      </c>
      <c r="K9350" s="4">
        <v>44365</v>
      </c>
      <c r="L9350" s="3" t="s">
        <v>61861</v>
      </c>
    </row>
    <row r="9351" spans="1:12" x14ac:dyDescent="0.2">
      <c r="A9351" s="1">
        <v>9350</v>
      </c>
      <c r="B9351" s="2" t="s">
        <v>61862</v>
      </c>
      <c r="C9351" s="2" t="s">
        <v>9033</v>
      </c>
      <c r="D9351" s="2" t="s">
        <v>6418</v>
      </c>
      <c r="E9351" s="2" t="s">
        <v>61863</v>
      </c>
      <c r="F9351" s="2" t="s">
        <v>58051</v>
      </c>
      <c r="G9351" s="2" t="s">
        <v>1627</v>
      </c>
      <c r="H9351" s="2" t="s">
        <v>61864</v>
      </c>
      <c r="I9351" s="2" t="s">
        <v>61865</v>
      </c>
      <c r="J9351" s="3" t="s">
        <v>61866</v>
      </c>
      <c r="K9351" s="4">
        <v>44105</v>
      </c>
      <c r="L9351" s="3" t="s">
        <v>61867</v>
      </c>
    </row>
    <row r="9352" spans="1:12" x14ac:dyDescent="0.2">
      <c r="A9352" s="1">
        <v>9351</v>
      </c>
      <c r="B9352" s="2" t="s">
        <v>61868</v>
      </c>
      <c r="C9352" s="2" t="s">
        <v>507</v>
      </c>
      <c r="D9352" s="2" t="s">
        <v>18332</v>
      </c>
      <c r="E9352" s="2" t="s">
        <v>61869</v>
      </c>
      <c r="F9352" s="2" t="s">
        <v>21055</v>
      </c>
      <c r="G9352" s="2" t="s">
        <v>520</v>
      </c>
      <c r="H9352" s="2" t="s">
        <v>61870</v>
      </c>
      <c r="I9352" s="2" t="s">
        <v>61871</v>
      </c>
      <c r="J9352" s="3" t="s">
        <v>61872</v>
      </c>
      <c r="K9352" s="4">
        <v>44410</v>
      </c>
      <c r="L9352" s="3" t="s">
        <v>61873</v>
      </c>
    </row>
    <row r="9353" spans="1:12" x14ac:dyDescent="0.2">
      <c r="A9353" s="1">
        <v>9352</v>
      </c>
      <c r="B9353" s="2" t="s">
        <v>61874</v>
      </c>
      <c r="C9353" s="2" t="s">
        <v>1475</v>
      </c>
      <c r="D9353" s="2" t="s">
        <v>8153</v>
      </c>
      <c r="E9353" s="2" t="s">
        <v>61875</v>
      </c>
      <c r="F9353" s="2" t="s">
        <v>61876</v>
      </c>
      <c r="G9353" s="2" t="s">
        <v>1801</v>
      </c>
      <c r="H9353" s="2" t="s">
        <v>61877</v>
      </c>
      <c r="I9353" s="2" t="s">
        <v>61878</v>
      </c>
      <c r="J9353" s="3" t="s">
        <v>61879</v>
      </c>
      <c r="K9353" s="4">
        <v>44320</v>
      </c>
      <c r="L9353" s="3" t="s">
        <v>61880</v>
      </c>
    </row>
    <row r="9354" spans="1:12" x14ac:dyDescent="0.2">
      <c r="A9354" s="1">
        <v>9353</v>
      </c>
      <c r="B9354" s="2" t="s">
        <v>61881</v>
      </c>
      <c r="C9354" s="2" t="s">
        <v>7661</v>
      </c>
      <c r="D9354" s="2" t="s">
        <v>2077</v>
      </c>
      <c r="E9354" s="2" t="s">
        <v>61882</v>
      </c>
      <c r="F9354" s="2" t="s">
        <v>61883</v>
      </c>
      <c r="G9354" s="2" t="s">
        <v>3271</v>
      </c>
      <c r="H9354" s="2" t="s">
        <v>61884</v>
      </c>
      <c r="I9354" s="2" t="s">
        <v>61885</v>
      </c>
      <c r="J9354" s="3" t="s">
        <v>61886</v>
      </c>
      <c r="K9354" s="4">
        <v>44056</v>
      </c>
      <c r="L9354" s="3" t="s">
        <v>9878</v>
      </c>
    </row>
    <row r="9355" spans="1:12" x14ac:dyDescent="0.2">
      <c r="A9355" s="1">
        <v>9354</v>
      </c>
      <c r="B9355" s="2" t="s">
        <v>61887</v>
      </c>
      <c r="C9355" s="2" t="s">
        <v>802</v>
      </c>
      <c r="D9355" s="2" t="s">
        <v>4932</v>
      </c>
      <c r="E9355" s="2" t="s">
        <v>61888</v>
      </c>
      <c r="F9355" s="2" t="s">
        <v>54557</v>
      </c>
      <c r="G9355" s="2" t="s">
        <v>2297</v>
      </c>
      <c r="H9355" s="2" t="s">
        <v>61889</v>
      </c>
      <c r="I9355" s="2" t="s">
        <v>61890</v>
      </c>
      <c r="J9355" s="3" t="s">
        <v>61891</v>
      </c>
      <c r="K9355" s="4">
        <v>44131</v>
      </c>
      <c r="L9355" s="3" t="s">
        <v>61892</v>
      </c>
    </row>
    <row r="9356" spans="1:12" x14ac:dyDescent="0.2">
      <c r="A9356" s="1">
        <v>9355</v>
      </c>
      <c r="B9356" s="2" t="s">
        <v>61893</v>
      </c>
      <c r="C9356" s="2" t="s">
        <v>3401</v>
      </c>
      <c r="D9356" s="2" t="s">
        <v>3855</v>
      </c>
      <c r="E9356" s="2" t="s">
        <v>61894</v>
      </c>
      <c r="F9356" s="2" t="s">
        <v>61895</v>
      </c>
      <c r="G9356" s="2" t="s">
        <v>3151</v>
      </c>
      <c r="H9356" s="2" t="s">
        <v>61896</v>
      </c>
      <c r="I9356" s="2" t="s">
        <v>61897</v>
      </c>
      <c r="J9356" s="3" t="s">
        <v>61898</v>
      </c>
      <c r="K9356" s="4">
        <v>44563</v>
      </c>
      <c r="L9356" s="3" t="s">
        <v>61899</v>
      </c>
    </row>
    <row r="9357" spans="1:12" x14ac:dyDescent="0.2">
      <c r="A9357" s="1">
        <v>9356</v>
      </c>
      <c r="B9357" s="2" t="s">
        <v>61900</v>
      </c>
      <c r="C9357" s="2" t="s">
        <v>20504</v>
      </c>
      <c r="D9357" s="2" t="s">
        <v>2391</v>
      </c>
      <c r="E9357" s="2" t="s">
        <v>61901</v>
      </c>
      <c r="F9357" s="2" t="s">
        <v>61902</v>
      </c>
      <c r="G9357" s="2" t="s">
        <v>4698</v>
      </c>
      <c r="H9357" s="2" t="s">
        <v>61903</v>
      </c>
      <c r="I9357" s="2" t="s">
        <v>61904</v>
      </c>
      <c r="J9357" s="3" t="s">
        <v>61905</v>
      </c>
      <c r="K9357" s="4">
        <v>44055</v>
      </c>
      <c r="L9357" s="3" t="s">
        <v>17464</v>
      </c>
    </row>
    <row r="9358" spans="1:12" x14ac:dyDescent="0.2">
      <c r="A9358" s="1">
        <v>9357</v>
      </c>
      <c r="B9358" s="2" t="s">
        <v>61906</v>
      </c>
      <c r="C9358" s="2" t="s">
        <v>2341</v>
      </c>
      <c r="D9358" s="2" t="s">
        <v>10851</v>
      </c>
      <c r="E9358" s="2" t="s">
        <v>13043</v>
      </c>
      <c r="F9358" s="2" t="s">
        <v>42453</v>
      </c>
      <c r="G9358" s="2" t="s">
        <v>948</v>
      </c>
      <c r="H9358" s="2" t="s">
        <v>61907</v>
      </c>
      <c r="I9358" s="2" t="s">
        <v>61908</v>
      </c>
      <c r="J9358" s="3" t="s">
        <v>61909</v>
      </c>
      <c r="K9358" s="4">
        <v>44059</v>
      </c>
      <c r="L9358" s="3" t="s">
        <v>61910</v>
      </c>
    </row>
    <row r="9359" spans="1:12" x14ac:dyDescent="0.2">
      <c r="A9359" s="1">
        <v>9358</v>
      </c>
      <c r="B9359" s="2" t="s">
        <v>61911</v>
      </c>
      <c r="C9359" s="2" t="s">
        <v>10851</v>
      </c>
      <c r="D9359" s="2" t="s">
        <v>24465</v>
      </c>
      <c r="E9359" s="2" t="s">
        <v>61912</v>
      </c>
      <c r="F9359" s="2" t="s">
        <v>61913</v>
      </c>
      <c r="G9359" s="2" t="s">
        <v>1068</v>
      </c>
      <c r="H9359" s="2" t="s">
        <v>61914</v>
      </c>
      <c r="I9359" s="2">
        <f>1-827-31-3235</f>
        <v>-4092</v>
      </c>
      <c r="J9359" s="3" t="s">
        <v>61915</v>
      </c>
      <c r="K9359" s="4">
        <v>44199</v>
      </c>
      <c r="L9359" s="3" t="s">
        <v>61916</v>
      </c>
    </row>
    <row r="9360" spans="1:12" x14ac:dyDescent="0.2">
      <c r="A9360" s="1">
        <v>9359</v>
      </c>
      <c r="B9360" s="2" t="s">
        <v>61917</v>
      </c>
      <c r="C9360" s="2" t="s">
        <v>1084</v>
      </c>
      <c r="D9360" s="2" t="s">
        <v>5578</v>
      </c>
      <c r="E9360" s="2" t="s">
        <v>61918</v>
      </c>
      <c r="F9360" s="2" t="s">
        <v>61919</v>
      </c>
      <c r="G9360" s="2" t="s">
        <v>64</v>
      </c>
      <c r="H9360" s="2" t="s">
        <v>61920</v>
      </c>
      <c r="I9360" s="2" t="s">
        <v>61921</v>
      </c>
      <c r="J9360" s="3" t="s">
        <v>61922</v>
      </c>
      <c r="K9360" s="4">
        <v>44693</v>
      </c>
      <c r="L9360" s="3" t="s">
        <v>47099</v>
      </c>
    </row>
    <row r="9361" spans="1:12" x14ac:dyDescent="0.2">
      <c r="A9361" s="1">
        <v>9360</v>
      </c>
      <c r="B9361" s="2" t="s">
        <v>61923</v>
      </c>
      <c r="C9361" s="2" t="s">
        <v>1571</v>
      </c>
      <c r="D9361" s="2" t="s">
        <v>2784</v>
      </c>
      <c r="E9361" s="2" t="s">
        <v>61924</v>
      </c>
      <c r="F9361" s="2" t="s">
        <v>61925</v>
      </c>
      <c r="G9361" s="2" t="s">
        <v>1534</v>
      </c>
      <c r="H9361" s="2">
        <f>1-324-706-6932</f>
        <v>-7961</v>
      </c>
      <c r="I9361" s="2">
        <v>9937236417</v>
      </c>
      <c r="J9361" s="3" t="s">
        <v>61926</v>
      </c>
      <c r="K9361" s="4">
        <v>44180</v>
      </c>
      <c r="L9361" s="3" t="s">
        <v>61927</v>
      </c>
    </row>
    <row r="9362" spans="1:12" x14ac:dyDescent="0.2">
      <c r="A9362" s="1">
        <v>9361</v>
      </c>
      <c r="B9362" s="2" t="s">
        <v>61928</v>
      </c>
      <c r="C9362" s="2" t="s">
        <v>3877</v>
      </c>
      <c r="D9362" s="2" t="s">
        <v>3363</v>
      </c>
      <c r="E9362" s="2" t="s">
        <v>61929</v>
      </c>
      <c r="F9362" s="2" t="s">
        <v>61930</v>
      </c>
      <c r="G9362" s="2" t="s">
        <v>3568</v>
      </c>
      <c r="H9362" s="2" t="s">
        <v>61931</v>
      </c>
      <c r="I9362" s="2" t="s">
        <v>61932</v>
      </c>
      <c r="J9362" s="3" t="s">
        <v>61933</v>
      </c>
      <c r="K9362" s="4">
        <v>44566</v>
      </c>
      <c r="L9362" s="3" t="s">
        <v>61934</v>
      </c>
    </row>
    <row r="9363" spans="1:12" x14ac:dyDescent="0.2">
      <c r="A9363" s="1">
        <v>9362</v>
      </c>
      <c r="B9363" s="2" t="s">
        <v>61935</v>
      </c>
      <c r="C9363" s="2" t="s">
        <v>3020</v>
      </c>
      <c r="D9363" s="2" t="s">
        <v>23179</v>
      </c>
      <c r="E9363" s="2" t="s">
        <v>61936</v>
      </c>
      <c r="F9363" s="2" t="s">
        <v>61937</v>
      </c>
      <c r="G9363" s="2" t="s">
        <v>501</v>
      </c>
      <c r="H9363" s="2" t="s">
        <v>61938</v>
      </c>
      <c r="I9363" s="2" t="s">
        <v>61939</v>
      </c>
      <c r="J9363" s="3" t="s">
        <v>61940</v>
      </c>
      <c r="K9363" s="4">
        <v>44417</v>
      </c>
      <c r="L9363" s="3" t="s">
        <v>61941</v>
      </c>
    </row>
    <row r="9364" spans="1:12" x14ac:dyDescent="0.2">
      <c r="A9364" s="1">
        <v>9363</v>
      </c>
      <c r="B9364" s="2" t="s">
        <v>61942</v>
      </c>
      <c r="C9364" s="2" t="s">
        <v>8535</v>
      </c>
      <c r="D9364" s="2" t="s">
        <v>9961</v>
      </c>
      <c r="E9364" s="2" t="s">
        <v>61943</v>
      </c>
      <c r="F9364" s="2" t="s">
        <v>61944</v>
      </c>
      <c r="G9364" s="2" t="s">
        <v>1801</v>
      </c>
      <c r="H9364" s="2" t="s">
        <v>61945</v>
      </c>
      <c r="I9364" s="2" t="s">
        <v>61946</v>
      </c>
      <c r="J9364" s="3" t="s">
        <v>61947</v>
      </c>
      <c r="K9364" s="4">
        <v>44149</v>
      </c>
      <c r="L9364" s="3" t="s">
        <v>61948</v>
      </c>
    </row>
    <row r="9365" spans="1:12" x14ac:dyDescent="0.2">
      <c r="A9365" s="1">
        <v>9364</v>
      </c>
      <c r="B9365" s="2" t="s">
        <v>61949</v>
      </c>
      <c r="C9365" s="2" t="s">
        <v>841</v>
      </c>
      <c r="D9365" s="2" t="s">
        <v>1521</v>
      </c>
      <c r="E9365" s="2" t="s">
        <v>61950</v>
      </c>
      <c r="F9365" s="2" t="s">
        <v>61951</v>
      </c>
      <c r="G9365" s="2" t="s">
        <v>7345</v>
      </c>
      <c r="H9365" s="2" t="s">
        <v>61952</v>
      </c>
      <c r="I9365" s="2" t="s">
        <v>61953</v>
      </c>
      <c r="J9365" s="3" t="s">
        <v>61954</v>
      </c>
      <c r="K9365" s="4">
        <v>44223</v>
      </c>
      <c r="L9365" s="3" t="s">
        <v>61955</v>
      </c>
    </row>
    <row r="9366" spans="1:12" x14ac:dyDescent="0.2">
      <c r="A9366" s="1">
        <v>9365</v>
      </c>
      <c r="B9366" s="2" t="s">
        <v>61956</v>
      </c>
      <c r="C9366" s="2" t="s">
        <v>6540</v>
      </c>
      <c r="D9366" s="2" t="s">
        <v>2417</v>
      </c>
      <c r="E9366" s="2" t="s">
        <v>61957</v>
      </c>
      <c r="F9366" s="2" t="s">
        <v>61958</v>
      </c>
      <c r="G9366" s="2" t="s">
        <v>1792</v>
      </c>
      <c r="H9366" s="2" t="s">
        <v>61959</v>
      </c>
      <c r="I9366" s="2" t="s">
        <v>61960</v>
      </c>
      <c r="J9366" s="3" t="s">
        <v>61961</v>
      </c>
      <c r="K9366" s="4">
        <v>43954</v>
      </c>
      <c r="L9366" s="3" t="s">
        <v>6137</v>
      </c>
    </row>
    <row r="9367" spans="1:12" x14ac:dyDescent="0.2">
      <c r="A9367" s="1">
        <v>9366</v>
      </c>
      <c r="B9367" s="2" t="s">
        <v>61962</v>
      </c>
      <c r="C9367" s="2" t="s">
        <v>1888</v>
      </c>
      <c r="D9367" s="2" t="s">
        <v>10809</v>
      </c>
      <c r="E9367" s="2" t="s">
        <v>47533</v>
      </c>
      <c r="F9367" s="2" t="s">
        <v>61963</v>
      </c>
      <c r="G9367" s="2" t="s">
        <v>369</v>
      </c>
      <c r="H9367" s="2" t="s">
        <v>61964</v>
      </c>
      <c r="I9367" s="2" t="s">
        <v>61965</v>
      </c>
      <c r="J9367" s="3" t="s">
        <v>61966</v>
      </c>
      <c r="K9367" s="4">
        <v>44604</v>
      </c>
      <c r="L9367" s="3" t="s">
        <v>61967</v>
      </c>
    </row>
    <row r="9368" spans="1:12" x14ac:dyDescent="0.2">
      <c r="A9368" s="1">
        <v>9367</v>
      </c>
      <c r="B9368" s="2" t="s">
        <v>61968</v>
      </c>
      <c r="C9368" s="2" t="s">
        <v>1046</v>
      </c>
      <c r="D9368" s="2" t="s">
        <v>16149</v>
      </c>
      <c r="E9368" s="2" t="s">
        <v>61969</v>
      </c>
      <c r="F9368" s="2" t="s">
        <v>44519</v>
      </c>
      <c r="G9368" s="2" t="s">
        <v>311</v>
      </c>
      <c r="H9368" s="2" t="s">
        <v>61970</v>
      </c>
      <c r="I9368" s="2" t="s">
        <v>61971</v>
      </c>
      <c r="J9368" s="3" t="s">
        <v>61972</v>
      </c>
      <c r="K9368" s="4">
        <v>43870</v>
      </c>
      <c r="L9368" s="3" t="s">
        <v>61973</v>
      </c>
    </row>
    <row r="9369" spans="1:12" x14ac:dyDescent="0.2">
      <c r="A9369" s="1">
        <v>9368</v>
      </c>
      <c r="B9369" s="2" t="s">
        <v>61974</v>
      </c>
      <c r="C9369" s="2" t="s">
        <v>728</v>
      </c>
      <c r="D9369" s="2" t="s">
        <v>2752</v>
      </c>
      <c r="E9369" s="2" t="s">
        <v>61975</v>
      </c>
      <c r="F9369" s="2" t="s">
        <v>18007</v>
      </c>
      <c r="G9369" s="2" t="s">
        <v>910</v>
      </c>
      <c r="H9369" s="2" t="s">
        <v>61976</v>
      </c>
      <c r="I9369" s="2" t="s">
        <v>61977</v>
      </c>
      <c r="J9369" s="3" t="s">
        <v>61978</v>
      </c>
      <c r="K9369" s="4">
        <v>44091</v>
      </c>
      <c r="L9369" s="3" t="s">
        <v>61979</v>
      </c>
    </row>
    <row r="9370" spans="1:12" x14ac:dyDescent="0.2">
      <c r="A9370" s="1">
        <v>9369</v>
      </c>
      <c r="B9370" s="2" t="s">
        <v>61980</v>
      </c>
      <c r="C9370" s="2" t="s">
        <v>4704</v>
      </c>
      <c r="D9370" s="2" t="s">
        <v>37995</v>
      </c>
      <c r="E9370" s="2" t="s">
        <v>61981</v>
      </c>
      <c r="F9370" s="2" t="s">
        <v>61982</v>
      </c>
      <c r="G9370" s="2" t="s">
        <v>5041</v>
      </c>
      <c r="H9370" s="2" t="s">
        <v>61983</v>
      </c>
      <c r="I9370" s="2" t="s">
        <v>61984</v>
      </c>
      <c r="J9370" s="3" t="s">
        <v>61985</v>
      </c>
      <c r="K9370" s="4">
        <v>44697</v>
      </c>
      <c r="L9370" s="3" t="s">
        <v>61986</v>
      </c>
    </row>
    <row r="9371" spans="1:12" x14ac:dyDescent="0.2">
      <c r="A9371" s="1">
        <v>9370</v>
      </c>
      <c r="B9371" s="2" t="s">
        <v>61987</v>
      </c>
      <c r="C9371" s="2" t="s">
        <v>812</v>
      </c>
      <c r="D9371" s="2" t="s">
        <v>28303</v>
      </c>
      <c r="E9371" s="2" t="s">
        <v>61988</v>
      </c>
      <c r="F9371" s="2" t="s">
        <v>17941</v>
      </c>
      <c r="G9371" s="2" t="s">
        <v>162</v>
      </c>
      <c r="H9371" s="2" t="s">
        <v>61989</v>
      </c>
      <c r="I9371" s="2" t="s">
        <v>61990</v>
      </c>
      <c r="J9371" s="3" t="s">
        <v>61991</v>
      </c>
      <c r="K9371" s="4">
        <v>44448</v>
      </c>
      <c r="L9371" s="3" t="s">
        <v>61992</v>
      </c>
    </row>
    <row r="9372" spans="1:12" x14ac:dyDescent="0.2">
      <c r="A9372" s="1">
        <v>9371</v>
      </c>
      <c r="B9372" s="2" t="s">
        <v>61993</v>
      </c>
      <c r="C9372" s="2" t="s">
        <v>1174</v>
      </c>
      <c r="D9372" s="2" t="s">
        <v>6663</v>
      </c>
      <c r="E9372" s="2" t="s">
        <v>61994</v>
      </c>
      <c r="F9372" s="2" t="s">
        <v>61995</v>
      </c>
      <c r="G9372" s="2" t="s">
        <v>816</v>
      </c>
      <c r="H9372" s="2">
        <v>2998983042</v>
      </c>
      <c r="I9372" s="2" t="s">
        <v>61996</v>
      </c>
      <c r="J9372" s="3" t="s">
        <v>61997</v>
      </c>
      <c r="K9372" s="4">
        <v>44505</v>
      </c>
      <c r="L9372" s="3" t="s">
        <v>61998</v>
      </c>
    </row>
    <row r="9373" spans="1:12" x14ac:dyDescent="0.2">
      <c r="A9373" s="1">
        <v>9372</v>
      </c>
      <c r="B9373" s="2" t="s">
        <v>61999</v>
      </c>
      <c r="C9373" s="2" t="s">
        <v>4846</v>
      </c>
      <c r="D9373" s="2" t="s">
        <v>8711</v>
      </c>
      <c r="E9373" s="2" t="s">
        <v>62000</v>
      </c>
      <c r="F9373" s="2" t="s">
        <v>62001</v>
      </c>
      <c r="G9373" s="2" t="s">
        <v>378</v>
      </c>
      <c r="H9373" s="2" t="s">
        <v>62002</v>
      </c>
      <c r="I9373" s="2" t="s">
        <v>62003</v>
      </c>
      <c r="J9373" s="3" t="s">
        <v>62004</v>
      </c>
      <c r="K9373" s="4">
        <v>44399</v>
      </c>
      <c r="L9373" s="3" t="s">
        <v>62005</v>
      </c>
    </row>
    <row r="9374" spans="1:12" x14ac:dyDescent="0.2">
      <c r="A9374" s="1">
        <v>9373</v>
      </c>
      <c r="B9374" s="2" t="s">
        <v>62006</v>
      </c>
      <c r="C9374" s="2" t="s">
        <v>10401</v>
      </c>
      <c r="D9374" s="2" t="s">
        <v>8821</v>
      </c>
      <c r="E9374" s="2" t="s">
        <v>14926</v>
      </c>
      <c r="F9374" s="2" t="s">
        <v>62007</v>
      </c>
      <c r="G9374" s="2" t="s">
        <v>3055</v>
      </c>
      <c r="H9374" s="2">
        <v>504932841</v>
      </c>
      <c r="I9374" s="2" t="s">
        <v>62008</v>
      </c>
      <c r="J9374" s="3" t="s">
        <v>62009</v>
      </c>
      <c r="K9374" s="4">
        <v>44408</v>
      </c>
      <c r="L9374" s="3" t="s">
        <v>62010</v>
      </c>
    </row>
    <row r="9375" spans="1:12" x14ac:dyDescent="0.2">
      <c r="A9375" s="1">
        <v>9374</v>
      </c>
      <c r="B9375" s="2" t="s">
        <v>62011</v>
      </c>
      <c r="C9375" s="2" t="s">
        <v>1174</v>
      </c>
      <c r="D9375" s="2" t="s">
        <v>3061</v>
      </c>
      <c r="E9375" s="2" t="s">
        <v>62012</v>
      </c>
      <c r="F9375" s="2" t="s">
        <v>62013</v>
      </c>
      <c r="G9375" s="2" t="s">
        <v>723</v>
      </c>
      <c r="H9375" s="2" t="s">
        <v>62014</v>
      </c>
      <c r="I9375" s="2" t="s">
        <v>62015</v>
      </c>
      <c r="J9375" s="3" t="s">
        <v>62016</v>
      </c>
      <c r="K9375" s="4">
        <v>44630</v>
      </c>
      <c r="L9375" s="3" t="s">
        <v>62017</v>
      </c>
    </row>
    <row r="9376" spans="1:12" x14ac:dyDescent="0.2">
      <c r="A9376" s="1">
        <v>9375</v>
      </c>
      <c r="B9376" s="2" t="s">
        <v>62018</v>
      </c>
      <c r="C9376" s="2" t="s">
        <v>19825</v>
      </c>
      <c r="D9376" s="2" t="s">
        <v>5391</v>
      </c>
      <c r="E9376" s="2" t="s">
        <v>62019</v>
      </c>
      <c r="F9376" s="2" t="s">
        <v>62020</v>
      </c>
      <c r="G9376" s="2" t="s">
        <v>340</v>
      </c>
      <c r="H9376" s="2" t="s">
        <v>62021</v>
      </c>
      <c r="I9376" s="2" t="s">
        <v>62022</v>
      </c>
      <c r="J9376" s="3" t="s">
        <v>62023</v>
      </c>
      <c r="K9376" s="4">
        <v>44155</v>
      </c>
      <c r="L9376" s="3" t="s">
        <v>62024</v>
      </c>
    </row>
    <row r="9377" spans="1:12" x14ac:dyDescent="0.2">
      <c r="A9377" s="1">
        <v>9376</v>
      </c>
      <c r="B9377" s="2" t="s">
        <v>62025</v>
      </c>
      <c r="C9377" s="2" t="s">
        <v>68</v>
      </c>
      <c r="D9377" s="2" t="s">
        <v>2270</v>
      </c>
      <c r="E9377" s="2" t="s">
        <v>62026</v>
      </c>
      <c r="F9377" s="2" t="s">
        <v>62027</v>
      </c>
      <c r="G9377" s="2" t="s">
        <v>760</v>
      </c>
      <c r="H9377" s="2" t="s">
        <v>62028</v>
      </c>
      <c r="I9377" s="2" t="s">
        <v>62029</v>
      </c>
      <c r="J9377" s="3" t="s">
        <v>62030</v>
      </c>
      <c r="K9377" s="4">
        <v>44145</v>
      </c>
      <c r="L9377" s="3" t="s">
        <v>62031</v>
      </c>
    </row>
    <row r="9378" spans="1:12" x14ac:dyDescent="0.2">
      <c r="A9378" s="1">
        <v>9377</v>
      </c>
      <c r="B9378" s="2" t="s">
        <v>62032</v>
      </c>
      <c r="C9378" s="2" t="s">
        <v>1680</v>
      </c>
      <c r="D9378" s="2" t="s">
        <v>2564</v>
      </c>
      <c r="E9378" s="2" t="s">
        <v>62033</v>
      </c>
      <c r="F9378" s="2" t="s">
        <v>62034</v>
      </c>
      <c r="G9378" s="2" t="s">
        <v>1058</v>
      </c>
      <c r="H9378" s="2" t="s">
        <v>62035</v>
      </c>
      <c r="I9378" s="2" t="s">
        <v>62036</v>
      </c>
      <c r="J9378" s="3" t="s">
        <v>62037</v>
      </c>
      <c r="K9378" s="4">
        <v>44261</v>
      </c>
      <c r="L9378" s="3" t="s">
        <v>62038</v>
      </c>
    </row>
    <row r="9379" spans="1:12" x14ac:dyDescent="0.2">
      <c r="A9379" s="1">
        <v>9378</v>
      </c>
      <c r="B9379" s="2" t="s">
        <v>62039</v>
      </c>
      <c r="C9379" s="2" t="s">
        <v>1661</v>
      </c>
      <c r="D9379" s="2" t="s">
        <v>15020</v>
      </c>
      <c r="E9379" s="2" t="s">
        <v>62040</v>
      </c>
      <c r="F9379" s="2" t="s">
        <v>62041</v>
      </c>
      <c r="G9379" s="2" t="s">
        <v>162</v>
      </c>
      <c r="H9379" s="2" t="s">
        <v>62042</v>
      </c>
      <c r="I9379" s="2" t="s">
        <v>62043</v>
      </c>
      <c r="J9379" s="3" t="s">
        <v>62044</v>
      </c>
      <c r="K9379" s="4">
        <v>44373</v>
      </c>
      <c r="L9379" s="3" t="s">
        <v>18904</v>
      </c>
    </row>
    <row r="9380" spans="1:12" x14ac:dyDescent="0.2">
      <c r="A9380" s="1">
        <v>9379</v>
      </c>
      <c r="B9380" s="2" t="s">
        <v>62045</v>
      </c>
      <c r="C9380" s="2" t="s">
        <v>6417</v>
      </c>
      <c r="D9380" s="2" t="s">
        <v>11682</v>
      </c>
      <c r="E9380" s="2" t="s">
        <v>62046</v>
      </c>
      <c r="F9380" s="2" t="s">
        <v>62047</v>
      </c>
      <c r="G9380" s="2" t="s">
        <v>7850</v>
      </c>
      <c r="H9380" s="2" t="s">
        <v>62048</v>
      </c>
      <c r="I9380" s="2" t="s">
        <v>62049</v>
      </c>
      <c r="J9380" s="3" t="s">
        <v>62050</v>
      </c>
      <c r="K9380" s="4">
        <v>44617</v>
      </c>
      <c r="L9380" s="3" t="s">
        <v>62051</v>
      </c>
    </row>
    <row r="9381" spans="1:12" x14ac:dyDescent="0.2">
      <c r="A9381" s="1">
        <v>9380</v>
      </c>
      <c r="B9381" s="2" t="s">
        <v>62052</v>
      </c>
      <c r="C9381" s="2" t="s">
        <v>15535</v>
      </c>
      <c r="D9381" s="2" t="s">
        <v>2148</v>
      </c>
      <c r="E9381" s="2" t="s">
        <v>62053</v>
      </c>
      <c r="F9381" s="2" t="s">
        <v>62054</v>
      </c>
      <c r="G9381" s="2" t="s">
        <v>1346</v>
      </c>
      <c r="H9381" s="2">
        <v>1970702822</v>
      </c>
      <c r="I9381" s="2" t="s">
        <v>62055</v>
      </c>
      <c r="J9381" s="3" t="s">
        <v>62056</v>
      </c>
      <c r="K9381" s="4">
        <v>44382</v>
      </c>
      <c r="L9381" s="3" t="s">
        <v>37463</v>
      </c>
    </row>
    <row r="9382" spans="1:12" x14ac:dyDescent="0.2">
      <c r="A9382" s="1">
        <v>9381</v>
      </c>
      <c r="B9382" s="2" t="s">
        <v>62057</v>
      </c>
      <c r="C9382" s="2" t="s">
        <v>6095</v>
      </c>
      <c r="D9382" s="2" t="s">
        <v>2270</v>
      </c>
      <c r="E9382" s="2" t="s">
        <v>62058</v>
      </c>
      <c r="F9382" s="2" t="s">
        <v>62059</v>
      </c>
      <c r="G9382" s="2" t="s">
        <v>1765</v>
      </c>
      <c r="H9382" s="2" t="s">
        <v>62060</v>
      </c>
      <c r="I9382" s="2" t="s">
        <v>62061</v>
      </c>
      <c r="J9382" s="3" t="s">
        <v>62062</v>
      </c>
      <c r="K9382" s="4">
        <v>43942</v>
      </c>
      <c r="L9382" s="3" t="s">
        <v>62063</v>
      </c>
    </row>
    <row r="9383" spans="1:12" x14ac:dyDescent="0.2">
      <c r="A9383" s="1">
        <v>9382</v>
      </c>
      <c r="B9383" s="2" t="s">
        <v>62064</v>
      </c>
      <c r="C9383" s="2" t="s">
        <v>4923</v>
      </c>
      <c r="D9383" s="2" t="s">
        <v>30353</v>
      </c>
      <c r="E9383" s="2" t="s">
        <v>48359</v>
      </c>
      <c r="F9383" s="2" t="s">
        <v>62065</v>
      </c>
      <c r="G9383" s="2" t="s">
        <v>293</v>
      </c>
      <c r="H9383" s="2" t="s">
        <v>62066</v>
      </c>
      <c r="I9383" s="2" t="s">
        <v>62067</v>
      </c>
      <c r="J9383" s="3" t="s">
        <v>62068</v>
      </c>
      <c r="K9383" s="4">
        <v>44486</v>
      </c>
      <c r="L9383" s="3" t="s">
        <v>62069</v>
      </c>
    </row>
    <row r="9384" spans="1:12" x14ac:dyDescent="0.2">
      <c r="A9384" s="1">
        <v>9383</v>
      </c>
      <c r="B9384" s="2" t="s">
        <v>62070</v>
      </c>
      <c r="C9384" s="2" t="s">
        <v>556</v>
      </c>
      <c r="D9384" s="2" t="s">
        <v>10578</v>
      </c>
      <c r="E9384" s="2" t="s">
        <v>62071</v>
      </c>
      <c r="F9384" s="2" t="s">
        <v>62072</v>
      </c>
      <c r="G9384" s="2" t="s">
        <v>966</v>
      </c>
      <c r="H9384" s="2" t="s">
        <v>62073</v>
      </c>
      <c r="I9384" s="2" t="s">
        <v>62074</v>
      </c>
      <c r="J9384" s="3" t="s">
        <v>62075</v>
      </c>
      <c r="K9384" s="4">
        <v>44117</v>
      </c>
      <c r="L9384" s="3" t="s">
        <v>3210</v>
      </c>
    </row>
    <row r="9385" spans="1:12" x14ac:dyDescent="0.2">
      <c r="A9385" s="1">
        <v>9384</v>
      </c>
      <c r="B9385" s="2" t="s">
        <v>62076</v>
      </c>
      <c r="C9385" s="2" t="s">
        <v>1735</v>
      </c>
      <c r="D9385" s="2" t="s">
        <v>10578</v>
      </c>
      <c r="E9385" s="2" t="s">
        <v>37722</v>
      </c>
      <c r="F9385" s="2" t="s">
        <v>9845</v>
      </c>
      <c r="G9385" s="2" t="s">
        <v>948</v>
      </c>
      <c r="H9385" s="2" t="s">
        <v>62077</v>
      </c>
      <c r="I9385" s="2" t="s">
        <v>62078</v>
      </c>
      <c r="J9385" s="3" t="s">
        <v>62079</v>
      </c>
      <c r="K9385" s="4">
        <v>44117</v>
      </c>
      <c r="L9385" s="3" t="s">
        <v>62080</v>
      </c>
    </row>
    <row r="9386" spans="1:12" x14ac:dyDescent="0.2">
      <c r="A9386" s="1">
        <v>9385</v>
      </c>
      <c r="B9386" s="2" t="s">
        <v>62081</v>
      </c>
      <c r="C9386" s="2" t="s">
        <v>6852</v>
      </c>
      <c r="D9386" s="2" t="s">
        <v>7129</v>
      </c>
      <c r="E9386" s="2" t="s">
        <v>49275</v>
      </c>
      <c r="F9386" s="2" t="s">
        <v>62082</v>
      </c>
      <c r="G9386" s="2" t="s">
        <v>7639</v>
      </c>
      <c r="H9386" s="2" t="s">
        <v>62083</v>
      </c>
      <c r="I9386" s="2" t="s">
        <v>62084</v>
      </c>
      <c r="J9386" s="3" t="s">
        <v>62085</v>
      </c>
      <c r="K9386" s="4">
        <v>44357</v>
      </c>
      <c r="L9386" s="3" t="s">
        <v>62086</v>
      </c>
    </row>
    <row r="9387" spans="1:12" x14ac:dyDescent="0.2">
      <c r="A9387" s="1">
        <v>9386</v>
      </c>
      <c r="B9387" s="2" t="s">
        <v>62087</v>
      </c>
      <c r="C9387" s="2" t="s">
        <v>14603</v>
      </c>
      <c r="D9387" s="2" t="s">
        <v>1417</v>
      </c>
      <c r="E9387" s="2" t="s">
        <v>62088</v>
      </c>
      <c r="F9387" s="2" t="s">
        <v>19983</v>
      </c>
      <c r="G9387" s="2" t="s">
        <v>1078</v>
      </c>
      <c r="H9387" s="2" t="s">
        <v>62089</v>
      </c>
      <c r="I9387" s="2">
        <v>3521911402</v>
      </c>
      <c r="J9387" s="3" t="s">
        <v>62090</v>
      </c>
      <c r="K9387" s="4">
        <v>44463</v>
      </c>
      <c r="L9387" s="3" t="s">
        <v>62091</v>
      </c>
    </row>
    <row r="9388" spans="1:12" x14ac:dyDescent="0.2">
      <c r="A9388" s="1">
        <v>9387</v>
      </c>
      <c r="B9388" s="2" t="s">
        <v>62092</v>
      </c>
      <c r="C9388" s="2" t="s">
        <v>6372</v>
      </c>
      <c r="D9388" s="2" t="s">
        <v>17967</v>
      </c>
      <c r="E9388" s="2" t="s">
        <v>62093</v>
      </c>
      <c r="F9388" s="2" t="s">
        <v>62094</v>
      </c>
      <c r="G9388" s="2" t="s">
        <v>2928</v>
      </c>
      <c r="H9388" s="2" t="s">
        <v>62095</v>
      </c>
      <c r="I9388" s="2" t="s">
        <v>62096</v>
      </c>
      <c r="J9388" s="3" t="s">
        <v>62097</v>
      </c>
      <c r="K9388" s="4">
        <v>44661</v>
      </c>
      <c r="L9388" s="3" t="s">
        <v>62098</v>
      </c>
    </row>
    <row r="9389" spans="1:12" x14ac:dyDescent="0.2">
      <c r="A9389" s="1">
        <v>9388</v>
      </c>
      <c r="B9389" s="2" t="s">
        <v>62099</v>
      </c>
      <c r="C9389" s="2" t="s">
        <v>10366</v>
      </c>
      <c r="D9389" s="2" t="s">
        <v>2278</v>
      </c>
      <c r="E9389" s="2" t="s">
        <v>62100</v>
      </c>
      <c r="F9389" s="2" t="s">
        <v>62101</v>
      </c>
      <c r="G9389" s="2" t="s">
        <v>2680</v>
      </c>
      <c r="H9389" s="2" t="s">
        <v>62102</v>
      </c>
      <c r="I9389" s="2">
        <v>1027356361</v>
      </c>
      <c r="J9389" s="3" t="s">
        <v>62103</v>
      </c>
      <c r="K9389" s="4">
        <v>44491</v>
      </c>
      <c r="L9389" s="3" t="s">
        <v>62104</v>
      </c>
    </row>
    <row r="9390" spans="1:12" x14ac:dyDescent="0.2">
      <c r="A9390" s="1">
        <v>9389</v>
      </c>
      <c r="B9390" s="2" t="s">
        <v>62105</v>
      </c>
      <c r="C9390" s="2" t="s">
        <v>8219</v>
      </c>
      <c r="D9390" s="2" t="s">
        <v>11688</v>
      </c>
      <c r="E9390" s="2" t="s">
        <v>62106</v>
      </c>
      <c r="F9390" s="2" t="s">
        <v>62107</v>
      </c>
      <c r="G9390" s="2" t="s">
        <v>237</v>
      </c>
      <c r="H9390" s="2" t="s">
        <v>62108</v>
      </c>
      <c r="I9390" s="2">
        <v>42011218</v>
      </c>
      <c r="J9390" s="3" t="s">
        <v>62109</v>
      </c>
      <c r="K9390" s="4">
        <v>44135</v>
      </c>
      <c r="L9390" s="3" t="s">
        <v>62110</v>
      </c>
    </row>
    <row r="9391" spans="1:12" x14ac:dyDescent="0.2">
      <c r="A9391" s="1">
        <v>9390</v>
      </c>
      <c r="B9391" s="2" t="s">
        <v>62111</v>
      </c>
      <c r="C9391" s="2" t="s">
        <v>2094</v>
      </c>
      <c r="D9391" s="2" t="s">
        <v>6039</v>
      </c>
      <c r="E9391" s="2" t="s">
        <v>46404</v>
      </c>
      <c r="F9391" s="2" t="s">
        <v>62112</v>
      </c>
      <c r="G9391" s="2" t="s">
        <v>3534</v>
      </c>
      <c r="H9391" s="2">
        <v>7901395150</v>
      </c>
      <c r="I9391" s="2" t="s">
        <v>62113</v>
      </c>
      <c r="J9391" s="3" t="s">
        <v>62114</v>
      </c>
      <c r="K9391" s="4">
        <v>44048</v>
      </c>
      <c r="L9391" s="3" t="s">
        <v>62115</v>
      </c>
    </row>
    <row r="9392" spans="1:12" x14ac:dyDescent="0.2">
      <c r="A9392" s="1">
        <v>9391</v>
      </c>
      <c r="B9392" s="2" t="s">
        <v>62116</v>
      </c>
      <c r="C9392" s="2" t="s">
        <v>7917</v>
      </c>
      <c r="D9392" s="2" t="s">
        <v>17010</v>
      </c>
      <c r="E9392" s="2" t="s">
        <v>62117</v>
      </c>
      <c r="F9392" s="2" t="s">
        <v>62118</v>
      </c>
      <c r="G9392" s="2" t="s">
        <v>1032</v>
      </c>
      <c r="H9392" s="2" t="s">
        <v>62119</v>
      </c>
      <c r="I9392" s="2" t="s">
        <v>62120</v>
      </c>
      <c r="J9392" s="3" t="s">
        <v>62121</v>
      </c>
      <c r="K9392" s="4">
        <v>44330</v>
      </c>
      <c r="L9392" s="3" t="s">
        <v>53764</v>
      </c>
    </row>
    <row r="9393" spans="1:12" x14ac:dyDescent="0.2">
      <c r="A9393" s="1">
        <v>9392</v>
      </c>
      <c r="B9393" s="2" t="s">
        <v>62122</v>
      </c>
      <c r="C9393" s="2" t="s">
        <v>11279</v>
      </c>
      <c r="D9393" s="2" t="s">
        <v>1598</v>
      </c>
      <c r="E9393" s="2" t="s">
        <v>1095</v>
      </c>
      <c r="F9393" s="2" t="s">
        <v>22254</v>
      </c>
      <c r="G9393" s="2" t="s">
        <v>1882</v>
      </c>
      <c r="H9393" s="2" t="s">
        <v>62123</v>
      </c>
      <c r="I9393" s="2" t="s">
        <v>62124</v>
      </c>
      <c r="J9393" s="3" t="s">
        <v>62125</v>
      </c>
      <c r="K9393" s="4">
        <v>44226</v>
      </c>
      <c r="L9393" s="3" t="s">
        <v>50781</v>
      </c>
    </row>
    <row r="9394" spans="1:12" x14ac:dyDescent="0.2">
      <c r="A9394" s="1">
        <v>9393</v>
      </c>
      <c r="B9394" s="2" t="s">
        <v>62126</v>
      </c>
      <c r="C9394" s="2" t="s">
        <v>6463</v>
      </c>
      <c r="D9394" s="2" t="s">
        <v>9406</v>
      </c>
      <c r="E9394" s="2" t="s">
        <v>62127</v>
      </c>
      <c r="F9394" s="2" t="s">
        <v>62128</v>
      </c>
      <c r="G9394" s="2" t="s">
        <v>274</v>
      </c>
      <c r="H9394" s="2" t="s">
        <v>62129</v>
      </c>
      <c r="I9394" s="2">
        <v>9465083149</v>
      </c>
      <c r="J9394" s="3" t="s">
        <v>62130</v>
      </c>
      <c r="K9394" s="4">
        <v>44519</v>
      </c>
      <c r="L9394" s="3" t="s">
        <v>62131</v>
      </c>
    </row>
    <row r="9395" spans="1:12" x14ac:dyDescent="0.2">
      <c r="A9395" s="1">
        <v>9394</v>
      </c>
      <c r="B9395" s="2" t="s">
        <v>62132</v>
      </c>
      <c r="C9395" s="2" t="s">
        <v>2313</v>
      </c>
      <c r="D9395" s="2" t="s">
        <v>3829</v>
      </c>
      <c r="E9395" s="2" t="s">
        <v>62133</v>
      </c>
      <c r="F9395" s="2" t="s">
        <v>62134</v>
      </c>
      <c r="G9395" s="2" t="s">
        <v>910</v>
      </c>
      <c r="H9395" s="2" t="s">
        <v>62135</v>
      </c>
      <c r="I9395" s="2">
        <v>3891707557</v>
      </c>
      <c r="J9395" s="3" t="s">
        <v>62136</v>
      </c>
      <c r="K9395" s="4">
        <v>44151</v>
      </c>
      <c r="L9395" s="3" t="s">
        <v>62137</v>
      </c>
    </row>
    <row r="9396" spans="1:12" x14ac:dyDescent="0.2">
      <c r="A9396" s="1">
        <v>9395</v>
      </c>
      <c r="B9396" s="2" t="s">
        <v>62138</v>
      </c>
      <c r="C9396" s="2" t="s">
        <v>841</v>
      </c>
      <c r="D9396" s="2" t="s">
        <v>6786</v>
      </c>
      <c r="E9396" s="2" t="s">
        <v>62139</v>
      </c>
      <c r="F9396" s="2" t="s">
        <v>62140</v>
      </c>
      <c r="G9396" s="2" t="s">
        <v>520</v>
      </c>
      <c r="H9396" s="2" t="s">
        <v>62141</v>
      </c>
      <c r="I9396" s="2" t="s">
        <v>62142</v>
      </c>
      <c r="J9396" s="3" t="s">
        <v>62143</v>
      </c>
      <c r="K9396" s="4">
        <v>43909</v>
      </c>
      <c r="L9396" s="3" t="s">
        <v>62144</v>
      </c>
    </row>
    <row r="9397" spans="1:12" x14ac:dyDescent="0.2">
      <c r="A9397" s="1">
        <v>9396</v>
      </c>
      <c r="B9397" s="2" t="s">
        <v>62145</v>
      </c>
      <c r="C9397" s="2" t="s">
        <v>336</v>
      </c>
      <c r="D9397" s="2" t="s">
        <v>1871</v>
      </c>
      <c r="E9397" s="2" t="s">
        <v>62146</v>
      </c>
      <c r="F9397" s="2" t="s">
        <v>62147</v>
      </c>
      <c r="G9397" s="2" t="s">
        <v>1239</v>
      </c>
      <c r="H9397" s="2" t="s">
        <v>62148</v>
      </c>
      <c r="I9397" s="2" t="s">
        <v>62149</v>
      </c>
      <c r="J9397" s="3" t="s">
        <v>62150</v>
      </c>
      <c r="K9397" s="4">
        <v>43965</v>
      </c>
      <c r="L9397" s="3" t="s">
        <v>62151</v>
      </c>
    </row>
    <row r="9398" spans="1:12" x14ac:dyDescent="0.2">
      <c r="A9398" s="1">
        <v>9397</v>
      </c>
      <c r="B9398" s="2" t="s">
        <v>62152</v>
      </c>
      <c r="C9398" s="2" t="s">
        <v>5038</v>
      </c>
      <c r="D9398" s="2" t="s">
        <v>2969</v>
      </c>
      <c r="E9398" s="2" t="s">
        <v>62153</v>
      </c>
      <c r="F9398" s="2" t="s">
        <v>62154</v>
      </c>
      <c r="G9398" s="2" t="s">
        <v>901</v>
      </c>
      <c r="H9398" s="2" t="s">
        <v>62155</v>
      </c>
      <c r="I9398" s="2" t="s">
        <v>62156</v>
      </c>
      <c r="J9398" s="3" t="s">
        <v>62157</v>
      </c>
      <c r="K9398" s="4">
        <v>44392</v>
      </c>
      <c r="L9398" s="3" t="s">
        <v>62158</v>
      </c>
    </row>
    <row r="9399" spans="1:12" x14ac:dyDescent="0.2">
      <c r="A9399" s="1">
        <v>9398</v>
      </c>
      <c r="B9399" s="2" t="s">
        <v>62159</v>
      </c>
      <c r="C9399" s="2" t="s">
        <v>6024</v>
      </c>
      <c r="D9399" s="2" t="s">
        <v>1871</v>
      </c>
      <c r="E9399" s="2" t="s">
        <v>62160</v>
      </c>
      <c r="F9399" s="2" t="s">
        <v>62161</v>
      </c>
      <c r="G9399" s="2" t="s">
        <v>108</v>
      </c>
      <c r="H9399" s="2">
        <v>5207953813</v>
      </c>
      <c r="I9399" s="2" t="s">
        <v>62162</v>
      </c>
      <c r="J9399" s="3" t="s">
        <v>62163</v>
      </c>
      <c r="K9399" s="4">
        <v>44085</v>
      </c>
      <c r="L9399" s="3" t="s">
        <v>62164</v>
      </c>
    </row>
    <row r="9400" spans="1:12" x14ac:dyDescent="0.2">
      <c r="A9400" s="1">
        <v>9399</v>
      </c>
      <c r="B9400" s="2" t="s">
        <v>62165</v>
      </c>
      <c r="C9400" s="2" t="s">
        <v>4164</v>
      </c>
      <c r="D9400" s="2" t="s">
        <v>15299</v>
      </c>
      <c r="E9400" s="2" t="s">
        <v>62166</v>
      </c>
      <c r="F9400" s="2" t="s">
        <v>62167</v>
      </c>
      <c r="G9400" s="2" t="s">
        <v>153</v>
      </c>
      <c r="H9400" s="2" t="s">
        <v>62168</v>
      </c>
      <c r="I9400" s="2" t="s">
        <v>62169</v>
      </c>
      <c r="J9400" s="3" t="s">
        <v>62170</v>
      </c>
      <c r="K9400" s="4">
        <v>44187</v>
      </c>
      <c r="L9400" s="3" t="s">
        <v>62171</v>
      </c>
    </row>
    <row r="9401" spans="1:12" x14ac:dyDescent="0.2">
      <c r="A9401" s="1">
        <v>9400</v>
      </c>
      <c r="B9401" s="2" t="s">
        <v>62172</v>
      </c>
      <c r="C9401" s="2" t="s">
        <v>9850</v>
      </c>
      <c r="D9401" s="2" t="s">
        <v>4878</v>
      </c>
      <c r="E9401" s="2" t="s">
        <v>62173</v>
      </c>
      <c r="F9401" s="2" t="s">
        <v>62174</v>
      </c>
      <c r="G9401" s="2" t="s">
        <v>1222</v>
      </c>
      <c r="H9401" s="2" t="s">
        <v>62175</v>
      </c>
      <c r="I9401" s="2" t="s">
        <v>62176</v>
      </c>
      <c r="J9401" s="3" t="s">
        <v>62177</v>
      </c>
      <c r="K9401" s="4">
        <v>43855</v>
      </c>
      <c r="L9401" s="3" t="s">
        <v>62178</v>
      </c>
    </row>
    <row r="9402" spans="1:12" x14ac:dyDescent="0.2">
      <c r="A9402" s="1">
        <v>9401</v>
      </c>
      <c r="B9402" s="2" t="s">
        <v>62179</v>
      </c>
      <c r="C9402" s="2" t="s">
        <v>3805</v>
      </c>
      <c r="D9402" s="2" t="s">
        <v>464</v>
      </c>
      <c r="E9402" s="2" t="s">
        <v>9392</v>
      </c>
      <c r="F9402" s="2" t="s">
        <v>62180</v>
      </c>
      <c r="G9402" s="2" t="s">
        <v>378</v>
      </c>
      <c r="H9402" s="2" t="s">
        <v>62181</v>
      </c>
      <c r="I9402" s="2" t="s">
        <v>62182</v>
      </c>
      <c r="J9402" s="3" t="s">
        <v>62183</v>
      </c>
      <c r="K9402" s="4">
        <v>44398</v>
      </c>
      <c r="L9402" s="3" t="s">
        <v>62184</v>
      </c>
    </row>
    <row r="9403" spans="1:12" x14ac:dyDescent="0.2">
      <c r="A9403" s="1">
        <v>9402</v>
      </c>
      <c r="B9403" s="2" t="s">
        <v>62185</v>
      </c>
      <c r="C9403" s="2" t="s">
        <v>4001</v>
      </c>
      <c r="D9403" s="2" t="s">
        <v>3197</v>
      </c>
      <c r="E9403" s="2" t="s">
        <v>62186</v>
      </c>
      <c r="F9403" s="2" t="s">
        <v>35903</v>
      </c>
      <c r="G9403" s="2" t="s">
        <v>920</v>
      </c>
      <c r="H9403" s="2">
        <v>5208554746</v>
      </c>
      <c r="I9403" s="2" t="s">
        <v>62187</v>
      </c>
      <c r="J9403" s="3" t="s">
        <v>62188</v>
      </c>
      <c r="K9403" s="4">
        <v>44433</v>
      </c>
      <c r="L9403" s="3" t="s">
        <v>62189</v>
      </c>
    </row>
    <row r="9404" spans="1:12" x14ac:dyDescent="0.2">
      <c r="A9404" s="1">
        <v>9403</v>
      </c>
      <c r="B9404" s="2" t="s">
        <v>62190</v>
      </c>
      <c r="C9404" s="2" t="s">
        <v>4015</v>
      </c>
      <c r="D9404" s="2" t="s">
        <v>10578</v>
      </c>
      <c r="E9404" s="2" t="s">
        <v>62191</v>
      </c>
      <c r="F9404" s="2" t="s">
        <v>62192</v>
      </c>
      <c r="G9404" s="2" t="s">
        <v>4042</v>
      </c>
      <c r="H9404" s="2" t="s">
        <v>62193</v>
      </c>
      <c r="I9404" s="2">
        <f>1-594-983-6799</f>
        <v>-8375</v>
      </c>
      <c r="J9404" s="3" t="s">
        <v>62194</v>
      </c>
      <c r="K9404" s="4">
        <v>44340</v>
      </c>
      <c r="L9404" s="3" t="s">
        <v>62195</v>
      </c>
    </row>
    <row r="9405" spans="1:12" x14ac:dyDescent="0.2">
      <c r="A9405" s="1">
        <v>9404</v>
      </c>
      <c r="B9405" s="2" t="s">
        <v>62196</v>
      </c>
      <c r="C9405" s="2" t="s">
        <v>7018</v>
      </c>
      <c r="D9405" s="2" t="s">
        <v>10578</v>
      </c>
      <c r="E9405" s="2" t="s">
        <v>62197</v>
      </c>
      <c r="F9405" s="2" t="s">
        <v>44805</v>
      </c>
      <c r="G9405" s="2" t="s">
        <v>4345</v>
      </c>
      <c r="H9405" s="2" t="s">
        <v>62198</v>
      </c>
      <c r="I9405" s="2" t="s">
        <v>62199</v>
      </c>
      <c r="J9405" s="3" t="s">
        <v>62200</v>
      </c>
      <c r="K9405" s="4">
        <v>44283</v>
      </c>
      <c r="L9405" s="3" t="s">
        <v>62201</v>
      </c>
    </row>
    <row r="9406" spans="1:12" x14ac:dyDescent="0.2">
      <c r="A9406" s="1">
        <v>9405</v>
      </c>
      <c r="B9406" s="2" t="s">
        <v>62202</v>
      </c>
      <c r="C9406" s="2" t="s">
        <v>1200</v>
      </c>
      <c r="D9406" s="2" t="s">
        <v>10431</v>
      </c>
      <c r="E9406" s="2" t="s">
        <v>58439</v>
      </c>
      <c r="F9406" s="2" t="s">
        <v>62203</v>
      </c>
      <c r="G9406" s="2" t="s">
        <v>3055</v>
      </c>
      <c r="H9406" s="2" t="s">
        <v>62204</v>
      </c>
      <c r="I9406" s="2">
        <v>9172686866</v>
      </c>
      <c r="J9406" s="3" t="s">
        <v>62205</v>
      </c>
      <c r="K9406" s="4">
        <v>44645</v>
      </c>
      <c r="L9406" s="3" t="s">
        <v>62206</v>
      </c>
    </row>
    <row r="9407" spans="1:12" x14ac:dyDescent="0.2">
      <c r="A9407" s="1">
        <v>9406</v>
      </c>
      <c r="B9407" s="2" t="s">
        <v>62207</v>
      </c>
      <c r="C9407" s="2" t="s">
        <v>6741</v>
      </c>
      <c r="D9407" s="2" t="s">
        <v>4184</v>
      </c>
      <c r="E9407" s="2" t="s">
        <v>11553</v>
      </c>
      <c r="F9407" s="2" t="s">
        <v>62208</v>
      </c>
      <c r="G9407" s="2" t="s">
        <v>1140</v>
      </c>
      <c r="H9407" s="2" t="s">
        <v>62209</v>
      </c>
      <c r="I9407" s="2" t="s">
        <v>62210</v>
      </c>
      <c r="J9407" s="3" t="s">
        <v>62211</v>
      </c>
      <c r="K9407" s="4">
        <v>44187</v>
      </c>
      <c r="L9407" s="3" t="s">
        <v>62212</v>
      </c>
    </row>
    <row r="9408" spans="1:12" x14ac:dyDescent="0.2">
      <c r="A9408" s="1">
        <v>9407</v>
      </c>
      <c r="B9408" s="2" t="s">
        <v>62213</v>
      </c>
      <c r="C9408" s="2" t="s">
        <v>9915</v>
      </c>
      <c r="D9408" s="2" t="s">
        <v>11646</v>
      </c>
      <c r="E9408" s="2" t="s">
        <v>62214</v>
      </c>
      <c r="F9408" s="2" t="s">
        <v>62215</v>
      </c>
      <c r="G9408" s="2" t="s">
        <v>626</v>
      </c>
      <c r="H9408" s="2">
        <v>2878427621</v>
      </c>
      <c r="I9408" s="2" t="s">
        <v>62216</v>
      </c>
      <c r="J9408" s="3" t="s">
        <v>62217</v>
      </c>
      <c r="K9408" s="4">
        <v>44698</v>
      </c>
      <c r="L9408" s="3" t="s">
        <v>17342</v>
      </c>
    </row>
    <row r="9409" spans="1:12" x14ac:dyDescent="0.2">
      <c r="A9409" s="1">
        <v>9408</v>
      </c>
      <c r="B9409" s="2" t="s">
        <v>62218</v>
      </c>
      <c r="C9409" s="2" t="s">
        <v>1633</v>
      </c>
      <c r="D9409" s="2" t="s">
        <v>1288</v>
      </c>
      <c r="E9409" s="2" t="s">
        <v>62219</v>
      </c>
      <c r="F9409" s="2" t="s">
        <v>62220</v>
      </c>
      <c r="G9409" s="2" t="s">
        <v>2317</v>
      </c>
      <c r="H9409" s="2" t="s">
        <v>62221</v>
      </c>
      <c r="I9409" s="2" t="s">
        <v>62222</v>
      </c>
      <c r="J9409" s="3" t="s">
        <v>62223</v>
      </c>
      <c r="K9409" s="4">
        <v>44152</v>
      </c>
      <c r="L9409" s="3" t="s">
        <v>7683</v>
      </c>
    </row>
    <row r="9410" spans="1:12" x14ac:dyDescent="0.2">
      <c r="A9410" s="1">
        <v>9409</v>
      </c>
      <c r="B9410" s="2" t="s">
        <v>62224</v>
      </c>
      <c r="C9410" s="2" t="s">
        <v>536</v>
      </c>
      <c r="D9410" s="2" t="s">
        <v>9548</v>
      </c>
      <c r="E9410" s="2" t="s">
        <v>62225</v>
      </c>
      <c r="F9410" s="2" t="s">
        <v>25686</v>
      </c>
      <c r="G9410" s="2" t="s">
        <v>108</v>
      </c>
      <c r="H9410" s="2">
        <f>1-256-505-7087</f>
        <v>-7847</v>
      </c>
      <c r="I9410" s="2" t="s">
        <v>62226</v>
      </c>
      <c r="J9410" s="3" t="s">
        <v>62227</v>
      </c>
      <c r="K9410" s="4">
        <v>44040</v>
      </c>
      <c r="L9410" s="3" t="s">
        <v>62228</v>
      </c>
    </row>
    <row r="9411" spans="1:12" x14ac:dyDescent="0.2">
      <c r="A9411" s="1">
        <v>9410</v>
      </c>
      <c r="B9411" s="2" t="s">
        <v>62229</v>
      </c>
      <c r="C9411" s="2" t="s">
        <v>3557</v>
      </c>
      <c r="D9411" s="2" t="s">
        <v>2375</v>
      </c>
      <c r="E9411" s="2" t="s">
        <v>40388</v>
      </c>
      <c r="F9411" s="2" t="s">
        <v>62230</v>
      </c>
      <c r="G9411" s="2" t="s">
        <v>437</v>
      </c>
      <c r="H9411" s="2" t="s">
        <v>62231</v>
      </c>
      <c r="I9411" s="2" t="s">
        <v>62232</v>
      </c>
      <c r="J9411" s="3" t="s">
        <v>62233</v>
      </c>
      <c r="K9411" s="4">
        <v>43994</v>
      </c>
      <c r="L9411" s="3" t="s">
        <v>39692</v>
      </c>
    </row>
    <row r="9412" spans="1:12" x14ac:dyDescent="0.2">
      <c r="A9412" s="1">
        <v>9411</v>
      </c>
      <c r="B9412" s="2" t="s">
        <v>62234</v>
      </c>
      <c r="C9412" s="2" t="s">
        <v>10204</v>
      </c>
      <c r="D9412" s="2" t="s">
        <v>935</v>
      </c>
      <c r="E9412" s="2" t="s">
        <v>62235</v>
      </c>
      <c r="F9412" s="2" t="s">
        <v>62236</v>
      </c>
      <c r="G9412" s="2" t="s">
        <v>3623</v>
      </c>
      <c r="H9412" s="2" t="s">
        <v>62237</v>
      </c>
      <c r="I9412" s="2" t="s">
        <v>62238</v>
      </c>
      <c r="J9412" s="3" t="s">
        <v>62239</v>
      </c>
      <c r="K9412" s="4">
        <v>43867</v>
      </c>
      <c r="L9412" s="3" t="s">
        <v>19980</v>
      </c>
    </row>
    <row r="9413" spans="1:12" x14ac:dyDescent="0.2">
      <c r="A9413" s="1">
        <v>9412</v>
      </c>
      <c r="B9413" s="2" t="s">
        <v>62240</v>
      </c>
      <c r="C9413" s="2" t="s">
        <v>6531</v>
      </c>
      <c r="D9413" s="2" t="s">
        <v>4369</v>
      </c>
      <c r="E9413" s="2" t="s">
        <v>62241</v>
      </c>
      <c r="F9413" s="2" t="s">
        <v>58914</v>
      </c>
      <c r="G9413" s="2" t="s">
        <v>4507</v>
      </c>
      <c r="H9413" s="2" t="s">
        <v>62242</v>
      </c>
      <c r="I9413" s="2" t="s">
        <v>62243</v>
      </c>
      <c r="J9413" s="3" t="s">
        <v>62244</v>
      </c>
      <c r="K9413" s="4">
        <v>44387</v>
      </c>
      <c r="L9413" s="3" t="s">
        <v>7765</v>
      </c>
    </row>
    <row r="9414" spans="1:12" x14ac:dyDescent="0.2">
      <c r="A9414" s="1">
        <v>9413</v>
      </c>
      <c r="B9414" s="2" t="s">
        <v>62245</v>
      </c>
      <c r="C9414" s="2" t="s">
        <v>11505</v>
      </c>
      <c r="D9414" s="2" t="s">
        <v>5730</v>
      </c>
      <c r="E9414" s="2" t="s">
        <v>62246</v>
      </c>
      <c r="F9414" s="2" t="s">
        <v>62247</v>
      </c>
      <c r="G9414" s="2" t="s">
        <v>217</v>
      </c>
      <c r="H9414" s="2" t="s">
        <v>62248</v>
      </c>
      <c r="I9414" s="2" t="s">
        <v>62249</v>
      </c>
      <c r="J9414" s="3" t="s">
        <v>62250</v>
      </c>
      <c r="K9414" s="4">
        <v>43853</v>
      </c>
      <c r="L9414" s="3" t="s">
        <v>9629</v>
      </c>
    </row>
    <row r="9415" spans="1:12" x14ac:dyDescent="0.2">
      <c r="A9415" s="1">
        <v>9414</v>
      </c>
      <c r="B9415" s="2" t="s">
        <v>62251</v>
      </c>
      <c r="C9415" s="2" t="s">
        <v>5406</v>
      </c>
      <c r="D9415" s="2" t="s">
        <v>3157</v>
      </c>
      <c r="E9415" s="2" t="s">
        <v>62252</v>
      </c>
      <c r="F9415" s="2" t="s">
        <v>62253</v>
      </c>
      <c r="G9415" s="2" t="s">
        <v>1479</v>
      </c>
      <c r="H9415" s="2" t="s">
        <v>62254</v>
      </c>
      <c r="I9415" s="2" t="s">
        <v>62255</v>
      </c>
      <c r="J9415" s="3" t="s">
        <v>62256</v>
      </c>
      <c r="K9415" s="4">
        <v>44333</v>
      </c>
      <c r="L9415" s="3" t="s">
        <v>62257</v>
      </c>
    </row>
    <row r="9416" spans="1:12" x14ac:dyDescent="0.2">
      <c r="A9416" s="1">
        <v>9415</v>
      </c>
      <c r="B9416" s="2" t="s">
        <v>62258</v>
      </c>
      <c r="C9416" s="2" t="s">
        <v>17336</v>
      </c>
      <c r="D9416" s="2" t="s">
        <v>870</v>
      </c>
      <c r="E9416" s="2" t="s">
        <v>62259</v>
      </c>
      <c r="F9416" s="2" t="s">
        <v>62260</v>
      </c>
      <c r="G9416" s="2" t="s">
        <v>2216</v>
      </c>
      <c r="H9416" s="2" t="s">
        <v>62261</v>
      </c>
      <c r="I9416" s="2">
        <f>1-286-913-6114</f>
        <v>-7312</v>
      </c>
      <c r="J9416" s="3" t="s">
        <v>62262</v>
      </c>
      <c r="K9416" s="4">
        <v>43864</v>
      </c>
      <c r="L9416" s="3" t="s">
        <v>10194</v>
      </c>
    </row>
    <row r="9417" spans="1:12" x14ac:dyDescent="0.2">
      <c r="A9417" s="1">
        <v>9416</v>
      </c>
      <c r="B9417" s="2" t="s">
        <v>62263</v>
      </c>
      <c r="C9417" s="2" t="s">
        <v>861</v>
      </c>
      <c r="D9417" s="2" t="s">
        <v>12997</v>
      </c>
      <c r="E9417" s="2" t="s">
        <v>62264</v>
      </c>
      <c r="F9417" s="2" t="s">
        <v>62265</v>
      </c>
      <c r="G9417" s="2" t="s">
        <v>6506</v>
      </c>
      <c r="H9417" s="2" t="s">
        <v>62266</v>
      </c>
      <c r="I9417" s="2" t="s">
        <v>62267</v>
      </c>
      <c r="J9417" s="3" t="s">
        <v>62268</v>
      </c>
      <c r="K9417" s="4">
        <v>44672</v>
      </c>
      <c r="L9417" s="3" t="s">
        <v>62269</v>
      </c>
    </row>
    <row r="9418" spans="1:12" x14ac:dyDescent="0.2">
      <c r="A9418" s="1">
        <v>9417</v>
      </c>
      <c r="B9418" s="2" t="s">
        <v>62270</v>
      </c>
      <c r="C9418" s="2" t="s">
        <v>1861</v>
      </c>
      <c r="D9418" s="2" t="s">
        <v>10521</v>
      </c>
      <c r="E9418" s="2" t="s">
        <v>62271</v>
      </c>
      <c r="F9418" s="2" t="s">
        <v>18187</v>
      </c>
      <c r="G9418" s="2" t="s">
        <v>171</v>
      </c>
      <c r="H9418" s="2" t="s">
        <v>62272</v>
      </c>
      <c r="I9418" s="2" t="s">
        <v>62273</v>
      </c>
      <c r="J9418" s="3" t="s">
        <v>62274</v>
      </c>
      <c r="K9418" s="4">
        <v>44530</v>
      </c>
      <c r="L9418" s="3" t="s">
        <v>62275</v>
      </c>
    </row>
    <row r="9419" spans="1:12" x14ac:dyDescent="0.2">
      <c r="A9419" s="1">
        <v>9418</v>
      </c>
      <c r="B9419" s="2" t="s">
        <v>62276</v>
      </c>
      <c r="C9419" s="2" t="s">
        <v>10152</v>
      </c>
      <c r="D9419" s="2" t="s">
        <v>861</v>
      </c>
      <c r="E9419" s="2" t="s">
        <v>62277</v>
      </c>
      <c r="F9419" s="2" t="s">
        <v>62278</v>
      </c>
      <c r="G9419" s="2" t="s">
        <v>36</v>
      </c>
      <c r="H9419" s="2" t="s">
        <v>62279</v>
      </c>
      <c r="I9419" s="2" t="s">
        <v>62280</v>
      </c>
      <c r="J9419" s="3" t="s">
        <v>62281</v>
      </c>
      <c r="K9419" s="4">
        <v>44569</v>
      </c>
      <c r="L9419" s="3" t="s">
        <v>62282</v>
      </c>
    </row>
    <row r="9420" spans="1:12" x14ac:dyDescent="0.2">
      <c r="A9420" s="1">
        <v>9419</v>
      </c>
      <c r="B9420" s="2" t="s">
        <v>62283</v>
      </c>
      <c r="C9420" s="2" t="s">
        <v>8346</v>
      </c>
      <c r="D9420" s="2" t="s">
        <v>6373</v>
      </c>
      <c r="E9420" s="2" t="s">
        <v>62284</v>
      </c>
      <c r="F9420" s="2" t="s">
        <v>62285</v>
      </c>
      <c r="G9420" s="2" t="s">
        <v>1506</v>
      </c>
      <c r="H9420" s="2" t="s">
        <v>62286</v>
      </c>
      <c r="I9420" s="2" t="s">
        <v>62287</v>
      </c>
      <c r="J9420" s="3" t="s">
        <v>62288</v>
      </c>
      <c r="K9420" s="4">
        <v>44445</v>
      </c>
      <c r="L9420" s="3" t="s">
        <v>62289</v>
      </c>
    </row>
    <row r="9421" spans="1:12" x14ac:dyDescent="0.2">
      <c r="A9421" s="1">
        <v>9420</v>
      </c>
      <c r="B9421" s="2" t="s">
        <v>62290</v>
      </c>
      <c r="C9421" s="2" t="s">
        <v>2987</v>
      </c>
      <c r="D9421" s="2" t="s">
        <v>18581</v>
      </c>
      <c r="E9421" s="2" t="s">
        <v>62291</v>
      </c>
      <c r="F9421" s="2" t="s">
        <v>62292</v>
      </c>
      <c r="G9421" s="2" t="s">
        <v>3015</v>
      </c>
      <c r="H9421" s="2" t="s">
        <v>62293</v>
      </c>
      <c r="I9421" s="2">
        <v>1937867987</v>
      </c>
      <c r="J9421" s="3" t="s">
        <v>62294</v>
      </c>
      <c r="K9421" s="4">
        <v>44019</v>
      </c>
      <c r="L9421" s="3" t="s">
        <v>62295</v>
      </c>
    </row>
    <row r="9422" spans="1:12" x14ac:dyDescent="0.2">
      <c r="A9422" s="1">
        <v>9421</v>
      </c>
      <c r="B9422" s="2" t="s">
        <v>62296</v>
      </c>
      <c r="C9422" s="2" t="s">
        <v>3994</v>
      </c>
      <c r="D9422" s="2" t="s">
        <v>2988</v>
      </c>
      <c r="E9422" s="2" t="s">
        <v>62297</v>
      </c>
      <c r="F9422" s="2" t="s">
        <v>22380</v>
      </c>
      <c r="G9422" s="2" t="s">
        <v>1078</v>
      </c>
      <c r="H9422" s="2">
        <v>9047761995</v>
      </c>
      <c r="I9422" s="2" t="s">
        <v>62298</v>
      </c>
      <c r="J9422" s="3" t="s">
        <v>62299</v>
      </c>
      <c r="K9422" s="4">
        <v>43916</v>
      </c>
      <c r="L9422" s="3" t="s">
        <v>62300</v>
      </c>
    </row>
    <row r="9423" spans="1:12" x14ac:dyDescent="0.2">
      <c r="A9423" s="1">
        <v>9422</v>
      </c>
      <c r="B9423" s="2" t="s">
        <v>62301</v>
      </c>
      <c r="C9423" s="2" t="s">
        <v>253</v>
      </c>
      <c r="D9423" s="2" t="s">
        <v>16545</v>
      </c>
      <c r="E9423" s="2" t="s">
        <v>62302</v>
      </c>
      <c r="F9423" s="2" t="s">
        <v>62303</v>
      </c>
      <c r="G9423" s="2" t="s">
        <v>1148</v>
      </c>
      <c r="H9423" s="2" t="s">
        <v>62304</v>
      </c>
      <c r="I9423" s="2" t="s">
        <v>62305</v>
      </c>
      <c r="J9423" s="3" t="s">
        <v>62306</v>
      </c>
      <c r="K9423" s="4">
        <v>44702</v>
      </c>
      <c r="L9423" s="3" t="s">
        <v>62307</v>
      </c>
    </row>
    <row r="9424" spans="1:12" x14ac:dyDescent="0.2">
      <c r="A9424" s="1">
        <v>9423</v>
      </c>
      <c r="B9424" s="2" t="s">
        <v>62308</v>
      </c>
      <c r="C9424" s="2" t="s">
        <v>10068</v>
      </c>
      <c r="D9424" s="2" t="s">
        <v>5677</v>
      </c>
      <c r="E9424" s="2" t="s">
        <v>62309</v>
      </c>
      <c r="F9424" s="2" t="s">
        <v>61140</v>
      </c>
      <c r="G9424" s="2" t="s">
        <v>1148</v>
      </c>
      <c r="H9424" s="2" t="s">
        <v>62310</v>
      </c>
      <c r="I9424" s="2" t="s">
        <v>62311</v>
      </c>
      <c r="J9424" s="3" t="s">
        <v>62312</v>
      </c>
      <c r="K9424" s="4">
        <v>43848</v>
      </c>
      <c r="L9424" s="3" t="s">
        <v>62313</v>
      </c>
    </row>
    <row r="9425" spans="1:12" x14ac:dyDescent="0.2">
      <c r="A9425" s="1">
        <v>9424</v>
      </c>
      <c r="B9425" s="2" t="s">
        <v>62314</v>
      </c>
      <c r="C9425" s="2" t="s">
        <v>1661</v>
      </c>
      <c r="D9425" s="2" t="s">
        <v>19468</v>
      </c>
      <c r="E9425" s="2" t="s">
        <v>62315</v>
      </c>
      <c r="F9425" s="2" t="s">
        <v>62316</v>
      </c>
      <c r="G9425" s="2" t="s">
        <v>457</v>
      </c>
      <c r="H9425" s="2" t="s">
        <v>62317</v>
      </c>
      <c r="I9425" s="2" t="s">
        <v>62318</v>
      </c>
      <c r="J9425" s="3" t="s">
        <v>62319</v>
      </c>
      <c r="K9425" s="4">
        <v>44408</v>
      </c>
      <c r="L9425" s="3" t="s">
        <v>62320</v>
      </c>
    </row>
    <row r="9426" spans="1:12" x14ac:dyDescent="0.2">
      <c r="A9426" s="1">
        <v>9425</v>
      </c>
      <c r="B9426" s="2" t="s">
        <v>62321</v>
      </c>
      <c r="C9426" s="2" t="s">
        <v>78</v>
      </c>
      <c r="D9426" s="2" t="s">
        <v>6997</v>
      </c>
      <c r="E9426" s="2" t="s">
        <v>62322</v>
      </c>
      <c r="F9426" s="2" t="s">
        <v>62323</v>
      </c>
      <c r="G9426" s="2" t="s">
        <v>6640</v>
      </c>
      <c r="H9426" s="2" t="s">
        <v>62324</v>
      </c>
      <c r="I9426" s="2" t="s">
        <v>62325</v>
      </c>
      <c r="J9426" s="3" t="s">
        <v>62326</v>
      </c>
      <c r="K9426" s="4">
        <v>44663</v>
      </c>
      <c r="L9426" s="3" t="s">
        <v>62327</v>
      </c>
    </row>
    <row r="9427" spans="1:12" x14ac:dyDescent="0.2">
      <c r="A9427" s="1">
        <v>9426</v>
      </c>
      <c r="B9427" s="2" t="s">
        <v>62328</v>
      </c>
      <c r="C9427" s="2" t="s">
        <v>3911</v>
      </c>
      <c r="D9427" s="2" t="s">
        <v>20194</v>
      </c>
      <c r="E9427" s="2" t="s">
        <v>25652</v>
      </c>
      <c r="F9427" s="2" t="s">
        <v>50171</v>
      </c>
      <c r="G9427" s="2" t="s">
        <v>920</v>
      </c>
      <c r="H9427" s="2" t="s">
        <v>62329</v>
      </c>
      <c r="I9427" s="2" t="s">
        <v>62330</v>
      </c>
      <c r="J9427" s="3" t="s">
        <v>62331</v>
      </c>
      <c r="K9427" s="4">
        <v>43908</v>
      </c>
      <c r="L9427" s="3" t="s">
        <v>28194</v>
      </c>
    </row>
    <row r="9428" spans="1:12" x14ac:dyDescent="0.2">
      <c r="A9428" s="1">
        <v>9427</v>
      </c>
      <c r="B9428" s="2" t="s">
        <v>62332</v>
      </c>
      <c r="C9428" s="2" t="s">
        <v>3597</v>
      </c>
      <c r="D9428" s="2" t="s">
        <v>11631</v>
      </c>
      <c r="E9428" s="2" t="s">
        <v>62333</v>
      </c>
      <c r="F9428" s="2" t="s">
        <v>62334</v>
      </c>
      <c r="G9428" s="2" t="s">
        <v>4698</v>
      </c>
      <c r="H9428" s="2" t="s">
        <v>62335</v>
      </c>
      <c r="I9428" s="2" t="s">
        <v>62336</v>
      </c>
      <c r="J9428" s="3" t="s">
        <v>62337</v>
      </c>
      <c r="K9428" s="4">
        <v>44110</v>
      </c>
      <c r="L9428" s="3" t="s">
        <v>62338</v>
      </c>
    </row>
    <row r="9429" spans="1:12" x14ac:dyDescent="0.2">
      <c r="A9429" s="1">
        <v>9428</v>
      </c>
      <c r="B9429" s="2" t="s">
        <v>62339</v>
      </c>
      <c r="C9429" s="2" t="s">
        <v>1342</v>
      </c>
      <c r="D9429" s="2" t="s">
        <v>10293</v>
      </c>
      <c r="E9429" s="2" t="s">
        <v>739</v>
      </c>
      <c r="F9429" s="2" t="s">
        <v>62340</v>
      </c>
      <c r="G9429" s="2" t="s">
        <v>419</v>
      </c>
      <c r="H9429" s="2" t="s">
        <v>62341</v>
      </c>
      <c r="I9429" s="2" t="s">
        <v>62342</v>
      </c>
      <c r="J9429" s="3" t="s">
        <v>62343</v>
      </c>
      <c r="K9429" s="4">
        <v>44120</v>
      </c>
      <c r="L9429" s="3" t="s">
        <v>62344</v>
      </c>
    </row>
    <row r="9430" spans="1:12" x14ac:dyDescent="0.2">
      <c r="A9430" s="1">
        <v>9429</v>
      </c>
      <c r="B9430" s="2" t="s">
        <v>62345</v>
      </c>
      <c r="C9430" s="2" t="s">
        <v>5446</v>
      </c>
      <c r="D9430" s="2" t="s">
        <v>9532</v>
      </c>
      <c r="E9430" s="2" t="s">
        <v>62346</v>
      </c>
      <c r="F9430" s="2" t="s">
        <v>62347</v>
      </c>
      <c r="G9430" s="2" t="s">
        <v>4149</v>
      </c>
      <c r="H9430" s="2" t="s">
        <v>62348</v>
      </c>
      <c r="I9430" s="2" t="s">
        <v>62349</v>
      </c>
      <c r="J9430" s="3" t="s">
        <v>62350</v>
      </c>
      <c r="K9430" s="4">
        <v>44501</v>
      </c>
      <c r="L9430" s="3" t="s">
        <v>62351</v>
      </c>
    </row>
    <row r="9431" spans="1:12" x14ac:dyDescent="0.2">
      <c r="A9431" s="1">
        <v>9430</v>
      </c>
      <c r="B9431" s="2" t="s">
        <v>62352</v>
      </c>
      <c r="C9431" s="2" t="s">
        <v>6031</v>
      </c>
      <c r="D9431" s="2" t="s">
        <v>547</v>
      </c>
      <c r="E9431" s="2" t="s">
        <v>62353</v>
      </c>
      <c r="F9431" s="2" t="s">
        <v>62354</v>
      </c>
      <c r="G9431" s="2" t="s">
        <v>3784</v>
      </c>
      <c r="H9431" s="2" t="s">
        <v>62355</v>
      </c>
      <c r="I9431" s="2" t="s">
        <v>62356</v>
      </c>
      <c r="J9431" s="3" t="s">
        <v>62357</v>
      </c>
      <c r="K9431" s="4">
        <v>44455</v>
      </c>
      <c r="L9431" s="3" t="s">
        <v>62358</v>
      </c>
    </row>
    <row r="9432" spans="1:12" x14ac:dyDescent="0.2">
      <c r="A9432" s="1">
        <v>9431</v>
      </c>
      <c r="B9432" s="2" t="s">
        <v>62359</v>
      </c>
      <c r="C9432" s="2" t="s">
        <v>1064</v>
      </c>
      <c r="D9432" s="2" t="s">
        <v>4192</v>
      </c>
      <c r="E9432" s="2" t="s">
        <v>62360</v>
      </c>
      <c r="F9432" s="2" t="s">
        <v>62361</v>
      </c>
      <c r="G9432" s="2" t="s">
        <v>5822</v>
      </c>
      <c r="H9432" s="2" t="s">
        <v>62362</v>
      </c>
      <c r="I9432" s="2" t="s">
        <v>62363</v>
      </c>
      <c r="J9432" s="3" t="s">
        <v>62364</v>
      </c>
      <c r="K9432" s="4">
        <v>44035</v>
      </c>
      <c r="L9432" s="3" t="s">
        <v>46194</v>
      </c>
    </row>
    <row r="9433" spans="1:12" x14ac:dyDescent="0.2">
      <c r="A9433" s="1">
        <v>9432</v>
      </c>
      <c r="B9433" s="2" t="s">
        <v>62365</v>
      </c>
      <c r="C9433" s="2" t="s">
        <v>6080</v>
      </c>
      <c r="D9433" s="2" t="s">
        <v>5533</v>
      </c>
      <c r="E9433" s="2" t="s">
        <v>62366</v>
      </c>
      <c r="F9433" s="2" t="s">
        <v>62367</v>
      </c>
      <c r="G9433" s="2" t="s">
        <v>1178</v>
      </c>
      <c r="H9433" s="2" t="s">
        <v>62368</v>
      </c>
      <c r="I9433" s="2" t="s">
        <v>62369</v>
      </c>
      <c r="J9433" s="3" t="s">
        <v>62370</v>
      </c>
      <c r="K9433" s="4">
        <v>44664</v>
      </c>
      <c r="L9433" s="3" t="s">
        <v>62371</v>
      </c>
    </row>
    <row r="9434" spans="1:12" x14ac:dyDescent="0.2">
      <c r="A9434" s="1">
        <v>9433</v>
      </c>
      <c r="B9434" s="2" t="s">
        <v>62372</v>
      </c>
      <c r="C9434" s="2" t="s">
        <v>4838</v>
      </c>
      <c r="D9434" s="2" t="s">
        <v>8289</v>
      </c>
      <c r="E9434" s="2" t="s">
        <v>62373</v>
      </c>
      <c r="F9434" s="2" t="s">
        <v>62374</v>
      </c>
      <c r="G9434" s="2" t="s">
        <v>652</v>
      </c>
      <c r="H9434" s="2">
        <v>4806044324</v>
      </c>
      <c r="I9434" s="2" t="s">
        <v>62375</v>
      </c>
      <c r="J9434" s="3" t="s">
        <v>62376</v>
      </c>
      <c r="K9434" s="4">
        <v>44164</v>
      </c>
      <c r="L9434" s="3" t="s">
        <v>62377</v>
      </c>
    </row>
    <row r="9435" spans="1:12" x14ac:dyDescent="0.2">
      <c r="A9435" s="1">
        <v>9434</v>
      </c>
      <c r="B9435" s="2" t="s">
        <v>62378</v>
      </c>
      <c r="C9435" s="2" t="s">
        <v>4822</v>
      </c>
      <c r="D9435" s="2" t="s">
        <v>22521</v>
      </c>
      <c r="E9435" s="2" t="s">
        <v>62379</v>
      </c>
      <c r="F9435" s="2" t="s">
        <v>62380</v>
      </c>
      <c r="G9435" s="2" t="s">
        <v>2403</v>
      </c>
      <c r="H9435" s="2" t="s">
        <v>62381</v>
      </c>
      <c r="I9435" s="2" t="s">
        <v>62382</v>
      </c>
      <c r="J9435" s="3" t="s">
        <v>62383</v>
      </c>
      <c r="K9435" s="4">
        <v>44081</v>
      </c>
      <c r="L9435" s="3" t="s">
        <v>62384</v>
      </c>
    </row>
    <row r="9436" spans="1:12" x14ac:dyDescent="0.2">
      <c r="A9436" s="1">
        <v>9435</v>
      </c>
      <c r="B9436" s="2" t="s">
        <v>62385</v>
      </c>
      <c r="C9436" s="2" t="s">
        <v>1597</v>
      </c>
      <c r="D9436" s="2" t="s">
        <v>4854</v>
      </c>
      <c r="E9436" s="2" t="s">
        <v>62386</v>
      </c>
      <c r="F9436" s="2" t="s">
        <v>47082</v>
      </c>
      <c r="G9436" s="2" t="s">
        <v>9747</v>
      </c>
      <c r="H9436" s="2" t="s">
        <v>62387</v>
      </c>
      <c r="I9436" s="2" t="s">
        <v>62388</v>
      </c>
      <c r="J9436" s="3" t="s">
        <v>62389</v>
      </c>
      <c r="K9436" s="4">
        <v>44220</v>
      </c>
      <c r="L9436" s="3" t="s">
        <v>62390</v>
      </c>
    </row>
    <row r="9437" spans="1:12" x14ac:dyDescent="0.2">
      <c r="A9437" s="1">
        <v>9436</v>
      </c>
      <c r="B9437" s="2" t="s">
        <v>62391</v>
      </c>
      <c r="C9437" s="2" t="s">
        <v>18225</v>
      </c>
      <c r="D9437" s="2" t="s">
        <v>3467</v>
      </c>
      <c r="E9437" s="2" t="s">
        <v>62392</v>
      </c>
      <c r="F9437" s="2" t="s">
        <v>62393</v>
      </c>
      <c r="G9437" s="2" t="s">
        <v>1712</v>
      </c>
      <c r="H9437" s="2" t="s">
        <v>62394</v>
      </c>
      <c r="I9437" s="2" t="s">
        <v>62395</v>
      </c>
      <c r="J9437" s="3" t="s">
        <v>62396</v>
      </c>
      <c r="K9437" s="4">
        <v>44471</v>
      </c>
      <c r="L9437" s="3" t="s">
        <v>45655</v>
      </c>
    </row>
    <row r="9438" spans="1:12" x14ac:dyDescent="0.2">
      <c r="A9438" s="1">
        <v>9437</v>
      </c>
      <c r="B9438" s="2" t="s">
        <v>62397</v>
      </c>
      <c r="C9438" s="2" t="s">
        <v>1597</v>
      </c>
      <c r="D9438" s="2" t="s">
        <v>11668</v>
      </c>
      <c r="E9438" s="2" t="s">
        <v>62398</v>
      </c>
      <c r="F9438" s="2" t="s">
        <v>24628</v>
      </c>
      <c r="G9438" s="2" t="s">
        <v>4149</v>
      </c>
      <c r="H9438" s="2" t="s">
        <v>62399</v>
      </c>
      <c r="I9438" s="2" t="s">
        <v>62400</v>
      </c>
      <c r="J9438" s="3" t="s">
        <v>62401</v>
      </c>
      <c r="K9438" s="4">
        <v>44352</v>
      </c>
      <c r="L9438" s="3" t="s">
        <v>62402</v>
      </c>
    </row>
    <row r="9439" spans="1:12" x14ac:dyDescent="0.2">
      <c r="A9439" s="1">
        <v>9438</v>
      </c>
      <c r="B9439" s="2" t="s">
        <v>62403</v>
      </c>
      <c r="C9439" s="2" t="s">
        <v>2890</v>
      </c>
      <c r="D9439" s="2" t="s">
        <v>8979</v>
      </c>
      <c r="E9439" s="2" t="s">
        <v>62404</v>
      </c>
      <c r="F9439" s="2" t="s">
        <v>62405</v>
      </c>
      <c r="G9439" s="2" t="s">
        <v>741</v>
      </c>
      <c r="H9439" s="2" t="s">
        <v>62406</v>
      </c>
      <c r="I9439" s="2" t="s">
        <v>62407</v>
      </c>
      <c r="J9439" s="3" t="s">
        <v>62408</v>
      </c>
      <c r="K9439" s="4">
        <v>44011</v>
      </c>
      <c r="L9439" s="3" t="s">
        <v>62409</v>
      </c>
    </row>
    <row r="9440" spans="1:12" x14ac:dyDescent="0.2">
      <c r="A9440" s="1">
        <v>9439</v>
      </c>
      <c r="B9440" s="2" t="s">
        <v>62410</v>
      </c>
      <c r="C9440" s="2" t="s">
        <v>4458</v>
      </c>
      <c r="D9440" s="2" t="s">
        <v>15278</v>
      </c>
      <c r="E9440" s="2" t="s">
        <v>62411</v>
      </c>
      <c r="F9440" s="2" t="s">
        <v>62412</v>
      </c>
      <c r="G9440" s="2" t="s">
        <v>1730</v>
      </c>
      <c r="H9440" s="2" t="s">
        <v>62413</v>
      </c>
      <c r="I9440" s="2" t="s">
        <v>62414</v>
      </c>
      <c r="J9440" s="3" t="s">
        <v>62415</v>
      </c>
      <c r="K9440" s="4">
        <v>44367</v>
      </c>
      <c r="L9440" s="3" t="s">
        <v>62416</v>
      </c>
    </row>
    <row r="9441" spans="1:12" x14ac:dyDescent="0.2">
      <c r="A9441" s="1">
        <v>9440</v>
      </c>
      <c r="B9441" s="2" t="s">
        <v>62417</v>
      </c>
      <c r="C9441" s="2" t="s">
        <v>536</v>
      </c>
      <c r="D9441" s="2" t="s">
        <v>6016</v>
      </c>
      <c r="E9441" s="2" t="s">
        <v>62418</v>
      </c>
      <c r="F9441" s="2" t="s">
        <v>40825</v>
      </c>
      <c r="G9441" s="2" t="s">
        <v>293</v>
      </c>
      <c r="H9441" s="2" t="s">
        <v>62419</v>
      </c>
      <c r="I9441" s="2" t="s">
        <v>62420</v>
      </c>
      <c r="J9441" s="3" t="s">
        <v>62421</v>
      </c>
      <c r="K9441" s="4">
        <v>44168</v>
      </c>
      <c r="L9441" s="3" t="s">
        <v>62422</v>
      </c>
    </row>
    <row r="9442" spans="1:12" x14ac:dyDescent="0.2">
      <c r="A9442" s="1">
        <v>9441</v>
      </c>
      <c r="B9442" s="2" t="s">
        <v>62423</v>
      </c>
      <c r="C9442" s="2" t="s">
        <v>2751</v>
      </c>
      <c r="D9442" s="2" t="s">
        <v>12130</v>
      </c>
      <c r="E9442" s="2" t="s">
        <v>62424</v>
      </c>
      <c r="F9442" s="2" t="s">
        <v>43615</v>
      </c>
      <c r="G9442" s="2" t="s">
        <v>1068</v>
      </c>
      <c r="H9442" s="2" t="s">
        <v>62425</v>
      </c>
      <c r="I9442" s="2">
        <v>7554065930</v>
      </c>
      <c r="J9442" s="3" t="s">
        <v>62426</v>
      </c>
      <c r="K9442" s="4">
        <v>44379</v>
      </c>
      <c r="L9442" s="3" t="s">
        <v>62427</v>
      </c>
    </row>
    <row r="9443" spans="1:12" x14ac:dyDescent="0.2">
      <c r="A9443" s="1">
        <v>9442</v>
      </c>
      <c r="B9443" s="2" t="s">
        <v>62428</v>
      </c>
      <c r="C9443" s="2" t="s">
        <v>3505</v>
      </c>
      <c r="D9443" s="2" t="s">
        <v>12122</v>
      </c>
      <c r="E9443" s="2" t="s">
        <v>62429</v>
      </c>
      <c r="F9443" s="2" t="s">
        <v>62430</v>
      </c>
      <c r="G9443" s="2" t="s">
        <v>1346</v>
      </c>
      <c r="H9443" s="2" t="s">
        <v>62431</v>
      </c>
      <c r="I9443" s="2" t="s">
        <v>62432</v>
      </c>
      <c r="J9443" s="3" t="s">
        <v>62433</v>
      </c>
      <c r="K9443" s="4">
        <v>44395</v>
      </c>
      <c r="L9443" s="3" t="s">
        <v>62434</v>
      </c>
    </row>
    <row r="9444" spans="1:12" x14ac:dyDescent="0.2">
      <c r="A9444" s="1">
        <v>9443</v>
      </c>
      <c r="B9444" s="2" t="s">
        <v>62435</v>
      </c>
      <c r="C9444" s="2" t="s">
        <v>6873</v>
      </c>
      <c r="D9444" s="2" t="s">
        <v>40069</v>
      </c>
      <c r="E9444" s="2" t="s">
        <v>15397</v>
      </c>
      <c r="F9444" s="2" t="s">
        <v>4872</v>
      </c>
      <c r="G9444" s="2" t="s">
        <v>378</v>
      </c>
      <c r="H9444" s="2" t="s">
        <v>62436</v>
      </c>
      <c r="I9444" s="2" t="s">
        <v>62437</v>
      </c>
      <c r="J9444" s="3" t="s">
        <v>62438</v>
      </c>
      <c r="K9444" s="4">
        <v>44619</v>
      </c>
      <c r="L9444" s="3" t="s">
        <v>9349</v>
      </c>
    </row>
    <row r="9445" spans="1:12" x14ac:dyDescent="0.2">
      <c r="A9445" s="1">
        <v>9444</v>
      </c>
      <c r="B9445" s="2" t="s">
        <v>62439</v>
      </c>
      <c r="C9445" s="2" t="s">
        <v>1485</v>
      </c>
      <c r="D9445" s="2" t="s">
        <v>935</v>
      </c>
      <c r="E9445" s="2" t="s">
        <v>62440</v>
      </c>
      <c r="F9445" s="2" t="s">
        <v>46084</v>
      </c>
      <c r="G9445" s="2" t="s">
        <v>311</v>
      </c>
      <c r="H9445" s="2">
        <v>6135284053</v>
      </c>
      <c r="I9445" s="2" t="s">
        <v>62441</v>
      </c>
      <c r="J9445" s="3" t="s">
        <v>62442</v>
      </c>
      <c r="K9445" s="4">
        <v>44407</v>
      </c>
      <c r="L9445" s="3" t="s">
        <v>62443</v>
      </c>
    </row>
    <row r="9446" spans="1:12" x14ac:dyDescent="0.2">
      <c r="A9446" s="1">
        <v>9445</v>
      </c>
      <c r="B9446" s="2" t="s">
        <v>62444</v>
      </c>
      <c r="C9446" s="2" t="s">
        <v>7137</v>
      </c>
      <c r="D9446" s="2" t="s">
        <v>22234</v>
      </c>
      <c r="E9446" s="2" t="s">
        <v>62445</v>
      </c>
      <c r="F9446" s="2" t="s">
        <v>62446</v>
      </c>
      <c r="G9446" s="2" t="s">
        <v>36</v>
      </c>
      <c r="H9446" s="2" t="s">
        <v>62447</v>
      </c>
      <c r="I9446" s="2" t="s">
        <v>62448</v>
      </c>
      <c r="J9446" s="3" t="s">
        <v>62449</v>
      </c>
      <c r="K9446" s="4">
        <v>44417</v>
      </c>
      <c r="L9446" s="3" t="s">
        <v>62450</v>
      </c>
    </row>
    <row r="9447" spans="1:12" x14ac:dyDescent="0.2">
      <c r="A9447" s="1">
        <v>9446</v>
      </c>
      <c r="B9447" s="2" t="s">
        <v>62451</v>
      </c>
      <c r="C9447" s="2" t="s">
        <v>1888</v>
      </c>
      <c r="D9447" s="2" t="s">
        <v>11715</v>
      </c>
      <c r="E9447" s="2" t="s">
        <v>62452</v>
      </c>
      <c r="F9447" s="2" t="s">
        <v>62453</v>
      </c>
      <c r="G9447" s="2" t="s">
        <v>301</v>
      </c>
      <c r="H9447" s="2" t="s">
        <v>62454</v>
      </c>
      <c r="I9447" s="2" t="s">
        <v>62455</v>
      </c>
      <c r="J9447" s="3" t="s">
        <v>62456</v>
      </c>
      <c r="K9447" s="4">
        <v>44276</v>
      </c>
      <c r="L9447" s="3" t="s">
        <v>62457</v>
      </c>
    </row>
    <row r="9448" spans="1:12" x14ac:dyDescent="0.2">
      <c r="A9448" s="1">
        <v>9447</v>
      </c>
      <c r="B9448" s="2" t="s">
        <v>62458</v>
      </c>
      <c r="C9448" s="2" t="s">
        <v>25814</v>
      </c>
      <c r="D9448" s="2" t="s">
        <v>3318</v>
      </c>
      <c r="E9448" s="2" t="s">
        <v>62459</v>
      </c>
      <c r="F9448" s="2" t="s">
        <v>62460</v>
      </c>
      <c r="G9448" s="2" t="s">
        <v>7163</v>
      </c>
      <c r="H9448" s="2" t="s">
        <v>62461</v>
      </c>
      <c r="I9448" s="2" t="s">
        <v>62462</v>
      </c>
      <c r="J9448" s="3" t="s">
        <v>62463</v>
      </c>
      <c r="K9448" s="4">
        <v>44696</v>
      </c>
      <c r="L9448" s="3" t="s">
        <v>62464</v>
      </c>
    </row>
    <row r="9449" spans="1:12" x14ac:dyDescent="0.2">
      <c r="A9449" s="1">
        <v>9448</v>
      </c>
      <c r="B9449" s="2" t="s">
        <v>62465</v>
      </c>
      <c r="C9449" s="2" t="s">
        <v>507</v>
      </c>
      <c r="D9449" s="2" t="s">
        <v>9172</v>
      </c>
      <c r="E9449" s="2" t="s">
        <v>62466</v>
      </c>
      <c r="F9449" s="2" t="s">
        <v>62467</v>
      </c>
      <c r="G9449" s="2" t="s">
        <v>966</v>
      </c>
      <c r="H9449" s="2">
        <f>1-325-394-4233</f>
        <v>-4951</v>
      </c>
      <c r="I9449" s="2">
        <v>4038675913</v>
      </c>
      <c r="J9449" s="3" t="s">
        <v>62468</v>
      </c>
      <c r="K9449" s="4">
        <v>44437</v>
      </c>
      <c r="L9449" s="3" t="s">
        <v>18411</v>
      </c>
    </row>
    <row r="9450" spans="1:12" x14ac:dyDescent="0.2">
      <c r="A9450" s="1">
        <v>9449</v>
      </c>
      <c r="B9450" s="2" t="s">
        <v>62469</v>
      </c>
      <c r="C9450" s="2" t="s">
        <v>1681</v>
      </c>
      <c r="D9450" s="2" t="s">
        <v>5677</v>
      </c>
      <c r="E9450" s="2" t="s">
        <v>62470</v>
      </c>
      <c r="F9450" s="2" t="s">
        <v>62471</v>
      </c>
      <c r="G9450" s="2" t="s">
        <v>1023</v>
      </c>
      <c r="H9450" s="2" t="s">
        <v>62472</v>
      </c>
      <c r="I9450" s="2" t="s">
        <v>62473</v>
      </c>
      <c r="J9450" s="3" t="s">
        <v>62474</v>
      </c>
      <c r="K9450" s="4">
        <v>44685</v>
      </c>
      <c r="L9450" s="3" t="s">
        <v>18264</v>
      </c>
    </row>
    <row r="9451" spans="1:12" x14ac:dyDescent="0.2">
      <c r="A9451" s="1">
        <v>9450</v>
      </c>
      <c r="B9451" s="2" t="s">
        <v>62475</v>
      </c>
      <c r="C9451" s="2" t="s">
        <v>4798</v>
      </c>
      <c r="D9451" s="2" t="s">
        <v>214</v>
      </c>
      <c r="E9451" s="2" t="s">
        <v>62476</v>
      </c>
      <c r="F9451" s="2" t="s">
        <v>62477</v>
      </c>
      <c r="G9451" s="2" t="s">
        <v>1032</v>
      </c>
      <c r="H9451" s="2" t="s">
        <v>62478</v>
      </c>
      <c r="I9451" s="2" t="s">
        <v>62479</v>
      </c>
      <c r="J9451" s="3" t="s">
        <v>62480</v>
      </c>
      <c r="K9451" s="4">
        <v>43854</v>
      </c>
      <c r="L9451" s="3" t="s">
        <v>62481</v>
      </c>
    </row>
    <row r="9452" spans="1:12" x14ac:dyDescent="0.2">
      <c r="A9452" s="1">
        <v>9451</v>
      </c>
      <c r="B9452" s="2" t="s">
        <v>62482</v>
      </c>
      <c r="C9452" s="2" t="s">
        <v>7144</v>
      </c>
      <c r="D9452" s="2" t="s">
        <v>1101</v>
      </c>
      <c r="E9452" s="2" t="s">
        <v>62483</v>
      </c>
      <c r="F9452" s="2" t="s">
        <v>62484</v>
      </c>
      <c r="G9452" s="2" t="s">
        <v>570</v>
      </c>
      <c r="H9452" s="2" t="s">
        <v>62485</v>
      </c>
      <c r="I9452" s="2" t="s">
        <v>62486</v>
      </c>
      <c r="J9452" s="3" t="s">
        <v>62487</v>
      </c>
      <c r="K9452" s="4">
        <v>44684</v>
      </c>
      <c r="L9452" s="3" t="s">
        <v>62488</v>
      </c>
    </row>
    <row r="9453" spans="1:12" x14ac:dyDescent="0.2">
      <c r="A9453" s="1">
        <v>9452</v>
      </c>
      <c r="B9453" s="2" t="s">
        <v>62489</v>
      </c>
      <c r="C9453" s="2" t="s">
        <v>14850</v>
      </c>
      <c r="D9453" s="2" t="s">
        <v>6577</v>
      </c>
      <c r="E9453" s="2" t="s">
        <v>62490</v>
      </c>
      <c r="F9453" s="2" t="s">
        <v>62491</v>
      </c>
      <c r="G9453" s="2" t="s">
        <v>396</v>
      </c>
      <c r="H9453" s="2" t="s">
        <v>62492</v>
      </c>
      <c r="I9453" s="2">
        <v>7530459790</v>
      </c>
      <c r="J9453" s="3" t="s">
        <v>62493</v>
      </c>
      <c r="K9453" s="4">
        <v>43935</v>
      </c>
      <c r="L9453" s="3" t="s">
        <v>62494</v>
      </c>
    </row>
    <row r="9454" spans="1:12" x14ac:dyDescent="0.2">
      <c r="A9454" s="1">
        <v>9453</v>
      </c>
      <c r="B9454" s="2" t="s">
        <v>62495</v>
      </c>
      <c r="C9454" s="2" t="s">
        <v>2676</v>
      </c>
      <c r="D9454" s="2" t="s">
        <v>9470</v>
      </c>
      <c r="E9454" s="2" t="s">
        <v>62496</v>
      </c>
      <c r="F9454" s="2" t="s">
        <v>62497</v>
      </c>
      <c r="G9454" s="2" t="s">
        <v>3015</v>
      </c>
      <c r="H9454" s="2" t="s">
        <v>62498</v>
      </c>
      <c r="I9454" s="2" t="s">
        <v>62499</v>
      </c>
      <c r="J9454" s="3" t="s">
        <v>62500</v>
      </c>
      <c r="K9454" s="4">
        <v>44474</v>
      </c>
      <c r="L9454" s="3" t="s">
        <v>52927</v>
      </c>
    </row>
    <row r="9455" spans="1:12" x14ac:dyDescent="0.2">
      <c r="A9455" s="1">
        <v>9454</v>
      </c>
      <c r="B9455" s="2" t="s">
        <v>62501</v>
      </c>
      <c r="C9455" s="2" t="s">
        <v>2178</v>
      </c>
      <c r="D9455" s="2" t="s">
        <v>2735</v>
      </c>
      <c r="E9455" s="2" t="s">
        <v>62502</v>
      </c>
      <c r="F9455" s="2" t="s">
        <v>62503</v>
      </c>
      <c r="G9455" s="2" t="s">
        <v>36</v>
      </c>
      <c r="H9455" s="2" t="s">
        <v>62504</v>
      </c>
      <c r="I9455" s="2" t="s">
        <v>62505</v>
      </c>
      <c r="J9455" s="3" t="s">
        <v>62506</v>
      </c>
      <c r="K9455" s="4">
        <v>44039</v>
      </c>
      <c r="L9455" s="3" t="s">
        <v>62507</v>
      </c>
    </row>
    <row r="9456" spans="1:12" x14ac:dyDescent="0.2">
      <c r="A9456" s="1">
        <v>9455</v>
      </c>
      <c r="B9456" s="2" t="s">
        <v>62508</v>
      </c>
      <c r="C9456" s="2" t="s">
        <v>2029</v>
      </c>
      <c r="D9456" s="2" t="s">
        <v>51</v>
      </c>
      <c r="E9456" s="2" t="s">
        <v>46693</v>
      </c>
      <c r="F9456" s="2" t="s">
        <v>62509</v>
      </c>
      <c r="G9456" s="2" t="s">
        <v>806</v>
      </c>
      <c r="H9456" s="2" t="s">
        <v>62510</v>
      </c>
      <c r="I9456" s="2">
        <v>9923718720</v>
      </c>
      <c r="J9456" s="3" t="s">
        <v>62511</v>
      </c>
      <c r="K9456" s="4">
        <v>44620</v>
      </c>
      <c r="L9456" s="3" t="s">
        <v>62512</v>
      </c>
    </row>
    <row r="9457" spans="1:12" x14ac:dyDescent="0.2">
      <c r="A9457" s="1">
        <v>9456</v>
      </c>
      <c r="B9457" s="2" t="s">
        <v>62513</v>
      </c>
      <c r="C9457" s="2" t="s">
        <v>15535</v>
      </c>
      <c r="D9457" s="2" t="s">
        <v>2574</v>
      </c>
      <c r="E9457" s="2" t="s">
        <v>62514</v>
      </c>
      <c r="F9457" s="2" t="s">
        <v>62515</v>
      </c>
      <c r="G9457" s="2" t="s">
        <v>7036</v>
      </c>
      <c r="H9457" s="2" t="s">
        <v>62516</v>
      </c>
      <c r="I9457" s="2" t="s">
        <v>62517</v>
      </c>
      <c r="J9457" s="3" t="s">
        <v>62518</v>
      </c>
      <c r="K9457" s="4">
        <v>44375</v>
      </c>
      <c r="L9457" s="3" t="s">
        <v>6393</v>
      </c>
    </row>
    <row r="9458" spans="1:12" x14ac:dyDescent="0.2">
      <c r="A9458" s="1">
        <v>9457</v>
      </c>
      <c r="B9458" s="2" t="s">
        <v>62519</v>
      </c>
      <c r="C9458" s="2" t="s">
        <v>10650</v>
      </c>
      <c r="D9458" s="2" t="s">
        <v>8136</v>
      </c>
      <c r="E9458" s="2" t="s">
        <v>62520</v>
      </c>
      <c r="F9458" s="2" t="s">
        <v>62521</v>
      </c>
      <c r="G9458" s="2" t="s">
        <v>89</v>
      </c>
      <c r="H9458" s="2">
        <v>4961540469</v>
      </c>
      <c r="I9458" s="2" t="s">
        <v>62522</v>
      </c>
      <c r="J9458" s="3" t="s">
        <v>62523</v>
      </c>
      <c r="K9458" s="4">
        <v>44540</v>
      </c>
      <c r="L9458" s="3" t="s">
        <v>62524</v>
      </c>
    </row>
    <row r="9459" spans="1:12" x14ac:dyDescent="0.2">
      <c r="A9459" s="1">
        <v>9458</v>
      </c>
      <c r="B9459" s="2" t="s">
        <v>62525</v>
      </c>
      <c r="C9459" s="2" t="s">
        <v>1807</v>
      </c>
      <c r="D9459" s="2" t="s">
        <v>5308</v>
      </c>
      <c r="E9459" s="2" t="s">
        <v>62526</v>
      </c>
      <c r="F9459" s="2" t="s">
        <v>62527</v>
      </c>
      <c r="G9459" s="2" t="s">
        <v>274</v>
      </c>
      <c r="H9459" s="2" t="s">
        <v>62528</v>
      </c>
      <c r="I9459" s="2" t="s">
        <v>62529</v>
      </c>
      <c r="J9459" s="3" t="s">
        <v>62530</v>
      </c>
      <c r="K9459" s="4">
        <v>44343</v>
      </c>
      <c r="L9459" s="3" t="s">
        <v>34351</v>
      </c>
    </row>
    <row r="9460" spans="1:12" x14ac:dyDescent="0.2">
      <c r="A9460" s="1">
        <v>9459</v>
      </c>
      <c r="B9460" s="2" t="s">
        <v>62531</v>
      </c>
      <c r="C9460" s="2" t="s">
        <v>8397</v>
      </c>
      <c r="D9460" s="2" t="s">
        <v>464</v>
      </c>
      <c r="E9460" s="2" t="s">
        <v>62532</v>
      </c>
      <c r="F9460" s="2" t="s">
        <v>62533</v>
      </c>
      <c r="G9460" s="2" t="s">
        <v>1674</v>
      </c>
      <c r="H9460" s="2" t="s">
        <v>62534</v>
      </c>
      <c r="I9460" s="2" t="s">
        <v>62535</v>
      </c>
      <c r="J9460" s="3" t="s">
        <v>62536</v>
      </c>
      <c r="K9460" s="4">
        <v>44261</v>
      </c>
      <c r="L9460" s="3" t="s">
        <v>32280</v>
      </c>
    </row>
    <row r="9461" spans="1:12" x14ac:dyDescent="0.2">
      <c r="A9461" s="1">
        <v>9460</v>
      </c>
      <c r="B9461" s="2" t="s">
        <v>62537</v>
      </c>
      <c r="C9461" s="2" t="s">
        <v>7751</v>
      </c>
      <c r="D9461" s="2" t="s">
        <v>5819</v>
      </c>
      <c r="E9461" s="2" t="s">
        <v>62538</v>
      </c>
      <c r="F9461" s="2" t="s">
        <v>2461</v>
      </c>
      <c r="G9461" s="2" t="s">
        <v>864</v>
      </c>
      <c r="H9461" s="2" t="s">
        <v>62539</v>
      </c>
      <c r="I9461" s="2" t="s">
        <v>62540</v>
      </c>
      <c r="J9461" s="3" t="s">
        <v>62541</v>
      </c>
      <c r="K9461" s="4">
        <v>43981</v>
      </c>
      <c r="L9461" s="3" t="s">
        <v>9742</v>
      </c>
    </row>
    <row r="9462" spans="1:12" x14ac:dyDescent="0.2">
      <c r="A9462" s="1">
        <v>9461</v>
      </c>
      <c r="B9462" s="2" t="s">
        <v>62542</v>
      </c>
      <c r="C9462" s="2" t="s">
        <v>3052</v>
      </c>
      <c r="D9462" s="2" t="s">
        <v>803</v>
      </c>
      <c r="E9462" s="2" t="s">
        <v>62543</v>
      </c>
      <c r="F9462" s="2" t="s">
        <v>62544</v>
      </c>
      <c r="G9462" s="2" t="s">
        <v>3679</v>
      </c>
      <c r="H9462" s="2" t="s">
        <v>62545</v>
      </c>
      <c r="I9462" s="2" t="s">
        <v>62546</v>
      </c>
      <c r="J9462" s="3" t="s">
        <v>62547</v>
      </c>
      <c r="K9462" s="4">
        <v>44455</v>
      </c>
      <c r="L9462" s="3" t="s">
        <v>62548</v>
      </c>
    </row>
    <row r="9463" spans="1:12" x14ac:dyDescent="0.2">
      <c r="A9463" s="1">
        <v>9462</v>
      </c>
      <c r="B9463" s="2" t="s">
        <v>62549</v>
      </c>
      <c r="C9463" s="2" t="s">
        <v>639</v>
      </c>
      <c r="D9463" s="2" t="s">
        <v>6532</v>
      </c>
      <c r="E9463" s="2" t="s">
        <v>62550</v>
      </c>
      <c r="F9463" s="2" t="s">
        <v>62551</v>
      </c>
      <c r="G9463" s="2" t="s">
        <v>2928</v>
      </c>
      <c r="H9463" s="2">
        <f>1-658-388-9727</f>
        <v>-10772</v>
      </c>
      <c r="I9463" s="2" t="s">
        <v>62552</v>
      </c>
      <c r="J9463" s="3" t="s">
        <v>62553</v>
      </c>
      <c r="K9463" s="4">
        <v>44442</v>
      </c>
      <c r="L9463" s="3" t="s">
        <v>62554</v>
      </c>
    </row>
    <row r="9464" spans="1:12" x14ac:dyDescent="0.2">
      <c r="A9464" s="1">
        <v>9463</v>
      </c>
      <c r="B9464" s="2" t="s">
        <v>62555</v>
      </c>
      <c r="C9464" s="2" t="s">
        <v>1495</v>
      </c>
      <c r="D9464" s="2" t="s">
        <v>5252</v>
      </c>
      <c r="E9464" s="2" t="s">
        <v>38678</v>
      </c>
      <c r="F9464" s="2" t="s">
        <v>2874</v>
      </c>
      <c r="G9464" s="2" t="s">
        <v>806</v>
      </c>
      <c r="H9464" s="2" t="s">
        <v>62556</v>
      </c>
      <c r="I9464" s="2">
        <v>1029777844</v>
      </c>
      <c r="J9464" s="3" t="s">
        <v>62557</v>
      </c>
      <c r="K9464" s="4">
        <v>44156</v>
      </c>
      <c r="L9464" s="3" t="s">
        <v>62558</v>
      </c>
    </row>
    <row r="9465" spans="1:12" x14ac:dyDescent="0.2">
      <c r="A9465" s="1">
        <v>9464</v>
      </c>
      <c r="B9465" s="2" t="s">
        <v>62559</v>
      </c>
      <c r="C9465" s="2" t="s">
        <v>3237</v>
      </c>
      <c r="D9465" s="2" t="s">
        <v>464</v>
      </c>
      <c r="E9465" s="2" t="s">
        <v>62560</v>
      </c>
      <c r="F9465" s="2" t="s">
        <v>62561</v>
      </c>
      <c r="G9465" s="2" t="s">
        <v>2255</v>
      </c>
      <c r="H9465" s="2" t="s">
        <v>62562</v>
      </c>
      <c r="I9465" s="2" t="s">
        <v>62563</v>
      </c>
      <c r="J9465" s="3" t="s">
        <v>62564</v>
      </c>
      <c r="K9465" s="4">
        <v>44152</v>
      </c>
      <c r="L9465" s="3" t="s">
        <v>62565</v>
      </c>
    </row>
    <row r="9466" spans="1:12" x14ac:dyDescent="0.2">
      <c r="A9466" s="1">
        <v>9465</v>
      </c>
      <c r="B9466" s="2" t="s">
        <v>62566</v>
      </c>
      <c r="C9466" s="2" t="s">
        <v>5668</v>
      </c>
      <c r="D9466" s="2" t="s">
        <v>6356</v>
      </c>
      <c r="E9466" s="2" t="s">
        <v>62567</v>
      </c>
      <c r="F9466" s="2" t="s">
        <v>62568</v>
      </c>
      <c r="G9466" s="2" t="s">
        <v>5822</v>
      </c>
      <c r="H9466" s="2" t="s">
        <v>62569</v>
      </c>
      <c r="I9466" s="2" t="s">
        <v>62570</v>
      </c>
      <c r="J9466" s="3" t="s">
        <v>62571</v>
      </c>
      <c r="K9466" s="4">
        <v>44690</v>
      </c>
      <c r="L9466" s="3" t="s">
        <v>62572</v>
      </c>
    </row>
    <row r="9467" spans="1:12" x14ac:dyDescent="0.2">
      <c r="A9467" s="1">
        <v>9466</v>
      </c>
      <c r="B9467" s="2" t="s">
        <v>62573</v>
      </c>
      <c r="C9467" s="2" t="s">
        <v>1360</v>
      </c>
      <c r="D9467" s="2" t="s">
        <v>336</v>
      </c>
      <c r="E9467" s="2" t="s">
        <v>32226</v>
      </c>
      <c r="F9467" s="2" t="s">
        <v>42608</v>
      </c>
      <c r="G9467" s="2" t="s">
        <v>64</v>
      </c>
      <c r="H9467" s="2" t="s">
        <v>62574</v>
      </c>
      <c r="I9467" s="2" t="s">
        <v>62575</v>
      </c>
      <c r="J9467" s="3" t="s">
        <v>62576</v>
      </c>
      <c r="K9467" s="4">
        <v>44191</v>
      </c>
      <c r="L9467" s="3" t="s">
        <v>38526</v>
      </c>
    </row>
    <row r="9468" spans="1:12" x14ac:dyDescent="0.2">
      <c r="A9468" s="1">
        <v>9467</v>
      </c>
      <c r="B9468" s="2" t="s">
        <v>62577</v>
      </c>
      <c r="C9468" s="2" t="s">
        <v>1109</v>
      </c>
      <c r="D9468" s="2" t="s">
        <v>34959</v>
      </c>
      <c r="E9468" s="2" t="s">
        <v>62578</v>
      </c>
      <c r="F9468" s="2" t="s">
        <v>62579</v>
      </c>
      <c r="G9468" s="2" t="s">
        <v>437</v>
      </c>
      <c r="H9468" s="2" t="s">
        <v>62580</v>
      </c>
      <c r="I9468" s="2">
        <v>6627435129</v>
      </c>
      <c r="J9468" s="3" t="s">
        <v>62581</v>
      </c>
      <c r="K9468" s="4">
        <v>44220</v>
      </c>
      <c r="L9468" s="3" t="s">
        <v>4247</v>
      </c>
    </row>
    <row r="9469" spans="1:12" x14ac:dyDescent="0.2">
      <c r="A9469" s="1">
        <v>9468</v>
      </c>
      <c r="B9469" s="2" t="s">
        <v>62582</v>
      </c>
      <c r="C9469" s="2" t="s">
        <v>5334</v>
      </c>
      <c r="D9469" s="2" t="s">
        <v>2068</v>
      </c>
      <c r="E9469" s="2" t="s">
        <v>62583</v>
      </c>
      <c r="F9469" s="2" t="s">
        <v>62584</v>
      </c>
      <c r="G9469" s="2" t="s">
        <v>54</v>
      </c>
      <c r="H9469" s="2">
        <f>1-37-711-7591</f>
        <v>-8338</v>
      </c>
      <c r="I9469" s="2" t="s">
        <v>62585</v>
      </c>
      <c r="J9469" s="3" t="s">
        <v>62586</v>
      </c>
      <c r="K9469" s="4">
        <v>44161</v>
      </c>
      <c r="L9469" s="3" t="s">
        <v>62587</v>
      </c>
    </row>
    <row r="9470" spans="1:12" x14ac:dyDescent="0.2">
      <c r="A9470" s="1">
        <v>9469</v>
      </c>
      <c r="B9470" s="2" t="s">
        <v>62588</v>
      </c>
      <c r="C9470" s="2" t="s">
        <v>2383</v>
      </c>
      <c r="D9470" s="2" t="s">
        <v>6262</v>
      </c>
      <c r="E9470" s="2" t="s">
        <v>38770</v>
      </c>
      <c r="F9470" s="2" t="s">
        <v>62589</v>
      </c>
      <c r="G9470" s="2" t="s">
        <v>9747</v>
      </c>
      <c r="H9470" s="2" t="s">
        <v>62590</v>
      </c>
      <c r="I9470" s="2" t="s">
        <v>62591</v>
      </c>
      <c r="J9470" s="3" t="s">
        <v>62592</v>
      </c>
      <c r="K9470" s="4">
        <v>44170</v>
      </c>
      <c r="L9470" s="3" t="s">
        <v>43000</v>
      </c>
    </row>
    <row r="9471" spans="1:12" x14ac:dyDescent="0.2">
      <c r="A9471" s="1">
        <v>9470</v>
      </c>
      <c r="B9471" s="2" t="s">
        <v>62593</v>
      </c>
      <c r="C9471" s="2" t="s">
        <v>11545</v>
      </c>
      <c r="D9471" s="2" t="s">
        <v>5407</v>
      </c>
      <c r="E9471" s="2" t="s">
        <v>62594</v>
      </c>
      <c r="F9471" s="2" t="s">
        <v>35543</v>
      </c>
      <c r="G9471" s="2" t="s">
        <v>2567</v>
      </c>
      <c r="H9471" s="2" t="s">
        <v>62595</v>
      </c>
      <c r="I9471" s="2" t="s">
        <v>62596</v>
      </c>
      <c r="J9471" s="3" t="s">
        <v>62597</v>
      </c>
      <c r="K9471" s="4">
        <v>44525</v>
      </c>
      <c r="L9471" s="3" t="s">
        <v>62598</v>
      </c>
    </row>
    <row r="9472" spans="1:12" x14ac:dyDescent="0.2">
      <c r="A9472" s="1">
        <v>9471</v>
      </c>
      <c r="B9472" s="2" t="s">
        <v>62599</v>
      </c>
      <c r="C9472" s="2" t="s">
        <v>10851</v>
      </c>
      <c r="D9472" s="2" t="s">
        <v>13786</v>
      </c>
      <c r="E9472" s="2" t="s">
        <v>62600</v>
      </c>
      <c r="F9472" s="2" t="s">
        <v>11473</v>
      </c>
      <c r="G9472" s="2" t="s">
        <v>5041</v>
      </c>
      <c r="H9472" s="2" t="s">
        <v>62601</v>
      </c>
      <c r="I9472" s="2" t="s">
        <v>62602</v>
      </c>
      <c r="J9472" s="3" t="s">
        <v>62603</v>
      </c>
      <c r="K9472" s="4">
        <v>44225</v>
      </c>
      <c r="L9472" s="3" t="s">
        <v>62604</v>
      </c>
    </row>
    <row r="9473" spans="1:12" x14ac:dyDescent="0.2">
      <c r="A9473" s="1">
        <v>9472</v>
      </c>
      <c r="B9473" s="2" t="s">
        <v>62605</v>
      </c>
      <c r="C9473" s="2" t="s">
        <v>68</v>
      </c>
      <c r="D9473" s="2" t="s">
        <v>12905</v>
      </c>
      <c r="E9473" s="2" t="s">
        <v>62606</v>
      </c>
      <c r="F9473" s="2" t="s">
        <v>62607</v>
      </c>
      <c r="G9473" s="2" t="s">
        <v>11135</v>
      </c>
      <c r="H9473" s="2">
        <f>1-556-4-4897</f>
        <v>-5456</v>
      </c>
      <c r="I9473" s="2" t="s">
        <v>62608</v>
      </c>
      <c r="J9473" s="3" t="s">
        <v>62609</v>
      </c>
      <c r="K9473" s="4">
        <v>44199</v>
      </c>
      <c r="L9473" s="3" t="s">
        <v>62610</v>
      </c>
    </row>
    <row r="9474" spans="1:12" x14ac:dyDescent="0.2">
      <c r="A9474" s="1">
        <v>9473</v>
      </c>
      <c r="B9474" s="2" t="s">
        <v>62611</v>
      </c>
      <c r="C9474" s="2" t="s">
        <v>4704</v>
      </c>
      <c r="D9474" s="2" t="s">
        <v>1512</v>
      </c>
      <c r="E9474" s="2" t="s">
        <v>62612</v>
      </c>
      <c r="F9474" s="2" t="s">
        <v>62613</v>
      </c>
      <c r="G9474" s="2" t="s">
        <v>3055</v>
      </c>
      <c r="H9474" s="2" t="s">
        <v>62614</v>
      </c>
      <c r="I9474" s="2" t="s">
        <v>62615</v>
      </c>
      <c r="J9474" s="3" t="s">
        <v>62616</v>
      </c>
      <c r="K9474" s="4">
        <v>44421</v>
      </c>
      <c r="L9474" s="3" t="s">
        <v>62617</v>
      </c>
    </row>
    <row r="9475" spans="1:12" x14ac:dyDescent="0.2">
      <c r="A9475" s="1">
        <v>9474</v>
      </c>
      <c r="B9475" s="2" t="s">
        <v>62618</v>
      </c>
      <c r="C9475" s="2" t="s">
        <v>6283</v>
      </c>
      <c r="D9475" s="2" t="s">
        <v>4359</v>
      </c>
      <c r="E9475" s="2" t="s">
        <v>62619</v>
      </c>
      <c r="F9475" s="2" t="s">
        <v>62620</v>
      </c>
      <c r="G9475" s="2" t="s">
        <v>7163</v>
      </c>
      <c r="H9475" s="2" t="s">
        <v>62621</v>
      </c>
      <c r="I9475" s="2" t="s">
        <v>62622</v>
      </c>
      <c r="J9475" s="3" t="s">
        <v>62623</v>
      </c>
      <c r="K9475" s="4">
        <v>43947</v>
      </c>
      <c r="L9475" s="3" t="s">
        <v>62624</v>
      </c>
    </row>
    <row r="9476" spans="1:12" x14ac:dyDescent="0.2">
      <c r="A9476" s="1">
        <v>9475</v>
      </c>
      <c r="B9476" s="2" t="s">
        <v>62625</v>
      </c>
      <c r="C9476" s="2" t="s">
        <v>1019</v>
      </c>
      <c r="D9476" s="2" t="s">
        <v>6072</v>
      </c>
      <c r="E9476" s="2" t="s">
        <v>62626</v>
      </c>
      <c r="F9476" s="2" t="s">
        <v>62627</v>
      </c>
      <c r="G9476" s="2" t="s">
        <v>4808</v>
      </c>
      <c r="H9476" s="2" t="s">
        <v>62628</v>
      </c>
      <c r="I9476" s="2" t="s">
        <v>62629</v>
      </c>
      <c r="J9476" s="3" t="s">
        <v>62630</v>
      </c>
      <c r="K9476" s="4">
        <v>43880</v>
      </c>
      <c r="L9476" s="3" t="s">
        <v>34286</v>
      </c>
    </row>
    <row r="9477" spans="1:12" x14ac:dyDescent="0.2">
      <c r="A9477" s="1">
        <v>9476</v>
      </c>
      <c r="B9477" s="2" t="s">
        <v>62631</v>
      </c>
      <c r="C9477" s="2" t="s">
        <v>10140</v>
      </c>
      <c r="D9477" s="2" t="s">
        <v>7945</v>
      </c>
      <c r="E9477" s="2" t="s">
        <v>62632</v>
      </c>
      <c r="F9477" s="2" t="s">
        <v>12427</v>
      </c>
      <c r="G9477" s="2" t="s">
        <v>501</v>
      </c>
      <c r="H9477" s="2" t="s">
        <v>62633</v>
      </c>
      <c r="I9477" s="2" t="s">
        <v>62634</v>
      </c>
      <c r="J9477" s="3" t="s">
        <v>62635</v>
      </c>
      <c r="K9477" s="4">
        <v>44444</v>
      </c>
      <c r="L9477" s="3" t="s">
        <v>62636</v>
      </c>
    </row>
    <row r="9478" spans="1:12" x14ac:dyDescent="0.2">
      <c r="A9478" s="1">
        <v>9477</v>
      </c>
      <c r="B9478" s="2" t="s">
        <v>62637</v>
      </c>
      <c r="C9478" s="2" t="s">
        <v>6497</v>
      </c>
      <c r="D9478" s="2" t="s">
        <v>8253</v>
      </c>
      <c r="E9478" s="2" t="s">
        <v>62638</v>
      </c>
      <c r="F9478" s="2" t="s">
        <v>51485</v>
      </c>
      <c r="G9478" s="2" t="s">
        <v>520</v>
      </c>
      <c r="H9478" s="2" t="s">
        <v>62639</v>
      </c>
      <c r="I9478" s="2" t="s">
        <v>62640</v>
      </c>
      <c r="J9478" s="3" t="s">
        <v>62641</v>
      </c>
      <c r="K9478" s="4">
        <v>44014</v>
      </c>
      <c r="L9478" s="3" t="s">
        <v>62642</v>
      </c>
    </row>
    <row r="9479" spans="1:12" x14ac:dyDescent="0.2">
      <c r="A9479" s="1">
        <v>9478</v>
      </c>
      <c r="B9479" s="2" t="s">
        <v>62643</v>
      </c>
      <c r="C9479" s="2" t="s">
        <v>13587</v>
      </c>
      <c r="D9479" s="2" t="s">
        <v>15235</v>
      </c>
      <c r="E9479" s="2" t="s">
        <v>62644</v>
      </c>
      <c r="F9479" s="2" t="s">
        <v>62645</v>
      </c>
      <c r="G9479" s="2" t="s">
        <v>108</v>
      </c>
      <c r="H9479" s="2" t="s">
        <v>62646</v>
      </c>
      <c r="I9479" s="2" t="s">
        <v>62647</v>
      </c>
      <c r="J9479" s="3" t="s">
        <v>62648</v>
      </c>
      <c r="K9479" s="4">
        <v>44014</v>
      </c>
      <c r="L9479" s="3" t="s">
        <v>62649</v>
      </c>
    </row>
    <row r="9480" spans="1:12" x14ac:dyDescent="0.2">
      <c r="A9480" s="1">
        <v>9479</v>
      </c>
      <c r="B9480" s="2" t="s">
        <v>62650</v>
      </c>
      <c r="C9480" s="2" t="s">
        <v>3182</v>
      </c>
      <c r="D9480" s="2" t="s">
        <v>963</v>
      </c>
      <c r="E9480" s="2" t="s">
        <v>62651</v>
      </c>
      <c r="F9480" s="2" t="s">
        <v>62652</v>
      </c>
      <c r="G9480" s="2" t="s">
        <v>171</v>
      </c>
      <c r="H9480" s="2" t="s">
        <v>62653</v>
      </c>
      <c r="I9480" s="2">
        <v>1891825783</v>
      </c>
      <c r="J9480" s="3" t="s">
        <v>62654</v>
      </c>
      <c r="K9480" s="4">
        <v>43992</v>
      </c>
      <c r="L9480" s="3" t="s">
        <v>27026</v>
      </c>
    </row>
    <row r="9481" spans="1:12" x14ac:dyDescent="0.2">
      <c r="A9481" s="1">
        <v>9480</v>
      </c>
      <c r="B9481" s="2" t="s">
        <v>62655</v>
      </c>
      <c r="C9481" s="2" t="s">
        <v>17588</v>
      </c>
      <c r="D9481" s="2" t="s">
        <v>27989</v>
      </c>
      <c r="E9481" s="2" t="s">
        <v>62656</v>
      </c>
      <c r="F9481" s="2" t="s">
        <v>62657</v>
      </c>
      <c r="G9481" s="2" t="s">
        <v>1489</v>
      </c>
      <c r="H9481" s="2" t="s">
        <v>62658</v>
      </c>
      <c r="I9481" s="2" t="s">
        <v>62659</v>
      </c>
      <c r="J9481" s="3" t="s">
        <v>62660</v>
      </c>
      <c r="K9481" s="4">
        <v>44654</v>
      </c>
      <c r="L9481" s="3" t="s">
        <v>62661</v>
      </c>
    </row>
    <row r="9482" spans="1:12" x14ac:dyDescent="0.2">
      <c r="A9482" s="1">
        <v>9481</v>
      </c>
      <c r="B9482" s="2" t="s">
        <v>62662</v>
      </c>
      <c r="C9482" s="2" t="s">
        <v>2048</v>
      </c>
      <c r="D9482" s="2" t="s">
        <v>17084</v>
      </c>
      <c r="E9482" s="2" t="s">
        <v>62663</v>
      </c>
      <c r="F9482" s="2" t="s">
        <v>62664</v>
      </c>
      <c r="G9482" s="2" t="s">
        <v>4386</v>
      </c>
      <c r="H9482" s="2" t="s">
        <v>62665</v>
      </c>
      <c r="I9482" s="2" t="s">
        <v>62666</v>
      </c>
      <c r="J9482" s="3" t="s">
        <v>62667</v>
      </c>
      <c r="K9482" s="4">
        <v>44000</v>
      </c>
      <c r="L9482" s="3" t="s">
        <v>62668</v>
      </c>
    </row>
    <row r="9483" spans="1:12" x14ac:dyDescent="0.2">
      <c r="A9483" s="1">
        <v>9482</v>
      </c>
      <c r="B9483" s="2" t="s">
        <v>62669</v>
      </c>
      <c r="C9483" s="2" t="s">
        <v>2924</v>
      </c>
      <c r="D9483" s="2" t="s">
        <v>2978</v>
      </c>
      <c r="E9483" s="2" t="s">
        <v>62670</v>
      </c>
      <c r="F9483" s="2" t="s">
        <v>62671</v>
      </c>
      <c r="G9483" s="2" t="s">
        <v>4167</v>
      </c>
      <c r="H9483" s="2" t="s">
        <v>62672</v>
      </c>
      <c r="I9483" s="2" t="s">
        <v>62673</v>
      </c>
      <c r="J9483" s="3" t="s">
        <v>62674</v>
      </c>
      <c r="K9483" s="4">
        <v>44148</v>
      </c>
      <c r="L9483" s="3" t="s">
        <v>62675</v>
      </c>
    </row>
    <row r="9484" spans="1:12" x14ac:dyDescent="0.2">
      <c r="A9484" s="1">
        <v>9483</v>
      </c>
      <c r="B9484" s="2" t="s">
        <v>62676</v>
      </c>
      <c r="C9484" s="2" t="s">
        <v>4629</v>
      </c>
      <c r="D9484" s="2" t="s">
        <v>10786</v>
      </c>
      <c r="E9484" s="2" t="s">
        <v>62677</v>
      </c>
      <c r="F9484" s="2" t="s">
        <v>62678</v>
      </c>
      <c r="G9484" s="2" t="s">
        <v>530</v>
      </c>
      <c r="H9484" s="2">
        <v>2095106725</v>
      </c>
      <c r="I9484" s="2">
        <v>5077440560</v>
      </c>
      <c r="J9484" s="3" t="s">
        <v>62679</v>
      </c>
      <c r="K9484" s="4">
        <v>44092</v>
      </c>
      <c r="L9484" s="3" t="s">
        <v>2821</v>
      </c>
    </row>
    <row r="9485" spans="1:12" x14ac:dyDescent="0.2">
      <c r="A9485" s="1">
        <v>9484</v>
      </c>
      <c r="B9485" s="2" t="s">
        <v>62680</v>
      </c>
      <c r="C9485" s="2" t="s">
        <v>1661</v>
      </c>
      <c r="D9485" s="2" t="s">
        <v>336</v>
      </c>
      <c r="E9485" s="2" t="s">
        <v>62681</v>
      </c>
      <c r="F9485" s="2" t="s">
        <v>62682</v>
      </c>
      <c r="G9485" s="2" t="s">
        <v>652</v>
      </c>
      <c r="H9485" s="2" t="s">
        <v>62683</v>
      </c>
      <c r="I9485" s="2">
        <v>8259877351</v>
      </c>
      <c r="J9485" s="3" t="s">
        <v>62684</v>
      </c>
      <c r="K9485" s="4">
        <v>44414</v>
      </c>
      <c r="L9485" s="3" t="s">
        <v>62685</v>
      </c>
    </row>
    <row r="9486" spans="1:12" x14ac:dyDescent="0.2">
      <c r="A9486" s="1">
        <v>9485</v>
      </c>
      <c r="B9486" s="2" t="s">
        <v>62686</v>
      </c>
      <c r="C9486" s="2" t="s">
        <v>6214</v>
      </c>
      <c r="D9486" s="2" t="s">
        <v>8144</v>
      </c>
      <c r="E9486" s="2" t="s">
        <v>62687</v>
      </c>
      <c r="F9486" s="2" t="s">
        <v>20063</v>
      </c>
      <c r="G9486" s="2" t="s">
        <v>714</v>
      </c>
      <c r="H9486" s="2">
        <v>929500542</v>
      </c>
      <c r="I9486" s="2" t="s">
        <v>62688</v>
      </c>
      <c r="J9486" s="3" t="s">
        <v>62689</v>
      </c>
      <c r="K9486" s="4">
        <v>43831</v>
      </c>
      <c r="L9486" s="3" t="s">
        <v>62690</v>
      </c>
    </row>
    <row r="9487" spans="1:12" x14ac:dyDescent="0.2">
      <c r="A9487" s="1">
        <v>9486</v>
      </c>
      <c r="B9487" s="2" t="s">
        <v>62691</v>
      </c>
      <c r="C9487" s="2" t="s">
        <v>5251</v>
      </c>
      <c r="D9487" s="2" t="s">
        <v>1175</v>
      </c>
      <c r="E9487" s="2" t="s">
        <v>62692</v>
      </c>
      <c r="F9487" s="2" t="s">
        <v>62693</v>
      </c>
      <c r="G9487" s="2" t="s">
        <v>7639</v>
      </c>
      <c r="H9487" s="2" t="s">
        <v>62694</v>
      </c>
      <c r="I9487" s="2" t="s">
        <v>62695</v>
      </c>
      <c r="J9487" s="3" t="s">
        <v>62696</v>
      </c>
      <c r="K9487" s="4">
        <v>44376</v>
      </c>
      <c r="L9487" s="3" t="s">
        <v>62697</v>
      </c>
    </row>
    <row r="9488" spans="1:12" x14ac:dyDescent="0.2">
      <c r="A9488" s="1">
        <v>9487</v>
      </c>
      <c r="B9488" s="2" t="s">
        <v>62698</v>
      </c>
      <c r="C9488" s="2" t="s">
        <v>1644</v>
      </c>
      <c r="D9488" s="2" t="s">
        <v>23733</v>
      </c>
      <c r="E9488" s="2" t="s">
        <v>62699</v>
      </c>
      <c r="F9488" s="2" t="s">
        <v>1077</v>
      </c>
      <c r="G9488" s="2" t="s">
        <v>6142</v>
      </c>
      <c r="H9488" s="2" t="s">
        <v>62700</v>
      </c>
      <c r="I9488" s="2" t="s">
        <v>62701</v>
      </c>
      <c r="J9488" s="3" t="s">
        <v>62702</v>
      </c>
      <c r="K9488" s="4">
        <v>44613</v>
      </c>
      <c r="L9488" s="3" t="s">
        <v>62703</v>
      </c>
    </row>
    <row r="9489" spans="1:12" x14ac:dyDescent="0.2">
      <c r="A9489" s="1">
        <v>9488</v>
      </c>
      <c r="B9489" s="2" t="s">
        <v>62704</v>
      </c>
      <c r="C9489" s="2" t="s">
        <v>139</v>
      </c>
      <c r="D9489" s="2" t="s">
        <v>10586</v>
      </c>
      <c r="E9489" s="2" t="s">
        <v>62705</v>
      </c>
      <c r="F9489" s="2" t="s">
        <v>62706</v>
      </c>
      <c r="G9489" s="2" t="s">
        <v>217</v>
      </c>
      <c r="H9489" s="2" t="s">
        <v>62707</v>
      </c>
      <c r="I9489" s="2" t="s">
        <v>62708</v>
      </c>
      <c r="J9489" s="3" t="s">
        <v>62709</v>
      </c>
      <c r="K9489" s="4">
        <v>44189</v>
      </c>
      <c r="L9489" s="3" t="s">
        <v>62710</v>
      </c>
    </row>
    <row r="9490" spans="1:12" x14ac:dyDescent="0.2">
      <c r="A9490" s="1">
        <v>9489</v>
      </c>
      <c r="B9490" s="2" t="s">
        <v>62711</v>
      </c>
      <c r="C9490" s="2" t="s">
        <v>2076</v>
      </c>
      <c r="D9490" s="2" t="s">
        <v>7767</v>
      </c>
      <c r="E9490" s="2" t="s">
        <v>62712</v>
      </c>
      <c r="F9490" s="2" t="s">
        <v>50498</v>
      </c>
      <c r="G9490" s="2" t="s">
        <v>72</v>
      </c>
      <c r="H9490" s="2" t="s">
        <v>62713</v>
      </c>
      <c r="I9490" s="2" t="s">
        <v>62714</v>
      </c>
      <c r="J9490" s="3" t="s">
        <v>62715</v>
      </c>
      <c r="K9490" s="4">
        <v>44354</v>
      </c>
      <c r="L9490" s="3" t="s">
        <v>62716</v>
      </c>
    </row>
    <row r="9491" spans="1:12" x14ac:dyDescent="0.2">
      <c r="A9491" s="1">
        <v>9490</v>
      </c>
      <c r="B9491" s="2" t="s">
        <v>62717</v>
      </c>
      <c r="C9491" s="2" t="s">
        <v>6395</v>
      </c>
      <c r="D9491" s="2" t="s">
        <v>16536</v>
      </c>
      <c r="E9491" s="2" t="s">
        <v>62718</v>
      </c>
      <c r="F9491" s="2" t="s">
        <v>13464</v>
      </c>
      <c r="G9491" s="2" t="s">
        <v>4778</v>
      </c>
      <c r="H9491" s="2" t="s">
        <v>62719</v>
      </c>
      <c r="I9491" s="2" t="s">
        <v>62720</v>
      </c>
      <c r="J9491" s="3" t="s">
        <v>62721</v>
      </c>
      <c r="K9491" s="4">
        <v>44123</v>
      </c>
      <c r="L9491" s="3" t="s">
        <v>62722</v>
      </c>
    </row>
    <row r="9492" spans="1:12" x14ac:dyDescent="0.2">
      <c r="A9492" s="1">
        <v>9491</v>
      </c>
      <c r="B9492" s="2" t="s">
        <v>62723</v>
      </c>
      <c r="C9492" s="2" t="s">
        <v>2724</v>
      </c>
      <c r="D9492" s="2" t="s">
        <v>25017</v>
      </c>
      <c r="E9492" s="2" t="s">
        <v>62724</v>
      </c>
      <c r="F9492" s="2" t="s">
        <v>62725</v>
      </c>
      <c r="G9492" s="2" t="s">
        <v>1846</v>
      </c>
      <c r="H9492" s="2">
        <f>1-984-991-6960</f>
        <v>-8934</v>
      </c>
      <c r="I9492" s="2" t="s">
        <v>62726</v>
      </c>
      <c r="J9492" s="3" t="s">
        <v>62727</v>
      </c>
      <c r="K9492" s="4">
        <v>44238</v>
      </c>
      <c r="L9492" s="3" t="s">
        <v>62728</v>
      </c>
    </row>
    <row r="9493" spans="1:12" x14ac:dyDescent="0.2">
      <c r="A9493" s="1">
        <v>9492</v>
      </c>
      <c r="B9493" s="2" t="s">
        <v>62729</v>
      </c>
      <c r="C9493" s="2" t="s">
        <v>2649</v>
      </c>
      <c r="D9493" s="2" t="s">
        <v>9113</v>
      </c>
      <c r="E9493" s="2" t="s">
        <v>62730</v>
      </c>
      <c r="F9493" s="2" t="s">
        <v>62731</v>
      </c>
      <c r="G9493" s="2" t="s">
        <v>7345</v>
      </c>
      <c r="H9493" s="2" t="s">
        <v>62732</v>
      </c>
      <c r="I9493" s="2" t="s">
        <v>62733</v>
      </c>
      <c r="J9493" s="3" t="s">
        <v>62734</v>
      </c>
      <c r="K9493" s="4">
        <v>44687</v>
      </c>
      <c r="L9493" s="3" t="s">
        <v>12831</v>
      </c>
    </row>
    <row r="9494" spans="1:12" x14ac:dyDescent="0.2">
      <c r="A9494" s="1">
        <v>9493</v>
      </c>
      <c r="B9494" s="2" t="s">
        <v>62735</v>
      </c>
      <c r="C9494" s="2" t="s">
        <v>25814</v>
      </c>
      <c r="D9494" s="2" t="s">
        <v>29751</v>
      </c>
      <c r="E9494" s="2" t="s">
        <v>62736</v>
      </c>
      <c r="F9494" s="2" t="s">
        <v>62737</v>
      </c>
      <c r="G9494" s="2" t="s">
        <v>1730</v>
      </c>
      <c r="H9494" s="2" t="s">
        <v>62738</v>
      </c>
      <c r="I9494" s="2" t="s">
        <v>62739</v>
      </c>
      <c r="J9494" s="3" t="s">
        <v>62740</v>
      </c>
      <c r="K9494" s="4">
        <v>44545</v>
      </c>
      <c r="L9494" s="3" t="s">
        <v>62741</v>
      </c>
    </row>
    <row r="9495" spans="1:12" x14ac:dyDescent="0.2">
      <c r="A9495" s="1">
        <v>9494</v>
      </c>
      <c r="B9495" s="2" t="s">
        <v>62742</v>
      </c>
      <c r="C9495" s="2" t="s">
        <v>14075</v>
      </c>
      <c r="D9495" s="2" t="s">
        <v>10160</v>
      </c>
      <c r="E9495" s="2" t="s">
        <v>62743</v>
      </c>
      <c r="F9495" s="2" t="s">
        <v>62744</v>
      </c>
      <c r="G9495" s="2" t="s">
        <v>714</v>
      </c>
      <c r="H9495" s="2" t="s">
        <v>62745</v>
      </c>
      <c r="I9495" s="2" t="s">
        <v>62746</v>
      </c>
      <c r="J9495" s="3" t="s">
        <v>62747</v>
      </c>
      <c r="K9495" s="4">
        <v>44275</v>
      </c>
      <c r="L9495" s="3" t="s">
        <v>14685</v>
      </c>
    </row>
    <row r="9496" spans="1:12" x14ac:dyDescent="0.2">
      <c r="A9496" s="1">
        <v>9495</v>
      </c>
      <c r="B9496" s="2" t="s">
        <v>62748</v>
      </c>
      <c r="C9496" s="2" t="s">
        <v>658</v>
      </c>
      <c r="D9496" s="2" t="s">
        <v>10506</v>
      </c>
      <c r="E9496" s="2" t="s">
        <v>62749</v>
      </c>
      <c r="F9496" s="2" t="s">
        <v>62750</v>
      </c>
      <c r="G9496" s="2" t="s">
        <v>760</v>
      </c>
      <c r="H9496" s="2" t="s">
        <v>62751</v>
      </c>
      <c r="I9496" s="2" t="s">
        <v>62752</v>
      </c>
      <c r="J9496" s="3" t="s">
        <v>62753</v>
      </c>
      <c r="K9496" s="4">
        <v>43920</v>
      </c>
      <c r="L9496" s="3" t="s">
        <v>62754</v>
      </c>
    </row>
    <row r="9497" spans="1:12" x14ac:dyDescent="0.2">
      <c r="A9497" s="1">
        <v>9496</v>
      </c>
      <c r="B9497" s="2" t="s">
        <v>62755</v>
      </c>
      <c r="C9497" s="2" t="s">
        <v>7026</v>
      </c>
      <c r="D9497" s="2" t="s">
        <v>4039</v>
      </c>
      <c r="E9497" s="2" t="s">
        <v>62756</v>
      </c>
      <c r="F9497" s="2" t="s">
        <v>62757</v>
      </c>
      <c r="G9497" s="2" t="s">
        <v>4042</v>
      </c>
      <c r="H9497" s="2" t="s">
        <v>62758</v>
      </c>
      <c r="I9497" s="2">
        <v>5205235651</v>
      </c>
      <c r="J9497" s="3" t="s">
        <v>62759</v>
      </c>
      <c r="K9497" s="4">
        <v>44607</v>
      </c>
      <c r="L9497" s="3" t="s">
        <v>62760</v>
      </c>
    </row>
    <row r="9498" spans="1:12" x14ac:dyDescent="0.2">
      <c r="A9498" s="1">
        <v>9497</v>
      </c>
      <c r="B9498" s="2" t="s">
        <v>62761</v>
      </c>
      <c r="C9498" s="2" t="s">
        <v>1495</v>
      </c>
      <c r="D9498" s="2" t="s">
        <v>6532</v>
      </c>
      <c r="E9498" s="2" t="s">
        <v>62762</v>
      </c>
      <c r="F9498" s="2" t="s">
        <v>62763</v>
      </c>
      <c r="G9498" s="2" t="s">
        <v>560</v>
      </c>
      <c r="H9498" s="2" t="s">
        <v>62764</v>
      </c>
      <c r="I9498" s="2" t="s">
        <v>62765</v>
      </c>
      <c r="J9498" s="3" t="s">
        <v>62766</v>
      </c>
      <c r="K9498" s="4">
        <v>43835</v>
      </c>
      <c r="L9498" s="3" t="s">
        <v>62767</v>
      </c>
    </row>
    <row r="9499" spans="1:12" x14ac:dyDescent="0.2">
      <c r="A9499" s="1">
        <v>9498</v>
      </c>
      <c r="B9499" s="2" t="s">
        <v>62768</v>
      </c>
      <c r="C9499" s="2" t="s">
        <v>3751</v>
      </c>
      <c r="D9499" s="2" t="s">
        <v>8099</v>
      </c>
      <c r="E9499" s="2" t="s">
        <v>62769</v>
      </c>
      <c r="F9499" s="2" t="s">
        <v>12526</v>
      </c>
      <c r="G9499" s="2" t="s">
        <v>550</v>
      </c>
      <c r="H9499" s="2" t="s">
        <v>62770</v>
      </c>
      <c r="I9499" s="2" t="s">
        <v>62771</v>
      </c>
      <c r="J9499" s="3" t="s">
        <v>62772</v>
      </c>
      <c r="K9499" s="4">
        <v>44615</v>
      </c>
      <c r="L9499" s="3" t="s">
        <v>62773</v>
      </c>
    </row>
    <row r="9500" spans="1:12" x14ac:dyDescent="0.2">
      <c r="A9500" s="1">
        <v>9499</v>
      </c>
      <c r="B9500" s="2" t="s">
        <v>62774</v>
      </c>
      <c r="C9500" s="2" t="s">
        <v>7676</v>
      </c>
      <c r="D9500" s="2" t="s">
        <v>22234</v>
      </c>
      <c r="E9500" s="2" t="s">
        <v>62775</v>
      </c>
      <c r="F9500" s="2" t="s">
        <v>62776</v>
      </c>
      <c r="G9500" s="2" t="s">
        <v>4386</v>
      </c>
      <c r="H9500" s="2" t="s">
        <v>62777</v>
      </c>
      <c r="I9500" s="2" t="s">
        <v>62778</v>
      </c>
      <c r="J9500" s="3" t="s">
        <v>62779</v>
      </c>
      <c r="K9500" s="4">
        <v>44641</v>
      </c>
      <c r="L9500" s="3" t="s">
        <v>40496</v>
      </c>
    </row>
    <row r="9501" spans="1:12" x14ac:dyDescent="0.2">
      <c r="A9501" s="1">
        <v>9500</v>
      </c>
      <c r="B9501" s="2" t="s">
        <v>62780</v>
      </c>
      <c r="C9501" s="2" t="s">
        <v>746</v>
      </c>
      <c r="D9501" s="2" t="s">
        <v>11715</v>
      </c>
      <c r="E9501" s="2" t="s">
        <v>62781</v>
      </c>
      <c r="F9501" s="2" t="s">
        <v>62782</v>
      </c>
      <c r="G9501" s="2" t="s">
        <v>7163</v>
      </c>
      <c r="H9501" s="2" t="s">
        <v>62783</v>
      </c>
      <c r="I9501" s="2" t="s">
        <v>62784</v>
      </c>
      <c r="J9501" s="3" t="s">
        <v>62785</v>
      </c>
      <c r="K9501" s="4">
        <v>44481</v>
      </c>
      <c r="L9501" s="3" t="s">
        <v>62786</v>
      </c>
    </row>
    <row r="9502" spans="1:12" x14ac:dyDescent="0.2">
      <c r="A9502" s="1">
        <v>9501</v>
      </c>
      <c r="B9502" s="2" t="s">
        <v>62787</v>
      </c>
      <c r="C9502" s="2" t="s">
        <v>5759</v>
      </c>
      <c r="D9502" s="2" t="s">
        <v>9293</v>
      </c>
      <c r="E9502" s="2" t="s">
        <v>62788</v>
      </c>
      <c r="F9502" s="2" t="s">
        <v>62789</v>
      </c>
      <c r="G9502" s="2" t="s">
        <v>652</v>
      </c>
      <c r="H9502" s="2" t="s">
        <v>62790</v>
      </c>
      <c r="I9502" s="2" t="s">
        <v>62791</v>
      </c>
      <c r="J9502" s="3" t="s">
        <v>62792</v>
      </c>
      <c r="K9502" s="4">
        <v>43875</v>
      </c>
      <c r="L9502" s="3" t="s">
        <v>62793</v>
      </c>
    </row>
    <row r="9503" spans="1:12" x14ac:dyDescent="0.2">
      <c r="A9503" s="1">
        <v>9502</v>
      </c>
      <c r="B9503" s="2" t="s">
        <v>62794</v>
      </c>
      <c r="C9503" s="2" t="s">
        <v>3410</v>
      </c>
      <c r="D9503" s="2" t="s">
        <v>4814</v>
      </c>
      <c r="E9503" s="2" t="s">
        <v>62795</v>
      </c>
      <c r="F9503" s="2" t="s">
        <v>62796</v>
      </c>
      <c r="G9503" s="2" t="s">
        <v>901</v>
      </c>
      <c r="H9503" s="2" t="s">
        <v>62797</v>
      </c>
      <c r="I9503" s="2" t="s">
        <v>62798</v>
      </c>
      <c r="J9503" s="3" t="s">
        <v>62799</v>
      </c>
      <c r="K9503" s="4">
        <v>44619</v>
      </c>
      <c r="L9503" s="3" t="s">
        <v>62800</v>
      </c>
    </row>
    <row r="9504" spans="1:12" x14ac:dyDescent="0.2">
      <c r="A9504" s="1">
        <v>9503</v>
      </c>
      <c r="B9504" s="2" t="s">
        <v>62801</v>
      </c>
      <c r="C9504" s="2" t="s">
        <v>13587</v>
      </c>
      <c r="D9504" s="2" t="s">
        <v>9142</v>
      </c>
      <c r="E9504" s="2" t="s">
        <v>62802</v>
      </c>
      <c r="F9504" s="2" t="s">
        <v>62803</v>
      </c>
      <c r="G9504" s="2" t="s">
        <v>806</v>
      </c>
      <c r="H9504" s="2" t="s">
        <v>62804</v>
      </c>
      <c r="I9504" s="2" t="s">
        <v>62805</v>
      </c>
      <c r="J9504" s="3" t="s">
        <v>62806</v>
      </c>
      <c r="K9504" s="4">
        <v>44077</v>
      </c>
      <c r="L9504" s="3" t="s">
        <v>62807</v>
      </c>
    </row>
    <row r="9505" spans="1:12" x14ac:dyDescent="0.2">
      <c r="A9505" s="1">
        <v>9504</v>
      </c>
      <c r="B9505" s="2" t="s">
        <v>62808</v>
      </c>
      <c r="C9505" s="2" t="s">
        <v>3972</v>
      </c>
      <c r="D9505" s="2" t="s">
        <v>2323</v>
      </c>
      <c r="E9505" s="2" t="s">
        <v>62809</v>
      </c>
      <c r="F9505" s="2" t="s">
        <v>62810</v>
      </c>
      <c r="G9505" s="2" t="s">
        <v>864</v>
      </c>
      <c r="H9505" s="2" t="s">
        <v>62811</v>
      </c>
      <c r="I9505" s="2" t="s">
        <v>62812</v>
      </c>
      <c r="J9505" s="3" t="s">
        <v>62813</v>
      </c>
      <c r="K9505" s="4">
        <v>44089</v>
      </c>
      <c r="L9505" s="3" t="s">
        <v>9794</v>
      </c>
    </row>
    <row r="9506" spans="1:12" x14ac:dyDescent="0.2">
      <c r="A9506" s="1">
        <v>9505</v>
      </c>
      <c r="B9506" s="2" t="s">
        <v>62814</v>
      </c>
      <c r="C9506" s="2" t="s">
        <v>944</v>
      </c>
      <c r="D9506" s="2" t="s">
        <v>1118</v>
      </c>
      <c r="E9506" s="2" t="s">
        <v>62815</v>
      </c>
      <c r="F9506" s="2" t="s">
        <v>62816</v>
      </c>
      <c r="G9506" s="2" t="s">
        <v>520</v>
      </c>
      <c r="H9506" s="2" t="s">
        <v>62817</v>
      </c>
      <c r="I9506" s="2" t="s">
        <v>62818</v>
      </c>
      <c r="J9506" s="3" t="s">
        <v>62819</v>
      </c>
      <c r="K9506" s="4">
        <v>44466</v>
      </c>
      <c r="L9506" s="3" t="s">
        <v>62820</v>
      </c>
    </row>
    <row r="9507" spans="1:12" x14ac:dyDescent="0.2">
      <c r="A9507" s="1">
        <v>9506</v>
      </c>
      <c r="B9507" s="2" t="s">
        <v>62821</v>
      </c>
      <c r="C9507" s="2" t="s">
        <v>7062</v>
      </c>
      <c r="D9507" s="2" t="s">
        <v>2573</v>
      </c>
      <c r="E9507" s="2" t="s">
        <v>62822</v>
      </c>
      <c r="F9507" s="2" t="s">
        <v>58606</v>
      </c>
      <c r="G9507" s="2" t="s">
        <v>920</v>
      </c>
      <c r="H9507" s="2" t="s">
        <v>62823</v>
      </c>
      <c r="I9507" s="2" t="s">
        <v>62824</v>
      </c>
      <c r="J9507" s="3" t="s">
        <v>62825</v>
      </c>
      <c r="K9507" s="4">
        <v>43868</v>
      </c>
      <c r="L9507" s="3" t="s">
        <v>62826</v>
      </c>
    </row>
    <row r="9508" spans="1:12" x14ac:dyDescent="0.2">
      <c r="A9508" s="1">
        <v>9507</v>
      </c>
      <c r="B9508" s="2" t="s">
        <v>62827</v>
      </c>
      <c r="C9508" s="2" t="s">
        <v>8058</v>
      </c>
      <c r="D9508" s="2" t="s">
        <v>26680</v>
      </c>
      <c r="E9508" s="2" t="s">
        <v>62828</v>
      </c>
      <c r="F9508" s="2" t="s">
        <v>62829</v>
      </c>
      <c r="G9508" s="2" t="s">
        <v>1068</v>
      </c>
      <c r="H9508" s="2" t="s">
        <v>62830</v>
      </c>
      <c r="I9508" s="2" t="s">
        <v>62831</v>
      </c>
      <c r="J9508" s="3" t="s">
        <v>62832</v>
      </c>
      <c r="K9508" s="4">
        <v>43939</v>
      </c>
      <c r="L9508" s="3" t="s">
        <v>17778</v>
      </c>
    </row>
    <row r="9509" spans="1:12" x14ac:dyDescent="0.2">
      <c r="A9509" s="1">
        <v>9508</v>
      </c>
      <c r="B9509" s="2" t="s">
        <v>62833</v>
      </c>
      <c r="C9509" s="2" t="s">
        <v>2057</v>
      </c>
      <c r="D9509" s="2" t="s">
        <v>2426</v>
      </c>
      <c r="E9509" s="2" t="s">
        <v>62834</v>
      </c>
      <c r="F9509" s="2" t="s">
        <v>62835</v>
      </c>
      <c r="G9509" s="2" t="s">
        <v>274</v>
      </c>
      <c r="H9509" s="2" t="s">
        <v>62836</v>
      </c>
      <c r="I9509" s="2">
        <v>4481404330</v>
      </c>
      <c r="J9509" s="3" t="s">
        <v>62837</v>
      </c>
      <c r="K9509" s="4">
        <v>43935</v>
      </c>
      <c r="L9509" s="3" t="s">
        <v>62838</v>
      </c>
    </row>
    <row r="9510" spans="1:12" x14ac:dyDescent="0.2">
      <c r="A9510" s="1">
        <v>9509</v>
      </c>
      <c r="B9510" s="2" t="s">
        <v>62839</v>
      </c>
      <c r="C9510" s="2" t="s">
        <v>516</v>
      </c>
      <c r="D9510" s="2" t="s">
        <v>14637</v>
      </c>
      <c r="E9510" s="2" t="s">
        <v>62840</v>
      </c>
      <c r="F9510" s="2" t="s">
        <v>62841</v>
      </c>
      <c r="G9510" s="2" t="s">
        <v>7036</v>
      </c>
      <c r="H9510" s="2" t="s">
        <v>62842</v>
      </c>
      <c r="I9510" s="2">
        <v>2495221173</v>
      </c>
      <c r="J9510" s="3" t="s">
        <v>62843</v>
      </c>
      <c r="K9510" s="4">
        <v>44177</v>
      </c>
      <c r="L9510" s="3" t="s">
        <v>62844</v>
      </c>
    </row>
    <row r="9511" spans="1:12" x14ac:dyDescent="0.2">
      <c r="A9511" s="1">
        <v>9510</v>
      </c>
      <c r="B9511" s="2" t="s">
        <v>62845</v>
      </c>
      <c r="C9511" s="2" t="s">
        <v>12767</v>
      </c>
      <c r="D9511" s="2" t="s">
        <v>6540</v>
      </c>
      <c r="E9511" s="2" t="s">
        <v>62846</v>
      </c>
      <c r="F9511" s="2" t="s">
        <v>2326</v>
      </c>
      <c r="G9511" s="2" t="s">
        <v>369</v>
      </c>
      <c r="H9511" s="2" t="s">
        <v>62847</v>
      </c>
      <c r="I9511" s="2" t="s">
        <v>62848</v>
      </c>
      <c r="J9511" s="3" t="s">
        <v>62849</v>
      </c>
      <c r="K9511" s="4">
        <v>43933</v>
      </c>
      <c r="L9511" s="3" t="s">
        <v>62850</v>
      </c>
    </row>
    <row r="9512" spans="1:12" x14ac:dyDescent="0.2">
      <c r="A9512" s="1">
        <v>9511</v>
      </c>
      <c r="B9512" s="2" t="s">
        <v>62851</v>
      </c>
      <c r="C9512" s="2" t="s">
        <v>1930</v>
      </c>
      <c r="D9512" s="2" t="s">
        <v>3863</v>
      </c>
      <c r="E9512" s="2" t="s">
        <v>62852</v>
      </c>
      <c r="F9512" s="2" t="s">
        <v>62853</v>
      </c>
      <c r="G9512" s="2" t="s">
        <v>2728</v>
      </c>
      <c r="H9512" s="2" t="s">
        <v>62854</v>
      </c>
      <c r="I9512" s="2" t="s">
        <v>62855</v>
      </c>
      <c r="J9512" s="3" t="s">
        <v>62856</v>
      </c>
      <c r="K9512" s="4">
        <v>44383</v>
      </c>
      <c r="L9512" s="3" t="s">
        <v>14476</v>
      </c>
    </row>
    <row r="9513" spans="1:12" x14ac:dyDescent="0.2">
      <c r="A9513" s="1">
        <v>9512</v>
      </c>
      <c r="B9513" s="2" t="s">
        <v>62857</v>
      </c>
      <c r="C9513" s="2" t="s">
        <v>11850</v>
      </c>
      <c r="D9513" s="2" t="s">
        <v>1889</v>
      </c>
      <c r="E9513" s="2" t="s">
        <v>62858</v>
      </c>
      <c r="F9513" s="2" t="s">
        <v>62859</v>
      </c>
      <c r="G9513" s="2" t="s">
        <v>6142</v>
      </c>
      <c r="H9513" s="2" t="s">
        <v>62860</v>
      </c>
      <c r="I9513" s="2" t="s">
        <v>62861</v>
      </c>
      <c r="J9513" s="3" t="s">
        <v>62862</v>
      </c>
      <c r="K9513" s="4">
        <v>44453</v>
      </c>
      <c r="L9513" s="3" t="s">
        <v>6189</v>
      </c>
    </row>
    <row r="9514" spans="1:12" x14ac:dyDescent="0.2">
      <c r="A9514" s="1">
        <v>9513</v>
      </c>
      <c r="B9514" s="2" t="s">
        <v>62863</v>
      </c>
      <c r="C9514" s="2" t="s">
        <v>7751</v>
      </c>
      <c r="D9514" s="2" t="s">
        <v>3393</v>
      </c>
      <c r="E9514" s="2" t="s">
        <v>62864</v>
      </c>
      <c r="F9514" s="2" t="s">
        <v>62865</v>
      </c>
      <c r="G9514" s="2" t="s">
        <v>200</v>
      </c>
      <c r="H9514" s="2">
        <v>6582542616</v>
      </c>
      <c r="I9514" s="2">
        <v>378709451</v>
      </c>
      <c r="J9514" s="3" t="s">
        <v>62866</v>
      </c>
      <c r="K9514" s="4">
        <v>44047</v>
      </c>
      <c r="L9514" s="3" t="s">
        <v>42605</v>
      </c>
    </row>
    <row r="9515" spans="1:12" x14ac:dyDescent="0.2">
      <c r="A9515" s="1">
        <v>9514</v>
      </c>
      <c r="B9515" s="2" t="s">
        <v>62867</v>
      </c>
      <c r="C9515" s="2" t="s">
        <v>3068</v>
      </c>
      <c r="D9515" s="2" t="s">
        <v>14377</v>
      </c>
      <c r="E9515" s="2" t="s">
        <v>62868</v>
      </c>
      <c r="F9515" s="2" t="s">
        <v>62869</v>
      </c>
      <c r="G9515" s="2" t="s">
        <v>5010</v>
      </c>
      <c r="H9515" s="2" t="s">
        <v>62870</v>
      </c>
      <c r="I9515" s="2" t="s">
        <v>62871</v>
      </c>
      <c r="J9515" s="3" t="s">
        <v>62872</v>
      </c>
      <c r="K9515" s="4">
        <v>44674</v>
      </c>
      <c r="L9515" s="3" t="s">
        <v>1473</v>
      </c>
    </row>
    <row r="9516" spans="1:12" x14ac:dyDescent="0.2">
      <c r="A9516" s="1">
        <v>9515</v>
      </c>
      <c r="B9516" s="2" t="s">
        <v>62873</v>
      </c>
      <c r="C9516" s="2" t="s">
        <v>2123</v>
      </c>
      <c r="D9516" s="2" t="s">
        <v>1262</v>
      </c>
      <c r="E9516" s="2" t="s">
        <v>62874</v>
      </c>
      <c r="F9516" s="2" t="s">
        <v>62875</v>
      </c>
      <c r="G9516" s="2" t="s">
        <v>340</v>
      </c>
      <c r="H9516" s="2" t="s">
        <v>62876</v>
      </c>
      <c r="I9516" s="2" t="s">
        <v>62877</v>
      </c>
      <c r="J9516" s="3" t="s">
        <v>62878</v>
      </c>
      <c r="K9516" s="4">
        <v>44660</v>
      </c>
      <c r="L9516" s="3" t="s">
        <v>62879</v>
      </c>
    </row>
    <row r="9517" spans="1:12" x14ac:dyDescent="0.2">
      <c r="A9517" s="1">
        <v>9516</v>
      </c>
      <c r="B9517" s="2" t="s">
        <v>62880</v>
      </c>
      <c r="C9517" s="2" t="s">
        <v>1377</v>
      </c>
      <c r="D9517" s="2" t="s">
        <v>18674</v>
      </c>
      <c r="E9517" s="2" t="s">
        <v>62881</v>
      </c>
      <c r="F9517" s="2" t="s">
        <v>62882</v>
      </c>
      <c r="G9517" s="2" t="s">
        <v>4116</v>
      </c>
      <c r="H9517" s="2" t="s">
        <v>62883</v>
      </c>
      <c r="I9517" s="2">
        <f>1-764-493-682</f>
        <v>-1938</v>
      </c>
      <c r="J9517" s="3" t="s">
        <v>62884</v>
      </c>
      <c r="K9517" s="4">
        <v>44518</v>
      </c>
      <c r="L9517" s="3" t="s">
        <v>62885</v>
      </c>
    </row>
    <row r="9518" spans="1:12" x14ac:dyDescent="0.2">
      <c r="A9518" s="1">
        <v>9517</v>
      </c>
      <c r="B9518" s="2" t="s">
        <v>62886</v>
      </c>
      <c r="C9518" s="2" t="s">
        <v>3097</v>
      </c>
      <c r="D9518" s="2" t="s">
        <v>2171</v>
      </c>
      <c r="E9518" s="2" t="s">
        <v>62887</v>
      </c>
      <c r="F9518" s="2" t="s">
        <v>51376</v>
      </c>
      <c r="G9518" s="2" t="s">
        <v>1346</v>
      </c>
      <c r="H9518" s="2" t="s">
        <v>62888</v>
      </c>
      <c r="I9518" s="2" t="s">
        <v>62889</v>
      </c>
      <c r="J9518" s="3" t="s">
        <v>62890</v>
      </c>
      <c r="K9518" s="4">
        <v>43984</v>
      </c>
      <c r="L9518" s="3" t="s">
        <v>62891</v>
      </c>
    </row>
    <row r="9519" spans="1:12" x14ac:dyDescent="0.2">
      <c r="A9519" s="1">
        <v>9518</v>
      </c>
      <c r="B9519" s="2" t="s">
        <v>62892</v>
      </c>
      <c r="C9519" s="2" t="s">
        <v>8004</v>
      </c>
      <c r="D9519" s="2" t="s">
        <v>6055</v>
      </c>
      <c r="E9519" s="2" t="s">
        <v>62893</v>
      </c>
      <c r="F9519" s="2" t="s">
        <v>41864</v>
      </c>
      <c r="G9519" s="2" t="s">
        <v>1104</v>
      </c>
      <c r="H9519" s="2" t="s">
        <v>62894</v>
      </c>
      <c r="I9519" s="2" t="s">
        <v>62895</v>
      </c>
      <c r="J9519" s="3" t="s">
        <v>62896</v>
      </c>
      <c r="K9519" s="4">
        <v>44350</v>
      </c>
      <c r="L9519" s="3" t="s">
        <v>62897</v>
      </c>
    </row>
    <row r="9520" spans="1:12" x14ac:dyDescent="0.2">
      <c r="A9520" s="1">
        <v>9519</v>
      </c>
      <c r="B9520" s="2" t="s">
        <v>62898</v>
      </c>
      <c r="C9520" s="2" t="s">
        <v>3521</v>
      </c>
      <c r="D9520" s="2" t="s">
        <v>2978</v>
      </c>
      <c r="E9520" s="2" t="s">
        <v>62899</v>
      </c>
      <c r="F9520" s="2" t="s">
        <v>2368</v>
      </c>
      <c r="G9520" s="2" t="s">
        <v>996</v>
      </c>
      <c r="H9520" s="2">
        <v>4471594397</v>
      </c>
      <c r="I9520" s="2" t="s">
        <v>62900</v>
      </c>
      <c r="J9520" s="3" t="s">
        <v>62901</v>
      </c>
      <c r="K9520" s="4">
        <v>43900</v>
      </c>
      <c r="L9520" s="3" t="s">
        <v>62902</v>
      </c>
    </row>
    <row r="9521" spans="1:12" x14ac:dyDescent="0.2">
      <c r="A9521" s="1">
        <v>9520</v>
      </c>
      <c r="B9521" s="2" t="s">
        <v>62903</v>
      </c>
      <c r="C9521" s="2" t="s">
        <v>5415</v>
      </c>
      <c r="D9521" s="2" t="s">
        <v>4200</v>
      </c>
      <c r="E9521" s="2" t="s">
        <v>62904</v>
      </c>
      <c r="F9521" s="2" t="s">
        <v>62905</v>
      </c>
      <c r="G9521" s="2" t="s">
        <v>652</v>
      </c>
      <c r="H9521" s="2" t="s">
        <v>62906</v>
      </c>
      <c r="I9521" s="2" t="s">
        <v>62907</v>
      </c>
      <c r="J9521" s="3" t="s">
        <v>62908</v>
      </c>
      <c r="K9521" s="4">
        <v>44682</v>
      </c>
      <c r="L9521" s="3" t="s">
        <v>62909</v>
      </c>
    </row>
    <row r="9522" spans="1:12" x14ac:dyDescent="0.2">
      <c r="A9522" s="1">
        <v>9521</v>
      </c>
      <c r="B9522" s="2" t="s">
        <v>62910</v>
      </c>
      <c r="C9522" s="2" t="s">
        <v>27746</v>
      </c>
      <c r="D9522" s="2" t="s">
        <v>3369</v>
      </c>
      <c r="E9522" s="2" t="s">
        <v>62911</v>
      </c>
      <c r="F9522" s="2" t="s">
        <v>62912</v>
      </c>
      <c r="G9522" s="2" t="s">
        <v>369</v>
      </c>
      <c r="H9522" s="2" t="s">
        <v>62913</v>
      </c>
      <c r="I9522" s="2" t="s">
        <v>62914</v>
      </c>
      <c r="J9522" s="3" t="s">
        <v>62915</v>
      </c>
      <c r="K9522" s="4">
        <v>44571</v>
      </c>
      <c r="L9522" s="3" t="s">
        <v>62916</v>
      </c>
    </row>
    <row r="9523" spans="1:12" x14ac:dyDescent="0.2">
      <c r="A9523" s="1">
        <v>9522</v>
      </c>
      <c r="B9523" s="2" t="s">
        <v>62917</v>
      </c>
      <c r="C9523" s="2" t="s">
        <v>6836</v>
      </c>
      <c r="D9523" s="2" t="s">
        <v>19329</v>
      </c>
      <c r="E9523" s="2" t="s">
        <v>62918</v>
      </c>
      <c r="F9523" s="2" t="s">
        <v>62919</v>
      </c>
      <c r="G9523" s="2" t="s">
        <v>7036</v>
      </c>
      <c r="H9523" s="2">
        <f>1-812-106-8469</f>
        <v>-9386</v>
      </c>
      <c r="I9523" s="2" t="s">
        <v>62920</v>
      </c>
      <c r="J9523" s="3" t="s">
        <v>62921</v>
      </c>
      <c r="K9523" s="4">
        <v>44285</v>
      </c>
      <c r="L9523" s="3" t="s">
        <v>62922</v>
      </c>
    </row>
    <row r="9524" spans="1:12" x14ac:dyDescent="0.2">
      <c r="A9524" s="1">
        <v>9523</v>
      </c>
      <c r="B9524" s="2" t="s">
        <v>62923</v>
      </c>
      <c r="C9524" s="2" t="s">
        <v>61</v>
      </c>
      <c r="D9524" s="2" t="s">
        <v>1970</v>
      </c>
      <c r="E9524" s="2" t="s">
        <v>62924</v>
      </c>
      <c r="F9524" s="2" t="s">
        <v>62925</v>
      </c>
      <c r="G9524" s="2" t="s">
        <v>966</v>
      </c>
      <c r="H9524" s="2" t="s">
        <v>62926</v>
      </c>
      <c r="I9524" s="2" t="s">
        <v>62927</v>
      </c>
      <c r="J9524" s="3" t="s">
        <v>62928</v>
      </c>
      <c r="K9524" s="4">
        <v>44318</v>
      </c>
      <c r="L9524" s="3" t="s">
        <v>62929</v>
      </c>
    </row>
    <row r="9525" spans="1:12" x14ac:dyDescent="0.2">
      <c r="A9525" s="1">
        <v>9524</v>
      </c>
      <c r="B9525" s="2" t="s">
        <v>62930</v>
      </c>
      <c r="C9525" s="2" t="s">
        <v>1744</v>
      </c>
      <c r="D9525" s="2" t="s">
        <v>4146</v>
      </c>
      <c r="E9525" s="2" t="s">
        <v>62931</v>
      </c>
      <c r="F9525" s="2" t="s">
        <v>62932</v>
      </c>
      <c r="G9525" s="2" t="s">
        <v>1702</v>
      </c>
      <c r="H9525" s="2" t="s">
        <v>62933</v>
      </c>
      <c r="I9525" s="2" t="s">
        <v>62934</v>
      </c>
      <c r="J9525" s="3" t="s">
        <v>62935</v>
      </c>
      <c r="K9525" s="4">
        <v>44187</v>
      </c>
      <c r="L9525" s="3" t="s">
        <v>23213</v>
      </c>
    </row>
    <row r="9526" spans="1:12" x14ac:dyDescent="0.2">
      <c r="A9526" s="1">
        <v>9525</v>
      </c>
      <c r="B9526" s="2" t="s">
        <v>62936</v>
      </c>
      <c r="C9526" s="2" t="s">
        <v>14062</v>
      </c>
      <c r="D9526" s="2" t="s">
        <v>7145</v>
      </c>
      <c r="E9526" s="2" t="s">
        <v>43768</v>
      </c>
      <c r="F9526" s="2" t="s">
        <v>62937</v>
      </c>
      <c r="G9526" s="2" t="s">
        <v>570</v>
      </c>
      <c r="H9526" s="2">
        <f>1-61-934-6211</f>
        <v>-7205</v>
      </c>
      <c r="I9526" s="2" t="s">
        <v>62938</v>
      </c>
      <c r="J9526" s="3" t="s">
        <v>62939</v>
      </c>
      <c r="K9526" s="4">
        <v>44388</v>
      </c>
      <c r="L9526" s="3" t="s">
        <v>14039</v>
      </c>
    </row>
    <row r="9527" spans="1:12" x14ac:dyDescent="0.2">
      <c r="A9527" s="1">
        <v>9526</v>
      </c>
      <c r="B9527" s="2" t="s">
        <v>62940</v>
      </c>
      <c r="C9527" s="2" t="s">
        <v>5084</v>
      </c>
      <c r="D9527" s="2" t="s">
        <v>5923</v>
      </c>
      <c r="E9527" s="2" t="s">
        <v>62941</v>
      </c>
      <c r="F9527" s="2" t="s">
        <v>62942</v>
      </c>
      <c r="G9527" s="2" t="s">
        <v>3649</v>
      </c>
      <c r="H9527" s="2" t="s">
        <v>62943</v>
      </c>
      <c r="I9527" s="2" t="s">
        <v>62944</v>
      </c>
      <c r="J9527" s="3" t="s">
        <v>62945</v>
      </c>
      <c r="K9527" s="4">
        <v>44151</v>
      </c>
      <c r="L9527" s="3" t="s">
        <v>31952</v>
      </c>
    </row>
    <row r="9528" spans="1:12" x14ac:dyDescent="0.2">
      <c r="A9528" s="1">
        <v>9527</v>
      </c>
      <c r="B9528" s="2" t="s">
        <v>62946</v>
      </c>
      <c r="C9528" s="2" t="s">
        <v>10438</v>
      </c>
      <c r="D9528" s="2" t="s">
        <v>20384</v>
      </c>
      <c r="E9528" s="2" t="s">
        <v>62947</v>
      </c>
      <c r="F9528" s="2" t="s">
        <v>62112</v>
      </c>
      <c r="G9528" s="2" t="s">
        <v>2051</v>
      </c>
      <c r="H9528" s="2" t="s">
        <v>62948</v>
      </c>
      <c r="I9528" s="2" t="s">
        <v>62949</v>
      </c>
      <c r="J9528" s="3" t="s">
        <v>62950</v>
      </c>
      <c r="K9528" s="4">
        <v>43862</v>
      </c>
      <c r="L9528" s="3" t="s">
        <v>30096</v>
      </c>
    </row>
    <row r="9529" spans="1:12" x14ac:dyDescent="0.2">
      <c r="A9529" s="1">
        <v>9528</v>
      </c>
      <c r="B9529" s="2" t="s">
        <v>62951</v>
      </c>
      <c r="C9529" s="2" t="s">
        <v>1987</v>
      </c>
      <c r="D9529" s="2" t="s">
        <v>178</v>
      </c>
      <c r="E9529" s="2" t="s">
        <v>62952</v>
      </c>
      <c r="F9529" s="2" t="s">
        <v>62953</v>
      </c>
      <c r="G9529" s="2" t="s">
        <v>1811</v>
      </c>
      <c r="H9529" s="2" t="s">
        <v>62954</v>
      </c>
      <c r="I9529" s="2" t="s">
        <v>62955</v>
      </c>
      <c r="J9529" s="3" t="s">
        <v>62956</v>
      </c>
      <c r="K9529" s="4">
        <v>44705</v>
      </c>
      <c r="L9529" s="3" t="s">
        <v>8078</v>
      </c>
    </row>
    <row r="9530" spans="1:12" x14ac:dyDescent="0.2">
      <c r="A9530" s="1">
        <v>9529</v>
      </c>
      <c r="B9530" s="2" t="s">
        <v>62957</v>
      </c>
      <c r="C9530" s="2" t="s">
        <v>962</v>
      </c>
      <c r="D9530" s="2" t="s">
        <v>7767</v>
      </c>
      <c r="E9530" s="2" t="s">
        <v>62958</v>
      </c>
      <c r="F9530" s="2" t="s">
        <v>62959</v>
      </c>
      <c r="G9530" s="2" t="s">
        <v>437</v>
      </c>
      <c r="H9530" s="2" t="s">
        <v>62960</v>
      </c>
      <c r="I9530" s="2" t="s">
        <v>62961</v>
      </c>
      <c r="J9530" s="3" t="s">
        <v>62962</v>
      </c>
      <c r="K9530" s="4">
        <v>43832</v>
      </c>
      <c r="L9530" s="3" t="s">
        <v>62963</v>
      </c>
    </row>
    <row r="9531" spans="1:12" x14ac:dyDescent="0.2">
      <c r="A9531" s="1">
        <v>9530</v>
      </c>
      <c r="B9531" s="2" t="s">
        <v>62964</v>
      </c>
      <c r="C9531" s="2" t="s">
        <v>1852</v>
      </c>
      <c r="D9531" s="2" t="s">
        <v>24305</v>
      </c>
      <c r="E9531" s="2" t="s">
        <v>62965</v>
      </c>
      <c r="F9531" s="2" t="s">
        <v>62966</v>
      </c>
      <c r="G9531" s="2" t="s">
        <v>311</v>
      </c>
      <c r="H9531" s="2" t="s">
        <v>62967</v>
      </c>
      <c r="I9531" s="2" t="s">
        <v>62968</v>
      </c>
      <c r="J9531" s="3" t="s">
        <v>62969</v>
      </c>
      <c r="K9531" s="4">
        <v>44042</v>
      </c>
      <c r="L9531" s="3" t="s">
        <v>62970</v>
      </c>
    </row>
    <row r="9532" spans="1:12" x14ac:dyDescent="0.2">
      <c r="A9532" s="1">
        <v>9531</v>
      </c>
      <c r="B9532" s="2" t="s">
        <v>62971</v>
      </c>
      <c r="C9532" s="2" t="s">
        <v>6206</v>
      </c>
      <c r="D9532" s="2" t="s">
        <v>4705</v>
      </c>
      <c r="E9532" s="2" t="s">
        <v>62972</v>
      </c>
      <c r="F9532" s="2" t="s">
        <v>62973</v>
      </c>
      <c r="G9532" s="2" t="s">
        <v>350</v>
      </c>
      <c r="H9532" s="2" t="s">
        <v>62974</v>
      </c>
      <c r="I9532" s="2" t="s">
        <v>62975</v>
      </c>
      <c r="J9532" s="3" t="s">
        <v>62976</v>
      </c>
      <c r="K9532" s="4">
        <v>43944</v>
      </c>
      <c r="L9532" s="3" t="s">
        <v>62977</v>
      </c>
    </row>
    <row r="9533" spans="1:12" x14ac:dyDescent="0.2">
      <c r="A9533" s="1">
        <v>9532</v>
      </c>
      <c r="B9533" s="2" t="s">
        <v>62978</v>
      </c>
      <c r="C9533" s="2" t="s">
        <v>6555</v>
      </c>
      <c r="D9533" s="2" t="s">
        <v>5868</v>
      </c>
      <c r="E9533" s="2" t="s">
        <v>62979</v>
      </c>
      <c r="F9533" s="2" t="s">
        <v>62980</v>
      </c>
      <c r="G9533" s="2" t="s">
        <v>2963</v>
      </c>
      <c r="H9533" s="2" t="s">
        <v>62981</v>
      </c>
      <c r="I9533" s="2" t="s">
        <v>62982</v>
      </c>
      <c r="J9533" s="3" t="s">
        <v>62983</v>
      </c>
      <c r="K9533" s="4">
        <v>44501</v>
      </c>
      <c r="L9533" s="3" t="s">
        <v>62984</v>
      </c>
    </row>
    <row r="9534" spans="1:12" x14ac:dyDescent="0.2">
      <c r="A9534" s="1">
        <v>9533</v>
      </c>
      <c r="B9534" s="2" t="s">
        <v>62985</v>
      </c>
      <c r="C9534" s="2" t="s">
        <v>7012</v>
      </c>
      <c r="D9534" s="2" t="s">
        <v>95</v>
      </c>
      <c r="E9534" s="2" t="s">
        <v>4599</v>
      </c>
      <c r="F9534" s="2" t="s">
        <v>62986</v>
      </c>
      <c r="G9534" s="2" t="s">
        <v>54</v>
      </c>
      <c r="H9534" s="2">
        <f>1-54-550-2788</f>
        <v>-3391</v>
      </c>
      <c r="I9534" s="2" t="s">
        <v>62987</v>
      </c>
      <c r="J9534" s="3" t="s">
        <v>62988</v>
      </c>
      <c r="K9534" s="4">
        <v>44322</v>
      </c>
      <c r="L9534" s="3" t="s">
        <v>62989</v>
      </c>
    </row>
    <row r="9535" spans="1:12" x14ac:dyDescent="0.2">
      <c r="A9535" s="1">
        <v>9534</v>
      </c>
      <c r="B9535" s="5" t="s">
        <v>62990</v>
      </c>
      <c r="C9535" s="2" t="s">
        <v>6555</v>
      </c>
      <c r="D9535" s="2" t="s">
        <v>595</v>
      </c>
      <c r="E9535" s="2" t="s">
        <v>62991</v>
      </c>
      <c r="F9535" s="2" t="s">
        <v>62992</v>
      </c>
      <c r="G9535" s="2" t="s">
        <v>511</v>
      </c>
      <c r="H9535" s="2" t="s">
        <v>62993</v>
      </c>
      <c r="I9535" s="2">
        <f>1-213-135-2101</f>
        <v>-2448</v>
      </c>
      <c r="J9535" s="3" t="s">
        <v>62994</v>
      </c>
      <c r="K9535" s="4">
        <v>44331</v>
      </c>
      <c r="L9535" s="3" t="s">
        <v>57577</v>
      </c>
    </row>
    <row r="9536" spans="1:12" x14ac:dyDescent="0.2">
      <c r="A9536" s="1">
        <v>9535</v>
      </c>
      <c r="B9536" s="2" t="s">
        <v>62995</v>
      </c>
      <c r="C9536" s="2" t="s">
        <v>4954</v>
      </c>
      <c r="D9536" s="2" t="s">
        <v>3620</v>
      </c>
      <c r="E9536" s="2" t="s">
        <v>62996</v>
      </c>
      <c r="F9536" s="2" t="s">
        <v>62997</v>
      </c>
      <c r="G9536" s="2" t="s">
        <v>1846</v>
      </c>
      <c r="H9536" s="2" t="s">
        <v>62998</v>
      </c>
      <c r="I9536" s="2" t="s">
        <v>62999</v>
      </c>
      <c r="J9536" s="3" t="s">
        <v>63000</v>
      </c>
      <c r="K9536" s="4">
        <v>44481</v>
      </c>
      <c r="L9536" s="3" t="s">
        <v>63001</v>
      </c>
    </row>
    <row r="9537" spans="1:12" x14ac:dyDescent="0.2">
      <c r="A9537" s="1">
        <v>9536</v>
      </c>
      <c r="B9537" s="2" t="s">
        <v>63002</v>
      </c>
      <c r="C9537" s="2" t="s">
        <v>3237</v>
      </c>
      <c r="D9537" s="2" t="s">
        <v>61</v>
      </c>
      <c r="E9537" s="2" t="s">
        <v>63003</v>
      </c>
      <c r="F9537" s="2" t="s">
        <v>63004</v>
      </c>
      <c r="G9537" s="2" t="s">
        <v>560</v>
      </c>
      <c r="H9537" s="2" t="s">
        <v>63005</v>
      </c>
      <c r="I9537" s="2" t="s">
        <v>63006</v>
      </c>
      <c r="J9537" s="3" t="s">
        <v>63007</v>
      </c>
      <c r="K9537" s="4">
        <v>44260</v>
      </c>
      <c r="L9537" s="3" t="s">
        <v>2765</v>
      </c>
    </row>
    <row r="9538" spans="1:12" x14ac:dyDescent="0.2">
      <c r="A9538" s="1">
        <v>9537</v>
      </c>
      <c r="B9538" s="2" t="s">
        <v>63008</v>
      </c>
      <c r="C9538" s="2" t="s">
        <v>14925</v>
      </c>
      <c r="D9538" s="2" t="s">
        <v>19329</v>
      </c>
      <c r="E9538" s="2" t="s">
        <v>25841</v>
      </c>
      <c r="F9538" s="2" t="s">
        <v>63009</v>
      </c>
      <c r="G9538" s="2" t="s">
        <v>1336</v>
      </c>
      <c r="H9538" s="2" t="s">
        <v>63010</v>
      </c>
      <c r="I9538" s="2" t="s">
        <v>63011</v>
      </c>
      <c r="J9538" s="3" t="s">
        <v>63012</v>
      </c>
      <c r="K9538" s="4">
        <v>44578</v>
      </c>
      <c r="L9538" s="3" t="s">
        <v>63013</v>
      </c>
    </row>
    <row r="9539" spans="1:12" x14ac:dyDescent="0.2">
      <c r="A9539" s="1">
        <v>9538</v>
      </c>
      <c r="B9539" s="2" t="s">
        <v>63014</v>
      </c>
      <c r="C9539" s="2" t="s">
        <v>12082</v>
      </c>
      <c r="D9539" s="2" t="s">
        <v>12305</v>
      </c>
      <c r="E9539" s="2" t="s">
        <v>63015</v>
      </c>
      <c r="F9539" s="2" t="s">
        <v>12985</v>
      </c>
      <c r="G9539" s="2" t="s">
        <v>1506</v>
      </c>
      <c r="H9539" s="2" t="s">
        <v>63016</v>
      </c>
      <c r="I9539" s="2" t="s">
        <v>63017</v>
      </c>
      <c r="J9539" s="3" t="s">
        <v>63018</v>
      </c>
      <c r="K9539" s="4">
        <v>44089</v>
      </c>
      <c r="L9539" s="3" t="s">
        <v>63019</v>
      </c>
    </row>
    <row r="9540" spans="1:12" x14ac:dyDescent="0.2">
      <c r="A9540" s="1">
        <v>9539</v>
      </c>
      <c r="B9540" s="2" t="s">
        <v>63020</v>
      </c>
      <c r="C9540" s="2" t="s">
        <v>1064</v>
      </c>
      <c r="D9540" s="2" t="s">
        <v>7145</v>
      </c>
      <c r="E9540" s="2" t="s">
        <v>63021</v>
      </c>
      <c r="F9540" s="2" t="s">
        <v>63022</v>
      </c>
      <c r="G9540" s="2" t="s">
        <v>2963</v>
      </c>
      <c r="H9540" s="2" t="s">
        <v>63023</v>
      </c>
      <c r="I9540" s="2" t="s">
        <v>63024</v>
      </c>
      <c r="J9540" s="3" t="s">
        <v>63025</v>
      </c>
      <c r="K9540" s="4">
        <v>44035</v>
      </c>
      <c r="L9540" s="3" t="s">
        <v>63026</v>
      </c>
    </row>
    <row r="9541" spans="1:12" x14ac:dyDescent="0.2">
      <c r="A9541" s="1">
        <v>9540</v>
      </c>
      <c r="B9541" s="2" t="s">
        <v>63027</v>
      </c>
      <c r="C9541" s="2" t="s">
        <v>243</v>
      </c>
      <c r="D9541" s="2" t="s">
        <v>2951</v>
      </c>
      <c r="E9541" s="2" t="s">
        <v>63028</v>
      </c>
      <c r="F9541" s="2" t="s">
        <v>63029</v>
      </c>
      <c r="G9541" s="2" t="s">
        <v>82</v>
      </c>
      <c r="H9541" s="2" t="s">
        <v>63030</v>
      </c>
      <c r="I9541" s="2" t="s">
        <v>63031</v>
      </c>
      <c r="J9541" s="3" t="s">
        <v>63032</v>
      </c>
      <c r="K9541" s="4">
        <v>44466</v>
      </c>
      <c r="L9541" s="3" t="s">
        <v>7614</v>
      </c>
    </row>
    <row r="9542" spans="1:12" x14ac:dyDescent="0.2">
      <c r="A9542" s="1">
        <v>9541</v>
      </c>
      <c r="B9542" s="2" t="s">
        <v>63033</v>
      </c>
      <c r="C9542" s="2" t="s">
        <v>4954</v>
      </c>
      <c r="D9542" s="2" t="s">
        <v>1853</v>
      </c>
      <c r="E9542" s="2" t="s">
        <v>63034</v>
      </c>
      <c r="F9542" s="2" t="s">
        <v>63035</v>
      </c>
      <c r="G9542" s="2" t="s">
        <v>2567</v>
      </c>
      <c r="H9542" s="2" t="s">
        <v>63036</v>
      </c>
      <c r="I9542" s="2" t="s">
        <v>63037</v>
      </c>
      <c r="J9542" s="3" t="s">
        <v>63038</v>
      </c>
      <c r="K9542" s="4">
        <v>44342</v>
      </c>
      <c r="L9542" s="3" t="s">
        <v>63039</v>
      </c>
    </row>
    <row r="9543" spans="1:12" x14ac:dyDescent="0.2">
      <c r="A9543" s="1">
        <v>9542</v>
      </c>
      <c r="B9543" s="2" t="s">
        <v>63040</v>
      </c>
      <c r="C9543" s="2" t="s">
        <v>3505</v>
      </c>
      <c r="D9543" s="2" t="s">
        <v>384</v>
      </c>
      <c r="E9543" s="2" t="s">
        <v>53759</v>
      </c>
      <c r="F9543" s="2" t="s">
        <v>63041</v>
      </c>
      <c r="G9543" s="2" t="s">
        <v>1023</v>
      </c>
      <c r="H9543" s="2" t="s">
        <v>63042</v>
      </c>
      <c r="I9543" s="2" t="s">
        <v>63043</v>
      </c>
      <c r="J9543" s="3" t="s">
        <v>63044</v>
      </c>
      <c r="K9543" s="4">
        <v>43936</v>
      </c>
      <c r="L9543" s="3" t="s">
        <v>63045</v>
      </c>
    </row>
    <row r="9544" spans="1:12" x14ac:dyDescent="0.2">
      <c r="A9544" s="1">
        <v>9543</v>
      </c>
      <c r="B9544" s="2" t="s">
        <v>63046</v>
      </c>
      <c r="C9544" s="2" t="s">
        <v>5415</v>
      </c>
      <c r="D9544" s="2" t="s">
        <v>1718</v>
      </c>
      <c r="E9544" s="2" t="s">
        <v>63047</v>
      </c>
      <c r="F9544" s="2" t="s">
        <v>63048</v>
      </c>
      <c r="G9544" s="2" t="s">
        <v>7163</v>
      </c>
      <c r="H9544" s="2" t="s">
        <v>63049</v>
      </c>
      <c r="I9544" s="2" t="s">
        <v>63050</v>
      </c>
      <c r="J9544" s="3" t="s">
        <v>63051</v>
      </c>
      <c r="K9544" s="4">
        <v>44377</v>
      </c>
      <c r="L9544" s="3" t="s">
        <v>63052</v>
      </c>
    </row>
    <row r="9545" spans="1:12" x14ac:dyDescent="0.2">
      <c r="A9545" s="1">
        <v>9544</v>
      </c>
      <c r="B9545" s="2" t="s">
        <v>63053</v>
      </c>
      <c r="C9545" s="2" t="s">
        <v>2607</v>
      </c>
      <c r="D9545" s="2" t="s">
        <v>9470</v>
      </c>
      <c r="E9545" s="2" t="s">
        <v>63054</v>
      </c>
      <c r="F9545" s="2" t="s">
        <v>63055</v>
      </c>
      <c r="G9545" s="2" t="s">
        <v>2089</v>
      </c>
      <c r="H9545" s="2" t="s">
        <v>63056</v>
      </c>
      <c r="I9545" s="2" t="s">
        <v>63057</v>
      </c>
      <c r="J9545" s="3" t="s">
        <v>63058</v>
      </c>
      <c r="K9545" s="4">
        <v>43879</v>
      </c>
      <c r="L9545" s="3" t="s">
        <v>63059</v>
      </c>
    </row>
    <row r="9546" spans="1:12" x14ac:dyDescent="0.2">
      <c r="A9546" s="1">
        <v>9545</v>
      </c>
      <c r="B9546" s="2" t="s">
        <v>63060</v>
      </c>
      <c r="C9546" s="2" t="s">
        <v>2924</v>
      </c>
      <c r="D9546" s="2" t="s">
        <v>3902</v>
      </c>
      <c r="E9546" s="2" t="s">
        <v>63061</v>
      </c>
      <c r="F9546" s="2" t="s">
        <v>63062</v>
      </c>
      <c r="G9546" s="2" t="s">
        <v>1050</v>
      </c>
      <c r="H9546" s="2" t="s">
        <v>63063</v>
      </c>
      <c r="I9546" s="2" t="s">
        <v>63064</v>
      </c>
      <c r="J9546" s="3" t="s">
        <v>63065</v>
      </c>
      <c r="K9546" s="4">
        <v>44156</v>
      </c>
      <c r="L9546" s="3" t="s">
        <v>37411</v>
      </c>
    </row>
    <row r="9547" spans="1:12" x14ac:dyDescent="0.2">
      <c r="A9547" s="1">
        <v>9546</v>
      </c>
      <c r="B9547" s="2" t="s">
        <v>63066</v>
      </c>
      <c r="C9547" s="2" t="s">
        <v>8549</v>
      </c>
      <c r="D9547" s="2" t="s">
        <v>60662</v>
      </c>
      <c r="E9547" s="2" t="s">
        <v>63067</v>
      </c>
      <c r="F9547" s="2" t="s">
        <v>6875</v>
      </c>
      <c r="G9547" s="2" t="s">
        <v>3623</v>
      </c>
      <c r="H9547" s="2" t="s">
        <v>63068</v>
      </c>
      <c r="I9547" s="2" t="s">
        <v>63069</v>
      </c>
      <c r="J9547" s="3" t="s">
        <v>63070</v>
      </c>
      <c r="K9547" s="4">
        <v>43895</v>
      </c>
      <c r="L9547" s="3" t="s">
        <v>61572</v>
      </c>
    </row>
    <row r="9548" spans="1:12" x14ac:dyDescent="0.2">
      <c r="A9548" s="1">
        <v>9547</v>
      </c>
      <c r="B9548" s="2" t="s">
        <v>63071</v>
      </c>
      <c r="C9548" s="2" t="s">
        <v>9383</v>
      </c>
      <c r="D9548" s="2" t="s">
        <v>13835</v>
      </c>
      <c r="E9548" s="2" t="s">
        <v>63072</v>
      </c>
      <c r="F9548" s="2" t="s">
        <v>63073</v>
      </c>
      <c r="G9548" s="2" t="s">
        <v>1591</v>
      </c>
      <c r="H9548" s="2" t="s">
        <v>63074</v>
      </c>
      <c r="I9548" s="2" t="s">
        <v>63075</v>
      </c>
      <c r="J9548" s="3" t="s">
        <v>63076</v>
      </c>
      <c r="K9548" s="4">
        <v>44583</v>
      </c>
      <c r="L9548" s="3" t="s">
        <v>63077</v>
      </c>
    </row>
    <row r="9549" spans="1:12" x14ac:dyDescent="0.2">
      <c r="A9549" s="1">
        <v>9548</v>
      </c>
      <c r="B9549" s="2" t="s">
        <v>63078</v>
      </c>
      <c r="C9549" s="2" t="s">
        <v>5221</v>
      </c>
      <c r="D9549" s="2" t="s">
        <v>7145</v>
      </c>
      <c r="E9549" s="2" t="s">
        <v>63079</v>
      </c>
      <c r="F9549" s="2" t="s">
        <v>63080</v>
      </c>
      <c r="G9549" s="2" t="s">
        <v>599</v>
      </c>
      <c r="H9549" s="2" t="s">
        <v>63081</v>
      </c>
      <c r="I9549" s="2" t="s">
        <v>63082</v>
      </c>
      <c r="J9549" s="3" t="s">
        <v>63083</v>
      </c>
      <c r="K9549" s="4">
        <v>44442</v>
      </c>
      <c r="L9549" s="3" t="s">
        <v>63084</v>
      </c>
    </row>
    <row r="9550" spans="1:12" x14ac:dyDescent="0.2">
      <c r="A9550" s="1">
        <v>9549</v>
      </c>
      <c r="B9550" s="2" t="s">
        <v>63085</v>
      </c>
      <c r="C9550" s="2" t="s">
        <v>953</v>
      </c>
      <c r="D9550" s="2" t="s">
        <v>13666</v>
      </c>
      <c r="E9550" s="2" t="s">
        <v>63086</v>
      </c>
      <c r="F9550" s="2" t="s">
        <v>63087</v>
      </c>
      <c r="G9550" s="2" t="s">
        <v>1336</v>
      </c>
      <c r="H9550" s="2">
        <f>1-634-250-807</f>
        <v>-1690</v>
      </c>
      <c r="I9550" s="2" t="s">
        <v>63088</v>
      </c>
      <c r="J9550" s="3" t="s">
        <v>63089</v>
      </c>
      <c r="K9550" s="4">
        <v>44526</v>
      </c>
      <c r="L9550" s="3" t="s">
        <v>45809</v>
      </c>
    </row>
    <row r="9551" spans="1:12" x14ac:dyDescent="0.2">
      <c r="A9551" s="1">
        <v>9550</v>
      </c>
      <c r="B9551" s="2" t="s">
        <v>63090</v>
      </c>
      <c r="C9551" s="2" t="s">
        <v>12926</v>
      </c>
      <c r="D9551" s="2" t="s">
        <v>2323</v>
      </c>
      <c r="E9551" s="2" t="s">
        <v>63091</v>
      </c>
      <c r="F9551" s="2" t="s">
        <v>63092</v>
      </c>
      <c r="G9551" s="2" t="s">
        <v>1148</v>
      </c>
      <c r="H9551" s="2" t="s">
        <v>63093</v>
      </c>
      <c r="I9551" s="2" t="s">
        <v>63094</v>
      </c>
      <c r="J9551" s="3" t="s">
        <v>63095</v>
      </c>
      <c r="K9551" s="4">
        <v>44045</v>
      </c>
      <c r="L9551" s="3" t="s">
        <v>49820</v>
      </c>
    </row>
    <row r="9552" spans="1:12" x14ac:dyDescent="0.2">
      <c r="A9552" s="1">
        <v>9551</v>
      </c>
      <c r="B9552" s="2" t="s">
        <v>63096</v>
      </c>
      <c r="C9552" s="2" t="s">
        <v>10401</v>
      </c>
      <c r="D9552" s="2" t="s">
        <v>5038</v>
      </c>
      <c r="E9552" s="2" t="s">
        <v>63097</v>
      </c>
      <c r="F9552" s="2" t="s">
        <v>63098</v>
      </c>
      <c r="G9552" s="2" t="s">
        <v>1591</v>
      </c>
      <c r="H9552" s="2" t="s">
        <v>63099</v>
      </c>
      <c r="I9552" s="2">
        <v>7933040978</v>
      </c>
      <c r="J9552" s="3" t="s">
        <v>63100</v>
      </c>
      <c r="K9552" s="4">
        <v>44350</v>
      </c>
      <c r="L9552" s="3" t="s">
        <v>63101</v>
      </c>
    </row>
    <row r="9553" spans="1:12" x14ac:dyDescent="0.2">
      <c r="A9553" s="1">
        <v>9552</v>
      </c>
      <c r="B9553" s="2" t="s">
        <v>63102</v>
      </c>
      <c r="C9553" s="2" t="s">
        <v>1074</v>
      </c>
      <c r="D9553" s="2" t="s">
        <v>5715</v>
      </c>
      <c r="E9553" s="2" t="s">
        <v>63103</v>
      </c>
      <c r="F9553" s="2" t="s">
        <v>63104</v>
      </c>
      <c r="G9553" s="2" t="s">
        <v>1801</v>
      </c>
      <c r="H9553" s="2">
        <v>447954955</v>
      </c>
      <c r="I9553" s="2" t="s">
        <v>63105</v>
      </c>
      <c r="J9553" s="3" t="s">
        <v>63106</v>
      </c>
      <c r="K9553" s="4">
        <v>44348</v>
      </c>
      <c r="L9553" s="3" t="s">
        <v>63107</v>
      </c>
    </row>
    <row r="9554" spans="1:12" x14ac:dyDescent="0.2">
      <c r="A9554" s="1">
        <v>9553</v>
      </c>
      <c r="B9554" s="2" t="s">
        <v>63108</v>
      </c>
      <c r="C9554" s="2" t="s">
        <v>2029</v>
      </c>
      <c r="D9554" s="2" t="s">
        <v>122</v>
      </c>
      <c r="E9554" s="2" t="s">
        <v>63109</v>
      </c>
      <c r="F9554" s="2" t="s">
        <v>63110</v>
      </c>
      <c r="G9554" s="2" t="s">
        <v>1524</v>
      </c>
      <c r="H9554" s="2" t="s">
        <v>63111</v>
      </c>
      <c r="I9554" s="2" t="s">
        <v>63112</v>
      </c>
      <c r="J9554" s="3" t="s">
        <v>63113</v>
      </c>
      <c r="K9554" s="4">
        <v>44426</v>
      </c>
      <c r="L9554" s="3" t="s">
        <v>15018</v>
      </c>
    </row>
    <row r="9555" spans="1:12" x14ac:dyDescent="0.2">
      <c r="A9555" s="1">
        <v>9554</v>
      </c>
      <c r="B9555" s="2" t="s">
        <v>63114</v>
      </c>
      <c r="C9555" s="2" t="s">
        <v>6785</v>
      </c>
      <c r="D9555" s="2" t="s">
        <v>6540</v>
      </c>
      <c r="E9555" s="2" t="s">
        <v>63115</v>
      </c>
      <c r="F9555" s="2" t="s">
        <v>63116</v>
      </c>
      <c r="G9555" s="2" t="s">
        <v>1591</v>
      </c>
      <c r="H9555" s="2" t="s">
        <v>63117</v>
      </c>
      <c r="I9555" s="2" t="s">
        <v>63118</v>
      </c>
      <c r="J9555" s="3" t="s">
        <v>63119</v>
      </c>
      <c r="K9555" s="4">
        <v>44144</v>
      </c>
      <c r="L9555" s="3" t="s">
        <v>63120</v>
      </c>
    </row>
    <row r="9556" spans="1:12" x14ac:dyDescent="0.2">
      <c r="A9556" s="1">
        <v>9555</v>
      </c>
      <c r="B9556" s="2" t="s">
        <v>63121</v>
      </c>
      <c r="C9556" s="2" t="s">
        <v>270</v>
      </c>
      <c r="D9556" s="2" t="s">
        <v>4671</v>
      </c>
      <c r="E9556" s="2" t="s">
        <v>63122</v>
      </c>
      <c r="F9556" s="2" t="s">
        <v>63123</v>
      </c>
      <c r="G9556" s="2" t="s">
        <v>2015</v>
      </c>
      <c r="H9556" s="2" t="s">
        <v>63124</v>
      </c>
      <c r="I9556" s="2">
        <v>2117978314</v>
      </c>
      <c r="J9556" s="3" t="s">
        <v>63125</v>
      </c>
      <c r="K9556" s="4">
        <v>44683</v>
      </c>
      <c r="L9556" s="3" t="s">
        <v>63126</v>
      </c>
    </row>
    <row r="9557" spans="1:12" x14ac:dyDescent="0.2">
      <c r="A9557" s="1">
        <v>9556</v>
      </c>
      <c r="B9557" s="2" t="s">
        <v>63127</v>
      </c>
      <c r="C9557" s="2" t="s">
        <v>1938</v>
      </c>
      <c r="D9557" s="2" t="s">
        <v>9434</v>
      </c>
      <c r="E9557" s="2" t="s">
        <v>63128</v>
      </c>
      <c r="F9557" s="2" t="s">
        <v>63129</v>
      </c>
      <c r="G9557" s="2" t="s">
        <v>705</v>
      </c>
      <c r="H9557" s="2">
        <f>1-924-883-9763</f>
        <v>-11569</v>
      </c>
      <c r="I9557" s="2" t="s">
        <v>63130</v>
      </c>
      <c r="J9557" s="3" t="s">
        <v>63131</v>
      </c>
      <c r="K9557" s="4">
        <v>44135</v>
      </c>
      <c r="L9557" s="3" t="s">
        <v>63132</v>
      </c>
    </row>
    <row r="9558" spans="1:12" x14ac:dyDescent="0.2">
      <c r="A9558" s="1">
        <v>9557</v>
      </c>
      <c r="B9558" s="2" t="s">
        <v>63133</v>
      </c>
      <c r="C9558" s="2" t="s">
        <v>802</v>
      </c>
      <c r="D9558" s="2" t="s">
        <v>793</v>
      </c>
      <c r="E9558" s="2" t="s">
        <v>63134</v>
      </c>
      <c r="F9558" s="2" t="s">
        <v>63135</v>
      </c>
      <c r="G9558" s="2" t="s">
        <v>560</v>
      </c>
      <c r="H9558" s="2" t="s">
        <v>63136</v>
      </c>
      <c r="I9558" s="2" t="s">
        <v>63137</v>
      </c>
      <c r="J9558" s="3" t="s">
        <v>63138</v>
      </c>
      <c r="K9558" s="4">
        <v>44494</v>
      </c>
      <c r="L9558" s="3" t="s">
        <v>63139</v>
      </c>
    </row>
    <row r="9559" spans="1:12" x14ac:dyDescent="0.2">
      <c r="A9559" s="1">
        <v>9558</v>
      </c>
      <c r="B9559" s="2" t="s">
        <v>63140</v>
      </c>
      <c r="C9559" s="2" t="s">
        <v>5423</v>
      </c>
      <c r="D9559" s="2" t="s">
        <v>7214</v>
      </c>
      <c r="E9559" s="2" t="s">
        <v>63141</v>
      </c>
      <c r="F9559" s="2" t="s">
        <v>63142</v>
      </c>
      <c r="G9559" s="2" t="s">
        <v>4698</v>
      </c>
      <c r="H9559" s="2" t="s">
        <v>63143</v>
      </c>
      <c r="I9559" s="2" t="s">
        <v>63144</v>
      </c>
      <c r="J9559" s="3" t="s">
        <v>63145</v>
      </c>
      <c r="K9559" s="4">
        <v>44142</v>
      </c>
      <c r="L9559" s="3" t="s">
        <v>63146</v>
      </c>
    </row>
    <row r="9560" spans="1:12" x14ac:dyDescent="0.2">
      <c r="A9560" s="1">
        <v>9559</v>
      </c>
      <c r="B9560" s="2" t="s">
        <v>63147</v>
      </c>
      <c r="C9560" s="2" t="s">
        <v>10650</v>
      </c>
      <c r="D9560" s="2" t="s">
        <v>12313</v>
      </c>
      <c r="E9560" s="2" t="s">
        <v>63148</v>
      </c>
      <c r="F9560" s="2" t="s">
        <v>15172</v>
      </c>
      <c r="G9560" s="2" t="s">
        <v>7345</v>
      </c>
      <c r="H9560" s="2" t="s">
        <v>63149</v>
      </c>
      <c r="I9560" s="2" t="s">
        <v>63150</v>
      </c>
      <c r="J9560" s="3" t="s">
        <v>63151</v>
      </c>
      <c r="K9560" s="4">
        <v>44256</v>
      </c>
      <c r="L9560" s="3" t="s">
        <v>63152</v>
      </c>
    </row>
    <row r="9561" spans="1:12" x14ac:dyDescent="0.2">
      <c r="A9561" s="1">
        <v>9560</v>
      </c>
      <c r="B9561" s="2" t="s">
        <v>63153</v>
      </c>
      <c r="C9561" s="2" t="s">
        <v>1807</v>
      </c>
      <c r="D9561" s="2" t="s">
        <v>9002</v>
      </c>
      <c r="E9561" s="2" t="s">
        <v>63154</v>
      </c>
      <c r="F9561" s="2" t="s">
        <v>63155</v>
      </c>
      <c r="G9561" s="2" t="s">
        <v>806</v>
      </c>
      <c r="H9561" s="2" t="s">
        <v>63156</v>
      </c>
      <c r="I9561" s="2" t="s">
        <v>63157</v>
      </c>
      <c r="J9561" s="3" t="s">
        <v>63158</v>
      </c>
      <c r="K9561" s="4">
        <v>44314</v>
      </c>
      <c r="L9561" s="3" t="s">
        <v>63159</v>
      </c>
    </row>
    <row r="9562" spans="1:12" x14ac:dyDescent="0.2">
      <c r="A9562" s="1">
        <v>9561</v>
      </c>
      <c r="B9562" s="2" t="s">
        <v>63160</v>
      </c>
      <c r="C9562" s="2" t="s">
        <v>1530</v>
      </c>
      <c r="D9562" s="2" t="s">
        <v>4513</v>
      </c>
      <c r="E9562" s="2" t="s">
        <v>6961</v>
      </c>
      <c r="F9562" s="2" t="s">
        <v>18754</v>
      </c>
      <c r="G9562" s="2" t="s">
        <v>1023</v>
      </c>
      <c r="H9562" s="2" t="s">
        <v>63161</v>
      </c>
      <c r="I9562" s="2" t="s">
        <v>63162</v>
      </c>
      <c r="J9562" s="3" t="s">
        <v>63163</v>
      </c>
      <c r="K9562" s="4">
        <v>44354</v>
      </c>
      <c r="L9562" s="3" t="s">
        <v>63164</v>
      </c>
    </row>
    <row r="9563" spans="1:12" x14ac:dyDescent="0.2">
      <c r="A9563" s="1">
        <v>9562</v>
      </c>
      <c r="B9563" s="2" t="s">
        <v>63165</v>
      </c>
      <c r="C9563" s="2" t="s">
        <v>1029</v>
      </c>
      <c r="D9563" s="2" t="s">
        <v>8304</v>
      </c>
      <c r="E9563" s="2" t="s">
        <v>63166</v>
      </c>
      <c r="F9563" s="2" t="s">
        <v>63167</v>
      </c>
      <c r="G9563" s="2" t="s">
        <v>2826</v>
      </c>
      <c r="H9563" s="2" t="s">
        <v>63168</v>
      </c>
      <c r="I9563" s="2" t="s">
        <v>63169</v>
      </c>
      <c r="J9563" s="3" t="s">
        <v>63170</v>
      </c>
      <c r="K9563" s="4">
        <v>44069</v>
      </c>
      <c r="L9563" s="3" t="s">
        <v>5524</v>
      </c>
    </row>
    <row r="9564" spans="1:12" x14ac:dyDescent="0.2">
      <c r="A9564" s="1">
        <v>9563</v>
      </c>
      <c r="B9564" s="2" t="s">
        <v>63171</v>
      </c>
      <c r="C9564" s="2" t="s">
        <v>5274</v>
      </c>
      <c r="D9564" s="2" t="s">
        <v>711</v>
      </c>
      <c r="E9564" s="2" t="s">
        <v>63172</v>
      </c>
      <c r="F9564" s="2" t="s">
        <v>63173</v>
      </c>
      <c r="G9564" s="2" t="s">
        <v>2963</v>
      </c>
      <c r="H9564" s="2" t="s">
        <v>63174</v>
      </c>
      <c r="I9564" s="2" t="s">
        <v>63175</v>
      </c>
      <c r="J9564" s="3" t="s">
        <v>63176</v>
      </c>
      <c r="K9564" s="4">
        <v>44110</v>
      </c>
      <c r="L9564" s="3" t="s">
        <v>63177</v>
      </c>
    </row>
    <row r="9565" spans="1:12" x14ac:dyDescent="0.2">
      <c r="A9565" s="1">
        <v>9564</v>
      </c>
      <c r="B9565" s="2" t="s">
        <v>63178</v>
      </c>
      <c r="C9565" s="2" t="s">
        <v>3619</v>
      </c>
      <c r="D9565" s="2" t="s">
        <v>1323</v>
      </c>
      <c r="E9565" s="2" t="s">
        <v>63179</v>
      </c>
      <c r="F9565" s="2" t="s">
        <v>63180</v>
      </c>
      <c r="G9565" s="2" t="s">
        <v>2918</v>
      </c>
      <c r="H9565" s="2" t="s">
        <v>63181</v>
      </c>
      <c r="I9565" s="2" t="s">
        <v>63182</v>
      </c>
      <c r="J9565" s="3" t="s">
        <v>63183</v>
      </c>
      <c r="K9565" s="4">
        <v>44327</v>
      </c>
      <c r="L9565" s="3" t="s">
        <v>15297</v>
      </c>
    </row>
    <row r="9566" spans="1:12" x14ac:dyDescent="0.2">
      <c r="A9566" s="1">
        <v>9565</v>
      </c>
      <c r="B9566" s="2" t="s">
        <v>63184</v>
      </c>
      <c r="C9566" s="2" t="s">
        <v>3854</v>
      </c>
      <c r="D9566" s="2" t="s">
        <v>4695</v>
      </c>
      <c r="E9566" s="2" t="s">
        <v>63185</v>
      </c>
      <c r="F9566" s="2" t="s">
        <v>63186</v>
      </c>
      <c r="G9566" s="2" t="s">
        <v>1032</v>
      </c>
      <c r="H9566" s="2" t="s">
        <v>63187</v>
      </c>
      <c r="I9566" s="2">
        <v>7427530062</v>
      </c>
      <c r="J9566" s="3" t="s">
        <v>63188</v>
      </c>
      <c r="K9566" s="4">
        <v>44374</v>
      </c>
      <c r="L9566" s="3" t="s">
        <v>38761</v>
      </c>
    </row>
    <row r="9567" spans="1:12" x14ac:dyDescent="0.2">
      <c r="A9567" s="1">
        <v>9566</v>
      </c>
      <c r="B9567" s="2" t="s">
        <v>63189</v>
      </c>
      <c r="C9567" s="2" t="s">
        <v>2563</v>
      </c>
      <c r="D9567" s="2" t="s">
        <v>434</v>
      </c>
      <c r="E9567" s="2" t="s">
        <v>63190</v>
      </c>
      <c r="F9567" s="2" t="s">
        <v>63191</v>
      </c>
      <c r="G9567" s="2" t="s">
        <v>816</v>
      </c>
      <c r="H9567" s="2">
        <v>2851532999</v>
      </c>
      <c r="I9567" s="2" t="s">
        <v>63192</v>
      </c>
      <c r="J9567" s="3" t="s">
        <v>63193</v>
      </c>
      <c r="K9567" s="4">
        <v>44034</v>
      </c>
      <c r="L9567" s="3" t="s">
        <v>63194</v>
      </c>
    </row>
    <row r="9568" spans="1:12" x14ac:dyDescent="0.2">
      <c r="A9568" s="1">
        <v>9567</v>
      </c>
      <c r="B9568" s="2" t="s">
        <v>63195</v>
      </c>
      <c r="C9568" s="2" t="s">
        <v>2277</v>
      </c>
      <c r="D9568" s="2" t="s">
        <v>3197</v>
      </c>
      <c r="E9568" s="2" t="s">
        <v>63196</v>
      </c>
      <c r="F9568" s="2" t="s">
        <v>63197</v>
      </c>
      <c r="G9568" s="2" t="s">
        <v>17</v>
      </c>
      <c r="H9568" s="2" t="s">
        <v>63198</v>
      </c>
      <c r="I9568" s="2" t="s">
        <v>63199</v>
      </c>
      <c r="J9568" s="3" t="s">
        <v>63200</v>
      </c>
      <c r="K9568" s="4">
        <v>44291</v>
      </c>
      <c r="L9568" s="3" t="s">
        <v>30064</v>
      </c>
    </row>
    <row r="9569" spans="1:12" x14ac:dyDescent="0.2">
      <c r="A9569" s="1">
        <v>9568</v>
      </c>
      <c r="B9569" s="2" t="s">
        <v>63201</v>
      </c>
      <c r="C9569" s="2" t="s">
        <v>6355</v>
      </c>
      <c r="D9569" s="2" t="s">
        <v>12305</v>
      </c>
      <c r="E9569" s="2" t="s">
        <v>30284</v>
      </c>
      <c r="F9569" s="2" t="s">
        <v>63202</v>
      </c>
      <c r="G9569" s="2" t="s">
        <v>11135</v>
      </c>
      <c r="H9569" s="2" t="s">
        <v>63203</v>
      </c>
      <c r="I9569" s="2" t="s">
        <v>63204</v>
      </c>
      <c r="J9569" s="3" t="s">
        <v>63205</v>
      </c>
      <c r="K9569" s="4">
        <v>43899</v>
      </c>
      <c r="L9569" s="3" t="s">
        <v>63206</v>
      </c>
    </row>
    <row r="9570" spans="1:12" x14ac:dyDescent="0.2">
      <c r="A9570" s="1">
        <v>9569</v>
      </c>
      <c r="B9570" s="2" t="s">
        <v>63207</v>
      </c>
      <c r="C9570" s="2" t="s">
        <v>27746</v>
      </c>
      <c r="D9570" s="2" t="s">
        <v>8834</v>
      </c>
      <c r="E9570" s="2" t="s">
        <v>63208</v>
      </c>
      <c r="F9570" s="2" t="s">
        <v>63209</v>
      </c>
      <c r="G9570" s="2" t="s">
        <v>2216</v>
      </c>
      <c r="H9570" s="2" t="s">
        <v>63210</v>
      </c>
      <c r="I9570" s="2" t="s">
        <v>63211</v>
      </c>
      <c r="J9570" s="3" t="s">
        <v>63212</v>
      </c>
      <c r="K9570" s="4">
        <v>44199</v>
      </c>
      <c r="L9570" s="3" t="s">
        <v>63213</v>
      </c>
    </row>
    <row r="9571" spans="1:12" x14ac:dyDescent="0.2">
      <c r="A9571" s="1">
        <v>9570</v>
      </c>
      <c r="B9571" s="2" t="s">
        <v>63214</v>
      </c>
      <c r="C9571" s="2" t="s">
        <v>1888</v>
      </c>
      <c r="D9571" s="2" t="s">
        <v>2139</v>
      </c>
      <c r="E9571" s="2" t="s">
        <v>63215</v>
      </c>
      <c r="F9571" s="2" t="s">
        <v>4202</v>
      </c>
      <c r="G9571" s="2" t="s">
        <v>3271</v>
      </c>
      <c r="H9571" s="2" t="s">
        <v>63216</v>
      </c>
      <c r="I9571" s="2" t="s">
        <v>63217</v>
      </c>
      <c r="J9571" s="3" t="s">
        <v>63218</v>
      </c>
      <c r="K9571" s="4">
        <v>44172</v>
      </c>
      <c r="L9571" s="3" t="s">
        <v>63219</v>
      </c>
    </row>
    <row r="9572" spans="1:12" x14ac:dyDescent="0.2">
      <c r="A9572" s="1">
        <v>9571</v>
      </c>
      <c r="B9572" s="2" t="s">
        <v>63220</v>
      </c>
      <c r="C9572" s="2" t="s">
        <v>4072</v>
      </c>
      <c r="D9572" s="2" t="s">
        <v>8821</v>
      </c>
      <c r="E9572" s="2" t="s">
        <v>29299</v>
      </c>
      <c r="F9572" s="2" t="s">
        <v>63221</v>
      </c>
      <c r="G9572" s="2" t="s">
        <v>864</v>
      </c>
      <c r="H9572" s="2" t="s">
        <v>63222</v>
      </c>
      <c r="I9572" s="2" t="s">
        <v>63223</v>
      </c>
      <c r="J9572" s="3" t="s">
        <v>63224</v>
      </c>
      <c r="K9572" s="4">
        <v>44196</v>
      </c>
      <c r="L9572" s="3" t="s">
        <v>20999</v>
      </c>
    </row>
    <row r="9573" spans="1:12" x14ac:dyDescent="0.2">
      <c r="A9573" s="1">
        <v>9572</v>
      </c>
      <c r="B9573" s="2" t="s">
        <v>63225</v>
      </c>
      <c r="C9573" s="2" t="s">
        <v>8649</v>
      </c>
      <c r="D9573" s="2" t="s">
        <v>7773</v>
      </c>
      <c r="E9573" s="2" t="s">
        <v>63226</v>
      </c>
      <c r="F9573" s="2" t="s">
        <v>63227</v>
      </c>
      <c r="G9573" s="2" t="s">
        <v>1637</v>
      </c>
      <c r="H9573" s="2" t="s">
        <v>63228</v>
      </c>
      <c r="I9573" s="2" t="s">
        <v>63229</v>
      </c>
      <c r="J9573" s="3" t="s">
        <v>63230</v>
      </c>
      <c r="K9573" s="4">
        <v>44228</v>
      </c>
      <c r="L9573" s="3" t="s">
        <v>54102</v>
      </c>
    </row>
    <row r="9574" spans="1:12" x14ac:dyDescent="0.2">
      <c r="A9574" s="1">
        <v>9573</v>
      </c>
      <c r="B9574" s="2" t="s">
        <v>63231</v>
      </c>
      <c r="C9574" s="2" t="s">
        <v>7018</v>
      </c>
      <c r="D9574" s="2" t="s">
        <v>4663</v>
      </c>
      <c r="E9574" s="2" t="s">
        <v>63232</v>
      </c>
      <c r="F9574" s="2" t="s">
        <v>63233</v>
      </c>
      <c r="G9574" s="2" t="s">
        <v>2216</v>
      </c>
      <c r="H9574" s="2">
        <v>3469115890</v>
      </c>
      <c r="I9574" s="2" t="s">
        <v>63234</v>
      </c>
      <c r="J9574" s="3" t="s">
        <v>63235</v>
      </c>
      <c r="K9574" s="4">
        <v>44325</v>
      </c>
      <c r="L9574" s="3" t="s">
        <v>63236</v>
      </c>
    </row>
    <row r="9575" spans="1:12" x14ac:dyDescent="0.2">
      <c r="A9575" s="1">
        <v>9574</v>
      </c>
      <c r="B9575" s="2" t="s">
        <v>63237</v>
      </c>
      <c r="C9575" s="2" t="s">
        <v>4954</v>
      </c>
      <c r="D9575" s="2" t="s">
        <v>676</v>
      </c>
      <c r="E9575" s="2" t="s">
        <v>63238</v>
      </c>
      <c r="F9575" s="2" t="s">
        <v>63239</v>
      </c>
      <c r="G9575" s="2" t="s">
        <v>3591</v>
      </c>
      <c r="H9575" s="2" t="s">
        <v>63240</v>
      </c>
      <c r="I9575" s="2" t="s">
        <v>63241</v>
      </c>
      <c r="J9575" s="3" t="s">
        <v>63242</v>
      </c>
      <c r="K9575" s="4">
        <v>43841</v>
      </c>
      <c r="L9575" s="3" t="s">
        <v>44510</v>
      </c>
    </row>
    <row r="9576" spans="1:12" x14ac:dyDescent="0.2">
      <c r="A9576" s="1">
        <v>9575</v>
      </c>
      <c r="B9576" s="2" t="s">
        <v>63243</v>
      </c>
      <c r="C9576" s="2" t="s">
        <v>17588</v>
      </c>
      <c r="D9576" s="2" t="s">
        <v>9434</v>
      </c>
      <c r="E9576" s="2" t="s">
        <v>63244</v>
      </c>
      <c r="F9576" s="2" t="s">
        <v>63245</v>
      </c>
      <c r="G9576" s="2" t="s">
        <v>3623</v>
      </c>
      <c r="H9576" s="2" t="s">
        <v>63246</v>
      </c>
      <c r="I9576" s="2" t="s">
        <v>63247</v>
      </c>
      <c r="J9576" s="3" t="s">
        <v>63248</v>
      </c>
      <c r="K9576" s="4">
        <v>44269</v>
      </c>
      <c r="L9576" s="3" t="s">
        <v>63249</v>
      </c>
    </row>
    <row r="9577" spans="1:12" x14ac:dyDescent="0.2">
      <c r="A9577" s="1">
        <v>9576</v>
      </c>
      <c r="B9577" s="2" t="s">
        <v>63250</v>
      </c>
      <c r="C9577" s="2" t="s">
        <v>3513</v>
      </c>
      <c r="D9577" s="2" t="s">
        <v>9477</v>
      </c>
      <c r="E9577" s="2" t="s">
        <v>63251</v>
      </c>
      <c r="F9577" s="2" t="s">
        <v>63252</v>
      </c>
      <c r="G9577" s="2" t="s">
        <v>3055</v>
      </c>
      <c r="H9577" s="2" t="s">
        <v>63253</v>
      </c>
      <c r="I9577" s="2" t="s">
        <v>63254</v>
      </c>
      <c r="J9577" s="3" t="s">
        <v>63255</v>
      </c>
      <c r="K9577" s="4">
        <v>44648</v>
      </c>
      <c r="L9577" s="3" t="s">
        <v>63256</v>
      </c>
    </row>
    <row r="9578" spans="1:12" x14ac:dyDescent="0.2">
      <c r="A9578" s="1">
        <v>9577</v>
      </c>
      <c r="B9578" s="2" t="s">
        <v>63257</v>
      </c>
      <c r="C9578" s="2" t="s">
        <v>507</v>
      </c>
      <c r="D9578" s="2" t="s">
        <v>747</v>
      </c>
      <c r="E9578" s="2" t="s">
        <v>63258</v>
      </c>
      <c r="F9578" s="2" t="s">
        <v>63259</v>
      </c>
      <c r="G9578" s="2" t="s">
        <v>938</v>
      </c>
      <c r="H9578" s="2" t="s">
        <v>63260</v>
      </c>
      <c r="I9578" s="2">
        <v>3506226410</v>
      </c>
      <c r="J9578" s="3" t="s">
        <v>63261</v>
      </c>
      <c r="K9578" s="4">
        <v>44593</v>
      </c>
      <c r="L9578" s="3" t="s">
        <v>63262</v>
      </c>
    </row>
    <row r="9579" spans="1:12" x14ac:dyDescent="0.2">
      <c r="A9579" s="1">
        <v>9578</v>
      </c>
      <c r="B9579" s="2" t="s">
        <v>63263</v>
      </c>
      <c r="C9579" s="2" t="s">
        <v>6852</v>
      </c>
      <c r="D9579" s="2" t="s">
        <v>28303</v>
      </c>
      <c r="E9579" s="2" t="s">
        <v>63264</v>
      </c>
      <c r="F9579" s="2" t="s">
        <v>63265</v>
      </c>
      <c r="G9579" s="2" t="s">
        <v>476</v>
      </c>
      <c r="H9579" s="2" t="s">
        <v>63266</v>
      </c>
      <c r="I9579" s="2" t="s">
        <v>63267</v>
      </c>
      <c r="J9579" s="3" t="s">
        <v>63268</v>
      </c>
      <c r="K9579" s="4">
        <v>44096</v>
      </c>
      <c r="L9579" s="3" t="s">
        <v>63269</v>
      </c>
    </row>
    <row r="9580" spans="1:12" x14ac:dyDescent="0.2">
      <c r="A9580" s="1">
        <v>9579</v>
      </c>
      <c r="B9580" s="2" t="s">
        <v>63270</v>
      </c>
      <c r="C9580" s="2" t="s">
        <v>7070</v>
      </c>
      <c r="D9580" s="2" t="s">
        <v>3514</v>
      </c>
      <c r="E9580" s="2" t="s">
        <v>63271</v>
      </c>
      <c r="F9580" s="2" t="s">
        <v>63272</v>
      </c>
      <c r="G9580" s="2" t="s">
        <v>4353</v>
      </c>
      <c r="H9580" s="2" t="s">
        <v>63273</v>
      </c>
      <c r="I9580" s="2" t="s">
        <v>63274</v>
      </c>
      <c r="J9580" s="3" t="s">
        <v>63275</v>
      </c>
      <c r="K9580" s="4">
        <v>44067</v>
      </c>
      <c r="L9580" s="3" t="s">
        <v>63276</v>
      </c>
    </row>
    <row r="9581" spans="1:12" x14ac:dyDescent="0.2">
      <c r="A9581" s="1">
        <v>9580</v>
      </c>
      <c r="B9581" s="2" t="s">
        <v>63277</v>
      </c>
      <c r="C9581" s="2" t="s">
        <v>10492</v>
      </c>
      <c r="D9581" s="2" t="s">
        <v>6484</v>
      </c>
      <c r="E9581" s="2" t="s">
        <v>63278</v>
      </c>
      <c r="F9581" s="2" t="s">
        <v>63279</v>
      </c>
      <c r="G9581" s="2" t="s">
        <v>44</v>
      </c>
      <c r="H9581" s="2" t="s">
        <v>63280</v>
      </c>
      <c r="I9581" s="2" t="s">
        <v>63281</v>
      </c>
      <c r="J9581" s="3" t="s">
        <v>63282</v>
      </c>
      <c r="K9581" s="4">
        <v>43900</v>
      </c>
      <c r="L9581" s="3" t="s">
        <v>63283</v>
      </c>
    </row>
    <row r="9582" spans="1:12" x14ac:dyDescent="0.2">
      <c r="A9582" s="1">
        <v>9581</v>
      </c>
      <c r="B9582" s="2" t="s">
        <v>63284</v>
      </c>
      <c r="C9582" s="2" t="s">
        <v>14147</v>
      </c>
      <c r="D9582" s="2" t="s">
        <v>5062</v>
      </c>
      <c r="E9582" s="2" t="s">
        <v>63285</v>
      </c>
      <c r="F9582" s="2" t="s">
        <v>13802</v>
      </c>
      <c r="G9582" s="2" t="s">
        <v>3623</v>
      </c>
      <c r="H9582" s="2" t="s">
        <v>63286</v>
      </c>
      <c r="I9582" s="2" t="s">
        <v>63287</v>
      </c>
      <c r="J9582" s="3" t="s">
        <v>63288</v>
      </c>
      <c r="K9582" s="4">
        <v>44222</v>
      </c>
      <c r="L9582" s="3" t="s">
        <v>33369</v>
      </c>
    </row>
    <row r="9583" spans="1:12" x14ac:dyDescent="0.2">
      <c r="A9583" s="1">
        <v>9582</v>
      </c>
      <c r="B9583" s="2" t="s">
        <v>63289</v>
      </c>
      <c r="C9583" s="2" t="s">
        <v>1905</v>
      </c>
      <c r="D9583" s="2" t="s">
        <v>1978</v>
      </c>
      <c r="E9583" s="2" t="s">
        <v>63290</v>
      </c>
      <c r="F9583" s="2" t="s">
        <v>63291</v>
      </c>
      <c r="G9583" s="2" t="s">
        <v>217</v>
      </c>
      <c r="H9583" s="2" t="s">
        <v>63292</v>
      </c>
      <c r="I9583" s="2" t="s">
        <v>63293</v>
      </c>
      <c r="J9583" s="3" t="s">
        <v>63294</v>
      </c>
      <c r="K9583" s="4">
        <v>44176</v>
      </c>
      <c r="L9583" s="3" t="s">
        <v>63295</v>
      </c>
    </row>
    <row r="9584" spans="1:12" x14ac:dyDescent="0.2">
      <c r="A9584" s="1">
        <v>9583</v>
      </c>
      <c r="B9584" s="2" t="s">
        <v>63296</v>
      </c>
      <c r="C9584" s="2" t="s">
        <v>1807</v>
      </c>
      <c r="D9584" s="2" t="s">
        <v>4097</v>
      </c>
      <c r="E9584" s="2" t="s">
        <v>54878</v>
      </c>
      <c r="F9584" s="2" t="s">
        <v>63297</v>
      </c>
      <c r="G9584" s="2" t="s">
        <v>2033</v>
      </c>
      <c r="H9584" s="2" t="s">
        <v>63298</v>
      </c>
      <c r="I9584" s="2" t="s">
        <v>63299</v>
      </c>
      <c r="J9584" s="3" t="s">
        <v>63300</v>
      </c>
      <c r="K9584" s="4">
        <v>44486</v>
      </c>
      <c r="L9584" s="3" t="s">
        <v>4968</v>
      </c>
    </row>
    <row r="9585" spans="1:12" x14ac:dyDescent="0.2">
      <c r="A9585" s="1">
        <v>9584</v>
      </c>
      <c r="B9585" s="2" t="s">
        <v>63301</v>
      </c>
      <c r="C9585" s="2" t="s">
        <v>3148</v>
      </c>
      <c r="D9585" s="2" t="s">
        <v>2512</v>
      </c>
      <c r="E9585" s="2" t="s">
        <v>63302</v>
      </c>
      <c r="F9585" s="2" t="s">
        <v>63303</v>
      </c>
      <c r="G9585" s="2" t="s">
        <v>2567</v>
      </c>
      <c r="H9585" s="2" t="s">
        <v>63304</v>
      </c>
      <c r="I9585" s="2" t="s">
        <v>63305</v>
      </c>
      <c r="J9585" s="3" t="s">
        <v>63306</v>
      </c>
      <c r="K9585" s="4">
        <v>44082</v>
      </c>
      <c r="L9585" s="3" t="s">
        <v>63307</v>
      </c>
    </row>
    <row r="9586" spans="1:12" x14ac:dyDescent="0.2">
      <c r="A9586" s="1">
        <v>9585</v>
      </c>
      <c r="B9586" s="2" t="s">
        <v>63308</v>
      </c>
      <c r="C9586" s="2" t="s">
        <v>1662</v>
      </c>
      <c r="D9586" s="2" t="s">
        <v>2205</v>
      </c>
      <c r="E9586" s="2" t="s">
        <v>63309</v>
      </c>
      <c r="F9586" s="2" t="s">
        <v>63310</v>
      </c>
      <c r="G9586" s="2" t="s">
        <v>1837</v>
      </c>
      <c r="H9586" s="2" t="s">
        <v>63311</v>
      </c>
      <c r="I9586" s="2" t="s">
        <v>63312</v>
      </c>
      <c r="J9586" s="3" t="s">
        <v>63313</v>
      </c>
      <c r="K9586" s="4">
        <v>44612</v>
      </c>
      <c r="L9586" s="3" t="s">
        <v>63314</v>
      </c>
    </row>
    <row r="9587" spans="1:12" x14ac:dyDescent="0.2">
      <c r="A9587" s="1">
        <v>9586</v>
      </c>
      <c r="B9587" s="2" t="s">
        <v>63315</v>
      </c>
      <c r="C9587" s="2" t="s">
        <v>1644</v>
      </c>
      <c r="D9587" s="2" t="s">
        <v>6148</v>
      </c>
      <c r="E9587" s="2" t="s">
        <v>63316</v>
      </c>
      <c r="F9587" s="2" t="s">
        <v>63317</v>
      </c>
      <c r="G9587" s="2" t="s">
        <v>153</v>
      </c>
      <c r="H9587" s="2" t="s">
        <v>63318</v>
      </c>
      <c r="I9587" s="2" t="s">
        <v>63319</v>
      </c>
      <c r="J9587" s="3" t="s">
        <v>63320</v>
      </c>
      <c r="K9587" s="4">
        <v>44380</v>
      </c>
      <c r="L9587" s="3" t="s">
        <v>63321</v>
      </c>
    </row>
    <row r="9588" spans="1:12" x14ac:dyDescent="0.2">
      <c r="A9588" s="1">
        <v>9587</v>
      </c>
      <c r="B9588" s="2" t="s">
        <v>63322</v>
      </c>
      <c r="C9588" s="2" t="s">
        <v>8521</v>
      </c>
      <c r="D9588" s="2" t="s">
        <v>3620</v>
      </c>
      <c r="E9588" s="2" t="s">
        <v>63323</v>
      </c>
      <c r="F9588" s="2" t="s">
        <v>10602</v>
      </c>
      <c r="G9588" s="2" t="s">
        <v>570</v>
      </c>
      <c r="H9588" s="2" t="s">
        <v>63324</v>
      </c>
      <c r="I9588" s="2" t="s">
        <v>63325</v>
      </c>
      <c r="J9588" s="3" t="s">
        <v>63326</v>
      </c>
      <c r="K9588" s="4">
        <v>43867</v>
      </c>
      <c r="L9588" s="3" t="s">
        <v>63327</v>
      </c>
    </row>
    <row r="9589" spans="1:12" x14ac:dyDescent="0.2">
      <c r="A9589" s="1">
        <v>9588</v>
      </c>
      <c r="B9589" s="2" t="s">
        <v>63328</v>
      </c>
      <c r="C9589" s="2" t="s">
        <v>2987</v>
      </c>
      <c r="D9589" s="2" t="s">
        <v>557</v>
      </c>
      <c r="E9589" s="2" t="s">
        <v>63329</v>
      </c>
      <c r="F9589" s="2" t="s">
        <v>63330</v>
      </c>
      <c r="G9589" s="2" t="s">
        <v>1168</v>
      </c>
      <c r="H9589" s="2">
        <f>1-624-626-3996</f>
        <v>-5245</v>
      </c>
      <c r="I9589" s="2" t="s">
        <v>63331</v>
      </c>
      <c r="J9589" s="3" t="s">
        <v>63332</v>
      </c>
      <c r="K9589" s="4">
        <v>44668</v>
      </c>
      <c r="L9589" s="3" t="s">
        <v>41308</v>
      </c>
    </row>
    <row r="9590" spans="1:12" x14ac:dyDescent="0.2">
      <c r="A9590" s="1">
        <v>9589</v>
      </c>
      <c r="B9590" s="2" t="s">
        <v>63333</v>
      </c>
      <c r="C9590" s="2" t="s">
        <v>3708</v>
      </c>
      <c r="D9590" s="2" t="s">
        <v>9584</v>
      </c>
      <c r="E9590" s="2" t="s">
        <v>63334</v>
      </c>
      <c r="F9590" s="2" t="s">
        <v>63335</v>
      </c>
      <c r="G9590" s="2" t="s">
        <v>64</v>
      </c>
      <c r="H9590" s="2" t="s">
        <v>63336</v>
      </c>
      <c r="I9590" s="2" t="s">
        <v>63337</v>
      </c>
      <c r="J9590" s="3" t="s">
        <v>63338</v>
      </c>
      <c r="K9590" s="4">
        <v>44195</v>
      </c>
      <c r="L9590" s="3" t="s">
        <v>32669</v>
      </c>
    </row>
    <row r="9591" spans="1:12" x14ac:dyDescent="0.2">
      <c r="A9591" s="1">
        <v>9590</v>
      </c>
      <c r="B9591" s="2" t="s">
        <v>63339</v>
      </c>
      <c r="C9591" s="2" t="s">
        <v>8943</v>
      </c>
      <c r="D9591" s="2" t="s">
        <v>10015</v>
      </c>
      <c r="E9591" s="2" t="s">
        <v>63340</v>
      </c>
      <c r="F9591" s="2" t="s">
        <v>63341</v>
      </c>
      <c r="G9591" s="2" t="s">
        <v>1104</v>
      </c>
      <c r="H9591" s="2" t="s">
        <v>63342</v>
      </c>
      <c r="I9591" s="2" t="s">
        <v>63343</v>
      </c>
      <c r="J9591" s="3" t="s">
        <v>63344</v>
      </c>
      <c r="K9591" s="4">
        <v>43854</v>
      </c>
      <c r="L9591" s="3" t="s">
        <v>63345</v>
      </c>
    </row>
    <row r="9592" spans="1:12" x14ac:dyDescent="0.2">
      <c r="A9592" s="1">
        <v>9591</v>
      </c>
      <c r="B9592" s="2" t="s">
        <v>63346</v>
      </c>
      <c r="C9592" s="2" t="s">
        <v>10152</v>
      </c>
      <c r="D9592" s="2" t="s">
        <v>37085</v>
      </c>
      <c r="E9592" s="2" t="s">
        <v>63347</v>
      </c>
      <c r="F9592" s="2" t="s">
        <v>47396</v>
      </c>
      <c r="G9592" s="2" t="s">
        <v>2182</v>
      </c>
      <c r="H9592" s="2" t="s">
        <v>63348</v>
      </c>
      <c r="I9592" s="2" t="s">
        <v>63349</v>
      </c>
      <c r="J9592" s="3" t="s">
        <v>63350</v>
      </c>
      <c r="K9592" s="4">
        <v>44278</v>
      </c>
      <c r="L9592" s="3" t="s">
        <v>30716</v>
      </c>
    </row>
    <row r="9593" spans="1:12" x14ac:dyDescent="0.2">
      <c r="A9593" s="1">
        <v>9592</v>
      </c>
      <c r="B9593" s="2" t="s">
        <v>63351</v>
      </c>
      <c r="C9593" s="2" t="s">
        <v>307</v>
      </c>
      <c r="D9593" s="2" t="s">
        <v>131</v>
      </c>
      <c r="E9593" s="2" t="s">
        <v>63352</v>
      </c>
      <c r="F9593" s="2" t="s">
        <v>36961</v>
      </c>
      <c r="G9593" s="2" t="s">
        <v>1222</v>
      </c>
      <c r="H9593" s="2" t="s">
        <v>63353</v>
      </c>
      <c r="I9593" s="2" t="s">
        <v>63354</v>
      </c>
      <c r="J9593" s="3" t="s">
        <v>63355</v>
      </c>
      <c r="K9593" s="4">
        <v>43993</v>
      </c>
      <c r="L9593" s="3" t="s">
        <v>63356</v>
      </c>
    </row>
    <row r="9594" spans="1:12" x14ac:dyDescent="0.2">
      <c r="A9594" s="1">
        <v>9593</v>
      </c>
      <c r="B9594" s="2" t="s">
        <v>63357</v>
      </c>
      <c r="C9594" s="2" t="s">
        <v>25814</v>
      </c>
      <c r="D9594" s="2" t="s">
        <v>2752</v>
      </c>
      <c r="E9594" s="2" t="s">
        <v>63358</v>
      </c>
      <c r="F9594" s="2" t="s">
        <v>63359</v>
      </c>
      <c r="G9594" s="2" t="s">
        <v>4778</v>
      </c>
      <c r="H9594" s="2">
        <v>9778449820</v>
      </c>
      <c r="I9594" s="2">
        <f>1-192-27-5504</f>
        <v>-5722</v>
      </c>
      <c r="J9594" s="3" t="s">
        <v>63360</v>
      </c>
      <c r="K9594" s="4">
        <v>44686</v>
      </c>
      <c r="L9594" s="3" t="s">
        <v>61572</v>
      </c>
    </row>
    <row r="9595" spans="1:12" x14ac:dyDescent="0.2">
      <c r="A9595" s="1">
        <v>9594</v>
      </c>
      <c r="B9595" s="2" t="s">
        <v>63361</v>
      </c>
      <c r="C9595" s="2" t="s">
        <v>365</v>
      </c>
      <c r="D9595" s="2" t="s">
        <v>1557</v>
      </c>
      <c r="E9595" s="2" t="s">
        <v>63362</v>
      </c>
      <c r="F9595" s="2" t="s">
        <v>63363</v>
      </c>
      <c r="G9595" s="2" t="s">
        <v>3561</v>
      </c>
      <c r="H9595" s="2" t="s">
        <v>63364</v>
      </c>
      <c r="I9595" s="2" t="s">
        <v>63365</v>
      </c>
      <c r="J9595" s="3" t="s">
        <v>63366</v>
      </c>
      <c r="K9595" s="4">
        <v>44525</v>
      </c>
      <c r="L9595" s="3" t="s">
        <v>63367</v>
      </c>
    </row>
    <row r="9596" spans="1:12" x14ac:dyDescent="0.2">
      <c r="A9596" s="1">
        <v>9595</v>
      </c>
      <c r="B9596" s="2" t="s">
        <v>63368</v>
      </c>
      <c r="C9596" s="2" t="s">
        <v>3669</v>
      </c>
      <c r="D9596" s="2" t="s">
        <v>6932</v>
      </c>
      <c r="E9596" s="2" t="s">
        <v>63369</v>
      </c>
      <c r="F9596" s="2" t="s">
        <v>49056</v>
      </c>
      <c r="G9596" s="2" t="s">
        <v>2051</v>
      </c>
      <c r="H9596" s="2" t="s">
        <v>63370</v>
      </c>
      <c r="I9596" s="2" t="s">
        <v>63371</v>
      </c>
      <c r="J9596" s="3" t="s">
        <v>63372</v>
      </c>
      <c r="K9596" s="4">
        <v>44657</v>
      </c>
      <c r="L9596" s="3" t="s">
        <v>63373</v>
      </c>
    </row>
    <row r="9597" spans="1:12" x14ac:dyDescent="0.2">
      <c r="A9597" s="1">
        <v>9596</v>
      </c>
      <c r="B9597" s="2" t="s">
        <v>63374</v>
      </c>
      <c r="C9597" s="2" t="s">
        <v>3392</v>
      </c>
      <c r="D9597" s="2" t="s">
        <v>17084</v>
      </c>
      <c r="E9597" s="2" t="s">
        <v>63375</v>
      </c>
      <c r="F9597" s="2" t="s">
        <v>63376</v>
      </c>
      <c r="G9597" s="2" t="s">
        <v>1712</v>
      </c>
      <c r="H9597" s="2">
        <v>8612421817</v>
      </c>
      <c r="I9597" s="2" t="s">
        <v>63377</v>
      </c>
      <c r="J9597" s="3" t="s">
        <v>63378</v>
      </c>
      <c r="K9597" s="4">
        <v>44038</v>
      </c>
      <c r="L9597" s="3" t="s">
        <v>63379</v>
      </c>
    </row>
    <row r="9598" spans="1:12" x14ac:dyDescent="0.2">
      <c r="A9598" s="1">
        <v>9597</v>
      </c>
      <c r="B9598" s="2" t="s">
        <v>63380</v>
      </c>
      <c r="C9598" s="2" t="s">
        <v>7751</v>
      </c>
      <c r="D9598" s="2" t="s">
        <v>4591</v>
      </c>
      <c r="E9598" s="2" t="s">
        <v>34695</v>
      </c>
      <c r="F9598" s="2" t="s">
        <v>63381</v>
      </c>
      <c r="G9598" s="2" t="s">
        <v>162</v>
      </c>
      <c r="H9598" s="2" t="s">
        <v>63382</v>
      </c>
      <c r="I9598" s="2">
        <v>2132063594</v>
      </c>
      <c r="J9598" s="3" t="s">
        <v>63383</v>
      </c>
      <c r="K9598" s="4">
        <v>44263</v>
      </c>
      <c r="L9598" s="3" t="s">
        <v>63384</v>
      </c>
    </row>
    <row r="9599" spans="1:12" x14ac:dyDescent="0.2">
      <c r="A9599" s="1">
        <v>9598</v>
      </c>
      <c r="B9599" s="2" t="s">
        <v>63385</v>
      </c>
      <c r="C9599" s="2" t="s">
        <v>1870</v>
      </c>
      <c r="D9599" s="2" t="s">
        <v>813</v>
      </c>
      <c r="E9599" s="2" t="s">
        <v>63386</v>
      </c>
      <c r="F9599" s="2" t="s">
        <v>63387</v>
      </c>
      <c r="G9599" s="2" t="s">
        <v>1618</v>
      </c>
      <c r="H9599" s="2" t="s">
        <v>63388</v>
      </c>
      <c r="I9599" s="2" t="s">
        <v>63389</v>
      </c>
      <c r="J9599" s="3" t="s">
        <v>63390</v>
      </c>
      <c r="K9599" s="4">
        <v>44007</v>
      </c>
      <c r="L9599" s="3" t="s">
        <v>63391</v>
      </c>
    </row>
    <row r="9600" spans="1:12" x14ac:dyDescent="0.2">
      <c r="A9600" s="1">
        <v>9599</v>
      </c>
      <c r="B9600" s="2" t="s">
        <v>63392</v>
      </c>
      <c r="C9600" s="2" t="s">
        <v>4680</v>
      </c>
      <c r="D9600" s="2" t="s">
        <v>7342</v>
      </c>
      <c r="E9600" s="2" t="s">
        <v>63393</v>
      </c>
      <c r="F9600" s="2" t="s">
        <v>63394</v>
      </c>
      <c r="G9600" s="2" t="s">
        <v>134</v>
      </c>
      <c r="H9600" s="2" t="s">
        <v>63395</v>
      </c>
      <c r="I9600" s="2" t="s">
        <v>63396</v>
      </c>
      <c r="J9600" s="3" t="s">
        <v>63397</v>
      </c>
      <c r="K9600" s="4">
        <v>44421</v>
      </c>
      <c r="L9600" s="3" t="s">
        <v>63398</v>
      </c>
    </row>
    <row r="9601" spans="1:12" x14ac:dyDescent="0.2">
      <c r="A9601" s="1">
        <v>9600</v>
      </c>
      <c r="B9601" s="2" t="s">
        <v>63399</v>
      </c>
      <c r="C9601" s="2" t="s">
        <v>604</v>
      </c>
      <c r="D9601" s="2" t="s">
        <v>254</v>
      </c>
      <c r="E9601" s="2" t="s">
        <v>63400</v>
      </c>
      <c r="F9601" s="2" t="s">
        <v>63401</v>
      </c>
      <c r="G9601" s="2" t="s">
        <v>36</v>
      </c>
      <c r="H9601" s="2" t="s">
        <v>63402</v>
      </c>
      <c r="I9601" s="2" t="s">
        <v>63403</v>
      </c>
      <c r="J9601" s="3" t="s">
        <v>63404</v>
      </c>
      <c r="K9601" s="4">
        <v>44124</v>
      </c>
      <c r="L9601" s="3" t="s">
        <v>63405</v>
      </c>
    </row>
    <row r="9602" spans="1:12" x14ac:dyDescent="0.2">
      <c r="A9602" s="1">
        <v>9601</v>
      </c>
      <c r="B9602" s="2" t="s">
        <v>63406</v>
      </c>
      <c r="C9602" s="2" t="s">
        <v>16365</v>
      </c>
      <c r="D9602" s="2" t="s">
        <v>16510</v>
      </c>
      <c r="E9602" s="2" t="s">
        <v>63407</v>
      </c>
      <c r="F9602" s="2" t="s">
        <v>25492</v>
      </c>
      <c r="G9602" s="2" t="s">
        <v>4116</v>
      </c>
      <c r="H9602" s="2" t="s">
        <v>63408</v>
      </c>
      <c r="I9602" s="2" t="s">
        <v>63409</v>
      </c>
      <c r="J9602" s="3" t="s">
        <v>63410</v>
      </c>
      <c r="K9602" s="4">
        <v>43911</v>
      </c>
      <c r="L9602" s="3" t="s">
        <v>63411</v>
      </c>
    </row>
    <row r="9603" spans="1:12" x14ac:dyDescent="0.2">
      <c r="A9603" s="1">
        <v>9602</v>
      </c>
      <c r="B9603" s="2" t="s">
        <v>63412</v>
      </c>
      <c r="C9603" s="2" t="s">
        <v>1118</v>
      </c>
      <c r="D9603" s="2" t="s">
        <v>7145</v>
      </c>
      <c r="E9603" s="2" t="s">
        <v>63413</v>
      </c>
      <c r="F9603" s="2" t="s">
        <v>24332</v>
      </c>
      <c r="G9603" s="2" t="s">
        <v>910</v>
      </c>
      <c r="H9603" s="2">
        <f>1-471-189-1356</f>
        <v>-2015</v>
      </c>
      <c r="I9603" s="2" t="s">
        <v>63414</v>
      </c>
      <c r="J9603" s="3" t="s">
        <v>63415</v>
      </c>
      <c r="K9603" s="4">
        <v>44449</v>
      </c>
      <c r="L9603" s="3" t="s">
        <v>63416</v>
      </c>
    </row>
    <row r="9604" spans="1:12" x14ac:dyDescent="0.2">
      <c r="A9604" s="1">
        <v>9603</v>
      </c>
      <c r="B9604" s="2" t="s">
        <v>63417</v>
      </c>
      <c r="C9604" s="2" t="s">
        <v>3139</v>
      </c>
      <c r="D9604" s="2" t="s">
        <v>5730</v>
      </c>
      <c r="E9604" s="2" t="s">
        <v>52905</v>
      </c>
      <c r="F9604" s="2" t="s">
        <v>63418</v>
      </c>
      <c r="G9604" s="2" t="s">
        <v>7345</v>
      </c>
      <c r="H9604" s="2" t="s">
        <v>63419</v>
      </c>
      <c r="I9604" s="2" t="s">
        <v>63420</v>
      </c>
      <c r="J9604" s="3" t="s">
        <v>63421</v>
      </c>
      <c r="K9604" s="4">
        <v>44222</v>
      </c>
      <c r="L9604" s="3" t="s">
        <v>63422</v>
      </c>
    </row>
    <row r="9605" spans="1:12" x14ac:dyDescent="0.2">
      <c r="A9605" s="1">
        <v>9604</v>
      </c>
      <c r="B9605" s="2" t="s">
        <v>63423</v>
      </c>
      <c r="C9605" s="2" t="s">
        <v>2313</v>
      </c>
      <c r="D9605" s="2" t="s">
        <v>5308</v>
      </c>
      <c r="E9605" s="2" t="s">
        <v>63424</v>
      </c>
      <c r="F9605" s="2" t="s">
        <v>63425</v>
      </c>
      <c r="G9605" s="2" t="s">
        <v>948</v>
      </c>
      <c r="H9605" s="2" t="s">
        <v>63426</v>
      </c>
      <c r="I9605" s="2" t="s">
        <v>63427</v>
      </c>
      <c r="J9605" s="3" t="s">
        <v>63428</v>
      </c>
      <c r="K9605" s="4">
        <v>44469</v>
      </c>
      <c r="L9605" s="3" t="s">
        <v>63429</v>
      </c>
    </row>
    <row r="9606" spans="1:12" x14ac:dyDescent="0.2">
      <c r="A9606" s="1">
        <v>9605</v>
      </c>
      <c r="B9606" s="2" t="s">
        <v>63430</v>
      </c>
      <c r="C9606" s="2" t="s">
        <v>1118</v>
      </c>
      <c r="D9606" s="2" t="s">
        <v>10830</v>
      </c>
      <c r="E9606" s="2" t="s">
        <v>63431</v>
      </c>
      <c r="F9606" s="2" t="s">
        <v>63432</v>
      </c>
      <c r="G9606" s="2" t="s">
        <v>2963</v>
      </c>
      <c r="H9606" s="2" t="s">
        <v>63433</v>
      </c>
      <c r="I9606" s="2" t="s">
        <v>63434</v>
      </c>
      <c r="J9606" s="3" t="s">
        <v>63435</v>
      </c>
      <c r="K9606" s="4">
        <v>44660</v>
      </c>
      <c r="L9606" s="3" t="s">
        <v>26247</v>
      </c>
    </row>
    <row r="9607" spans="1:12" x14ac:dyDescent="0.2">
      <c r="A9607" s="1">
        <v>9606</v>
      </c>
      <c r="B9607" s="2" t="s">
        <v>63436</v>
      </c>
      <c r="C9607" s="2" t="s">
        <v>10252</v>
      </c>
      <c r="D9607" s="2" t="s">
        <v>2286</v>
      </c>
      <c r="E9607" s="2" t="s">
        <v>63437</v>
      </c>
      <c r="F9607" s="2" t="s">
        <v>63438</v>
      </c>
      <c r="G9607" s="2" t="s">
        <v>1168</v>
      </c>
      <c r="H9607" s="2">
        <v>9300849213</v>
      </c>
      <c r="I9607" s="2" t="s">
        <v>63439</v>
      </c>
      <c r="J9607" s="3" t="s">
        <v>63440</v>
      </c>
      <c r="K9607" s="4">
        <v>44180</v>
      </c>
      <c r="L9607" s="3" t="s">
        <v>51990</v>
      </c>
    </row>
    <row r="9608" spans="1:12" x14ac:dyDescent="0.2">
      <c r="A9608" s="1">
        <v>9607</v>
      </c>
      <c r="B9608" s="2" t="s">
        <v>63441</v>
      </c>
      <c r="C9608" s="2" t="s">
        <v>1459</v>
      </c>
      <c r="D9608" s="2" t="s">
        <v>5819</v>
      </c>
      <c r="E9608" s="2" t="s">
        <v>63442</v>
      </c>
      <c r="F9608" s="2" t="s">
        <v>63443</v>
      </c>
      <c r="G9608" s="2" t="s">
        <v>162</v>
      </c>
      <c r="H9608" s="2" t="s">
        <v>63444</v>
      </c>
      <c r="I9608" s="2" t="s">
        <v>63445</v>
      </c>
      <c r="J9608" s="3" t="s">
        <v>63446</v>
      </c>
      <c r="K9608" s="4">
        <v>44457</v>
      </c>
      <c r="L9608" s="3" t="s">
        <v>32137</v>
      </c>
    </row>
    <row r="9609" spans="1:12" x14ac:dyDescent="0.2">
      <c r="A9609" s="1">
        <v>9608</v>
      </c>
      <c r="B9609" s="2" t="s">
        <v>63447</v>
      </c>
      <c r="C9609" s="2" t="s">
        <v>2805</v>
      </c>
      <c r="D9609" s="2" t="s">
        <v>5038</v>
      </c>
      <c r="E9609" s="2" t="s">
        <v>63448</v>
      </c>
      <c r="F9609" s="2" t="s">
        <v>2610</v>
      </c>
      <c r="G9609" s="2" t="s">
        <v>200</v>
      </c>
      <c r="H9609" s="2" t="s">
        <v>63449</v>
      </c>
      <c r="I9609" s="2" t="s">
        <v>63450</v>
      </c>
      <c r="J9609" s="3" t="s">
        <v>63451</v>
      </c>
      <c r="K9609" s="4">
        <v>44018</v>
      </c>
      <c r="L9609" s="3" t="s">
        <v>1769</v>
      </c>
    </row>
    <row r="9610" spans="1:12" x14ac:dyDescent="0.2">
      <c r="A9610" s="1">
        <v>9609</v>
      </c>
      <c r="B9610" s="2" t="s">
        <v>63452</v>
      </c>
      <c r="C9610" s="2" t="s">
        <v>2170</v>
      </c>
      <c r="D9610" s="2" t="s">
        <v>8107</v>
      </c>
      <c r="E9610" s="2" t="s">
        <v>63453</v>
      </c>
      <c r="F9610" s="2" t="s">
        <v>63454</v>
      </c>
      <c r="G9610" s="2" t="s">
        <v>560</v>
      </c>
      <c r="H9610" s="2" t="s">
        <v>63455</v>
      </c>
      <c r="I9610" s="2" t="s">
        <v>63456</v>
      </c>
      <c r="J9610" s="3" t="s">
        <v>63457</v>
      </c>
      <c r="K9610" s="4">
        <v>44311</v>
      </c>
      <c r="L9610" s="3" t="s">
        <v>63458</v>
      </c>
    </row>
    <row r="9611" spans="1:12" x14ac:dyDescent="0.2">
      <c r="A9611" s="1">
        <v>9610</v>
      </c>
      <c r="B9611" s="2" t="s">
        <v>63459</v>
      </c>
      <c r="C9611" s="2" t="s">
        <v>9531</v>
      </c>
      <c r="D9611" s="2" t="s">
        <v>26688</v>
      </c>
      <c r="E9611" s="2" t="s">
        <v>63460</v>
      </c>
      <c r="F9611" s="2" t="s">
        <v>63461</v>
      </c>
      <c r="G9611" s="2" t="s">
        <v>467</v>
      </c>
      <c r="H9611" s="2" t="s">
        <v>63462</v>
      </c>
      <c r="I9611" s="2">
        <v>8365831468</v>
      </c>
      <c r="J9611" s="3" t="s">
        <v>63463</v>
      </c>
      <c r="K9611" s="4">
        <v>44236</v>
      </c>
      <c r="L9611" s="3" t="s">
        <v>33064</v>
      </c>
    </row>
    <row r="9612" spans="1:12" x14ac:dyDescent="0.2">
      <c r="A9612" s="1">
        <v>9611</v>
      </c>
      <c r="B9612" s="2" t="s">
        <v>63464</v>
      </c>
      <c r="C9612" s="2" t="s">
        <v>5406</v>
      </c>
      <c r="D9612" s="2" t="s">
        <v>1843</v>
      </c>
      <c r="E9612" s="2" t="s">
        <v>63465</v>
      </c>
      <c r="F9612" s="2" t="s">
        <v>63466</v>
      </c>
      <c r="G9612" s="2" t="s">
        <v>190</v>
      </c>
      <c r="H9612" s="2" t="s">
        <v>63467</v>
      </c>
      <c r="I9612" s="2" t="s">
        <v>63468</v>
      </c>
      <c r="J9612" s="3" t="s">
        <v>63469</v>
      </c>
      <c r="K9612" s="4">
        <v>43859</v>
      </c>
      <c r="L9612" s="3" t="s">
        <v>63470</v>
      </c>
    </row>
    <row r="9613" spans="1:12" x14ac:dyDescent="0.2">
      <c r="A9613" s="1">
        <v>9612</v>
      </c>
      <c r="B9613" s="2" t="s">
        <v>63471</v>
      </c>
      <c r="C9613" s="2" t="s">
        <v>6024</v>
      </c>
      <c r="D9613" s="2" t="s">
        <v>14041</v>
      </c>
      <c r="E9613" s="2" t="s">
        <v>63472</v>
      </c>
      <c r="F9613" s="2" t="s">
        <v>63473</v>
      </c>
      <c r="G9613" s="2" t="s">
        <v>3561</v>
      </c>
      <c r="H9613" s="2" t="s">
        <v>63474</v>
      </c>
      <c r="I9613" s="2" t="s">
        <v>63475</v>
      </c>
      <c r="J9613" s="3" t="s">
        <v>63476</v>
      </c>
      <c r="K9613" s="4">
        <v>44440</v>
      </c>
      <c r="L9613" s="3" t="s">
        <v>57387</v>
      </c>
    </row>
    <row r="9614" spans="1:12" x14ac:dyDescent="0.2">
      <c r="A9614" s="1">
        <v>9613</v>
      </c>
      <c r="B9614" s="2" t="s">
        <v>63477</v>
      </c>
      <c r="C9614" s="2" t="s">
        <v>2147</v>
      </c>
      <c r="D9614" s="2" t="s">
        <v>1913</v>
      </c>
      <c r="E9614" s="2" t="s">
        <v>63478</v>
      </c>
      <c r="F9614" s="2" t="s">
        <v>63479</v>
      </c>
      <c r="G9614" s="2" t="s">
        <v>4167</v>
      </c>
      <c r="H9614" s="2" t="s">
        <v>63480</v>
      </c>
      <c r="I9614" s="2" t="s">
        <v>63481</v>
      </c>
      <c r="J9614" s="3" t="s">
        <v>63482</v>
      </c>
      <c r="K9614" s="4">
        <v>44258</v>
      </c>
      <c r="L9614" s="3" t="s">
        <v>63483</v>
      </c>
    </row>
    <row r="9615" spans="1:12" x14ac:dyDescent="0.2">
      <c r="A9615" s="1">
        <v>9614</v>
      </c>
      <c r="B9615" s="2" t="s">
        <v>63484</v>
      </c>
      <c r="C9615" s="2" t="s">
        <v>4655</v>
      </c>
      <c r="D9615" s="2" t="s">
        <v>11407</v>
      </c>
      <c r="E9615" s="2" t="s">
        <v>63485</v>
      </c>
      <c r="F9615" s="2" t="s">
        <v>58805</v>
      </c>
      <c r="G9615" s="2" t="s">
        <v>2577</v>
      </c>
      <c r="H9615" s="2" t="s">
        <v>63486</v>
      </c>
      <c r="I9615" s="2">
        <f>1-452-288-9819</f>
        <v>-10558</v>
      </c>
      <c r="J9615" s="3" t="s">
        <v>63487</v>
      </c>
      <c r="K9615" s="4">
        <v>44108</v>
      </c>
      <c r="L9615" s="3" t="s">
        <v>63488</v>
      </c>
    </row>
    <row r="9616" spans="1:12" x14ac:dyDescent="0.2">
      <c r="A9616" s="1">
        <v>9615</v>
      </c>
      <c r="B9616" s="2" t="s">
        <v>63489</v>
      </c>
      <c r="C9616" s="2" t="s">
        <v>13218</v>
      </c>
      <c r="D9616" s="2" t="s">
        <v>9301</v>
      </c>
      <c r="E9616" s="2" t="s">
        <v>63490</v>
      </c>
      <c r="F9616" s="2" t="s">
        <v>63491</v>
      </c>
      <c r="G9616" s="2" t="s">
        <v>1506</v>
      </c>
      <c r="H9616" s="2" t="s">
        <v>63492</v>
      </c>
      <c r="I9616" s="2" t="s">
        <v>63493</v>
      </c>
      <c r="J9616" s="3" t="s">
        <v>63494</v>
      </c>
      <c r="K9616" s="4">
        <v>44311</v>
      </c>
      <c r="L9616" s="3" t="s">
        <v>63495</v>
      </c>
    </row>
    <row r="9617" spans="1:12" x14ac:dyDescent="0.2">
      <c r="A9617" s="1">
        <v>9616</v>
      </c>
      <c r="B9617" s="2" t="s">
        <v>63496</v>
      </c>
      <c r="C9617" s="2" t="s">
        <v>13944</v>
      </c>
      <c r="D9617" s="2" t="s">
        <v>4726</v>
      </c>
      <c r="E9617" s="2" t="s">
        <v>63497</v>
      </c>
      <c r="F9617" s="2" t="s">
        <v>47579</v>
      </c>
      <c r="G9617" s="2" t="s">
        <v>11135</v>
      </c>
      <c r="H9617" s="2" t="s">
        <v>63498</v>
      </c>
      <c r="I9617" s="2" t="s">
        <v>63499</v>
      </c>
      <c r="J9617" s="3" t="s">
        <v>63500</v>
      </c>
      <c r="K9617" s="4">
        <v>44368</v>
      </c>
      <c r="L9617" s="3" t="s">
        <v>27632</v>
      </c>
    </row>
    <row r="9618" spans="1:12" x14ac:dyDescent="0.2">
      <c r="A9618" s="1">
        <v>9617</v>
      </c>
      <c r="B9618" s="2" t="s">
        <v>63501</v>
      </c>
      <c r="C9618" s="2" t="s">
        <v>992</v>
      </c>
      <c r="D9618" s="2" t="s">
        <v>4138</v>
      </c>
      <c r="E9618" s="2" t="s">
        <v>63502</v>
      </c>
      <c r="F9618" s="2" t="s">
        <v>63503</v>
      </c>
      <c r="G9618" s="2" t="s">
        <v>7850</v>
      </c>
      <c r="H9618" s="2" t="s">
        <v>63504</v>
      </c>
      <c r="I9618" s="2" t="s">
        <v>63505</v>
      </c>
      <c r="J9618" s="3" t="s">
        <v>63506</v>
      </c>
      <c r="K9618" s="4">
        <v>44507</v>
      </c>
      <c r="L9618" s="3" t="s">
        <v>63507</v>
      </c>
    </row>
    <row r="9619" spans="1:12" x14ac:dyDescent="0.2">
      <c r="A9619" s="1">
        <v>9618</v>
      </c>
      <c r="B9619" s="2" t="s">
        <v>63508</v>
      </c>
      <c r="C9619" s="2" t="s">
        <v>10650</v>
      </c>
      <c r="D9619" s="2" t="s">
        <v>1931</v>
      </c>
      <c r="E9619" s="2" t="s">
        <v>63509</v>
      </c>
      <c r="F9619" s="2" t="s">
        <v>63510</v>
      </c>
      <c r="G9619" s="2" t="s">
        <v>1506</v>
      </c>
      <c r="H9619" s="2" t="s">
        <v>63511</v>
      </c>
      <c r="I9619" s="2" t="s">
        <v>63512</v>
      </c>
      <c r="J9619" s="3" t="s">
        <v>63513</v>
      </c>
      <c r="K9619" s="4">
        <v>43906</v>
      </c>
      <c r="L9619" s="3" t="s">
        <v>63514</v>
      </c>
    </row>
    <row r="9620" spans="1:12" x14ac:dyDescent="0.2">
      <c r="A9620" s="1">
        <v>9619</v>
      </c>
      <c r="B9620" s="2" t="s">
        <v>63515</v>
      </c>
      <c r="C9620" s="2" t="s">
        <v>13896</v>
      </c>
      <c r="D9620" s="2" t="s">
        <v>9255</v>
      </c>
      <c r="E9620" s="2" t="s">
        <v>63516</v>
      </c>
      <c r="F9620" s="2" t="s">
        <v>7216</v>
      </c>
      <c r="G9620" s="2" t="s">
        <v>1013</v>
      </c>
      <c r="H9620" s="2" t="s">
        <v>63517</v>
      </c>
      <c r="I9620" s="2" t="s">
        <v>63518</v>
      </c>
      <c r="J9620" s="3" t="s">
        <v>63519</v>
      </c>
      <c r="K9620" s="4">
        <v>44118</v>
      </c>
      <c r="L9620" s="3" t="s">
        <v>63520</v>
      </c>
    </row>
    <row r="9621" spans="1:12" x14ac:dyDescent="0.2">
      <c r="A9621" s="1">
        <v>9620</v>
      </c>
      <c r="B9621" s="2" t="s">
        <v>63521</v>
      </c>
      <c r="C9621" s="2" t="s">
        <v>14062</v>
      </c>
      <c r="D9621" s="2" t="s">
        <v>13786</v>
      </c>
      <c r="E9621" s="2" t="s">
        <v>61036</v>
      </c>
      <c r="F9621" s="2" t="s">
        <v>63522</v>
      </c>
      <c r="G9621" s="2" t="s">
        <v>153</v>
      </c>
      <c r="H9621" s="2" t="s">
        <v>63523</v>
      </c>
      <c r="I9621" s="2">
        <v>7918003657</v>
      </c>
      <c r="J9621" s="3" t="s">
        <v>63524</v>
      </c>
      <c r="K9621" s="4">
        <v>44534</v>
      </c>
      <c r="L9621" s="3" t="s">
        <v>63525</v>
      </c>
    </row>
    <row r="9622" spans="1:12" x14ac:dyDescent="0.2">
      <c r="A9622" s="1">
        <v>9621</v>
      </c>
      <c r="B9622" s="2" t="s">
        <v>63526</v>
      </c>
      <c r="C9622" s="2" t="s">
        <v>6395</v>
      </c>
      <c r="D9622" s="2" t="s">
        <v>4225</v>
      </c>
      <c r="E9622" s="2" t="s">
        <v>63527</v>
      </c>
      <c r="F9622" s="2" t="s">
        <v>63528</v>
      </c>
      <c r="G9622" s="2" t="s">
        <v>5041</v>
      </c>
      <c r="H9622" s="2" t="s">
        <v>63529</v>
      </c>
      <c r="I9622" s="2">
        <f>1-599-503-164</f>
        <v>-1265</v>
      </c>
      <c r="J9622" s="3" t="s">
        <v>63530</v>
      </c>
      <c r="K9622" s="4">
        <v>44596</v>
      </c>
      <c r="L9622" s="3" t="s">
        <v>9047</v>
      </c>
    </row>
    <row r="9623" spans="1:12" x14ac:dyDescent="0.2">
      <c r="A9623" s="1">
        <v>9622</v>
      </c>
      <c r="B9623" s="2" t="s">
        <v>63531</v>
      </c>
      <c r="C9623" s="2" t="s">
        <v>1127</v>
      </c>
      <c r="D9623" s="2" t="s">
        <v>3558</v>
      </c>
      <c r="E9623" s="2" t="s">
        <v>63532</v>
      </c>
      <c r="F9623" s="2" t="s">
        <v>41393</v>
      </c>
      <c r="G9623" s="2" t="s">
        <v>1195</v>
      </c>
      <c r="H9623" s="2" t="s">
        <v>63533</v>
      </c>
      <c r="I9623" s="2" t="s">
        <v>63534</v>
      </c>
      <c r="J9623" s="3" t="s">
        <v>63535</v>
      </c>
      <c r="K9623" s="4">
        <v>44401</v>
      </c>
      <c r="L9623" s="3" t="s">
        <v>63536</v>
      </c>
    </row>
    <row r="9624" spans="1:12" x14ac:dyDescent="0.2">
      <c r="A9624" s="1">
        <v>9623</v>
      </c>
      <c r="B9624" s="2" t="s">
        <v>63537</v>
      </c>
      <c r="C9624" s="2" t="s">
        <v>916</v>
      </c>
      <c r="D9624" s="2" t="s">
        <v>17092</v>
      </c>
      <c r="E9624" s="2" t="s">
        <v>63538</v>
      </c>
      <c r="F9624" s="2" t="s">
        <v>63539</v>
      </c>
      <c r="G9624" s="2" t="s">
        <v>200</v>
      </c>
      <c r="H9624" s="2">
        <v>3417293827</v>
      </c>
      <c r="I9624" s="2" t="s">
        <v>63540</v>
      </c>
      <c r="J9624" s="3" t="s">
        <v>63541</v>
      </c>
      <c r="K9624" s="4">
        <v>44288</v>
      </c>
      <c r="L9624" s="3" t="s">
        <v>63542</v>
      </c>
    </row>
    <row r="9625" spans="1:12" x14ac:dyDescent="0.2">
      <c r="A9625" s="1">
        <v>9624</v>
      </c>
      <c r="B9625" s="2" t="s">
        <v>63543</v>
      </c>
      <c r="C9625" s="2" t="s">
        <v>10698</v>
      </c>
      <c r="D9625" s="2" t="s">
        <v>14155</v>
      </c>
      <c r="E9625" s="2" t="s">
        <v>63544</v>
      </c>
      <c r="F9625" s="2" t="s">
        <v>63545</v>
      </c>
      <c r="G9625" s="2" t="s">
        <v>1534</v>
      </c>
      <c r="H9625" s="2" t="s">
        <v>63546</v>
      </c>
      <c r="I9625" s="2" t="s">
        <v>63547</v>
      </c>
      <c r="J9625" s="3" t="s">
        <v>63548</v>
      </c>
      <c r="K9625" s="4">
        <v>44597</v>
      </c>
      <c r="L9625" s="3" t="s">
        <v>42738</v>
      </c>
    </row>
    <row r="9626" spans="1:12" x14ac:dyDescent="0.2">
      <c r="A9626" s="1">
        <v>9625</v>
      </c>
      <c r="B9626" s="2" t="s">
        <v>63549</v>
      </c>
      <c r="C9626" s="2" t="s">
        <v>10577</v>
      </c>
      <c r="D9626" s="2" t="s">
        <v>640</v>
      </c>
      <c r="E9626" s="2" t="s">
        <v>63550</v>
      </c>
      <c r="F9626" s="2" t="s">
        <v>61191</v>
      </c>
      <c r="G9626" s="2" t="s">
        <v>4116</v>
      </c>
      <c r="H9626" s="2" t="s">
        <v>63551</v>
      </c>
      <c r="I9626" s="2" t="s">
        <v>63552</v>
      </c>
      <c r="J9626" s="3" t="s">
        <v>63553</v>
      </c>
      <c r="K9626" s="4">
        <v>44265</v>
      </c>
      <c r="L9626" s="3" t="s">
        <v>63554</v>
      </c>
    </row>
    <row r="9627" spans="1:12" x14ac:dyDescent="0.2">
      <c r="A9627" s="1">
        <v>9626</v>
      </c>
      <c r="B9627" s="2" t="s">
        <v>63555</v>
      </c>
      <c r="C9627" s="2" t="s">
        <v>13218</v>
      </c>
      <c r="D9627" s="2" t="s">
        <v>498</v>
      </c>
      <c r="E9627" s="2" t="s">
        <v>63556</v>
      </c>
      <c r="F9627" s="2" t="s">
        <v>63557</v>
      </c>
      <c r="G9627" s="2" t="s">
        <v>1489</v>
      </c>
      <c r="H9627" s="2" t="s">
        <v>63558</v>
      </c>
      <c r="I9627" s="2" t="s">
        <v>63559</v>
      </c>
      <c r="J9627" s="3" t="s">
        <v>63560</v>
      </c>
      <c r="K9627" s="4">
        <v>44707</v>
      </c>
      <c r="L9627" s="3" t="s">
        <v>63561</v>
      </c>
    </row>
    <row r="9628" spans="1:12" x14ac:dyDescent="0.2">
      <c r="A9628" s="1">
        <v>9627</v>
      </c>
      <c r="B9628" s="2" t="s">
        <v>63562</v>
      </c>
      <c r="C9628" s="2" t="s">
        <v>9796</v>
      </c>
      <c r="D9628" s="2" t="s">
        <v>1201</v>
      </c>
      <c r="E9628" s="2" t="s">
        <v>16210</v>
      </c>
      <c r="F9628" s="2" t="s">
        <v>39205</v>
      </c>
      <c r="G9628" s="2" t="s">
        <v>892</v>
      </c>
      <c r="H9628" s="2" t="s">
        <v>63563</v>
      </c>
      <c r="I9628" s="2">
        <v>8371772943</v>
      </c>
      <c r="J9628" s="3" t="s">
        <v>63564</v>
      </c>
      <c r="K9628" s="4">
        <v>43985</v>
      </c>
      <c r="L9628" s="3" t="s">
        <v>63565</v>
      </c>
    </row>
    <row r="9629" spans="1:12" x14ac:dyDescent="0.2">
      <c r="A9629" s="1">
        <v>9628</v>
      </c>
      <c r="B9629" s="2" t="s">
        <v>63566</v>
      </c>
      <c r="C9629" s="2" t="s">
        <v>415</v>
      </c>
      <c r="D9629" s="2" t="s">
        <v>6418</v>
      </c>
      <c r="E9629" s="2" t="s">
        <v>63567</v>
      </c>
      <c r="F9629" s="2" t="s">
        <v>63568</v>
      </c>
      <c r="G9629" s="2" t="s">
        <v>5010</v>
      </c>
      <c r="H9629" s="2" t="s">
        <v>63569</v>
      </c>
      <c r="I9629" s="2" t="s">
        <v>63570</v>
      </c>
      <c r="J9629" s="3" t="s">
        <v>63571</v>
      </c>
      <c r="K9629" s="4">
        <v>44379</v>
      </c>
      <c r="L9629" s="3" t="s">
        <v>63572</v>
      </c>
    </row>
    <row r="9630" spans="1:12" x14ac:dyDescent="0.2">
      <c r="A9630" s="1">
        <v>9629</v>
      </c>
      <c r="B9630" s="2" t="s">
        <v>63573</v>
      </c>
      <c r="C9630" s="2" t="s">
        <v>5446</v>
      </c>
      <c r="D9630" s="2" t="s">
        <v>473</v>
      </c>
      <c r="E9630" s="2" t="s">
        <v>45348</v>
      </c>
      <c r="F9630" s="2" t="s">
        <v>43969</v>
      </c>
      <c r="G9630" s="2" t="s">
        <v>2033</v>
      </c>
      <c r="H9630" s="2" t="s">
        <v>63574</v>
      </c>
      <c r="I9630" s="2" t="s">
        <v>63575</v>
      </c>
      <c r="J9630" s="3" t="s">
        <v>63576</v>
      </c>
      <c r="K9630" s="4">
        <v>43877</v>
      </c>
      <c r="L9630" s="3" t="s">
        <v>37063</v>
      </c>
    </row>
    <row r="9631" spans="1:12" x14ac:dyDescent="0.2">
      <c r="A9631" s="1">
        <v>9630</v>
      </c>
      <c r="B9631" s="2" t="s">
        <v>63577</v>
      </c>
      <c r="C9631" s="2" t="s">
        <v>972</v>
      </c>
      <c r="D9631" s="2" t="s">
        <v>3709</v>
      </c>
      <c r="E9631" s="2" t="s">
        <v>63578</v>
      </c>
      <c r="F9631" s="2" t="s">
        <v>63579</v>
      </c>
      <c r="G9631" s="2" t="s">
        <v>4116</v>
      </c>
      <c r="H9631" s="2" t="s">
        <v>63580</v>
      </c>
      <c r="I9631" s="2">
        <v>7469575996</v>
      </c>
      <c r="J9631" s="3" t="s">
        <v>63581</v>
      </c>
      <c r="K9631" s="4">
        <v>44638</v>
      </c>
      <c r="L9631" s="3" t="s">
        <v>63582</v>
      </c>
    </row>
    <row r="9632" spans="1:12" x14ac:dyDescent="0.2">
      <c r="A9632" s="1">
        <v>9631</v>
      </c>
      <c r="B9632" s="2" t="s">
        <v>63583</v>
      </c>
      <c r="C9632" s="2" t="s">
        <v>2987</v>
      </c>
      <c r="D9632" s="2" t="s">
        <v>308</v>
      </c>
      <c r="E9632" s="2" t="s">
        <v>63584</v>
      </c>
      <c r="F9632" s="2" t="s">
        <v>63585</v>
      </c>
      <c r="G9632" s="2" t="s">
        <v>9747</v>
      </c>
      <c r="H9632" s="2" t="s">
        <v>63586</v>
      </c>
      <c r="I9632" s="2" t="s">
        <v>63587</v>
      </c>
      <c r="J9632" s="3" t="s">
        <v>63588</v>
      </c>
      <c r="K9632" s="4">
        <v>44335</v>
      </c>
      <c r="L9632" s="3" t="s">
        <v>3947</v>
      </c>
    </row>
    <row r="9633" spans="1:12" x14ac:dyDescent="0.2">
      <c r="A9633" s="1">
        <v>9632</v>
      </c>
      <c r="B9633" s="2" t="s">
        <v>63589</v>
      </c>
      <c r="C9633" s="2" t="s">
        <v>3221</v>
      </c>
      <c r="D9633" s="2" t="s">
        <v>12130</v>
      </c>
      <c r="E9633" s="2" t="s">
        <v>63590</v>
      </c>
      <c r="F9633" s="2" t="s">
        <v>63591</v>
      </c>
      <c r="G9633" s="2" t="s">
        <v>1346</v>
      </c>
      <c r="H9633" s="2" t="s">
        <v>63592</v>
      </c>
      <c r="I9633" s="2" t="s">
        <v>63593</v>
      </c>
      <c r="J9633" s="3" t="s">
        <v>63594</v>
      </c>
      <c r="K9633" s="4">
        <v>44646</v>
      </c>
      <c r="L9633" s="3" t="s">
        <v>63595</v>
      </c>
    </row>
    <row r="9634" spans="1:12" x14ac:dyDescent="0.2">
      <c r="A9634" s="1">
        <v>9633</v>
      </c>
      <c r="B9634" s="2" t="s">
        <v>63596</v>
      </c>
      <c r="C9634" s="2" t="s">
        <v>1771</v>
      </c>
      <c r="D9634" s="2" t="s">
        <v>37105</v>
      </c>
      <c r="E9634" s="2" t="s">
        <v>63597</v>
      </c>
      <c r="F9634" s="2" t="s">
        <v>63598</v>
      </c>
      <c r="G9634" s="2" t="s">
        <v>520</v>
      </c>
      <c r="H9634" s="2" t="s">
        <v>63599</v>
      </c>
      <c r="I9634" s="2">
        <v>608431373</v>
      </c>
      <c r="J9634" s="3" t="s">
        <v>63600</v>
      </c>
      <c r="K9634" s="4">
        <v>44479</v>
      </c>
      <c r="L9634" s="3" t="s">
        <v>63601</v>
      </c>
    </row>
    <row r="9635" spans="1:12" x14ac:dyDescent="0.2">
      <c r="A9635" s="1">
        <v>9634</v>
      </c>
      <c r="B9635" s="2" t="s">
        <v>63602</v>
      </c>
      <c r="C9635" s="2" t="s">
        <v>23</v>
      </c>
      <c r="D9635" s="2" t="s">
        <v>16231</v>
      </c>
      <c r="E9635" s="2" t="s">
        <v>63603</v>
      </c>
      <c r="F9635" s="2" t="s">
        <v>63604</v>
      </c>
      <c r="G9635" s="2" t="s">
        <v>3649</v>
      </c>
      <c r="H9635" s="2" t="s">
        <v>63605</v>
      </c>
      <c r="I9635" s="2" t="s">
        <v>63606</v>
      </c>
      <c r="J9635" s="3" t="s">
        <v>63607</v>
      </c>
      <c r="K9635" s="4">
        <v>44166</v>
      </c>
      <c r="L9635" s="3" t="s">
        <v>63608</v>
      </c>
    </row>
    <row r="9636" spans="1:12" x14ac:dyDescent="0.2">
      <c r="A9636" s="1">
        <v>9635</v>
      </c>
      <c r="B9636" s="2" t="s">
        <v>63609</v>
      </c>
      <c r="C9636" s="2" t="s">
        <v>8607</v>
      </c>
      <c r="D9636" s="2" t="s">
        <v>6532</v>
      </c>
      <c r="E9636" s="2" t="s">
        <v>63610</v>
      </c>
      <c r="F9636" s="2" t="s">
        <v>63611</v>
      </c>
      <c r="G9636" s="2" t="s">
        <v>1078</v>
      </c>
      <c r="H9636" s="2">
        <v>6845017838</v>
      </c>
      <c r="I9636" s="2" t="s">
        <v>63612</v>
      </c>
      <c r="J9636" s="3" t="s">
        <v>63613</v>
      </c>
      <c r="K9636" s="4">
        <v>44567</v>
      </c>
      <c r="L9636" s="3" t="s">
        <v>58727</v>
      </c>
    </row>
    <row r="9637" spans="1:12" x14ac:dyDescent="0.2">
      <c r="A9637" s="1">
        <v>9636</v>
      </c>
      <c r="B9637" s="2" t="s">
        <v>63614</v>
      </c>
      <c r="C9637" s="2" t="s">
        <v>196</v>
      </c>
      <c r="D9637" s="2" t="s">
        <v>1236</v>
      </c>
      <c r="E9637" s="2" t="s">
        <v>63615</v>
      </c>
      <c r="F9637" s="2" t="s">
        <v>63616</v>
      </c>
      <c r="G9637" s="2" t="s">
        <v>1336</v>
      </c>
      <c r="H9637" s="2" t="s">
        <v>63617</v>
      </c>
      <c r="I9637" s="2">
        <f>1-685-449-3048</f>
        <v>-4181</v>
      </c>
      <c r="J9637" s="3" t="s">
        <v>63618</v>
      </c>
      <c r="K9637" s="4">
        <v>44597</v>
      </c>
      <c r="L9637" s="3" t="s">
        <v>63619</v>
      </c>
    </row>
    <row r="9638" spans="1:12" x14ac:dyDescent="0.2">
      <c r="A9638" s="1">
        <v>9637</v>
      </c>
      <c r="B9638" s="2" t="s">
        <v>63620</v>
      </c>
      <c r="C9638" s="2" t="s">
        <v>8219</v>
      </c>
      <c r="D9638" s="2" t="s">
        <v>7989</v>
      </c>
      <c r="E9638" s="2" t="s">
        <v>63621</v>
      </c>
      <c r="F9638" s="2" t="s">
        <v>63622</v>
      </c>
      <c r="G9638" s="2" t="s">
        <v>1213</v>
      </c>
      <c r="H9638" s="2" t="s">
        <v>63623</v>
      </c>
      <c r="I9638" s="2" t="s">
        <v>63624</v>
      </c>
      <c r="J9638" s="3" t="s">
        <v>63625</v>
      </c>
      <c r="K9638" s="4">
        <v>44494</v>
      </c>
      <c r="L9638" s="3" t="s">
        <v>63626</v>
      </c>
    </row>
    <row r="9639" spans="1:12" x14ac:dyDescent="0.2">
      <c r="A9639" s="1">
        <v>9638</v>
      </c>
      <c r="B9639" s="2" t="s">
        <v>63627</v>
      </c>
      <c r="C9639" s="2" t="s">
        <v>7018</v>
      </c>
      <c r="D9639" s="2" t="s">
        <v>11287</v>
      </c>
      <c r="E9639" s="2" t="s">
        <v>63628</v>
      </c>
      <c r="F9639" s="2" t="s">
        <v>63629</v>
      </c>
      <c r="G9639" s="2" t="s">
        <v>1552</v>
      </c>
      <c r="H9639" s="2" t="s">
        <v>63630</v>
      </c>
      <c r="I9639" s="2" t="s">
        <v>63631</v>
      </c>
      <c r="J9639" s="3" t="s">
        <v>63632</v>
      </c>
      <c r="K9639" s="4">
        <v>44317</v>
      </c>
      <c r="L9639" s="3" t="s">
        <v>63633</v>
      </c>
    </row>
    <row r="9640" spans="1:12" x14ac:dyDescent="0.2">
      <c r="A9640" s="1">
        <v>9639</v>
      </c>
      <c r="B9640" s="2" t="s">
        <v>63634</v>
      </c>
      <c r="C9640" s="2" t="s">
        <v>10060</v>
      </c>
      <c r="D9640" s="2" t="s">
        <v>6577</v>
      </c>
      <c r="E9640" s="2" t="s">
        <v>63635</v>
      </c>
      <c r="F9640" s="2" t="s">
        <v>63636</v>
      </c>
      <c r="G9640" s="2" t="s">
        <v>996</v>
      </c>
      <c r="H9640" s="2" t="s">
        <v>63637</v>
      </c>
      <c r="I9640" s="2" t="s">
        <v>63638</v>
      </c>
      <c r="J9640" s="3" t="s">
        <v>63639</v>
      </c>
      <c r="K9640" s="4">
        <v>44224</v>
      </c>
      <c r="L9640" s="3" t="s">
        <v>63640</v>
      </c>
    </row>
    <row r="9641" spans="1:12" x14ac:dyDescent="0.2">
      <c r="A9641" s="1">
        <v>9640</v>
      </c>
      <c r="B9641" s="2" t="s">
        <v>63641</v>
      </c>
      <c r="C9641" s="2" t="s">
        <v>416</v>
      </c>
      <c r="D9641" s="2" t="s">
        <v>4741</v>
      </c>
      <c r="E9641" s="2" t="s">
        <v>63642</v>
      </c>
      <c r="F9641" s="2" t="s">
        <v>50484</v>
      </c>
      <c r="G9641" s="2" t="s">
        <v>3271</v>
      </c>
      <c r="H9641" s="2" t="s">
        <v>63643</v>
      </c>
      <c r="I9641" s="2" t="s">
        <v>63644</v>
      </c>
      <c r="J9641" s="3" t="s">
        <v>63645</v>
      </c>
      <c r="K9641" s="4">
        <v>44605</v>
      </c>
      <c r="L9641" s="3" t="s">
        <v>63646</v>
      </c>
    </row>
    <row r="9642" spans="1:12" x14ac:dyDescent="0.2">
      <c r="A9642" s="1">
        <v>9641</v>
      </c>
      <c r="B9642" s="2" t="s">
        <v>63647</v>
      </c>
      <c r="C9642" s="2" t="s">
        <v>2021</v>
      </c>
      <c r="D9642" s="2" t="s">
        <v>3934</v>
      </c>
      <c r="E9642" s="2" t="s">
        <v>63648</v>
      </c>
      <c r="F9642" s="2" t="s">
        <v>63636</v>
      </c>
      <c r="G9642" s="2" t="s">
        <v>1738</v>
      </c>
      <c r="H9642" s="2" t="s">
        <v>63649</v>
      </c>
      <c r="I9642" s="2" t="s">
        <v>63650</v>
      </c>
      <c r="J9642" s="3" t="s">
        <v>63651</v>
      </c>
      <c r="K9642" s="4">
        <v>44034</v>
      </c>
      <c r="L9642" s="3" t="s">
        <v>63652</v>
      </c>
    </row>
    <row r="9643" spans="1:12" x14ac:dyDescent="0.2">
      <c r="A9643" s="1">
        <v>9642</v>
      </c>
      <c r="B9643" s="2" t="s">
        <v>63653</v>
      </c>
      <c r="C9643" s="2" t="s">
        <v>861</v>
      </c>
      <c r="D9643" s="2" t="s">
        <v>11721</v>
      </c>
      <c r="E9643" s="2" t="s">
        <v>63654</v>
      </c>
      <c r="F9643" s="2" t="s">
        <v>63655</v>
      </c>
      <c r="G9643" s="2" t="s">
        <v>7850</v>
      </c>
      <c r="H9643" s="2" t="s">
        <v>63656</v>
      </c>
      <c r="I9643" s="2" t="s">
        <v>63657</v>
      </c>
      <c r="J9643" s="3" t="s">
        <v>63658</v>
      </c>
      <c r="K9643" s="4">
        <v>44450</v>
      </c>
      <c r="L9643" s="3" t="s">
        <v>63659</v>
      </c>
    </row>
    <row r="9644" spans="1:12" x14ac:dyDescent="0.2">
      <c r="A9644" s="1">
        <v>9643</v>
      </c>
      <c r="B9644" s="2" t="s">
        <v>63660</v>
      </c>
      <c r="C9644" s="2" t="s">
        <v>2341</v>
      </c>
      <c r="D9644" s="2" t="s">
        <v>10069</v>
      </c>
      <c r="E9644" s="2" t="s">
        <v>63661</v>
      </c>
      <c r="F9644" s="2" t="s">
        <v>63662</v>
      </c>
      <c r="G9644" s="2" t="s">
        <v>5822</v>
      </c>
      <c r="H9644" s="2" t="s">
        <v>63663</v>
      </c>
      <c r="I9644" s="2" t="s">
        <v>63664</v>
      </c>
      <c r="J9644" s="3" t="s">
        <v>63665</v>
      </c>
      <c r="K9644" s="4">
        <v>44065</v>
      </c>
      <c r="L9644" s="3" t="s">
        <v>63666</v>
      </c>
    </row>
    <row r="9645" spans="1:12" x14ac:dyDescent="0.2">
      <c r="A9645" s="1">
        <v>9644</v>
      </c>
      <c r="B9645" s="2" t="s">
        <v>63667</v>
      </c>
      <c r="C9645" s="2" t="s">
        <v>667</v>
      </c>
      <c r="D9645" s="2" t="s">
        <v>5548</v>
      </c>
      <c r="E9645" s="2" t="s">
        <v>63668</v>
      </c>
      <c r="F9645" s="2" t="s">
        <v>63669</v>
      </c>
      <c r="G9645" s="2" t="s">
        <v>4010</v>
      </c>
      <c r="H9645" s="2" t="s">
        <v>63670</v>
      </c>
      <c r="I9645" s="2" t="s">
        <v>63671</v>
      </c>
      <c r="J9645" s="3" t="s">
        <v>63672</v>
      </c>
      <c r="K9645" s="4">
        <v>44268</v>
      </c>
      <c r="L9645" s="3" t="s">
        <v>63673</v>
      </c>
    </row>
    <row r="9646" spans="1:12" x14ac:dyDescent="0.2">
      <c r="A9646" s="1">
        <v>9645</v>
      </c>
      <c r="B9646" s="2" t="s">
        <v>63674</v>
      </c>
      <c r="C9646" s="2" t="s">
        <v>10060</v>
      </c>
      <c r="D9646" s="2" t="s">
        <v>3646</v>
      </c>
      <c r="E9646" s="2" t="s">
        <v>63675</v>
      </c>
      <c r="F9646" s="2" t="s">
        <v>42418</v>
      </c>
      <c r="G9646" s="2" t="s">
        <v>511</v>
      </c>
      <c r="H9646" s="2" t="s">
        <v>63676</v>
      </c>
      <c r="I9646" s="2" t="s">
        <v>63677</v>
      </c>
      <c r="J9646" s="3" t="s">
        <v>63678</v>
      </c>
      <c r="K9646" s="4">
        <v>44467</v>
      </c>
      <c r="L9646" s="3" t="s">
        <v>29590</v>
      </c>
    </row>
    <row r="9647" spans="1:12" x14ac:dyDescent="0.2">
      <c r="A9647" s="1">
        <v>9646</v>
      </c>
      <c r="B9647" s="2" t="s">
        <v>63679</v>
      </c>
      <c r="C9647" s="2" t="s">
        <v>16163</v>
      </c>
      <c r="D9647" s="2" t="s">
        <v>14364</v>
      </c>
      <c r="E9647" s="2" t="s">
        <v>63680</v>
      </c>
      <c r="F9647" s="2" t="s">
        <v>63681</v>
      </c>
      <c r="G9647" s="2" t="s">
        <v>1618</v>
      </c>
      <c r="H9647" s="2" t="s">
        <v>63682</v>
      </c>
      <c r="I9647" s="2">
        <v>6545946641</v>
      </c>
      <c r="J9647" s="3" t="s">
        <v>63683</v>
      </c>
      <c r="K9647" s="4">
        <v>43873</v>
      </c>
      <c r="L9647" s="3" t="s">
        <v>63684</v>
      </c>
    </row>
    <row r="9648" spans="1:12" x14ac:dyDescent="0.2">
      <c r="A9648" s="1">
        <v>9647</v>
      </c>
      <c r="B9648" s="2" t="s">
        <v>63685</v>
      </c>
      <c r="C9648" s="2" t="s">
        <v>2358</v>
      </c>
      <c r="D9648" s="2" t="s">
        <v>7847</v>
      </c>
      <c r="E9648" s="2" t="s">
        <v>63686</v>
      </c>
      <c r="F9648" s="2" t="s">
        <v>19610</v>
      </c>
      <c r="G9648" s="2" t="s">
        <v>27</v>
      </c>
      <c r="H9648" s="2" t="s">
        <v>63687</v>
      </c>
      <c r="I9648" s="2" t="s">
        <v>63688</v>
      </c>
      <c r="J9648" s="3" t="s">
        <v>63689</v>
      </c>
      <c r="K9648" s="4">
        <v>44174</v>
      </c>
      <c r="L9648" s="3" t="s">
        <v>63690</v>
      </c>
    </row>
    <row r="9649" spans="1:12" x14ac:dyDescent="0.2">
      <c r="A9649" s="1">
        <v>9648</v>
      </c>
      <c r="B9649" s="2" t="s">
        <v>63691</v>
      </c>
      <c r="C9649" s="2" t="s">
        <v>719</v>
      </c>
      <c r="D9649" s="2" t="s">
        <v>889</v>
      </c>
      <c r="E9649" s="2" t="s">
        <v>8398</v>
      </c>
      <c r="F9649" s="2" t="s">
        <v>63692</v>
      </c>
      <c r="G9649" s="2" t="s">
        <v>1005</v>
      </c>
      <c r="H9649" s="2" t="s">
        <v>63693</v>
      </c>
      <c r="I9649" s="2" t="s">
        <v>63694</v>
      </c>
      <c r="J9649" s="3" t="s">
        <v>63695</v>
      </c>
      <c r="K9649" s="4">
        <v>44653</v>
      </c>
      <c r="L9649" s="3" t="s">
        <v>63696</v>
      </c>
    </row>
    <row r="9650" spans="1:12" x14ac:dyDescent="0.2">
      <c r="A9650" s="1">
        <v>9649</v>
      </c>
      <c r="B9650" s="2" t="s">
        <v>63697</v>
      </c>
      <c r="C9650" s="2" t="s">
        <v>10438</v>
      </c>
      <c r="D9650" s="2" t="s">
        <v>3514</v>
      </c>
      <c r="E9650" s="2" t="s">
        <v>63698</v>
      </c>
      <c r="F9650" s="2" t="s">
        <v>63699</v>
      </c>
      <c r="G9650" s="2" t="s">
        <v>3649</v>
      </c>
      <c r="H9650" s="2" t="s">
        <v>63700</v>
      </c>
      <c r="I9650" s="2" t="s">
        <v>63701</v>
      </c>
      <c r="J9650" s="3" t="s">
        <v>63702</v>
      </c>
      <c r="K9650" s="4">
        <v>44528</v>
      </c>
      <c r="L9650" s="3" t="s">
        <v>63703</v>
      </c>
    </row>
    <row r="9651" spans="1:12" x14ac:dyDescent="0.2">
      <c r="A9651" s="1">
        <v>9650</v>
      </c>
      <c r="B9651" s="2" t="s">
        <v>63704</v>
      </c>
      <c r="C9651" s="2" t="s">
        <v>1978</v>
      </c>
      <c r="D9651" s="2" t="s">
        <v>8994</v>
      </c>
      <c r="E9651" s="2" t="s">
        <v>63705</v>
      </c>
      <c r="F9651" s="2" t="s">
        <v>33046</v>
      </c>
      <c r="G9651" s="2" t="s">
        <v>2728</v>
      </c>
      <c r="H9651" s="2" t="s">
        <v>63706</v>
      </c>
      <c r="I9651" s="2" t="s">
        <v>63707</v>
      </c>
      <c r="J9651" s="3" t="s">
        <v>63708</v>
      </c>
      <c r="K9651" s="4">
        <v>44027</v>
      </c>
      <c r="L9651" s="3" t="s">
        <v>58258</v>
      </c>
    </row>
    <row r="9652" spans="1:12" x14ac:dyDescent="0.2">
      <c r="A9652" s="1">
        <v>9651</v>
      </c>
      <c r="B9652" s="2" t="s">
        <v>63709</v>
      </c>
      <c r="C9652" s="2" t="s">
        <v>3838</v>
      </c>
      <c r="D9652" s="2" t="s">
        <v>28482</v>
      </c>
      <c r="E9652" s="2" t="s">
        <v>63710</v>
      </c>
      <c r="F9652" s="2" t="s">
        <v>63711</v>
      </c>
      <c r="G9652" s="2" t="s">
        <v>1346</v>
      </c>
      <c r="H9652" s="2" t="s">
        <v>63712</v>
      </c>
      <c r="I9652" s="2" t="s">
        <v>63713</v>
      </c>
      <c r="J9652" s="3" t="s">
        <v>63714</v>
      </c>
      <c r="K9652" s="4">
        <v>44217</v>
      </c>
      <c r="L9652" s="3" t="s">
        <v>63715</v>
      </c>
    </row>
    <row r="9653" spans="1:12" x14ac:dyDescent="0.2">
      <c r="A9653" s="1">
        <v>9652</v>
      </c>
      <c r="B9653" s="2" t="s">
        <v>63716</v>
      </c>
      <c r="C9653" s="2" t="s">
        <v>7751</v>
      </c>
      <c r="D9653" s="2" t="s">
        <v>5669</v>
      </c>
      <c r="E9653" s="2" t="s">
        <v>63717</v>
      </c>
      <c r="F9653" s="2" t="s">
        <v>63718</v>
      </c>
      <c r="G9653" s="2" t="s">
        <v>910</v>
      </c>
      <c r="H9653" s="2" t="s">
        <v>63719</v>
      </c>
      <c r="I9653" s="2" t="s">
        <v>63720</v>
      </c>
      <c r="J9653" s="3" t="s">
        <v>63721</v>
      </c>
      <c r="K9653" s="4">
        <v>43860</v>
      </c>
      <c r="L9653" s="3" t="s">
        <v>63722</v>
      </c>
    </row>
    <row r="9654" spans="1:12" x14ac:dyDescent="0.2">
      <c r="A9654" s="1">
        <v>9653</v>
      </c>
      <c r="B9654" s="2" t="s">
        <v>63723</v>
      </c>
      <c r="C9654" s="2" t="s">
        <v>8889</v>
      </c>
      <c r="D9654" s="2" t="s">
        <v>15235</v>
      </c>
      <c r="E9654" s="2" t="s">
        <v>52226</v>
      </c>
      <c r="F9654" s="2" t="s">
        <v>63724</v>
      </c>
      <c r="G9654" s="2" t="s">
        <v>6200</v>
      </c>
      <c r="H9654" s="2" t="s">
        <v>63725</v>
      </c>
      <c r="I9654" s="2">
        <v>4997322066</v>
      </c>
      <c r="J9654" s="3" t="s">
        <v>63726</v>
      </c>
      <c r="K9654" s="4">
        <v>43846</v>
      </c>
      <c r="L9654" s="3" t="s">
        <v>63727</v>
      </c>
    </row>
    <row r="9655" spans="1:12" x14ac:dyDescent="0.2">
      <c r="A9655" s="1">
        <v>9654</v>
      </c>
      <c r="B9655" s="2" t="s">
        <v>63728</v>
      </c>
      <c r="C9655" s="2" t="s">
        <v>4482</v>
      </c>
      <c r="D9655" s="2" t="s">
        <v>2323</v>
      </c>
      <c r="E9655" s="2" t="s">
        <v>63729</v>
      </c>
      <c r="F9655" s="2" t="s">
        <v>63730</v>
      </c>
      <c r="G9655" s="2" t="s">
        <v>1811</v>
      </c>
      <c r="H9655" s="2" t="s">
        <v>63731</v>
      </c>
      <c r="I9655" s="2" t="s">
        <v>63732</v>
      </c>
      <c r="J9655" s="3" t="s">
        <v>63733</v>
      </c>
      <c r="K9655" s="4">
        <v>44266</v>
      </c>
      <c r="L9655" s="3" t="s">
        <v>63734</v>
      </c>
    </row>
    <row r="9656" spans="1:12" x14ac:dyDescent="0.2">
      <c r="A9656" s="1">
        <v>9655</v>
      </c>
      <c r="B9656" s="2" t="s">
        <v>63735</v>
      </c>
      <c r="C9656" s="2" t="s">
        <v>613</v>
      </c>
      <c r="D9656" s="2" t="s">
        <v>19031</v>
      </c>
      <c r="E9656" s="2" t="s">
        <v>63736</v>
      </c>
      <c r="F9656" s="2" t="s">
        <v>63359</v>
      </c>
      <c r="G9656" s="2" t="s">
        <v>1336</v>
      </c>
      <c r="H9656" s="2" t="s">
        <v>63737</v>
      </c>
      <c r="I9656" s="2" t="s">
        <v>63738</v>
      </c>
      <c r="J9656" s="3" t="s">
        <v>63739</v>
      </c>
      <c r="K9656" s="4">
        <v>44046</v>
      </c>
      <c r="L9656" s="3" t="s">
        <v>63740</v>
      </c>
    </row>
    <row r="9657" spans="1:12" x14ac:dyDescent="0.2">
      <c r="A9657" s="1">
        <v>9656</v>
      </c>
      <c r="B9657" s="2" t="s">
        <v>63741</v>
      </c>
      <c r="C9657" s="2" t="s">
        <v>481</v>
      </c>
      <c r="D9657" s="2" t="s">
        <v>11294</v>
      </c>
      <c r="E9657" s="2" t="s">
        <v>63742</v>
      </c>
      <c r="F9657" s="2" t="s">
        <v>63743</v>
      </c>
      <c r="G9657" s="2" t="s">
        <v>2403</v>
      </c>
      <c r="H9657" s="2" t="s">
        <v>63744</v>
      </c>
      <c r="I9657" s="2" t="s">
        <v>63745</v>
      </c>
      <c r="J9657" s="3" t="s">
        <v>63746</v>
      </c>
      <c r="K9657" s="4">
        <v>43981</v>
      </c>
      <c r="L9657" s="3" t="s">
        <v>63747</v>
      </c>
    </row>
    <row r="9658" spans="1:12" x14ac:dyDescent="0.2">
      <c r="A9658" s="1">
        <v>9657</v>
      </c>
      <c r="B9658" s="2" t="s">
        <v>63748</v>
      </c>
      <c r="C9658" s="2" t="s">
        <v>4368</v>
      </c>
      <c r="D9658" s="2" t="s">
        <v>2124</v>
      </c>
      <c r="E9658" s="2" t="s">
        <v>63749</v>
      </c>
      <c r="F9658" s="2" t="s">
        <v>63750</v>
      </c>
      <c r="G9658" s="2" t="s">
        <v>9747</v>
      </c>
      <c r="H9658" s="2" t="s">
        <v>63751</v>
      </c>
      <c r="I9658" s="2" t="s">
        <v>63752</v>
      </c>
      <c r="J9658" s="3" t="s">
        <v>63753</v>
      </c>
      <c r="K9658" s="4">
        <v>43926</v>
      </c>
      <c r="L9658" s="3" t="s">
        <v>63754</v>
      </c>
    </row>
    <row r="9659" spans="1:12" x14ac:dyDescent="0.2">
      <c r="A9659" s="1">
        <v>9658</v>
      </c>
      <c r="B9659" s="2" t="s">
        <v>63755</v>
      </c>
      <c r="C9659" s="2" t="s">
        <v>1154</v>
      </c>
      <c r="D9659" s="2" t="s">
        <v>3061</v>
      </c>
      <c r="E9659" s="2" t="s">
        <v>63756</v>
      </c>
      <c r="F9659" s="2" t="s">
        <v>63757</v>
      </c>
      <c r="G9659" s="2" t="s">
        <v>599</v>
      </c>
      <c r="H9659" s="2" t="s">
        <v>63758</v>
      </c>
      <c r="I9659" s="2" t="s">
        <v>63759</v>
      </c>
      <c r="J9659" s="3" t="s">
        <v>63760</v>
      </c>
      <c r="K9659" s="4">
        <v>44663</v>
      </c>
      <c r="L9659" s="3" t="s">
        <v>63761</v>
      </c>
    </row>
    <row r="9660" spans="1:12" x14ac:dyDescent="0.2">
      <c r="A9660" s="1">
        <v>9659</v>
      </c>
      <c r="B9660" s="2" t="s">
        <v>63762</v>
      </c>
      <c r="C9660" s="2" t="s">
        <v>40</v>
      </c>
      <c r="D9660" s="2" t="s">
        <v>17567</v>
      </c>
      <c r="E9660" s="2" t="s">
        <v>63763</v>
      </c>
      <c r="F9660" s="2" t="s">
        <v>63764</v>
      </c>
      <c r="G9660" s="2" t="s">
        <v>3848</v>
      </c>
      <c r="H9660" s="2" t="s">
        <v>63765</v>
      </c>
      <c r="I9660" s="2" t="s">
        <v>63766</v>
      </c>
      <c r="J9660" s="3" t="s">
        <v>63767</v>
      </c>
      <c r="K9660" s="4">
        <v>44379</v>
      </c>
      <c r="L9660" s="3" t="s">
        <v>63768</v>
      </c>
    </row>
    <row r="9661" spans="1:12" x14ac:dyDescent="0.2">
      <c r="A9661" s="1">
        <v>9660</v>
      </c>
      <c r="B9661" s="2" t="s">
        <v>63769</v>
      </c>
      <c r="C9661" s="2" t="s">
        <v>1200</v>
      </c>
      <c r="D9661" s="2" t="s">
        <v>22391</v>
      </c>
      <c r="E9661" s="2" t="s">
        <v>63770</v>
      </c>
      <c r="F9661" s="2" t="s">
        <v>63771</v>
      </c>
      <c r="G9661" s="2" t="s">
        <v>6294</v>
      </c>
      <c r="H9661" s="2" t="s">
        <v>63772</v>
      </c>
      <c r="I9661" s="2" t="s">
        <v>63773</v>
      </c>
      <c r="J9661" s="3" t="s">
        <v>63774</v>
      </c>
      <c r="K9661" s="4">
        <v>44684</v>
      </c>
      <c r="L9661" s="3" t="s">
        <v>63775</v>
      </c>
    </row>
    <row r="9662" spans="1:12" x14ac:dyDescent="0.2">
      <c r="A9662" s="1">
        <v>9661</v>
      </c>
      <c r="B9662" s="2" t="s">
        <v>63776</v>
      </c>
      <c r="C9662" s="2" t="s">
        <v>6785</v>
      </c>
      <c r="D9662" s="2" t="s">
        <v>6356</v>
      </c>
      <c r="E9662" s="2" t="s">
        <v>63777</v>
      </c>
      <c r="F9662" s="2" t="s">
        <v>63778</v>
      </c>
      <c r="G9662" s="2" t="s">
        <v>1846</v>
      </c>
      <c r="H9662" s="2" t="s">
        <v>63779</v>
      </c>
      <c r="I9662" s="2" t="s">
        <v>63780</v>
      </c>
      <c r="J9662" s="3" t="s">
        <v>63781</v>
      </c>
      <c r="K9662" s="4">
        <v>44054</v>
      </c>
      <c r="L9662" s="3" t="s">
        <v>35603</v>
      </c>
    </row>
    <row r="9663" spans="1:12" x14ac:dyDescent="0.2">
      <c r="A9663" s="1">
        <v>9662</v>
      </c>
      <c r="B9663" s="2" t="s">
        <v>63782</v>
      </c>
      <c r="C9663" s="2" t="s">
        <v>13561</v>
      </c>
      <c r="D9663" s="2" t="s">
        <v>8029</v>
      </c>
      <c r="E9663" s="2" t="s">
        <v>32646</v>
      </c>
      <c r="F9663" s="2" t="s">
        <v>63783</v>
      </c>
      <c r="G9663" s="2" t="s">
        <v>200</v>
      </c>
      <c r="H9663" s="2">
        <f>1-813-299-8995</f>
        <v>-10106</v>
      </c>
      <c r="I9663" s="2" t="s">
        <v>63784</v>
      </c>
      <c r="J9663" s="3" t="s">
        <v>63785</v>
      </c>
      <c r="K9663" s="4">
        <v>44530</v>
      </c>
      <c r="L9663" s="3" t="s">
        <v>63786</v>
      </c>
    </row>
    <row r="9664" spans="1:12" x14ac:dyDescent="0.2">
      <c r="A9664" s="1">
        <v>9663</v>
      </c>
      <c r="B9664" s="2" t="s">
        <v>63787</v>
      </c>
      <c r="C9664" s="2" t="s">
        <v>9383</v>
      </c>
      <c r="D9664" s="2" t="s">
        <v>9309</v>
      </c>
      <c r="E9664" s="2" t="s">
        <v>29299</v>
      </c>
      <c r="F9664" s="2" t="s">
        <v>63788</v>
      </c>
      <c r="G9664" s="2" t="s">
        <v>4116</v>
      </c>
      <c r="H9664" s="2" t="s">
        <v>63789</v>
      </c>
      <c r="I9664" s="2" t="s">
        <v>63790</v>
      </c>
      <c r="J9664" s="3" t="s">
        <v>63791</v>
      </c>
      <c r="K9664" s="4">
        <v>44229</v>
      </c>
      <c r="L9664" s="3" t="s">
        <v>63792</v>
      </c>
    </row>
    <row r="9665" spans="1:12" x14ac:dyDescent="0.2">
      <c r="A9665" s="1">
        <v>9664</v>
      </c>
      <c r="B9665" s="2" t="s">
        <v>63793</v>
      </c>
      <c r="C9665" s="2" t="s">
        <v>3814</v>
      </c>
      <c r="D9665" s="2" t="s">
        <v>9301</v>
      </c>
      <c r="E9665" s="2" t="s">
        <v>44630</v>
      </c>
      <c r="F9665" s="2" t="s">
        <v>63794</v>
      </c>
      <c r="G9665" s="2" t="s">
        <v>5858</v>
      </c>
      <c r="H9665" s="2">
        <f>1-447-360-8396</f>
        <v>-9202</v>
      </c>
      <c r="I9665" s="2" t="s">
        <v>63795</v>
      </c>
      <c r="J9665" s="3" t="s">
        <v>63796</v>
      </c>
      <c r="K9665" s="4">
        <v>44027</v>
      </c>
      <c r="L9665" s="3" t="s">
        <v>15793</v>
      </c>
    </row>
    <row r="9666" spans="1:12" x14ac:dyDescent="0.2">
      <c r="A9666" s="1">
        <v>9665</v>
      </c>
      <c r="B9666" s="2" t="s">
        <v>63797</v>
      </c>
      <c r="C9666" s="2" t="s">
        <v>481</v>
      </c>
      <c r="D9666" s="2" t="s">
        <v>12997</v>
      </c>
      <c r="E9666" s="2" t="s">
        <v>63798</v>
      </c>
      <c r="F9666" s="2" t="s">
        <v>39806</v>
      </c>
      <c r="G9666" s="2" t="s">
        <v>5010</v>
      </c>
      <c r="H9666" s="2" t="s">
        <v>63799</v>
      </c>
      <c r="I9666" s="2" t="s">
        <v>63800</v>
      </c>
      <c r="J9666" s="3" t="s">
        <v>63801</v>
      </c>
      <c r="K9666" s="4">
        <v>44578</v>
      </c>
      <c r="L9666" s="3" t="s">
        <v>43108</v>
      </c>
    </row>
    <row r="9667" spans="1:12" x14ac:dyDescent="0.2">
      <c r="A9667" s="1">
        <v>9666</v>
      </c>
      <c r="B9667" s="2" t="s">
        <v>63802</v>
      </c>
      <c r="C9667" s="2" t="s">
        <v>3911</v>
      </c>
      <c r="D9667" s="2" t="s">
        <v>7077</v>
      </c>
      <c r="E9667" s="2" t="s">
        <v>54808</v>
      </c>
      <c r="F9667" s="2" t="s">
        <v>9303</v>
      </c>
      <c r="G9667" s="2" t="s">
        <v>3808</v>
      </c>
      <c r="H9667" s="2">
        <f>1-188-348-5380</f>
        <v>-5915</v>
      </c>
      <c r="I9667" s="2" t="s">
        <v>63803</v>
      </c>
      <c r="J9667" s="3" t="s">
        <v>63804</v>
      </c>
      <c r="K9667" s="4">
        <v>44028</v>
      </c>
      <c r="L9667" s="3" t="s">
        <v>63805</v>
      </c>
    </row>
    <row r="9668" spans="1:12" x14ac:dyDescent="0.2">
      <c r="A9668" s="1">
        <v>9667</v>
      </c>
      <c r="B9668" s="2" t="s">
        <v>63806</v>
      </c>
      <c r="C9668" s="2" t="s">
        <v>3090</v>
      </c>
      <c r="D9668" s="2" t="s">
        <v>3083</v>
      </c>
      <c r="E9668" s="2" t="s">
        <v>63807</v>
      </c>
      <c r="F9668" s="2" t="s">
        <v>63808</v>
      </c>
      <c r="G9668" s="2" t="s">
        <v>1765</v>
      </c>
      <c r="H9668" s="2" t="s">
        <v>63809</v>
      </c>
      <c r="I9668" s="2" t="s">
        <v>63810</v>
      </c>
      <c r="J9668" s="3" t="s">
        <v>63811</v>
      </c>
      <c r="K9668" s="4">
        <v>44573</v>
      </c>
      <c r="L9668" s="3" t="s">
        <v>63812</v>
      </c>
    </row>
    <row r="9669" spans="1:12" x14ac:dyDescent="0.2">
      <c r="A9669" s="1">
        <v>9668</v>
      </c>
      <c r="B9669" s="2" t="s">
        <v>63813</v>
      </c>
      <c r="C9669" s="2" t="s">
        <v>243</v>
      </c>
      <c r="D9669" s="2" t="s">
        <v>19087</v>
      </c>
      <c r="E9669" s="2" t="s">
        <v>63814</v>
      </c>
      <c r="F9669" s="2" t="s">
        <v>55833</v>
      </c>
      <c r="G9669" s="2" t="s">
        <v>2127</v>
      </c>
      <c r="H9669" s="2" t="s">
        <v>63815</v>
      </c>
      <c r="I9669" s="2" t="s">
        <v>63816</v>
      </c>
      <c r="J9669" s="3" t="s">
        <v>63817</v>
      </c>
      <c r="K9669" s="4">
        <v>44420</v>
      </c>
      <c r="L9669" s="3" t="s">
        <v>51359</v>
      </c>
    </row>
    <row r="9670" spans="1:12" x14ac:dyDescent="0.2">
      <c r="A9670" s="1">
        <v>9669</v>
      </c>
      <c r="B9670" s="2" t="s">
        <v>63818</v>
      </c>
      <c r="C9670" s="2" t="s">
        <v>823</v>
      </c>
      <c r="D9670" s="2" t="s">
        <v>6600</v>
      </c>
      <c r="E9670" s="2" t="s">
        <v>63819</v>
      </c>
      <c r="F9670" s="2" t="s">
        <v>63820</v>
      </c>
      <c r="G9670" s="2" t="s">
        <v>283</v>
      </c>
      <c r="H9670" s="2" t="s">
        <v>63821</v>
      </c>
      <c r="I9670" s="2" t="s">
        <v>63822</v>
      </c>
      <c r="J9670" s="3" t="s">
        <v>63823</v>
      </c>
      <c r="K9670" s="4">
        <v>44008</v>
      </c>
      <c r="L9670" s="3" t="s">
        <v>63824</v>
      </c>
    </row>
    <row r="9671" spans="1:12" x14ac:dyDescent="0.2">
      <c r="A9671" s="1">
        <v>9670</v>
      </c>
      <c r="B9671" s="2" t="s">
        <v>63825</v>
      </c>
      <c r="C9671" s="2" t="s">
        <v>415</v>
      </c>
      <c r="D9671" s="2" t="s">
        <v>10809</v>
      </c>
      <c r="E9671" s="2" t="s">
        <v>63826</v>
      </c>
      <c r="F9671" s="2" t="s">
        <v>63827</v>
      </c>
      <c r="G9671" s="2" t="s">
        <v>3396</v>
      </c>
      <c r="H9671" s="2" t="s">
        <v>63828</v>
      </c>
      <c r="I9671" s="2">
        <v>328567290</v>
      </c>
      <c r="J9671" s="3" t="s">
        <v>63829</v>
      </c>
      <c r="K9671" s="4">
        <v>44519</v>
      </c>
      <c r="L9671" s="3" t="s">
        <v>63830</v>
      </c>
    </row>
    <row r="9672" spans="1:12" x14ac:dyDescent="0.2">
      <c r="A9672" s="1">
        <v>9671</v>
      </c>
      <c r="B9672" s="2" t="s">
        <v>63831</v>
      </c>
      <c r="C9672" s="2" t="s">
        <v>5900</v>
      </c>
      <c r="D9672" s="2" t="s">
        <v>3157</v>
      </c>
      <c r="E9672" s="2" t="s">
        <v>63832</v>
      </c>
      <c r="F9672" s="2" t="s">
        <v>20772</v>
      </c>
      <c r="G9672" s="2" t="s">
        <v>1013</v>
      </c>
      <c r="H9672" s="2">
        <v>8713336776</v>
      </c>
      <c r="I9672" s="2" t="s">
        <v>63833</v>
      </c>
      <c r="J9672" s="3" t="s">
        <v>63834</v>
      </c>
      <c r="K9672" s="4">
        <v>44042</v>
      </c>
      <c r="L9672" s="3" t="s">
        <v>63835</v>
      </c>
    </row>
    <row r="9673" spans="1:12" x14ac:dyDescent="0.2">
      <c r="A9673" s="1">
        <v>9672</v>
      </c>
      <c r="B9673" s="2" t="s">
        <v>63836</v>
      </c>
      <c r="C9673" s="2" t="s">
        <v>5221</v>
      </c>
      <c r="D9673" s="2" t="s">
        <v>1624</v>
      </c>
      <c r="E9673" s="2" t="s">
        <v>63837</v>
      </c>
      <c r="F9673" s="2" t="s">
        <v>63838</v>
      </c>
      <c r="G9673" s="2" t="s">
        <v>350</v>
      </c>
      <c r="H9673" s="2" t="s">
        <v>63839</v>
      </c>
      <c r="I9673" s="2" t="s">
        <v>63840</v>
      </c>
      <c r="J9673" s="3" t="s">
        <v>63841</v>
      </c>
      <c r="K9673" s="4">
        <v>44666</v>
      </c>
      <c r="L9673" s="3" t="s">
        <v>63842</v>
      </c>
    </row>
    <row r="9674" spans="1:12" x14ac:dyDescent="0.2">
      <c r="A9674" s="1">
        <v>9673</v>
      </c>
      <c r="B9674" s="2" t="s">
        <v>63843</v>
      </c>
      <c r="C9674" s="2" t="s">
        <v>3442</v>
      </c>
      <c r="D9674" s="2" t="s">
        <v>21295</v>
      </c>
      <c r="E9674" s="2" t="s">
        <v>63844</v>
      </c>
      <c r="F9674" s="2" t="s">
        <v>63845</v>
      </c>
      <c r="G9674" s="2" t="s">
        <v>760</v>
      </c>
      <c r="H9674" s="2" t="s">
        <v>63846</v>
      </c>
      <c r="I9674" s="2" t="s">
        <v>63847</v>
      </c>
      <c r="J9674" s="3" t="s">
        <v>63848</v>
      </c>
      <c r="K9674" s="4">
        <v>44312</v>
      </c>
      <c r="L9674" s="3" t="s">
        <v>63849</v>
      </c>
    </row>
    <row r="9675" spans="1:12" x14ac:dyDescent="0.2">
      <c r="A9675" s="1">
        <v>9674</v>
      </c>
      <c r="B9675" s="2" t="s">
        <v>63850</v>
      </c>
      <c r="C9675" s="2" t="s">
        <v>2599</v>
      </c>
      <c r="D9675" s="2" t="s">
        <v>9301</v>
      </c>
      <c r="E9675" s="2" t="s">
        <v>63851</v>
      </c>
      <c r="F9675" s="2" t="s">
        <v>44131</v>
      </c>
      <c r="G9675" s="2" t="s">
        <v>976</v>
      </c>
      <c r="H9675" s="2" t="s">
        <v>63852</v>
      </c>
      <c r="I9675" s="2" t="s">
        <v>63853</v>
      </c>
      <c r="J9675" s="3" t="s">
        <v>63854</v>
      </c>
      <c r="K9675" s="4">
        <v>44236</v>
      </c>
      <c r="L9675" s="3" t="s">
        <v>63855</v>
      </c>
    </row>
    <row r="9676" spans="1:12" x14ac:dyDescent="0.2">
      <c r="A9676" s="1">
        <v>9675</v>
      </c>
      <c r="B9676" s="2" t="s">
        <v>63856</v>
      </c>
      <c r="C9676" s="2" t="s">
        <v>19825</v>
      </c>
      <c r="D9676" s="2" t="s">
        <v>1164</v>
      </c>
      <c r="E9676" s="2" t="s">
        <v>63857</v>
      </c>
      <c r="F9676" s="2" t="s">
        <v>63858</v>
      </c>
      <c r="G9676" s="2" t="s">
        <v>3015</v>
      </c>
      <c r="H9676" s="2" t="s">
        <v>63859</v>
      </c>
      <c r="I9676" s="2" t="s">
        <v>63860</v>
      </c>
      <c r="J9676" s="3" t="s">
        <v>63861</v>
      </c>
      <c r="K9676" s="4">
        <v>44388</v>
      </c>
      <c r="L9676" s="3" t="s">
        <v>63862</v>
      </c>
    </row>
    <row r="9677" spans="1:12" x14ac:dyDescent="0.2">
      <c r="A9677" s="1">
        <v>9676</v>
      </c>
      <c r="B9677" s="2" t="s">
        <v>63863</v>
      </c>
      <c r="C9677" s="2" t="s">
        <v>2872</v>
      </c>
      <c r="D9677" s="2" t="s">
        <v>1314</v>
      </c>
      <c r="E9677" s="2" t="s">
        <v>63864</v>
      </c>
      <c r="F9677" s="2" t="s">
        <v>63865</v>
      </c>
      <c r="G9677" s="2" t="s">
        <v>1346</v>
      </c>
      <c r="H9677" s="2" t="s">
        <v>63866</v>
      </c>
      <c r="I9677" s="2" t="s">
        <v>63867</v>
      </c>
      <c r="J9677" s="3" t="s">
        <v>63868</v>
      </c>
      <c r="K9677" s="4">
        <v>44364</v>
      </c>
      <c r="L9677" s="3" t="s">
        <v>55435</v>
      </c>
    </row>
    <row r="9678" spans="1:12" x14ac:dyDescent="0.2">
      <c r="A9678" s="1">
        <v>9677</v>
      </c>
      <c r="B9678" s="2" t="s">
        <v>63869</v>
      </c>
      <c r="C9678" s="2" t="s">
        <v>11616</v>
      </c>
      <c r="D9678" s="2" t="s">
        <v>13904</v>
      </c>
      <c r="E9678" s="2" t="s">
        <v>63870</v>
      </c>
      <c r="F9678" s="2" t="s">
        <v>63871</v>
      </c>
      <c r="G9678" s="2" t="s">
        <v>1078</v>
      </c>
      <c r="H9678" s="2">
        <f>1-36-960-9352</f>
        <v>-10347</v>
      </c>
      <c r="I9678" s="2" t="s">
        <v>63872</v>
      </c>
      <c r="J9678" s="3" t="s">
        <v>63873</v>
      </c>
      <c r="K9678" s="4">
        <v>43907</v>
      </c>
      <c r="L9678" s="3" t="s">
        <v>63874</v>
      </c>
    </row>
    <row r="9679" spans="1:12" x14ac:dyDescent="0.2">
      <c r="A9679" s="1">
        <v>9678</v>
      </c>
      <c r="B9679" s="2" t="s">
        <v>63875</v>
      </c>
      <c r="C9679" s="2" t="s">
        <v>2640</v>
      </c>
      <c r="D9679" s="2" t="s">
        <v>7183</v>
      </c>
      <c r="E9679" s="2" t="s">
        <v>63876</v>
      </c>
      <c r="F9679" s="2" t="s">
        <v>63877</v>
      </c>
      <c r="G9679" s="2" t="s">
        <v>910</v>
      </c>
      <c r="H9679" s="2">
        <v>1865227299</v>
      </c>
      <c r="I9679" s="2" t="s">
        <v>63878</v>
      </c>
      <c r="J9679" s="3" t="s">
        <v>63879</v>
      </c>
      <c r="K9679" s="4">
        <v>44207</v>
      </c>
      <c r="L9679" s="3" t="s">
        <v>63880</v>
      </c>
    </row>
    <row r="9680" spans="1:12" x14ac:dyDescent="0.2">
      <c r="A9680" s="1">
        <v>9679</v>
      </c>
      <c r="B9680" s="2" t="s">
        <v>63881</v>
      </c>
      <c r="C9680" s="2" t="s">
        <v>3540</v>
      </c>
      <c r="D9680" s="2" t="s">
        <v>4414</v>
      </c>
      <c r="E9680" s="2" t="s">
        <v>53443</v>
      </c>
      <c r="F9680" s="2" t="s">
        <v>63882</v>
      </c>
      <c r="G9680" s="2" t="s">
        <v>2680</v>
      </c>
      <c r="H9680" s="2" t="s">
        <v>63883</v>
      </c>
      <c r="I9680" s="2" t="s">
        <v>63884</v>
      </c>
      <c r="J9680" s="3" t="s">
        <v>63885</v>
      </c>
      <c r="K9680" s="4">
        <v>44478</v>
      </c>
      <c r="L9680" s="3" t="s">
        <v>53411</v>
      </c>
    </row>
    <row r="9681" spans="1:12" x14ac:dyDescent="0.2">
      <c r="A9681" s="1">
        <v>9680</v>
      </c>
      <c r="B9681" s="2" t="s">
        <v>63886</v>
      </c>
      <c r="C9681" s="2" t="s">
        <v>11858</v>
      </c>
      <c r="D9681" s="2" t="s">
        <v>6110</v>
      </c>
      <c r="E9681" s="2" t="s">
        <v>63887</v>
      </c>
      <c r="F9681" s="2" t="s">
        <v>63888</v>
      </c>
      <c r="G9681" s="2" t="s">
        <v>723</v>
      </c>
      <c r="H9681" s="2" t="s">
        <v>63889</v>
      </c>
      <c r="I9681" s="2" t="s">
        <v>63890</v>
      </c>
      <c r="J9681" s="3" t="s">
        <v>63891</v>
      </c>
      <c r="K9681" s="4">
        <v>44031</v>
      </c>
      <c r="L9681" s="3" t="s">
        <v>16309</v>
      </c>
    </row>
    <row r="9682" spans="1:12" x14ac:dyDescent="0.2">
      <c r="A9682" s="1">
        <v>9681</v>
      </c>
      <c r="B9682" s="2" t="s">
        <v>63892</v>
      </c>
      <c r="C9682" s="2" t="s">
        <v>4048</v>
      </c>
      <c r="D9682" s="2" t="s">
        <v>963</v>
      </c>
      <c r="E9682" s="2" t="s">
        <v>63893</v>
      </c>
      <c r="F9682" s="2" t="s">
        <v>63894</v>
      </c>
      <c r="G9682" s="2" t="s">
        <v>117</v>
      </c>
      <c r="H9682" s="2" t="s">
        <v>63895</v>
      </c>
      <c r="I9682" s="2" t="s">
        <v>63896</v>
      </c>
      <c r="J9682" s="3" t="s">
        <v>63897</v>
      </c>
      <c r="K9682" s="4">
        <v>44459</v>
      </c>
      <c r="L9682" s="3" t="s">
        <v>22117</v>
      </c>
    </row>
    <row r="9683" spans="1:12" x14ac:dyDescent="0.2">
      <c r="A9683" s="1">
        <v>9682</v>
      </c>
      <c r="B9683" s="2" t="s">
        <v>63898</v>
      </c>
      <c r="C9683" s="2" t="s">
        <v>2724</v>
      </c>
      <c r="D9683" s="2" t="s">
        <v>105</v>
      </c>
      <c r="E9683" s="2" t="s">
        <v>46034</v>
      </c>
      <c r="F9683" s="2" t="s">
        <v>63899</v>
      </c>
      <c r="G9683" s="2" t="s">
        <v>635</v>
      </c>
      <c r="H9683" s="2" t="s">
        <v>63900</v>
      </c>
      <c r="I9683" s="2" t="s">
        <v>63901</v>
      </c>
      <c r="J9683" s="3" t="s">
        <v>63902</v>
      </c>
      <c r="K9683" s="4">
        <v>44216</v>
      </c>
      <c r="L9683" s="3" t="s">
        <v>63903</v>
      </c>
    </row>
    <row r="9684" spans="1:12" x14ac:dyDescent="0.2">
      <c r="A9684" s="1">
        <v>9683</v>
      </c>
      <c r="B9684" s="2" t="s">
        <v>63904</v>
      </c>
      <c r="C9684" s="2" t="s">
        <v>585</v>
      </c>
      <c r="D9684" s="2" t="s">
        <v>214</v>
      </c>
      <c r="E9684" s="2" t="s">
        <v>63905</v>
      </c>
      <c r="F9684" s="2" t="s">
        <v>63906</v>
      </c>
      <c r="G9684" s="2" t="s">
        <v>1837</v>
      </c>
      <c r="H9684" s="2" t="s">
        <v>63907</v>
      </c>
      <c r="I9684" s="2" t="s">
        <v>63908</v>
      </c>
      <c r="J9684" s="3" t="s">
        <v>63909</v>
      </c>
      <c r="K9684" s="4">
        <v>44173</v>
      </c>
      <c r="L9684" s="3" t="s">
        <v>63910</v>
      </c>
    </row>
    <row r="9685" spans="1:12" x14ac:dyDescent="0.2">
      <c r="A9685" s="1">
        <v>9684</v>
      </c>
      <c r="B9685" s="2" t="s">
        <v>63911</v>
      </c>
      <c r="C9685" s="2" t="s">
        <v>4946</v>
      </c>
      <c r="D9685" s="2" t="s">
        <v>813</v>
      </c>
      <c r="E9685" s="2" t="s">
        <v>6081</v>
      </c>
      <c r="F9685" s="2" t="s">
        <v>63912</v>
      </c>
      <c r="G9685" s="2" t="s">
        <v>816</v>
      </c>
      <c r="H9685" s="2" t="s">
        <v>63913</v>
      </c>
      <c r="I9685" s="2" t="s">
        <v>63914</v>
      </c>
      <c r="J9685" s="3" t="s">
        <v>63915</v>
      </c>
      <c r="K9685" s="4">
        <v>44246</v>
      </c>
      <c r="L9685" s="3" t="s">
        <v>63916</v>
      </c>
    </row>
    <row r="9686" spans="1:12" x14ac:dyDescent="0.2">
      <c r="A9686" s="1">
        <v>9685</v>
      </c>
      <c r="B9686" s="2" t="s">
        <v>63917</v>
      </c>
      <c r="C9686" s="2" t="s">
        <v>10401</v>
      </c>
      <c r="D9686" s="2" t="s">
        <v>3385</v>
      </c>
      <c r="E9686" s="2" t="s">
        <v>63918</v>
      </c>
      <c r="F9686" s="2" t="s">
        <v>48226</v>
      </c>
      <c r="G9686" s="2" t="s">
        <v>2728</v>
      </c>
      <c r="H9686" s="2" t="s">
        <v>63919</v>
      </c>
      <c r="I9686" s="2" t="s">
        <v>63920</v>
      </c>
      <c r="J9686" s="3" t="s">
        <v>63921</v>
      </c>
      <c r="K9686" s="4">
        <v>44355</v>
      </c>
      <c r="L9686" s="3" t="s">
        <v>63922</v>
      </c>
    </row>
    <row r="9687" spans="1:12" x14ac:dyDescent="0.2">
      <c r="A9687" s="1">
        <v>9686</v>
      </c>
      <c r="B9687" s="2" t="s">
        <v>63923</v>
      </c>
      <c r="C9687" s="2" t="s">
        <v>4923</v>
      </c>
      <c r="D9687" s="2" t="s">
        <v>4422</v>
      </c>
      <c r="E9687" s="2" t="s">
        <v>63924</v>
      </c>
      <c r="F9687" s="2" t="s">
        <v>20807</v>
      </c>
      <c r="G9687" s="2" t="s">
        <v>200</v>
      </c>
      <c r="H9687" s="2" t="s">
        <v>63925</v>
      </c>
      <c r="I9687" s="2">
        <v>3513395676</v>
      </c>
      <c r="J9687" s="3" t="s">
        <v>63926</v>
      </c>
      <c r="K9687" s="4">
        <v>43855</v>
      </c>
      <c r="L9687" s="3" t="s">
        <v>63927</v>
      </c>
    </row>
    <row r="9688" spans="1:12" x14ac:dyDescent="0.2">
      <c r="A9688" s="1">
        <v>9687</v>
      </c>
      <c r="B9688" s="2" t="s">
        <v>63928</v>
      </c>
      <c r="C9688" s="2" t="s">
        <v>16163</v>
      </c>
      <c r="D9688" s="2" t="s">
        <v>9255</v>
      </c>
      <c r="E9688" s="2" t="s">
        <v>63929</v>
      </c>
      <c r="F9688" s="2" t="s">
        <v>63930</v>
      </c>
      <c r="G9688" s="2" t="s">
        <v>4345</v>
      </c>
      <c r="H9688" s="2">
        <v>9917389965</v>
      </c>
      <c r="I9688" s="2" t="s">
        <v>63931</v>
      </c>
      <c r="J9688" s="3" t="s">
        <v>63932</v>
      </c>
      <c r="K9688" s="4">
        <v>44240</v>
      </c>
      <c r="L9688" s="3" t="s">
        <v>2121</v>
      </c>
    </row>
    <row r="9689" spans="1:12" x14ac:dyDescent="0.2">
      <c r="A9689" s="1">
        <v>9688</v>
      </c>
      <c r="B9689" s="2" t="s">
        <v>63933</v>
      </c>
      <c r="C9689" s="2" t="s">
        <v>434</v>
      </c>
      <c r="D9689" s="2" t="s">
        <v>26680</v>
      </c>
      <c r="E9689" s="2" t="s">
        <v>63934</v>
      </c>
      <c r="F9689" s="2" t="s">
        <v>63935</v>
      </c>
      <c r="G9689" s="2" t="s">
        <v>643</v>
      </c>
      <c r="H9689" s="2" t="s">
        <v>63936</v>
      </c>
      <c r="I9689" s="2" t="s">
        <v>63937</v>
      </c>
      <c r="J9689" s="3" t="s">
        <v>63938</v>
      </c>
      <c r="K9689" s="4">
        <v>44215</v>
      </c>
      <c r="L9689" s="3" t="s">
        <v>63939</v>
      </c>
    </row>
    <row r="9690" spans="1:12" x14ac:dyDescent="0.2">
      <c r="A9690" s="1">
        <v>9689</v>
      </c>
      <c r="B9690" s="2" t="s">
        <v>63940</v>
      </c>
      <c r="C9690" s="2" t="s">
        <v>737</v>
      </c>
      <c r="D9690" s="2" t="s">
        <v>10196</v>
      </c>
      <c r="E9690" s="2" t="s">
        <v>11992</v>
      </c>
      <c r="F9690" s="2" t="s">
        <v>13953</v>
      </c>
      <c r="G9690" s="2" t="s">
        <v>2928</v>
      </c>
      <c r="H9690" s="2" t="s">
        <v>63941</v>
      </c>
      <c r="I9690" s="2" t="s">
        <v>63942</v>
      </c>
      <c r="J9690" s="3" t="s">
        <v>63943</v>
      </c>
      <c r="K9690" s="4">
        <v>44424</v>
      </c>
      <c r="L9690" s="3" t="s">
        <v>63944</v>
      </c>
    </row>
    <row r="9691" spans="1:12" x14ac:dyDescent="0.2">
      <c r="A9691" s="1">
        <v>9690</v>
      </c>
      <c r="B9691" s="2" t="s">
        <v>63945</v>
      </c>
      <c r="C9691" s="2" t="s">
        <v>756</v>
      </c>
      <c r="D9691" s="2" t="s">
        <v>4342</v>
      </c>
      <c r="E9691" s="2" t="s">
        <v>21818</v>
      </c>
      <c r="F9691" s="2" t="s">
        <v>63946</v>
      </c>
      <c r="G9691" s="2" t="s">
        <v>1674</v>
      </c>
      <c r="H9691" s="2" t="s">
        <v>63947</v>
      </c>
      <c r="I9691" s="2" t="s">
        <v>63948</v>
      </c>
      <c r="J9691" s="3" t="s">
        <v>63949</v>
      </c>
      <c r="K9691" s="4">
        <v>44642</v>
      </c>
      <c r="L9691" s="3" t="s">
        <v>63950</v>
      </c>
    </row>
    <row r="9692" spans="1:12" x14ac:dyDescent="0.2">
      <c r="A9692" s="1">
        <v>9691</v>
      </c>
      <c r="B9692" s="2" t="s">
        <v>63951</v>
      </c>
      <c r="C9692" s="2" t="s">
        <v>10060</v>
      </c>
      <c r="D9692" s="2" t="s">
        <v>8711</v>
      </c>
      <c r="E9692" s="2" t="s">
        <v>3062</v>
      </c>
      <c r="F9692" s="2" t="s">
        <v>63952</v>
      </c>
      <c r="G9692" s="2" t="s">
        <v>589</v>
      </c>
      <c r="H9692" s="2" t="s">
        <v>63953</v>
      </c>
      <c r="I9692" s="2" t="s">
        <v>63954</v>
      </c>
      <c r="J9692" s="3" t="s">
        <v>63955</v>
      </c>
      <c r="K9692" s="4">
        <v>44332</v>
      </c>
      <c r="L9692" s="3" t="s">
        <v>63956</v>
      </c>
    </row>
    <row r="9693" spans="1:12" x14ac:dyDescent="0.2">
      <c r="A9693" s="1">
        <v>9692</v>
      </c>
      <c r="B9693" s="5" t="s">
        <v>63957</v>
      </c>
      <c r="C9693" s="2" t="s">
        <v>7251</v>
      </c>
      <c r="D9693" s="2" t="s">
        <v>1557</v>
      </c>
      <c r="E9693" s="2" t="s">
        <v>63958</v>
      </c>
      <c r="F9693" s="2" t="s">
        <v>26602</v>
      </c>
      <c r="G9693" s="2" t="s">
        <v>237</v>
      </c>
      <c r="H9693" s="2">
        <f>1-801-357-4774</f>
        <v>-5931</v>
      </c>
      <c r="I9693" s="2" t="s">
        <v>63959</v>
      </c>
      <c r="J9693" s="3" t="s">
        <v>63960</v>
      </c>
      <c r="K9693" s="4">
        <v>44363</v>
      </c>
      <c r="L9693" s="3" t="s">
        <v>63961</v>
      </c>
    </row>
    <row r="9694" spans="1:12" x14ac:dyDescent="0.2">
      <c r="A9694" s="1">
        <v>9693</v>
      </c>
      <c r="B9694" s="2" t="s">
        <v>63962</v>
      </c>
      <c r="C9694" s="2" t="s">
        <v>11279</v>
      </c>
      <c r="D9694" s="2" t="s">
        <v>1653</v>
      </c>
      <c r="E9694" s="2" t="s">
        <v>63963</v>
      </c>
      <c r="F9694" s="2" t="s">
        <v>63964</v>
      </c>
      <c r="G9694" s="2" t="s">
        <v>3832</v>
      </c>
      <c r="H9694" s="2" t="s">
        <v>63965</v>
      </c>
      <c r="I9694" s="2" t="s">
        <v>63966</v>
      </c>
      <c r="J9694" s="3" t="s">
        <v>63967</v>
      </c>
      <c r="K9694" s="4">
        <v>44058</v>
      </c>
      <c r="L9694" s="3" t="s">
        <v>63968</v>
      </c>
    </row>
    <row r="9695" spans="1:12" x14ac:dyDescent="0.2">
      <c r="A9695" s="1">
        <v>9694</v>
      </c>
      <c r="B9695" s="2" t="s">
        <v>63969</v>
      </c>
      <c r="C9695" s="2" t="s">
        <v>8004</v>
      </c>
      <c r="D9695" s="2" t="s">
        <v>1979</v>
      </c>
      <c r="E9695" s="2" t="s">
        <v>63970</v>
      </c>
      <c r="F9695" s="2" t="s">
        <v>63971</v>
      </c>
      <c r="G9695" s="2" t="s">
        <v>108</v>
      </c>
      <c r="H9695" s="2" t="s">
        <v>63972</v>
      </c>
      <c r="I9695" s="2" t="s">
        <v>63973</v>
      </c>
      <c r="J9695" s="3" t="s">
        <v>63974</v>
      </c>
      <c r="K9695" s="4">
        <v>43955</v>
      </c>
      <c r="L9695" s="3" t="s">
        <v>63975</v>
      </c>
    </row>
    <row r="9696" spans="1:12" x14ac:dyDescent="0.2">
      <c r="A9696" s="1">
        <v>9695</v>
      </c>
      <c r="B9696" s="2" t="s">
        <v>63976</v>
      </c>
      <c r="C9696" s="2" t="s">
        <v>7062</v>
      </c>
      <c r="D9696" s="2" t="s">
        <v>10830</v>
      </c>
      <c r="E9696" s="2" t="s">
        <v>63977</v>
      </c>
      <c r="F9696" s="2" t="s">
        <v>20932</v>
      </c>
      <c r="G9696" s="2" t="s">
        <v>369</v>
      </c>
      <c r="H9696" s="2">
        <v>1545099664</v>
      </c>
      <c r="I9696" s="2" t="s">
        <v>63978</v>
      </c>
      <c r="J9696" s="3" t="s">
        <v>63979</v>
      </c>
      <c r="K9696" s="4">
        <v>44622</v>
      </c>
      <c r="L9696" s="3" t="s">
        <v>63980</v>
      </c>
    </row>
    <row r="9697" spans="1:12" x14ac:dyDescent="0.2">
      <c r="A9697" s="1">
        <v>9696</v>
      </c>
      <c r="B9697" s="2" t="s">
        <v>63981</v>
      </c>
      <c r="C9697" s="2" t="s">
        <v>3268</v>
      </c>
      <c r="D9697" s="2" t="s">
        <v>1210</v>
      </c>
      <c r="E9697" s="2" t="s">
        <v>63982</v>
      </c>
      <c r="F9697" s="2" t="s">
        <v>63983</v>
      </c>
      <c r="G9697" s="2" t="s">
        <v>3133</v>
      </c>
      <c r="H9697" s="2" t="s">
        <v>63984</v>
      </c>
      <c r="I9697" s="2" t="s">
        <v>63985</v>
      </c>
      <c r="J9697" s="3" t="s">
        <v>63986</v>
      </c>
      <c r="K9697" s="4">
        <v>44137</v>
      </c>
      <c r="L9697" s="3" t="s">
        <v>20825</v>
      </c>
    </row>
    <row r="9698" spans="1:12" x14ac:dyDescent="0.2">
      <c r="A9698" s="1">
        <v>9697</v>
      </c>
      <c r="B9698" s="2" t="s">
        <v>63987</v>
      </c>
      <c r="C9698" s="2" t="s">
        <v>4638</v>
      </c>
      <c r="D9698" s="2" t="s">
        <v>7896</v>
      </c>
      <c r="E9698" s="2" t="s">
        <v>63988</v>
      </c>
      <c r="F9698" s="2" t="s">
        <v>63989</v>
      </c>
      <c r="G9698" s="2" t="s">
        <v>5010</v>
      </c>
      <c r="H9698" s="2" t="s">
        <v>63990</v>
      </c>
      <c r="I9698" s="2" t="s">
        <v>63991</v>
      </c>
      <c r="J9698" s="3" t="s">
        <v>63992</v>
      </c>
      <c r="K9698" s="4">
        <v>44578</v>
      </c>
      <c r="L9698" s="3" t="s">
        <v>4900</v>
      </c>
    </row>
    <row r="9699" spans="1:12" x14ac:dyDescent="0.2">
      <c r="A9699" s="1">
        <v>9698</v>
      </c>
      <c r="B9699" s="2" t="s">
        <v>63993</v>
      </c>
      <c r="C9699" s="2" t="s">
        <v>585</v>
      </c>
      <c r="D9699" s="2" t="s">
        <v>10060</v>
      </c>
      <c r="E9699" s="2" t="s">
        <v>63994</v>
      </c>
      <c r="F9699" s="2" t="s">
        <v>63995</v>
      </c>
      <c r="G9699" s="2" t="s">
        <v>2033</v>
      </c>
      <c r="H9699" s="2" t="s">
        <v>63996</v>
      </c>
      <c r="I9699" s="2" t="s">
        <v>63997</v>
      </c>
      <c r="J9699" s="3" t="s">
        <v>63998</v>
      </c>
      <c r="K9699" s="4">
        <v>44144</v>
      </c>
      <c r="L9699" s="3" t="s">
        <v>28371</v>
      </c>
    </row>
    <row r="9700" spans="1:12" x14ac:dyDescent="0.2">
      <c r="A9700" s="1">
        <v>9699</v>
      </c>
      <c r="B9700" s="2" t="s">
        <v>63999</v>
      </c>
      <c r="C9700" s="2" t="s">
        <v>2021</v>
      </c>
      <c r="D9700" s="2" t="s">
        <v>7334</v>
      </c>
      <c r="E9700" s="2" t="s">
        <v>64000</v>
      </c>
      <c r="F9700" s="2" t="s">
        <v>64001</v>
      </c>
      <c r="G9700" s="2" t="s">
        <v>54</v>
      </c>
      <c r="H9700" s="2" t="s">
        <v>64002</v>
      </c>
      <c r="I9700" s="2" t="s">
        <v>64003</v>
      </c>
      <c r="J9700" s="3" t="s">
        <v>64004</v>
      </c>
      <c r="K9700" s="4">
        <v>44063</v>
      </c>
      <c r="L9700" s="3" t="s">
        <v>64005</v>
      </c>
    </row>
    <row r="9701" spans="1:12" x14ac:dyDescent="0.2">
      <c r="A9701" s="1">
        <v>9700</v>
      </c>
      <c r="B9701" s="2" t="s">
        <v>64006</v>
      </c>
      <c r="C9701" s="2" t="s">
        <v>307</v>
      </c>
      <c r="D9701" s="2" t="s">
        <v>8587</v>
      </c>
      <c r="E9701" s="2" t="s">
        <v>936</v>
      </c>
      <c r="F9701" s="2" t="s">
        <v>64007</v>
      </c>
      <c r="G9701" s="2" t="s">
        <v>2051</v>
      </c>
      <c r="H9701" s="2" t="s">
        <v>64008</v>
      </c>
      <c r="I9701" s="2" t="s">
        <v>64009</v>
      </c>
      <c r="J9701" s="3" t="s">
        <v>64010</v>
      </c>
      <c r="K9701" s="4">
        <v>44578</v>
      </c>
      <c r="L9701" s="3" t="s">
        <v>64011</v>
      </c>
    </row>
    <row r="9702" spans="1:12" x14ac:dyDescent="0.2">
      <c r="A9702" s="1">
        <v>9701</v>
      </c>
      <c r="B9702" s="2" t="s">
        <v>64012</v>
      </c>
      <c r="C9702" s="2" t="s">
        <v>17629</v>
      </c>
      <c r="D9702" s="2" t="s">
        <v>1699</v>
      </c>
      <c r="E9702" s="2" t="s">
        <v>64013</v>
      </c>
      <c r="F9702" s="2" t="s">
        <v>64014</v>
      </c>
      <c r="G9702" s="2" t="s">
        <v>910</v>
      </c>
      <c r="H9702" s="2">
        <v>2285948601</v>
      </c>
      <c r="I9702" s="2" t="s">
        <v>64015</v>
      </c>
      <c r="J9702" s="3" t="s">
        <v>64016</v>
      </c>
      <c r="K9702" s="4">
        <v>44197</v>
      </c>
      <c r="L9702" s="3" t="s">
        <v>26152</v>
      </c>
    </row>
    <row r="9703" spans="1:12" x14ac:dyDescent="0.2">
      <c r="A9703" s="1">
        <v>9702</v>
      </c>
      <c r="B9703" s="2" t="s">
        <v>64017</v>
      </c>
      <c r="C9703" s="2" t="s">
        <v>2783</v>
      </c>
      <c r="D9703" s="2" t="s">
        <v>4131</v>
      </c>
      <c r="E9703" s="2" t="s">
        <v>64018</v>
      </c>
      <c r="F9703" s="2" t="s">
        <v>64019</v>
      </c>
      <c r="G9703" s="2" t="s">
        <v>714</v>
      </c>
      <c r="H9703" s="2" t="s">
        <v>64020</v>
      </c>
      <c r="I9703" s="2" t="s">
        <v>64021</v>
      </c>
      <c r="J9703" s="3" t="s">
        <v>64022</v>
      </c>
      <c r="K9703" s="4">
        <v>44698</v>
      </c>
      <c r="L9703" s="3" t="s">
        <v>51542</v>
      </c>
    </row>
    <row r="9704" spans="1:12" x14ac:dyDescent="0.2">
      <c r="A9704" s="1">
        <v>9703</v>
      </c>
      <c r="B9704" s="2" t="s">
        <v>64023</v>
      </c>
      <c r="C9704" s="2" t="s">
        <v>13076</v>
      </c>
      <c r="D9704" s="2" t="s">
        <v>954</v>
      </c>
      <c r="E9704" s="2" t="s">
        <v>64024</v>
      </c>
      <c r="F9704" s="2" t="s">
        <v>64025</v>
      </c>
      <c r="G9704" s="2" t="s">
        <v>1050</v>
      </c>
      <c r="H9704" s="2" t="s">
        <v>64026</v>
      </c>
      <c r="I9704" s="2" t="s">
        <v>64027</v>
      </c>
      <c r="J9704" s="3" t="s">
        <v>64028</v>
      </c>
      <c r="K9704" s="4">
        <v>44690</v>
      </c>
      <c r="L9704" s="3" t="s">
        <v>64029</v>
      </c>
    </row>
    <row r="9705" spans="1:12" x14ac:dyDescent="0.2">
      <c r="A9705" s="1">
        <v>9704</v>
      </c>
      <c r="B9705" s="2" t="s">
        <v>64030</v>
      </c>
      <c r="C9705" s="2" t="s">
        <v>8346</v>
      </c>
      <c r="D9705" s="2" t="s">
        <v>6786</v>
      </c>
      <c r="E9705" s="2" t="s">
        <v>64031</v>
      </c>
      <c r="F9705" s="2" t="s">
        <v>64032</v>
      </c>
      <c r="G9705" s="2" t="s">
        <v>2216</v>
      </c>
      <c r="H9705" s="2">
        <f>1-119-901-5164</f>
        <v>-6183</v>
      </c>
      <c r="I9705" s="2" t="s">
        <v>64033</v>
      </c>
      <c r="J9705" s="3" t="s">
        <v>64034</v>
      </c>
      <c r="K9705" s="4">
        <v>44336</v>
      </c>
      <c r="L9705" s="3" t="s">
        <v>64035</v>
      </c>
    </row>
    <row r="9706" spans="1:12" x14ac:dyDescent="0.2">
      <c r="A9706" s="1">
        <v>9705</v>
      </c>
      <c r="B9706" s="2" t="s">
        <v>64036</v>
      </c>
      <c r="C9706" s="2" t="s">
        <v>4711</v>
      </c>
      <c r="D9706" s="2" t="s">
        <v>8433</v>
      </c>
      <c r="E9706" s="2" t="s">
        <v>64037</v>
      </c>
      <c r="F9706" s="2" t="s">
        <v>64038</v>
      </c>
      <c r="G9706" s="2" t="s">
        <v>1665</v>
      </c>
      <c r="H9706" s="2">
        <v>302282287</v>
      </c>
      <c r="I9706" s="2" t="s">
        <v>64039</v>
      </c>
      <c r="J9706" s="3" t="s">
        <v>64040</v>
      </c>
      <c r="K9706" s="4">
        <v>44410</v>
      </c>
      <c r="L9706" s="3" t="s">
        <v>64041</v>
      </c>
    </row>
    <row r="9707" spans="1:12" x14ac:dyDescent="0.2">
      <c r="A9707" s="1">
        <v>9706</v>
      </c>
      <c r="B9707" s="2" t="s">
        <v>64042</v>
      </c>
      <c r="C9707" s="2" t="s">
        <v>11330</v>
      </c>
      <c r="D9707" s="2" t="s">
        <v>5585</v>
      </c>
      <c r="E9707" s="2" t="s">
        <v>6216</v>
      </c>
      <c r="F9707" s="2" t="s">
        <v>64043</v>
      </c>
      <c r="G9707" s="2" t="s">
        <v>696</v>
      </c>
      <c r="H9707" s="2" t="s">
        <v>64044</v>
      </c>
      <c r="I9707" s="2" t="s">
        <v>64045</v>
      </c>
      <c r="J9707" s="3" t="s">
        <v>64046</v>
      </c>
      <c r="K9707" s="4">
        <v>43941</v>
      </c>
      <c r="L9707" s="3" t="s">
        <v>64047</v>
      </c>
    </row>
    <row r="9708" spans="1:12" x14ac:dyDescent="0.2">
      <c r="A9708" s="1">
        <v>9707</v>
      </c>
      <c r="B9708" s="2" t="s">
        <v>64048</v>
      </c>
      <c r="C9708" s="2" t="s">
        <v>1540</v>
      </c>
      <c r="D9708" s="2" t="s">
        <v>5624</v>
      </c>
      <c r="E9708" s="2" t="s">
        <v>64049</v>
      </c>
      <c r="F9708" s="2" t="s">
        <v>58530</v>
      </c>
      <c r="G9708" s="2" t="s">
        <v>1041</v>
      </c>
      <c r="H9708" s="2" t="s">
        <v>64050</v>
      </c>
      <c r="I9708" s="2" t="s">
        <v>64051</v>
      </c>
      <c r="J9708" s="3" t="s">
        <v>64052</v>
      </c>
      <c r="K9708" s="4">
        <v>44510</v>
      </c>
      <c r="L9708" s="3" t="s">
        <v>64053</v>
      </c>
    </row>
    <row r="9709" spans="1:12" x14ac:dyDescent="0.2">
      <c r="A9709" s="1">
        <v>9708</v>
      </c>
      <c r="B9709" s="2" t="s">
        <v>64054</v>
      </c>
      <c r="C9709" s="2" t="s">
        <v>7645</v>
      </c>
      <c r="D9709" s="2" t="s">
        <v>365</v>
      </c>
      <c r="E9709" s="2" t="s">
        <v>33236</v>
      </c>
      <c r="F9709" s="2" t="s">
        <v>1873</v>
      </c>
      <c r="G9709" s="2" t="s">
        <v>3561</v>
      </c>
      <c r="H9709" s="2" t="s">
        <v>64055</v>
      </c>
      <c r="I9709" s="2" t="s">
        <v>64056</v>
      </c>
      <c r="J9709" s="3" t="s">
        <v>64057</v>
      </c>
      <c r="K9709" s="4">
        <v>44130</v>
      </c>
      <c r="L9709" s="3" t="s">
        <v>64058</v>
      </c>
    </row>
    <row r="9710" spans="1:12" x14ac:dyDescent="0.2">
      <c r="A9710" s="1">
        <v>9709</v>
      </c>
      <c r="B9710" s="2" t="s">
        <v>64059</v>
      </c>
      <c r="C9710" s="2" t="s">
        <v>1466</v>
      </c>
      <c r="D9710" s="2" t="s">
        <v>527</v>
      </c>
      <c r="E9710" s="2" t="s">
        <v>64060</v>
      </c>
      <c r="F9710" s="2" t="s">
        <v>64061</v>
      </c>
      <c r="G9710" s="2" t="s">
        <v>1429</v>
      </c>
      <c r="H9710" s="2" t="s">
        <v>64062</v>
      </c>
      <c r="I9710" s="2" t="s">
        <v>64063</v>
      </c>
      <c r="J9710" s="3" t="s">
        <v>64064</v>
      </c>
      <c r="K9710" s="4">
        <v>44669</v>
      </c>
      <c r="L9710" s="3" t="s">
        <v>64065</v>
      </c>
    </row>
    <row r="9711" spans="1:12" x14ac:dyDescent="0.2">
      <c r="A9711" s="1">
        <v>9710</v>
      </c>
      <c r="B9711" s="2" t="s">
        <v>64066</v>
      </c>
      <c r="C9711" s="2" t="s">
        <v>7167</v>
      </c>
      <c r="D9711" s="2" t="s">
        <v>10408</v>
      </c>
      <c r="E9711" s="2" t="s">
        <v>64067</v>
      </c>
      <c r="F9711" s="2" t="s">
        <v>64068</v>
      </c>
      <c r="G9711" s="2" t="s">
        <v>3568</v>
      </c>
      <c r="H9711" s="2" t="s">
        <v>64069</v>
      </c>
      <c r="I9711" s="2" t="s">
        <v>64070</v>
      </c>
      <c r="J9711" s="3" t="s">
        <v>64071</v>
      </c>
      <c r="K9711" s="4">
        <v>44226</v>
      </c>
      <c r="L9711" s="3" t="s">
        <v>64072</v>
      </c>
    </row>
    <row r="9712" spans="1:12" x14ac:dyDescent="0.2">
      <c r="A9712" s="1">
        <v>9711</v>
      </c>
      <c r="B9712" s="2" t="s">
        <v>64073</v>
      </c>
      <c r="C9712" s="2" t="s">
        <v>7303</v>
      </c>
      <c r="D9712" s="2" t="s">
        <v>926</v>
      </c>
      <c r="E9712" s="2" t="s">
        <v>64074</v>
      </c>
      <c r="F9712" s="2" t="s">
        <v>50376</v>
      </c>
      <c r="G9712" s="2" t="s">
        <v>5858</v>
      </c>
      <c r="H9712" s="2" t="s">
        <v>64075</v>
      </c>
      <c r="I9712" s="2" t="s">
        <v>64076</v>
      </c>
      <c r="J9712" s="3" t="s">
        <v>64077</v>
      </c>
      <c r="K9712" s="4">
        <v>44017</v>
      </c>
      <c r="L9712" s="3" t="s">
        <v>33841</v>
      </c>
    </row>
    <row r="9713" spans="1:12" x14ac:dyDescent="0.2">
      <c r="A9713" s="1">
        <v>9712</v>
      </c>
      <c r="B9713" s="2" t="s">
        <v>64078</v>
      </c>
      <c r="C9713" s="2" t="s">
        <v>3920</v>
      </c>
      <c r="D9713" s="2" t="s">
        <v>2171</v>
      </c>
      <c r="E9713" s="2" t="s">
        <v>64079</v>
      </c>
      <c r="F9713" s="2" t="s">
        <v>64080</v>
      </c>
      <c r="G9713" s="2" t="s">
        <v>5041</v>
      </c>
      <c r="H9713" s="2" t="s">
        <v>64081</v>
      </c>
      <c r="I9713" s="2" t="s">
        <v>64082</v>
      </c>
      <c r="J9713" s="3" t="s">
        <v>64083</v>
      </c>
      <c r="K9713" s="4">
        <v>44293</v>
      </c>
      <c r="L9713" s="3" t="s">
        <v>40423</v>
      </c>
    </row>
    <row r="9714" spans="1:12" x14ac:dyDescent="0.2">
      <c r="A9714" s="1">
        <v>9713</v>
      </c>
      <c r="B9714" s="2" t="s">
        <v>64084</v>
      </c>
      <c r="C9714" s="2" t="s">
        <v>10577</v>
      </c>
      <c r="D9714" s="2" t="s">
        <v>9025</v>
      </c>
      <c r="E9714" s="2" t="s">
        <v>64085</v>
      </c>
      <c r="F9714" s="2" t="s">
        <v>64086</v>
      </c>
      <c r="G9714" s="2" t="s">
        <v>3561</v>
      </c>
      <c r="H9714" s="2" t="s">
        <v>64087</v>
      </c>
      <c r="I9714" s="2">
        <v>6212884052</v>
      </c>
      <c r="J9714" s="3" t="s">
        <v>64088</v>
      </c>
      <c r="K9714" s="4">
        <v>44643</v>
      </c>
      <c r="L9714" s="3" t="s">
        <v>64089</v>
      </c>
    </row>
    <row r="9715" spans="1:12" x14ac:dyDescent="0.2">
      <c r="A9715" s="1">
        <v>9714</v>
      </c>
      <c r="B9715" s="2" t="s">
        <v>64090</v>
      </c>
      <c r="C9715" s="2" t="s">
        <v>19811</v>
      </c>
      <c r="D9715" s="2" t="s">
        <v>18526</v>
      </c>
      <c r="E9715" s="2" t="s">
        <v>64091</v>
      </c>
      <c r="F9715" s="2" t="s">
        <v>64092</v>
      </c>
      <c r="G9715" s="2" t="s">
        <v>854</v>
      </c>
      <c r="H9715" s="2" t="s">
        <v>64093</v>
      </c>
      <c r="I9715" s="2" t="s">
        <v>64094</v>
      </c>
      <c r="J9715" s="3" t="s">
        <v>64095</v>
      </c>
      <c r="K9715" s="4">
        <v>44378</v>
      </c>
      <c r="L9715" s="3" t="s">
        <v>15157</v>
      </c>
    </row>
    <row r="9716" spans="1:12" x14ac:dyDescent="0.2">
      <c r="A9716" s="1">
        <v>9715</v>
      </c>
      <c r="B9716" s="2" t="s">
        <v>64096</v>
      </c>
      <c r="C9716" s="2" t="s">
        <v>10140</v>
      </c>
      <c r="D9716" s="2" t="s">
        <v>3467</v>
      </c>
      <c r="E9716" s="2" t="s">
        <v>64097</v>
      </c>
      <c r="F9716" s="2" t="s">
        <v>64098</v>
      </c>
      <c r="G9716" s="2" t="s">
        <v>1389</v>
      </c>
      <c r="H9716" s="2" t="s">
        <v>64099</v>
      </c>
      <c r="I9716" s="2" t="s">
        <v>64100</v>
      </c>
      <c r="J9716" s="3" t="s">
        <v>64101</v>
      </c>
      <c r="K9716" s="4">
        <v>44350</v>
      </c>
      <c r="L9716" s="3" t="s">
        <v>18977</v>
      </c>
    </row>
    <row r="9717" spans="1:12" x14ac:dyDescent="0.2">
      <c r="A9717" s="1">
        <v>9716</v>
      </c>
      <c r="B9717" s="2" t="s">
        <v>64102</v>
      </c>
      <c r="C9717" s="2" t="s">
        <v>1352</v>
      </c>
      <c r="D9717" s="2" t="s">
        <v>2030</v>
      </c>
      <c r="E9717" s="2" t="s">
        <v>64103</v>
      </c>
      <c r="F9717" s="2" t="s">
        <v>19298</v>
      </c>
      <c r="G9717" s="2" t="s">
        <v>2033</v>
      </c>
      <c r="H9717" s="2" t="s">
        <v>64104</v>
      </c>
      <c r="I9717" s="2" t="s">
        <v>64105</v>
      </c>
      <c r="J9717" s="3" t="s">
        <v>64106</v>
      </c>
      <c r="K9717" s="4">
        <v>43875</v>
      </c>
      <c r="L9717" s="3" t="s">
        <v>64107</v>
      </c>
    </row>
    <row r="9718" spans="1:12" x14ac:dyDescent="0.2">
      <c r="A9718" s="1">
        <v>9717</v>
      </c>
      <c r="B9718" s="2" t="s">
        <v>64108</v>
      </c>
      <c r="C9718" s="2" t="s">
        <v>14503</v>
      </c>
      <c r="D9718" s="2" t="s">
        <v>5849</v>
      </c>
      <c r="E9718" s="2" t="s">
        <v>64109</v>
      </c>
      <c r="F9718" s="2" t="s">
        <v>64110</v>
      </c>
      <c r="G9718" s="2" t="s">
        <v>1765</v>
      </c>
      <c r="H9718" s="2" t="s">
        <v>64111</v>
      </c>
      <c r="I9718" s="2" t="s">
        <v>64112</v>
      </c>
      <c r="J9718" s="3" t="s">
        <v>64113</v>
      </c>
      <c r="K9718" s="4">
        <v>44097</v>
      </c>
      <c r="L9718" s="3" t="s">
        <v>15018</v>
      </c>
    </row>
    <row r="9719" spans="1:12" x14ac:dyDescent="0.2">
      <c r="A9719" s="1">
        <v>9718</v>
      </c>
      <c r="B9719" s="2" t="s">
        <v>64114</v>
      </c>
      <c r="C9719" s="2" t="s">
        <v>8512</v>
      </c>
      <c r="D9719" s="2" t="s">
        <v>114</v>
      </c>
      <c r="E9719" s="2" t="s">
        <v>52844</v>
      </c>
      <c r="F9719" s="2" t="s">
        <v>64115</v>
      </c>
      <c r="G9719" s="2" t="s">
        <v>3055</v>
      </c>
      <c r="H9719" s="2">
        <f>1-240-732-5818</f>
        <v>-6789</v>
      </c>
      <c r="I9719" s="2" t="s">
        <v>64116</v>
      </c>
      <c r="J9719" s="3" t="s">
        <v>64117</v>
      </c>
      <c r="K9719" s="4">
        <v>44704</v>
      </c>
      <c r="L9719" s="3" t="s">
        <v>64118</v>
      </c>
    </row>
    <row r="9720" spans="1:12" x14ac:dyDescent="0.2">
      <c r="A9720" s="1">
        <v>9719</v>
      </c>
      <c r="B9720" s="2" t="s">
        <v>64119</v>
      </c>
      <c r="C9720" s="2" t="s">
        <v>3902</v>
      </c>
      <c r="D9720" s="2" t="s">
        <v>8332</v>
      </c>
      <c r="E9720" s="2" t="s">
        <v>29206</v>
      </c>
      <c r="F9720" s="2" t="s">
        <v>64120</v>
      </c>
      <c r="G9720" s="2" t="s">
        <v>1326</v>
      </c>
      <c r="H9720" s="2" t="s">
        <v>64121</v>
      </c>
      <c r="I9720" s="2" t="s">
        <v>64122</v>
      </c>
      <c r="J9720" s="3" t="s">
        <v>64123</v>
      </c>
      <c r="K9720" s="4">
        <v>44002</v>
      </c>
      <c r="L9720" s="3" t="s">
        <v>54841</v>
      </c>
    </row>
    <row r="9721" spans="1:12" x14ac:dyDescent="0.2">
      <c r="A9721" s="1">
        <v>9720</v>
      </c>
      <c r="B9721" s="2" t="s">
        <v>64124</v>
      </c>
      <c r="C9721" s="2" t="s">
        <v>4475</v>
      </c>
      <c r="D9721" s="2" t="s">
        <v>30758</v>
      </c>
      <c r="E9721" s="2" t="s">
        <v>64125</v>
      </c>
      <c r="F9721" s="2" t="s">
        <v>64126</v>
      </c>
      <c r="G9721" s="2" t="s">
        <v>89</v>
      </c>
      <c r="H9721" s="2" t="s">
        <v>64127</v>
      </c>
      <c r="I9721" s="2" t="s">
        <v>64128</v>
      </c>
      <c r="J9721" s="3" t="s">
        <v>64129</v>
      </c>
      <c r="K9721" s="4">
        <v>43901</v>
      </c>
      <c r="L9721" s="3" t="s">
        <v>64130</v>
      </c>
    </row>
    <row r="9722" spans="1:12" x14ac:dyDescent="0.2">
      <c r="A9722" s="1">
        <v>9721</v>
      </c>
      <c r="B9722" s="2" t="s">
        <v>64131</v>
      </c>
      <c r="C9722" s="2" t="s">
        <v>22450</v>
      </c>
      <c r="D9722" s="2" t="s">
        <v>12983</v>
      </c>
      <c r="E9722" s="2" t="s">
        <v>64132</v>
      </c>
      <c r="F9722" s="2" t="s">
        <v>46110</v>
      </c>
      <c r="G9722" s="2" t="s">
        <v>7163</v>
      </c>
      <c r="H9722" s="2" t="s">
        <v>64133</v>
      </c>
      <c r="I9722" s="2" t="s">
        <v>64134</v>
      </c>
      <c r="J9722" s="3" t="s">
        <v>64135</v>
      </c>
      <c r="K9722" s="4">
        <v>44425</v>
      </c>
      <c r="L9722" s="3" t="s">
        <v>64136</v>
      </c>
    </row>
    <row r="9723" spans="1:12" x14ac:dyDescent="0.2">
      <c r="A9723" s="1">
        <v>9722</v>
      </c>
      <c r="B9723" s="2" t="s">
        <v>64137</v>
      </c>
      <c r="C9723" s="2" t="s">
        <v>595</v>
      </c>
      <c r="D9723" s="2" t="s">
        <v>547</v>
      </c>
      <c r="E9723" s="2" t="s">
        <v>64138</v>
      </c>
      <c r="F9723" s="2" t="s">
        <v>64139</v>
      </c>
      <c r="G9723" s="2" t="s">
        <v>1148</v>
      </c>
      <c r="H9723" s="2" t="s">
        <v>64140</v>
      </c>
      <c r="I9723" s="2" t="s">
        <v>64141</v>
      </c>
      <c r="J9723" s="3" t="s">
        <v>64142</v>
      </c>
      <c r="K9723" s="4">
        <v>44394</v>
      </c>
      <c r="L9723" s="3" t="s">
        <v>64143</v>
      </c>
    </row>
    <row r="9724" spans="1:12" x14ac:dyDescent="0.2">
      <c r="A9724" s="1">
        <v>9723</v>
      </c>
      <c r="B9724" s="2" t="s">
        <v>64144</v>
      </c>
      <c r="C9724" s="2" t="s">
        <v>916</v>
      </c>
      <c r="D9724" s="2" t="s">
        <v>1531</v>
      </c>
      <c r="E9724" s="2" t="s">
        <v>1255</v>
      </c>
      <c r="F9724" s="2" t="s">
        <v>64145</v>
      </c>
      <c r="G9724" s="2" t="s">
        <v>796</v>
      </c>
      <c r="H9724" s="2">
        <v>2395193177</v>
      </c>
      <c r="I9724" s="2" t="s">
        <v>64146</v>
      </c>
      <c r="J9724" s="3" t="s">
        <v>64147</v>
      </c>
      <c r="K9724" s="4">
        <v>44111</v>
      </c>
      <c r="L9724" s="3" t="s">
        <v>64148</v>
      </c>
    </row>
    <row r="9725" spans="1:12" x14ac:dyDescent="0.2">
      <c r="A9725" s="1">
        <v>9724</v>
      </c>
      <c r="B9725" s="2" t="s">
        <v>64149</v>
      </c>
      <c r="C9725" s="2" t="s">
        <v>4946</v>
      </c>
      <c r="D9725" s="2" t="s">
        <v>4568</v>
      </c>
      <c r="E9725" s="2" t="s">
        <v>64150</v>
      </c>
      <c r="F9725" s="2" t="s">
        <v>64151</v>
      </c>
      <c r="G9725" s="2" t="s">
        <v>350</v>
      </c>
      <c r="H9725" s="2" t="s">
        <v>64152</v>
      </c>
      <c r="I9725" s="2">
        <f>1-541-855-4042</f>
        <v>-5437</v>
      </c>
      <c r="J9725" s="3" t="s">
        <v>64153</v>
      </c>
      <c r="K9725" s="4">
        <v>44400</v>
      </c>
      <c r="L9725" s="3" t="s">
        <v>64154</v>
      </c>
    </row>
    <row r="9726" spans="1:12" x14ac:dyDescent="0.2">
      <c r="A9726" s="1">
        <v>9725</v>
      </c>
      <c r="B9726" s="5" t="s">
        <v>64155</v>
      </c>
      <c r="C9726" s="2" t="s">
        <v>11858</v>
      </c>
      <c r="D9726" s="2" t="s">
        <v>416</v>
      </c>
      <c r="E9726" s="2" t="s">
        <v>64156</v>
      </c>
      <c r="F9726" s="2" t="s">
        <v>64157</v>
      </c>
      <c r="G9726" s="2" t="s">
        <v>1534</v>
      </c>
      <c r="H9726" s="2" t="s">
        <v>64158</v>
      </c>
      <c r="I9726" s="2" t="s">
        <v>64159</v>
      </c>
      <c r="J9726" s="3" t="s">
        <v>64160</v>
      </c>
      <c r="K9726" s="4">
        <v>44540</v>
      </c>
      <c r="L9726" s="3" t="s">
        <v>12319</v>
      </c>
    </row>
    <row r="9727" spans="1:12" x14ac:dyDescent="0.2">
      <c r="A9727" s="1">
        <v>9726</v>
      </c>
      <c r="B9727" s="2" t="s">
        <v>64161</v>
      </c>
      <c r="C9727" s="2" t="s">
        <v>10536</v>
      </c>
      <c r="D9727" s="2" t="s">
        <v>38065</v>
      </c>
      <c r="E9727" s="2" t="s">
        <v>64162</v>
      </c>
      <c r="F9727" s="2" t="s">
        <v>7947</v>
      </c>
      <c r="G9727" s="2" t="s">
        <v>1195</v>
      </c>
      <c r="H9727" s="2" t="s">
        <v>64163</v>
      </c>
      <c r="I9727" s="2" t="s">
        <v>64164</v>
      </c>
      <c r="J9727" s="3" t="s">
        <v>64165</v>
      </c>
      <c r="K9727" s="4">
        <v>44524</v>
      </c>
      <c r="L9727" s="3" t="s">
        <v>64166</v>
      </c>
    </row>
    <row r="9728" spans="1:12" x14ac:dyDescent="0.2">
      <c r="A9728" s="1">
        <v>9727</v>
      </c>
      <c r="B9728" s="2" t="s">
        <v>64167</v>
      </c>
      <c r="C9728" s="2" t="s">
        <v>2374</v>
      </c>
      <c r="D9728" s="2" t="s">
        <v>8021</v>
      </c>
      <c r="E9728" s="2" t="s">
        <v>64168</v>
      </c>
      <c r="F9728" s="2" t="s">
        <v>64169</v>
      </c>
      <c r="G9728" s="2" t="s">
        <v>864</v>
      </c>
      <c r="H9728" s="2" t="s">
        <v>64170</v>
      </c>
      <c r="I9728" s="2" t="s">
        <v>64171</v>
      </c>
      <c r="J9728" s="3" t="s">
        <v>64172</v>
      </c>
      <c r="K9728" s="4">
        <v>44076</v>
      </c>
      <c r="L9728" s="3" t="s">
        <v>64173</v>
      </c>
    </row>
    <row r="9729" spans="1:12" x14ac:dyDescent="0.2">
      <c r="A9729" s="1">
        <v>9728</v>
      </c>
      <c r="B9729" s="2" t="s">
        <v>64174</v>
      </c>
      <c r="C9729" s="2" t="s">
        <v>15795</v>
      </c>
      <c r="D9729" s="2" t="s">
        <v>1818</v>
      </c>
      <c r="E9729" s="2" t="s">
        <v>64175</v>
      </c>
      <c r="F9729" s="2" t="s">
        <v>64176</v>
      </c>
      <c r="G9729" s="2" t="s">
        <v>283</v>
      </c>
      <c r="H9729" s="2" t="s">
        <v>64177</v>
      </c>
      <c r="I9729" s="2" t="s">
        <v>64178</v>
      </c>
      <c r="J9729" s="3" t="s">
        <v>64179</v>
      </c>
      <c r="K9729" s="4">
        <v>44423</v>
      </c>
      <c r="L9729" s="3" t="s">
        <v>64180</v>
      </c>
    </row>
    <row r="9730" spans="1:12" x14ac:dyDescent="0.2">
      <c r="A9730" s="1">
        <v>9729</v>
      </c>
      <c r="B9730" s="2" t="s">
        <v>64181</v>
      </c>
      <c r="C9730" s="2" t="s">
        <v>3434</v>
      </c>
      <c r="D9730" s="2" t="s">
        <v>24305</v>
      </c>
      <c r="E9730" s="2" t="s">
        <v>64182</v>
      </c>
      <c r="F9730" s="2" t="s">
        <v>64183</v>
      </c>
      <c r="G9730" s="2" t="s">
        <v>153</v>
      </c>
      <c r="H9730" s="2" t="s">
        <v>64184</v>
      </c>
      <c r="I9730" s="2" t="s">
        <v>64185</v>
      </c>
      <c r="J9730" s="3" t="s">
        <v>64186</v>
      </c>
      <c r="K9730" s="4">
        <v>44257</v>
      </c>
      <c r="L9730" s="3" t="s">
        <v>9404</v>
      </c>
    </row>
    <row r="9731" spans="1:12" x14ac:dyDescent="0.2">
      <c r="A9731" s="1">
        <v>9730</v>
      </c>
      <c r="B9731" s="2" t="s">
        <v>64187</v>
      </c>
      <c r="C9731" s="2" t="s">
        <v>2667</v>
      </c>
      <c r="D9731" s="2" t="s">
        <v>2139</v>
      </c>
      <c r="E9731" s="2" t="s">
        <v>64188</v>
      </c>
      <c r="F9731" s="2" t="s">
        <v>7828</v>
      </c>
      <c r="G9731" s="2" t="s">
        <v>2015</v>
      </c>
      <c r="H9731" s="2" t="s">
        <v>64189</v>
      </c>
      <c r="I9731" s="2" t="s">
        <v>64190</v>
      </c>
      <c r="J9731" s="3" t="s">
        <v>64191</v>
      </c>
      <c r="K9731" s="4">
        <v>44032</v>
      </c>
      <c r="L9731" s="3" t="s">
        <v>64192</v>
      </c>
    </row>
    <row r="9732" spans="1:12" x14ac:dyDescent="0.2">
      <c r="A9732" s="1">
        <v>9731</v>
      </c>
      <c r="B9732" s="2" t="s">
        <v>64193</v>
      </c>
      <c r="C9732" s="2" t="s">
        <v>8219</v>
      </c>
      <c r="D9732" s="2" t="s">
        <v>2768</v>
      </c>
      <c r="E9732" s="2" t="s">
        <v>64194</v>
      </c>
      <c r="F9732" s="2" t="s">
        <v>64195</v>
      </c>
      <c r="G9732" s="2" t="s">
        <v>2884</v>
      </c>
      <c r="H9732" s="2">
        <v>5582722587</v>
      </c>
      <c r="I9732" s="2">
        <f>1-769-721-9583</f>
        <v>-11072</v>
      </c>
      <c r="J9732" s="3" t="s">
        <v>64196</v>
      </c>
      <c r="K9732" s="4">
        <v>44505</v>
      </c>
      <c r="L9732" s="3" t="s">
        <v>64197</v>
      </c>
    </row>
    <row r="9733" spans="1:12" x14ac:dyDescent="0.2">
      <c r="A9733" s="1">
        <v>9732</v>
      </c>
      <c r="B9733" s="2" t="s">
        <v>64198</v>
      </c>
      <c r="C9733" s="2" t="s">
        <v>31797</v>
      </c>
      <c r="D9733" s="2" t="s">
        <v>38391</v>
      </c>
      <c r="E9733" s="2" t="s">
        <v>64199</v>
      </c>
      <c r="F9733" s="2" t="s">
        <v>64200</v>
      </c>
      <c r="G9733" s="2" t="s">
        <v>1637</v>
      </c>
      <c r="H9733" s="2">
        <f>1-514-562-6430</f>
        <v>-7505</v>
      </c>
      <c r="I9733" s="2" t="s">
        <v>64201</v>
      </c>
      <c r="J9733" s="3" t="s">
        <v>64202</v>
      </c>
      <c r="K9733" s="4">
        <v>44005</v>
      </c>
      <c r="L9733" s="3" t="s">
        <v>23339</v>
      </c>
    </row>
    <row r="9734" spans="1:12" x14ac:dyDescent="0.2">
      <c r="A9734" s="1">
        <v>9733</v>
      </c>
      <c r="B9734" s="2" t="s">
        <v>64203</v>
      </c>
      <c r="C9734" s="2" t="s">
        <v>3245</v>
      </c>
      <c r="D9734" s="2" t="s">
        <v>18581</v>
      </c>
      <c r="E9734" s="2" t="s">
        <v>64204</v>
      </c>
      <c r="F9734" s="2" t="s">
        <v>64205</v>
      </c>
      <c r="G9734" s="2" t="s">
        <v>17591</v>
      </c>
      <c r="H9734" s="2" t="s">
        <v>64206</v>
      </c>
      <c r="I9734" s="2" t="s">
        <v>64207</v>
      </c>
      <c r="J9734" s="3" t="s">
        <v>64208</v>
      </c>
      <c r="K9734" s="4">
        <v>43862</v>
      </c>
      <c r="L9734" s="3" t="s">
        <v>64209</v>
      </c>
    </row>
    <row r="9735" spans="1:12" x14ac:dyDescent="0.2">
      <c r="A9735" s="1">
        <v>9734</v>
      </c>
      <c r="B9735" s="2" t="s">
        <v>64210</v>
      </c>
      <c r="C9735" s="2" t="s">
        <v>7512</v>
      </c>
      <c r="D9735" s="2" t="s">
        <v>271</v>
      </c>
      <c r="E9735" s="2" t="s">
        <v>64211</v>
      </c>
      <c r="F9735" s="2" t="s">
        <v>64212</v>
      </c>
      <c r="G9735" s="2" t="s">
        <v>1239</v>
      </c>
      <c r="H9735" s="2" t="s">
        <v>64213</v>
      </c>
      <c r="I9735" s="2" t="s">
        <v>64214</v>
      </c>
      <c r="J9735" s="3" t="s">
        <v>64215</v>
      </c>
      <c r="K9735" s="4">
        <v>44064</v>
      </c>
      <c r="L9735" s="3" t="s">
        <v>64216</v>
      </c>
    </row>
    <row r="9736" spans="1:12" x14ac:dyDescent="0.2">
      <c r="A9736" s="1">
        <v>9735</v>
      </c>
      <c r="B9736" s="2" t="s">
        <v>64217</v>
      </c>
      <c r="C9736" s="2" t="s">
        <v>4096</v>
      </c>
      <c r="D9736" s="2" t="s">
        <v>6072</v>
      </c>
      <c r="E9736" s="2" t="s">
        <v>11350</v>
      </c>
      <c r="F9736" s="2" t="s">
        <v>64218</v>
      </c>
      <c r="G9736" s="2" t="s">
        <v>143</v>
      </c>
      <c r="H9736" s="2" t="s">
        <v>64219</v>
      </c>
      <c r="I9736" s="2" t="s">
        <v>64220</v>
      </c>
      <c r="J9736" s="3" t="s">
        <v>64221</v>
      </c>
      <c r="K9736" s="4">
        <v>44018</v>
      </c>
      <c r="L9736" s="3" t="s">
        <v>64222</v>
      </c>
    </row>
    <row r="9737" spans="1:12" x14ac:dyDescent="0.2">
      <c r="A9737" s="1">
        <v>9736</v>
      </c>
      <c r="B9737" s="2" t="s">
        <v>64223</v>
      </c>
      <c r="C9737" s="2" t="s">
        <v>2511</v>
      </c>
      <c r="D9737" s="2" t="s">
        <v>2775</v>
      </c>
      <c r="E9737" s="2" t="s">
        <v>64224</v>
      </c>
      <c r="F9737" s="2" t="s">
        <v>64225</v>
      </c>
      <c r="G9737" s="2" t="s">
        <v>7163</v>
      </c>
      <c r="H9737" s="2">
        <v>2222135157</v>
      </c>
      <c r="I9737" s="2" t="s">
        <v>64226</v>
      </c>
      <c r="J9737" s="3" t="s">
        <v>64227</v>
      </c>
      <c r="K9737" s="4">
        <v>44009</v>
      </c>
      <c r="L9737" s="3" t="s">
        <v>64228</v>
      </c>
    </row>
    <row r="9738" spans="1:12" x14ac:dyDescent="0.2">
      <c r="A9738" s="1">
        <v>9737</v>
      </c>
      <c r="B9738" s="2" t="s">
        <v>64229</v>
      </c>
      <c r="C9738" s="2" t="s">
        <v>13198</v>
      </c>
      <c r="D9738" s="2" t="s">
        <v>14444</v>
      </c>
      <c r="E9738" s="2" t="s">
        <v>64230</v>
      </c>
      <c r="F9738" s="2" t="s">
        <v>64231</v>
      </c>
      <c r="G9738" s="2" t="s">
        <v>6142</v>
      </c>
      <c r="H9738" s="2" t="s">
        <v>64232</v>
      </c>
      <c r="I9738" s="2" t="s">
        <v>64233</v>
      </c>
      <c r="J9738" s="3" t="s">
        <v>64234</v>
      </c>
      <c r="K9738" s="4">
        <v>43974</v>
      </c>
      <c r="L9738" s="3" t="s">
        <v>64235</v>
      </c>
    </row>
    <row r="9739" spans="1:12" x14ac:dyDescent="0.2">
      <c r="A9739" s="1">
        <v>9738</v>
      </c>
      <c r="B9739" s="2" t="s">
        <v>64236</v>
      </c>
      <c r="C9739" s="2" t="s">
        <v>3854</v>
      </c>
      <c r="D9739" s="2" t="s">
        <v>2996</v>
      </c>
      <c r="E9739" s="2" t="s">
        <v>64237</v>
      </c>
      <c r="F9739" s="2" t="s">
        <v>64238</v>
      </c>
      <c r="G9739" s="2" t="s">
        <v>3302</v>
      </c>
      <c r="H9739" s="2" t="s">
        <v>64239</v>
      </c>
      <c r="I9739" s="2" t="s">
        <v>64240</v>
      </c>
      <c r="J9739" s="3" t="s">
        <v>64241</v>
      </c>
      <c r="K9739" s="4">
        <v>44176</v>
      </c>
      <c r="L9739" s="3" t="s">
        <v>64242</v>
      </c>
    </row>
    <row r="9740" spans="1:12" x14ac:dyDescent="0.2">
      <c r="A9740" s="1">
        <v>9739</v>
      </c>
      <c r="B9740" s="2" t="s">
        <v>64243</v>
      </c>
      <c r="C9740" s="2" t="s">
        <v>463</v>
      </c>
      <c r="D9740" s="2" t="s">
        <v>813</v>
      </c>
      <c r="E9740" s="2" t="s">
        <v>64244</v>
      </c>
      <c r="F9740" s="2" t="s">
        <v>61140</v>
      </c>
      <c r="G9740" s="2" t="s">
        <v>4507</v>
      </c>
      <c r="H9740" s="2" t="s">
        <v>64245</v>
      </c>
      <c r="I9740" s="2" t="s">
        <v>64246</v>
      </c>
      <c r="J9740" s="3" t="s">
        <v>64247</v>
      </c>
      <c r="K9740" s="4">
        <v>44148</v>
      </c>
      <c r="L9740" s="3" t="s">
        <v>64248</v>
      </c>
    </row>
    <row r="9741" spans="1:12" x14ac:dyDescent="0.2">
      <c r="A9741" s="1">
        <v>9740</v>
      </c>
      <c r="B9741" s="2" t="s">
        <v>64249</v>
      </c>
      <c r="C9741" s="2" t="s">
        <v>326</v>
      </c>
      <c r="D9741" s="2" t="s">
        <v>11668</v>
      </c>
      <c r="E9741" s="2" t="s">
        <v>30015</v>
      </c>
      <c r="F9741" s="2" t="s">
        <v>64250</v>
      </c>
      <c r="G9741" s="2" t="s">
        <v>2577</v>
      </c>
      <c r="H9741" s="2" t="s">
        <v>64251</v>
      </c>
      <c r="I9741" s="2" t="s">
        <v>64252</v>
      </c>
      <c r="J9741" s="3" t="s">
        <v>64253</v>
      </c>
      <c r="K9741" s="4">
        <v>44305</v>
      </c>
      <c r="L9741" s="3" t="s">
        <v>61175</v>
      </c>
    </row>
    <row r="9742" spans="1:12" x14ac:dyDescent="0.2">
      <c r="A9742" s="1">
        <v>9741</v>
      </c>
      <c r="B9742" s="2" t="s">
        <v>64254</v>
      </c>
      <c r="C9742" s="2" t="s">
        <v>9915</v>
      </c>
      <c r="D9742" s="2" t="s">
        <v>2815</v>
      </c>
      <c r="E9742" s="2" t="s">
        <v>64255</v>
      </c>
      <c r="F9742" s="2" t="s">
        <v>64256</v>
      </c>
      <c r="G9742" s="2" t="s">
        <v>5917</v>
      </c>
      <c r="H9742" s="2" t="s">
        <v>64257</v>
      </c>
      <c r="I9742" s="2" t="s">
        <v>64258</v>
      </c>
      <c r="J9742" s="3" t="s">
        <v>64259</v>
      </c>
      <c r="K9742" s="4">
        <v>43919</v>
      </c>
      <c r="L9742" s="3" t="s">
        <v>64260</v>
      </c>
    </row>
    <row r="9743" spans="1:12" x14ac:dyDescent="0.2">
      <c r="A9743" s="1">
        <v>9742</v>
      </c>
      <c r="B9743" s="2" t="s">
        <v>64261</v>
      </c>
      <c r="C9743" s="2" t="s">
        <v>14850</v>
      </c>
      <c r="D9743" s="2" t="s">
        <v>7796</v>
      </c>
      <c r="E9743" s="2" t="s">
        <v>64262</v>
      </c>
      <c r="F9743" s="2" t="s">
        <v>64263</v>
      </c>
      <c r="G9743" s="2" t="s">
        <v>1882</v>
      </c>
      <c r="H9743" s="2" t="s">
        <v>64264</v>
      </c>
      <c r="I9743" s="2" t="s">
        <v>64265</v>
      </c>
      <c r="J9743" s="3" t="s">
        <v>64266</v>
      </c>
      <c r="K9743" s="4">
        <v>44165</v>
      </c>
      <c r="L9743" s="3" t="s">
        <v>64267</v>
      </c>
    </row>
    <row r="9744" spans="1:12" x14ac:dyDescent="0.2">
      <c r="A9744" s="1">
        <v>9743</v>
      </c>
      <c r="B9744" s="2" t="s">
        <v>64268</v>
      </c>
      <c r="C9744" s="2" t="s">
        <v>4748</v>
      </c>
      <c r="D9744" s="2" t="s">
        <v>9391</v>
      </c>
      <c r="E9744" s="2" t="s">
        <v>64269</v>
      </c>
      <c r="F9744" s="2" t="s">
        <v>64270</v>
      </c>
      <c r="G9744" s="2" t="s">
        <v>4778</v>
      </c>
      <c r="H9744" s="2" t="s">
        <v>64271</v>
      </c>
      <c r="I9744" s="2">
        <v>8159860909</v>
      </c>
      <c r="J9744" s="3" t="s">
        <v>64272</v>
      </c>
      <c r="K9744" s="4">
        <v>44586</v>
      </c>
      <c r="L9744" s="3" t="s">
        <v>64273</v>
      </c>
    </row>
    <row r="9745" spans="1:12" x14ac:dyDescent="0.2">
      <c r="A9745" s="1">
        <v>9744</v>
      </c>
      <c r="B9745" s="2" t="s">
        <v>64274</v>
      </c>
      <c r="C9745" s="2" t="s">
        <v>4430</v>
      </c>
      <c r="D9745" s="2" t="s">
        <v>105</v>
      </c>
      <c r="E9745" s="2" t="s">
        <v>64275</v>
      </c>
      <c r="F9745" s="2" t="s">
        <v>28056</v>
      </c>
      <c r="G9745" s="2" t="s">
        <v>1389</v>
      </c>
      <c r="H9745" s="2" t="s">
        <v>64276</v>
      </c>
      <c r="I9745" s="2" t="s">
        <v>64277</v>
      </c>
      <c r="J9745" s="3" t="s">
        <v>64278</v>
      </c>
      <c r="K9745" s="4">
        <v>44191</v>
      </c>
      <c r="L9745" s="3" t="s">
        <v>64279</v>
      </c>
    </row>
    <row r="9746" spans="1:12" x14ac:dyDescent="0.2">
      <c r="A9746" s="1">
        <v>9745</v>
      </c>
      <c r="B9746" s="2" t="s">
        <v>64280</v>
      </c>
      <c r="C9746" s="2" t="s">
        <v>11089</v>
      </c>
      <c r="D9746" s="2" t="s">
        <v>2616</v>
      </c>
      <c r="E9746" s="2" t="s">
        <v>64281</v>
      </c>
      <c r="F9746" s="2" t="s">
        <v>64282</v>
      </c>
      <c r="G9746" s="2" t="s">
        <v>227</v>
      </c>
      <c r="H9746" s="2" t="s">
        <v>64283</v>
      </c>
      <c r="I9746" s="2" t="s">
        <v>64284</v>
      </c>
      <c r="J9746" s="3" t="s">
        <v>64285</v>
      </c>
      <c r="K9746" s="4">
        <v>44520</v>
      </c>
      <c r="L9746" s="3" t="s">
        <v>64286</v>
      </c>
    </row>
    <row r="9747" spans="1:12" x14ac:dyDescent="0.2">
      <c r="A9747" s="1">
        <v>9746</v>
      </c>
      <c r="B9747" s="2" t="s">
        <v>64287</v>
      </c>
      <c r="C9747" s="2" t="s">
        <v>336</v>
      </c>
      <c r="D9747" s="2" t="s">
        <v>6947</v>
      </c>
      <c r="E9747" s="2" t="s">
        <v>64288</v>
      </c>
      <c r="F9747" s="2" t="s">
        <v>3523</v>
      </c>
      <c r="G9747" s="2" t="s">
        <v>17591</v>
      </c>
      <c r="H9747" s="2" t="s">
        <v>64289</v>
      </c>
      <c r="I9747" s="2" t="s">
        <v>64290</v>
      </c>
      <c r="J9747" s="3" t="s">
        <v>64291</v>
      </c>
      <c r="K9747" s="4">
        <v>44265</v>
      </c>
      <c r="L9747" s="3" t="s">
        <v>64292</v>
      </c>
    </row>
    <row r="9748" spans="1:12" x14ac:dyDescent="0.2">
      <c r="A9748" s="1">
        <v>9747</v>
      </c>
      <c r="B9748" s="2" t="s">
        <v>64293</v>
      </c>
      <c r="C9748" s="2" t="s">
        <v>196</v>
      </c>
      <c r="D9748" s="2" t="s">
        <v>5548</v>
      </c>
      <c r="E9748" s="2" t="s">
        <v>64294</v>
      </c>
      <c r="F9748" s="2" t="s">
        <v>64295</v>
      </c>
      <c r="G9748" s="2" t="s">
        <v>125</v>
      </c>
      <c r="H9748" s="2" t="s">
        <v>64296</v>
      </c>
      <c r="I9748" s="2">
        <f>1-393-664-7241</f>
        <v>-8297</v>
      </c>
      <c r="J9748" s="3" t="s">
        <v>64297</v>
      </c>
      <c r="K9748" s="4">
        <v>43910</v>
      </c>
      <c r="L9748" s="3" t="s">
        <v>64298</v>
      </c>
    </row>
    <row r="9749" spans="1:12" x14ac:dyDescent="0.2">
      <c r="A9749" s="1">
        <v>9748</v>
      </c>
      <c r="B9749" s="2" t="s">
        <v>64299</v>
      </c>
      <c r="C9749" s="2" t="s">
        <v>1019</v>
      </c>
      <c r="D9749" s="2" t="s">
        <v>1512</v>
      </c>
      <c r="E9749" s="2" t="s">
        <v>64300</v>
      </c>
      <c r="F9749" s="2" t="s">
        <v>14831</v>
      </c>
      <c r="G9749" s="2" t="s">
        <v>1222</v>
      </c>
      <c r="H9749" s="2" t="s">
        <v>64301</v>
      </c>
      <c r="I9749" s="2" t="s">
        <v>64302</v>
      </c>
      <c r="J9749" s="3" t="s">
        <v>64303</v>
      </c>
      <c r="K9749" s="4">
        <v>44511</v>
      </c>
      <c r="L9749" s="3" t="s">
        <v>64304</v>
      </c>
    </row>
    <row r="9750" spans="1:12" x14ac:dyDescent="0.2">
      <c r="A9750" s="1">
        <v>9749</v>
      </c>
      <c r="B9750" s="2" t="s">
        <v>64305</v>
      </c>
      <c r="C9750" s="2" t="s">
        <v>9915</v>
      </c>
      <c r="D9750" s="2" t="s">
        <v>776</v>
      </c>
      <c r="E9750" s="2" t="s">
        <v>64306</v>
      </c>
      <c r="F9750" s="2" t="s">
        <v>64307</v>
      </c>
      <c r="G9750" s="2" t="s">
        <v>3478</v>
      </c>
      <c r="H9750" s="2" t="s">
        <v>64308</v>
      </c>
      <c r="I9750" s="2" t="s">
        <v>64309</v>
      </c>
      <c r="J9750" s="3" t="s">
        <v>64310</v>
      </c>
      <c r="K9750" s="4">
        <v>44577</v>
      </c>
      <c r="L9750" s="3" t="s">
        <v>64311</v>
      </c>
    </row>
    <row r="9751" spans="1:12" x14ac:dyDescent="0.2">
      <c r="A9751" s="1">
        <v>9750</v>
      </c>
      <c r="B9751" s="2" t="s">
        <v>64312</v>
      </c>
      <c r="C9751" s="2" t="s">
        <v>1352</v>
      </c>
      <c r="D9751" s="2" t="s">
        <v>9584</v>
      </c>
      <c r="E9751" s="2" t="s">
        <v>64313</v>
      </c>
      <c r="F9751" s="2" t="s">
        <v>64314</v>
      </c>
      <c r="G9751" s="2" t="s">
        <v>5041</v>
      </c>
      <c r="H9751" s="2">
        <f>1-561-66-6157</f>
        <v>-6783</v>
      </c>
      <c r="I9751" s="2" t="s">
        <v>64315</v>
      </c>
      <c r="J9751" s="3" t="s">
        <v>64316</v>
      </c>
      <c r="K9751" s="4">
        <v>44631</v>
      </c>
      <c r="L9751" s="3" t="s">
        <v>64317</v>
      </c>
    </row>
    <row r="9752" spans="1:12" x14ac:dyDescent="0.2">
      <c r="A9752" s="1">
        <v>9751</v>
      </c>
      <c r="B9752" s="2" t="s">
        <v>64318</v>
      </c>
      <c r="C9752" s="2" t="s">
        <v>11309</v>
      </c>
      <c r="D9752" s="2" t="s">
        <v>2616</v>
      </c>
      <c r="E9752" s="2" t="s">
        <v>64319</v>
      </c>
      <c r="F9752" s="2" t="s">
        <v>64320</v>
      </c>
      <c r="G9752" s="2" t="s">
        <v>3808</v>
      </c>
      <c r="H9752" s="2" t="s">
        <v>64321</v>
      </c>
      <c r="I9752" s="2" t="s">
        <v>64322</v>
      </c>
      <c r="J9752" s="3" t="s">
        <v>64323</v>
      </c>
      <c r="K9752" s="4">
        <v>44191</v>
      </c>
      <c r="L9752" s="3" t="s">
        <v>64324</v>
      </c>
    </row>
    <row r="9753" spans="1:12" x14ac:dyDescent="0.2">
      <c r="A9753" s="1">
        <v>9752</v>
      </c>
      <c r="B9753" s="2" t="s">
        <v>64325</v>
      </c>
      <c r="C9753" s="2" t="s">
        <v>812</v>
      </c>
      <c r="D9753" s="2" t="s">
        <v>1119</v>
      </c>
      <c r="E9753" s="2" t="s">
        <v>64326</v>
      </c>
      <c r="F9753" s="2" t="s">
        <v>64327</v>
      </c>
      <c r="G9753" s="2" t="s">
        <v>2515</v>
      </c>
      <c r="H9753" s="2">
        <f>1-387-962-6228</f>
        <v>-7576</v>
      </c>
      <c r="I9753" s="2" t="s">
        <v>64328</v>
      </c>
      <c r="J9753" s="3" t="s">
        <v>64329</v>
      </c>
      <c r="K9753" s="4">
        <v>44540</v>
      </c>
      <c r="L9753" s="3" t="s">
        <v>64330</v>
      </c>
    </row>
    <row r="9754" spans="1:12" x14ac:dyDescent="0.2">
      <c r="A9754" s="1">
        <v>9753</v>
      </c>
      <c r="B9754" s="2" t="s">
        <v>64331</v>
      </c>
      <c r="C9754" s="2" t="s">
        <v>3450</v>
      </c>
      <c r="D9754" s="2" t="s">
        <v>336</v>
      </c>
      <c r="E9754" s="2" t="s">
        <v>64332</v>
      </c>
      <c r="F9754" s="2" t="s">
        <v>40485</v>
      </c>
      <c r="G9754" s="2" t="s">
        <v>2191</v>
      </c>
      <c r="H9754" s="2" t="s">
        <v>64333</v>
      </c>
      <c r="I9754" s="2" t="s">
        <v>64334</v>
      </c>
      <c r="J9754" s="3" t="s">
        <v>64335</v>
      </c>
      <c r="K9754" s="4">
        <v>44049</v>
      </c>
      <c r="L9754" s="3" t="s">
        <v>64336</v>
      </c>
    </row>
    <row r="9755" spans="1:12" x14ac:dyDescent="0.2">
      <c r="A9755" s="1">
        <v>9754</v>
      </c>
      <c r="B9755" s="2" t="s">
        <v>64337</v>
      </c>
      <c r="C9755" s="2" t="s">
        <v>104</v>
      </c>
      <c r="D9755" s="2" t="s">
        <v>2735</v>
      </c>
      <c r="E9755" s="2" t="s">
        <v>64338</v>
      </c>
      <c r="F9755" s="2" t="s">
        <v>64339</v>
      </c>
      <c r="G9755" s="2" t="s">
        <v>4010</v>
      </c>
      <c r="H9755" s="2" t="s">
        <v>64340</v>
      </c>
      <c r="I9755" s="2">
        <v>2686075516</v>
      </c>
      <c r="J9755" s="3" t="s">
        <v>64341</v>
      </c>
      <c r="K9755" s="4">
        <v>44644</v>
      </c>
      <c r="L9755" s="3" t="s">
        <v>64342</v>
      </c>
    </row>
    <row r="9756" spans="1:12" x14ac:dyDescent="0.2">
      <c r="A9756" s="1">
        <v>9755</v>
      </c>
      <c r="B9756" s="2" t="s">
        <v>64343</v>
      </c>
      <c r="C9756" s="2" t="s">
        <v>11330</v>
      </c>
      <c r="D9756" s="2" t="s">
        <v>9661</v>
      </c>
      <c r="E9756" s="2" t="s">
        <v>64344</v>
      </c>
      <c r="F9756" s="2" t="s">
        <v>64345</v>
      </c>
      <c r="G9756" s="2" t="s">
        <v>1730</v>
      </c>
      <c r="H9756" s="2" t="s">
        <v>64346</v>
      </c>
      <c r="I9756" s="2" t="s">
        <v>64347</v>
      </c>
      <c r="J9756" s="3" t="s">
        <v>64348</v>
      </c>
      <c r="K9756" s="4">
        <v>44408</v>
      </c>
      <c r="L9756" s="3" t="s">
        <v>29087</v>
      </c>
    </row>
    <row r="9757" spans="1:12" x14ac:dyDescent="0.2">
      <c r="A9757" s="1">
        <v>9756</v>
      </c>
      <c r="B9757" s="2" t="s">
        <v>64349</v>
      </c>
      <c r="C9757" s="2" t="s">
        <v>4528</v>
      </c>
      <c r="D9757" s="2" t="s">
        <v>2426</v>
      </c>
      <c r="E9757" s="2" t="s">
        <v>64350</v>
      </c>
      <c r="F9757" s="2" t="s">
        <v>64351</v>
      </c>
      <c r="G9757" s="2" t="s">
        <v>1973</v>
      </c>
      <c r="H9757" s="2" t="s">
        <v>64352</v>
      </c>
      <c r="I9757" s="2" t="s">
        <v>64353</v>
      </c>
      <c r="J9757" s="3" t="s">
        <v>64354</v>
      </c>
      <c r="K9757" s="4">
        <v>44393</v>
      </c>
      <c r="L9757" s="3" t="s">
        <v>10519</v>
      </c>
    </row>
    <row r="9758" spans="1:12" x14ac:dyDescent="0.2">
      <c r="A9758" s="1">
        <v>9757</v>
      </c>
      <c r="B9758" s="2" t="s">
        <v>64355</v>
      </c>
      <c r="C9758" s="2" t="s">
        <v>3521</v>
      </c>
      <c r="D9758" s="2" t="s">
        <v>3286</v>
      </c>
      <c r="E9758" s="2" t="s">
        <v>64356</v>
      </c>
      <c r="F9758" s="2" t="s">
        <v>64357</v>
      </c>
      <c r="G9758" s="2" t="s">
        <v>4042</v>
      </c>
      <c r="H9758" s="2" t="s">
        <v>64358</v>
      </c>
      <c r="I9758" s="2" t="s">
        <v>64359</v>
      </c>
      <c r="J9758" s="3" t="s">
        <v>64360</v>
      </c>
      <c r="K9758" s="4">
        <v>44445</v>
      </c>
      <c r="L9758" s="3" t="s">
        <v>4349</v>
      </c>
    </row>
    <row r="9759" spans="1:12" x14ac:dyDescent="0.2">
      <c r="A9759" s="1">
        <v>9758</v>
      </c>
      <c r="B9759" s="2" t="s">
        <v>64361</v>
      </c>
      <c r="C9759" s="2" t="s">
        <v>1938</v>
      </c>
      <c r="D9759" s="2" t="s">
        <v>10513</v>
      </c>
      <c r="E9759" s="2" t="s">
        <v>36757</v>
      </c>
      <c r="F9759" s="2" t="s">
        <v>64362</v>
      </c>
      <c r="G9759" s="2" t="s">
        <v>4778</v>
      </c>
      <c r="H9759" s="2" t="s">
        <v>64363</v>
      </c>
      <c r="I9759" s="2" t="s">
        <v>64364</v>
      </c>
      <c r="J9759" s="3" t="s">
        <v>64365</v>
      </c>
      <c r="K9759" s="4">
        <v>44599</v>
      </c>
      <c r="L9759" s="3" t="s">
        <v>26721</v>
      </c>
    </row>
    <row r="9760" spans="1:12" x14ac:dyDescent="0.2">
      <c r="A9760" s="1">
        <v>9759</v>
      </c>
      <c r="B9760" s="2" t="s">
        <v>64366</v>
      </c>
      <c r="C9760" s="2" t="s">
        <v>6031</v>
      </c>
      <c r="D9760" s="2" t="s">
        <v>2435</v>
      </c>
      <c r="E9760" s="2" t="s">
        <v>64367</v>
      </c>
      <c r="F9760" s="2" t="s">
        <v>64368</v>
      </c>
      <c r="G9760" s="2" t="s">
        <v>2255</v>
      </c>
      <c r="H9760" s="2">
        <f>1-933-83-4847</f>
        <v>-5862</v>
      </c>
      <c r="I9760" s="2">
        <v>7130127981</v>
      </c>
      <c r="J9760" s="3" t="s">
        <v>64369</v>
      </c>
      <c r="K9760" s="4">
        <v>44015</v>
      </c>
      <c r="L9760" s="3" t="s">
        <v>64370</v>
      </c>
    </row>
    <row r="9761" spans="1:12" x14ac:dyDescent="0.2">
      <c r="A9761" s="1">
        <v>9760</v>
      </c>
      <c r="B9761" s="2" t="s">
        <v>64371</v>
      </c>
      <c r="C9761" s="2" t="s">
        <v>14850</v>
      </c>
      <c r="D9761" s="2" t="s">
        <v>7736</v>
      </c>
      <c r="E9761" s="2" t="s">
        <v>64372</v>
      </c>
      <c r="F9761" s="2" t="s">
        <v>64373</v>
      </c>
      <c r="G9761" s="2" t="s">
        <v>1231</v>
      </c>
      <c r="H9761" s="2" t="s">
        <v>64374</v>
      </c>
      <c r="I9761" s="2" t="s">
        <v>64375</v>
      </c>
      <c r="J9761" s="3" t="s">
        <v>64376</v>
      </c>
      <c r="K9761" s="4">
        <v>44535</v>
      </c>
      <c r="L9761" s="3" t="s">
        <v>64377</v>
      </c>
    </row>
    <row r="9762" spans="1:12" x14ac:dyDescent="0.2">
      <c r="A9762" s="1">
        <v>9761</v>
      </c>
      <c r="B9762" s="2" t="s">
        <v>64378</v>
      </c>
      <c r="C9762" s="2" t="s">
        <v>1962</v>
      </c>
      <c r="D9762" s="2" t="s">
        <v>27185</v>
      </c>
      <c r="E9762" s="2" t="s">
        <v>23475</v>
      </c>
      <c r="F9762" s="2" t="s">
        <v>64379</v>
      </c>
      <c r="G9762" s="2" t="s">
        <v>1712</v>
      </c>
      <c r="H9762" s="2" t="s">
        <v>64380</v>
      </c>
      <c r="I9762" s="2" t="s">
        <v>64381</v>
      </c>
      <c r="J9762" s="3" t="s">
        <v>64382</v>
      </c>
      <c r="K9762" s="4">
        <v>44092</v>
      </c>
      <c r="L9762" s="3" t="s">
        <v>64383</v>
      </c>
    </row>
    <row r="9763" spans="1:12" x14ac:dyDescent="0.2">
      <c r="A9763" s="1">
        <v>9762</v>
      </c>
      <c r="B9763" s="2" t="s">
        <v>64384</v>
      </c>
      <c r="C9763" s="2" t="s">
        <v>4145</v>
      </c>
      <c r="D9763" s="2" t="s">
        <v>11646</v>
      </c>
      <c r="E9763" s="2" t="s">
        <v>64385</v>
      </c>
      <c r="F9763" s="2" t="s">
        <v>64386</v>
      </c>
      <c r="G9763" s="2" t="s">
        <v>1801</v>
      </c>
      <c r="H9763" s="2" t="s">
        <v>64387</v>
      </c>
      <c r="I9763" s="2" t="s">
        <v>64388</v>
      </c>
      <c r="J9763" s="3" t="s">
        <v>64389</v>
      </c>
      <c r="K9763" s="4">
        <v>43945</v>
      </c>
      <c r="L9763" s="3" t="s">
        <v>64390</v>
      </c>
    </row>
    <row r="9764" spans="1:12" x14ac:dyDescent="0.2">
      <c r="A9764" s="1">
        <v>9763</v>
      </c>
      <c r="B9764" s="2" t="s">
        <v>64391</v>
      </c>
      <c r="C9764" s="2" t="s">
        <v>2941</v>
      </c>
      <c r="D9764" s="2" t="s">
        <v>2162</v>
      </c>
      <c r="E9764" s="2" t="s">
        <v>58452</v>
      </c>
      <c r="F9764" s="2" t="s">
        <v>64392</v>
      </c>
      <c r="G9764" s="2" t="s">
        <v>1005</v>
      </c>
      <c r="H9764" s="2" t="s">
        <v>64393</v>
      </c>
      <c r="I9764" s="2" t="s">
        <v>64394</v>
      </c>
      <c r="J9764" s="3" t="s">
        <v>64395</v>
      </c>
      <c r="K9764" s="4">
        <v>44002</v>
      </c>
      <c r="L9764" s="3" t="s">
        <v>28280</v>
      </c>
    </row>
    <row r="9765" spans="1:12" x14ac:dyDescent="0.2">
      <c r="A9765" s="1">
        <v>9764</v>
      </c>
      <c r="B9765" s="2" t="s">
        <v>64396</v>
      </c>
      <c r="C9765" s="2" t="s">
        <v>196</v>
      </c>
      <c r="D9765" s="2" t="s">
        <v>85</v>
      </c>
      <c r="E9765" s="2" t="s">
        <v>64397</v>
      </c>
      <c r="F9765" s="2" t="s">
        <v>64398</v>
      </c>
      <c r="G9765" s="2" t="s">
        <v>134</v>
      </c>
      <c r="H9765" s="2">
        <f>1-698-623-2470</f>
        <v>-3790</v>
      </c>
      <c r="I9765" s="2" t="s">
        <v>64399</v>
      </c>
      <c r="J9765" s="3" t="s">
        <v>64400</v>
      </c>
      <c r="K9765" s="4">
        <v>44550</v>
      </c>
      <c r="L9765" s="3" t="s">
        <v>41289</v>
      </c>
    </row>
    <row r="9766" spans="1:12" x14ac:dyDescent="0.2">
      <c r="A9766" s="1">
        <v>9765</v>
      </c>
      <c r="B9766" s="2" t="s">
        <v>64401</v>
      </c>
      <c r="C9766" s="2" t="s">
        <v>416</v>
      </c>
      <c r="D9766" s="2" t="s">
        <v>11499</v>
      </c>
      <c r="E9766" s="2" t="s">
        <v>64402</v>
      </c>
      <c r="F9766" s="2" t="s">
        <v>64403</v>
      </c>
      <c r="G9766" s="2" t="s">
        <v>1837</v>
      </c>
      <c r="H9766" s="2" t="s">
        <v>64404</v>
      </c>
      <c r="I9766" s="2" t="s">
        <v>64405</v>
      </c>
      <c r="J9766" s="3" t="s">
        <v>64406</v>
      </c>
      <c r="K9766" s="4">
        <v>44068</v>
      </c>
      <c r="L9766" s="3" t="s">
        <v>64407</v>
      </c>
    </row>
    <row r="9767" spans="1:12" x14ac:dyDescent="0.2">
      <c r="A9767" s="1">
        <v>9766</v>
      </c>
      <c r="B9767" s="2" t="s">
        <v>64408</v>
      </c>
      <c r="C9767" s="2" t="s">
        <v>2323</v>
      </c>
      <c r="D9767" s="2" t="s">
        <v>9923</v>
      </c>
      <c r="E9767" s="2" t="s">
        <v>35831</v>
      </c>
      <c r="F9767" s="2" t="s">
        <v>64409</v>
      </c>
      <c r="G9767" s="2" t="s">
        <v>3640</v>
      </c>
      <c r="H9767" s="2" t="s">
        <v>64410</v>
      </c>
      <c r="I9767" s="2" t="s">
        <v>64411</v>
      </c>
      <c r="J9767" s="3" t="s">
        <v>64412</v>
      </c>
      <c r="K9767" s="4">
        <v>43926</v>
      </c>
      <c r="L9767" s="3" t="s">
        <v>64413</v>
      </c>
    </row>
    <row r="9768" spans="1:12" x14ac:dyDescent="0.2">
      <c r="A9768" s="1">
        <v>9767</v>
      </c>
      <c r="B9768" s="2" t="s">
        <v>64414</v>
      </c>
      <c r="C9768" s="2" t="s">
        <v>5183</v>
      </c>
      <c r="D9768" s="2" t="s">
        <v>79</v>
      </c>
      <c r="E9768" s="2" t="s">
        <v>64415</v>
      </c>
      <c r="F9768" s="2" t="s">
        <v>64416</v>
      </c>
      <c r="G9768" s="2" t="s">
        <v>1544</v>
      </c>
      <c r="H9768" s="2" t="s">
        <v>64417</v>
      </c>
      <c r="I9768" s="2">
        <v>7860724926</v>
      </c>
      <c r="J9768" s="3" t="s">
        <v>64418</v>
      </c>
      <c r="K9768" s="4">
        <v>44018</v>
      </c>
      <c r="L9768" s="3" t="s">
        <v>64419</v>
      </c>
    </row>
    <row r="9769" spans="1:12" x14ac:dyDescent="0.2">
      <c r="A9769" s="1">
        <v>9768</v>
      </c>
      <c r="B9769" s="2" t="s">
        <v>64420</v>
      </c>
      <c r="C9769" s="2" t="s">
        <v>3513</v>
      </c>
      <c r="D9769" s="2" t="s">
        <v>16163</v>
      </c>
      <c r="E9769" s="2" t="s">
        <v>64421</v>
      </c>
      <c r="F9769" s="2" t="s">
        <v>64422</v>
      </c>
      <c r="G9769" s="2" t="s">
        <v>1665</v>
      </c>
      <c r="H9769" s="2" t="s">
        <v>64423</v>
      </c>
      <c r="I9769" s="2" t="s">
        <v>64424</v>
      </c>
      <c r="J9769" s="3" t="s">
        <v>64425</v>
      </c>
      <c r="K9769" s="4">
        <v>44182</v>
      </c>
      <c r="L9769" s="3" t="s">
        <v>64426</v>
      </c>
    </row>
    <row r="9770" spans="1:12" x14ac:dyDescent="0.2">
      <c r="A9770" s="1">
        <v>9769</v>
      </c>
      <c r="B9770" s="2" t="s">
        <v>64427</v>
      </c>
      <c r="C9770" s="2" t="s">
        <v>6095</v>
      </c>
      <c r="D9770" s="2" t="s">
        <v>289</v>
      </c>
      <c r="E9770" s="2" t="s">
        <v>64428</v>
      </c>
      <c r="F9770" s="2" t="s">
        <v>64429</v>
      </c>
      <c r="G9770" s="2" t="s">
        <v>4335</v>
      </c>
      <c r="H9770" s="2" t="s">
        <v>64430</v>
      </c>
      <c r="I9770" s="2" t="s">
        <v>64431</v>
      </c>
      <c r="J9770" s="3" t="s">
        <v>64432</v>
      </c>
      <c r="K9770" s="4">
        <v>44541</v>
      </c>
      <c r="L9770" s="3" t="s">
        <v>64433</v>
      </c>
    </row>
    <row r="9771" spans="1:12" x14ac:dyDescent="0.2">
      <c r="A9771" s="1">
        <v>9770</v>
      </c>
      <c r="B9771" s="2" t="s">
        <v>64434</v>
      </c>
      <c r="C9771" s="2" t="s">
        <v>11545</v>
      </c>
      <c r="D9771" s="2" t="s">
        <v>18526</v>
      </c>
      <c r="E9771" s="2" t="s">
        <v>64435</v>
      </c>
      <c r="F9771" s="2" t="s">
        <v>64436</v>
      </c>
      <c r="G9771" s="2" t="s">
        <v>44</v>
      </c>
      <c r="H9771" s="2" t="s">
        <v>64437</v>
      </c>
      <c r="I9771" s="2" t="s">
        <v>64438</v>
      </c>
      <c r="J9771" s="3" t="s">
        <v>64439</v>
      </c>
      <c r="K9771" s="4">
        <v>43879</v>
      </c>
      <c r="L9771" s="3" t="s">
        <v>64440</v>
      </c>
    </row>
    <row r="9772" spans="1:12" x14ac:dyDescent="0.2">
      <c r="A9772" s="1">
        <v>9771</v>
      </c>
      <c r="B9772" s="2" t="s">
        <v>64441</v>
      </c>
      <c r="C9772" s="2" t="s">
        <v>2724</v>
      </c>
      <c r="D9772" s="2" t="s">
        <v>14364</v>
      </c>
      <c r="E9772" s="2" t="s">
        <v>64442</v>
      </c>
      <c r="F9772" s="2" t="s">
        <v>64443</v>
      </c>
      <c r="G9772" s="2" t="s">
        <v>257</v>
      </c>
      <c r="H9772" s="2" t="s">
        <v>64444</v>
      </c>
      <c r="I9772" s="2">
        <v>9214889062</v>
      </c>
      <c r="J9772" s="3" t="s">
        <v>64445</v>
      </c>
      <c r="K9772" s="4">
        <v>43835</v>
      </c>
      <c r="L9772" s="3" t="s">
        <v>64446</v>
      </c>
    </row>
    <row r="9773" spans="1:12" x14ac:dyDescent="0.2">
      <c r="A9773" s="1">
        <v>9772</v>
      </c>
      <c r="B9773" s="5" t="s">
        <v>64447</v>
      </c>
      <c r="C9773" s="2" t="s">
        <v>15795</v>
      </c>
      <c r="D9773" s="2" t="s">
        <v>10060</v>
      </c>
      <c r="E9773" s="2" t="s">
        <v>64448</v>
      </c>
      <c r="F9773" s="2" t="s">
        <v>64449</v>
      </c>
      <c r="G9773" s="2" t="s">
        <v>2216</v>
      </c>
      <c r="H9773" s="2" t="s">
        <v>64450</v>
      </c>
      <c r="I9773" s="2">
        <v>6470630722</v>
      </c>
      <c r="J9773" s="3" t="s">
        <v>64451</v>
      </c>
      <c r="K9773" s="4">
        <v>44299</v>
      </c>
      <c r="L9773" s="3" t="s">
        <v>64452</v>
      </c>
    </row>
    <row r="9774" spans="1:12" x14ac:dyDescent="0.2">
      <c r="A9774" s="1">
        <v>9773</v>
      </c>
      <c r="B9774" s="2" t="s">
        <v>64453</v>
      </c>
      <c r="C9774" s="2" t="s">
        <v>11202</v>
      </c>
      <c r="D9774" s="2" t="s">
        <v>3760</v>
      </c>
      <c r="E9774" s="2" t="s">
        <v>64454</v>
      </c>
      <c r="F9774" s="2" t="s">
        <v>64455</v>
      </c>
      <c r="G9774" s="2" t="s">
        <v>1068</v>
      </c>
      <c r="H9774" s="2" t="s">
        <v>64456</v>
      </c>
      <c r="I9774" s="2" t="s">
        <v>64457</v>
      </c>
      <c r="J9774" s="3" t="s">
        <v>64458</v>
      </c>
      <c r="K9774" s="4">
        <v>44674</v>
      </c>
      <c r="L9774" s="3" t="s">
        <v>64459</v>
      </c>
    </row>
    <row r="9775" spans="1:12" x14ac:dyDescent="0.2">
      <c r="A9775" s="1">
        <v>9774</v>
      </c>
      <c r="B9775" s="2" t="s">
        <v>64460</v>
      </c>
      <c r="C9775" s="2" t="s">
        <v>10068</v>
      </c>
      <c r="D9775" s="2" t="s">
        <v>10253</v>
      </c>
      <c r="E9775" s="2" t="s">
        <v>64461</v>
      </c>
      <c r="F9775" s="2" t="s">
        <v>64462</v>
      </c>
      <c r="G9775" s="2" t="s">
        <v>2297</v>
      </c>
      <c r="H9775" s="2" t="s">
        <v>64463</v>
      </c>
      <c r="I9775" s="2">
        <v>5195198774</v>
      </c>
      <c r="J9775" s="3" t="s">
        <v>64464</v>
      </c>
      <c r="K9775" s="4">
        <v>44029</v>
      </c>
      <c r="L9775" s="3" t="s">
        <v>45503</v>
      </c>
    </row>
    <row r="9776" spans="1:12" x14ac:dyDescent="0.2">
      <c r="A9776" s="1">
        <v>9775</v>
      </c>
      <c r="B9776" s="2" t="s">
        <v>64465</v>
      </c>
      <c r="C9776" s="2" t="s">
        <v>6540</v>
      </c>
      <c r="D9776" s="2" t="s">
        <v>7896</v>
      </c>
      <c r="E9776" s="2" t="s">
        <v>64466</v>
      </c>
      <c r="F9776" s="2" t="s">
        <v>15678</v>
      </c>
      <c r="G9776" s="2" t="s">
        <v>72</v>
      </c>
      <c r="H9776" s="2" t="s">
        <v>64467</v>
      </c>
      <c r="I9776" s="2" t="s">
        <v>64468</v>
      </c>
      <c r="J9776" s="3" t="s">
        <v>64469</v>
      </c>
      <c r="K9776" s="4">
        <v>44478</v>
      </c>
      <c r="L9776" s="3" t="s">
        <v>64470</v>
      </c>
    </row>
    <row r="9777" spans="1:12" x14ac:dyDescent="0.2">
      <c r="A9777" s="1">
        <v>9776</v>
      </c>
      <c r="B9777" s="2" t="s">
        <v>64471</v>
      </c>
      <c r="C9777" s="2" t="s">
        <v>1752</v>
      </c>
      <c r="D9777" s="2" t="s">
        <v>11979</v>
      </c>
      <c r="E9777" s="2" t="s">
        <v>64472</v>
      </c>
      <c r="F9777" s="2" t="s">
        <v>28502</v>
      </c>
      <c r="G9777" s="2" t="s">
        <v>1544</v>
      </c>
      <c r="H9777" s="2" t="s">
        <v>64473</v>
      </c>
      <c r="I9777" s="2" t="s">
        <v>64474</v>
      </c>
      <c r="J9777" s="3" t="s">
        <v>64475</v>
      </c>
      <c r="K9777" s="4">
        <v>44656</v>
      </c>
      <c r="L9777" s="3" t="s">
        <v>64476</v>
      </c>
    </row>
    <row r="9778" spans="1:12" x14ac:dyDescent="0.2">
      <c r="A9778" s="1">
        <v>9777</v>
      </c>
      <c r="B9778" s="2" t="s">
        <v>64477</v>
      </c>
      <c r="C9778" s="2" t="s">
        <v>3743</v>
      </c>
      <c r="D9778" s="2" t="s">
        <v>4614</v>
      </c>
      <c r="E9778" s="2" t="s">
        <v>64478</v>
      </c>
      <c r="F9778" s="2" t="s">
        <v>64479</v>
      </c>
      <c r="G9778" s="2" t="s">
        <v>4281</v>
      </c>
      <c r="H9778" s="2" t="s">
        <v>64480</v>
      </c>
      <c r="I9778" s="2" t="s">
        <v>64481</v>
      </c>
      <c r="J9778" s="3" t="s">
        <v>64482</v>
      </c>
      <c r="K9778" s="4">
        <v>43878</v>
      </c>
      <c r="L9778" s="3" t="s">
        <v>64483</v>
      </c>
    </row>
    <row r="9779" spans="1:12" x14ac:dyDescent="0.2">
      <c r="A9779" s="1">
        <v>9778</v>
      </c>
      <c r="B9779" s="2" t="s">
        <v>64484</v>
      </c>
      <c r="C9779" s="2" t="s">
        <v>5715</v>
      </c>
      <c r="D9779" s="2" t="s">
        <v>1002</v>
      </c>
      <c r="E9779" s="2" t="s">
        <v>64162</v>
      </c>
      <c r="F9779" s="2" t="s">
        <v>64485</v>
      </c>
      <c r="G9779" s="2" t="s">
        <v>635</v>
      </c>
      <c r="H9779" s="2" t="s">
        <v>64486</v>
      </c>
      <c r="I9779" s="2" t="s">
        <v>64487</v>
      </c>
      <c r="J9779" s="3" t="s">
        <v>64488</v>
      </c>
      <c r="K9779" s="4">
        <v>44634</v>
      </c>
      <c r="L9779" s="3" t="s">
        <v>64489</v>
      </c>
    </row>
    <row r="9780" spans="1:12" x14ac:dyDescent="0.2">
      <c r="A9780" s="1">
        <v>9779</v>
      </c>
      <c r="B9780" s="2" t="s">
        <v>64490</v>
      </c>
      <c r="C9780" s="2" t="s">
        <v>2188</v>
      </c>
      <c r="D9780" s="2" t="s">
        <v>4838</v>
      </c>
      <c r="E9780" s="2" t="s">
        <v>64491</v>
      </c>
      <c r="F9780" s="2" t="s">
        <v>64492</v>
      </c>
      <c r="G9780" s="2" t="s">
        <v>2127</v>
      </c>
      <c r="H9780" s="2">
        <v>1294296010</v>
      </c>
      <c r="I9780" s="2" t="s">
        <v>64493</v>
      </c>
      <c r="J9780" s="3" t="s">
        <v>64494</v>
      </c>
      <c r="K9780" s="4">
        <v>44411</v>
      </c>
      <c r="L9780" s="3" t="s">
        <v>64495</v>
      </c>
    </row>
    <row r="9781" spans="1:12" x14ac:dyDescent="0.2">
      <c r="A9781" s="1">
        <v>9780</v>
      </c>
      <c r="B9781" s="2" t="s">
        <v>64496</v>
      </c>
      <c r="C9781" s="2" t="s">
        <v>1485</v>
      </c>
      <c r="D9781" s="2" t="s">
        <v>6777</v>
      </c>
      <c r="E9781" s="2" t="s">
        <v>64497</v>
      </c>
      <c r="F9781" s="2" t="s">
        <v>64498</v>
      </c>
      <c r="G9781" s="2" t="s">
        <v>4149</v>
      </c>
      <c r="H9781" s="2" t="s">
        <v>64499</v>
      </c>
      <c r="I9781" s="2" t="s">
        <v>64500</v>
      </c>
      <c r="J9781" s="3" t="s">
        <v>64501</v>
      </c>
      <c r="K9781" s="4">
        <v>44092</v>
      </c>
      <c r="L9781" s="3" t="s">
        <v>64502</v>
      </c>
    </row>
    <row r="9782" spans="1:12" x14ac:dyDescent="0.2">
      <c r="A9782" s="1">
        <v>9781</v>
      </c>
      <c r="B9782" s="2" t="s">
        <v>64503</v>
      </c>
      <c r="C9782" s="2" t="s">
        <v>1038</v>
      </c>
      <c r="D9782" s="2" t="s">
        <v>14337</v>
      </c>
      <c r="E9782" s="2" t="s">
        <v>64504</v>
      </c>
      <c r="F9782" s="2" t="s">
        <v>64505</v>
      </c>
      <c r="G9782" s="2" t="s">
        <v>1552</v>
      </c>
      <c r="H9782" s="2">
        <v>9067625184</v>
      </c>
      <c r="I9782" s="2" t="s">
        <v>64506</v>
      </c>
      <c r="J9782" s="3" t="s">
        <v>64507</v>
      </c>
      <c r="K9782" s="4">
        <v>44160</v>
      </c>
      <c r="L9782" s="3" t="s">
        <v>60042</v>
      </c>
    </row>
    <row r="9783" spans="1:12" x14ac:dyDescent="0.2">
      <c r="A9783" s="1">
        <v>9782</v>
      </c>
      <c r="B9783" s="2" t="s">
        <v>64508</v>
      </c>
      <c r="C9783" s="2" t="s">
        <v>20504</v>
      </c>
      <c r="D9783" s="2" t="s">
        <v>32302</v>
      </c>
      <c r="E9783" s="2" t="s">
        <v>64509</v>
      </c>
      <c r="F9783" s="2" t="s">
        <v>64510</v>
      </c>
      <c r="G9783" s="2" t="s">
        <v>1292</v>
      </c>
      <c r="H9783" s="2" t="s">
        <v>64511</v>
      </c>
      <c r="I9783" s="2" t="s">
        <v>64512</v>
      </c>
      <c r="J9783" s="3" t="s">
        <v>64513</v>
      </c>
      <c r="K9783" s="4">
        <v>44137</v>
      </c>
      <c r="L9783" s="3" t="s">
        <v>64514</v>
      </c>
    </row>
    <row r="9784" spans="1:12" x14ac:dyDescent="0.2">
      <c r="A9784" s="1">
        <v>9783</v>
      </c>
      <c r="B9784" s="2" t="s">
        <v>64515</v>
      </c>
      <c r="C9784" s="2" t="s">
        <v>3814</v>
      </c>
      <c r="D9784" s="2" t="s">
        <v>3902</v>
      </c>
      <c r="E9784" s="2" t="s">
        <v>64516</v>
      </c>
      <c r="F9784" s="2" t="s">
        <v>64517</v>
      </c>
      <c r="G9784" s="2" t="s">
        <v>2015</v>
      </c>
      <c r="H9784" s="2" t="s">
        <v>64518</v>
      </c>
      <c r="I9784" s="2" t="s">
        <v>64519</v>
      </c>
      <c r="J9784" s="3" t="s">
        <v>64520</v>
      </c>
      <c r="K9784" s="4">
        <v>44362</v>
      </c>
      <c r="L9784" s="3" t="s">
        <v>64521</v>
      </c>
    </row>
    <row r="9785" spans="1:12" x14ac:dyDescent="0.2">
      <c r="A9785" s="1">
        <v>9784</v>
      </c>
      <c r="B9785" s="2" t="s">
        <v>64522</v>
      </c>
      <c r="C9785" s="2" t="s">
        <v>7026</v>
      </c>
      <c r="D9785" s="2" t="s">
        <v>10989</v>
      </c>
      <c r="E9785" s="2" t="s">
        <v>64523</v>
      </c>
      <c r="F9785" s="2" t="s">
        <v>38045</v>
      </c>
      <c r="G9785" s="2" t="s">
        <v>938</v>
      </c>
      <c r="H9785" s="2" t="s">
        <v>64524</v>
      </c>
      <c r="I9785" s="2" t="s">
        <v>64525</v>
      </c>
      <c r="J9785" s="3" t="s">
        <v>64526</v>
      </c>
      <c r="K9785" s="4">
        <v>44250</v>
      </c>
      <c r="L9785" s="3" t="s">
        <v>7174</v>
      </c>
    </row>
    <row r="9786" spans="1:12" x14ac:dyDescent="0.2">
      <c r="A9786" s="1">
        <v>9785</v>
      </c>
      <c r="B9786" s="2" t="s">
        <v>64527</v>
      </c>
      <c r="C9786" s="2" t="s">
        <v>12825</v>
      </c>
      <c r="D9786" s="2" t="s">
        <v>2426</v>
      </c>
      <c r="E9786" s="2" t="s">
        <v>64528</v>
      </c>
      <c r="F9786" s="2" t="s">
        <v>64529</v>
      </c>
      <c r="G9786" s="2" t="s">
        <v>4778</v>
      </c>
      <c r="H9786" s="2" t="s">
        <v>64530</v>
      </c>
      <c r="I9786" s="2">
        <v>9691354314</v>
      </c>
      <c r="J9786" s="3" t="s">
        <v>64531</v>
      </c>
      <c r="K9786" s="4">
        <v>43929</v>
      </c>
      <c r="L9786" s="3" t="s">
        <v>41569</v>
      </c>
    </row>
    <row r="9787" spans="1:12" x14ac:dyDescent="0.2">
      <c r="A9787" s="1">
        <v>9786</v>
      </c>
      <c r="B9787" s="2" t="s">
        <v>64532</v>
      </c>
      <c r="C9787" s="2" t="s">
        <v>2546</v>
      </c>
      <c r="D9787" s="2" t="s">
        <v>4639</v>
      </c>
      <c r="E9787" s="2" t="s">
        <v>64533</v>
      </c>
      <c r="F9787" s="2" t="s">
        <v>64534</v>
      </c>
      <c r="G9787" s="2" t="s">
        <v>350</v>
      </c>
      <c r="H9787" s="2" t="s">
        <v>64535</v>
      </c>
      <c r="I9787" s="2">
        <v>8674813628</v>
      </c>
      <c r="J9787" s="3" t="s">
        <v>64536</v>
      </c>
      <c r="K9787" s="4">
        <v>44525</v>
      </c>
      <c r="L9787" s="3" t="s">
        <v>54083</v>
      </c>
    </row>
    <row r="9788" spans="1:12" x14ac:dyDescent="0.2">
      <c r="A9788" s="1">
        <v>9787</v>
      </c>
      <c r="B9788" s="2" t="s">
        <v>64537</v>
      </c>
      <c r="C9788" s="2" t="s">
        <v>4072</v>
      </c>
      <c r="D9788" s="2" t="s">
        <v>16071</v>
      </c>
      <c r="E9788" s="2" t="s">
        <v>64538</v>
      </c>
      <c r="F9788" s="2" t="s">
        <v>54352</v>
      </c>
      <c r="G9788" s="2" t="s">
        <v>796</v>
      </c>
      <c r="H9788" s="2" t="s">
        <v>64539</v>
      </c>
      <c r="I9788" s="2">
        <f>1-583-476-3069</f>
        <v>-4127</v>
      </c>
      <c r="J9788" s="3" t="s">
        <v>64540</v>
      </c>
      <c r="K9788" s="4">
        <v>44022</v>
      </c>
      <c r="L9788" s="3" t="s">
        <v>64541</v>
      </c>
    </row>
    <row r="9789" spans="1:12" x14ac:dyDescent="0.2">
      <c r="A9789" s="1">
        <v>9788</v>
      </c>
      <c r="B9789" s="2" t="s">
        <v>64542</v>
      </c>
      <c r="C9789" s="2" t="s">
        <v>7975</v>
      </c>
      <c r="D9789" s="2" t="s">
        <v>308</v>
      </c>
      <c r="E9789" s="2" t="s">
        <v>25003</v>
      </c>
      <c r="F9789" s="2" t="s">
        <v>64543</v>
      </c>
      <c r="G9789" s="2" t="s">
        <v>3591</v>
      </c>
      <c r="H9789" s="2" t="s">
        <v>64544</v>
      </c>
      <c r="I9789" s="2" t="s">
        <v>64545</v>
      </c>
      <c r="J9789" s="3" t="s">
        <v>64546</v>
      </c>
      <c r="K9789" s="4">
        <v>44152</v>
      </c>
      <c r="L9789" s="3" t="s">
        <v>102</v>
      </c>
    </row>
    <row r="9790" spans="1:12" x14ac:dyDescent="0.2">
      <c r="A9790" s="1">
        <v>9789</v>
      </c>
      <c r="B9790" s="2" t="s">
        <v>64547</v>
      </c>
      <c r="C9790" s="2" t="s">
        <v>2624</v>
      </c>
      <c r="D9790" s="2" t="s">
        <v>365</v>
      </c>
      <c r="E9790" s="2" t="s">
        <v>39733</v>
      </c>
      <c r="F9790" s="2" t="s">
        <v>14751</v>
      </c>
      <c r="G9790" s="2" t="s">
        <v>635</v>
      </c>
      <c r="H9790" s="2" t="s">
        <v>64548</v>
      </c>
      <c r="I9790" s="2" t="s">
        <v>64549</v>
      </c>
      <c r="J9790" s="3" t="s">
        <v>64550</v>
      </c>
      <c r="K9790" s="4">
        <v>44225</v>
      </c>
      <c r="L9790" s="3" t="s">
        <v>64551</v>
      </c>
    </row>
    <row r="9791" spans="1:12" x14ac:dyDescent="0.2">
      <c r="A9791" s="1">
        <v>9790</v>
      </c>
      <c r="B9791" s="2" t="s">
        <v>64552</v>
      </c>
      <c r="C9791" s="2" t="s">
        <v>585</v>
      </c>
      <c r="D9791" s="2" t="s">
        <v>18093</v>
      </c>
      <c r="E9791" s="2" t="s">
        <v>9888</v>
      </c>
      <c r="F9791" s="2" t="s">
        <v>64553</v>
      </c>
      <c r="G9791" s="2" t="s">
        <v>7170</v>
      </c>
      <c r="H9791" s="2" t="s">
        <v>64554</v>
      </c>
      <c r="I9791" s="2" t="s">
        <v>64555</v>
      </c>
      <c r="J9791" s="3" t="s">
        <v>64556</v>
      </c>
      <c r="K9791" s="4">
        <v>44109</v>
      </c>
      <c r="L9791" s="3" t="s">
        <v>64557</v>
      </c>
    </row>
    <row r="9792" spans="1:12" x14ac:dyDescent="0.2">
      <c r="A9792" s="1">
        <v>9791</v>
      </c>
      <c r="B9792" s="2" t="s">
        <v>64558</v>
      </c>
      <c r="C9792" s="2" t="s">
        <v>1888</v>
      </c>
      <c r="D9792" s="2" t="s">
        <v>1288</v>
      </c>
      <c r="E9792" s="2" t="s">
        <v>41324</v>
      </c>
      <c r="F9792" s="2" t="s">
        <v>64559</v>
      </c>
      <c r="G9792" s="2" t="s">
        <v>64</v>
      </c>
      <c r="H9792" s="2" t="s">
        <v>64560</v>
      </c>
      <c r="I9792" s="2" t="s">
        <v>64561</v>
      </c>
      <c r="J9792" s="3" t="s">
        <v>64562</v>
      </c>
      <c r="K9792" s="4">
        <v>44239</v>
      </c>
      <c r="L9792" s="3" t="s">
        <v>40718</v>
      </c>
    </row>
    <row r="9793" spans="1:12" x14ac:dyDescent="0.2">
      <c r="A9793" s="1">
        <v>9792</v>
      </c>
      <c r="B9793" s="2" t="s">
        <v>64563</v>
      </c>
      <c r="C9793" s="2" t="s">
        <v>5274</v>
      </c>
      <c r="D9793" s="2" t="s">
        <v>5593</v>
      </c>
      <c r="E9793" s="2" t="s">
        <v>64564</v>
      </c>
      <c r="F9793" s="2" t="s">
        <v>28843</v>
      </c>
      <c r="G9793" s="2" t="s">
        <v>5822</v>
      </c>
      <c r="H9793" s="2" t="s">
        <v>64565</v>
      </c>
      <c r="I9793" s="2" t="s">
        <v>64566</v>
      </c>
      <c r="J9793" s="3" t="s">
        <v>64567</v>
      </c>
      <c r="K9793" s="4">
        <v>44223</v>
      </c>
      <c r="L9793" s="3" t="s">
        <v>26536</v>
      </c>
    </row>
    <row r="9794" spans="1:12" x14ac:dyDescent="0.2">
      <c r="A9794" s="1">
        <v>9793</v>
      </c>
      <c r="B9794" s="2" t="s">
        <v>64568</v>
      </c>
      <c r="C9794" s="2" t="s">
        <v>2743</v>
      </c>
      <c r="D9794" s="2" t="s">
        <v>2030</v>
      </c>
      <c r="E9794" s="2" t="s">
        <v>64569</v>
      </c>
      <c r="F9794" s="2" t="s">
        <v>64570</v>
      </c>
      <c r="G9794" s="2" t="s">
        <v>2859</v>
      </c>
      <c r="H9794" s="2" t="s">
        <v>64571</v>
      </c>
      <c r="I9794" s="2" t="s">
        <v>64572</v>
      </c>
      <c r="J9794" s="3" t="s">
        <v>64573</v>
      </c>
      <c r="K9794" s="4">
        <v>44380</v>
      </c>
      <c r="L9794" s="3" t="s">
        <v>42585</v>
      </c>
    </row>
    <row r="9795" spans="1:12" x14ac:dyDescent="0.2">
      <c r="A9795" s="1">
        <v>9794</v>
      </c>
      <c r="B9795" s="2" t="s">
        <v>64574</v>
      </c>
      <c r="C9795" s="2" t="s">
        <v>2502</v>
      </c>
      <c r="D9795" s="2" t="s">
        <v>1378</v>
      </c>
      <c r="E9795" s="2" t="s">
        <v>64575</v>
      </c>
      <c r="F9795" s="2" t="s">
        <v>64205</v>
      </c>
      <c r="G9795" s="2" t="s">
        <v>247</v>
      </c>
      <c r="H9795" s="2" t="s">
        <v>64576</v>
      </c>
      <c r="I9795" s="2" t="s">
        <v>64577</v>
      </c>
      <c r="J9795" s="3" t="s">
        <v>64578</v>
      </c>
      <c r="K9795" s="4">
        <v>44112</v>
      </c>
      <c r="L9795" s="3" t="s">
        <v>64579</v>
      </c>
    </row>
    <row r="9796" spans="1:12" x14ac:dyDescent="0.2">
      <c r="A9796" s="1">
        <v>9795</v>
      </c>
      <c r="B9796" s="2" t="s">
        <v>64580</v>
      </c>
      <c r="C9796" s="2" t="s">
        <v>1826</v>
      </c>
      <c r="D9796" s="2" t="s">
        <v>1394</v>
      </c>
      <c r="E9796" s="2" t="s">
        <v>64581</v>
      </c>
      <c r="F9796" s="2" t="s">
        <v>43090</v>
      </c>
      <c r="G9796" s="2" t="s">
        <v>882</v>
      </c>
      <c r="H9796" s="2" t="s">
        <v>64582</v>
      </c>
      <c r="I9796" s="2" t="s">
        <v>64583</v>
      </c>
      <c r="J9796" s="3" t="s">
        <v>64584</v>
      </c>
      <c r="K9796" s="4">
        <v>44203</v>
      </c>
      <c r="L9796" s="3" t="s">
        <v>64585</v>
      </c>
    </row>
    <row r="9797" spans="1:12" x14ac:dyDescent="0.2">
      <c r="A9797" s="1">
        <v>9796</v>
      </c>
      <c r="B9797" s="2" t="s">
        <v>64586</v>
      </c>
      <c r="C9797" s="2" t="s">
        <v>1227</v>
      </c>
      <c r="D9797" s="2" t="s">
        <v>5325</v>
      </c>
      <c r="E9797" s="2" t="s">
        <v>64587</v>
      </c>
      <c r="F9797" s="2" t="s">
        <v>64588</v>
      </c>
      <c r="G9797" s="2" t="s">
        <v>3808</v>
      </c>
      <c r="H9797" s="2">
        <f>1-620-183-4185</f>
        <v>-4987</v>
      </c>
      <c r="I9797" s="2" t="s">
        <v>64589</v>
      </c>
      <c r="J9797" s="3" t="s">
        <v>64590</v>
      </c>
      <c r="K9797" s="4">
        <v>44587</v>
      </c>
      <c r="L9797" s="3" t="s">
        <v>64591</v>
      </c>
    </row>
    <row r="9798" spans="1:12" x14ac:dyDescent="0.2">
      <c r="A9798" s="1">
        <v>9797</v>
      </c>
      <c r="B9798" s="2" t="s">
        <v>64592</v>
      </c>
      <c r="C9798" s="2" t="s">
        <v>7608</v>
      </c>
      <c r="D9798" s="2" t="s">
        <v>2996</v>
      </c>
      <c r="E9798" s="2" t="s">
        <v>36946</v>
      </c>
      <c r="F9798" s="2" t="s">
        <v>64593</v>
      </c>
      <c r="G9798" s="2" t="s">
        <v>4386</v>
      </c>
      <c r="H9798" s="2">
        <v>3482532034</v>
      </c>
      <c r="I9798" s="2" t="s">
        <v>64594</v>
      </c>
      <c r="J9798" s="3" t="s">
        <v>64595</v>
      </c>
      <c r="K9798" s="4">
        <v>44207</v>
      </c>
      <c r="L9798" s="3" t="s">
        <v>3970</v>
      </c>
    </row>
    <row r="9799" spans="1:12" x14ac:dyDescent="0.2">
      <c r="A9799" s="1">
        <v>9798</v>
      </c>
      <c r="B9799" s="2" t="s">
        <v>64596</v>
      </c>
      <c r="C9799" s="2" t="s">
        <v>9850</v>
      </c>
      <c r="D9799" s="2" t="s">
        <v>45005</v>
      </c>
      <c r="E9799" s="2" t="s">
        <v>64597</v>
      </c>
      <c r="F9799" s="2" t="s">
        <v>64598</v>
      </c>
      <c r="G9799" s="2" t="s">
        <v>1837</v>
      </c>
      <c r="H9799" s="2" t="s">
        <v>64599</v>
      </c>
      <c r="I9799" s="2" t="s">
        <v>64600</v>
      </c>
      <c r="J9799" s="3" t="s">
        <v>64601</v>
      </c>
      <c r="K9799" s="4">
        <v>44136</v>
      </c>
      <c r="L9799" s="3" t="s">
        <v>28396</v>
      </c>
    </row>
    <row r="9800" spans="1:12" x14ac:dyDescent="0.2">
      <c r="A9800" s="1">
        <v>9799</v>
      </c>
      <c r="B9800" s="2" t="s">
        <v>64602</v>
      </c>
      <c r="C9800" s="2" t="s">
        <v>7512</v>
      </c>
      <c r="D9800" s="2" t="s">
        <v>6997</v>
      </c>
      <c r="E9800" s="2" t="s">
        <v>64603</v>
      </c>
      <c r="F9800" s="2" t="s">
        <v>64604</v>
      </c>
      <c r="G9800" s="2" t="s">
        <v>1292</v>
      </c>
      <c r="H9800" s="2" t="s">
        <v>64605</v>
      </c>
      <c r="I9800" s="2" t="s">
        <v>64606</v>
      </c>
      <c r="J9800" s="3" t="s">
        <v>64607</v>
      </c>
      <c r="K9800" s="4">
        <v>44490</v>
      </c>
      <c r="L9800" s="3" t="s">
        <v>64608</v>
      </c>
    </row>
    <row r="9801" spans="1:12" x14ac:dyDescent="0.2">
      <c r="A9801" s="1">
        <v>9800</v>
      </c>
      <c r="B9801" s="2" t="s">
        <v>64609</v>
      </c>
      <c r="C9801" s="2" t="s">
        <v>6223</v>
      </c>
      <c r="D9801" s="2" t="s">
        <v>1417</v>
      </c>
      <c r="E9801" s="2" t="s">
        <v>64610</v>
      </c>
      <c r="F9801" s="2" t="s">
        <v>64611</v>
      </c>
      <c r="G9801" s="2" t="s">
        <v>3784</v>
      </c>
      <c r="H9801" s="2" t="s">
        <v>64612</v>
      </c>
      <c r="I9801" s="2" t="s">
        <v>64613</v>
      </c>
      <c r="J9801" s="3" t="s">
        <v>64614</v>
      </c>
      <c r="K9801" s="4">
        <v>44182</v>
      </c>
      <c r="L9801" s="3" t="s">
        <v>64615</v>
      </c>
    </row>
    <row r="9802" spans="1:12" x14ac:dyDescent="0.2">
      <c r="A9802" s="1">
        <v>9801</v>
      </c>
      <c r="B9802" s="2" t="s">
        <v>64616</v>
      </c>
      <c r="C9802" s="2" t="s">
        <v>6124</v>
      </c>
      <c r="D9802" s="2" t="s">
        <v>2366</v>
      </c>
      <c r="E9802" s="2" t="s">
        <v>64617</v>
      </c>
      <c r="F9802" s="2" t="s">
        <v>64618</v>
      </c>
      <c r="G9802" s="2" t="s">
        <v>2080</v>
      </c>
      <c r="H9802" s="2" t="s">
        <v>64619</v>
      </c>
      <c r="I9802" s="2" t="s">
        <v>64620</v>
      </c>
      <c r="J9802" s="3" t="s">
        <v>64621</v>
      </c>
      <c r="K9802" s="4">
        <v>44541</v>
      </c>
      <c r="L9802" s="3" t="s">
        <v>64622</v>
      </c>
    </row>
    <row r="9803" spans="1:12" x14ac:dyDescent="0.2">
      <c r="A9803" s="1">
        <v>9802</v>
      </c>
      <c r="B9803" s="2" t="s">
        <v>64623</v>
      </c>
      <c r="C9803" s="2" t="s">
        <v>4309</v>
      </c>
      <c r="D9803" s="2" t="s">
        <v>1055</v>
      </c>
      <c r="E9803" s="2" t="s">
        <v>64624</v>
      </c>
      <c r="F9803" s="2" t="s">
        <v>64625</v>
      </c>
      <c r="G9803" s="2" t="s">
        <v>3649</v>
      </c>
      <c r="H9803" s="2" t="s">
        <v>64626</v>
      </c>
      <c r="I9803" s="2" t="s">
        <v>64627</v>
      </c>
      <c r="J9803" s="3" t="s">
        <v>64628</v>
      </c>
      <c r="K9803" s="4">
        <v>44596</v>
      </c>
      <c r="L9803" s="3" t="s">
        <v>64629</v>
      </c>
    </row>
    <row r="9804" spans="1:12" x14ac:dyDescent="0.2">
      <c r="A9804" s="1">
        <v>9803</v>
      </c>
      <c r="B9804" s="2" t="s">
        <v>64630</v>
      </c>
      <c r="C9804" s="2" t="s">
        <v>1038</v>
      </c>
      <c r="D9804" s="2" t="s">
        <v>6912</v>
      </c>
      <c r="E9804" s="2" t="s">
        <v>36946</v>
      </c>
      <c r="F9804" s="2" t="s">
        <v>64631</v>
      </c>
      <c r="G9804" s="2" t="s">
        <v>3561</v>
      </c>
      <c r="H9804" s="2">
        <v>1030249902</v>
      </c>
      <c r="I9804" s="2" t="s">
        <v>64632</v>
      </c>
      <c r="J9804" s="3" t="s">
        <v>64633</v>
      </c>
      <c r="K9804" s="4">
        <v>44444</v>
      </c>
      <c r="L9804" s="3" t="s">
        <v>64634</v>
      </c>
    </row>
    <row r="9805" spans="1:12" x14ac:dyDescent="0.2">
      <c r="A9805" s="1">
        <v>9804</v>
      </c>
      <c r="B9805" s="2" t="s">
        <v>64635</v>
      </c>
      <c r="C9805" s="2" t="s">
        <v>6813</v>
      </c>
      <c r="D9805" s="2" t="s">
        <v>5062</v>
      </c>
      <c r="E9805" s="2" t="s">
        <v>64636</v>
      </c>
      <c r="F9805" s="2" t="s">
        <v>64637</v>
      </c>
      <c r="G9805" s="2" t="s">
        <v>1702</v>
      </c>
      <c r="H9805" s="2">
        <f>1-846-259-8498</f>
        <v>-9602</v>
      </c>
      <c r="I9805" s="2" t="s">
        <v>64638</v>
      </c>
      <c r="J9805" s="3" t="s">
        <v>64639</v>
      </c>
      <c r="K9805" s="4">
        <v>44447</v>
      </c>
      <c r="L9805" s="3" t="s">
        <v>26228</v>
      </c>
    </row>
    <row r="9806" spans="1:12" x14ac:dyDescent="0.2">
      <c r="A9806" s="1">
        <v>9805</v>
      </c>
      <c r="B9806" s="2" t="s">
        <v>64640</v>
      </c>
      <c r="C9806" s="2" t="s">
        <v>675</v>
      </c>
      <c r="D9806" s="2" t="s">
        <v>1029</v>
      </c>
      <c r="E9806" s="2" t="s">
        <v>64641</v>
      </c>
      <c r="F9806" s="2" t="s">
        <v>9280</v>
      </c>
      <c r="G9806" s="2" t="s">
        <v>3534</v>
      </c>
      <c r="H9806" s="2" t="s">
        <v>64642</v>
      </c>
      <c r="I9806" s="2">
        <f>1-251-110-5303</f>
        <v>-5663</v>
      </c>
      <c r="J9806" s="3" t="s">
        <v>64643</v>
      </c>
      <c r="K9806" s="4">
        <v>43840</v>
      </c>
      <c r="L9806" s="3" t="s">
        <v>64644</v>
      </c>
    </row>
    <row r="9807" spans="1:12" x14ac:dyDescent="0.2">
      <c r="A9807" s="1">
        <v>9806</v>
      </c>
      <c r="B9807" s="2" t="s">
        <v>64645</v>
      </c>
      <c r="C9807" s="2" t="s">
        <v>11916</v>
      </c>
      <c r="D9807" s="2" t="s">
        <v>357</v>
      </c>
      <c r="E9807" s="2" t="s">
        <v>64646</v>
      </c>
      <c r="F9807" s="2" t="s">
        <v>64647</v>
      </c>
      <c r="G9807" s="2" t="s">
        <v>64</v>
      </c>
      <c r="H9807" s="2" t="s">
        <v>64648</v>
      </c>
      <c r="I9807" s="2" t="s">
        <v>64649</v>
      </c>
      <c r="J9807" s="3" t="s">
        <v>64650</v>
      </c>
      <c r="K9807" s="4">
        <v>44173</v>
      </c>
      <c r="L9807" s="3" t="s">
        <v>64651</v>
      </c>
    </row>
    <row r="9808" spans="1:12" x14ac:dyDescent="0.2">
      <c r="A9808" s="1">
        <v>9807</v>
      </c>
      <c r="B9808" s="2" t="s">
        <v>64652</v>
      </c>
      <c r="C9808" s="2" t="s">
        <v>1074</v>
      </c>
      <c r="D9808" s="2" t="s">
        <v>15299</v>
      </c>
      <c r="E9808" s="2" t="s">
        <v>64653</v>
      </c>
      <c r="F9808" s="2" t="s">
        <v>41264</v>
      </c>
      <c r="G9808" s="2" t="s">
        <v>2182</v>
      </c>
      <c r="H9808" s="2">
        <f>1-671-445-2728</f>
        <v>-3843</v>
      </c>
      <c r="I9808" s="2" t="s">
        <v>64654</v>
      </c>
      <c r="J9808" s="3" t="s">
        <v>64655</v>
      </c>
      <c r="K9808" s="4">
        <v>44005</v>
      </c>
      <c r="L9808" s="3" t="s">
        <v>64656</v>
      </c>
    </row>
    <row r="9809" spans="1:12" x14ac:dyDescent="0.2">
      <c r="A9809" s="1">
        <v>9808</v>
      </c>
      <c r="B9809" s="2" t="s">
        <v>64657</v>
      </c>
      <c r="C9809" s="2" t="s">
        <v>3877</v>
      </c>
      <c r="D9809" s="2" t="s">
        <v>1246</v>
      </c>
      <c r="E9809" s="2" t="s">
        <v>64658</v>
      </c>
      <c r="F9809" s="2" t="s">
        <v>64659</v>
      </c>
      <c r="G9809" s="2" t="s">
        <v>1479</v>
      </c>
      <c r="H9809" s="2" t="s">
        <v>64660</v>
      </c>
      <c r="I9809" s="2" t="s">
        <v>64661</v>
      </c>
      <c r="J9809" s="3" t="s">
        <v>64662</v>
      </c>
      <c r="K9809" s="4">
        <v>44464</v>
      </c>
      <c r="L9809" s="3" t="s">
        <v>64663</v>
      </c>
    </row>
    <row r="9810" spans="1:12" x14ac:dyDescent="0.2">
      <c r="A9810" s="1">
        <v>9809</v>
      </c>
      <c r="B9810" s="2" t="s">
        <v>64664</v>
      </c>
      <c r="C9810" s="2" t="s">
        <v>8943</v>
      </c>
      <c r="D9810" s="2" t="s">
        <v>9638</v>
      </c>
      <c r="E9810" s="2" t="s">
        <v>64665</v>
      </c>
      <c r="F9810" s="2" t="s">
        <v>41100</v>
      </c>
      <c r="G9810" s="2" t="s">
        <v>976</v>
      </c>
      <c r="H9810" s="2" t="s">
        <v>64666</v>
      </c>
      <c r="I9810" s="2" t="s">
        <v>64667</v>
      </c>
      <c r="J9810" s="3" t="s">
        <v>64668</v>
      </c>
      <c r="K9810" s="4">
        <v>43954</v>
      </c>
      <c r="L9810" s="3" t="s">
        <v>64669</v>
      </c>
    </row>
    <row r="9811" spans="1:12" x14ac:dyDescent="0.2">
      <c r="A9811" s="1">
        <v>9810</v>
      </c>
      <c r="B9811" s="2" t="s">
        <v>64670</v>
      </c>
      <c r="C9811" s="2" t="s">
        <v>7259</v>
      </c>
      <c r="D9811" s="2" t="s">
        <v>1913</v>
      </c>
      <c r="E9811" s="2" t="s">
        <v>64671</v>
      </c>
      <c r="F9811" s="2" t="s">
        <v>64672</v>
      </c>
      <c r="G9811" s="2" t="s">
        <v>2080</v>
      </c>
      <c r="H9811" s="2" t="s">
        <v>64673</v>
      </c>
      <c r="I9811" s="2">
        <v>6676754165</v>
      </c>
      <c r="J9811" s="3" t="s">
        <v>64674</v>
      </c>
      <c r="K9811" s="4">
        <v>44097</v>
      </c>
      <c r="L9811" s="3" t="s">
        <v>30710</v>
      </c>
    </row>
    <row r="9812" spans="1:12" x14ac:dyDescent="0.2">
      <c r="A9812" s="1">
        <v>9811</v>
      </c>
      <c r="B9812" s="2" t="s">
        <v>64675</v>
      </c>
      <c r="C9812" s="2" t="s">
        <v>6741</v>
      </c>
      <c r="D9812" s="2" t="s">
        <v>11908</v>
      </c>
      <c r="E9812" s="2" t="s">
        <v>64676</v>
      </c>
      <c r="F9812" s="2" t="s">
        <v>64677</v>
      </c>
      <c r="G9812" s="2" t="s">
        <v>1882</v>
      </c>
      <c r="H9812" s="2" t="s">
        <v>64678</v>
      </c>
      <c r="I9812" s="2" t="s">
        <v>64679</v>
      </c>
      <c r="J9812" s="3" t="s">
        <v>64680</v>
      </c>
      <c r="K9812" s="4">
        <v>44453</v>
      </c>
      <c r="L9812" s="3" t="s">
        <v>64681</v>
      </c>
    </row>
    <row r="9813" spans="1:12" x14ac:dyDescent="0.2">
      <c r="A9813" s="1">
        <v>9812</v>
      </c>
      <c r="B9813" s="2" t="s">
        <v>64682</v>
      </c>
      <c r="C9813" s="2" t="s">
        <v>4368</v>
      </c>
      <c r="D9813" s="2" t="s">
        <v>2442</v>
      </c>
      <c r="E9813" s="2" t="s">
        <v>64683</v>
      </c>
      <c r="F9813" s="2" t="s">
        <v>64684</v>
      </c>
      <c r="G9813" s="2" t="s">
        <v>1665</v>
      </c>
      <c r="H9813" s="2">
        <v>4527486861</v>
      </c>
      <c r="I9813" s="2" t="s">
        <v>64685</v>
      </c>
      <c r="J9813" s="3" t="s">
        <v>64686</v>
      </c>
      <c r="K9813" s="4">
        <v>44301</v>
      </c>
      <c r="L9813" s="3" t="s">
        <v>64687</v>
      </c>
    </row>
    <row r="9814" spans="1:12" x14ac:dyDescent="0.2">
      <c r="A9814" s="1">
        <v>9813</v>
      </c>
      <c r="B9814" s="2" t="s">
        <v>64688</v>
      </c>
      <c r="C9814" s="2" t="s">
        <v>6599</v>
      </c>
      <c r="D9814" s="2" t="s">
        <v>2391</v>
      </c>
      <c r="E9814" s="2" t="s">
        <v>64689</v>
      </c>
      <c r="F9814" s="2" t="s">
        <v>64690</v>
      </c>
      <c r="G9814" s="2" t="s">
        <v>705</v>
      </c>
      <c r="H9814" s="2" t="s">
        <v>64691</v>
      </c>
      <c r="I9814" s="2" t="s">
        <v>64692</v>
      </c>
      <c r="J9814" s="3" t="s">
        <v>64693</v>
      </c>
      <c r="K9814" s="4">
        <v>44180</v>
      </c>
      <c r="L9814" s="3" t="s">
        <v>64694</v>
      </c>
    </row>
    <row r="9815" spans="1:12" x14ac:dyDescent="0.2">
      <c r="A9815" s="1">
        <v>9814</v>
      </c>
      <c r="B9815" s="2" t="s">
        <v>64695</v>
      </c>
      <c r="C9815" s="2" t="s">
        <v>10859</v>
      </c>
      <c r="D9815" s="2" t="s">
        <v>6247</v>
      </c>
      <c r="E9815" s="2" t="s">
        <v>64696</v>
      </c>
      <c r="F9815" s="2" t="s">
        <v>64697</v>
      </c>
      <c r="G9815" s="2" t="s">
        <v>11135</v>
      </c>
      <c r="H9815" s="2" t="s">
        <v>64698</v>
      </c>
      <c r="I9815" s="2" t="s">
        <v>64699</v>
      </c>
      <c r="J9815" s="3" t="s">
        <v>64700</v>
      </c>
      <c r="K9815" s="4">
        <v>44680</v>
      </c>
      <c r="L9815" s="3" t="s">
        <v>7385</v>
      </c>
    </row>
    <row r="9816" spans="1:12" x14ac:dyDescent="0.2">
      <c r="A9816" s="1">
        <v>9815</v>
      </c>
      <c r="B9816" s="2" t="s">
        <v>64701</v>
      </c>
      <c r="C9816" s="2" t="s">
        <v>3237</v>
      </c>
      <c r="D9816" s="2" t="s">
        <v>9981</v>
      </c>
      <c r="E9816" s="2" t="s">
        <v>12245</v>
      </c>
      <c r="F9816" s="2" t="s">
        <v>44535</v>
      </c>
      <c r="G9816" s="2" t="s">
        <v>1050</v>
      </c>
      <c r="H9816" s="2">
        <v>6426617870</v>
      </c>
      <c r="I9816" s="2">
        <f>1-177-125-3839</f>
        <v>-4140</v>
      </c>
      <c r="J9816" s="3" t="s">
        <v>64702</v>
      </c>
      <c r="K9816" s="4">
        <v>43858</v>
      </c>
      <c r="L9816" s="3" t="s">
        <v>64703</v>
      </c>
    </row>
    <row r="9817" spans="1:12" x14ac:dyDescent="0.2">
      <c r="A9817" s="1">
        <v>9816</v>
      </c>
      <c r="B9817" s="2" t="s">
        <v>64704</v>
      </c>
      <c r="C9817" s="2" t="s">
        <v>4521</v>
      </c>
      <c r="D9817" s="2" t="s">
        <v>3197</v>
      </c>
      <c r="E9817" s="2" t="s">
        <v>64705</v>
      </c>
      <c r="F9817" s="2" t="s">
        <v>64706</v>
      </c>
      <c r="G9817" s="2" t="s">
        <v>4778</v>
      </c>
      <c r="H9817" s="2" t="s">
        <v>64707</v>
      </c>
      <c r="I9817" s="2" t="s">
        <v>64708</v>
      </c>
      <c r="J9817" s="3" t="s">
        <v>64709</v>
      </c>
      <c r="K9817" s="4">
        <v>44449</v>
      </c>
      <c r="L9817" s="3" t="s">
        <v>64710</v>
      </c>
    </row>
    <row r="9818" spans="1:12" x14ac:dyDescent="0.2">
      <c r="A9818" s="1">
        <v>9817</v>
      </c>
      <c r="B9818" s="2" t="s">
        <v>64711</v>
      </c>
      <c r="C9818" s="2" t="s">
        <v>982</v>
      </c>
      <c r="D9818" s="2" t="s">
        <v>308</v>
      </c>
      <c r="E9818" s="2" t="s">
        <v>64712</v>
      </c>
      <c r="F9818" s="2" t="s">
        <v>64713</v>
      </c>
      <c r="G9818" s="2" t="s">
        <v>5858</v>
      </c>
      <c r="H9818" s="2" t="s">
        <v>64714</v>
      </c>
      <c r="I9818" s="2" t="s">
        <v>64715</v>
      </c>
      <c r="J9818" s="3" t="s">
        <v>64716</v>
      </c>
      <c r="K9818" s="4">
        <v>44068</v>
      </c>
      <c r="L9818" s="3" t="s">
        <v>990</v>
      </c>
    </row>
    <row r="9819" spans="1:12" x14ac:dyDescent="0.2">
      <c r="A9819" s="1">
        <v>9818</v>
      </c>
      <c r="B9819" s="2" t="s">
        <v>64717</v>
      </c>
      <c r="C9819" s="2" t="s">
        <v>4711</v>
      </c>
      <c r="D9819" s="2" t="s">
        <v>7214</v>
      </c>
      <c r="E9819" s="2" t="s">
        <v>64718</v>
      </c>
      <c r="F9819" s="2" t="s">
        <v>37877</v>
      </c>
      <c r="G9819" s="2" t="s">
        <v>3151</v>
      </c>
      <c r="H9819" s="2" t="s">
        <v>64719</v>
      </c>
      <c r="I9819" s="2" t="s">
        <v>64720</v>
      </c>
      <c r="J9819" s="3" t="s">
        <v>64721</v>
      </c>
      <c r="K9819" s="4">
        <v>44257</v>
      </c>
      <c r="L9819" s="3" t="s">
        <v>64722</v>
      </c>
    </row>
    <row r="9820" spans="1:12" x14ac:dyDescent="0.2">
      <c r="A9820" s="1">
        <v>9819</v>
      </c>
      <c r="B9820" s="2" t="s">
        <v>64723</v>
      </c>
      <c r="C9820" s="2" t="s">
        <v>113</v>
      </c>
      <c r="D9820" s="2" t="s">
        <v>2856</v>
      </c>
      <c r="E9820" s="2" t="s">
        <v>64724</v>
      </c>
      <c r="F9820" s="2" t="s">
        <v>64725</v>
      </c>
      <c r="G9820" s="2" t="s">
        <v>3784</v>
      </c>
      <c r="H9820" s="2" t="s">
        <v>64726</v>
      </c>
      <c r="I9820" s="2" t="s">
        <v>64727</v>
      </c>
      <c r="J9820" s="3" t="s">
        <v>64728</v>
      </c>
      <c r="K9820" s="4">
        <v>44132</v>
      </c>
      <c r="L9820" s="3" t="s">
        <v>64729</v>
      </c>
    </row>
    <row r="9821" spans="1:12" x14ac:dyDescent="0.2">
      <c r="A9821" s="1">
        <v>9820</v>
      </c>
      <c r="B9821" s="2" t="s">
        <v>64730</v>
      </c>
      <c r="C9821" s="2" t="s">
        <v>9540</v>
      </c>
      <c r="D9821" s="2" t="s">
        <v>8136</v>
      </c>
      <c r="E9821" s="2" t="s">
        <v>64731</v>
      </c>
      <c r="F9821" s="2" t="s">
        <v>64732</v>
      </c>
      <c r="G9821" s="2" t="s">
        <v>2963</v>
      </c>
      <c r="H9821" s="2">
        <v>2570815450</v>
      </c>
      <c r="I9821" s="2">
        <v>5604370308</v>
      </c>
      <c r="J9821" s="3" t="s">
        <v>64733</v>
      </c>
      <c r="K9821" s="4">
        <v>44589</v>
      </c>
      <c r="L9821" s="3" t="s">
        <v>64734</v>
      </c>
    </row>
    <row r="9822" spans="1:12" x14ac:dyDescent="0.2">
      <c r="A9822" s="1">
        <v>9821</v>
      </c>
      <c r="B9822" s="2" t="s">
        <v>64735</v>
      </c>
      <c r="C9822" s="2" t="s">
        <v>2094</v>
      </c>
      <c r="D9822" s="2" t="s">
        <v>1843</v>
      </c>
      <c r="E9822" s="2" t="s">
        <v>64736</v>
      </c>
      <c r="F9822" s="2" t="s">
        <v>11303</v>
      </c>
      <c r="G9822" s="2" t="s">
        <v>986</v>
      </c>
      <c r="H9822" s="2" t="s">
        <v>64737</v>
      </c>
      <c r="I9822" s="2" t="s">
        <v>64738</v>
      </c>
      <c r="J9822" s="3" t="s">
        <v>64739</v>
      </c>
      <c r="K9822" s="4">
        <v>44556</v>
      </c>
      <c r="L9822" s="3" t="s">
        <v>64740</v>
      </c>
    </row>
    <row r="9823" spans="1:12" x14ac:dyDescent="0.2">
      <c r="A9823" s="1">
        <v>9822</v>
      </c>
      <c r="B9823" s="2" t="s">
        <v>64741</v>
      </c>
      <c r="C9823" s="2" t="s">
        <v>7443</v>
      </c>
      <c r="D9823" s="2" t="s">
        <v>5054</v>
      </c>
      <c r="E9823" s="2" t="s">
        <v>58279</v>
      </c>
      <c r="F9823" s="2" t="s">
        <v>64742</v>
      </c>
      <c r="G9823" s="2" t="s">
        <v>2653</v>
      </c>
      <c r="H9823" s="2" t="s">
        <v>64743</v>
      </c>
      <c r="I9823" s="2">
        <v>6289417275</v>
      </c>
      <c r="J9823" s="3" t="s">
        <v>64744</v>
      </c>
      <c r="K9823" s="4">
        <v>44552</v>
      </c>
      <c r="L9823" s="3" t="s">
        <v>55706</v>
      </c>
    </row>
    <row r="9824" spans="1:12" x14ac:dyDescent="0.2">
      <c r="A9824" s="1">
        <v>9823</v>
      </c>
      <c r="B9824" s="2" t="s">
        <v>64745</v>
      </c>
      <c r="C9824" s="2" t="s">
        <v>1540</v>
      </c>
      <c r="D9824" s="2" t="s">
        <v>14337</v>
      </c>
      <c r="E9824" s="2" t="s">
        <v>48212</v>
      </c>
      <c r="F9824" s="2" t="s">
        <v>64746</v>
      </c>
      <c r="G9824" s="2" t="s">
        <v>4507</v>
      </c>
      <c r="H9824" s="2">
        <v>9195233401</v>
      </c>
      <c r="I9824" s="2" t="s">
        <v>64747</v>
      </c>
      <c r="J9824" s="3" t="s">
        <v>64748</v>
      </c>
      <c r="K9824" s="4">
        <v>44534</v>
      </c>
      <c r="L9824" s="3" t="s">
        <v>64749</v>
      </c>
    </row>
    <row r="9825" spans="1:12" x14ac:dyDescent="0.2">
      <c r="A9825" s="1">
        <v>9824</v>
      </c>
      <c r="B9825" s="2" t="s">
        <v>64750</v>
      </c>
      <c r="C9825" s="2" t="s">
        <v>3854</v>
      </c>
      <c r="D9825" s="2" t="s">
        <v>7243</v>
      </c>
      <c r="E9825" s="2" t="s">
        <v>64751</v>
      </c>
      <c r="F9825" s="2" t="s">
        <v>64752</v>
      </c>
      <c r="G9825" s="2" t="s">
        <v>5328</v>
      </c>
      <c r="H9825" s="2" t="s">
        <v>64753</v>
      </c>
      <c r="I9825" s="2">
        <v>791660507</v>
      </c>
      <c r="J9825" s="3" t="s">
        <v>64754</v>
      </c>
      <c r="K9825" s="4">
        <v>44045</v>
      </c>
      <c r="L9825" s="3" t="s">
        <v>64755</v>
      </c>
    </row>
    <row r="9826" spans="1:12" x14ac:dyDescent="0.2">
      <c r="A9826" s="1">
        <v>9825</v>
      </c>
      <c r="B9826" s="2" t="s">
        <v>64756</v>
      </c>
      <c r="C9826" s="2" t="s">
        <v>4341</v>
      </c>
      <c r="D9826" s="2" t="s">
        <v>15536</v>
      </c>
      <c r="E9826" s="2" t="s">
        <v>64757</v>
      </c>
      <c r="F9826" s="2" t="s">
        <v>64758</v>
      </c>
      <c r="G9826" s="2" t="s">
        <v>301</v>
      </c>
      <c r="H9826" s="2" t="s">
        <v>64759</v>
      </c>
      <c r="I9826" s="2">
        <v>9572524690</v>
      </c>
      <c r="J9826" s="3" t="s">
        <v>64760</v>
      </c>
      <c r="K9826" s="4">
        <v>44170</v>
      </c>
      <c r="L9826" s="3" t="s">
        <v>23868</v>
      </c>
    </row>
    <row r="9827" spans="1:12" x14ac:dyDescent="0.2">
      <c r="A9827" s="1">
        <v>9826</v>
      </c>
      <c r="B9827" s="2" t="s">
        <v>64761</v>
      </c>
      <c r="C9827" s="2" t="s">
        <v>213</v>
      </c>
      <c r="D9827" s="2" t="s">
        <v>37105</v>
      </c>
      <c r="E9827" s="2" t="s">
        <v>64762</v>
      </c>
      <c r="F9827" s="2" t="s">
        <v>64763</v>
      </c>
      <c r="G9827" s="2" t="s">
        <v>806</v>
      </c>
      <c r="H9827" s="2" t="s">
        <v>64764</v>
      </c>
      <c r="I9827" s="2" t="s">
        <v>64765</v>
      </c>
      <c r="J9827" s="3" t="s">
        <v>64766</v>
      </c>
      <c r="K9827" s="4">
        <v>44254</v>
      </c>
      <c r="L9827" s="3" t="s">
        <v>13108</v>
      </c>
    </row>
    <row r="9828" spans="1:12" x14ac:dyDescent="0.2">
      <c r="A9828" s="1">
        <v>9827</v>
      </c>
      <c r="B9828" s="2" t="s">
        <v>64767</v>
      </c>
      <c r="C9828" s="2" t="s">
        <v>2692</v>
      </c>
      <c r="D9828" s="2" t="s">
        <v>6975</v>
      </c>
      <c r="E9828" s="2" t="s">
        <v>64768</v>
      </c>
      <c r="F9828" s="2" t="s">
        <v>64769</v>
      </c>
      <c r="G9828" s="2" t="s">
        <v>1801</v>
      </c>
      <c r="H9828" s="2" t="s">
        <v>64770</v>
      </c>
      <c r="I9828" s="2" t="s">
        <v>64771</v>
      </c>
      <c r="J9828" s="3" t="s">
        <v>64772</v>
      </c>
      <c r="K9828" s="4">
        <v>44626</v>
      </c>
      <c r="L9828" s="3" t="s">
        <v>53405</v>
      </c>
    </row>
    <row r="9829" spans="1:12" x14ac:dyDescent="0.2">
      <c r="A9829" s="1">
        <v>9828</v>
      </c>
      <c r="B9829" s="2" t="s">
        <v>64773</v>
      </c>
      <c r="C9829" s="2" t="s">
        <v>3317</v>
      </c>
      <c r="D9829" s="2" t="s">
        <v>5849</v>
      </c>
      <c r="E9829" s="2" t="s">
        <v>64774</v>
      </c>
      <c r="F9829" s="2" t="s">
        <v>64775</v>
      </c>
      <c r="G9829" s="2" t="s">
        <v>1158</v>
      </c>
      <c r="H9829" s="2">
        <f>1-558-892-2126</f>
        <v>-3575</v>
      </c>
      <c r="I9829" s="2">
        <f>1-379-311-9552</f>
        <v>-10241</v>
      </c>
      <c r="J9829" s="3" t="s">
        <v>64776</v>
      </c>
      <c r="K9829" s="4">
        <v>44373</v>
      </c>
      <c r="L9829" s="3" t="s">
        <v>64777</v>
      </c>
    </row>
    <row r="9830" spans="1:12" x14ac:dyDescent="0.2">
      <c r="A9830" s="1">
        <v>9829</v>
      </c>
      <c r="B9830" s="2" t="s">
        <v>64778</v>
      </c>
      <c r="C9830" s="2" t="s">
        <v>11998</v>
      </c>
      <c r="D9830" s="2" t="s">
        <v>10293</v>
      </c>
      <c r="E9830" s="2" t="s">
        <v>64779</v>
      </c>
      <c r="F9830" s="2" t="s">
        <v>64780</v>
      </c>
      <c r="G9830" s="2" t="s">
        <v>760</v>
      </c>
      <c r="H9830" s="2" t="s">
        <v>64781</v>
      </c>
      <c r="I9830" s="2" t="s">
        <v>64782</v>
      </c>
      <c r="J9830" s="3" t="s">
        <v>64783</v>
      </c>
      <c r="K9830" s="4">
        <v>44580</v>
      </c>
      <c r="L9830" s="3" t="s">
        <v>64784</v>
      </c>
    </row>
    <row r="9831" spans="1:12" x14ac:dyDescent="0.2">
      <c r="A9831" s="1">
        <v>9830</v>
      </c>
      <c r="B9831" s="2" t="s">
        <v>64785</v>
      </c>
      <c r="C9831" s="2" t="s">
        <v>14850</v>
      </c>
      <c r="D9831" s="2" t="s">
        <v>2591</v>
      </c>
      <c r="E9831" s="2" t="s">
        <v>64786</v>
      </c>
      <c r="F9831" s="2" t="s">
        <v>64787</v>
      </c>
      <c r="G9831" s="2" t="s">
        <v>2051</v>
      </c>
      <c r="H9831" s="2" t="s">
        <v>64788</v>
      </c>
      <c r="I9831" s="2" t="s">
        <v>64789</v>
      </c>
      <c r="J9831" s="3" t="s">
        <v>64790</v>
      </c>
      <c r="K9831" s="4">
        <v>44702</v>
      </c>
      <c r="L9831" s="3" t="s">
        <v>64192</v>
      </c>
    </row>
    <row r="9832" spans="1:12" x14ac:dyDescent="0.2">
      <c r="A9832" s="1">
        <v>9831</v>
      </c>
      <c r="B9832" s="2" t="s">
        <v>64791</v>
      </c>
      <c r="C9832" s="2" t="s">
        <v>3384</v>
      </c>
      <c r="D9832" s="2" t="s">
        <v>8535</v>
      </c>
      <c r="E9832" s="2" t="s">
        <v>51198</v>
      </c>
      <c r="F9832" s="2" t="s">
        <v>64792</v>
      </c>
      <c r="G9832" s="2" t="s">
        <v>82</v>
      </c>
      <c r="H9832" s="2" t="s">
        <v>64793</v>
      </c>
      <c r="I9832" s="2" t="s">
        <v>64794</v>
      </c>
      <c r="J9832" s="3" t="s">
        <v>64795</v>
      </c>
      <c r="K9832" s="4">
        <v>43957</v>
      </c>
      <c r="L9832" s="3" t="s">
        <v>64796</v>
      </c>
    </row>
    <row r="9833" spans="1:12" x14ac:dyDescent="0.2">
      <c r="A9833" s="1">
        <v>9832</v>
      </c>
      <c r="B9833" s="2" t="s">
        <v>64797</v>
      </c>
      <c r="C9833" s="2" t="s">
        <v>2573</v>
      </c>
      <c r="D9833" s="2" t="s">
        <v>11588</v>
      </c>
      <c r="E9833" s="2" t="s">
        <v>64798</v>
      </c>
      <c r="F9833" s="2" t="s">
        <v>64799</v>
      </c>
      <c r="G9833" s="2" t="s">
        <v>125</v>
      </c>
      <c r="H9833" s="2" t="s">
        <v>64800</v>
      </c>
      <c r="I9833" s="2">
        <v>6220605998</v>
      </c>
      <c r="J9833" s="3" t="s">
        <v>64801</v>
      </c>
      <c r="K9833" s="4">
        <v>43850</v>
      </c>
      <c r="L9833" s="3" t="s">
        <v>64802</v>
      </c>
    </row>
    <row r="9834" spans="1:12" x14ac:dyDescent="0.2">
      <c r="A9834" s="1">
        <v>9833</v>
      </c>
      <c r="B9834" s="2" t="s">
        <v>64803</v>
      </c>
      <c r="C9834" s="2" t="s">
        <v>11545</v>
      </c>
      <c r="D9834" s="2" t="s">
        <v>38391</v>
      </c>
      <c r="E9834" s="2" t="s">
        <v>64804</v>
      </c>
      <c r="F9834" s="2" t="s">
        <v>64805</v>
      </c>
      <c r="G9834" s="2" t="s">
        <v>36</v>
      </c>
      <c r="H9834" s="2" t="s">
        <v>64806</v>
      </c>
      <c r="I9834" s="2" t="s">
        <v>64807</v>
      </c>
      <c r="J9834" s="3" t="s">
        <v>64808</v>
      </c>
      <c r="K9834" s="4">
        <v>44256</v>
      </c>
      <c r="L9834" s="3" t="s">
        <v>64809</v>
      </c>
    </row>
    <row r="9835" spans="1:12" x14ac:dyDescent="0.2">
      <c r="A9835" s="1">
        <v>9834</v>
      </c>
      <c r="B9835" s="2" t="s">
        <v>64810</v>
      </c>
      <c r="C9835" s="2" t="s">
        <v>6246</v>
      </c>
      <c r="D9835" s="2" t="s">
        <v>234</v>
      </c>
      <c r="E9835" s="2" t="s">
        <v>64811</v>
      </c>
      <c r="F9835" s="2" t="s">
        <v>64812</v>
      </c>
      <c r="G9835" s="2" t="s">
        <v>36</v>
      </c>
      <c r="H9835" s="2" t="s">
        <v>64813</v>
      </c>
      <c r="I9835" s="2" t="s">
        <v>64814</v>
      </c>
      <c r="J9835" s="3" t="s">
        <v>64815</v>
      </c>
      <c r="K9835" s="4">
        <v>44208</v>
      </c>
      <c r="L9835" s="3" t="s">
        <v>37346</v>
      </c>
    </row>
    <row r="9836" spans="1:12" x14ac:dyDescent="0.2">
      <c r="A9836" s="1">
        <v>9835</v>
      </c>
      <c r="B9836" s="2" t="s">
        <v>64816</v>
      </c>
      <c r="C9836" s="2" t="s">
        <v>6873</v>
      </c>
      <c r="D9836" s="2" t="s">
        <v>14</v>
      </c>
      <c r="E9836" s="2" t="s">
        <v>64817</v>
      </c>
      <c r="F9836" s="2" t="s">
        <v>64818</v>
      </c>
      <c r="G9836" s="2" t="s">
        <v>2297</v>
      </c>
      <c r="H9836" s="2" t="s">
        <v>64819</v>
      </c>
      <c r="I9836" s="2" t="s">
        <v>64820</v>
      </c>
      <c r="J9836" s="3" t="s">
        <v>64821</v>
      </c>
      <c r="K9836" s="4">
        <v>44445</v>
      </c>
      <c r="L9836" s="3" t="s">
        <v>64822</v>
      </c>
    </row>
    <row r="9837" spans="1:12" x14ac:dyDescent="0.2">
      <c r="A9837" s="1">
        <v>9836</v>
      </c>
      <c r="B9837" s="2" t="s">
        <v>64823</v>
      </c>
      <c r="C9837" s="2" t="s">
        <v>3877</v>
      </c>
      <c r="D9837" s="2" t="s">
        <v>5901</v>
      </c>
      <c r="E9837" s="2" t="s">
        <v>64824</v>
      </c>
      <c r="F9837" s="2" t="s">
        <v>64825</v>
      </c>
      <c r="G9837" s="2" t="s">
        <v>200</v>
      </c>
      <c r="H9837" s="2" t="s">
        <v>64826</v>
      </c>
      <c r="I9837" s="2" t="s">
        <v>64827</v>
      </c>
      <c r="J9837" s="3" t="s">
        <v>64828</v>
      </c>
      <c r="K9837" s="4">
        <v>44050</v>
      </c>
      <c r="L9837" s="3" t="s">
        <v>64829</v>
      </c>
    </row>
    <row r="9838" spans="1:12" x14ac:dyDescent="0.2">
      <c r="A9838" s="1">
        <v>9837</v>
      </c>
      <c r="B9838" s="2" t="s">
        <v>64830</v>
      </c>
      <c r="C9838" s="2" t="s">
        <v>14503</v>
      </c>
      <c r="D9838" s="2" t="s">
        <v>3760</v>
      </c>
      <c r="E9838" s="2" t="s">
        <v>64831</v>
      </c>
      <c r="F9838" s="2" t="s">
        <v>27836</v>
      </c>
      <c r="G9838" s="2" t="s">
        <v>1712</v>
      </c>
      <c r="H9838" s="2" t="s">
        <v>64832</v>
      </c>
      <c r="I9838" s="2" t="s">
        <v>64833</v>
      </c>
      <c r="J9838" s="3" t="s">
        <v>64834</v>
      </c>
      <c r="K9838" s="4">
        <v>44630</v>
      </c>
      <c r="L9838" s="3" t="s">
        <v>64835</v>
      </c>
    </row>
    <row r="9839" spans="1:12" x14ac:dyDescent="0.2">
      <c r="A9839" s="1">
        <v>9838</v>
      </c>
      <c r="B9839" s="2" t="s">
        <v>64836</v>
      </c>
      <c r="C9839" s="2" t="s">
        <v>6996</v>
      </c>
      <c r="D9839" s="2" t="s">
        <v>22554</v>
      </c>
      <c r="E9839" s="2" t="s">
        <v>64837</v>
      </c>
      <c r="F9839" s="2" t="s">
        <v>64838</v>
      </c>
      <c r="G9839" s="2" t="s">
        <v>1389</v>
      </c>
      <c r="H9839" s="2">
        <f>1-221-543-2886</f>
        <v>-3649</v>
      </c>
      <c r="I9839" s="2" t="s">
        <v>64839</v>
      </c>
      <c r="J9839" s="3" t="s">
        <v>64840</v>
      </c>
      <c r="K9839" s="4">
        <v>43854</v>
      </c>
      <c r="L9839" s="3" t="s">
        <v>64841</v>
      </c>
    </row>
    <row r="9840" spans="1:12" x14ac:dyDescent="0.2">
      <c r="A9840" s="1">
        <v>9839</v>
      </c>
      <c r="B9840" s="2" t="s">
        <v>64842</v>
      </c>
      <c r="C9840" s="2" t="s">
        <v>1409</v>
      </c>
      <c r="D9840" s="2" t="s">
        <v>5639</v>
      </c>
      <c r="E9840" s="2" t="s">
        <v>64843</v>
      </c>
      <c r="F9840" s="2" t="s">
        <v>64844</v>
      </c>
      <c r="G9840" s="2" t="s">
        <v>1005</v>
      </c>
      <c r="H9840" s="2" t="s">
        <v>64845</v>
      </c>
      <c r="I9840" s="2" t="s">
        <v>64846</v>
      </c>
      <c r="J9840" s="3" t="s">
        <v>64847</v>
      </c>
      <c r="K9840" s="4">
        <v>44686</v>
      </c>
      <c r="L9840" s="3" t="s">
        <v>64848</v>
      </c>
    </row>
    <row r="9841" spans="1:12" x14ac:dyDescent="0.2">
      <c r="A9841" s="1">
        <v>9840</v>
      </c>
      <c r="B9841" s="2" t="s">
        <v>64849</v>
      </c>
      <c r="C9841" s="2" t="s">
        <v>113</v>
      </c>
      <c r="D9841" s="2" t="s">
        <v>22667</v>
      </c>
      <c r="E9841" s="2" t="s">
        <v>64850</v>
      </c>
      <c r="F9841" s="2" t="s">
        <v>64851</v>
      </c>
      <c r="G9841" s="2" t="s">
        <v>4116</v>
      </c>
      <c r="H9841" s="2" t="s">
        <v>64852</v>
      </c>
      <c r="I9841" s="2" t="s">
        <v>64853</v>
      </c>
      <c r="J9841" s="3" t="s">
        <v>64854</v>
      </c>
      <c r="K9841" s="4">
        <v>44132</v>
      </c>
      <c r="L9841" s="3" t="s">
        <v>29468</v>
      </c>
    </row>
    <row r="9842" spans="1:12" x14ac:dyDescent="0.2">
      <c r="A9842" s="1">
        <v>9841</v>
      </c>
      <c r="B9842" s="2" t="s">
        <v>64855</v>
      </c>
      <c r="C9842" s="2" t="s">
        <v>472</v>
      </c>
      <c r="D9842" s="2" t="s">
        <v>20194</v>
      </c>
      <c r="E9842" s="2" t="s">
        <v>64856</v>
      </c>
      <c r="F9842" s="2" t="s">
        <v>64857</v>
      </c>
      <c r="G9842" s="2" t="s">
        <v>1702</v>
      </c>
      <c r="H9842" s="2" t="s">
        <v>64858</v>
      </c>
      <c r="I9842" s="2" t="s">
        <v>64859</v>
      </c>
      <c r="J9842" s="3" t="s">
        <v>64860</v>
      </c>
      <c r="K9842" s="4">
        <v>44018</v>
      </c>
      <c r="L9842" s="3" t="s">
        <v>64861</v>
      </c>
    </row>
    <row r="9843" spans="1:12" x14ac:dyDescent="0.2">
      <c r="A9843" s="1">
        <v>9842</v>
      </c>
      <c r="B9843" s="2" t="s">
        <v>64862</v>
      </c>
      <c r="C9843" s="2" t="s">
        <v>11545</v>
      </c>
      <c r="D9843" s="2" t="s">
        <v>7780</v>
      </c>
      <c r="E9843" s="2" t="s">
        <v>64863</v>
      </c>
      <c r="F9843" s="2" t="s">
        <v>64864</v>
      </c>
      <c r="G9843" s="2" t="s">
        <v>3561</v>
      </c>
      <c r="H9843" s="2" t="s">
        <v>64865</v>
      </c>
      <c r="I9843" s="2">
        <v>2869324068</v>
      </c>
      <c r="J9843" s="3" t="s">
        <v>64866</v>
      </c>
      <c r="K9843" s="4">
        <v>43914</v>
      </c>
      <c r="L9843" s="3" t="s">
        <v>64867</v>
      </c>
    </row>
    <row r="9844" spans="1:12" x14ac:dyDescent="0.2">
      <c r="A9844" s="1">
        <v>9843</v>
      </c>
      <c r="B9844" s="2" t="s">
        <v>64868</v>
      </c>
      <c r="C9844" s="2" t="s">
        <v>17315</v>
      </c>
      <c r="D9844" s="2" t="s">
        <v>4359</v>
      </c>
      <c r="E9844" s="2" t="s">
        <v>64869</v>
      </c>
      <c r="F9844" s="2" t="s">
        <v>64870</v>
      </c>
      <c r="G9844" s="2" t="s">
        <v>1104</v>
      </c>
      <c r="H9844" s="2" t="s">
        <v>64871</v>
      </c>
      <c r="I9844" s="2" t="s">
        <v>64872</v>
      </c>
      <c r="J9844" s="3" t="s">
        <v>64873</v>
      </c>
      <c r="K9844" s="4">
        <v>43903</v>
      </c>
      <c r="L9844" s="3" t="s">
        <v>64874</v>
      </c>
    </row>
    <row r="9845" spans="1:12" x14ac:dyDescent="0.2">
      <c r="A9845" s="1">
        <v>9844</v>
      </c>
      <c r="B9845" s="2" t="s">
        <v>64875</v>
      </c>
      <c r="C9845" s="2" t="s">
        <v>1861</v>
      </c>
      <c r="D9845" s="2" t="s">
        <v>1201</v>
      </c>
      <c r="E9845" s="2" t="s">
        <v>64876</v>
      </c>
      <c r="F9845" s="2" t="s">
        <v>64877</v>
      </c>
      <c r="G9845" s="2" t="s">
        <v>4808</v>
      </c>
      <c r="H9845" s="2" t="s">
        <v>64878</v>
      </c>
      <c r="I9845" s="2" t="s">
        <v>64879</v>
      </c>
      <c r="J9845" s="3" t="s">
        <v>64880</v>
      </c>
      <c r="K9845" s="4">
        <v>44062</v>
      </c>
      <c r="L9845" s="3" t="s">
        <v>64881</v>
      </c>
    </row>
    <row r="9846" spans="1:12" x14ac:dyDescent="0.2">
      <c r="A9846" s="1">
        <v>9845</v>
      </c>
      <c r="B9846" s="2" t="s">
        <v>64882</v>
      </c>
      <c r="C9846" s="2" t="s">
        <v>15925</v>
      </c>
      <c r="D9846" s="2" t="s">
        <v>168</v>
      </c>
      <c r="E9846" s="2" t="s">
        <v>64883</v>
      </c>
      <c r="F9846" s="2" t="s">
        <v>64884</v>
      </c>
      <c r="G9846" s="2" t="s">
        <v>770</v>
      </c>
      <c r="H9846" s="2" t="s">
        <v>64885</v>
      </c>
      <c r="I9846" s="2" t="s">
        <v>64886</v>
      </c>
      <c r="J9846" s="3" t="s">
        <v>64887</v>
      </c>
      <c r="K9846" s="4">
        <v>44352</v>
      </c>
      <c r="L9846" s="3" t="s">
        <v>64888</v>
      </c>
    </row>
    <row r="9847" spans="1:12" x14ac:dyDescent="0.2">
      <c r="A9847" s="1">
        <v>9846</v>
      </c>
      <c r="B9847" s="2" t="s">
        <v>64889</v>
      </c>
      <c r="C9847" s="2" t="s">
        <v>1118</v>
      </c>
      <c r="D9847" s="2" t="s">
        <v>6777</v>
      </c>
      <c r="E9847" s="2" t="s">
        <v>64890</v>
      </c>
      <c r="F9847" s="2" t="s">
        <v>51793</v>
      </c>
      <c r="G9847" s="2" t="s">
        <v>3133</v>
      </c>
      <c r="H9847" s="2" t="s">
        <v>64891</v>
      </c>
      <c r="I9847" s="2" t="s">
        <v>64892</v>
      </c>
      <c r="J9847" s="3" t="s">
        <v>64893</v>
      </c>
      <c r="K9847" s="4">
        <v>44614</v>
      </c>
      <c r="L9847" s="3" t="s">
        <v>64894</v>
      </c>
    </row>
    <row r="9848" spans="1:12" x14ac:dyDescent="0.2">
      <c r="A9848" s="1">
        <v>9847</v>
      </c>
      <c r="B9848" s="2" t="s">
        <v>64895</v>
      </c>
      <c r="C9848" s="2" t="s">
        <v>13198</v>
      </c>
      <c r="D9848" s="2" t="s">
        <v>1085</v>
      </c>
      <c r="E9848" s="2" t="s">
        <v>64896</v>
      </c>
      <c r="F9848" s="2" t="s">
        <v>64897</v>
      </c>
      <c r="G9848" s="2" t="s">
        <v>7639</v>
      </c>
      <c r="H9848" s="2" t="s">
        <v>64898</v>
      </c>
      <c r="I9848" s="2" t="s">
        <v>64899</v>
      </c>
      <c r="J9848" s="3" t="s">
        <v>64900</v>
      </c>
      <c r="K9848" s="4">
        <v>43894</v>
      </c>
      <c r="L9848" s="3" t="s">
        <v>64901</v>
      </c>
    </row>
    <row r="9849" spans="1:12" x14ac:dyDescent="0.2">
      <c r="A9849" s="1">
        <v>9848</v>
      </c>
      <c r="B9849" s="2" t="s">
        <v>64902</v>
      </c>
      <c r="C9849" s="2" t="s">
        <v>7205</v>
      </c>
      <c r="D9849" s="2" t="s">
        <v>1834</v>
      </c>
      <c r="E9849" s="2" t="s">
        <v>64903</v>
      </c>
      <c r="F9849" s="2" t="s">
        <v>8760</v>
      </c>
      <c r="G9849" s="2" t="s">
        <v>938</v>
      </c>
      <c r="H9849" s="2" t="s">
        <v>64904</v>
      </c>
      <c r="I9849" s="2" t="s">
        <v>64905</v>
      </c>
      <c r="J9849" s="3" t="s">
        <v>64906</v>
      </c>
      <c r="K9849" s="4">
        <v>44328</v>
      </c>
      <c r="L9849" s="3" t="s">
        <v>64907</v>
      </c>
    </row>
    <row r="9850" spans="1:12" x14ac:dyDescent="0.2">
      <c r="A9850" s="1">
        <v>9849</v>
      </c>
      <c r="B9850" s="2" t="s">
        <v>64908</v>
      </c>
      <c r="C9850" s="2" t="s">
        <v>7070</v>
      </c>
      <c r="D9850" s="2" t="s">
        <v>8289</v>
      </c>
      <c r="E9850" s="2" t="s">
        <v>64909</v>
      </c>
      <c r="F9850" s="2" t="s">
        <v>64910</v>
      </c>
      <c r="G9850" s="2" t="s">
        <v>741</v>
      </c>
      <c r="H9850" s="2" t="s">
        <v>64911</v>
      </c>
      <c r="I9850" s="2" t="s">
        <v>64912</v>
      </c>
      <c r="J9850" s="3" t="s">
        <v>64913</v>
      </c>
      <c r="K9850" s="4">
        <v>44577</v>
      </c>
      <c r="L9850" s="3" t="s">
        <v>15862</v>
      </c>
    </row>
    <row r="9851" spans="1:12" x14ac:dyDescent="0.2">
      <c r="A9851" s="1">
        <v>9850</v>
      </c>
      <c r="B9851" s="2" t="s">
        <v>64914</v>
      </c>
      <c r="C9851" s="2" t="s">
        <v>972</v>
      </c>
      <c r="D9851" s="2" t="s">
        <v>25937</v>
      </c>
      <c r="E9851" s="2" t="s">
        <v>64915</v>
      </c>
      <c r="F9851" s="2" t="s">
        <v>40233</v>
      </c>
      <c r="G9851" s="2" t="s">
        <v>796</v>
      </c>
      <c r="H9851" s="2" t="s">
        <v>64916</v>
      </c>
      <c r="I9851" s="2" t="s">
        <v>64917</v>
      </c>
      <c r="J9851" s="3" t="s">
        <v>64918</v>
      </c>
      <c r="K9851" s="4">
        <v>43841</v>
      </c>
      <c r="L9851" s="3" t="s">
        <v>64919</v>
      </c>
    </row>
    <row r="9852" spans="1:12" x14ac:dyDescent="0.2">
      <c r="A9852" s="1">
        <v>9851</v>
      </c>
      <c r="B9852" s="2" t="s">
        <v>64920</v>
      </c>
      <c r="C9852" s="2" t="s">
        <v>683</v>
      </c>
      <c r="D9852" s="2" t="s">
        <v>1671</v>
      </c>
      <c r="E9852" s="2" t="s">
        <v>64921</v>
      </c>
      <c r="F9852" s="2" t="s">
        <v>64922</v>
      </c>
      <c r="G9852" s="2" t="s">
        <v>1104</v>
      </c>
      <c r="H9852" s="2" t="s">
        <v>64923</v>
      </c>
      <c r="I9852" s="2" t="s">
        <v>64924</v>
      </c>
      <c r="J9852" s="3" t="s">
        <v>64925</v>
      </c>
      <c r="K9852" s="4">
        <v>44331</v>
      </c>
      <c r="L9852" s="3" t="s">
        <v>64926</v>
      </c>
    </row>
    <row r="9853" spans="1:12" x14ac:dyDescent="0.2">
      <c r="A9853" s="1">
        <v>9852</v>
      </c>
      <c r="B9853" s="2" t="s">
        <v>64927</v>
      </c>
      <c r="C9853" s="2" t="s">
        <v>253</v>
      </c>
      <c r="D9853" s="2" t="s">
        <v>402</v>
      </c>
      <c r="E9853" s="2" t="s">
        <v>64928</v>
      </c>
      <c r="F9853" s="2" t="s">
        <v>64929</v>
      </c>
      <c r="G9853" s="2" t="s">
        <v>117</v>
      </c>
      <c r="H9853" s="2" t="s">
        <v>64930</v>
      </c>
      <c r="I9853" s="2">
        <v>3687859050</v>
      </c>
      <c r="J9853" s="3" t="s">
        <v>64931</v>
      </c>
      <c r="K9853" s="4">
        <v>43991</v>
      </c>
      <c r="L9853" s="3" t="s">
        <v>64932</v>
      </c>
    </row>
    <row r="9854" spans="1:12" x14ac:dyDescent="0.2">
      <c r="A9854" s="1">
        <v>9853</v>
      </c>
      <c r="B9854" s="2" t="s">
        <v>64933</v>
      </c>
      <c r="C9854" s="2" t="s">
        <v>566</v>
      </c>
      <c r="D9854" s="2" t="s">
        <v>2324</v>
      </c>
      <c r="E9854" s="2" t="s">
        <v>64934</v>
      </c>
      <c r="F9854" s="2" t="s">
        <v>62627</v>
      </c>
      <c r="G9854" s="2" t="s">
        <v>2378</v>
      </c>
      <c r="H9854" s="2">
        <v>1771102499</v>
      </c>
      <c r="I9854" s="2" t="s">
        <v>64935</v>
      </c>
      <c r="J9854" s="3" t="s">
        <v>64936</v>
      </c>
      <c r="K9854" s="4">
        <v>44614</v>
      </c>
      <c r="L9854" s="3" t="s">
        <v>10753</v>
      </c>
    </row>
    <row r="9855" spans="1:12" x14ac:dyDescent="0.2">
      <c r="A9855" s="1">
        <v>9854</v>
      </c>
      <c r="B9855" s="2" t="s">
        <v>64937</v>
      </c>
      <c r="C9855" s="2" t="s">
        <v>4122</v>
      </c>
      <c r="D9855" s="2" t="s">
        <v>16510</v>
      </c>
      <c r="E9855" s="2" t="s">
        <v>64938</v>
      </c>
      <c r="F9855" s="2" t="s">
        <v>64939</v>
      </c>
      <c r="G9855" s="2" t="s">
        <v>1282</v>
      </c>
      <c r="H9855" s="2" t="s">
        <v>64940</v>
      </c>
      <c r="I9855" s="2" t="s">
        <v>64941</v>
      </c>
      <c r="J9855" s="3" t="s">
        <v>64942</v>
      </c>
      <c r="K9855" s="4">
        <v>43922</v>
      </c>
      <c r="L9855" s="3" t="s">
        <v>64943</v>
      </c>
    </row>
    <row r="9856" spans="1:12" x14ac:dyDescent="0.2">
      <c r="A9856" s="1">
        <v>9855</v>
      </c>
      <c r="B9856" s="2" t="s">
        <v>64944</v>
      </c>
      <c r="C9856" s="2" t="s">
        <v>13198</v>
      </c>
      <c r="D9856" s="2" t="s">
        <v>17084</v>
      </c>
      <c r="E9856" s="2" t="s">
        <v>64945</v>
      </c>
      <c r="F9856" s="2" t="s">
        <v>64946</v>
      </c>
      <c r="G9856" s="2" t="s">
        <v>5822</v>
      </c>
      <c r="H9856" s="2" t="s">
        <v>64947</v>
      </c>
      <c r="I9856" s="2" t="s">
        <v>64948</v>
      </c>
      <c r="J9856" s="3" t="s">
        <v>64949</v>
      </c>
      <c r="K9856" s="4">
        <v>44667</v>
      </c>
      <c r="L9856" s="3" t="s">
        <v>64950</v>
      </c>
    </row>
    <row r="9857" spans="1:12" x14ac:dyDescent="0.2">
      <c r="A9857" s="1">
        <v>9856</v>
      </c>
      <c r="B9857" s="2" t="s">
        <v>64951</v>
      </c>
      <c r="C9857" s="2" t="s">
        <v>1988</v>
      </c>
      <c r="D9857" s="2" t="s">
        <v>5153</v>
      </c>
      <c r="E9857" s="2" t="s">
        <v>64952</v>
      </c>
      <c r="F9857" s="2" t="s">
        <v>64953</v>
      </c>
      <c r="G9857" s="2" t="s">
        <v>966</v>
      </c>
      <c r="H9857" s="2" t="s">
        <v>64954</v>
      </c>
      <c r="I9857" s="2">
        <v>954162452</v>
      </c>
      <c r="J9857" s="3" t="s">
        <v>64955</v>
      </c>
      <c r="K9857" s="4">
        <v>44421</v>
      </c>
      <c r="L9857" s="3" t="s">
        <v>64956</v>
      </c>
    </row>
    <row r="9858" spans="1:12" x14ac:dyDescent="0.2">
      <c r="A9858" s="1">
        <v>9857</v>
      </c>
      <c r="B9858" s="2" t="s">
        <v>64957</v>
      </c>
      <c r="C9858" s="2" t="s">
        <v>1633</v>
      </c>
      <c r="D9858" s="2" t="s">
        <v>6426</v>
      </c>
      <c r="E9858" s="2" t="s">
        <v>64958</v>
      </c>
      <c r="F9858" s="2" t="s">
        <v>64959</v>
      </c>
      <c r="G9858" s="2" t="s">
        <v>4808</v>
      </c>
      <c r="H9858" s="2" t="s">
        <v>64960</v>
      </c>
      <c r="I9858" s="2" t="s">
        <v>64961</v>
      </c>
      <c r="J9858" s="3" t="s">
        <v>64962</v>
      </c>
      <c r="K9858" s="4">
        <v>44112</v>
      </c>
      <c r="L9858" s="3" t="s">
        <v>64963</v>
      </c>
    </row>
    <row r="9859" spans="1:12" x14ac:dyDescent="0.2">
      <c r="A9859" s="1">
        <v>9858</v>
      </c>
      <c r="B9859" s="2" t="s">
        <v>64964</v>
      </c>
      <c r="C9859" s="2" t="s">
        <v>4342</v>
      </c>
      <c r="D9859" s="2" t="s">
        <v>4325</v>
      </c>
      <c r="E9859" s="2" t="s">
        <v>64965</v>
      </c>
      <c r="F9859" s="2" t="s">
        <v>3776</v>
      </c>
      <c r="G9859" s="2" t="s">
        <v>3404</v>
      </c>
      <c r="H9859" s="2" t="s">
        <v>64966</v>
      </c>
      <c r="I9859" s="2" t="s">
        <v>64967</v>
      </c>
      <c r="J9859" s="3" t="s">
        <v>64968</v>
      </c>
      <c r="K9859" s="4">
        <v>44162</v>
      </c>
      <c r="L9859" s="3" t="s">
        <v>64969</v>
      </c>
    </row>
    <row r="9860" spans="1:12" x14ac:dyDescent="0.2">
      <c r="A9860" s="1">
        <v>9859</v>
      </c>
      <c r="B9860" s="2" t="s">
        <v>64970</v>
      </c>
      <c r="C9860" s="2" t="s">
        <v>18225</v>
      </c>
      <c r="D9860" s="2" t="s">
        <v>7444</v>
      </c>
      <c r="E9860" s="2" t="s">
        <v>64971</v>
      </c>
      <c r="F9860" s="2" t="s">
        <v>64972</v>
      </c>
      <c r="G9860" s="2" t="s">
        <v>6640</v>
      </c>
      <c r="H9860" s="2" t="s">
        <v>64973</v>
      </c>
      <c r="I9860" s="2" t="s">
        <v>64974</v>
      </c>
      <c r="J9860" s="3" t="s">
        <v>64975</v>
      </c>
      <c r="K9860" s="4">
        <v>44615</v>
      </c>
      <c r="L9860" s="3" t="s">
        <v>64976</v>
      </c>
    </row>
    <row r="9861" spans="1:12" x14ac:dyDescent="0.2">
      <c r="A9861" s="1">
        <v>9860</v>
      </c>
      <c r="B9861" s="2" t="s">
        <v>64977</v>
      </c>
      <c r="C9861" s="2" t="s">
        <v>1377</v>
      </c>
      <c r="D9861" s="2" t="s">
        <v>3140</v>
      </c>
      <c r="E9861" s="2" t="s">
        <v>64978</v>
      </c>
      <c r="F9861" s="2" t="s">
        <v>4025</v>
      </c>
      <c r="G9861" s="2" t="s">
        <v>3848</v>
      </c>
      <c r="H9861" s="2" t="s">
        <v>64979</v>
      </c>
      <c r="I9861" s="2" t="s">
        <v>64980</v>
      </c>
      <c r="J9861" s="3" t="s">
        <v>64981</v>
      </c>
      <c r="K9861" s="4">
        <v>44586</v>
      </c>
      <c r="L9861" s="3" t="s">
        <v>413</v>
      </c>
    </row>
    <row r="9862" spans="1:12" x14ac:dyDescent="0.2">
      <c r="A9862" s="1">
        <v>9861</v>
      </c>
      <c r="B9862" s="2" t="s">
        <v>64982</v>
      </c>
      <c r="C9862" s="2" t="s">
        <v>2162</v>
      </c>
      <c r="D9862" s="2" t="s">
        <v>8144</v>
      </c>
      <c r="E9862" s="2" t="s">
        <v>20209</v>
      </c>
      <c r="F9862" s="2" t="s">
        <v>64983</v>
      </c>
      <c r="G9862" s="2" t="s">
        <v>2826</v>
      </c>
      <c r="H9862" s="2" t="s">
        <v>64984</v>
      </c>
      <c r="I9862" s="2" t="s">
        <v>64985</v>
      </c>
      <c r="J9862" s="3" t="s">
        <v>64986</v>
      </c>
      <c r="K9862" s="4">
        <v>44246</v>
      </c>
      <c r="L9862" s="3" t="s">
        <v>64987</v>
      </c>
    </row>
    <row r="9863" spans="1:12" x14ac:dyDescent="0.2">
      <c r="A9863" s="1">
        <v>9862</v>
      </c>
      <c r="B9863" s="2" t="s">
        <v>64988</v>
      </c>
      <c r="C9863" s="2" t="s">
        <v>10068</v>
      </c>
      <c r="D9863" s="2" t="s">
        <v>366</v>
      </c>
      <c r="E9863" s="2" t="s">
        <v>64989</v>
      </c>
      <c r="F9863" s="2" t="s">
        <v>64990</v>
      </c>
      <c r="G9863" s="2" t="s">
        <v>3404</v>
      </c>
      <c r="H9863" s="2">
        <v>3882861418</v>
      </c>
      <c r="I9863" s="2">
        <v>7776873618</v>
      </c>
      <c r="J9863" s="3" t="s">
        <v>64991</v>
      </c>
      <c r="K9863" s="4">
        <v>43902</v>
      </c>
      <c r="L9863" s="3" t="s">
        <v>64992</v>
      </c>
    </row>
    <row r="9864" spans="1:12" x14ac:dyDescent="0.2">
      <c r="A9864" s="1">
        <v>9863</v>
      </c>
      <c r="B9864" s="2" t="s">
        <v>64993</v>
      </c>
      <c r="C9864" s="2" t="s">
        <v>61</v>
      </c>
      <c r="D9864" s="2" t="s">
        <v>6646</v>
      </c>
      <c r="E9864" s="2" t="s">
        <v>64994</v>
      </c>
      <c r="F9864" s="2" t="s">
        <v>35812</v>
      </c>
      <c r="G9864" s="2" t="s">
        <v>4010</v>
      </c>
      <c r="H9864" s="2" t="s">
        <v>64995</v>
      </c>
      <c r="I9864" s="2">
        <v>5408259593</v>
      </c>
      <c r="J9864" s="3" t="s">
        <v>64996</v>
      </c>
      <c r="K9864" s="4">
        <v>44441</v>
      </c>
      <c r="L9864" s="3" t="s">
        <v>34157</v>
      </c>
    </row>
    <row r="9865" spans="1:12" x14ac:dyDescent="0.2">
      <c r="A9865" s="1">
        <v>9864</v>
      </c>
      <c r="B9865" s="2" t="s">
        <v>64997</v>
      </c>
      <c r="C9865" s="2" t="s">
        <v>3182</v>
      </c>
      <c r="D9865" s="2" t="s">
        <v>2222</v>
      </c>
      <c r="E9865" s="2" t="s">
        <v>64998</v>
      </c>
      <c r="F9865" s="2" t="s">
        <v>64999</v>
      </c>
      <c r="G9865" s="2" t="s">
        <v>1178</v>
      </c>
      <c r="H9865" s="2" t="s">
        <v>65000</v>
      </c>
      <c r="I9865" s="2" t="s">
        <v>65001</v>
      </c>
      <c r="J9865" s="3" t="s">
        <v>65002</v>
      </c>
      <c r="K9865" s="4">
        <v>44276</v>
      </c>
      <c r="L9865" s="3" t="s">
        <v>35980</v>
      </c>
    </row>
    <row r="9866" spans="1:12" x14ac:dyDescent="0.2">
      <c r="A9866" s="1">
        <v>9865</v>
      </c>
      <c r="B9866" s="2" t="s">
        <v>65003</v>
      </c>
      <c r="C9866" s="2" t="s">
        <v>5964</v>
      </c>
      <c r="D9866" s="2" t="s">
        <v>6215</v>
      </c>
      <c r="E9866" s="2" t="s">
        <v>5069</v>
      </c>
      <c r="F9866" s="2" t="s">
        <v>1664</v>
      </c>
      <c r="G9866" s="2" t="s">
        <v>2378</v>
      </c>
      <c r="H9866" s="2" t="s">
        <v>65004</v>
      </c>
      <c r="I9866" s="2" t="s">
        <v>65005</v>
      </c>
      <c r="J9866" s="3" t="s">
        <v>65006</v>
      </c>
      <c r="K9866" s="4">
        <v>44543</v>
      </c>
      <c r="L9866" s="3" t="s">
        <v>65007</v>
      </c>
    </row>
    <row r="9867" spans="1:12" x14ac:dyDescent="0.2">
      <c r="A9867" s="1">
        <v>9866</v>
      </c>
      <c r="B9867" s="2" t="s">
        <v>65008</v>
      </c>
      <c r="C9867" s="2" t="s">
        <v>1761</v>
      </c>
      <c r="D9867" s="2" t="s">
        <v>5222</v>
      </c>
      <c r="E9867" s="2" t="s">
        <v>65009</v>
      </c>
      <c r="F9867" s="2" t="s">
        <v>65010</v>
      </c>
      <c r="G9867" s="2" t="s">
        <v>1846</v>
      </c>
      <c r="H9867" s="2" t="s">
        <v>65011</v>
      </c>
      <c r="I9867" s="2" t="s">
        <v>65012</v>
      </c>
      <c r="J9867" s="3" t="s">
        <v>65013</v>
      </c>
      <c r="K9867" s="4">
        <v>44543</v>
      </c>
      <c r="L9867" s="3" t="s">
        <v>65014</v>
      </c>
    </row>
    <row r="9868" spans="1:12" x14ac:dyDescent="0.2">
      <c r="A9868" s="1">
        <v>9867</v>
      </c>
      <c r="B9868" s="2" t="s">
        <v>65015</v>
      </c>
      <c r="C9868" s="2" t="s">
        <v>6540</v>
      </c>
      <c r="D9868" s="2" t="s">
        <v>20194</v>
      </c>
      <c r="E9868" s="2" t="s">
        <v>49048</v>
      </c>
      <c r="F9868" s="2" t="s">
        <v>65016</v>
      </c>
      <c r="G9868" s="2" t="s">
        <v>4386</v>
      </c>
      <c r="H9868" s="2" t="s">
        <v>65017</v>
      </c>
      <c r="I9868" s="2" t="s">
        <v>65018</v>
      </c>
      <c r="J9868" s="3" t="s">
        <v>65019</v>
      </c>
      <c r="K9868" s="4">
        <v>44062</v>
      </c>
      <c r="L9868" s="3" t="s">
        <v>65020</v>
      </c>
    </row>
    <row r="9869" spans="1:12" x14ac:dyDescent="0.2">
      <c r="A9869" s="1">
        <v>9868</v>
      </c>
      <c r="B9869" s="2" t="s">
        <v>65021</v>
      </c>
      <c r="C9869" s="2" t="s">
        <v>1661</v>
      </c>
      <c r="D9869" s="2" t="s">
        <v>8994</v>
      </c>
      <c r="E9869" s="2" t="s">
        <v>48735</v>
      </c>
      <c r="F9869" s="2" t="s">
        <v>65022</v>
      </c>
      <c r="G9869" s="2" t="s">
        <v>760</v>
      </c>
      <c r="H9869" s="2">
        <f>1-158-177-3729</f>
        <v>-4063</v>
      </c>
      <c r="I9869" s="2" t="s">
        <v>65023</v>
      </c>
      <c r="J9869" s="3" t="s">
        <v>65024</v>
      </c>
      <c r="K9869" s="4">
        <v>44606</v>
      </c>
      <c r="L9869" s="3" t="s">
        <v>65025</v>
      </c>
    </row>
    <row r="9870" spans="1:12" x14ac:dyDescent="0.2">
      <c r="A9870" s="1">
        <v>9869</v>
      </c>
      <c r="B9870" s="2" t="s">
        <v>65026</v>
      </c>
      <c r="C9870" s="2" t="s">
        <v>9399</v>
      </c>
      <c r="D9870" s="2" t="s">
        <v>5308</v>
      </c>
      <c r="E9870" s="2" t="s">
        <v>65027</v>
      </c>
      <c r="F9870" s="2" t="s">
        <v>65028</v>
      </c>
      <c r="G9870" s="2" t="s">
        <v>467</v>
      </c>
      <c r="H9870" s="2" t="s">
        <v>65029</v>
      </c>
      <c r="I9870" s="2" t="s">
        <v>65030</v>
      </c>
      <c r="J9870" s="3" t="s">
        <v>65031</v>
      </c>
      <c r="K9870" s="4">
        <v>44413</v>
      </c>
      <c r="L9870" s="3" t="s">
        <v>65032</v>
      </c>
    </row>
    <row r="9871" spans="1:12" x14ac:dyDescent="0.2">
      <c r="A9871" s="1">
        <v>9870</v>
      </c>
      <c r="B9871" s="2" t="s">
        <v>65033</v>
      </c>
      <c r="C9871" s="2" t="s">
        <v>11089</v>
      </c>
      <c r="D9871" s="2" t="s">
        <v>22702</v>
      </c>
      <c r="E9871" s="2" t="s">
        <v>65034</v>
      </c>
      <c r="F9871" s="2" t="s">
        <v>65035</v>
      </c>
      <c r="G9871" s="2" t="s">
        <v>7639</v>
      </c>
      <c r="H9871" s="2" t="s">
        <v>65036</v>
      </c>
      <c r="I9871" s="2" t="s">
        <v>65037</v>
      </c>
      <c r="J9871" s="3" t="s">
        <v>65038</v>
      </c>
      <c r="K9871" s="4">
        <v>44353</v>
      </c>
      <c r="L9871" s="3" t="s">
        <v>65039</v>
      </c>
    </row>
    <row r="9872" spans="1:12" x14ac:dyDescent="0.2">
      <c r="A9872" s="1">
        <v>9871</v>
      </c>
      <c r="B9872" s="2" t="s">
        <v>65040</v>
      </c>
      <c r="C9872" s="2" t="s">
        <v>16163</v>
      </c>
      <c r="D9872" s="2" t="s">
        <v>767</v>
      </c>
      <c r="E9872" s="2" t="s">
        <v>65041</v>
      </c>
      <c r="F9872" s="2" t="s">
        <v>65042</v>
      </c>
      <c r="G9872" s="2" t="s">
        <v>2317</v>
      </c>
      <c r="H9872" s="2" t="s">
        <v>65043</v>
      </c>
      <c r="I9872" s="2" t="s">
        <v>65044</v>
      </c>
      <c r="J9872" s="3" t="s">
        <v>65045</v>
      </c>
      <c r="K9872" s="4">
        <v>44264</v>
      </c>
      <c r="L9872" s="3" t="s">
        <v>65046</v>
      </c>
    </row>
    <row r="9873" spans="1:12" x14ac:dyDescent="0.2">
      <c r="A9873" s="1">
        <v>9872</v>
      </c>
      <c r="B9873" s="2" t="s">
        <v>65047</v>
      </c>
      <c r="C9873" s="2" t="s">
        <v>14603</v>
      </c>
      <c r="D9873" s="2" t="s">
        <v>9135</v>
      </c>
      <c r="E9873" s="2" t="s">
        <v>65048</v>
      </c>
      <c r="F9873" s="2" t="s">
        <v>65049</v>
      </c>
      <c r="G9873" s="2" t="s">
        <v>530</v>
      </c>
      <c r="H9873" s="2">
        <v>6365562665</v>
      </c>
      <c r="I9873" s="2" t="s">
        <v>65050</v>
      </c>
      <c r="J9873" s="3" t="s">
        <v>65051</v>
      </c>
      <c r="K9873" s="4">
        <v>44194</v>
      </c>
      <c r="L9873" s="3" t="s">
        <v>9016</v>
      </c>
    </row>
    <row r="9874" spans="1:12" x14ac:dyDescent="0.2">
      <c r="A9874" s="1">
        <v>9873</v>
      </c>
      <c r="B9874" s="2" t="s">
        <v>65052</v>
      </c>
      <c r="C9874" s="2" t="s">
        <v>2942</v>
      </c>
      <c r="D9874" s="2" t="s">
        <v>15536</v>
      </c>
      <c r="E9874" s="2" t="s">
        <v>51586</v>
      </c>
      <c r="F9874" s="2" t="s">
        <v>65053</v>
      </c>
      <c r="G9874" s="2" t="s">
        <v>3534</v>
      </c>
      <c r="H9874" s="2" t="s">
        <v>65054</v>
      </c>
      <c r="I9874" s="2" t="s">
        <v>65055</v>
      </c>
      <c r="J9874" s="3" t="s">
        <v>65056</v>
      </c>
      <c r="K9874" s="4">
        <v>44375</v>
      </c>
      <c r="L9874" s="3" t="s">
        <v>65057</v>
      </c>
    </row>
    <row r="9875" spans="1:12" x14ac:dyDescent="0.2">
      <c r="A9875" s="1">
        <v>9874</v>
      </c>
      <c r="B9875" s="2" t="s">
        <v>65058</v>
      </c>
      <c r="C9875" s="2" t="s">
        <v>4679</v>
      </c>
      <c r="D9875" s="2" t="s">
        <v>1789</v>
      </c>
      <c r="E9875" s="2" t="s">
        <v>65059</v>
      </c>
      <c r="F9875" s="2" t="s">
        <v>65060</v>
      </c>
      <c r="G9875" s="2" t="s">
        <v>3591</v>
      </c>
      <c r="H9875" s="2" t="s">
        <v>65061</v>
      </c>
      <c r="I9875" s="2" t="s">
        <v>65062</v>
      </c>
      <c r="J9875" s="3" t="s">
        <v>65063</v>
      </c>
      <c r="K9875" s="4">
        <v>44427</v>
      </c>
      <c r="L9875" s="3" t="s">
        <v>65064</v>
      </c>
    </row>
    <row r="9876" spans="1:12" x14ac:dyDescent="0.2">
      <c r="A9876" s="1">
        <v>9875</v>
      </c>
      <c r="B9876" s="2" t="s">
        <v>65065</v>
      </c>
      <c r="C9876" s="2" t="s">
        <v>6214</v>
      </c>
      <c r="D9876" s="2" t="s">
        <v>508</v>
      </c>
      <c r="E9876" s="2" t="s">
        <v>65066</v>
      </c>
      <c r="F9876" s="2" t="s">
        <v>65067</v>
      </c>
      <c r="G9876" s="2" t="s">
        <v>3151</v>
      </c>
      <c r="H9876" s="2">
        <v>7788166402</v>
      </c>
      <c r="I9876" s="2" t="s">
        <v>65068</v>
      </c>
      <c r="J9876" s="3" t="s">
        <v>65069</v>
      </c>
      <c r="K9876" s="4">
        <v>44709</v>
      </c>
      <c r="L9876" s="3" t="s">
        <v>65070</v>
      </c>
    </row>
    <row r="9877" spans="1:12" x14ac:dyDescent="0.2">
      <c r="A9877" s="1">
        <v>9876</v>
      </c>
      <c r="B9877" s="2" t="s">
        <v>65071</v>
      </c>
      <c r="C9877" s="2" t="s">
        <v>3505</v>
      </c>
      <c r="D9877" s="2" t="s">
        <v>1343</v>
      </c>
      <c r="E9877" s="2" t="s">
        <v>65072</v>
      </c>
      <c r="F9877" s="2" t="s">
        <v>65073</v>
      </c>
      <c r="G9877" s="2" t="s">
        <v>274</v>
      </c>
      <c r="H9877" s="2">
        <f>1-321-644-2116</f>
        <v>-3080</v>
      </c>
      <c r="I9877" s="2" t="s">
        <v>65074</v>
      </c>
      <c r="J9877" s="3" t="s">
        <v>65075</v>
      </c>
      <c r="K9877" s="4">
        <v>44637</v>
      </c>
      <c r="L9877" s="3" t="s">
        <v>65076</v>
      </c>
    </row>
    <row r="9878" spans="1:12" x14ac:dyDescent="0.2">
      <c r="A9878" s="1">
        <v>9877</v>
      </c>
      <c r="B9878" s="2" t="s">
        <v>65077</v>
      </c>
      <c r="C9878" s="2" t="s">
        <v>10577</v>
      </c>
      <c r="D9878" s="2" t="s">
        <v>17451</v>
      </c>
      <c r="E9878" s="2" t="s">
        <v>65078</v>
      </c>
      <c r="F9878" s="2" t="s">
        <v>209</v>
      </c>
      <c r="G9878" s="2" t="s">
        <v>806</v>
      </c>
      <c r="H9878" s="2" t="s">
        <v>65079</v>
      </c>
      <c r="I9878" s="2" t="s">
        <v>65080</v>
      </c>
      <c r="J9878" s="3" t="s">
        <v>65081</v>
      </c>
      <c r="K9878" s="4">
        <v>44250</v>
      </c>
      <c r="L9878" s="3" t="s">
        <v>65082</v>
      </c>
    </row>
    <row r="9879" spans="1:12" x14ac:dyDescent="0.2">
      <c r="A9879" s="1">
        <v>9878</v>
      </c>
      <c r="B9879" s="2" t="s">
        <v>65083</v>
      </c>
      <c r="C9879" s="2" t="s">
        <v>2607</v>
      </c>
      <c r="D9879" s="2" t="s">
        <v>264</v>
      </c>
      <c r="E9879" s="2" t="s">
        <v>65084</v>
      </c>
      <c r="F9879" s="2" t="s">
        <v>65085</v>
      </c>
      <c r="G9879" s="2" t="s">
        <v>3404</v>
      </c>
      <c r="H9879" s="2" t="s">
        <v>65086</v>
      </c>
      <c r="I9879" s="2" t="s">
        <v>65087</v>
      </c>
      <c r="J9879" s="3" t="s">
        <v>65088</v>
      </c>
      <c r="K9879" s="4">
        <v>44111</v>
      </c>
      <c r="L9879" s="3" t="s">
        <v>65089</v>
      </c>
    </row>
    <row r="9880" spans="1:12" x14ac:dyDescent="0.2">
      <c r="A9880" s="1">
        <v>9879</v>
      </c>
      <c r="B9880" s="2" t="s">
        <v>65090</v>
      </c>
      <c r="C9880" s="2" t="s">
        <v>1261</v>
      </c>
      <c r="D9880" s="2" t="s">
        <v>640</v>
      </c>
      <c r="E9880" s="2" t="s">
        <v>65091</v>
      </c>
      <c r="F9880" s="2" t="s">
        <v>65092</v>
      </c>
      <c r="G9880" s="2" t="s">
        <v>4042</v>
      </c>
      <c r="H9880" s="2" t="s">
        <v>65093</v>
      </c>
      <c r="I9880" s="2" t="s">
        <v>65094</v>
      </c>
      <c r="J9880" s="3" t="s">
        <v>65095</v>
      </c>
      <c r="K9880" s="4">
        <v>44373</v>
      </c>
      <c r="L9880" s="3" t="s">
        <v>65096</v>
      </c>
    </row>
    <row r="9881" spans="1:12" x14ac:dyDescent="0.2">
      <c r="A9881" s="1">
        <v>9880</v>
      </c>
      <c r="B9881" s="2" t="s">
        <v>65097</v>
      </c>
      <c r="C9881" s="2" t="s">
        <v>536</v>
      </c>
      <c r="D9881" s="2" t="s">
        <v>4081</v>
      </c>
      <c r="E9881" s="2" t="s">
        <v>65098</v>
      </c>
      <c r="F9881" s="2" t="s">
        <v>65099</v>
      </c>
      <c r="G9881" s="2" t="s">
        <v>2182</v>
      </c>
      <c r="H9881" s="2" t="s">
        <v>65100</v>
      </c>
      <c r="I9881" s="2" t="s">
        <v>65101</v>
      </c>
      <c r="J9881" s="3" t="s">
        <v>65102</v>
      </c>
      <c r="K9881" s="4">
        <v>44524</v>
      </c>
      <c r="L9881" s="3" t="s">
        <v>65103</v>
      </c>
    </row>
    <row r="9882" spans="1:12" x14ac:dyDescent="0.2">
      <c r="A9882" s="1">
        <v>9881</v>
      </c>
      <c r="B9882" s="2" t="s">
        <v>65104</v>
      </c>
      <c r="C9882" s="2" t="s">
        <v>4458</v>
      </c>
      <c r="D9882" s="2" t="s">
        <v>15885</v>
      </c>
      <c r="E9882" s="2" t="s">
        <v>65105</v>
      </c>
      <c r="F9882" s="2" t="s">
        <v>65106</v>
      </c>
      <c r="G9882" s="2" t="s">
        <v>98</v>
      </c>
      <c r="H9882" s="2" t="s">
        <v>65107</v>
      </c>
      <c r="I9882" s="2" t="s">
        <v>65108</v>
      </c>
      <c r="J9882" s="3" t="s">
        <v>65109</v>
      </c>
      <c r="K9882" s="4">
        <v>44680</v>
      </c>
      <c r="L9882" s="3" t="s">
        <v>65110</v>
      </c>
    </row>
    <row r="9883" spans="1:12" x14ac:dyDescent="0.2">
      <c r="A9883" s="1">
        <v>9882</v>
      </c>
      <c r="B9883" s="2" t="s">
        <v>65111</v>
      </c>
      <c r="C9883" s="2" t="s">
        <v>4475</v>
      </c>
      <c r="D9883" s="2" t="s">
        <v>1653</v>
      </c>
      <c r="E9883" s="2" t="s">
        <v>65112</v>
      </c>
      <c r="F9883" s="2" t="s">
        <v>65113</v>
      </c>
      <c r="G9883" s="2" t="s">
        <v>1837</v>
      </c>
      <c r="H9883" s="2" t="s">
        <v>65114</v>
      </c>
      <c r="I9883" s="2">
        <v>9775233358</v>
      </c>
      <c r="J9883" s="3" t="s">
        <v>65115</v>
      </c>
      <c r="K9883" s="4">
        <v>44409</v>
      </c>
      <c r="L9883" s="3" t="s">
        <v>65116</v>
      </c>
    </row>
    <row r="9884" spans="1:12" x14ac:dyDescent="0.2">
      <c r="A9884" s="1">
        <v>9883</v>
      </c>
      <c r="B9884" s="2" t="s">
        <v>65117</v>
      </c>
      <c r="C9884" s="2" t="s">
        <v>6463</v>
      </c>
      <c r="D9884" s="2" t="s">
        <v>692</v>
      </c>
      <c r="E9884" s="2" t="s">
        <v>65118</v>
      </c>
      <c r="F9884" s="2" t="s">
        <v>65119</v>
      </c>
      <c r="G9884" s="2" t="s">
        <v>396</v>
      </c>
      <c r="H9884" s="2">
        <v>1789380975</v>
      </c>
      <c r="I9884" s="2" t="s">
        <v>65120</v>
      </c>
      <c r="J9884" s="3" t="s">
        <v>65121</v>
      </c>
      <c r="K9884" s="4">
        <v>43897</v>
      </c>
      <c r="L9884" s="3" t="s">
        <v>38869</v>
      </c>
    </row>
    <row r="9885" spans="1:12" x14ac:dyDescent="0.2">
      <c r="A9885" s="1">
        <v>9884</v>
      </c>
      <c r="B9885" s="2" t="s">
        <v>65122</v>
      </c>
      <c r="C9885" s="2" t="s">
        <v>5357</v>
      </c>
      <c r="D9885" s="2" t="s">
        <v>27989</v>
      </c>
      <c r="E9885" s="2" t="s">
        <v>21766</v>
      </c>
      <c r="F9885" s="2" t="s">
        <v>65123</v>
      </c>
      <c r="G9885" s="2" t="s">
        <v>779</v>
      </c>
      <c r="H9885" s="2">
        <f>1-839-171-1980</f>
        <v>-2989</v>
      </c>
      <c r="I9885" s="2" t="s">
        <v>65124</v>
      </c>
      <c r="J9885" s="3" t="s">
        <v>65125</v>
      </c>
      <c r="K9885" s="4">
        <v>44108</v>
      </c>
      <c r="L9885" s="3" t="s">
        <v>65126</v>
      </c>
    </row>
    <row r="9886" spans="1:12" x14ac:dyDescent="0.2">
      <c r="A9886" s="1">
        <v>9885</v>
      </c>
      <c r="B9886" s="2" t="s">
        <v>65127</v>
      </c>
      <c r="C9886" s="2" t="s">
        <v>639</v>
      </c>
      <c r="D9886" s="2" t="s">
        <v>1644</v>
      </c>
      <c r="E9886" s="2" t="s">
        <v>65128</v>
      </c>
      <c r="F9886" s="2" t="s">
        <v>65129</v>
      </c>
      <c r="G9886" s="2" t="s">
        <v>511</v>
      </c>
      <c r="H9886" s="2" t="s">
        <v>65130</v>
      </c>
      <c r="I9886" s="2" t="s">
        <v>65131</v>
      </c>
      <c r="J9886" s="3" t="s">
        <v>65132</v>
      </c>
      <c r="K9886" s="4">
        <v>43994</v>
      </c>
      <c r="L9886" s="3" t="s">
        <v>65133</v>
      </c>
    </row>
    <row r="9887" spans="1:12" x14ac:dyDescent="0.2">
      <c r="A9887" s="1">
        <v>9886</v>
      </c>
      <c r="B9887" s="2" t="s">
        <v>65134</v>
      </c>
      <c r="C9887" s="2" t="s">
        <v>15577</v>
      </c>
      <c r="D9887" s="2" t="s">
        <v>2833</v>
      </c>
      <c r="E9887" s="2" t="s">
        <v>65135</v>
      </c>
      <c r="F9887" s="2" t="s">
        <v>65136</v>
      </c>
      <c r="G9887" s="2" t="s">
        <v>1846</v>
      </c>
      <c r="H9887" s="2" t="s">
        <v>65137</v>
      </c>
      <c r="I9887" s="2" t="s">
        <v>65138</v>
      </c>
      <c r="J9887" s="3" t="s">
        <v>65139</v>
      </c>
      <c r="K9887" s="4">
        <v>44443</v>
      </c>
      <c r="L9887" s="3" t="s">
        <v>60525</v>
      </c>
    </row>
    <row r="9888" spans="1:12" x14ac:dyDescent="0.2">
      <c r="A9888" s="1">
        <v>9887</v>
      </c>
      <c r="B9888" s="2" t="s">
        <v>65140</v>
      </c>
      <c r="C9888" s="2" t="s">
        <v>4886</v>
      </c>
      <c r="D9888" s="2" t="s">
        <v>5358</v>
      </c>
      <c r="E9888" s="2" t="s">
        <v>65141</v>
      </c>
      <c r="F9888" s="2" t="s">
        <v>11750</v>
      </c>
      <c r="G9888" s="2" t="s">
        <v>864</v>
      </c>
      <c r="H9888" s="2" t="s">
        <v>65142</v>
      </c>
      <c r="I9888" s="2" t="s">
        <v>65143</v>
      </c>
      <c r="J9888" s="3" t="s">
        <v>65144</v>
      </c>
      <c r="K9888" s="4">
        <v>44264</v>
      </c>
      <c r="L9888" s="3" t="s">
        <v>65145</v>
      </c>
    </row>
    <row r="9889" spans="1:12" x14ac:dyDescent="0.2">
      <c r="A9889" s="1">
        <v>9888</v>
      </c>
      <c r="B9889" s="2" t="s">
        <v>65146</v>
      </c>
      <c r="C9889" s="2" t="s">
        <v>7699</v>
      </c>
      <c r="D9889" s="2" t="s">
        <v>2350</v>
      </c>
      <c r="E9889" s="2" t="s">
        <v>65147</v>
      </c>
      <c r="F9889" s="2" t="s">
        <v>65148</v>
      </c>
      <c r="G9889" s="2" t="s">
        <v>227</v>
      </c>
      <c r="H9889" s="2" t="s">
        <v>65149</v>
      </c>
      <c r="I9889" s="2" t="s">
        <v>65150</v>
      </c>
      <c r="J9889" s="3" t="s">
        <v>65151</v>
      </c>
      <c r="K9889" s="4">
        <v>44349</v>
      </c>
      <c r="L9889" s="3" t="s">
        <v>27509</v>
      </c>
    </row>
    <row r="9890" spans="1:12" x14ac:dyDescent="0.2">
      <c r="A9890" s="1">
        <v>9889</v>
      </c>
      <c r="B9890" s="2" t="s">
        <v>65152</v>
      </c>
      <c r="C9890" s="2" t="s">
        <v>8004</v>
      </c>
      <c r="D9890" s="2" t="s">
        <v>2366</v>
      </c>
      <c r="E9890" s="2" t="s">
        <v>435</v>
      </c>
      <c r="F9890" s="2" t="s">
        <v>65153</v>
      </c>
      <c r="G9890" s="2" t="s">
        <v>520</v>
      </c>
      <c r="H9890" s="2" t="s">
        <v>65154</v>
      </c>
      <c r="I9890" s="2" t="s">
        <v>65155</v>
      </c>
      <c r="J9890" s="3" t="s">
        <v>65156</v>
      </c>
      <c r="K9890" s="4">
        <v>44190</v>
      </c>
      <c r="L9890" s="3" t="s">
        <v>65157</v>
      </c>
    </row>
    <row r="9891" spans="1:12" x14ac:dyDescent="0.2">
      <c r="A9891" s="1">
        <v>9890</v>
      </c>
      <c r="B9891" s="2" t="s">
        <v>65158</v>
      </c>
      <c r="C9891" s="2" t="s">
        <v>7144</v>
      </c>
      <c r="D9891" s="2" t="s">
        <v>3385</v>
      </c>
      <c r="E9891" s="2" t="s">
        <v>32945</v>
      </c>
      <c r="F9891" s="2" t="s">
        <v>65159</v>
      </c>
      <c r="G9891" s="2" t="s">
        <v>2981</v>
      </c>
      <c r="H9891" s="2" t="s">
        <v>65160</v>
      </c>
      <c r="I9891" s="2" t="s">
        <v>65161</v>
      </c>
      <c r="J9891" s="3" t="s">
        <v>65162</v>
      </c>
      <c r="K9891" s="4">
        <v>44655</v>
      </c>
      <c r="L9891" s="3" t="s">
        <v>65163</v>
      </c>
    </row>
    <row r="9892" spans="1:12" x14ac:dyDescent="0.2">
      <c r="A9892" s="1">
        <v>9891</v>
      </c>
      <c r="B9892" s="2" t="s">
        <v>65164</v>
      </c>
      <c r="C9892" s="2" t="s">
        <v>3221</v>
      </c>
      <c r="D9892" s="2" t="s">
        <v>12560</v>
      </c>
      <c r="E9892" s="2" t="s">
        <v>65165</v>
      </c>
      <c r="F9892" s="2" t="s">
        <v>65166</v>
      </c>
      <c r="G9892" s="2" t="s">
        <v>1195</v>
      </c>
      <c r="H9892" s="2" t="s">
        <v>65167</v>
      </c>
      <c r="I9892" s="2" t="s">
        <v>65168</v>
      </c>
      <c r="J9892" s="3" t="s">
        <v>65169</v>
      </c>
      <c r="K9892" s="4">
        <v>44692</v>
      </c>
      <c r="L9892" s="3" t="s">
        <v>65170</v>
      </c>
    </row>
    <row r="9893" spans="1:12" x14ac:dyDescent="0.2">
      <c r="A9893" s="1">
        <v>9892</v>
      </c>
      <c r="B9893" s="2" t="s">
        <v>65171</v>
      </c>
      <c r="C9893" s="2" t="s">
        <v>1798</v>
      </c>
      <c r="D9893" s="2" t="s">
        <v>2245</v>
      </c>
      <c r="E9893" s="2" t="s">
        <v>65172</v>
      </c>
      <c r="F9893" s="2" t="s">
        <v>65173</v>
      </c>
      <c r="G9893" s="2" t="s">
        <v>6640</v>
      </c>
      <c r="H9893" s="2" t="s">
        <v>65174</v>
      </c>
      <c r="I9893" s="2" t="s">
        <v>65175</v>
      </c>
      <c r="J9893" s="3" t="s">
        <v>65176</v>
      </c>
      <c r="K9893" s="4">
        <v>44540</v>
      </c>
      <c r="L9893" s="3" t="s">
        <v>65177</v>
      </c>
    </row>
    <row r="9894" spans="1:12" x14ac:dyDescent="0.2">
      <c r="A9894" s="1">
        <v>9893</v>
      </c>
      <c r="B9894" s="2" t="s">
        <v>65178</v>
      </c>
      <c r="C9894" s="2" t="s">
        <v>1726</v>
      </c>
      <c r="D9894" s="2" t="s">
        <v>26688</v>
      </c>
      <c r="E9894" s="2" t="s">
        <v>65179</v>
      </c>
      <c r="F9894" s="2" t="s">
        <v>57001</v>
      </c>
      <c r="G9894" s="2" t="s">
        <v>806</v>
      </c>
      <c r="H9894" s="2">
        <v>6399622001</v>
      </c>
      <c r="I9894" s="2" t="s">
        <v>65180</v>
      </c>
      <c r="J9894" s="3" t="s">
        <v>65181</v>
      </c>
      <c r="K9894" s="4">
        <v>44330</v>
      </c>
      <c r="L9894" s="3" t="s">
        <v>41581</v>
      </c>
    </row>
    <row r="9895" spans="1:12" x14ac:dyDescent="0.2">
      <c r="A9895" s="1">
        <v>9894</v>
      </c>
      <c r="B9895" s="2" t="s">
        <v>65182</v>
      </c>
      <c r="C9895" s="2" t="s">
        <v>8219</v>
      </c>
      <c r="D9895" s="2" t="s">
        <v>1889</v>
      </c>
      <c r="E9895" s="2" t="s">
        <v>65183</v>
      </c>
      <c r="F9895" s="2" t="s">
        <v>65184</v>
      </c>
      <c r="G9895" s="2" t="s">
        <v>257</v>
      </c>
      <c r="H9895" s="2" t="s">
        <v>65185</v>
      </c>
      <c r="I9895" s="2" t="s">
        <v>65186</v>
      </c>
      <c r="J9895" s="3" t="s">
        <v>65187</v>
      </c>
      <c r="K9895" s="4">
        <v>43834</v>
      </c>
      <c r="L9895" s="3" t="s">
        <v>65188</v>
      </c>
    </row>
    <row r="9896" spans="1:12" x14ac:dyDescent="0.2">
      <c r="A9896" s="1">
        <v>9895</v>
      </c>
      <c r="B9896" s="2" t="s">
        <v>65189</v>
      </c>
      <c r="C9896" s="2" t="s">
        <v>11630</v>
      </c>
      <c r="D9896" s="2" t="s">
        <v>3821</v>
      </c>
      <c r="E9896" s="2" t="s">
        <v>58172</v>
      </c>
      <c r="F9896" s="2" t="s">
        <v>65190</v>
      </c>
      <c r="G9896" s="2" t="s">
        <v>1506</v>
      </c>
      <c r="H9896" s="2" t="s">
        <v>65191</v>
      </c>
      <c r="I9896" s="2">
        <f>1-672-558-3</f>
        <v>-1232</v>
      </c>
      <c r="J9896" s="3" t="s">
        <v>65192</v>
      </c>
      <c r="K9896" s="4">
        <v>44419</v>
      </c>
      <c r="L9896" s="3" t="s">
        <v>37914</v>
      </c>
    </row>
    <row r="9897" spans="1:12" x14ac:dyDescent="0.2">
      <c r="A9897" s="1">
        <v>9896</v>
      </c>
      <c r="B9897" s="2" t="s">
        <v>65193</v>
      </c>
      <c r="C9897" s="2" t="s">
        <v>546</v>
      </c>
      <c r="D9897" s="2" t="s">
        <v>9434</v>
      </c>
      <c r="E9897" s="2" t="s">
        <v>65194</v>
      </c>
      <c r="F9897" s="2" t="s">
        <v>64110</v>
      </c>
      <c r="G9897" s="2" t="s">
        <v>447</v>
      </c>
      <c r="H9897" s="2">
        <v>3002542032</v>
      </c>
      <c r="I9897" s="2" t="s">
        <v>65195</v>
      </c>
      <c r="J9897" s="3" t="s">
        <v>65196</v>
      </c>
      <c r="K9897" s="4">
        <v>44247</v>
      </c>
      <c r="L9897" s="3" t="s">
        <v>65197</v>
      </c>
    </row>
    <row r="9898" spans="1:12" x14ac:dyDescent="0.2">
      <c r="A9898" s="1">
        <v>9897</v>
      </c>
      <c r="B9898" s="2" t="s">
        <v>65198</v>
      </c>
      <c r="C9898" s="2" t="s">
        <v>7070</v>
      </c>
      <c r="D9898" s="2" t="s">
        <v>7646</v>
      </c>
      <c r="E9898" s="2" t="s">
        <v>65199</v>
      </c>
      <c r="F9898" s="2" t="s">
        <v>65200</v>
      </c>
      <c r="G9898" s="2" t="s">
        <v>1618</v>
      </c>
      <c r="H9898" s="2" t="s">
        <v>65201</v>
      </c>
      <c r="I9898" s="2" t="s">
        <v>65202</v>
      </c>
      <c r="J9898" s="3" t="s">
        <v>65203</v>
      </c>
      <c r="K9898" s="4">
        <v>44328</v>
      </c>
      <c r="L9898" s="3" t="s">
        <v>3940</v>
      </c>
    </row>
    <row r="9899" spans="1:12" x14ac:dyDescent="0.2">
      <c r="A9899" s="1">
        <v>9898</v>
      </c>
      <c r="B9899" s="2" t="s">
        <v>65204</v>
      </c>
      <c r="C9899" s="2" t="s">
        <v>11132</v>
      </c>
      <c r="D9899" s="2" t="s">
        <v>4887</v>
      </c>
      <c r="E9899" s="2" t="s">
        <v>65205</v>
      </c>
      <c r="F9899" s="2" t="s">
        <v>65206</v>
      </c>
      <c r="G9899" s="2" t="s">
        <v>2577</v>
      </c>
      <c r="H9899" s="2" t="s">
        <v>65207</v>
      </c>
      <c r="I9899" s="2" t="s">
        <v>65208</v>
      </c>
      <c r="J9899" s="3" t="s">
        <v>65209</v>
      </c>
      <c r="K9899" s="4">
        <v>44626</v>
      </c>
      <c r="L9899" s="3" t="s">
        <v>65210</v>
      </c>
    </row>
    <row r="9900" spans="1:12" x14ac:dyDescent="0.2">
      <c r="A9900" s="1">
        <v>9899</v>
      </c>
      <c r="B9900" s="2" t="s">
        <v>65211</v>
      </c>
      <c r="C9900" s="2" t="s">
        <v>365</v>
      </c>
      <c r="D9900" s="2" t="s">
        <v>1193</v>
      </c>
      <c r="E9900" s="2" t="s">
        <v>65212</v>
      </c>
      <c r="F9900" s="2" t="s">
        <v>65213</v>
      </c>
      <c r="G9900" s="2" t="s">
        <v>957</v>
      </c>
      <c r="H9900" s="2">
        <v>4689688672</v>
      </c>
      <c r="I9900" s="2" t="s">
        <v>65214</v>
      </c>
      <c r="J9900" s="3" t="s">
        <v>65215</v>
      </c>
      <c r="K9900" s="4">
        <v>44277</v>
      </c>
      <c r="L9900" s="3" t="s">
        <v>65216</v>
      </c>
    </row>
    <row r="9901" spans="1:12" x14ac:dyDescent="0.2">
      <c r="A9901" s="1">
        <v>9900</v>
      </c>
      <c r="B9901" s="2" t="s">
        <v>65217</v>
      </c>
      <c r="C9901" s="2" t="s">
        <v>14302</v>
      </c>
      <c r="D9901" s="2" t="s">
        <v>9953</v>
      </c>
      <c r="E9901" s="2" t="s">
        <v>65218</v>
      </c>
      <c r="F9901" s="2" t="s">
        <v>65219</v>
      </c>
      <c r="G9901" s="2" t="s">
        <v>1837</v>
      </c>
      <c r="H9901" s="2" t="s">
        <v>65220</v>
      </c>
      <c r="I9901" s="2" t="s">
        <v>65221</v>
      </c>
      <c r="J9901" s="3" t="s">
        <v>65222</v>
      </c>
      <c r="K9901" s="4">
        <v>44590</v>
      </c>
      <c r="L9901" s="3" t="s">
        <v>65223</v>
      </c>
    </row>
    <row r="9902" spans="1:12" x14ac:dyDescent="0.2">
      <c r="A9902" s="1">
        <v>9901</v>
      </c>
      <c r="B9902" s="2" t="s">
        <v>65224</v>
      </c>
      <c r="C9902" s="2" t="s">
        <v>3333</v>
      </c>
      <c r="D9902" s="2" t="s">
        <v>2951</v>
      </c>
      <c r="E9902" s="2" t="s">
        <v>65225</v>
      </c>
      <c r="F9902" s="2" t="s">
        <v>65226</v>
      </c>
      <c r="G9902" s="2" t="s">
        <v>1702</v>
      </c>
      <c r="H9902" s="2" t="s">
        <v>65227</v>
      </c>
      <c r="I9902" s="2" t="s">
        <v>65228</v>
      </c>
      <c r="J9902" s="3" t="s">
        <v>65229</v>
      </c>
      <c r="K9902" s="4">
        <v>44181</v>
      </c>
      <c r="L9902" s="3" t="s">
        <v>65230</v>
      </c>
    </row>
    <row r="9903" spans="1:12" x14ac:dyDescent="0.2">
      <c r="A9903" s="1">
        <v>9902</v>
      </c>
      <c r="B9903" s="2" t="s">
        <v>65231</v>
      </c>
      <c r="C9903" s="2" t="s">
        <v>2743</v>
      </c>
      <c r="D9903" s="2" t="s">
        <v>40069</v>
      </c>
      <c r="E9903" s="2" t="s">
        <v>65232</v>
      </c>
      <c r="F9903" s="2" t="s">
        <v>65233</v>
      </c>
      <c r="G9903" s="2" t="s">
        <v>2884</v>
      </c>
      <c r="H9903" s="2" t="s">
        <v>65234</v>
      </c>
      <c r="I9903" s="2" t="s">
        <v>65235</v>
      </c>
      <c r="J9903" s="3" t="s">
        <v>65236</v>
      </c>
      <c r="K9903" s="4">
        <v>44168</v>
      </c>
      <c r="L9903" s="3" t="s">
        <v>65237</v>
      </c>
    </row>
    <row r="9904" spans="1:12" x14ac:dyDescent="0.2">
      <c r="A9904" s="1">
        <v>9903</v>
      </c>
      <c r="B9904" s="2" t="s">
        <v>65238</v>
      </c>
      <c r="C9904" s="2" t="s">
        <v>415</v>
      </c>
      <c r="D9904" s="2" t="s">
        <v>19087</v>
      </c>
      <c r="E9904" s="2" t="s">
        <v>54344</v>
      </c>
      <c r="F9904" s="2" t="s">
        <v>65239</v>
      </c>
      <c r="G9904" s="2" t="s">
        <v>696</v>
      </c>
      <c r="H9904" s="2">
        <v>3837627237</v>
      </c>
      <c r="I9904" s="2" t="s">
        <v>65240</v>
      </c>
      <c r="J9904" s="3" t="s">
        <v>65241</v>
      </c>
      <c r="K9904" s="4">
        <v>44359</v>
      </c>
      <c r="L9904" s="3" t="s">
        <v>65242</v>
      </c>
    </row>
    <row r="9905" spans="1:12" x14ac:dyDescent="0.2">
      <c r="A9905" s="1">
        <v>9904</v>
      </c>
      <c r="B9905" s="2" t="s">
        <v>65243</v>
      </c>
      <c r="C9905" s="2" t="s">
        <v>3237</v>
      </c>
      <c r="D9905" s="2" t="s">
        <v>3130</v>
      </c>
      <c r="E9905" s="2" t="s">
        <v>65244</v>
      </c>
      <c r="F9905" s="2" t="s">
        <v>65245</v>
      </c>
      <c r="G9905" s="2" t="s">
        <v>2859</v>
      </c>
      <c r="H9905" s="2" t="s">
        <v>65246</v>
      </c>
      <c r="I9905" s="2" t="s">
        <v>65247</v>
      </c>
      <c r="J9905" s="3" t="s">
        <v>65248</v>
      </c>
      <c r="K9905" s="4">
        <v>44065</v>
      </c>
      <c r="L9905" s="3" t="s">
        <v>31050</v>
      </c>
    </row>
    <row r="9906" spans="1:12" x14ac:dyDescent="0.2">
      <c r="A9906" s="1">
        <v>9905</v>
      </c>
      <c r="B9906" s="2" t="s">
        <v>65249</v>
      </c>
      <c r="C9906" s="2" t="s">
        <v>9796</v>
      </c>
      <c r="D9906" s="2" t="s">
        <v>17800</v>
      </c>
      <c r="E9906" s="2" t="s">
        <v>65250</v>
      </c>
      <c r="F9906" s="2" t="s">
        <v>65251</v>
      </c>
      <c r="G9906" s="2" t="s">
        <v>5041</v>
      </c>
      <c r="H9906" s="2">
        <v>8872680637</v>
      </c>
      <c r="I9906" s="2" t="s">
        <v>65252</v>
      </c>
      <c r="J9906" s="3" t="s">
        <v>65253</v>
      </c>
      <c r="K9906" s="4">
        <v>44025</v>
      </c>
      <c r="L9906" s="3" t="s">
        <v>65254</v>
      </c>
    </row>
    <row r="9907" spans="1:12" x14ac:dyDescent="0.2">
      <c r="A9907" s="1">
        <v>9906</v>
      </c>
      <c r="B9907" s="2" t="s">
        <v>65255</v>
      </c>
      <c r="C9907" s="2" t="s">
        <v>3484</v>
      </c>
      <c r="D9907" s="2" t="s">
        <v>2270</v>
      </c>
      <c r="E9907" s="2" t="s">
        <v>65256</v>
      </c>
      <c r="F9907" s="2" t="s">
        <v>65257</v>
      </c>
      <c r="G9907" s="2" t="s">
        <v>2487</v>
      </c>
      <c r="H9907" s="2">
        <f>1-679-816-313</f>
        <v>-1807</v>
      </c>
      <c r="I9907" s="2" t="s">
        <v>65258</v>
      </c>
      <c r="J9907" s="3" t="s">
        <v>65259</v>
      </c>
      <c r="K9907" s="4">
        <v>43876</v>
      </c>
      <c r="L9907" s="3" t="s">
        <v>65260</v>
      </c>
    </row>
    <row r="9908" spans="1:12" x14ac:dyDescent="0.2">
      <c r="A9908" s="1">
        <v>9907</v>
      </c>
      <c r="B9908" s="2" t="s">
        <v>65261</v>
      </c>
      <c r="C9908" s="2" t="s">
        <v>4145</v>
      </c>
      <c r="D9908" s="2" t="s">
        <v>4164</v>
      </c>
      <c r="E9908" s="2" t="s">
        <v>65262</v>
      </c>
      <c r="F9908" s="2" t="s">
        <v>27221</v>
      </c>
      <c r="G9908" s="2" t="s">
        <v>1801</v>
      </c>
      <c r="H9908" s="2" t="s">
        <v>65263</v>
      </c>
      <c r="I9908" s="2" t="s">
        <v>65264</v>
      </c>
      <c r="J9908" s="3" t="s">
        <v>65265</v>
      </c>
      <c r="K9908" s="4">
        <v>43920</v>
      </c>
      <c r="L9908" s="3" t="s">
        <v>41308</v>
      </c>
    </row>
    <row r="9909" spans="1:12" x14ac:dyDescent="0.2">
      <c r="A9909" s="1">
        <v>9908</v>
      </c>
      <c r="B9909" s="2" t="s">
        <v>65266</v>
      </c>
      <c r="C9909" s="2" t="s">
        <v>22450</v>
      </c>
      <c r="D9909" s="2" t="s">
        <v>384</v>
      </c>
      <c r="E9909" s="2" t="s">
        <v>65267</v>
      </c>
      <c r="F9909" s="2" t="s">
        <v>65268</v>
      </c>
      <c r="G9909" s="2" t="s">
        <v>1991</v>
      </c>
      <c r="H9909" s="2" t="s">
        <v>65269</v>
      </c>
      <c r="I9909" s="2" t="s">
        <v>65270</v>
      </c>
      <c r="J9909" s="3" t="s">
        <v>65271</v>
      </c>
      <c r="K9909" s="4">
        <v>44579</v>
      </c>
      <c r="L9909" s="3" t="s">
        <v>65272</v>
      </c>
    </row>
    <row r="9910" spans="1:12" x14ac:dyDescent="0.2">
      <c r="A9910" s="1">
        <v>9909</v>
      </c>
      <c r="B9910" s="2" t="s">
        <v>65273</v>
      </c>
      <c r="C9910" s="2" t="s">
        <v>2640</v>
      </c>
      <c r="D9910" s="2" t="s">
        <v>9034</v>
      </c>
      <c r="E9910" s="2" t="s">
        <v>55123</v>
      </c>
      <c r="F9910" s="2" t="s">
        <v>65274</v>
      </c>
      <c r="G9910" s="2" t="s">
        <v>2378</v>
      </c>
      <c r="H9910" s="2" t="s">
        <v>65275</v>
      </c>
      <c r="I9910" s="2" t="s">
        <v>65276</v>
      </c>
      <c r="J9910" s="3" t="s">
        <v>65277</v>
      </c>
      <c r="K9910" s="4">
        <v>44560</v>
      </c>
      <c r="L9910" s="3" t="s">
        <v>47924</v>
      </c>
    </row>
    <row r="9911" spans="1:12" x14ac:dyDescent="0.2">
      <c r="A9911" s="1">
        <v>9910</v>
      </c>
      <c r="B9911" s="2" t="s">
        <v>65278</v>
      </c>
      <c r="C9911" s="2" t="s">
        <v>443</v>
      </c>
      <c r="D9911" s="2" t="s">
        <v>8332</v>
      </c>
      <c r="E9911" s="2" t="s">
        <v>10394</v>
      </c>
      <c r="F9911" s="2" t="s">
        <v>65279</v>
      </c>
      <c r="G9911" s="2" t="s">
        <v>3591</v>
      </c>
      <c r="H9911" s="2" t="s">
        <v>65280</v>
      </c>
      <c r="I9911" s="2">
        <f>1-165-942-2079</f>
        <v>-3185</v>
      </c>
      <c r="J9911" s="3" t="s">
        <v>65281</v>
      </c>
      <c r="K9911" s="4">
        <v>44615</v>
      </c>
      <c r="L9911" s="3" t="s">
        <v>65282</v>
      </c>
    </row>
    <row r="9912" spans="1:12" x14ac:dyDescent="0.2">
      <c r="A9912" s="1">
        <v>9911</v>
      </c>
      <c r="B9912" s="2" t="s">
        <v>65283</v>
      </c>
      <c r="C9912" s="2" t="s">
        <v>6996</v>
      </c>
      <c r="D9912" s="2" t="s">
        <v>86</v>
      </c>
      <c r="E9912" s="2" t="s">
        <v>65284</v>
      </c>
      <c r="F9912" s="2" t="s">
        <v>65285</v>
      </c>
      <c r="G9912" s="2" t="s">
        <v>2981</v>
      </c>
      <c r="H9912" s="2" t="s">
        <v>65286</v>
      </c>
      <c r="I9912" s="2">
        <f>1-711-203-4407</f>
        <v>-5320</v>
      </c>
      <c r="J9912" s="3" t="s">
        <v>65287</v>
      </c>
      <c r="K9912" s="4">
        <v>43893</v>
      </c>
      <c r="L9912" s="3" t="s">
        <v>48003</v>
      </c>
    </row>
    <row r="9913" spans="1:12" x14ac:dyDescent="0.2">
      <c r="A9913" s="1">
        <v>9912</v>
      </c>
      <c r="B9913" s="2" t="s">
        <v>65288</v>
      </c>
      <c r="C9913" s="2" t="s">
        <v>3735</v>
      </c>
      <c r="D9913" s="2" t="s">
        <v>3467</v>
      </c>
      <c r="E9913" s="2" t="s">
        <v>65289</v>
      </c>
      <c r="F9913" s="2" t="s">
        <v>65290</v>
      </c>
      <c r="G9913" s="2" t="s">
        <v>2918</v>
      </c>
      <c r="H9913" s="2" t="s">
        <v>65291</v>
      </c>
      <c r="I9913" s="2">
        <f>1-729-774-2367</f>
        <v>-3869</v>
      </c>
      <c r="J9913" s="3" t="s">
        <v>65292</v>
      </c>
      <c r="K9913" s="4">
        <v>43860</v>
      </c>
      <c r="L9913" s="3" t="s">
        <v>65293</v>
      </c>
    </row>
    <row r="9914" spans="1:12" x14ac:dyDescent="0.2">
      <c r="A9914" s="1">
        <v>9913</v>
      </c>
      <c r="B9914" s="2" t="s">
        <v>65294</v>
      </c>
      <c r="C9914" s="2" t="s">
        <v>576</v>
      </c>
      <c r="D9914" s="2" t="s">
        <v>7214</v>
      </c>
      <c r="E9914" s="2" t="s">
        <v>65295</v>
      </c>
      <c r="F9914" s="2" t="s">
        <v>8306</v>
      </c>
      <c r="G9914" s="2" t="s">
        <v>7850</v>
      </c>
      <c r="H9914" s="2">
        <f>1-260-984-5820</f>
        <v>-7063</v>
      </c>
      <c r="I9914" s="2" t="s">
        <v>65296</v>
      </c>
      <c r="J9914" s="3" t="s">
        <v>65297</v>
      </c>
      <c r="K9914" s="4">
        <v>44220</v>
      </c>
      <c r="L9914" s="3" t="s">
        <v>65298</v>
      </c>
    </row>
    <row r="9915" spans="1:12" x14ac:dyDescent="0.2">
      <c r="A9915" s="1">
        <v>9914</v>
      </c>
      <c r="B9915" s="2" t="s">
        <v>65299</v>
      </c>
      <c r="C9915" s="2" t="s">
        <v>12767</v>
      </c>
      <c r="D9915" s="2" t="s">
        <v>5548</v>
      </c>
      <c r="E9915" s="2" t="s">
        <v>65300</v>
      </c>
      <c r="F9915" s="2" t="s">
        <v>65301</v>
      </c>
      <c r="G9915" s="2" t="s">
        <v>4386</v>
      </c>
      <c r="H9915" s="2" t="s">
        <v>65302</v>
      </c>
      <c r="I9915" s="2">
        <v>2000703973</v>
      </c>
      <c r="J9915" s="3" t="s">
        <v>65303</v>
      </c>
      <c r="K9915" s="4">
        <v>44667</v>
      </c>
      <c r="L9915" s="3" t="s">
        <v>65304</v>
      </c>
    </row>
    <row r="9916" spans="1:12" x14ac:dyDescent="0.2">
      <c r="A9916" s="1">
        <v>9915</v>
      </c>
      <c r="B9916" s="2" t="s">
        <v>65305</v>
      </c>
      <c r="C9916" s="2" t="s">
        <v>196</v>
      </c>
      <c r="D9916" s="2" t="s">
        <v>8044</v>
      </c>
      <c r="E9916" s="2" t="s">
        <v>65306</v>
      </c>
      <c r="F9916" s="2" t="s">
        <v>65307</v>
      </c>
      <c r="G9916" s="2" t="s">
        <v>760</v>
      </c>
      <c r="H9916" s="2" t="s">
        <v>65308</v>
      </c>
      <c r="I9916" s="2">
        <v>2961045235</v>
      </c>
      <c r="J9916" s="3" t="s">
        <v>65309</v>
      </c>
      <c r="K9916" s="4">
        <v>44067</v>
      </c>
      <c r="L9916" s="3" t="s">
        <v>65310</v>
      </c>
    </row>
    <row r="9917" spans="1:12" x14ac:dyDescent="0.2">
      <c r="A9917" s="1">
        <v>9916</v>
      </c>
      <c r="B9917" s="2" t="s">
        <v>65311</v>
      </c>
      <c r="C9917" s="2" t="s">
        <v>2511</v>
      </c>
      <c r="D9917" s="2" t="s">
        <v>6786</v>
      </c>
      <c r="E9917" s="2" t="s">
        <v>65312</v>
      </c>
      <c r="F9917" s="2" t="s">
        <v>65313</v>
      </c>
      <c r="G9917" s="2" t="s">
        <v>4149</v>
      </c>
      <c r="H9917" s="2" t="s">
        <v>65314</v>
      </c>
      <c r="I9917" s="2" t="s">
        <v>65315</v>
      </c>
      <c r="J9917" s="3" t="s">
        <v>65316</v>
      </c>
      <c r="K9917" s="4">
        <v>44252</v>
      </c>
      <c r="L9917" s="3" t="s">
        <v>65317</v>
      </c>
    </row>
    <row r="9918" spans="1:12" x14ac:dyDescent="0.2">
      <c r="A9918" s="1">
        <v>9917</v>
      </c>
      <c r="B9918" s="5" t="s">
        <v>65318</v>
      </c>
      <c r="C9918" s="2" t="s">
        <v>3410</v>
      </c>
      <c r="D9918" s="2" t="s">
        <v>2996</v>
      </c>
      <c r="E9918" s="2" t="s">
        <v>65319</v>
      </c>
      <c r="F9918" s="2" t="s">
        <v>20428</v>
      </c>
      <c r="G9918" s="2" t="s">
        <v>3404</v>
      </c>
      <c r="H9918" s="2" t="s">
        <v>65320</v>
      </c>
      <c r="I9918" s="2">
        <v>393261275</v>
      </c>
      <c r="J9918" s="3" t="s">
        <v>65321</v>
      </c>
      <c r="K9918" s="4">
        <v>44059</v>
      </c>
      <c r="L9918" s="3" t="s">
        <v>54882</v>
      </c>
    </row>
    <row r="9919" spans="1:12" x14ac:dyDescent="0.2">
      <c r="A9919" s="1">
        <v>9918</v>
      </c>
      <c r="B9919" s="2" t="s">
        <v>65322</v>
      </c>
      <c r="C9919" s="2" t="s">
        <v>3268</v>
      </c>
      <c r="D9919" s="2" t="s">
        <v>2171</v>
      </c>
      <c r="E9919" s="2" t="s">
        <v>65323</v>
      </c>
      <c r="F9919" s="2" t="s">
        <v>58104</v>
      </c>
      <c r="G9919" s="2" t="s">
        <v>760</v>
      </c>
      <c r="H9919" s="2" t="s">
        <v>65324</v>
      </c>
      <c r="I9919" s="2" t="s">
        <v>65325</v>
      </c>
      <c r="J9919" s="3" t="s">
        <v>65326</v>
      </c>
      <c r="K9919" s="4">
        <v>44061</v>
      </c>
      <c r="L9919" s="3" t="s">
        <v>13546</v>
      </c>
    </row>
    <row r="9920" spans="1:12" x14ac:dyDescent="0.2">
      <c r="A9920" s="1">
        <v>9919</v>
      </c>
      <c r="B9920" s="2" t="s">
        <v>65327</v>
      </c>
      <c r="C9920" s="2" t="s">
        <v>3557</v>
      </c>
      <c r="D9920" s="2" t="s">
        <v>27937</v>
      </c>
      <c r="E9920" s="2" t="s">
        <v>65328</v>
      </c>
      <c r="F9920" s="2" t="s">
        <v>65329</v>
      </c>
      <c r="G9920" s="2" t="s">
        <v>1005</v>
      </c>
      <c r="H9920" s="2" t="s">
        <v>65330</v>
      </c>
      <c r="I9920" s="2" t="s">
        <v>65331</v>
      </c>
      <c r="J9920" s="3" t="s">
        <v>65332</v>
      </c>
      <c r="K9920" s="4">
        <v>44006</v>
      </c>
      <c r="L9920" s="3" t="s">
        <v>51542</v>
      </c>
    </row>
    <row r="9921" spans="1:12" x14ac:dyDescent="0.2">
      <c r="A9921" s="1">
        <v>9920</v>
      </c>
      <c r="B9921" s="2" t="s">
        <v>65333</v>
      </c>
      <c r="C9921" s="2" t="s">
        <v>2236</v>
      </c>
      <c r="D9921" s="2" t="s">
        <v>24705</v>
      </c>
      <c r="E9921" s="2" t="s">
        <v>65334</v>
      </c>
      <c r="F9921" s="2" t="s">
        <v>65335</v>
      </c>
      <c r="G9921" s="2" t="s">
        <v>2127</v>
      </c>
      <c r="H9921" s="2" t="s">
        <v>65336</v>
      </c>
      <c r="I9921" s="2" t="s">
        <v>65337</v>
      </c>
      <c r="J9921" s="3" t="s">
        <v>65338</v>
      </c>
      <c r="K9921" s="4">
        <v>44646</v>
      </c>
      <c r="L9921" s="3" t="s">
        <v>65339</v>
      </c>
    </row>
    <row r="9922" spans="1:12" x14ac:dyDescent="0.2">
      <c r="A9922" s="1">
        <v>9921</v>
      </c>
      <c r="B9922" s="2" t="s">
        <v>65340</v>
      </c>
      <c r="C9922" s="2" t="s">
        <v>6769</v>
      </c>
      <c r="D9922" s="2" t="s">
        <v>1588</v>
      </c>
      <c r="E9922" s="2" t="s">
        <v>4490</v>
      </c>
      <c r="F9922" s="2" t="s">
        <v>65341</v>
      </c>
      <c r="G9922" s="2" t="s">
        <v>4335</v>
      </c>
      <c r="H9922" s="2">
        <v>1506196927</v>
      </c>
      <c r="I9922" s="2" t="s">
        <v>65342</v>
      </c>
      <c r="J9922" s="3" t="s">
        <v>65343</v>
      </c>
      <c r="K9922" s="4">
        <v>44595</v>
      </c>
      <c r="L9922" s="3" t="s">
        <v>65344</v>
      </c>
    </row>
    <row r="9923" spans="1:12" x14ac:dyDescent="0.2">
      <c r="A9923" s="1">
        <v>9922</v>
      </c>
      <c r="B9923" s="2" t="s">
        <v>65345</v>
      </c>
      <c r="C9923" s="2" t="s">
        <v>8521</v>
      </c>
      <c r="D9923" s="2" t="s">
        <v>11371</v>
      </c>
      <c r="E9923" s="2" t="s">
        <v>65346</v>
      </c>
      <c r="F9923" s="2" t="s">
        <v>56037</v>
      </c>
      <c r="G9923" s="2" t="s">
        <v>864</v>
      </c>
      <c r="H9923" s="2" t="s">
        <v>65347</v>
      </c>
      <c r="I9923" s="2" t="s">
        <v>65348</v>
      </c>
      <c r="J9923" s="3" t="s">
        <v>65349</v>
      </c>
      <c r="K9923" s="4">
        <v>43976</v>
      </c>
      <c r="L9923" s="3" t="s">
        <v>65350</v>
      </c>
    </row>
    <row r="9924" spans="1:12" x14ac:dyDescent="0.2">
      <c r="A9924" s="1">
        <v>9923</v>
      </c>
      <c r="B9924" s="2" t="s">
        <v>65351</v>
      </c>
      <c r="C9924" s="2" t="s">
        <v>8004</v>
      </c>
      <c r="D9924" s="2" t="s">
        <v>60662</v>
      </c>
      <c r="E9924" s="2" t="s">
        <v>65352</v>
      </c>
      <c r="F9924" s="2" t="s">
        <v>11778</v>
      </c>
      <c r="G9924" s="2" t="s">
        <v>1158</v>
      </c>
      <c r="H9924" s="2">
        <f>1-22-635-2617</f>
        <v>-3273</v>
      </c>
      <c r="I9924" s="2" t="s">
        <v>65353</v>
      </c>
      <c r="J9924" s="3" t="s">
        <v>65354</v>
      </c>
      <c r="K9924" s="4">
        <v>44120</v>
      </c>
      <c r="L9924" s="3" t="s">
        <v>65355</v>
      </c>
    </row>
    <row r="9925" spans="1:12" x14ac:dyDescent="0.2">
      <c r="A9925" s="1">
        <v>9924</v>
      </c>
      <c r="B9925" s="2" t="s">
        <v>65356</v>
      </c>
      <c r="C9925" s="2" t="s">
        <v>3392</v>
      </c>
      <c r="D9925" s="2" t="s">
        <v>5175</v>
      </c>
      <c r="E9925" s="2" t="s">
        <v>65357</v>
      </c>
      <c r="F9925" s="2" t="s">
        <v>65358</v>
      </c>
      <c r="G9925" s="2" t="s">
        <v>2945</v>
      </c>
      <c r="H9925" s="2" t="s">
        <v>65359</v>
      </c>
      <c r="I9925" s="2" t="s">
        <v>65360</v>
      </c>
      <c r="J9925" s="3" t="s">
        <v>65361</v>
      </c>
      <c r="K9925" s="4">
        <v>44513</v>
      </c>
      <c r="L9925" s="3" t="s">
        <v>65362</v>
      </c>
    </row>
    <row r="9926" spans="1:12" x14ac:dyDescent="0.2">
      <c r="A9926" s="1">
        <v>9925</v>
      </c>
      <c r="B9926" s="2" t="s">
        <v>65363</v>
      </c>
      <c r="C9926" s="2" t="s">
        <v>32</v>
      </c>
      <c r="D9926" s="2" t="s">
        <v>3821</v>
      </c>
      <c r="E9926" s="2" t="s">
        <v>65364</v>
      </c>
      <c r="F9926" s="2" t="s">
        <v>65365</v>
      </c>
      <c r="G9926" s="2" t="s">
        <v>419</v>
      </c>
      <c r="H9926" s="2" t="s">
        <v>65366</v>
      </c>
      <c r="I9926" s="2" t="s">
        <v>65367</v>
      </c>
      <c r="J9926" s="3" t="s">
        <v>65368</v>
      </c>
      <c r="K9926" s="4">
        <v>44163</v>
      </c>
      <c r="L9926" s="3" t="s">
        <v>56201</v>
      </c>
    </row>
    <row r="9927" spans="1:12" x14ac:dyDescent="0.2">
      <c r="A9927" s="1">
        <v>9926</v>
      </c>
      <c r="B9927" s="2" t="s">
        <v>65369</v>
      </c>
      <c r="C9927" s="2" t="s">
        <v>1093</v>
      </c>
      <c r="D9927" s="2" t="s">
        <v>9278</v>
      </c>
      <c r="E9927" s="2" t="s">
        <v>65370</v>
      </c>
      <c r="F9927" s="2" t="s">
        <v>65371</v>
      </c>
      <c r="G9927" s="2" t="s">
        <v>550</v>
      </c>
      <c r="H9927" s="2" t="s">
        <v>65372</v>
      </c>
      <c r="I9927" s="2" t="s">
        <v>65373</v>
      </c>
      <c r="J9927" s="3" t="s">
        <v>65374</v>
      </c>
      <c r="K9927" s="4">
        <v>44119</v>
      </c>
      <c r="L9927" s="3" t="s">
        <v>65375</v>
      </c>
    </row>
    <row r="9928" spans="1:12" x14ac:dyDescent="0.2">
      <c r="A9928" s="1">
        <v>9927</v>
      </c>
      <c r="B9928" s="2" t="s">
        <v>65376</v>
      </c>
      <c r="C9928" s="2" t="s">
        <v>3902</v>
      </c>
      <c r="D9928" s="2" t="s">
        <v>3912</v>
      </c>
      <c r="E9928" s="2" t="s">
        <v>65377</v>
      </c>
      <c r="F9928" s="2" t="s">
        <v>65378</v>
      </c>
      <c r="G9928" s="2" t="s">
        <v>2191</v>
      </c>
      <c r="H9928" s="2" t="s">
        <v>65379</v>
      </c>
      <c r="I9928" s="2" t="s">
        <v>65380</v>
      </c>
      <c r="J9928" s="3" t="s">
        <v>65381</v>
      </c>
      <c r="K9928" s="4">
        <v>43936</v>
      </c>
      <c r="L9928" s="3" t="s">
        <v>65382</v>
      </c>
    </row>
    <row r="9929" spans="1:12" x14ac:dyDescent="0.2">
      <c r="A9929" s="1">
        <v>9928</v>
      </c>
      <c r="B9929" s="2" t="s">
        <v>65383</v>
      </c>
      <c r="C9929" s="2" t="s">
        <v>16827</v>
      </c>
      <c r="D9929" s="2" t="s">
        <v>9228</v>
      </c>
      <c r="E9929" s="2" t="s">
        <v>10381</v>
      </c>
      <c r="F9929" s="2" t="s">
        <v>50050</v>
      </c>
      <c r="G9929" s="2" t="s">
        <v>2297</v>
      </c>
      <c r="H9929" s="2" t="s">
        <v>65384</v>
      </c>
      <c r="I9929" s="2" t="s">
        <v>65385</v>
      </c>
      <c r="J9929" s="3" t="s">
        <v>65386</v>
      </c>
      <c r="K9929" s="4">
        <v>44633</v>
      </c>
      <c r="L9929" s="3" t="s">
        <v>65387</v>
      </c>
    </row>
    <row r="9930" spans="1:12" x14ac:dyDescent="0.2">
      <c r="A9930" s="1">
        <v>9929</v>
      </c>
      <c r="B9930" s="2" t="s">
        <v>65388</v>
      </c>
      <c r="C9930" s="2" t="s">
        <v>631</v>
      </c>
      <c r="D9930" s="2" t="s">
        <v>4655</v>
      </c>
      <c r="E9930" s="2" t="s">
        <v>65389</v>
      </c>
      <c r="F9930" s="2" t="s">
        <v>65390</v>
      </c>
      <c r="G9930" s="2" t="s">
        <v>9747</v>
      </c>
      <c r="H9930" s="2" t="s">
        <v>65391</v>
      </c>
      <c r="I9930" s="2" t="s">
        <v>65392</v>
      </c>
      <c r="J9930" s="3" t="s">
        <v>65393</v>
      </c>
      <c r="K9930" s="4">
        <v>44326</v>
      </c>
      <c r="L9930" s="3" t="s">
        <v>65394</v>
      </c>
    </row>
    <row r="9931" spans="1:12" x14ac:dyDescent="0.2">
      <c r="A9931" s="1">
        <v>9930</v>
      </c>
      <c r="B9931" s="2" t="s">
        <v>65395</v>
      </c>
      <c r="C9931" s="2" t="s">
        <v>5996</v>
      </c>
      <c r="D9931" s="2" t="s">
        <v>10786</v>
      </c>
      <c r="E9931" s="2" t="s">
        <v>65396</v>
      </c>
      <c r="F9931" s="2" t="s">
        <v>65397</v>
      </c>
      <c r="G9931" s="2" t="s">
        <v>2378</v>
      </c>
      <c r="H9931" s="2" t="s">
        <v>65398</v>
      </c>
      <c r="I9931" s="2" t="s">
        <v>65399</v>
      </c>
      <c r="J9931" s="3" t="s">
        <v>65400</v>
      </c>
      <c r="K9931" s="4">
        <v>44144</v>
      </c>
      <c r="L9931" s="3" t="s">
        <v>65401</v>
      </c>
    </row>
    <row r="9932" spans="1:12" x14ac:dyDescent="0.2">
      <c r="A9932" s="1">
        <v>9931</v>
      </c>
      <c r="B9932" s="2" t="s">
        <v>65402</v>
      </c>
      <c r="C9932" s="2" t="s">
        <v>3308</v>
      </c>
      <c r="D9932" s="2" t="s">
        <v>9322</v>
      </c>
      <c r="E9932" s="2" t="s">
        <v>65403</v>
      </c>
      <c r="F9932" s="2" t="s">
        <v>65404</v>
      </c>
      <c r="G9932" s="2" t="s">
        <v>4177</v>
      </c>
      <c r="H9932" s="2" t="s">
        <v>65405</v>
      </c>
      <c r="I9932" s="2" t="s">
        <v>65406</v>
      </c>
      <c r="J9932" s="3" t="s">
        <v>65407</v>
      </c>
      <c r="K9932" s="4">
        <v>44612</v>
      </c>
      <c r="L9932" s="3" t="s">
        <v>65408</v>
      </c>
    </row>
    <row r="9933" spans="1:12" x14ac:dyDescent="0.2">
      <c r="A9933" s="1">
        <v>9932</v>
      </c>
      <c r="B9933" s="2" t="s">
        <v>65409</v>
      </c>
      <c r="C9933" s="2" t="s">
        <v>5084</v>
      </c>
      <c r="D9933" s="2" t="s">
        <v>15121</v>
      </c>
      <c r="E9933" s="2" t="s">
        <v>65410</v>
      </c>
      <c r="F9933" s="2" t="s">
        <v>65411</v>
      </c>
      <c r="G9933" s="2" t="s">
        <v>1282</v>
      </c>
      <c r="H9933" s="2" t="s">
        <v>65412</v>
      </c>
      <c r="I9933" s="2" t="s">
        <v>65413</v>
      </c>
      <c r="J9933" s="3" t="s">
        <v>65414</v>
      </c>
      <c r="K9933" s="4">
        <v>44121</v>
      </c>
      <c r="L9933" s="3" t="s">
        <v>65415</v>
      </c>
    </row>
    <row r="9934" spans="1:12" x14ac:dyDescent="0.2">
      <c r="A9934" s="1">
        <v>9933</v>
      </c>
      <c r="B9934" s="2" t="s">
        <v>65416</v>
      </c>
      <c r="C9934" s="2" t="s">
        <v>5900</v>
      </c>
      <c r="D9934" s="2" t="s">
        <v>2512</v>
      </c>
      <c r="E9934" s="2" t="s">
        <v>24088</v>
      </c>
      <c r="F9934" s="2" t="s">
        <v>65417</v>
      </c>
      <c r="G9934" s="2" t="s">
        <v>227</v>
      </c>
      <c r="H9934" s="2" t="s">
        <v>65418</v>
      </c>
      <c r="I9934" s="2" t="s">
        <v>65419</v>
      </c>
      <c r="J9934" s="3" t="s">
        <v>65420</v>
      </c>
      <c r="K9934" s="4">
        <v>44077</v>
      </c>
      <c r="L9934" s="3" t="s">
        <v>23346</v>
      </c>
    </row>
    <row r="9935" spans="1:12" x14ac:dyDescent="0.2">
      <c r="A9935" s="1">
        <v>9934</v>
      </c>
      <c r="B9935" s="2" t="s">
        <v>65421</v>
      </c>
      <c r="C9935" s="2" t="s">
        <v>4489</v>
      </c>
      <c r="D9935" s="2" t="s">
        <v>7334</v>
      </c>
      <c r="E9935" s="2" t="s">
        <v>65422</v>
      </c>
      <c r="F9935" s="2" t="s">
        <v>65423</v>
      </c>
      <c r="G9935" s="2" t="s">
        <v>1078</v>
      </c>
      <c r="H9935" s="2" t="s">
        <v>65424</v>
      </c>
      <c r="I9935" s="2" t="s">
        <v>65425</v>
      </c>
      <c r="J9935" s="3" t="s">
        <v>65426</v>
      </c>
      <c r="K9935" s="4">
        <v>44042</v>
      </c>
      <c r="L9935" s="3" t="s">
        <v>65427</v>
      </c>
    </row>
    <row r="9936" spans="1:12" x14ac:dyDescent="0.2">
      <c r="A9936" s="1">
        <v>9935</v>
      </c>
      <c r="B9936" s="2" t="s">
        <v>65428</v>
      </c>
      <c r="C9936" s="2" t="s">
        <v>556</v>
      </c>
      <c r="D9936" s="2" t="s">
        <v>5046</v>
      </c>
      <c r="E9936" s="2" t="s">
        <v>65429</v>
      </c>
      <c r="F9936" s="2" t="s">
        <v>65430</v>
      </c>
      <c r="G9936" s="2" t="s">
        <v>806</v>
      </c>
      <c r="H9936" s="2" t="s">
        <v>65431</v>
      </c>
      <c r="I9936" s="2" t="s">
        <v>65432</v>
      </c>
      <c r="J9936" s="3" t="s">
        <v>65433</v>
      </c>
      <c r="K9936" s="4">
        <v>44247</v>
      </c>
      <c r="L9936" s="3" t="s">
        <v>20127</v>
      </c>
    </row>
    <row r="9937" spans="1:12" x14ac:dyDescent="0.2">
      <c r="A9937" s="1">
        <v>9936</v>
      </c>
      <c r="B9937" s="2" t="s">
        <v>65434</v>
      </c>
      <c r="C9937" s="2" t="s">
        <v>1888</v>
      </c>
      <c r="D9937" s="2" t="s">
        <v>1954</v>
      </c>
      <c r="E9937" s="2" t="s">
        <v>65435</v>
      </c>
      <c r="F9937" s="2" t="s">
        <v>65436</v>
      </c>
      <c r="G9937" s="2" t="s">
        <v>89</v>
      </c>
      <c r="H9937" s="2" t="s">
        <v>65437</v>
      </c>
      <c r="I9937" s="2">
        <v>391398280</v>
      </c>
      <c r="J9937" s="3" t="s">
        <v>65438</v>
      </c>
      <c r="K9937" s="4">
        <v>44267</v>
      </c>
      <c r="L9937" s="3" t="s">
        <v>65439</v>
      </c>
    </row>
    <row r="9938" spans="1:12" x14ac:dyDescent="0.2">
      <c r="A9938" s="1">
        <v>9937</v>
      </c>
      <c r="B9938" s="2" t="s">
        <v>65440</v>
      </c>
      <c r="C9938" s="2" t="s">
        <v>5996</v>
      </c>
      <c r="D9938" s="2" t="s">
        <v>24465</v>
      </c>
      <c r="E9938" s="2" t="s">
        <v>65441</v>
      </c>
      <c r="F9938" s="2" t="s">
        <v>65442</v>
      </c>
      <c r="G9938" s="2" t="s">
        <v>2859</v>
      </c>
      <c r="H9938" s="2" t="s">
        <v>65443</v>
      </c>
      <c r="I9938" s="2" t="s">
        <v>65444</v>
      </c>
      <c r="J9938" s="3" t="s">
        <v>65445</v>
      </c>
      <c r="K9938" s="4">
        <v>44081</v>
      </c>
      <c r="L9938" s="3" t="s">
        <v>65446</v>
      </c>
    </row>
    <row r="9939" spans="1:12" x14ac:dyDescent="0.2">
      <c r="A9939" s="1">
        <v>9938</v>
      </c>
      <c r="B9939" s="2" t="s">
        <v>65447</v>
      </c>
      <c r="C9939" s="2" t="s">
        <v>1540</v>
      </c>
      <c r="D9939" s="2" t="s">
        <v>23733</v>
      </c>
      <c r="E9939" s="2" t="s">
        <v>65448</v>
      </c>
      <c r="F9939" s="2" t="s">
        <v>65449</v>
      </c>
      <c r="G9939" s="2" t="s">
        <v>1239</v>
      </c>
      <c r="H9939" s="2" t="s">
        <v>65450</v>
      </c>
      <c r="I9939" s="2" t="s">
        <v>65451</v>
      </c>
      <c r="J9939" s="3" t="s">
        <v>65452</v>
      </c>
      <c r="K9939" s="4">
        <v>43877</v>
      </c>
      <c r="L9939" s="3" t="s">
        <v>52669</v>
      </c>
    </row>
    <row r="9940" spans="1:12" x14ac:dyDescent="0.2">
      <c r="A9940" s="1">
        <v>9939</v>
      </c>
      <c r="B9940" s="2" t="s">
        <v>65453</v>
      </c>
      <c r="C9940" s="2" t="s">
        <v>6223</v>
      </c>
      <c r="D9940" s="2" t="s">
        <v>5708</v>
      </c>
      <c r="E9940" s="2" t="s">
        <v>65454</v>
      </c>
      <c r="F9940" s="2" t="s">
        <v>65455</v>
      </c>
      <c r="G9940" s="2" t="s">
        <v>5010</v>
      </c>
      <c r="H9940" s="2" t="s">
        <v>65456</v>
      </c>
      <c r="I9940" s="2" t="s">
        <v>65457</v>
      </c>
      <c r="J9940" s="3" t="s">
        <v>65458</v>
      </c>
      <c r="K9940" s="4">
        <v>44484</v>
      </c>
      <c r="L9940" s="3" t="s">
        <v>18607</v>
      </c>
    </row>
    <row r="9941" spans="1:12" x14ac:dyDescent="0.2">
      <c r="A9941" s="1">
        <v>9940</v>
      </c>
      <c r="B9941" s="2" t="s">
        <v>65459</v>
      </c>
      <c r="C9941" s="2" t="s">
        <v>3384</v>
      </c>
      <c r="D9941" s="2" t="s">
        <v>19448</v>
      </c>
      <c r="E9941" s="2" t="s">
        <v>18499</v>
      </c>
      <c r="F9941" s="2" t="s">
        <v>65460</v>
      </c>
      <c r="G9941" s="2" t="s">
        <v>1973</v>
      </c>
      <c r="H9941" s="2">
        <v>2015999761</v>
      </c>
      <c r="I9941" s="2" t="s">
        <v>65461</v>
      </c>
      <c r="J9941" s="3" t="s">
        <v>65462</v>
      </c>
      <c r="K9941" s="4">
        <v>44127</v>
      </c>
      <c r="L9941" s="3" t="s">
        <v>9864</v>
      </c>
    </row>
    <row r="9942" spans="1:12" x14ac:dyDescent="0.2">
      <c r="A9942" s="1">
        <v>9941</v>
      </c>
      <c r="B9942" s="2" t="s">
        <v>65463</v>
      </c>
      <c r="C9942" s="2" t="s">
        <v>14062</v>
      </c>
      <c r="D9942" s="2" t="s">
        <v>6380</v>
      </c>
      <c r="E9942" s="2" t="s">
        <v>65464</v>
      </c>
      <c r="F9942" s="2" t="s">
        <v>48053</v>
      </c>
      <c r="G9942" s="2" t="s">
        <v>6640</v>
      </c>
      <c r="H9942" s="2" t="s">
        <v>65465</v>
      </c>
      <c r="I9942" s="2" t="s">
        <v>65466</v>
      </c>
      <c r="J9942" s="3" t="s">
        <v>65467</v>
      </c>
      <c r="K9942" s="4">
        <v>44600</v>
      </c>
      <c r="L9942" s="3" t="s">
        <v>65468</v>
      </c>
    </row>
    <row r="9943" spans="1:12" x14ac:dyDescent="0.2">
      <c r="A9943" s="1">
        <v>9942</v>
      </c>
      <c r="B9943" s="2" t="s">
        <v>65469</v>
      </c>
      <c r="C9943" s="2" t="s">
        <v>1377</v>
      </c>
      <c r="D9943" s="2" t="s">
        <v>2426</v>
      </c>
      <c r="E9943" s="2" t="s">
        <v>65470</v>
      </c>
      <c r="F9943" s="2" t="s">
        <v>37376</v>
      </c>
      <c r="G9943" s="2" t="s">
        <v>1058</v>
      </c>
      <c r="H9943" s="2" t="s">
        <v>65471</v>
      </c>
      <c r="I9943" s="2" t="s">
        <v>65472</v>
      </c>
      <c r="J9943" s="3" t="s">
        <v>65473</v>
      </c>
      <c r="K9943" s="4">
        <v>44042</v>
      </c>
      <c r="L9943" s="3" t="s">
        <v>65474</v>
      </c>
    </row>
    <row r="9944" spans="1:12" x14ac:dyDescent="0.2">
      <c r="A9944" s="1">
        <v>9943</v>
      </c>
      <c r="B9944" s="2" t="s">
        <v>65475</v>
      </c>
      <c r="C9944" s="2" t="s">
        <v>4763</v>
      </c>
      <c r="D9944" s="2" t="s">
        <v>10954</v>
      </c>
      <c r="E9944" s="2" t="s">
        <v>65476</v>
      </c>
      <c r="F9944" s="2" t="s">
        <v>65477</v>
      </c>
      <c r="G9944" s="2" t="s">
        <v>3015</v>
      </c>
      <c r="H9944" s="2" t="s">
        <v>65478</v>
      </c>
      <c r="I9944" s="2" t="s">
        <v>65479</v>
      </c>
      <c r="J9944" s="3" t="s">
        <v>65480</v>
      </c>
      <c r="K9944" s="4">
        <v>44197</v>
      </c>
      <c r="L9944" s="3" t="s">
        <v>41837</v>
      </c>
    </row>
    <row r="9945" spans="1:12" x14ac:dyDescent="0.2">
      <c r="A9945" s="1">
        <v>9944</v>
      </c>
      <c r="B9945" s="2" t="s">
        <v>65481</v>
      </c>
      <c r="C9945" s="2" t="s">
        <v>167</v>
      </c>
      <c r="D9945" s="2" t="s">
        <v>39464</v>
      </c>
      <c r="E9945" s="2" t="s">
        <v>65482</v>
      </c>
      <c r="F9945" s="2" t="s">
        <v>65483</v>
      </c>
      <c r="G9945" s="2" t="s">
        <v>976</v>
      </c>
      <c r="H9945" s="2" t="s">
        <v>65484</v>
      </c>
      <c r="I9945" s="2" t="s">
        <v>65485</v>
      </c>
      <c r="J9945" s="3" t="s">
        <v>65486</v>
      </c>
      <c r="K9945" s="4">
        <v>44523</v>
      </c>
      <c r="L9945" s="3" t="s">
        <v>65487</v>
      </c>
    </row>
    <row r="9946" spans="1:12" x14ac:dyDescent="0.2">
      <c r="A9946" s="1">
        <v>9945</v>
      </c>
      <c r="B9946" s="2" t="s">
        <v>65488</v>
      </c>
      <c r="C9946" s="2" t="s">
        <v>3139</v>
      </c>
      <c r="D9946" s="2" t="s">
        <v>4705</v>
      </c>
      <c r="E9946" s="2" t="s">
        <v>65489</v>
      </c>
      <c r="F9946" s="2" t="s">
        <v>65490</v>
      </c>
      <c r="G9946" s="2" t="s">
        <v>1326</v>
      </c>
      <c r="H9946" s="2" t="s">
        <v>65491</v>
      </c>
      <c r="I9946" s="2" t="s">
        <v>65492</v>
      </c>
      <c r="J9946" s="3" t="s">
        <v>65493</v>
      </c>
      <c r="K9946" s="4">
        <v>44452</v>
      </c>
      <c r="L9946" s="3" t="s">
        <v>48455</v>
      </c>
    </row>
    <row r="9947" spans="1:12" x14ac:dyDescent="0.2">
      <c r="A9947" s="1">
        <v>9946</v>
      </c>
      <c r="B9947" s="2" t="s">
        <v>65494</v>
      </c>
      <c r="C9947" s="2" t="s">
        <v>1174</v>
      </c>
      <c r="D9947" s="2" t="s">
        <v>3878</v>
      </c>
      <c r="E9947" s="2" t="s">
        <v>65495</v>
      </c>
      <c r="F9947" s="2" t="s">
        <v>3737</v>
      </c>
      <c r="G9947" s="2" t="s">
        <v>1213</v>
      </c>
      <c r="H9947" s="2" t="s">
        <v>65496</v>
      </c>
      <c r="I9947" s="2" t="s">
        <v>65497</v>
      </c>
      <c r="J9947" s="3" t="s">
        <v>65498</v>
      </c>
      <c r="K9947" s="4">
        <v>44228</v>
      </c>
      <c r="L9947" s="3" t="s">
        <v>65499</v>
      </c>
    </row>
    <row r="9948" spans="1:12" x14ac:dyDescent="0.2">
      <c r="A9948" s="1">
        <v>9947</v>
      </c>
      <c r="B9948" s="2" t="s">
        <v>65500</v>
      </c>
      <c r="C9948" s="2" t="s">
        <v>3147</v>
      </c>
      <c r="D9948" s="2" t="s">
        <v>19087</v>
      </c>
      <c r="E9948" s="2" t="s">
        <v>65501</v>
      </c>
      <c r="F9948" s="2" t="s">
        <v>65502</v>
      </c>
      <c r="G9948" s="2" t="s">
        <v>2182</v>
      </c>
      <c r="H9948" s="2" t="s">
        <v>65503</v>
      </c>
      <c r="I9948" s="2" t="s">
        <v>65504</v>
      </c>
      <c r="J9948" s="3" t="s">
        <v>65505</v>
      </c>
      <c r="K9948" s="4">
        <v>44669</v>
      </c>
      <c r="L9948" s="3" t="s">
        <v>65506</v>
      </c>
    </row>
    <row r="9949" spans="1:12" x14ac:dyDescent="0.2">
      <c r="A9949" s="1">
        <v>9948</v>
      </c>
      <c r="B9949" s="2" t="s">
        <v>65507</v>
      </c>
      <c r="C9949" s="2" t="s">
        <v>6455</v>
      </c>
      <c r="D9949" s="2" t="s">
        <v>8834</v>
      </c>
      <c r="E9949" s="2" t="s">
        <v>65508</v>
      </c>
      <c r="F9949" s="2" t="s">
        <v>46528</v>
      </c>
      <c r="G9949" s="2" t="s">
        <v>4353</v>
      </c>
      <c r="H9949" s="2" t="s">
        <v>65509</v>
      </c>
      <c r="I9949" s="2" t="s">
        <v>65510</v>
      </c>
      <c r="J9949" s="3" t="s">
        <v>65511</v>
      </c>
      <c r="K9949" s="4">
        <v>44178</v>
      </c>
      <c r="L9949" s="3" t="s">
        <v>65512</v>
      </c>
    </row>
    <row r="9950" spans="1:12" x14ac:dyDescent="0.2">
      <c r="A9950" s="1">
        <v>9949</v>
      </c>
      <c r="B9950" s="2" t="s">
        <v>65513</v>
      </c>
      <c r="C9950" s="2" t="s">
        <v>1735</v>
      </c>
      <c r="D9950" s="2" t="s">
        <v>8012</v>
      </c>
      <c r="E9950" s="2" t="s">
        <v>65514</v>
      </c>
      <c r="F9950" s="2" t="s">
        <v>65515</v>
      </c>
      <c r="G9950" s="2" t="s">
        <v>320</v>
      </c>
      <c r="H9950" s="2" t="s">
        <v>65516</v>
      </c>
      <c r="I9950" s="2" t="s">
        <v>65517</v>
      </c>
      <c r="J9950" s="3" t="s">
        <v>65518</v>
      </c>
      <c r="K9950" s="4">
        <v>44121</v>
      </c>
      <c r="L9950" s="3" t="s">
        <v>65519</v>
      </c>
    </row>
    <row r="9951" spans="1:12" x14ac:dyDescent="0.2">
      <c r="A9951" s="1">
        <v>9950</v>
      </c>
      <c r="B9951" s="2" t="s">
        <v>65520</v>
      </c>
      <c r="C9951" s="2" t="s">
        <v>6080</v>
      </c>
      <c r="D9951" s="2" t="s">
        <v>2314</v>
      </c>
      <c r="E9951" s="2" t="s">
        <v>65521</v>
      </c>
      <c r="F9951" s="2" t="s">
        <v>65522</v>
      </c>
      <c r="G9951" s="2" t="s">
        <v>1389</v>
      </c>
      <c r="H9951" s="2" t="s">
        <v>65523</v>
      </c>
      <c r="I9951" s="2" t="s">
        <v>65524</v>
      </c>
      <c r="J9951" s="3" t="s">
        <v>65525</v>
      </c>
      <c r="K9951" s="4">
        <v>44077</v>
      </c>
      <c r="L9951" s="3" t="s">
        <v>65526</v>
      </c>
    </row>
    <row r="9952" spans="1:12" x14ac:dyDescent="0.2">
      <c r="A9952" s="1">
        <v>9951</v>
      </c>
      <c r="B9952" s="2" t="s">
        <v>65527</v>
      </c>
      <c r="C9952" s="2" t="s">
        <v>878</v>
      </c>
      <c r="D9952" s="2" t="s">
        <v>15885</v>
      </c>
      <c r="E9952" s="2" t="s">
        <v>65528</v>
      </c>
      <c r="F9952" s="2" t="s">
        <v>65529</v>
      </c>
      <c r="G9952" s="2" t="s">
        <v>4010</v>
      </c>
      <c r="H9952" s="2" t="s">
        <v>65530</v>
      </c>
      <c r="I9952" s="2" t="s">
        <v>65531</v>
      </c>
      <c r="J9952" s="3" t="s">
        <v>65532</v>
      </c>
      <c r="K9952" s="4">
        <v>44162</v>
      </c>
      <c r="L9952" s="3" t="s">
        <v>65533</v>
      </c>
    </row>
    <row r="9953" spans="1:12" x14ac:dyDescent="0.2">
      <c r="A9953" s="1">
        <v>9952</v>
      </c>
      <c r="B9953" s="2" t="s">
        <v>65534</v>
      </c>
      <c r="C9953" s="2" t="s">
        <v>253</v>
      </c>
      <c r="D9953" s="2" t="s">
        <v>9923</v>
      </c>
      <c r="E9953" s="2" t="s">
        <v>65535</v>
      </c>
      <c r="F9953" s="2" t="s">
        <v>59501</v>
      </c>
      <c r="G9953" s="2" t="s">
        <v>7639</v>
      </c>
      <c r="H9953" s="2" t="s">
        <v>65536</v>
      </c>
      <c r="I9953" s="2" t="s">
        <v>65537</v>
      </c>
      <c r="J9953" s="3" t="s">
        <v>65538</v>
      </c>
      <c r="K9953" s="4">
        <v>44323</v>
      </c>
      <c r="L9953" s="3" t="s">
        <v>44220</v>
      </c>
    </row>
    <row r="9954" spans="1:12" x14ac:dyDescent="0.2">
      <c r="A9954" s="1">
        <v>9953</v>
      </c>
      <c r="B9954" s="2" t="s">
        <v>65539</v>
      </c>
      <c r="C9954" s="2" t="s">
        <v>822</v>
      </c>
      <c r="D9954" s="2" t="s">
        <v>18858</v>
      </c>
      <c r="E9954" s="2" t="s">
        <v>65540</v>
      </c>
      <c r="F9954" s="2" t="s">
        <v>65541</v>
      </c>
      <c r="G9954" s="2" t="s">
        <v>3561</v>
      </c>
      <c r="H9954" s="2" t="s">
        <v>65478</v>
      </c>
      <c r="I9954" s="2" t="s">
        <v>65479</v>
      </c>
      <c r="J9954" s="3" t="s">
        <v>65542</v>
      </c>
      <c r="K9954" s="4">
        <v>44649</v>
      </c>
      <c r="L9954" s="3" t="s">
        <v>65543</v>
      </c>
    </row>
    <row r="9955" spans="1:12" x14ac:dyDescent="0.2">
      <c r="A9955" s="1">
        <v>9954</v>
      </c>
      <c r="B9955" s="2" t="s">
        <v>65544</v>
      </c>
      <c r="C9955" s="2" t="s">
        <v>2475</v>
      </c>
      <c r="D9955" s="2" t="s">
        <v>6532</v>
      </c>
      <c r="E9955" s="2" t="s">
        <v>65545</v>
      </c>
      <c r="F9955" s="2" t="s">
        <v>27506</v>
      </c>
      <c r="G9955" s="2" t="s">
        <v>511</v>
      </c>
      <c r="H9955" s="2" t="s">
        <v>65546</v>
      </c>
      <c r="I9955" s="2" t="s">
        <v>65547</v>
      </c>
      <c r="J9955" s="3" t="s">
        <v>65548</v>
      </c>
      <c r="K9955" s="4">
        <v>44170</v>
      </c>
      <c r="L9955" s="3" t="s">
        <v>65549</v>
      </c>
    </row>
    <row r="9956" spans="1:12" x14ac:dyDescent="0.2">
      <c r="A9956" s="1">
        <v>9955</v>
      </c>
      <c r="B9956" s="2" t="s">
        <v>65550</v>
      </c>
      <c r="C9956" s="2" t="s">
        <v>14062</v>
      </c>
      <c r="D9956" s="2" t="s">
        <v>78</v>
      </c>
      <c r="E9956" s="2" t="s">
        <v>65551</v>
      </c>
      <c r="F9956" s="2" t="s">
        <v>6908</v>
      </c>
      <c r="G9956" s="2" t="s">
        <v>570</v>
      </c>
      <c r="H9956" s="2" t="s">
        <v>65552</v>
      </c>
      <c r="I9956" s="2" t="s">
        <v>65553</v>
      </c>
      <c r="J9956" s="3" t="s">
        <v>65554</v>
      </c>
      <c r="K9956" s="4">
        <v>44187</v>
      </c>
      <c r="L9956" s="3" t="s">
        <v>65555</v>
      </c>
    </row>
    <row r="9957" spans="1:12" x14ac:dyDescent="0.2">
      <c r="A9957" s="1">
        <v>9956</v>
      </c>
      <c r="B9957" s="2" t="s">
        <v>65556</v>
      </c>
      <c r="C9957" s="2" t="s">
        <v>2333</v>
      </c>
      <c r="D9957" s="2" t="s">
        <v>5308</v>
      </c>
      <c r="E9957" s="2" t="s">
        <v>65557</v>
      </c>
      <c r="F9957" s="2" t="s">
        <v>65558</v>
      </c>
      <c r="G9957" s="2" t="s">
        <v>2963</v>
      </c>
      <c r="H9957" s="2" t="s">
        <v>65559</v>
      </c>
      <c r="I9957" s="2">
        <f>1-915-947-7179</f>
        <v>-9040</v>
      </c>
      <c r="J9957" s="3" t="s">
        <v>65560</v>
      </c>
      <c r="K9957" s="4">
        <v>44647</v>
      </c>
      <c r="L9957" s="3" t="s">
        <v>65561</v>
      </c>
    </row>
    <row r="9958" spans="1:12" x14ac:dyDescent="0.2">
      <c r="A9958" s="1">
        <v>9957</v>
      </c>
      <c r="B9958" s="2" t="s">
        <v>65562</v>
      </c>
      <c r="C9958" s="2" t="s">
        <v>5996</v>
      </c>
      <c r="D9958" s="2" t="s">
        <v>24465</v>
      </c>
      <c r="E9958" s="2" t="s">
        <v>37794</v>
      </c>
      <c r="F9958" s="2" t="s">
        <v>65563</v>
      </c>
      <c r="G9958" s="2" t="s">
        <v>283</v>
      </c>
      <c r="H9958" s="2" t="s">
        <v>65564</v>
      </c>
      <c r="I9958" s="2">
        <v>4857518053</v>
      </c>
      <c r="J9958" s="3" t="s">
        <v>65565</v>
      </c>
      <c r="K9958" s="4">
        <v>44647</v>
      </c>
      <c r="L9958" s="3" t="s">
        <v>65566</v>
      </c>
    </row>
    <row r="9959" spans="1:12" x14ac:dyDescent="0.2">
      <c r="A9959" s="1">
        <v>9958</v>
      </c>
      <c r="B9959" s="2" t="s">
        <v>65567</v>
      </c>
      <c r="C9959" s="2" t="s">
        <v>1540</v>
      </c>
      <c r="D9959" s="2" t="s">
        <v>23733</v>
      </c>
      <c r="E9959" s="2" t="s">
        <v>43166</v>
      </c>
      <c r="F9959" s="2" t="s">
        <v>3551</v>
      </c>
      <c r="G9959" s="2" t="s">
        <v>153</v>
      </c>
      <c r="H9959" s="2" t="s">
        <v>65568</v>
      </c>
      <c r="I9959" s="2" t="s">
        <v>65569</v>
      </c>
      <c r="J9959" s="3" t="s">
        <v>65570</v>
      </c>
      <c r="K9959" s="4">
        <v>44600</v>
      </c>
      <c r="L9959" s="3" t="s">
        <v>35374</v>
      </c>
    </row>
    <row r="9960" spans="1:12" x14ac:dyDescent="0.2">
      <c r="A9960" s="1">
        <v>9959</v>
      </c>
      <c r="B9960" s="2" t="s">
        <v>65571</v>
      </c>
      <c r="C9960" s="2" t="s">
        <v>6223</v>
      </c>
      <c r="D9960" s="2" t="s">
        <v>5708</v>
      </c>
      <c r="E9960" s="2" t="s">
        <v>65572</v>
      </c>
      <c r="F9960" s="2" t="s">
        <v>65573</v>
      </c>
      <c r="G9960" s="2" t="s">
        <v>17</v>
      </c>
      <c r="H9960" s="2">
        <v>5274550159</v>
      </c>
      <c r="I9960" s="2" t="s">
        <v>65574</v>
      </c>
      <c r="J9960" s="3" t="s">
        <v>65575</v>
      </c>
      <c r="K9960" s="4">
        <v>44468</v>
      </c>
      <c r="L9960" s="3" t="s">
        <v>65576</v>
      </c>
    </row>
    <row r="9961" spans="1:12" x14ac:dyDescent="0.2">
      <c r="A9961" s="1">
        <v>9960</v>
      </c>
      <c r="B9961" s="2" t="s">
        <v>65577</v>
      </c>
      <c r="C9961" s="2" t="s">
        <v>3384</v>
      </c>
      <c r="D9961" s="2" t="s">
        <v>19448</v>
      </c>
      <c r="E9961" s="2" t="s">
        <v>65578</v>
      </c>
      <c r="F9961" s="2" t="s">
        <v>65579</v>
      </c>
      <c r="G9961" s="2" t="s">
        <v>1591</v>
      </c>
      <c r="H9961" s="2" t="s">
        <v>65580</v>
      </c>
      <c r="I9961" s="2">
        <v>4210511927</v>
      </c>
      <c r="J9961" s="3" t="s">
        <v>65581</v>
      </c>
      <c r="K9961" s="4">
        <v>44620</v>
      </c>
      <c r="L9961" s="3" t="s">
        <v>10929</v>
      </c>
    </row>
    <row r="9962" spans="1:12" x14ac:dyDescent="0.2">
      <c r="A9962" s="1">
        <v>9961</v>
      </c>
      <c r="B9962" s="2" t="s">
        <v>65582</v>
      </c>
      <c r="C9962" s="2" t="s">
        <v>14062</v>
      </c>
      <c r="D9962" s="2" t="s">
        <v>6380</v>
      </c>
      <c r="E9962" s="2" t="s">
        <v>13699</v>
      </c>
      <c r="F9962" s="2" t="s">
        <v>65583</v>
      </c>
      <c r="G9962" s="2" t="s">
        <v>1178</v>
      </c>
      <c r="H9962" s="2" t="s">
        <v>65584</v>
      </c>
      <c r="I9962" s="2" t="s">
        <v>65585</v>
      </c>
      <c r="J9962" s="3" t="s">
        <v>65586</v>
      </c>
      <c r="K9962" s="4">
        <v>44076</v>
      </c>
      <c r="L9962" s="3" t="s">
        <v>65587</v>
      </c>
    </row>
    <row r="9963" spans="1:12" x14ac:dyDescent="0.2">
      <c r="A9963" s="1">
        <v>9962</v>
      </c>
      <c r="B9963" s="2" t="s">
        <v>65588</v>
      </c>
      <c r="C9963" s="2" t="s">
        <v>1377</v>
      </c>
      <c r="D9963" s="2" t="s">
        <v>2426</v>
      </c>
      <c r="E9963" s="2" t="s">
        <v>65589</v>
      </c>
      <c r="F9963" s="2" t="s">
        <v>59202</v>
      </c>
      <c r="G9963" s="2" t="s">
        <v>4267</v>
      </c>
      <c r="H9963" s="2" t="s">
        <v>65590</v>
      </c>
      <c r="I9963" s="2" t="s">
        <v>65591</v>
      </c>
      <c r="J9963" s="3" t="s">
        <v>65592</v>
      </c>
      <c r="K9963" s="4">
        <v>44024</v>
      </c>
      <c r="L9963" s="3" t="s">
        <v>6146</v>
      </c>
    </row>
    <row r="9964" spans="1:12" x14ac:dyDescent="0.2">
      <c r="A9964" s="1">
        <v>9963</v>
      </c>
      <c r="B9964" s="2" t="s">
        <v>65593</v>
      </c>
      <c r="C9964" s="2" t="s">
        <v>4763</v>
      </c>
      <c r="D9964" s="2" t="s">
        <v>10954</v>
      </c>
      <c r="E9964" s="2" t="s">
        <v>65594</v>
      </c>
      <c r="F9964" s="2" t="s">
        <v>65595</v>
      </c>
      <c r="G9964" s="2" t="s">
        <v>4545</v>
      </c>
      <c r="H9964" s="2" t="s">
        <v>65596</v>
      </c>
      <c r="I9964" s="2" t="s">
        <v>65597</v>
      </c>
      <c r="J9964" s="3" t="s">
        <v>65598</v>
      </c>
      <c r="K9964" s="4">
        <v>44228</v>
      </c>
      <c r="L9964" s="3" t="s">
        <v>65599</v>
      </c>
    </row>
    <row r="9965" spans="1:12" x14ac:dyDescent="0.2">
      <c r="A9965" s="1">
        <v>9964</v>
      </c>
      <c r="B9965" s="2" t="s">
        <v>65600</v>
      </c>
      <c r="C9965" s="2" t="s">
        <v>167</v>
      </c>
      <c r="D9965" s="2" t="s">
        <v>39464</v>
      </c>
      <c r="E9965" s="2" t="s">
        <v>65601</v>
      </c>
      <c r="F9965" s="2" t="s">
        <v>65602</v>
      </c>
      <c r="G9965" s="2" t="s">
        <v>2963</v>
      </c>
      <c r="H9965" s="2" t="s">
        <v>65603</v>
      </c>
      <c r="I9965" s="2" t="s">
        <v>65604</v>
      </c>
      <c r="J9965" s="3" t="s">
        <v>65605</v>
      </c>
      <c r="K9965" s="4">
        <v>43916</v>
      </c>
      <c r="L9965" s="3" t="s">
        <v>65606</v>
      </c>
    </row>
    <row r="9966" spans="1:12" x14ac:dyDescent="0.2">
      <c r="A9966" s="1">
        <v>9965</v>
      </c>
      <c r="B9966" s="2" t="s">
        <v>65607</v>
      </c>
      <c r="C9966" s="2" t="s">
        <v>3139</v>
      </c>
      <c r="D9966" s="2" t="s">
        <v>4705</v>
      </c>
      <c r="E9966" s="2" t="s">
        <v>65608</v>
      </c>
      <c r="F9966" s="2" t="s">
        <v>65609</v>
      </c>
      <c r="G9966" s="2" t="s">
        <v>530</v>
      </c>
      <c r="H9966" s="2" t="s">
        <v>65610</v>
      </c>
      <c r="I9966" s="2" t="s">
        <v>65611</v>
      </c>
      <c r="J9966" s="3" t="s">
        <v>65612</v>
      </c>
      <c r="K9966" s="4">
        <v>44578</v>
      </c>
      <c r="L9966" s="3" t="s">
        <v>35217</v>
      </c>
    </row>
    <row r="9967" spans="1:12" x14ac:dyDescent="0.2">
      <c r="A9967" s="1">
        <v>9966</v>
      </c>
      <c r="B9967" s="2" t="s">
        <v>65613</v>
      </c>
      <c r="C9967" s="2" t="s">
        <v>1174</v>
      </c>
      <c r="D9967" s="2" t="s">
        <v>3878</v>
      </c>
      <c r="E9967" s="2" t="s">
        <v>65614</v>
      </c>
      <c r="F9967" s="2" t="s">
        <v>65615</v>
      </c>
      <c r="G9967" s="2" t="s">
        <v>311</v>
      </c>
      <c r="H9967" s="2" t="s">
        <v>65478</v>
      </c>
      <c r="I9967" s="2" t="s">
        <v>65479</v>
      </c>
      <c r="J9967" s="3" t="s">
        <v>65616</v>
      </c>
      <c r="K9967" s="4">
        <v>44424</v>
      </c>
      <c r="L9967" s="3" t="s">
        <v>65617</v>
      </c>
    </row>
    <row r="9968" spans="1:12" x14ac:dyDescent="0.2">
      <c r="A9968" s="1">
        <v>9967</v>
      </c>
      <c r="B9968" s="2" t="s">
        <v>65618</v>
      </c>
      <c r="C9968" s="2" t="s">
        <v>3147</v>
      </c>
      <c r="D9968" s="2" t="s">
        <v>19087</v>
      </c>
      <c r="E9968" s="2" t="s">
        <v>65619</v>
      </c>
      <c r="F9968" s="2" t="s">
        <v>32856</v>
      </c>
      <c r="G9968" s="2" t="s">
        <v>447</v>
      </c>
      <c r="H9968" s="2" t="s">
        <v>65620</v>
      </c>
      <c r="I9968" s="2" t="s">
        <v>65621</v>
      </c>
      <c r="J9968" s="3" t="s">
        <v>65622</v>
      </c>
      <c r="K9968" s="4">
        <v>44576</v>
      </c>
      <c r="L9968" s="3" t="s">
        <v>65623</v>
      </c>
    </row>
    <row r="9969" spans="1:12" x14ac:dyDescent="0.2">
      <c r="A9969" s="1">
        <v>9968</v>
      </c>
      <c r="B9969" s="2" t="s">
        <v>65624</v>
      </c>
      <c r="C9969" s="2" t="s">
        <v>6455</v>
      </c>
      <c r="D9969" s="2" t="s">
        <v>8834</v>
      </c>
      <c r="E9969" s="2" t="s">
        <v>65625</v>
      </c>
      <c r="F9969" s="2" t="s">
        <v>65626</v>
      </c>
      <c r="G9969" s="2" t="s">
        <v>1738</v>
      </c>
      <c r="H9969" s="2" t="s">
        <v>65627</v>
      </c>
      <c r="I9969" s="2" t="s">
        <v>65628</v>
      </c>
      <c r="J9969" s="3" t="s">
        <v>65629</v>
      </c>
      <c r="K9969" s="4">
        <v>44022</v>
      </c>
      <c r="L9969" s="3" t="s">
        <v>65630</v>
      </c>
    </row>
    <row r="9970" spans="1:12" x14ac:dyDescent="0.2">
      <c r="A9970" s="1">
        <v>9969</v>
      </c>
      <c r="B9970" s="2" t="s">
        <v>65631</v>
      </c>
      <c r="C9970" s="2" t="s">
        <v>1735</v>
      </c>
      <c r="D9970" s="2" t="s">
        <v>8012</v>
      </c>
      <c r="E9970" s="2" t="s">
        <v>20248</v>
      </c>
      <c r="F9970" s="2" t="s">
        <v>65632</v>
      </c>
      <c r="G9970" s="2" t="s">
        <v>1317</v>
      </c>
      <c r="H9970" s="2">
        <v>1674610489</v>
      </c>
      <c r="I9970" s="2" t="s">
        <v>65633</v>
      </c>
      <c r="J9970" s="3" t="s">
        <v>65634</v>
      </c>
      <c r="K9970" s="4">
        <v>44010</v>
      </c>
      <c r="L9970" s="3" t="s">
        <v>42605</v>
      </c>
    </row>
    <row r="9971" spans="1:12" x14ac:dyDescent="0.2">
      <c r="A9971" s="1">
        <v>9970</v>
      </c>
      <c r="B9971" s="2" t="s">
        <v>65635</v>
      </c>
      <c r="C9971" s="2" t="s">
        <v>14302</v>
      </c>
      <c r="D9971" s="2" t="s">
        <v>7609</v>
      </c>
      <c r="E9971" s="2" t="s">
        <v>65636</v>
      </c>
      <c r="F9971" s="2" t="s">
        <v>54710</v>
      </c>
      <c r="G9971" s="2" t="s">
        <v>540</v>
      </c>
      <c r="H9971" s="2" t="s">
        <v>65637</v>
      </c>
      <c r="I9971" s="2" t="s">
        <v>65638</v>
      </c>
      <c r="J9971" s="3" t="s">
        <v>65639</v>
      </c>
      <c r="K9971" s="4">
        <v>44655</v>
      </c>
      <c r="L9971" s="3" t="s">
        <v>29853</v>
      </c>
    </row>
    <row r="9972" spans="1:12" x14ac:dyDescent="0.2">
      <c r="A9972" s="1">
        <v>9971</v>
      </c>
      <c r="B9972" s="2" t="s">
        <v>65640</v>
      </c>
      <c r="C9972" s="2" t="s">
        <v>5510</v>
      </c>
      <c r="D9972" s="2" t="s">
        <v>8253</v>
      </c>
      <c r="E9972" s="2" t="s">
        <v>50834</v>
      </c>
      <c r="F9972" s="2" t="s">
        <v>65641</v>
      </c>
      <c r="G9972" s="2" t="s">
        <v>2963</v>
      </c>
      <c r="H9972" s="2" t="s">
        <v>65642</v>
      </c>
      <c r="I9972" s="2">
        <v>45134154</v>
      </c>
      <c r="J9972" s="3" t="s">
        <v>65643</v>
      </c>
      <c r="K9972" s="4">
        <v>44710</v>
      </c>
      <c r="L9972" s="3" t="s">
        <v>47597</v>
      </c>
    </row>
    <row r="9973" spans="1:12" x14ac:dyDescent="0.2">
      <c r="A9973" s="1">
        <v>9972</v>
      </c>
      <c r="B9973" s="2" t="s">
        <v>65644</v>
      </c>
      <c r="C9973" s="2" t="s">
        <v>1377</v>
      </c>
      <c r="D9973" s="2" t="s">
        <v>3166</v>
      </c>
      <c r="E9973" s="2" t="s">
        <v>65645</v>
      </c>
      <c r="F9973" s="2" t="s">
        <v>65646</v>
      </c>
      <c r="G9973" s="2" t="s">
        <v>1239</v>
      </c>
      <c r="H9973" s="2" t="s">
        <v>65647</v>
      </c>
      <c r="I9973" s="2">
        <v>9459955980</v>
      </c>
      <c r="J9973" s="3" t="s">
        <v>65648</v>
      </c>
      <c r="K9973" s="4">
        <v>44135</v>
      </c>
      <c r="L9973" s="3" t="s">
        <v>45158</v>
      </c>
    </row>
    <row r="9974" spans="1:12" x14ac:dyDescent="0.2">
      <c r="A9974" s="1">
        <v>9973</v>
      </c>
      <c r="B9974" s="2" t="s">
        <v>65649</v>
      </c>
      <c r="C9974" s="2" t="s">
        <v>4814</v>
      </c>
      <c r="D9974" s="2" t="s">
        <v>482</v>
      </c>
      <c r="E9974" s="2" t="s">
        <v>65650</v>
      </c>
      <c r="F9974" s="2" t="s">
        <v>65651</v>
      </c>
      <c r="G9974" s="2" t="s">
        <v>2653</v>
      </c>
      <c r="H9974" s="2" t="s">
        <v>65652</v>
      </c>
      <c r="I9974" s="2" t="s">
        <v>65653</v>
      </c>
      <c r="J9974" s="3" t="s">
        <v>65654</v>
      </c>
      <c r="K9974" s="4">
        <v>44672</v>
      </c>
      <c r="L9974" s="3" t="s">
        <v>65655</v>
      </c>
    </row>
    <row r="9975" spans="1:12" x14ac:dyDescent="0.2">
      <c r="A9975" s="1">
        <v>9974</v>
      </c>
      <c r="B9975" s="2" t="s">
        <v>65656</v>
      </c>
      <c r="C9975" s="2" t="s">
        <v>20504</v>
      </c>
      <c r="D9975" s="2" t="s">
        <v>1671</v>
      </c>
      <c r="E9975" s="2" t="s">
        <v>65657</v>
      </c>
      <c r="F9975" s="2" t="s">
        <v>65658</v>
      </c>
      <c r="G9975" s="2" t="s">
        <v>2033</v>
      </c>
      <c r="H9975" s="2" t="s">
        <v>65659</v>
      </c>
      <c r="I9975" s="2" t="s">
        <v>65660</v>
      </c>
      <c r="J9975" s="3" t="s">
        <v>65661</v>
      </c>
      <c r="K9975" s="4">
        <v>44284</v>
      </c>
      <c r="L9975" s="3" t="s">
        <v>65662</v>
      </c>
    </row>
    <row r="9976" spans="1:12" x14ac:dyDescent="0.2">
      <c r="A9976" s="1">
        <v>9975</v>
      </c>
      <c r="B9976" s="2" t="s">
        <v>65663</v>
      </c>
      <c r="C9976" s="2" t="s">
        <v>5608</v>
      </c>
      <c r="D9976" s="2" t="s">
        <v>14364</v>
      </c>
      <c r="E9976" s="2" t="s">
        <v>40341</v>
      </c>
      <c r="F9976" s="2" t="s">
        <v>65664</v>
      </c>
      <c r="G9976" s="2" t="s">
        <v>2327</v>
      </c>
      <c r="H9976" s="2">
        <v>1924373362</v>
      </c>
      <c r="I9976" s="2" t="s">
        <v>65665</v>
      </c>
      <c r="J9976" s="3" t="s">
        <v>65666</v>
      </c>
      <c r="K9976" s="4">
        <v>44282</v>
      </c>
      <c r="L9976" s="3" t="s">
        <v>65667</v>
      </c>
    </row>
    <row r="9977" spans="1:12" x14ac:dyDescent="0.2">
      <c r="A9977" s="1">
        <v>9976</v>
      </c>
      <c r="B9977" s="2" t="s">
        <v>65668</v>
      </c>
      <c r="C9977" s="2" t="s">
        <v>2582</v>
      </c>
      <c r="D9977" s="2" t="s">
        <v>1699</v>
      </c>
      <c r="E9977" s="2" t="s">
        <v>65669</v>
      </c>
      <c r="F9977" s="2" t="s">
        <v>65670</v>
      </c>
      <c r="G9977" s="2" t="s">
        <v>1674</v>
      </c>
      <c r="H9977" s="2">
        <f>1-124-543-5317</f>
        <v>-5983</v>
      </c>
      <c r="I9977" s="2">
        <v>1998011698</v>
      </c>
      <c r="J9977" s="3" t="s">
        <v>65671</v>
      </c>
      <c r="K9977" s="4">
        <v>44196</v>
      </c>
      <c r="L9977" s="3" t="s">
        <v>65672</v>
      </c>
    </row>
    <row r="9978" spans="1:12" x14ac:dyDescent="0.2">
      <c r="A9978" s="1">
        <v>9977</v>
      </c>
      <c r="B9978" s="2" t="s">
        <v>65673</v>
      </c>
      <c r="C9978" s="2" t="s">
        <v>2667</v>
      </c>
      <c r="D9978" s="2" t="s">
        <v>3514</v>
      </c>
      <c r="E9978" s="2" t="s">
        <v>65674</v>
      </c>
      <c r="F9978" s="2" t="s">
        <v>65675</v>
      </c>
      <c r="G9978" s="2" t="s">
        <v>3896</v>
      </c>
      <c r="H9978" s="2" t="s">
        <v>65676</v>
      </c>
      <c r="I9978" s="2">
        <v>9222541215</v>
      </c>
      <c r="J9978" s="3" t="s">
        <v>65677</v>
      </c>
      <c r="K9978" s="4">
        <v>44581</v>
      </c>
      <c r="L9978" s="3" t="s">
        <v>25999</v>
      </c>
    </row>
    <row r="9979" spans="1:12" x14ac:dyDescent="0.2">
      <c r="A9979" s="1">
        <v>9978</v>
      </c>
      <c r="B9979" s="2" t="s">
        <v>65678</v>
      </c>
      <c r="C9979" s="2" t="s">
        <v>8586</v>
      </c>
      <c r="D9979" s="2" t="s">
        <v>11715</v>
      </c>
      <c r="E9979" s="2" t="s">
        <v>65679</v>
      </c>
      <c r="F9979" s="2" t="s">
        <v>52620</v>
      </c>
      <c r="G9979" s="2" t="s">
        <v>2297</v>
      </c>
      <c r="H9979" s="2" t="s">
        <v>65478</v>
      </c>
      <c r="I9979" s="2" t="s">
        <v>65479</v>
      </c>
      <c r="J9979" s="3" t="s">
        <v>65680</v>
      </c>
      <c r="K9979" s="4">
        <v>44534</v>
      </c>
      <c r="L9979" s="3" t="s">
        <v>65681</v>
      </c>
    </row>
    <row r="9980" spans="1:12" x14ac:dyDescent="0.2">
      <c r="A9980" s="1">
        <v>9979</v>
      </c>
      <c r="B9980" s="2" t="s">
        <v>65682</v>
      </c>
      <c r="C9980" s="2" t="s">
        <v>667</v>
      </c>
      <c r="D9980" s="2" t="s">
        <v>3531</v>
      </c>
      <c r="E9980" s="2" t="s">
        <v>65683</v>
      </c>
      <c r="F9980" s="2" t="s">
        <v>43050</v>
      </c>
      <c r="G9980" s="2" t="s">
        <v>1213</v>
      </c>
      <c r="H9980" s="2" t="s">
        <v>65684</v>
      </c>
      <c r="I9980" s="2" t="s">
        <v>65685</v>
      </c>
      <c r="J9980" s="3" t="s">
        <v>65686</v>
      </c>
      <c r="K9980" s="4">
        <v>44597</v>
      </c>
      <c r="L9980" s="3" t="s">
        <v>65687</v>
      </c>
    </row>
    <row r="9981" spans="1:12" x14ac:dyDescent="0.2">
      <c r="A9981" s="1">
        <v>9980</v>
      </c>
      <c r="B9981" s="2" t="s">
        <v>65688</v>
      </c>
      <c r="C9981" s="2" t="s">
        <v>7975</v>
      </c>
      <c r="D9981" s="2" t="s">
        <v>9722</v>
      </c>
      <c r="E9981" s="2" t="s">
        <v>65689</v>
      </c>
      <c r="F9981" s="2" t="s">
        <v>65690</v>
      </c>
      <c r="G9981" s="2" t="s">
        <v>854</v>
      </c>
      <c r="H9981" s="2" t="s">
        <v>65691</v>
      </c>
      <c r="I9981" s="2" t="s">
        <v>65692</v>
      </c>
      <c r="J9981" s="3" t="s">
        <v>65693</v>
      </c>
      <c r="K9981" s="4">
        <v>44339</v>
      </c>
      <c r="L9981" s="3" t="s">
        <v>65694</v>
      </c>
    </row>
    <row r="9982" spans="1:12" x14ac:dyDescent="0.2">
      <c r="A9982" s="1">
        <v>9981</v>
      </c>
      <c r="B9982" s="2" t="s">
        <v>65701</v>
      </c>
      <c r="C9982" s="2" t="s">
        <v>4686</v>
      </c>
      <c r="D9982" s="2" t="s">
        <v>4317</v>
      </c>
      <c r="E9982" s="2" t="s">
        <v>65695</v>
      </c>
      <c r="F9982" s="2" t="s">
        <v>65696</v>
      </c>
      <c r="G9982" s="2" t="s">
        <v>599</v>
      </c>
      <c r="H9982" s="2" t="s">
        <v>65697</v>
      </c>
      <c r="I9982" s="2" t="s">
        <v>65698</v>
      </c>
      <c r="J9982" s="3" t="s">
        <v>65699</v>
      </c>
      <c r="K9982" s="4">
        <v>44259</v>
      </c>
      <c r="L9982" s="3" t="s">
        <v>65700</v>
      </c>
    </row>
    <row r="9983" spans="1:12" x14ac:dyDescent="0.2">
      <c r="A9983" s="1">
        <v>9982</v>
      </c>
      <c r="B9983" s="2" t="s">
        <v>65701</v>
      </c>
      <c r="C9983" s="2" t="s">
        <v>4001</v>
      </c>
      <c r="D9983" s="2" t="s">
        <v>11917</v>
      </c>
      <c r="E9983" s="2" t="s">
        <v>65702</v>
      </c>
      <c r="F9983" s="2" t="s">
        <v>65703</v>
      </c>
      <c r="G9983" s="2" t="s">
        <v>2061</v>
      </c>
      <c r="H9983" s="2" t="s">
        <v>65704</v>
      </c>
      <c r="I9983" s="2" t="s">
        <v>65705</v>
      </c>
      <c r="J9983" s="3" t="s">
        <v>65706</v>
      </c>
      <c r="K9983" s="4">
        <v>44409</v>
      </c>
      <c r="L9983" s="3" t="s">
        <v>65707</v>
      </c>
    </row>
    <row r="9984" spans="1:12" x14ac:dyDescent="0.2">
      <c r="A9984" s="1">
        <v>9983</v>
      </c>
      <c r="B9984" s="2" t="s">
        <v>65708</v>
      </c>
      <c r="C9984" s="2" t="s">
        <v>746</v>
      </c>
      <c r="D9984" s="2" t="s">
        <v>1109</v>
      </c>
      <c r="E9984" s="2" t="s">
        <v>65709</v>
      </c>
      <c r="F9984" s="2" t="s">
        <v>65710</v>
      </c>
      <c r="G9984" s="2" t="s">
        <v>2680</v>
      </c>
      <c r="H9984" s="2" t="s">
        <v>65711</v>
      </c>
      <c r="I9984" s="2" t="s">
        <v>65712</v>
      </c>
      <c r="J9984" s="3" t="s">
        <v>65713</v>
      </c>
      <c r="K9984" s="4">
        <v>44374</v>
      </c>
      <c r="L9984" s="3" t="s">
        <v>65714</v>
      </c>
    </row>
    <row r="9985" spans="1:12" x14ac:dyDescent="0.2">
      <c r="A9985" s="1">
        <v>9984</v>
      </c>
      <c r="B9985" s="2" t="s">
        <v>65715</v>
      </c>
      <c r="C9985" s="2" t="s">
        <v>23</v>
      </c>
      <c r="D9985" s="2" t="s">
        <v>5054</v>
      </c>
      <c r="E9985" s="2" t="s">
        <v>65716</v>
      </c>
      <c r="F9985" s="2" t="s">
        <v>65717</v>
      </c>
      <c r="G9985" s="2" t="s">
        <v>1346</v>
      </c>
      <c r="H9985" s="2" t="s">
        <v>65718</v>
      </c>
      <c r="I9985" s="2" t="s">
        <v>65719</v>
      </c>
      <c r="J9985" s="3" t="s">
        <v>65720</v>
      </c>
      <c r="K9985" s="4">
        <v>44605</v>
      </c>
      <c r="L9985" s="3" t="s">
        <v>65721</v>
      </c>
    </row>
    <row r="9986" spans="1:12" x14ac:dyDescent="0.2">
      <c r="A9986" s="1">
        <v>9985</v>
      </c>
      <c r="B9986" s="2" t="s">
        <v>65722</v>
      </c>
      <c r="C9986" s="2" t="s">
        <v>6031</v>
      </c>
      <c r="D9986" s="2" t="s">
        <v>9391</v>
      </c>
      <c r="E9986" s="2" t="s">
        <v>65723</v>
      </c>
      <c r="F9986" s="2" t="s">
        <v>65724</v>
      </c>
      <c r="G9986" s="2" t="s">
        <v>457</v>
      </c>
      <c r="H9986" s="2" t="s">
        <v>65725</v>
      </c>
      <c r="I9986" s="2">
        <v>8632275982</v>
      </c>
      <c r="J9986" s="3" t="s">
        <v>65726</v>
      </c>
      <c r="K9986" s="4">
        <v>44358</v>
      </c>
      <c r="L9986" s="3" t="s">
        <v>65727</v>
      </c>
    </row>
    <row r="9987" spans="1:12" x14ac:dyDescent="0.2">
      <c r="A9987" s="1">
        <v>9986</v>
      </c>
      <c r="B9987" s="2" t="s">
        <v>65728</v>
      </c>
      <c r="C9987" s="2" t="s">
        <v>10492</v>
      </c>
      <c r="D9987" s="2" t="s">
        <v>14444</v>
      </c>
      <c r="E9987" s="2" t="s">
        <v>65729</v>
      </c>
      <c r="F9987" s="2" t="s">
        <v>31594</v>
      </c>
      <c r="G9987" s="2" t="s">
        <v>4010</v>
      </c>
      <c r="H9987" s="2" t="s">
        <v>65730</v>
      </c>
      <c r="I9987" s="2" t="s">
        <v>65731</v>
      </c>
      <c r="J9987" s="3" t="s">
        <v>65732</v>
      </c>
      <c r="K9987" s="4">
        <v>44484</v>
      </c>
      <c r="L9987" s="3" t="s">
        <v>41889</v>
      </c>
    </row>
    <row r="9988" spans="1:12" x14ac:dyDescent="0.2">
      <c r="A9988" s="1">
        <v>9987</v>
      </c>
      <c r="B9988" s="2" t="s">
        <v>65733</v>
      </c>
      <c r="C9988" s="2" t="s">
        <v>1352</v>
      </c>
      <c r="D9988" s="2" t="s">
        <v>3309</v>
      </c>
      <c r="E9988" s="2" t="s">
        <v>65734</v>
      </c>
      <c r="F9988" s="2" t="s">
        <v>65735</v>
      </c>
      <c r="G9988" s="2" t="s">
        <v>2567</v>
      </c>
      <c r="H9988" s="2" t="s">
        <v>65736</v>
      </c>
      <c r="I9988" s="2" t="s">
        <v>65737</v>
      </c>
      <c r="J9988" s="3" t="s">
        <v>65738</v>
      </c>
      <c r="K9988" s="4">
        <v>43879</v>
      </c>
      <c r="L9988" s="3" t="s">
        <v>65739</v>
      </c>
    </row>
    <row r="9989" spans="1:12" x14ac:dyDescent="0.2">
      <c r="A9989" s="1">
        <v>9988</v>
      </c>
      <c r="B9989" s="2" t="s">
        <v>65740</v>
      </c>
      <c r="C9989" s="2" t="s">
        <v>5996</v>
      </c>
      <c r="D9989" s="2" t="s">
        <v>24465</v>
      </c>
      <c r="E9989" s="2" t="s">
        <v>65741</v>
      </c>
      <c r="F9989" s="2" t="s">
        <v>35549</v>
      </c>
      <c r="G9989" s="2" t="s">
        <v>6142</v>
      </c>
      <c r="H9989" s="2" t="s">
        <v>65742</v>
      </c>
      <c r="I9989" s="2" t="s">
        <v>65743</v>
      </c>
      <c r="J9989" s="3" t="s">
        <v>65744</v>
      </c>
      <c r="K9989" s="4">
        <v>44614</v>
      </c>
      <c r="L9989" s="3" t="s">
        <v>28954</v>
      </c>
    </row>
    <row r="9990" spans="1:12" x14ac:dyDescent="0.2">
      <c r="A9990" s="1">
        <v>9989</v>
      </c>
      <c r="B9990" s="2" t="s">
        <v>65745</v>
      </c>
      <c r="C9990" s="2" t="s">
        <v>1540</v>
      </c>
      <c r="D9990" s="2" t="s">
        <v>23733</v>
      </c>
      <c r="E9990" s="2" t="s">
        <v>13421</v>
      </c>
      <c r="F9990" s="2" t="s">
        <v>65746</v>
      </c>
      <c r="G9990" s="2" t="s">
        <v>3151</v>
      </c>
      <c r="H9990" s="2" t="s">
        <v>65747</v>
      </c>
      <c r="I9990" s="2" t="s">
        <v>65748</v>
      </c>
      <c r="J9990" s="3" t="s">
        <v>65749</v>
      </c>
      <c r="K9990" s="4">
        <v>44167</v>
      </c>
      <c r="L9990" s="3" t="s">
        <v>65750</v>
      </c>
    </row>
    <row r="9991" spans="1:12" x14ac:dyDescent="0.2">
      <c r="A9991" s="1">
        <v>9990</v>
      </c>
      <c r="B9991" s="2" t="s">
        <v>65751</v>
      </c>
      <c r="C9991" s="2" t="s">
        <v>6223</v>
      </c>
      <c r="D9991" s="2" t="s">
        <v>5708</v>
      </c>
      <c r="E9991" s="2" t="s">
        <v>65752</v>
      </c>
      <c r="F9991" s="2" t="s">
        <v>65753</v>
      </c>
      <c r="G9991" s="2" t="s">
        <v>806</v>
      </c>
      <c r="H9991" s="2" t="s">
        <v>65754</v>
      </c>
      <c r="I9991" s="2" t="s">
        <v>65755</v>
      </c>
      <c r="J9991" s="3" t="s">
        <v>65756</v>
      </c>
      <c r="K9991" s="4">
        <v>44231</v>
      </c>
      <c r="L9991" s="3" t="s">
        <v>65757</v>
      </c>
    </row>
    <row r="9992" spans="1:12" x14ac:dyDescent="0.2">
      <c r="A9992" s="1">
        <v>9991</v>
      </c>
      <c r="B9992" s="2" t="s">
        <v>65758</v>
      </c>
      <c r="C9992" s="2" t="s">
        <v>3384</v>
      </c>
      <c r="D9992" s="2" t="s">
        <v>19448</v>
      </c>
      <c r="E9992" s="2" t="s">
        <v>65759</v>
      </c>
      <c r="F9992" s="2" t="s">
        <v>45586</v>
      </c>
      <c r="G9992" s="2" t="s">
        <v>1489</v>
      </c>
      <c r="H9992" s="2" t="s">
        <v>65760</v>
      </c>
      <c r="I9992" s="2" t="s">
        <v>65761</v>
      </c>
      <c r="J9992" s="3" t="s">
        <v>65762</v>
      </c>
      <c r="K9992" s="4">
        <v>44044</v>
      </c>
      <c r="L9992" s="3" t="s">
        <v>65763</v>
      </c>
    </row>
    <row r="9993" spans="1:12" x14ac:dyDescent="0.2">
      <c r="A9993" s="1">
        <v>9992</v>
      </c>
      <c r="B9993" s="2" t="s">
        <v>65764</v>
      </c>
      <c r="C9993" s="2" t="s">
        <v>14062</v>
      </c>
      <c r="D9993" s="2" t="s">
        <v>6380</v>
      </c>
      <c r="E9993" s="2" t="s">
        <v>65765</v>
      </c>
      <c r="F9993" s="2" t="s">
        <v>7962</v>
      </c>
      <c r="G9993" s="2" t="s">
        <v>2089</v>
      </c>
      <c r="H9993" s="2" t="s">
        <v>65478</v>
      </c>
      <c r="I9993" s="2" t="s">
        <v>65479</v>
      </c>
      <c r="J9993" s="3" t="s">
        <v>65766</v>
      </c>
      <c r="K9993" s="4">
        <v>44491</v>
      </c>
      <c r="L9993" s="3" t="s">
        <v>65767</v>
      </c>
    </row>
    <row r="9994" spans="1:12" x14ac:dyDescent="0.2">
      <c r="A9994" s="1">
        <v>9993</v>
      </c>
      <c r="B9994" s="2" t="s">
        <v>65768</v>
      </c>
      <c r="C9994" s="2" t="s">
        <v>1377</v>
      </c>
      <c r="D9994" s="2" t="s">
        <v>2426</v>
      </c>
      <c r="E9994" s="2" t="s">
        <v>65769</v>
      </c>
      <c r="F9994" s="2" t="s">
        <v>65770</v>
      </c>
      <c r="G9994" s="2" t="s">
        <v>2051</v>
      </c>
      <c r="H9994" s="2" t="s">
        <v>65771</v>
      </c>
      <c r="I9994" s="2" t="s">
        <v>65772</v>
      </c>
      <c r="J9994" s="3" t="s">
        <v>65773</v>
      </c>
      <c r="K9994" s="4">
        <v>44184</v>
      </c>
      <c r="L9994" s="3" t="s">
        <v>65774</v>
      </c>
    </row>
    <row r="9995" spans="1:12" x14ac:dyDescent="0.2">
      <c r="A9995" s="1">
        <v>9994</v>
      </c>
      <c r="B9995" s="2" t="s">
        <v>22</v>
      </c>
      <c r="C9995" s="2" t="s">
        <v>4763</v>
      </c>
      <c r="D9995" s="2" t="s">
        <v>10954</v>
      </c>
      <c r="E9995" s="2" t="s">
        <v>65775</v>
      </c>
      <c r="F9995" s="2" t="s">
        <v>65776</v>
      </c>
      <c r="G9995" s="2" t="s">
        <v>3832</v>
      </c>
      <c r="H9995" s="2" t="s">
        <v>65777</v>
      </c>
      <c r="I9995" s="2" t="s">
        <v>65778</v>
      </c>
      <c r="J9995" s="3" t="s">
        <v>65779</v>
      </c>
      <c r="K9995" s="4">
        <v>44315</v>
      </c>
      <c r="L9995" s="3" t="s">
        <v>3074</v>
      </c>
    </row>
    <row r="9996" spans="1:12" x14ac:dyDescent="0.2">
      <c r="A9996" s="1">
        <v>9995</v>
      </c>
      <c r="B9996" s="2" t="s">
        <v>65780</v>
      </c>
      <c r="C9996" s="2" t="s">
        <v>167</v>
      </c>
      <c r="D9996" s="2" t="s">
        <v>39464</v>
      </c>
      <c r="E9996" s="2" t="s">
        <v>65781</v>
      </c>
      <c r="F9996" s="2" t="s">
        <v>65782</v>
      </c>
      <c r="G9996" s="2" t="s">
        <v>1991</v>
      </c>
      <c r="H9996" s="2" t="s">
        <v>65783</v>
      </c>
      <c r="I9996" s="2" t="s">
        <v>65784</v>
      </c>
      <c r="J9996" s="3" t="s">
        <v>65785</v>
      </c>
      <c r="K9996" s="4">
        <v>44624</v>
      </c>
      <c r="L9996" s="3" t="s">
        <v>65786</v>
      </c>
    </row>
    <row r="9997" spans="1:12" x14ac:dyDescent="0.2">
      <c r="A9997" s="1">
        <v>9996</v>
      </c>
      <c r="B9997" s="2" t="s">
        <v>65787</v>
      </c>
      <c r="C9997" s="2" t="s">
        <v>3139</v>
      </c>
      <c r="D9997" s="2" t="s">
        <v>4705</v>
      </c>
      <c r="E9997" s="2" t="s">
        <v>65788</v>
      </c>
      <c r="F9997" s="2" t="s">
        <v>65789</v>
      </c>
      <c r="G9997" s="2" t="s">
        <v>350</v>
      </c>
      <c r="H9997" s="2" t="s">
        <v>65790</v>
      </c>
      <c r="I9997" s="2" t="s">
        <v>65791</v>
      </c>
      <c r="J9997" s="3" t="s">
        <v>65792</v>
      </c>
      <c r="K9997" s="4">
        <v>44678</v>
      </c>
      <c r="L9997" s="3" t="s">
        <v>65793</v>
      </c>
    </row>
    <row r="9998" spans="1:12" x14ac:dyDescent="0.2">
      <c r="A9998" s="1">
        <v>9997</v>
      </c>
      <c r="B9998" s="2" t="s">
        <v>65794</v>
      </c>
      <c r="C9998" s="2" t="s">
        <v>1174</v>
      </c>
      <c r="D9998" s="2" t="s">
        <v>3878</v>
      </c>
      <c r="E9998" s="2" t="s">
        <v>65795</v>
      </c>
      <c r="F9998" s="2" t="s">
        <v>65796</v>
      </c>
      <c r="G9998" s="2" t="s">
        <v>1023</v>
      </c>
      <c r="H9998" s="2" t="s">
        <v>65797</v>
      </c>
      <c r="I9998" s="2" t="s">
        <v>65798</v>
      </c>
      <c r="J9998" s="3" t="s">
        <v>65799</v>
      </c>
      <c r="K9998" s="4">
        <v>44578</v>
      </c>
      <c r="L9998" s="3" t="s">
        <v>62624</v>
      </c>
    </row>
    <row r="9999" spans="1:12" x14ac:dyDescent="0.2">
      <c r="A9999" s="1">
        <v>9998</v>
      </c>
      <c r="B9999" s="2" t="s">
        <v>65800</v>
      </c>
      <c r="C9999" s="2" t="s">
        <v>3147</v>
      </c>
      <c r="D9999" s="2" t="s">
        <v>19087</v>
      </c>
      <c r="E9999" s="2" t="s">
        <v>53829</v>
      </c>
      <c r="F9999" s="2" t="s">
        <v>60540</v>
      </c>
      <c r="G9999" s="2" t="s">
        <v>4507</v>
      </c>
      <c r="H9999" s="2" t="s">
        <v>65801</v>
      </c>
      <c r="I9999" s="2" t="s">
        <v>65802</v>
      </c>
      <c r="J9999" s="3" t="s">
        <v>65803</v>
      </c>
      <c r="K9999" s="4">
        <v>44574</v>
      </c>
      <c r="L9999" s="3" t="s">
        <v>65804</v>
      </c>
    </row>
    <row r="10000" spans="1:12" x14ac:dyDescent="0.2">
      <c r="A10000" s="1">
        <v>9999</v>
      </c>
      <c r="B10000" s="2" t="s">
        <v>65805</v>
      </c>
      <c r="C10000" s="2" t="s">
        <v>6455</v>
      </c>
      <c r="D10000" s="2" t="s">
        <v>8834</v>
      </c>
      <c r="E10000" s="2" t="s">
        <v>44937</v>
      </c>
      <c r="F10000" s="2" t="s">
        <v>65806</v>
      </c>
      <c r="G10000" s="2" t="s">
        <v>301</v>
      </c>
      <c r="H10000" s="2" t="s">
        <v>65807</v>
      </c>
      <c r="I10000" s="2" t="s">
        <v>65808</v>
      </c>
      <c r="J10000" s="3" t="s">
        <v>65809</v>
      </c>
      <c r="K10000" s="4">
        <v>43935</v>
      </c>
      <c r="L10000" s="3" t="s">
        <v>65810</v>
      </c>
    </row>
    <row r="10001" spans="1:12" x14ac:dyDescent="0.2">
      <c r="A10001" s="1">
        <v>10000</v>
      </c>
      <c r="B10001" s="2" t="s">
        <v>65701</v>
      </c>
      <c r="C10001" s="2" t="s">
        <v>1735</v>
      </c>
      <c r="D10001" s="2" t="s">
        <v>8012</v>
      </c>
      <c r="E10001" s="2" t="s">
        <v>65811</v>
      </c>
      <c r="F10001" s="2" t="s">
        <v>65812</v>
      </c>
      <c r="G10001" s="2" t="s">
        <v>3591</v>
      </c>
      <c r="H10001" s="2" t="s">
        <v>65813</v>
      </c>
      <c r="I10001" s="2" t="s">
        <v>65814</v>
      </c>
      <c r="J10001" s="3" t="s">
        <v>913</v>
      </c>
      <c r="K10001" s="4">
        <v>44009</v>
      </c>
      <c r="L10001" s="3" t="s">
        <v>65815</v>
      </c>
    </row>
  </sheetData>
  <hyperlinks>
    <hyperlink ref="J2" r:id="rId1" display="mailto:urangel@espinoza-francis.net" xr:uid="{C7E1F148-0F7D-984F-84DD-35B99055B265}"/>
    <hyperlink ref="L2" r:id="rId2" xr:uid="{FF36C485-5878-D143-B9CD-73A4235500FD}"/>
    <hyperlink ref="J3" r:id="rId3" display="mailto:xreese@hall-donovan.com" xr:uid="{94C068E5-83A3-1E43-9468-B32AA8A1CB2F}"/>
    <hyperlink ref="L3" r:id="rId4" xr:uid="{04B69BFE-8E68-8E43-B033-B3FFEC21A838}"/>
    <hyperlink ref="J4" r:id="rId5" display="mailto:haleybraun@blevins-sexton.com" xr:uid="{B72DCED3-28A9-5D4D-B3F7-B1F81B0F0A17}"/>
    <hyperlink ref="L4" r:id="rId6" xr:uid="{FE3F99FD-A00E-3A4A-BB2D-48840990287C}"/>
    <hyperlink ref="J5" r:id="rId7" display="mailto:hohailey@anthony.com" xr:uid="{D9BC5B2D-8D6C-6043-B21B-13D55A5B95D1}"/>
    <hyperlink ref="L5" r:id="rId8" xr:uid="{80F1CCE3-6091-3A4C-8043-9CE9571A88B8}"/>
    <hyperlink ref="J6" r:id="rId9" display="mailto:alvaradojesse@rangel-shields.com" xr:uid="{E202AED4-74D9-9149-BC06-3ACD41E7845B}"/>
    <hyperlink ref="L6" r:id="rId10" xr:uid="{2D997DE4-AB78-0049-83B3-1A5295198A61}"/>
    <hyperlink ref="J7" r:id="rId11" display="mailto:briangriffin@chang.org" xr:uid="{784DEA06-9308-9F4F-A6DF-100C514C5346}"/>
    <hyperlink ref="L7" r:id="rId12" xr:uid="{73B671AB-04D3-BD4C-8C5A-B4E4DB03F3C1}"/>
    <hyperlink ref="J8" r:id="rId13" display="mailto:bauergerald@morrison.com" xr:uid="{C13EF7A4-48DF-AB43-9716-5AFC1609DF67}"/>
    <hyperlink ref="L8" r:id="rId14" xr:uid="{CCB42674-4369-F24E-88EE-DF9CFC2A7BE0}"/>
    <hyperlink ref="J9" r:id="rId15" display="mailto:changkellie@howell.com" xr:uid="{AE725DC0-9003-5A41-A35C-EACFC05338E3}"/>
    <hyperlink ref="L9" r:id="rId16" xr:uid="{E3DCD6A7-9661-144C-AD0F-70B06DF34BBB}"/>
    <hyperlink ref="J10" r:id="rId17" display="mailto:mayerjerome@hurst-graham.net" xr:uid="{DBA690D1-3379-9B4B-85CE-D16EC05DD628}"/>
    <hyperlink ref="L10" r:id="rId18" xr:uid="{C64FE042-F7C1-BC4D-9012-A0F7CD92810C}"/>
    <hyperlink ref="J11" r:id="rId19" display="mailto:kentryan@stone-oneill.com" xr:uid="{675B76DA-5CED-CC4F-B62A-8A01FC1A94C5}"/>
    <hyperlink ref="L11" r:id="rId20" xr:uid="{A32D7B11-BE0B-B14E-B3B1-B73D9F1D0ADD}"/>
    <hyperlink ref="J12" r:id="rId21" display="mailto:danielbuckley@hatfield.info" xr:uid="{E049BCEA-8643-9643-8776-E9E917650E41}"/>
    <hyperlink ref="L12" r:id="rId22" xr:uid="{1235210B-1702-194A-B92F-C938C6FF5ADE}"/>
    <hyperlink ref="L13" r:id="rId23" xr:uid="{50DA9135-C0ED-644D-B423-A09045CCD327}"/>
    <hyperlink ref="L14" r:id="rId24" xr:uid="{92C05B4E-610A-434D-9829-805B103D9694}"/>
    <hyperlink ref="L15" r:id="rId25" xr:uid="{7AED472B-D195-1E4B-ABBA-63F4916E14D5}"/>
    <hyperlink ref="J16" r:id="rId26" display="mailto:calhounalisha@hardin.net" xr:uid="{9CD337FA-CCBF-D042-92D6-9006C3E88876}"/>
    <hyperlink ref="L16" r:id="rId27" xr:uid="{28ADA50F-34EE-B545-8C18-C507AB7298F4}"/>
    <hyperlink ref="J17" r:id="rId28" display="mailto:ypayne@gaines.biz" xr:uid="{7024F3FC-3879-7045-AA35-15EDD8C477C8}"/>
    <hyperlink ref="L17" r:id="rId29" xr:uid="{A0852082-CB1E-FD47-A918-8F74EBCD7923}"/>
    <hyperlink ref="J18" r:id="rId30" display="mailto:nwu@brady-chen.com" xr:uid="{D229521D-3497-AF49-B889-9C12B8F2CAE1}"/>
    <hyperlink ref="L18" r:id="rId31" xr:uid="{8FF75282-EAE8-3848-9E1D-AC0A228407D6}"/>
    <hyperlink ref="J19" r:id="rId32" display="mailto:harold11@mullen.org" xr:uid="{A4B7BEDA-3E83-D144-85D7-746DFC523C18}"/>
    <hyperlink ref="L19" r:id="rId33" xr:uid="{22B1224D-1C38-084A-8C1A-C6D88114061E}"/>
    <hyperlink ref="J20" r:id="rId34" display="mailto:andrewsanders@marks.com" xr:uid="{5771F00A-F7A9-CA4F-ACC0-18729348C307}"/>
    <hyperlink ref="L20" r:id="rId35" xr:uid="{DBEC0A7A-4B15-6D4D-823A-8EF95FED9B9A}"/>
    <hyperlink ref="J21" r:id="rId36" display="mailto:amy99@booker.com" xr:uid="{C28AD873-00D8-834E-839A-98E2EEE49A7B}"/>
    <hyperlink ref="L21" r:id="rId37" xr:uid="{D854AADB-B57B-124B-AF3C-1F135E672999}"/>
    <hyperlink ref="J22" r:id="rId38" display="mailto:basschristian@faulkner.com" xr:uid="{BB63A010-B222-5D45-A75F-7E7AAB3F9AD6}"/>
    <hyperlink ref="L22" r:id="rId39" xr:uid="{5A14E351-BA2A-F045-BF70-2C3130D7DE7C}"/>
    <hyperlink ref="J23" r:id="rId40" display="mailto:ldelacruz@spence.com" xr:uid="{DA7088A2-36EB-E740-9B1F-303D1B6B4CB3}"/>
    <hyperlink ref="L23" r:id="rId41" xr:uid="{18268CED-AD30-0543-B3E0-B8D3AD42348E}"/>
    <hyperlink ref="J24" r:id="rId42" display="mailto:hayleyritter@price.net" xr:uid="{FF71EC26-0A33-214F-8FE9-121C3D77CB02}"/>
    <hyperlink ref="L24" r:id="rId43" xr:uid="{DAC42610-029A-5748-91B7-2A82D8E9994E}"/>
    <hyperlink ref="J25" r:id="rId44" display="mailto:yhebert@hays-rivera.com" xr:uid="{927233FB-5F2A-364B-8A49-4877AA03D6FA}"/>
    <hyperlink ref="L25" r:id="rId45" xr:uid="{AD731F92-6C43-3846-ACD0-3396136440B8}"/>
    <hyperlink ref="J26" r:id="rId46" display="mailto:austinhobbs@briggs.com" xr:uid="{383AF98E-9528-E64B-B970-5846C339BE8F}"/>
    <hyperlink ref="L26" r:id="rId47" xr:uid="{2F83A666-0453-664E-9E90-AC3F8A5E6BE2}"/>
    <hyperlink ref="J27" r:id="rId48" display="mailto:zramos@haney.org" xr:uid="{8C81EAA9-AF9A-CE4D-A4E5-1CB77AFA5EA4}"/>
    <hyperlink ref="L27" r:id="rId49" xr:uid="{BABC135C-2FBE-3F47-AA26-08AE74ABE006}"/>
    <hyperlink ref="J28" r:id="rId50" display="mailto:shelley82@jarvis.com" xr:uid="{981E04E3-CC1B-9E4A-B2D3-DF77A68019DC}"/>
    <hyperlink ref="L28" r:id="rId51" xr:uid="{F7690990-EDDF-654B-8BF7-FB130C464E95}"/>
    <hyperlink ref="J29" r:id="rId52" display="mailto:sharigriffin@cameron.com" xr:uid="{66AB396F-AAC8-F947-B665-6E9469B617E2}"/>
    <hyperlink ref="L29" r:id="rId53" xr:uid="{724B86B5-1D14-654A-ABB8-9523142FDFA4}"/>
    <hyperlink ref="J30" r:id="rId54" display="mailto:rpace@huynh.com" xr:uid="{F5CD3B0E-E058-A84D-82DB-3036306551EE}"/>
    <hyperlink ref="L30" r:id="rId55" xr:uid="{10D05E94-DCE9-624B-9872-21A682D2E69B}"/>
    <hyperlink ref="J31" r:id="rId56" display="mailto:emullins@simpson-christensen.com" xr:uid="{D7EF5956-52CE-244B-B738-6038B92BBAFD}"/>
    <hyperlink ref="L31" r:id="rId57" xr:uid="{FE0A18C1-13D6-3448-8434-9CB9CD787163}"/>
    <hyperlink ref="J32" r:id="rId58" display="mailto:patricialeach@hernandez.biz" xr:uid="{5702B596-9EF3-BF4C-B10C-18006A7B846F}"/>
    <hyperlink ref="L32" r:id="rId59" xr:uid="{753DBA97-8CCE-BF4B-AB8D-4B232008CBB4}"/>
    <hyperlink ref="J33" r:id="rId60" display="mailto:mindy15@fuentes.org" xr:uid="{03C2168C-3B2E-264E-A287-C072ECE027D4}"/>
    <hyperlink ref="L33" r:id="rId61" xr:uid="{4C15A0A3-B008-644C-BC8A-D3CE61113D95}"/>
    <hyperlink ref="J34" r:id="rId62" display="mailto:jake39@little.com" xr:uid="{51D82580-9DE3-1045-B27F-EE6381954AF1}"/>
    <hyperlink ref="L34" r:id="rId63" xr:uid="{0619A239-6689-284E-823F-4532862B8CF2}"/>
    <hyperlink ref="J35" r:id="rId64" display="mailto:mhudson@hardin.com" xr:uid="{B77DA5F2-99A5-304D-A8A6-014B0E23026A}"/>
    <hyperlink ref="L35" r:id="rId65" xr:uid="{09EA0EB8-991F-C64A-BA32-15FB3D43E2C6}"/>
    <hyperlink ref="J36" r:id="rId66" display="mailto:nlane@kane-pennington.com" xr:uid="{B67CA7DE-2CD2-E347-80E0-EF73DA88D96F}"/>
    <hyperlink ref="L36" r:id="rId67" xr:uid="{7DD7EF1B-AD0F-CE4E-8EEC-C9C8EBC25B29}"/>
    <hyperlink ref="J37" r:id="rId68" display="mailto:savannah10@simpson.com" xr:uid="{39F111D1-0F55-9A4D-8301-7BF0C03370D0}"/>
    <hyperlink ref="L37" r:id="rId69" xr:uid="{20E5554C-4EAD-1A46-84A4-EFE5CD172572}"/>
    <hyperlink ref="J38" r:id="rId70" display="mailto:cristian16@hill-beard.com" xr:uid="{DA39FE4E-4265-E24A-BB84-4768BC62B438}"/>
    <hyperlink ref="L38" r:id="rId71" xr:uid="{2FE9BBB1-314C-F64C-A061-31B890FC95A8}"/>
    <hyperlink ref="J39" r:id="rId72" display="mailto:jasmineaustin@whitehead.info" xr:uid="{9F01AE8C-2D64-A046-ABA1-CD0FAF9A6728}"/>
    <hyperlink ref="L39" r:id="rId73" xr:uid="{1D532BE4-3EB8-7847-8C33-C9381D9F81E1}"/>
    <hyperlink ref="J40" r:id="rId74" display="mailto:samuel97@wyatt.com" xr:uid="{A4C357C1-95A6-3146-A374-6E67016C1D28}"/>
    <hyperlink ref="L40" r:id="rId75" xr:uid="{64A6C86C-07F7-3E48-B431-C1653F6DEF3F}"/>
    <hyperlink ref="J41" r:id="rId76" display="mailto:karlgarrett@fischer.biz" xr:uid="{5B843C62-A2A4-4D42-87E5-3B7E96E6D3FC}"/>
    <hyperlink ref="L41" r:id="rId77" xr:uid="{BCD64D45-0772-574F-96B3-D5571E3C7DBE}"/>
    <hyperlink ref="J42" r:id="rId78" display="mailto:biancahenry@hernandez.org" xr:uid="{F5E59912-2361-BB4B-8EF4-0AC6F8E96E34}"/>
    <hyperlink ref="L42" r:id="rId79" xr:uid="{E878D12A-700D-B747-882F-C31537C7F4AF}"/>
    <hyperlink ref="J43" r:id="rId80" display="mailto:marisa13@hickman.com" xr:uid="{07142944-CD0A-AD41-89EF-E277BB3323C4}"/>
    <hyperlink ref="L43" r:id="rId81" xr:uid="{4F7A193A-D01D-7744-8B77-6CBAA6DF6D15}"/>
    <hyperlink ref="L44" r:id="rId82" xr:uid="{F9761378-175A-D143-ABD1-82E755809BA9}"/>
    <hyperlink ref="L45" r:id="rId83" xr:uid="{8C10E585-69AE-EB43-92E4-93CB258948EF}"/>
    <hyperlink ref="L46" r:id="rId84" xr:uid="{E26FD7B2-F0D4-554D-8ED3-0D2707115894}"/>
    <hyperlink ref="J47" r:id="rId85" display="mailto:gregghendricks@conner-weiss.info" xr:uid="{49DA45BF-B98B-DD41-B05D-25F53D47858A}"/>
    <hyperlink ref="L47" r:id="rId86" xr:uid="{720CB048-13C7-C44C-B327-9A35F6C941EB}"/>
    <hyperlink ref="J48" r:id="rId87" display="mailto:alfredbradford@perry.com" xr:uid="{BC40B38C-6765-574D-B643-3961BDBC9D2A}"/>
    <hyperlink ref="L48" r:id="rId88" xr:uid="{0E928C7A-DEDE-6342-AE8A-024ED8D564E9}"/>
    <hyperlink ref="J49" r:id="rId89" display="mailto:ngilmore@bush.net" xr:uid="{727C5E40-9385-9B41-89E1-C027E53F76E6}"/>
    <hyperlink ref="L49" r:id="rId90" xr:uid="{AA3FFE20-5B01-CE41-932D-A09A5D41FFB7}"/>
    <hyperlink ref="J50" r:id="rId91" display="mailto:vgilbert@romero.biz" xr:uid="{759C9B8F-1B8E-7240-8E80-AD6F5DEEA95E}"/>
    <hyperlink ref="L50" r:id="rId92" xr:uid="{FA0917D4-441C-5E41-B2AF-15E6F703392A}"/>
    <hyperlink ref="J51" r:id="rId93" display="mailto:dgould@graham-winters.com" xr:uid="{E554BF3B-9EFC-FA4F-BEA9-CA83B67D2945}"/>
    <hyperlink ref="L51" r:id="rId94" xr:uid="{294B39D3-1A91-464E-B35D-3A6BDEA37A27}"/>
    <hyperlink ref="J52" r:id="rId95" display="mailto:fsuarez@cooper-montes.biz" xr:uid="{9C86D50E-C97B-4B4B-9997-97EF6EA0EB74}"/>
    <hyperlink ref="L52" r:id="rId96" xr:uid="{7959153A-A5A4-E849-9F9F-7608E87A38D4}"/>
    <hyperlink ref="J53" r:id="rId97" display="mailto:natasha83@delacruz-edwards.com" xr:uid="{98A6607E-2163-174F-80DE-247703348212}"/>
    <hyperlink ref="L53" r:id="rId98" xr:uid="{2E59DAE6-8074-9544-95AA-940D30E32DC5}"/>
    <hyperlink ref="J54" r:id="rId99" display="mailto:mbonilla@hampton.com" xr:uid="{6FAC1A4D-A451-6E40-94B7-3DF98B25AE6A}"/>
    <hyperlink ref="L54" r:id="rId100" xr:uid="{76C9DFB9-AC27-CB45-9354-22BDA3E04370}"/>
    <hyperlink ref="J55" r:id="rId101" display="mailto:basskaylee@lynn-gill.biz" xr:uid="{E366373A-2E92-744C-BC1A-DD37E6116A58}"/>
    <hyperlink ref="L55" r:id="rId102" xr:uid="{DDCA83BD-9106-AA41-A235-FF4FEC1497A1}"/>
    <hyperlink ref="J56" r:id="rId103" display="mailto:lfaulkner@villanueva.com" xr:uid="{021DB1A7-F343-DB42-93B3-76A5C22D55A6}"/>
    <hyperlink ref="L56" r:id="rId104" xr:uid="{987E360A-F92B-B044-A8C0-E809D7170812}"/>
    <hyperlink ref="J57" r:id="rId105" display="mailto:maystiffany@davidson.com" xr:uid="{873AB023-AD2C-3A45-84E1-349193F65BDF}"/>
    <hyperlink ref="L57" r:id="rId106" xr:uid="{F2C08FD3-8A8C-F045-BE0D-BF3C2FDA0E64}"/>
    <hyperlink ref="J58" r:id="rId107" display="mailto:katie69@romero.net" xr:uid="{A43C3531-43F2-D342-A556-0E1E2251C9B1}"/>
    <hyperlink ref="L58" r:id="rId108" xr:uid="{8CE18CD9-CC92-A24F-81DE-4DF4FB7AA11F}"/>
    <hyperlink ref="J59" r:id="rId109" display="mailto:valerie35@olsen.com" xr:uid="{74611F3A-C2C6-7242-9FC9-4B301CB4F62C}"/>
    <hyperlink ref="L59" r:id="rId110" xr:uid="{14754F06-F198-8B48-A069-ACCAA4BF22C1}"/>
    <hyperlink ref="J60" r:id="rId111" display="mailto:ivanhiggins@charles-estrada.com" xr:uid="{2A689A9C-4D48-7848-B5B5-736DD83797FB}"/>
    <hyperlink ref="L60" r:id="rId112" xr:uid="{CB0BDF2B-CB6F-E14C-B98B-24CDAE237FF9}"/>
    <hyperlink ref="J61" r:id="rId113" display="mailto:xcallahan@cantu.com" xr:uid="{D790FAFF-06A0-BA43-880C-447D8A0323EA}"/>
    <hyperlink ref="L61" r:id="rId114" xr:uid="{19476E24-C503-0D4A-9473-12F62C507C32}"/>
    <hyperlink ref="J62" r:id="rId115" display="mailto:melvindrake@friedman-bradley.com" xr:uid="{CCD004D0-6493-8742-A44F-1D4DD34AD98B}"/>
    <hyperlink ref="L62" r:id="rId116" xr:uid="{5F64D154-2B63-024A-B16B-0D3184EF2592}"/>
    <hyperlink ref="J63" r:id="rId117" display="mailto:carpentergary@vance-weeks.com" xr:uid="{D9B609B3-3C8F-0443-9B57-25AA48B61E3B}"/>
    <hyperlink ref="L63" r:id="rId118" xr:uid="{E676D2DC-6078-6343-8C7C-F55771CF58D4}"/>
    <hyperlink ref="J64" r:id="rId119" display="mailto:duartejohnathan@pennington.com" xr:uid="{1236320E-EBED-3A4E-BF35-BD0426FD3A22}"/>
    <hyperlink ref="L64" r:id="rId120" xr:uid="{A0375391-98CC-684C-ACF3-B9AF67FF25BC}"/>
    <hyperlink ref="J65" r:id="rId121" display="mailto:zbrock@blevins-payne.com" xr:uid="{81A7A730-A9A5-A141-9194-D7290B9447F2}"/>
    <hyperlink ref="L65" r:id="rId122" xr:uid="{B199BFFF-81C7-4249-8931-2EC4A6286744}"/>
    <hyperlink ref="J66" r:id="rId123" display="mailto:phelpsandres@hartman-cooper.org" xr:uid="{0DD93179-3FE2-CE43-92EA-47DCD7185327}"/>
    <hyperlink ref="L66" r:id="rId124" xr:uid="{8BE87184-D8A5-9846-82BC-5D12C93DA84A}"/>
    <hyperlink ref="J67" r:id="rId125" display="mailto:nataliefarley@richardson.com" xr:uid="{3FD26034-25AE-794D-8053-B66EEA133A2F}"/>
    <hyperlink ref="L67" r:id="rId126" xr:uid="{8C057A74-8EDE-EC42-A414-5A7ED4DA65FA}"/>
    <hyperlink ref="J68" r:id="rId127" display="mailto:daisyblair@walsh-holmes.org" xr:uid="{6A0FC1FC-B35E-FA43-B3C9-1B15BC4CF4C8}"/>
    <hyperlink ref="L68" r:id="rId128" xr:uid="{504210E6-02C4-5E48-8149-3540CA8C0929}"/>
    <hyperlink ref="J69" r:id="rId129" display="mailto:thomasnicholas@blankenship-ford.com" xr:uid="{8E12EB33-5A6C-1F4E-8E49-CF42FDB345A1}"/>
    <hyperlink ref="L69" r:id="rId130" xr:uid="{9969D427-7102-3A44-995A-749FE6FD0B41}"/>
    <hyperlink ref="L70" r:id="rId131" xr:uid="{E2157D0A-F5FD-C949-AF6A-38D67ADA31B6}"/>
    <hyperlink ref="J71" r:id="rId132" display="mailto:lonnielittle@hoffman-meadows.com" xr:uid="{43753876-7F0D-0A45-8900-55E9D28F8D88}"/>
    <hyperlink ref="L71" r:id="rId133" xr:uid="{C70F9E55-4E37-AE4E-82F7-D1C087A8A6AF}"/>
    <hyperlink ref="J72" r:id="rId134" display="mailto:qmcdaniel@cruz.net" xr:uid="{AE33F166-3C33-754C-BCB2-07D8822D856B}"/>
    <hyperlink ref="L72" r:id="rId135" xr:uid="{EBE227F5-896D-8446-B0D1-869FCEC340E2}"/>
    <hyperlink ref="J73" r:id="rId136" display="mailto:austinvang@glenn.com" xr:uid="{8C87586A-8EEA-5241-A312-C18E7937EF84}"/>
    <hyperlink ref="L73" r:id="rId137" xr:uid="{2781E255-E4B0-B44C-A8CE-F838E10A238D}"/>
    <hyperlink ref="J74" r:id="rId138" display="mailto:shortfrederick@cobb.net" xr:uid="{41D75FC8-5BE5-2443-AB1F-0C8CEB779FF0}"/>
    <hyperlink ref="L74" r:id="rId139" xr:uid="{D021FF53-3CF9-EA42-9F4E-B101A2ABEB10}"/>
    <hyperlink ref="J75" r:id="rId140" display="mailto:yolanda69@rosario.com" xr:uid="{AE8028C7-F0E3-2845-9D1F-2349F85B6AD9}"/>
    <hyperlink ref="L75" r:id="rId141" xr:uid="{0A09A436-8A63-414E-8137-5F93A3A1E7F0}"/>
    <hyperlink ref="J76" r:id="rId142" display="mailto:michaela80@russell.com" xr:uid="{F6EFBB42-FB09-8B4E-B32E-3E320E59D421}"/>
    <hyperlink ref="L76" r:id="rId143" xr:uid="{FC14AD73-76F7-7341-BE1B-E4D4BA62599C}"/>
    <hyperlink ref="J77" r:id="rId144" display="mailto:ashley39@garrison.com" xr:uid="{9591449D-6A94-8743-A6E8-D0D1539426AA}"/>
    <hyperlink ref="L77" r:id="rId145" xr:uid="{63ED1122-C3BC-4D46-87C6-8B8B92EB6885}"/>
    <hyperlink ref="J78" r:id="rId146" display="mailto:alan50@hobbs.info" xr:uid="{878D1854-6CAD-F648-9477-680352CF701C}"/>
    <hyperlink ref="L78" r:id="rId147" xr:uid="{1CDD1B90-19A3-9842-878B-B55342C5ADF0}"/>
    <hyperlink ref="J79" r:id="rId148" display="mailto:hsantos@lopez.info" xr:uid="{8315B4AD-F436-FD41-9631-EC82EB579152}"/>
    <hyperlink ref="L79" r:id="rId149" xr:uid="{FB284A4E-F1C6-8547-A2CC-1531326FE56B}"/>
    <hyperlink ref="J80" r:id="rId150" display="mailto:robbinsgordon@dyer-kim.info" xr:uid="{97EC1EB6-41D8-AD4F-B013-B011F4A02C93}"/>
    <hyperlink ref="L80" r:id="rId151" xr:uid="{139FB6D0-F3B0-BF41-92E2-76A566E54268}"/>
    <hyperlink ref="J81" r:id="rId152" display="mailto:meghanfernandez@patel-todd.com" xr:uid="{1D758B54-B8C3-0440-829B-81C11F82EA5C}"/>
    <hyperlink ref="L81" r:id="rId153" xr:uid="{CA81DBCD-6E51-4D4D-8C15-D87B3FE8C7AA}"/>
    <hyperlink ref="J82" r:id="rId154" display="mailto:gabrielarobbins@hawkins-bernard.com" xr:uid="{CB77A1C9-9F68-7D4E-9C0D-39516D194FBC}"/>
    <hyperlink ref="L82" r:id="rId155" xr:uid="{5D6F62C2-0B4B-3D46-9826-67003632813F}"/>
    <hyperlink ref="J83" r:id="rId156" display="mailto:qlarson@berry.biz" xr:uid="{3F7C7525-495C-B84A-911F-A58D6A9B71F5}"/>
    <hyperlink ref="L83" r:id="rId157" xr:uid="{F691CC82-D18D-754F-8A9D-2C859C19081D}"/>
    <hyperlink ref="J84" r:id="rId158" display="mailto:hmorgan@olson.com" xr:uid="{E07E5DF6-87D0-A848-A07E-55FAA184C2D2}"/>
    <hyperlink ref="L84" r:id="rId159" xr:uid="{9C491229-C2B6-4B47-8B9F-4CDD89D84793}"/>
    <hyperlink ref="L85" r:id="rId160" xr:uid="{61B41636-4A54-8F47-8537-D8C242A80FDA}"/>
    <hyperlink ref="J86" r:id="rId161" display="mailto:escobarisabella@harrell-santiago.info" xr:uid="{818DED1A-B0F5-6741-8A2A-ABE4587D2CBB}"/>
    <hyperlink ref="L86" r:id="rId162" xr:uid="{668E911F-C35C-474D-8D7D-DA0CF4DAA731}"/>
    <hyperlink ref="J87" r:id="rId163" display="mailto:jessica36@hart.com" xr:uid="{A918F73C-CAE2-914B-8F46-F5D7E015D935}"/>
    <hyperlink ref="L87" r:id="rId164" xr:uid="{70C7E57E-1CA3-574E-A25D-6B976541FD44}"/>
    <hyperlink ref="J88" r:id="rId165" display="mailto:ellen80@bonilla.com" xr:uid="{75DCAFAA-5195-F74F-B8C2-F1007321F67B}"/>
    <hyperlink ref="L88" r:id="rId166" xr:uid="{15186CA4-1580-C34C-A94B-086BA7BADF36}"/>
    <hyperlink ref="J89" r:id="rId167" display="mailto:chavezrandall@mckinney-stafford.net" xr:uid="{080DC403-DE09-0E44-BCE1-D37C530743A0}"/>
    <hyperlink ref="L89" r:id="rId168" xr:uid="{5AA94D05-586A-8944-B8B2-98D70F2F4C53}"/>
    <hyperlink ref="J90" r:id="rId169" display="mailto:gravesgrace@molina.org" xr:uid="{FFC4C8C9-D863-8F47-9900-1BCF824EA6A1}"/>
    <hyperlink ref="L90" r:id="rId170" xr:uid="{DF18E519-B72C-4A42-A9EA-0A03D59AF76C}"/>
    <hyperlink ref="J91" r:id="rId171" display="mailto:hhuerta@morris-case.info" xr:uid="{42544008-E5AF-D847-9287-1362B86FCF44}"/>
    <hyperlink ref="L91" r:id="rId172" xr:uid="{D0AEECFD-6038-B84C-B550-8454481EF568}"/>
    <hyperlink ref="J92" r:id="rId173" display="mailto:ydavid@potter.com" xr:uid="{EACD1A35-4D51-1743-A34A-E9DD6DA537B6}"/>
    <hyperlink ref="L92" r:id="rId174" xr:uid="{07A09B37-8FCB-1349-A35E-551C3E1D448B}"/>
    <hyperlink ref="J93" r:id="rId175" display="mailto:colealexander@turner.biz" xr:uid="{13DBF343-2C97-7146-8B08-5183F6E12829}"/>
    <hyperlink ref="L93" r:id="rId176" xr:uid="{436B7BDA-0F05-814B-A242-7F5FFA0CE170}"/>
    <hyperlink ref="J94" r:id="rId177" display="mailto:carpenterkylie@chambers-frost.com" xr:uid="{5FEEE7EE-8226-C448-90FE-A7426D8CE4A3}"/>
    <hyperlink ref="L94" r:id="rId178" xr:uid="{3B48B007-E8B5-B04D-B05A-C330967D5BFB}"/>
    <hyperlink ref="J95" r:id="rId179" display="mailto:adrian55@gardner-gaines.com" xr:uid="{5BA3701F-8AC9-1C44-BBCF-09C86DB45FD2}"/>
    <hyperlink ref="L95" r:id="rId180" xr:uid="{FF0503DB-FEC9-CD46-8739-88FECE47F041}"/>
    <hyperlink ref="J96" r:id="rId181" display="mailto:bonillaalex@cervantes.org" xr:uid="{58D73B01-F947-4A49-B99D-C8299AB50522}"/>
    <hyperlink ref="L96" r:id="rId182" xr:uid="{A082E486-3017-7D48-8E34-DD7FABC9BF5F}"/>
    <hyperlink ref="J97" r:id="rId183" display="mailto:maureen18@barr.org" xr:uid="{DC7D63AA-1C8D-4A46-A4E6-64D7AF385FB6}"/>
    <hyperlink ref="L97" r:id="rId184" xr:uid="{F4732C4B-8599-B647-95D9-546CD2AB1532}"/>
    <hyperlink ref="J98" r:id="rId185" display="mailto:ocole@sanders-lowery.net" xr:uid="{EAD3A3D4-887E-944B-9503-5F572E1776D9}"/>
    <hyperlink ref="L98" r:id="rId186" xr:uid="{8EC532E9-F3B3-C34C-824D-91BE97A2F353}"/>
    <hyperlink ref="J99" r:id="rId187" display="mailto:spencerbright@powell.biz" xr:uid="{5D13ADB3-D797-294D-B45A-14521FBB1E5B}"/>
    <hyperlink ref="L99" r:id="rId188" xr:uid="{884A334C-36D8-664E-99BC-DCE3EDCC11CD}"/>
    <hyperlink ref="J100" r:id="rId189" display="mailto:dawncoffey@barker.com" xr:uid="{EBD741F5-CAB4-754C-8D57-005D4B9FDC2E}"/>
    <hyperlink ref="L100" r:id="rId190" xr:uid="{75E6FDD3-C638-8D4D-BC8E-439B8D724790}"/>
    <hyperlink ref="J101" r:id="rId191" display="mailto:anthonyzuniga@tucker.com" xr:uid="{5F06270A-085A-A64A-98E7-D3C9CB8E2A9A}"/>
    <hyperlink ref="L101" r:id="rId192" xr:uid="{0C6C1DB4-346E-9448-8A8C-118A61D1BC85}"/>
    <hyperlink ref="J102" r:id="rId193" display="mailto:carrillokenneth@bowman-montoya.com" xr:uid="{F0441A36-2D02-6048-BA39-0C22FBDD16C2}"/>
    <hyperlink ref="L102" r:id="rId194" xr:uid="{67FFA243-7A87-BE43-8A69-B35D3D25B9EC}"/>
    <hyperlink ref="J103" r:id="rId195" display="mailto:mercedes11@floyd-hall.com" xr:uid="{DF0EF02C-1F2F-3F4F-BF77-421EF9F5F150}"/>
    <hyperlink ref="L103" r:id="rId196" xr:uid="{82A4E18A-AC7F-824D-A99A-38DB91DBE4BD}"/>
    <hyperlink ref="J104" r:id="rId197" display="mailto:dominguezparker@preston.net" xr:uid="{3DE8A6C6-B26C-2B49-BB5F-53709A1E356B}"/>
    <hyperlink ref="L104" r:id="rId198" xr:uid="{C2280322-E8AA-B243-A913-F9F1DDB0F271}"/>
    <hyperlink ref="J105" r:id="rId199" display="mailto:vernonrush@harvey.com" xr:uid="{32771B13-E84C-8746-9F13-7DC431E5B69D}"/>
    <hyperlink ref="L105" r:id="rId200" xr:uid="{5129B2D6-02B1-7349-8647-6DAFC0487E0A}"/>
    <hyperlink ref="J106" r:id="rId201" display="mailto:samantha34@mccarthy.com" xr:uid="{3B74D01F-EFA5-DB4F-B144-53AE21CD2269}"/>
    <hyperlink ref="L106" r:id="rId202" xr:uid="{4A199103-AF20-DD4A-A2E2-E72DC19CA955}"/>
    <hyperlink ref="J107" r:id="rId203" display="mailto:joconnor@cooley.com" xr:uid="{92DCFB30-F760-204D-A3C7-A53BC08F20EC}"/>
    <hyperlink ref="L107" r:id="rId204" xr:uid="{89F1F005-FD94-7348-9371-2CD13F79F924}"/>
    <hyperlink ref="J108" r:id="rId205" display="mailto:toddmcmahon@beard-lambert.com" xr:uid="{0F9F3757-D225-5F48-ADC6-4D9ABD0F95C2}"/>
    <hyperlink ref="L108" r:id="rId206" xr:uid="{A0D04725-D3DF-7644-8260-731630DD0AD9}"/>
    <hyperlink ref="J109" r:id="rId207" display="mailto:veronicablankenship@pace.com" xr:uid="{0AABDC02-07EB-A44F-B939-3D8740C0E700}"/>
    <hyperlink ref="L109" r:id="rId208" xr:uid="{DE7B6566-349F-AA4B-A7DD-289C0F3B2D95}"/>
    <hyperlink ref="J110" r:id="rId209" display="mailto:swarren@buck-roach.com" xr:uid="{753CA119-EAE8-A14F-AADF-B9A1DF10A809}"/>
    <hyperlink ref="L110" r:id="rId210" xr:uid="{1741F191-198A-A843-A772-7DB748A3C1B0}"/>
    <hyperlink ref="J111" r:id="rId211" display="mailto:garymelton@petersen-lam.org" xr:uid="{BB73BC7B-700A-8948-9B77-FDA2A848D321}"/>
    <hyperlink ref="L111" r:id="rId212" xr:uid="{4A55A531-4C89-2449-8BBA-9AAE6EE401D2}"/>
    <hyperlink ref="J112" r:id="rId213" display="mailto:mathisgloria@house-hamilton.org" xr:uid="{D8602632-2829-A14C-B92A-ADD60FEA55DF}"/>
    <hyperlink ref="L112" r:id="rId214" xr:uid="{C2BB7646-19A9-E94B-B726-3561BE9A7237}"/>
    <hyperlink ref="L113" r:id="rId215" xr:uid="{CCE71DC3-EC19-7C4F-B362-A7FADE47EB77}"/>
    <hyperlink ref="J114" r:id="rId216" display="mailto:hortonmiguel@mays-rivers.org" xr:uid="{41A8F20C-2D75-9240-BE90-A42A62075572}"/>
    <hyperlink ref="L114" r:id="rId217" xr:uid="{D2EF2A80-6E8B-254B-B5E8-6490D27E9C52}"/>
    <hyperlink ref="J115" r:id="rId218" display="mailto:preston76@house.com" xr:uid="{026F3C16-F33F-0244-8664-EF5050D73C39}"/>
    <hyperlink ref="L115" r:id="rId219" xr:uid="{873286A7-7598-FC49-8652-3661BAF04851}"/>
    <hyperlink ref="J116" r:id="rId220" display="mailto:moneal@hudson.biz" xr:uid="{67A3A11C-0B9D-5A46-9BB6-4EF727C78FA6}"/>
    <hyperlink ref="L116" r:id="rId221" xr:uid="{A7FC1525-FC39-BE48-875F-DA5670F4A4AD}"/>
    <hyperlink ref="J117" r:id="rId222" display="mailto:beckyshaw@bradley-booth.com" xr:uid="{91ACFDDD-14AC-A244-BEEA-8D57C147A129}"/>
    <hyperlink ref="L117" r:id="rId223" xr:uid="{4A4BFFD1-11C7-2546-88D4-714EF492BD81}"/>
    <hyperlink ref="J118" r:id="rId224" display="mailto:kanthony@osborne.com" xr:uid="{A9755BC4-C0EC-CA43-A31B-DF9966574C37}"/>
    <hyperlink ref="L118" r:id="rId225" xr:uid="{CC03C369-2BDE-AD4C-A18D-F39241FD183D}"/>
    <hyperlink ref="J119" r:id="rId226" display="mailto:alexandraroy@juarez-kane.com" xr:uid="{56DF6133-EBD4-E94C-9046-1C92DDA6DB4E}"/>
    <hyperlink ref="L119" r:id="rId227" xr:uid="{FBAD0D04-9F41-AB48-83D7-D572F5117FA4}"/>
    <hyperlink ref="J120" r:id="rId228" display="mailto:ckhan@underwood.net" xr:uid="{201DD38D-2DA8-B443-B149-052AE86E924D}"/>
    <hyperlink ref="L120" r:id="rId229" xr:uid="{DB7D593D-F4A9-BE48-A782-5FC12BFF65CE}"/>
    <hyperlink ref="J121" r:id="rId230" display="mailto:joe34@salazar.com" xr:uid="{77A43F5A-13BD-C64C-B429-6EFFB53D2D91}"/>
    <hyperlink ref="L121" r:id="rId231" xr:uid="{469DEB17-0484-294A-AE07-61F8321B668D}"/>
    <hyperlink ref="J122" r:id="rId232" display="mailto:vernon36@browning.info" xr:uid="{69825D6E-9301-174C-B833-C1D84CF5223A}"/>
    <hyperlink ref="L122" r:id="rId233" xr:uid="{1424658A-126A-3C40-8957-00415F7EE0FD}"/>
    <hyperlink ref="J123" r:id="rId234" display="mailto:pammorales@james-benjamin.net" xr:uid="{C7179CD0-A017-6346-A65E-F6E4A693D79E}"/>
    <hyperlink ref="L123" r:id="rId235" xr:uid="{3D453F1D-3750-2042-80CB-64367D00F159}"/>
    <hyperlink ref="J124" r:id="rId236" display="mailto:paulcastaneda@burke.com" xr:uid="{92246855-45EA-7941-8EB4-025A32B207FF}"/>
    <hyperlink ref="L124" r:id="rId237" xr:uid="{9973B9AF-9676-6645-A34F-43FA5284349A}"/>
    <hyperlink ref="J125" r:id="rId238" display="mailto:sarahpotts@bradford.com" xr:uid="{AB311EA8-79CC-074A-B1DF-D85EDE5C4D50}"/>
    <hyperlink ref="L125" r:id="rId239" xr:uid="{FACCD617-B6AB-E44E-9F5D-7C4F496240A7}"/>
    <hyperlink ref="J126" r:id="rId240" display="mailto:wwhite@perez.com" xr:uid="{D38EB893-EE95-FE49-90A3-21A1E58C5583}"/>
    <hyperlink ref="L126" r:id="rId241" xr:uid="{04D467C9-8F67-F642-84C6-BDA649327010}"/>
    <hyperlink ref="J127" r:id="rId242" display="mailto:orice@drake.com" xr:uid="{2D6DB5F2-6A5A-464D-9AD5-FAAE7A2D13F5}"/>
    <hyperlink ref="L127" r:id="rId243" xr:uid="{D031A21B-59CA-664E-9DF0-5EA24AE30ED4}"/>
    <hyperlink ref="J128" r:id="rId244" display="mailto:damon39@terrell.com" xr:uid="{77BD2EFC-4445-5843-9CDD-802FAE6D9E2E}"/>
    <hyperlink ref="L128" r:id="rId245" xr:uid="{F4DAFBDC-EAF1-954F-8432-4BD5E9495C21}"/>
    <hyperlink ref="J129" r:id="rId246" display="mailto:watkinsevan@ward.biz" xr:uid="{B394A35F-8907-F545-8D2A-3DEAA8D84E93}"/>
    <hyperlink ref="L129" r:id="rId247" xr:uid="{0462B933-2D27-9643-9168-E8EAE130A972}"/>
    <hyperlink ref="J130" r:id="rId248" display="mailto:meredith05@lawrence-shaw.com" xr:uid="{E0D0B496-C440-054A-9A94-0E360A3A4500}"/>
    <hyperlink ref="L130" r:id="rId249" xr:uid="{0B70437A-DC64-CD4B-A132-46C9E198342B}"/>
    <hyperlink ref="J131" r:id="rId250" display="mailto:lacey04@cross.com" xr:uid="{24488240-9F6C-234F-B6BD-75FCE7127DD0}"/>
    <hyperlink ref="L131" r:id="rId251" xr:uid="{A4832435-110A-D347-B45B-B933E9FC5D0C}"/>
    <hyperlink ref="J132" r:id="rId252" display="mailto:travisfoley@brandt.com" xr:uid="{5CCAE817-0149-D64D-B400-709803B4D8B9}"/>
    <hyperlink ref="L132" r:id="rId253" xr:uid="{7F7D182D-A026-394C-8BFB-4DADE9795560}"/>
    <hyperlink ref="J133" r:id="rId254" display="mailto:hmccarty@sharp.biz" xr:uid="{CDBCBB2C-1F69-974E-BECD-939515B7EC36}"/>
    <hyperlink ref="L133" r:id="rId255" xr:uid="{E27BAFE0-8990-6647-9323-23B2354EB8DD}"/>
    <hyperlink ref="J134" r:id="rId256" display="mailto:alisonsanders@durham.com" xr:uid="{B097CDF8-0018-0A46-BB38-EAB7914C9D33}"/>
    <hyperlink ref="L134" r:id="rId257" xr:uid="{0F37520A-F696-9544-8C82-316D7B8EF438}"/>
    <hyperlink ref="J135" r:id="rId258" display="mailto:bjordan@small-black.com" xr:uid="{64BBB4F6-8F49-B146-A046-E9AE456575EC}"/>
    <hyperlink ref="L135" r:id="rId259" xr:uid="{0E84EB6C-265D-B542-9409-2EA0BE14AA45}"/>
    <hyperlink ref="J136" r:id="rId260" display="mailto:damonhowe@larsen.org" xr:uid="{0CBDF954-F77B-F84B-AD9A-2351418888D8}"/>
    <hyperlink ref="L136" r:id="rId261" xr:uid="{4B3805F3-0977-6C45-82C8-CDA6C3BE1C73}"/>
    <hyperlink ref="J137" r:id="rId262" display="mailto:tasha85@wilson.biz" xr:uid="{E282AAC7-213F-EB41-8E1E-CC3FDEA3A3A7}"/>
    <hyperlink ref="L137" r:id="rId263" xr:uid="{919468AE-819E-264B-B1DD-CA973694FFA2}"/>
    <hyperlink ref="J138" r:id="rId264" display="mailto:oneilldamon@spencer.com" xr:uid="{E8E3D1F2-CDCB-C34A-844E-A8B06340CF70}"/>
    <hyperlink ref="L138" r:id="rId265" xr:uid="{9E343565-090E-D44A-AEA6-058A134A9C44}"/>
    <hyperlink ref="J139" r:id="rId266" display="mailto:weaverclinton@zamora.org" xr:uid="{7E1237C6-9020-5F47-B93F-E6CC45989638}"/>
    <hyperlink ref="L139" r:id="rId267" xr:uid="{BA44140F-993C-314D-9BAF-B359C197C371}"/>
    <hyperlink ref="J140" r:id="rId268" display="mailto:xtapia@hensley.info" xr:uid="{AE369059-018C-2F42-9A6A-CE060A41D4B2}"/>
    <hyperlink ref="L140" r:id="rId269" xr:uid="{5B9CE78E-D8C0-9A4B-828A-4A65D0FB7C55}"/>
    <hyperlink ref="J141" r:id="rId270" display="mailto:fenglish@warner.net" xr:uid="{484D6981-7BB0-F847-B849-3D04F1E20C7C}"/>
    <hyperlink ref="L141" r:id="rId271" xr:uid="{D2D95C04-A719-EF4E-923A-EF28EFCF17A3}"/>
    <hyperlink ref="J142" r:id="rId272" display="mailto:brendanbarrera@gill-thornton.info" xr:uid="{0455B26E-3699-7E41-878A-EA1BC24FE3C2}"/>
    <hyperlink ref="L142" r:id="rId273" xr:uid="{576A4EFD-D17C-9744-ABAE-56BDD4F483F2}"/>
    <hyperlink ref="J143" r:id="rId274" display="mailto:peggy95@park.info" xr:uid="{DA9DB803-FC13-0340-96A0-82A1AF1D22C9}"/>
    <hyperlink ref="L143" r:id="rId275" xr:uid="{F75F1B4E-0BEB-6A4E-B8E9-6C3E329EFA60}"/>
    <hyperlink ref="J144" r:id="rId276" display="mailto:kerriray@owen-stone.info" xr:uid="{C48A856D-2FC3-9746-BF6A-5936B6CE019E}"/>
    <hyperlink ref="L144" r:id="rId277" xr:uid="{34C9DBE9-3B37-4648-8359-1118435ACA69}"/>
    <hyperlink ref="J145" r:id="rId278" display="mailto:nichole45@michael.org" xr:uid="{101023A9-3A6D-6A4C-BF04-0996607C4CC2}"/>
    <hyperlink ref="L145" r:id="rId279" xr:uid="{5A10F57C-C49E-394D-865F-6C8B7D00F9D9}"/>
    <hyperlink ref="J146" r:id="rId280" display="mailto:daltonrangel@prince.biz" xr:uid="{697466B6-BDDA-BE4E-891F-CB91B179C680}"/>
    <hyperlink ref="L146" r:id="rId281" xr:uid="{58ACD8C0-88FA-E74E-8E1D-55B8936A411E}"/>
    <hyperlink ref="J147" r:id="rId282" display="mailto:vmyers@novak-delacruz.biz" xr:uid="{A2F7EF18-2783-FC4A-A89F-A6052688F75D}"/>
    <hyperlink ref="L147" r:id="rId283" xr:uid="{977DD21D-8E8B-4142-8368-FA6721484BEB}"/>
    <hyperlink ref="J148" r:id="rId284" display="mailto:weavermeagan@sampson.com" xr:uid="{88CAF230-692F-8145-A8BA-DC4E62105386}"/>
    <hyperlink ref="L148" r:id="rId285" xr:uid="{8E047D9B-3D92-0D45-B1F1-F547AFA9455B}"/>
    <hyperlink ref="J149" r:id="rId286" display="mailto:hebertdarin@kidd.com" xr:uid="{E75DF5CD-283F-464F-8B03-2903DC4656F7}"/>
    <hyperlink ref="L149" r:id="rId287" xr:uid="{916A970A-A652-FB4D-BFE5-CA944C82DE34}"/>
    <hyperlink ref="J150" r:id="rId288" display="mailto:elizabethcopeland@morris-moss.info" xr:uid="{CE152169-BF08-E042-BDFA-47BD1CF9E922}"/>
    <hyperlink ref="L150" r:id="rId289" xr:uid="{75747EA7-15F8-EF44-BFB4-8A4315D4FE2B}"/>
    <hyperlink ref="J151" r:id="rId290" display="mailto:cannonshirley@carson-dorsey.com" xr:uid="{38244160-37E6-D245-9AB1-2455DC3E2153}"/>
    <hyperlink ref="L151" r:id="rId291" xr:uid="{3C41DC8A-2D92-6747-85BE-17E9A63E14B0}"/>
    <hyperlink ref="J152" r:id="rId292" display="mailto:dana05@hester.net" xr:uid="{77335BE1-9DBF-3346-B1DD-77455563A8D6}"/>
    <hyperlink ref="L152" r:id="rId293" xr:uid="{516444BD-55D6-564C-A691-7B3DC183571E}"/>
    <hyperlink ref="J153" r:id="rId294" display="mailto:willie99@snyder.com" xr:uid="{8457799B-8295-D040-90A4-6CE935E0D0E9}"/>
    <hyperlink ref="L153" r:id="rId295" xr:uid="{B375E1F3-2600-F640-9FF0-DF159082F84A}"/>
    <hyperlink ref="J154" r:id="rId296" display="mailto:lunakirsten@zimmerman-salinas.org" xr:uid="{B9395AA4-706C-9D43-98BD-62C4395E331A}"/>
    <hyperlink ref="L154" r:id="rId297" xr:uid="{D16FFF48-91C8-D242-AE62-177EAB569941}"/>
    <hyperlink ref="J155" r:id="rId298" display="mailto:marthaguerra@anderson.com" xr:uid="{37A7DE96-3671-B645-B499-E32EAAB20FD5}"/>
    <hyperlink ref="L155" r:id="rId299" xr:uid="{60BAC264-3EDC-214B-A66D-BE3998E810BA}"/>
    <hyperlink ref="J156" r:id="rId300" display="mailto:joanne07@pennington.com" xr:uid="{51E8DFC8-7E9F-5C4F-8F71-27A1D941686A}"/>
    <hyperlink ref="L156" r:id="rId301" xr:uid="{8C04760A-874D-4742-A85B-4D4041384CE9}"/>
    <hyperlink ref="J157" r:id="rId302" display="mailto:jerry26@hudson-acevedo.net" xr:uid="{E33C9DD2-401D-2A4E-84D5-B487149CD891}"/>
    <hyperlink ref="L157" r:id="rId303" xr:uid="{2EEA54D6-3CD6-D14A-B5E7-38B4CFF7D3BC}"/>
    <hyperlink ref="J158" r:id="rId304" display="mailto:katie93@norris.biz" xr:uid="{173C044C-B4BA-BC42-8388-C9BCB8D728FD}"/>
    <hyperlink ref="L158" r:id="rId305" xr:uid="{02525771-5A93-9342-AD89-D5E52C9F4BDF}"/>
    <hyperlink ref="J159" r:id="rId306" display="mailto:gacosta@stephenson-tyler.biz" xr:uid="{9036A1A0-757C-7046-853F-50A71263E042}"/>
    <hyperlink ref="L159" r:id="rId307" xr:uid="{D62C4347-1C92-6445-BAC9-28032CCDCC99}"/>
    <hyperlink ref="J160" r:id="rId308" display="mailto:madisoncarey@spence-beck.info" xr:uid="{164B48D2-FC1F-D444-A693-4D109F09A1C1}"/>
    <hyperlink ref="L160" r:id="rId309" xr:uid="{CA3BF4E7-6467-7B48-9435-25AE630AE549}"/>
    <hyperlink ref="J161" r:id="rId310" display="mailto:kari95@henry.org" xr:uid="{55F52BCA-96F2-5247-B58F-D6AC1D1E8244}"/>
    <hyperlink ref="L161" r:id="rId311" xr:uid="{ACCB5A7E-8065-7A49-9035-796CE43C083B}"/>
    <hyperlink ref="J162" r:id="rId312" display="mailto:tiffany09@perkins.com" xr:uid="{B885AB17-C28E-EF44-BCB6-3673341D691D}"/>
    <hyperlink ref="L162" r:id="rId313" xr:uid="{A5DA0575-CA83-6E4C-BB60-ADAA21B1813C}"/>
    <hyperlink ref="J163" r:id="rId314" display="mailto:davefarmer@neal-farrell.org" xr:uid="{051ECC90-C1D4-1D43-BCD9-7BD9250B6CB1}"/>
    <hyperlink ref="L163" r:id="rId315" xr:uid="{D96A3BD5-EB38-7F43-BAB7-C8D8840F1F88}"/>
    <hyperlink ref="J164" r:id="rId316" display="mailto:lydiameyers@frederick.com" xr:uid="{DA985BFA-1CB6-E541-AF31-CFCBC1DBDF2A}"/>
    <hyperlink ref="L164" r:id="rId317" xr:uid="{53245BE7-D9D5-3C48-871A-72B2A2D2212B}"/>
    <hyperlink ref="J165" r:id="rId318" display="mailto:timothyrivera@wade-galloway.net" xr:uid="{C2BBA371-5027-464F-8251-4DADB7E57023}"/>
    <hyperlink ref="L165" r:id="rId319" xr:uid="{BD56C944-4093-6B47-AB26-6A2364844A69}"/>
    <hyperlink ref="J166" r:id="rId320" display="mailto:harmonmadison@finley-clarke.net" xr:uid="{8D8A4DA6-B034-814A-89DE-98AF2087C011}"/>
    <hyperlink ref="L166" r:id="rId321" xr:uid="{9E9097B9-E55C-FD4C-8A9B-F6F808A19422}"/>
    <hyperlink ref="J167" r:id="rId322" display="mailto:vincent58@norton.com" xr:uid="{72941F61-FE55-6A49-8D0B-32270342845A}"/>
    <hyperlink ref="L167" r:id="rId323" xr:uid="{3234277C-ECE6-2B49-868C-673E561DC4A0}"/>
    <hyperlink ref="J168" r:id="rId324" display="mailto:brandibarker@peterson.net" xr:uid="{CDF8C9ED-E577-3F4A-860C-A43AD8AC9AB6}"/>
    <hyperlink ref="L168" r:id="rId325" xr:uid="{80D4CE30-C64C-DA4E-AA66-7B31EA0991CE}"/>
    <hyperlink ref="J169" r:id="rId326" display="mailto:lindsayrocha@preston.org" xr:uid="{B3F83913-9DB6-2F4D-A72F-64AAF6E4E337}"/>
    <hyperlink ref="L169" r:id="rId327" xr:uid="{9B1E632E-EC28-784F-A565-FABD68F5EF5C}"/>
    <hyperlink ref="J170" r:id="rId328" display="mailto:daniel75@hansen.com" xr:uid="{71E4D4B1-2C4B-714F-BBA3-B0DA38F56475}"/>
    <hyperlink ref="L170" r:id="rId329" xr:uid="{F42E1190-89AD-5C4A-9A17-E6B2E2448409}"/>
    <hyperlink ref="J171" r:id="rId330" display="mailto:eschultz@salas.com" xr:uid="{1227824D-526E-B442-BA32-D82626192866}"/>
    <hyperlink ref="L171" r:id="rId331" xr:uid="{07EEA3A4-D2C8-4548-B440-5ECDBEDD9EDE}"/>
    <hyperlink ref="J172" r:id="rId332" display="mailto:perry87@nichols.biz" xr:uid="{A2201C51-687F-AD41-B0E9-179687C5C2BE}"/>
    <hyperlink ref="L172" r:id="rId333" xr:uid="{123F4298-BE37-8D4B-80D7-D3E21BBE8D22}"/>
    <hyperlink ref="J173" r:id="rId334" display="mailto:frederickmisty@carpenter-nielsen.net" xr:uid="{24337377-DD3C-8D40-8B6F-85AA73D4ACCC}"/>
    <hyperlink ref="L173" r:id="rId335" xr:uid="{686C9A6B-6D3C-1446-9EB1-EA2ABE876156}"/>
    <hyperlink ref="J174" r:id="rId336" display="mailto:jodonnell@oliver.com" xr:uid="{44F76FC8-771F-7B4A-ABFF-FCDF90975823}"/>
    <hyperlink ref="L174" r:id="rId337" xr:uid="{10304FDC-E61D-6448-8CC4-68B673DD513F}"/>
    <hyperlink ref="J175" r:id="rId338" display="mailto:ehampton@lopez-brandt.org" xr:uid="{AAE8ABCC-C67B-764B-9465-A0A01F2121EF}"/>
    <hyperlink ref="L175" r:id="rId339" xr:uid="{39497C1E-3C7A-CA4A-ADBA-A0F565699D0D}"/>
    <hyperlink ref="J176" r:id="rId340" display="mailto:evansstuart@griffin.org" xr:uid="{CD99F3F7-2301-3843-B4A1-D37216ED49E8}"/>
    <hyperlink ref="L176" r:id="rId341" xr:uid="{7882715F-E5F1-9F4B-991D-1F02ED1B27C1}"/>
    <hyperlink ref="J177" r:id="rId342" display="mailto:kristina23@carr-arias.com" xr:uid="{D9AD8E7B-050A-3749-881E-2123DB933FE4}"/>
    <hyperlink ref="L177" r:id="rId343" xr:uid="{D666A3F6-446C-2A42-9C9F-015F7535AD35}"/>
    <hyperlink ref="J178" r:id="rId344" display="mailto:gabriellanorton@robertson.org" xr:uid="{D1DD743A-9A01-B345-B54E-49BA5373B4B4}"/>
    <hyperlink ref="L178" r:id="rId345" xr:uid="{685C8FEC-A963-AC4F-A4AB-D6FFEB600C7F}"/>
    <hyperlink ref="J179" r:id="rId346" display="mailto:lonnieguerra@cooke.com" xr:uid="{2D46EA77-D794-3B4F-9610-639EEF4B8CD1}"/>
    <hyperlink ref="L179" r:id="rId347" xr:uid="{DF088D1F-0ABD-5847-8DAE-E85E20E0A957}"/>
    <hyperlink ref="J180" r:id="rId348" display="mailto:cowandeanna@house.com" xr:uid="{24DCAB81-EAD7-F940-BC39-CBF0D587C3E6}"/>
    <hyperlink ref="L180" r:id="rId349" xr:uid="{B5D2901B-8A58-9043-9838-E81DF467600A}"/>
    <hyperlink ref="J181" r:id="rId350" display="mailto:reginahancock@walker.org" xr:uid="{130D1C21-04E8-7445-A00D-322C99466F40}"/>
    <hyperlink ref="L181" r:id="rId351" xr:uid="{0E5D7D0E-64EB-C343-8E5C-2C498419820E}"/>
    <hyperlink ref="J182" r:id="rId352" display="mailto:jasmin18@juarez-richmond.com" xr:uid="{98E1E132-A800-5D4C-84F1-B563B8574D4E}"/>
    <hyperlink ref="L182" r:id="rId353" xr:uid="{9AD3F0A4-591F-4E4F-9BDC-D767186C14E4}"/>
    <hyperlink ref="J183" r:id="rId354" display="mailto:sandy44@thomas.com" xr:uid="{512D790D-F4DD-BC43-8D81-04922C1B72D8}"/>
    <hyperlink ref="L183" r:id="rId355" xr:uid="{4B786BEB-C52F-424E-9A44-9FD204520DD9}"/>
    <hyperlink ref="J184" r:id="rId356" display="mailto:gravesalisha@harrell.info" xr:uid="{F3E6100A-A660-3A46-BA69-711F44514805}"/>
    <hyperlink ref="L184" r:id="rId357" xr:uid="{A7DF2A78-D0B0-F24D-9315-A2C2CD751A66}"/>
    <hyperlink ref="J185" r:id="rId358" display="mailto:bcole@stevens.com" xr:uid="{C57C088B-F8BE-AC4D-800D-97FDD9FD8EFE}"/>
    <hyperlink ref="L185" r:id="rId359" xr:uid="{37C41DC9-A2C0-A04F-968E-7252436B24FD}"/>
    <hyperlink ref="J186" r:id="rId360" display="mailto:jessica41@klein.biz" xr:uid="{E8B9106F-BDEB-7D46-B5C8-A6835B2A8CD1}"/>
    <hyperlink ref="L186" r:id="rId361" xr:uid="{930C0F9D-531F-7E45-8E96-AE9249FF6272}"/>
    <hyperlink ref="J187" r:id="rId362" display="mailto:guymorrow@romero-owen.com" xr:uid="{00034F3F-6723-2C4C-8F5C-9F2898ADC598}"/>
    <hyperlink ref="L187" r:id="rId363" xr:uid="{8E8FC106-9FF9-7740-9187-7C030379851D}"/>
    <hyperlink ref="J188" r:id="rId364" display="mailto:manuel95@holden-franklin.com" xr:uid="{798D97A3-96EC-814D-8100-27DACC6CC7B1}"/>
    <hyperlink ref="L188" r:id="rId365" xr:uid="{0D68611A-653C-7440-A228-C5B6932FC4E4}"/>
    <hyperlink ref="J189" r:id="rId366" display="mailto:yreyes@rowe.com" xr:uid="{E7EEDF44-EB87-9144-AA91-6B3CFEBDD139}"/>
    <hyperlink ref="L189" r:id="rId367" xr:uid="{67A8D58A-E69F-274C-B825-8D82773CD0BE}"/>
    <hyperlink ref="J190" r:id="rId368" display="mailto:russorussell@galloway.biz" xr:uid="{4DD1EF8A-CFC6-5F4C-9061-604F83B4101E}"/>
    <hyperlink ref="L190" r:id="rId369" xr:uid="{F8CD94E1-D923-6D46-9924-5B62B1A9833C}"/>
    <hyperlink ref="J191" r:id="rId370" display="mailto:craigwhitney@carrillo.info" xr:uid="{4FBDFA53-1294-8A43-8394-1C11F6D69BFD}"/>
    <hyperlink ref="L191" r:id="rId371" xr:uid="{55EFC993-82DC-184F-B916-A58B0500673C}"/>
    <hyperlink ref="J192" r:id="rId372" display="mailto:cwolf@arellano.com" xr:uid="{865069D4-29C9-CC4A-B966-2564692EE14E}"/>
    <hyperlink ref="L192" r:id="rId373" xr:uid="{860F3B26-4DB7-6D48-9920-7B780650FEFE}"/>
    <hyperlink ref="J193" r:id="rId374" display="mailto:bweaver@levy.info" xr:uid="{1ACD8373-837E-B349-8351-BB272B9542C9}"/>
    <hyperlink ref="L193" r:id="rId375" xr:uid="{9D02747C-A173-244C-ABFC-088F7FCA743B}"/>
    <hyperlink ref="J194" r:id="rId376" display="mailto:wflynn@andersen.com" xr:uid="{B36FEE38-E926-0C41-98C9-A0DCA2F63BCC}"/>
    <hyperlink ref="L194" r:id="rId377" xr:uid="{8F1A2172-F1AE-0D41-B884-AEB937889CB4}"/>
    <hyperlink ref="J195" r:id="rId378" display="mailto:pcannon@choi.com" xr:uid="{B262EE73-844F-0E4C-B37B-4842CAB8F495}"/>
    <hyperlink ref="L195" r:id="rId379" xr:uid="{E7CE17F8-3F8D-384E-82C2-E00FD74B763E}"/>
    <hyperlink ref="J196" r:id="rId380" display="mailto:luis12@buck.com" xr:uid="{C05284F6-65D0-F34A-9798-3D8C2D120702}"/>
    <hyperlink ref="L196" r:id="rId381" xr:uid="{DA7D187D-41B1-9F48-B50E-A01CC35ECBED}"/>
    <hyperlink ref="J197" r:id="rId382" display="mailto:fieldskelly@blackburn.biz" xr:uid="{E622B587-B72A-C14F-9C4B-D070F2419E0E}"/>
    <hyperlink ref="L197" r:id="rId383" xr:uid="{5C07DBB7-653A-5E43-8F53-4E3B4B44D385}"/>
    <hyperlink ref="J198" r:id="rId384" display="mailto:vwhite@peterson-gould.com" xr:uid="{33CE572D-FEB8-8B4E-A441-2BC416E9489D}"/>
    <hyperlink ref="L198" r:id="rId385" xr:uid="{0B8C881F-E7F3-3A46-9F94-625666D42325}"/>
    <hyperlink ref="J199" r:id="rId386" display="mailto:cuevasgeorge@navarro-mcmahon.com" xr:uid="{5C8468C7-84E6-294D-B89D-62CB876D4149}"/>
    <hyperlink ref="L199" r:id="rId387" xr:uid="{6233EB5B-2058-0341-9FA4-036E50C02CEA}"/>
    <hyperlink ref="J200" r:id="rId388" display="mailto:breanna32@mayer.net" xr:uid="{EEB7E1F6-5CFE-7749-9210-D029C44BF08F}"/>
    <hyperlink ref="L200" r:id="rId389" xr:uid="{1D12BC09-011F-1449-ABC1-BECDA53DCF16}"/>
    <hyperlink ref="J201" r:id="rId390" display="mailto:kwarner@barrera.org" xr:uid="{16F52DF3-F6E1-9D41-AFE3-CBDB7EC0D0C3}"/>
    <hyperlink ref="L201" r:id="rId391" xr:uid="{60448B4F-5FA2-234C-905D-238183CF34A3}"/>
    <hyperlink ref="J202" r:id="rId392" display="mailto:sharpgreg@rubio-garrison.org" xr:uid="{5441420D-AB27-2A40-A095-29D7A38240C1}"/>
    <hyperlink ref="L202" r:id="rId393" xr:uid="{7779DB89-A787-E94E-83A7-861CF696A758}"/>
    <hyperlink ref="J203" r:id="rId394" display="mailto:usloan@harrington.com" xr:uid="{BF7A419F-7EB0-F94E-8918-DD3EFE391CD9}"/>
    <hyperlink ref="L203" r:id="rId395" xr:uid="{2A239C3F-0859-1D44-A657-2E2327EFDCC1}"/>
    <hyperlink ref="J204" r:id="rId396" display="mailto:ariana05@kelly-arellano.com" xr:uid="{905AB157-D953-E042-B636-0B304E0684FF}"/>
    <hyperlink ref="L204" r:id="rId397" xr:uid="{C60E8EAA-37B5-3D4F-AC23-FE3CBCD5428D}"/>
    <hyperlink ref="J205" r:id="rId398" display="mailto:edward56@parks.biz" xr:uid="{52A8944D-D401-F343-B896-657E9209BB09}"/>
    <hyperlink ref="L205" r:id="rId399" xr:uid="{242F6348-6CBD-2947-B20C-7AD2944F9D95}"/>
    <hyperlink ref="J206" r:id="rId400" display="mailto:gcollier@golden.com" xr:uid="{BC020BD5-0176-564A-996B-EA7E2796246A}"/>
    <hyperlink ref="L206" r:id="rId401" xr:uid="{43858FA4-F3F8-7D47-B19C-A5AB2D9AB81E}"/>
    <hyperlink ref="J207" r:id="rId402" display="mailto:woodsdevin@maldonado.org" xr:uid="{923F528F-5CF4-3640-899C-0D7EEC7EA7C9}"/>
    <hyperlink ref="L207" r:id="rId403" xr:uid="{7EEE2F27-230A-324D-B8F5-493DEC0B4331}"/>
    <hyperlink ref="J208" r:id="rId404" display="mailto:mcbridekylie@mcdowell-christensen.com" xr:uid="{B5FB299F-0ECF-9B4E-9FA6-137FD5AC2F74}"/>
    <hyperlink ref="L208" r:id="rId405" xr:uid="{B20435AD-0E8A-C141-B25A-76045E426B5D}"/>
    <hyperlink ref="J209" r:id="rId406" display="mailto:rothkerry@atkins-porter.com" xr:uid="{D6C911EF-FCC1-104B-A93F-CDC917D5154B}"/>
    <hyperlink ref="L209" r:id="rId407" xr:uid="{5C1D9F67-91A8-3341-B42B-9585002ECB48}"/>
    <hyperlink ref="J210" r:id="rId408" display="mailto:jerrygates@garner.net" xr:uid="{0285C8FA-E6A2-0A47-AB27-0A24395AA667}"/>
    <hyperlink ref="L210" r:id="rId409" xr:uid="{DB153CE0-2B18-2940-BC2F-1E0C96CBA949}"/>
    <hyperlink ref="J211" r:id="rId410" display="mailto:jack76@compton.com" xr:uid="{D97237EE-597C-204C-94C9-DCB8A88C326A}"/>
    <hyperlink ref="L211" r:id="rId411" xr:uid="{A3EE0EAC-3211-134A-8DDF-9CA922426CB4}"/>
    <hyperlink ref="J212" r:id="rId412" display="mailto:kaitlinbooth@hurley.com" xr:uid="{E1674949-896F-9746-ADF6-97400EB4EBE7}"/>
    <hyperlink ref="L212" r:id="rId413" xr:uid="{8B55B029-17D3-664A-A4EC-3AEA84740768}"/>
    <hyperlink ref="J213" r:id="rId414" display="mailto:hillterrance@gamble.info" xr:uid="{376582B0-B4B0-B54F-B988-5CAC40EE5DAF}"/>
    <hyperlink ref="L213" r:id="rId415" xr:uid="{587A5337-7D00-8E46-8691-322D5138164B}"/>
    <hyperlink ref="J214" r:id="rId416" display="mailto:mosleyross@lawrence.com" xr:uid="{31604E84-9649-0145-B192-B84A43C3E517}"/>
    <hyperlink ref="L214" r:id="rId417" xr:uid="{817BE50F-C14A-B44C-9450-E0DD9428EF89}"/>
    <hyperlink ref="J215" r:id="rId418" display="mailto:malik63@frazier-nichols.biz" xr:uid="{6344B5FD-F6C5-4243-AE33-D2C81A0BE53B}"/>
    <hyperlink ref="L215" r:id="rId419" xr:uid="{FE09AE39-99F0-1645-9D94-D21B31B87BE6}"/>
    <hyperlink ref="J216" r:id="rId420" display="mailto:luceromaxwell@wong.biz" xr:uid="{93D4A100-6101-DE47-B517-F4A597CD77E2}"/>
    <hyperlink ref="L216" r:id="rId421" xr:uid="{A676FD54-6DBF-454B-B27B-C081DA66BE4E}"/>
    <hyperlink ref="J217" r:id="rId422" display="mailto:luis82@sparks.com" xr:uid="{554FB725-9F04-DF4E-93C6-0B011A01A6A1}"/>
    <hyperlink ref="L217" r:id="rId423" xr:uid="{701B9259-B9D4-6F40-A132-84A8C704D4BD}"/>
    <hyperlink ref="J218" r:id="rId424" display="mailto:lauren64@faulkner-hood.info" xr:uid="{A24C0305-8358-DE4D-B5DC-679C9A60A245}"/>
    <hyperlink ref="L218" r:id="rId425" xr:uid="{A3B5739A-77AB-D742-9B08-0ED3AA8A55AD}"/>
    <hyperlink ref="J219" r:id="rId426" display="mailto:elutz@medina-garcia.com" xr:uid="{F40B20E3-D499-0342-84CA-0E74BF8E2701}"/>
    <hyperlink ref="L219" r:id="rId427" xr:uid="{E7363647-5E18-9D45-8B9F-13323875FDD3}"/>
    <hyperlink ref="J220" r:id="rId428" display="mailto:knappalisha@franco.org" xr:uid="{3F797063-D736-644B-AD32-B23ED40015B6}"/>
    <hyperlink ref="L220" r:id="rId429" xr:uid="{AF3C9E9D-0E5F-834F-ACC6-6C8CA8607F61}"/>
    <hyperlink ref="J221" r:id="rId430" display="mailto:yolanda40@rhodes.com" xr:uid="{28CA1C74-1C7A-C346-9ABF-F7A233587C30}"/>
    <hyperlink ref="L221" r:id="rId431" xr:uid="{9B01B95D-52FD-584F-AE68-532B88E7D8DA}"/>
    <hyperlink ref="J222" r:id="rId432" display="mailto:xortiz@gates.com" xr:uid="{DB981AD2-1D0A-884B-9662-1B9F505CEB8E}"/>
    <hyperlink ref="L222" r:id="rId433" xr:uid="{D581D7B7-E023-0444-8D61-99FD38D5A36C}"/>
    <hyperlink ref="J223" r:id="rId434" display="mailto:obates@bennett-nicholson.net" xr:uid="{FD84BA82-7650-6649-B20C-B99F6B881275}"/>
    <hyperlink ref="L223" r:id="rId435" xr:uid="{AA396DB3-9151-EC48-B1C0-AB9C5BB11F66}"/>
    <hyperlink ref="J224" r:id="rId436" display="mailto:sabrinaerickson@wise.info" xr:uid="{F2AB6C49-D43D-9344-8DE3-A9538893633F}"/>
    <hyperlink ref="L224" r:id="rId437" xr:uid="{E4A1A8CB-7297-E546-A114-3BE90F45BBD1}"/>
    <hyperlink ref="J225" r:id="rId438" display="mailto:xrollins@mcfarland.com" xr:uid="{D09786CF-E701-254D-B791-465F22BF8B1D}"/>
    <hyperlink ref="L225" r:id="rId439" xr:uid="{CE1F8193-EF12-7E4D-8E6D-0045B70602F9}"/>
    <hyperlink ref="J226" r:id="rId440" display="mailto:yolanda53@thomas.info" xr:uid="{A5FDCEFF-4822-734C-BEA2-51A9D77B4807}"/>
    <hyperlink ref="L226" r:id="rId441" xr:uid="{474A0506-1AFA-B045-BF08-C455C929E90C}"/>
    <hyperlink ref="J227" r:id="rId442" display="mailto:lucas94@barrera.com" xr:uid="{148AF33F-CF86-724C-A90F-55E34D92CBD6}"/>
    <hyperlink ref="L227" r:id="rId443" xr:uid="{7EEE3509-E4B9-9E4F-B597-305C7AF5C9C7}"/>
    <hyperlink ref="J228" r:id="rId444" display="mailto:wisediane@dean.com" xr:uid="{B3F1327A-84D1-854F-8851-FD8CCFC4121F}"/>
    <hyperlink ref="L228" r:id="rId445" xr:uid="{2DBE47E2-2FE7-D143-8879-ABA5D5F2755A}"/>
    <hyperlink ref="J229" r:id="rId446" display="mailto:tonyaruiz@farmer.com" xr:uid="{F657A4B3-F8D7-1A47-8B31-028091522DBE}"/>
    <hyperlink ref="L229" r:id="rId447" xr:uid="{BD032235-9F6A-E64D-9E9A-34F959796373}"/>
    <hyperlink ref="J230" r:id="rId448" display="mailto:triciarichards@shelton.net" xr:uid="{7452BD7A-B02D-D248-A505-C6F26CC33DED}"/>
    <hyperlink ref="L230" r:id="rId449" xr:uid="{C2D6B3CF-3736-9F44-8927-45D5E65EB9A8}"/>
    <hyperlink ref="J231" r:id="rId450" display="mailto:philip88@carr.biz" xr:uid="{AF11C65D-6A96-3C45-A55B-0EDD2B4FB844}"/>
    <hyperlink ref="L231" r:id="rId451" xr:uid="{CEA1443F-BD68-BB4E-B828-56513B90B574}"/>
    <hyperlink ref="J232" r:id="rId452" display="mailto:josephchaney@roach-rocha.info" xr:uid="{927AFA27-142B-6A43-A472-4C46F1428A2A}"/>
    <hyperlink ref="L232" r:id="rId453" xr:uid="{8315F619-A4CE-CA42-813A-9F7949A9D132}"/>
    <hyperlink ref="J233" r:id="rId454" display="mailto:shanecuevas@terry.com" xr:uid="{5C585E1E-EDF9-2543-8DC1-E9726BA44F83}"/>
    <hyperlink ref="L233" r:id="rId455" xr:uid="{318EF474-5A4D-9A40-B728-41045012A4C8}"/>
    <hyperlink ref="J234" r:id="rId456" display="mailto:aserrano@webb.org" xr:uid="{DC091959-03EA-8841-ACD9-66A6341DE805}"/>
    <hyperlink ref="L234" r:id="rId457" xr:uid="{A5799DE2-D936-9545-A15C-CB75C654C6F4}"/>
    <hyperlink ref="J235" r:id="rId458" display="mailto:ericksoncheyenne@taylor.com" xr:uid="{D6BA4AC0-7F5F-7A43-8FCF-D837ED50E54E}"/>
    <hyperlink ref="L235" r:id="rId459" xr:uid="{FF810906-CB8E-9645-AA46-C89B1D2F5055}"/>
    <hyperlink ref="J236" r:id="rId460" display="mailto:dorothy66@howe-kim.com" xr:uid="{BA7FB860-9DD5-AB4F-B466-A9B9A81BAA60}"/>
    <hyperlink ref="L236" r:id="rId461" xr:uid="{F5362256-4B8E-8741-B957-E5D0E292B182}"/>
    <hyperlink ref="J237" r:id="rId462" display="mailto:oscar33@holden-morrow.com" xr:uid="{0DF4C164-9E29-8849-846C-3EEB6A706B1E}"/>
    <hyperlink ref="L237" r:id="rId463" xr:uid="{95892CC3-D028-9143-BEE8-A35A7A762851}"/>
    <hyperlink ref="J238" r:id="rId464" display="mailto:jacobskurt@dalton-small.com" xr:uid="{F7CDEB55-11EC-DB4A-B3A8-05D89B28A8C5}"/>
    <hyperlink ref="L238" r:id="rId465" xr:uid="{42C8369F-5B02-D344-9073-36E9D1C1C737}"/>
    <hyperlink ref="J239" r:id="rId466" display="mailto:iosborn@brady.com" xr:uid="{1427AFF7-F73E-7244-9F43-32B90A79D956}"/>
    <hyperlink ref="L239" r:id="rId467" xr:uid="{8D91F987-60B3-2348-909C-8ECBFBE4A301}"/>
    <hyperlink ref="J240" r:id="rId468" display="mailto:walterfrye@good-boyer.com" xr:uid="{4562A8EC-F92D-B34D-98CB-3974D5ACC5B0}"/>
    <hyperlink ref="L240" r:id="rId469" xr:uid="{21015E30-B995-3E48-9EC6-2B0670759D6F}"/>
    <hyperlink ref="J241" r:id="rId470" display="mailto:samuelwelch@reid.net" xr:uid="{4C325BBF-A173-0C48-A356-303398460B3E}"/>
    <hyperlink ref="L241" r:id="rId471" xr:uid="{502E70A4-7D87-144D-A01D-68B6123AD285}"/>
    <hyperlink ref="J242" r:id="rId472" display="mailto:wcole@bell.info" xr:uid="{428A0A45-501C-C14D-BFE7-9865B19B946F}"/>
    <hyperlink ref="L242" r:id="rId473" xr:uid="{269A8C86-DA08-BD4B-986F-D1B7D31DDA99}"/>
    <hyperlink ref="J243" r:id="rId474" display="mailto:miguelmathis@crawford.info" xr:uid="{DDFEF91E-D867-3A40-9D12-97A70B5BC84E}"/>
    <hyperlink ref="L243" r:id="rId475" xr:uid="{8EA77EE6-7AE8-524B-9DFB-E846DEC10978}"/>
    <hyperlink ref="J244" r:id="rId476" display="mailto:romeroangie@cunningham.org" xr:uid="{FC2BDA16-833A-F14B-8BF0-8DEFFB33AD28}"/>
    <hyperlink ref="L244" r:id="rId477" xr:uid="{A06987A8-FBD3-2247-9B4F-6B2C2D12CC6E}"/>
    <hyperlink ref="J245" r:id="rId478" display="mailto:vbooker@donovan-stokes.info" xr:uid="{DFC6710B-1038-FA4F-B2C8-EA258399162F}"/>
    <hyperlink ref="L245" r:id="rId479" xr:uid="{012717E6-D9E2-FD4C-B2F7-3C353CCF93AB}"/>
    <hyperlink ref="J246" r:id="rId480" display="mailto:cheyenne64@solomon.net" xr:uid="{48768AE1-D956-5543-AC2D-5F7987A2C787}"/>
    <hyperlink ref="L246" r:id="rId481" xr:uid="{47CAC82C-E494-ED46-8DC0-5F45568BEA3F}"/>
    <hyperlink ref="J247" r:id="rId482" display="mailto:rmcfarland@shelton.com" xr:uid="{9A1CB2B8-B7F7-B342-A628-B702A1780A6E}"/>
    <hyperlink ref="L247" r:id="rId483" xr:uid="{06C9C031-08FF-E548-89C9-0EA3DE5CD89F}"/>
    <hyperlink ref="J248" r:id="rId484" display="mailto:tammyspence@day.org" xr:uid="{ED68CA17-FD81-0C47-93AE-678D03B8B9AE}"/>
    <hyperlink ref="L248" r:id="rId485" xr:uid="{4FC56B00-B833-FC44-AD33-D87C9C870306}"/>
    <hyperlink ref="J249" r:id="rId486" display="mailto:joanna47@davidson.org" xr:uid="{B4FDABC8-8774-484D-B388-F048016772C9}"/>
    <hyperlink ref="L249" r:id="rId487" xr:uid="{506EFC5C-7EFC-9345-BB76-E2352567B5CC}"/>
    <hyperlink ref="J250" r:id="rId488" display="mailto:jeffrey24@douglas-landry.com" xr:uid="{00545D8E-4E9A-7647-AE78-BC5D167C11BF}"/>
    <hyperlink ref="L250" r:id="rId489" xr:uid="{20CB587A-E959-FC4C-8942-F185DFB338BC}"/>
    <hyperlink ref="J251" r:id="rId490" display="mailto:burnettrebecca@brewer.info" xr:uid="{907823E5-3F3A-7A49-BD57-A4B42DC3CE41}"/>
    <hyperlink ref="L251" r:id="rId491" xr:uid="{0997075A-87C4-D44F-AEE1-0E23115B470C}"/>
    <hyperlink ref="J252" r:id="rId492" display="mailto:cassandrastrong@ramos.com" xr:uid="{314BF122-B2F4-1F41-89FD-7C40787C13BE}"/>
    <hyperlink ref="L252" r:id="rId493" xr:uid="{92C53ACE-9901-5C49-8745-19673C97E30B}"/>
    <hyperlink ref="J253" r:id="rId494" display="mailto:cortega@johnston.com" xr:uid="{A491C295-20EC-FE40-B69D-53E5BF87CB91}"/>
    <hyperlink ref="L253" r:id="rId495" xr:uid="{4CDD5422-5D4F-4448-8263-C7C6FB08D711}"/>
    <hyperlink ref="J254" r:id="rId496" display="mailto:jenny52@berry.com" xr:uid="{CB0B4439-A16B-7948-B14E-8976DF272D01}"/>
    <hyperlink ref="L254" r:id="rId497" xr:uid="{26E66782-3967-704F-B2E1-54D6BD4C419B}"/>
    <hyperlink ref="J255" r:id="rId498" display="mailto:rachael63@cooley.com" xr:uid="{5B09AFC0-4BB7-804C-9684-F82C05A09864}"/>
    <hyperlink ref="L255" r:id="rId499" xr:uid="{81BC6A16-EDF8-B74D-803A-95860042B2C1}"/>
    <hyperlink ref="J256" r:id="rId500" display="mailto:lucas29@mccoy.net" xr:uid="{1EF108D6-D055-A34C-8A18-91878ED8DABA}"/>
    <hyperlink ref="L256" r:id="rId501" xr:uid="{D2CE13A7-2CEC-4748-A9ED-8362097B9203}"/>
    <hyperlink ref="J257" r:id="rId502" display="mailto:thomasstefanie@garner-cooper.com" xr:uid="{1FA68AE1-7125-424E-A7DB-D42BC27CE412}"/>
    <hyperlink ref="L257" r:id="rId503" xr:uid="{227A993C-A6D1-1F41-B028-B1E3B866AE5B}"/>
    <hyperlink ref="J258" r:id="rId504" display="mailto:porterlogan@duffy.biz" xr:uid="{FE58ABAB-592E-6840-B5EB-338A98B6C7B8}"/>
    <hyperlink ref="L258" r:id="rId505" xr:uid="{496B629D-99A6-774E-A6FE-0D81394BADAD}"/>
    <hyperlink ref="J259" r:id="rId506" display="mailto:brett70@reilly.com" xr:uid="{4B7DB9CE-8D7D-BD41-BDA0-DA489E92C33E}"/>
    <hyperlink ref="L259" r:id="rId507" xr:uid="{E52E9E81-A53D-3748-8591-2754D3C8FE0A}"/>
    <hyperlink ref="J260" r:id="rId508" display="mailto:lpatton@robinson.com" xr:uid="{36D37E4F-BC30-354B-A006-41A5F32FF25A}"/>
    <hyperlink ref="L260" r:id="rId509" xr:uid="{F7F5DFAC-7D6C-E644-8755-DD81BE2C8720}"/>
    <hyperlink ref="J261" r:id="rId510" display="mailto:cassie94@booth.biz" xr:uid="{56F6AD28-9B6F-974E-ABA6-234C0F7CEF14}"/>
    <hyperlink ref="L261" r:id="rId511" xr:uid="{D3A3CC66-AAAD-7A4C-ACBE-D02D6EF5073D}"/>
    <hyperlink ref="J262" r:id="rId512" display="mailto:woodscollin@vargas.com" xr:uid="{A34B77DE-1EA4-084F-97D3-B292185387E2}"/>
    <hyperlink ref="L262" r:id="rId513" xr:uid="{01B6882B-CC84-4F4E-B78E-0EEA8F48FA04}"/>
    <hyperlink ref="J263" r:id="rId514" display="mailto:montgomeryjasmin@oneal-hutchinson.com" xr:uid="{1D431D14-4EF1-0A46-BB00-52D21FA01DE8}"/>
    <hyperlink ref="L263" r:id="rId515" xr:uid="{ECABE8FC-20C4-684C-B481-EEED2CFA4401}"/>
    <hyperlink ref="J264" r:id="rId516" display="mailto:emilygarrett@navarro-howe.info" xr:uid="{55703B12-861B-F94D-AFCE-D30F8D37B948}"/>
    <hyperlink ref="L264" r:id="rId517" xr:uid="{F042D1FE-3C59-3942-8285-660536C8A672}"/>
    <hyperlink ref="J265" r:id="rId518" display="mailto:gutierrezrandall@rasmussen.com" xr:uid="{8F543CA6-E63B-444A-B300-CE8BD329DC38}"/>
    <hyperlink ref="L265" r:id="rId519" xr:uid="{C3477480-AAD2-404B-8987-F3DB46702473}"/>
    <hyperlink ref="J266" r:id="rId520" display="mailto:rachaelking@silva-choi.com" xr:uid="{CA56A79E-8FEC-ED42-BA29-9B5267547AEA}"/>
    <hyperlink ref="L266" r:id="rId521" xr:uid="{5DBFE9EB-390B-2C43-8F75-3B82A58D998A}"/>
    <hyperlink ref="J267" r:id="rId522" display="mailto:bradley72@fowler-durham.org" xr:uid="{53A362F9-7B5F-CA47-B5F1-427B49EB0368}"/>
    <hyperlink ref="L267" r:id="rId523" xr:uid="{AB255890-9113-7E4D-B287-A849A9C15A59}"/>
    <hyperlink ref="J268" r:id="rId524" display="mailto:matthew67@irwin-mcknight.info" xr:uid="{02E60F54-2B74-5243-AA35-649E3ADFF7E2}"/>
    <hyperlink ref="L268" r:id="rId525" xr:uid="{D443CE6F-E43D-A640-B404-50E574B596A7}"/>
    <hyperlink ref="J269" r:id="rId526" display="mailto:stoutwilliam@forbes.com" xr:uid="{752A2989-7BD7-D440-92D0-D444A744084F}"/>
    <hyperlink ref="L269" r:id="rId527" xr:uid="{F15FBAC2-5381-8046-B25B-3CD77E0BA39F}"/>
    <hyperlink ref="J270" r:id="rId528" display="mailto:shopkins@murphy-fleming.com" xr:uid="{94DC8827-9202-F842-8FA5-EEA35E8F0F85}"/>
    <hyperlink ref="L270" r:id="rId529" xr:uid="{BE52B652-BEF6-FE42-A960-14738F4F803C}"/>
    <hyperlink ref="J271" r:id="rId530" display="mailto:pratthector@ferrell.info" xr:uid="{822B58DB-9BDE-364C-87F5-3802A44E834B}"/>
    <hyperlink ref="L271" r:id="rId531" xr:uid="{A57D32DB-96CD-C749-A7EC-C6C96D8E6E32}"/>
    <hyperlink ref="J272" r:id="rId532" display="mailto:dan28@walter-richard.info" xr:uid="{DE3FFF96-FE83-9A42-A079-B13D729B7F15}"/>
    <hyperlink ref="L272" r:id="rId533" xr:uid="{CF1259A8-8FB6-E346-8D6D-3D93FBDC4ACA}"/>
    <hyperlink ref="J273" r:id="rId534" display="mailto:zramsey@gallagher-briggs.biz" xr:uid="{BFE49EC6-298D-4943-8F50-2934D9C3C08D}"/>
    <hyperlink ref="L273" r:id="rId535" xr:uid="{B12E43A3-F970-E74E-98CE-6E35248BCFE5}"/>
    <hyperlink ref="J274" r:id="rId536" display="mailto:kristinemunoz@neal-kline.com" xr:uid="{0086A8F1-3C3A-6D4B-8797-41D65622ED5C}"/>
    <hyperlink ref="L274" r:id="rId537" xr:uid="{AA4E0346-89CC-D344-8864-DC360AED48C5}"/>
    <hyperlink ref="J275" r:id="rId538" display="mailto:sloanmeagan@key.com" xr:uid="{134079F4-80AD-6346-9A70-E3BC3C5F2C5C}"/>
    <hyperlink ref="L275" r:id="rId539" xr:uid="{AAB0CA13-090B-B345-AC10-5CDD96904FAB}"/>
    <hyperlink ref="J276" r:id="rId540" display="mailto:chelsea29@brooks.org" xr:uid="{6E686A15-6FA8-FA45-995A-D1762D07AB61}"/>
    <hyperlink ref="L276" r:id="rId541" xr:uid="{BAD8C167-465D-FD49-A65C-6D16A5637590}"/>
    <hyperlink ref="J277" r:id="rId542" display="mailto:lawrencehansen@duke.com" xr:uid="{9C308028-F240-0344-83A0-32AE5316C084}"/>
    <hyperlink ref="L277" r:id="rId543" xr:uid="{E798D641-A080-C24A-92EB-CF087C958E09}"/>
    <hyperlink ref="J278" r:id="rId544" display="mailto:malonejanet@harvey.com" xr:uid="{023B4D10-E6CE-FA47-A643-126EC256BA87}"/>
    <hyperlink ref="L278" r:id="rId545" xr:uid="{7364CC1B-4961-104F-9600-4429647424A4}"/>
    <hyperlink ref="J279" r:id="rId546" display="mailto:joan09@hart.com" xr:uid="{9760340C-4AF8-604D-977F-4E0610CF2143}"/>
    <hyperlink ref="L279" r:id="rId547" xr:uid="{4C051687-5A5F-3349-BC3C-F7A73FB8FEDE}"/>
    <hyperlink ref="J280" r:id="rId548" display="mailto:latashaburch@woodward.com" xr:uid="{DC6180DC-DEEE-B444-83FC-8ABC7BD95728}"/>
    <hyperlink ref="L280" r:id="rId549" xr:uid="{7B124DBF-044E-634C-B427-A91DB1625E76}"/>
    <hyperlink ref="J281" r:id="rId550" display="mailto:brettmorrison@bernard-knapp.com" xr:uid="{5B19AEB1-762E-A843-8E32-5B548F695D40}"/>
    <hyperlink ref="L281" r:id="rId551" xr:uid="{081172E2-D101-8747-930D-BF41E81AC67A}"/>
    <hyperlink ref="J282" r:id="rId552" display="mailto:jmullins@craig.com" xr:uid="{1B9F169C-F2D3-0941-ABB3-BB22AB44C1A4}"/>
    <hyperlink ref="L282" r:id="rId553" xr:uid="{86C23AF6-E472-024B-9AEC-F2B890F6C81B}"/>
    <hyperlink ref="J283" r:id="rId554" display="mailto:pittmansamuel@proctor-gamble.biz" xr:uid="{CAE14BF3-C039-E34D-952B-8EAC2DBE6067}"/>
    <hyperlink ref="L283" r:id="rId555" xr:uid="{9230A179-0573-5C4A-B43A-E7B5960EE9AB}"/>
    <hyperlink ref="J284" r:id="rId556" display="mailto:robinfitzpatrick@hardy.biz" xr:uid="{CDD99C8E-B9A3-2543-B3D1-C8578D95ADB2}"/>
    <hyperlink ref="L284" r:id="rId557" xr:uid="{D897B5EA-BCBA-3243-AE5B-1DA52AAEF505}"/>
    <hyperlink ref="J285" r:id="rId558" display="mailto:malik44@stanton-salazar.com" xr:uid="{492B34EB-52E8-334F-A3E9-5316DA447512}"/>
    <hyperlink ref="L285" r:id="rId559" xr:uid="{55CB6A69-6A0D-9F49-9C0A-EAB6F0379887}"/>
    <hyperlink ref="J286" r:id="rId560" display="mailto:candace29@diaz.com" xr:uid="{A9C640DB-F9E6-194B-86C0-83885FD00978}"/>
    <hyperlink ref="L286" r:id="rId561" xr:uid="{0CE9C8EF-B7FA-AE4E-8DC1-99D11DDB745C}"/>
    <hyperlink ref="J287" r:id="rId562" display="mailto:jaredchase@solis.net" xr:uid="{385CF2D1-5D76-4E43-9232-80A1004C4E6C}"/>
    <hyperlink ref="L287" r:id="rId563" xr:uid="{8CD903A3-1859-0041-AAA3-35E5B8E74297}"/>
    <hyperlink ref="J288" r:id="rId564" display="mailto:shirleybeasley@hurley.info" xr:uid="{68542BB6-3BC7-1B44-B37A-F794FAB9BB6D}"/>
    <hyperlink ref="L288" r:id="rId565" xr:uid="{AA8A27C0-8CD4-E840-9304-11A6D4CB8AC3}"/>
    <hyperlink ref="J289" r:id="rId566" display="mailto:kowens@peterson-jimenez.com" xr:uid="{D9116632-0756-4C4C-AC78-A25EA40BF1A6}"/>
    <hyperlink ref="L289" r:id="rId567" xr:uid="{DB2162CC-5B8A-5145-B34D-FF4BBEA04758}"/>
    <hyperlink ref="J290" r:id="rId568" display="mailto:zfigueroa@cummings.com" xr:uid="{EE69EA75-D075-E445-8327-03A4238A9EDD}"/>
    <hyperlink ref="L290" r:id="rId569" xr:uid="{001441E2-E510-9D4C-9758-031E28FC220B}"/>
    <hyperlink ref="J291" r:id="rId570" display="mailto:yesenia49@lester-martinez.com" xr:uid="{633B8732-BF4A-2241-8E37-F0DC3B31EA0B}"/>
    <hyperlink ref="L291" r:id="rId571" xr:uid="{B179061F-74CD-FA46-8169-DDB378C0EA9A}"/>
    <hyperlink ref="J292" r:id="rId572" display="mailto:matthewssamantha@english.com" xr:uid="{F3249D0A-9E96-3D4C-B864-731F4315F0FE}"/>
    <hyperlink ref="L292" r:id="rId573" xr:uid="{A60CFF5E-BE41-2848-83C3-E0578BD322B5}"/>
    <hyperlink ref="J293" r:id="rId574" display="mailto:astone@dalton.com" xr:uid="{538E6214-8B7B-8545-AAE5-39299F07E203}"/>
    <hyperlink ref="L293" r:id="rId575" xr:uid="{4BE6FE8E-93BF-E24A-8AB2-2D6BF53DB859}"/>
    <hyperlink ref="J294" r:id="rId576" display="mailto:walldarius@riggs.com" xr:uid="{8DEFA48A-25A2-9449-90BA-299DD105346E}"/>
    <hyperlink ref="L294" r:id="rId577" xr:uid="{B934811F-41F8-864E-A49C-10AE9259DD6F}"/>
    <hyperlink ref="J295" r:id="rId578" display="mailto:regina78@sampson.net" xr:uid="{B2BE66D9-74D0-9C4F-AC95-1048F0601F30}"/>
    <hyperlink ref="L295" r:id="rId579" xr:uid="{7FE0AFA2-A418-5845-AFE0-8126656B62AB}"/>
    <hyperlink ref="J296" r:id="rId580" display="mailto:kirsten26@chaney-stephens.com" xr:uid="{2351EFE2-C0BE-6B48-954C-3CF9CA083BCD}"/>
    <hyperlink ref="L296" r:id="rId581" xr:uid="{7FA24892-1C25-AD4C-BCC9-5C9CF002B148}"/>
    <hyperlink ref="J297" r:id="rId582" display="mailto:stacybradford@callahan-powers.com" xr:uid="{8196EFBE-52BC-FF4B-A7BC-767D73CC7AB5}"/>
    <hyperlink ref="L297" r:id="rId583" xr:uid="{619274C2-A8BF-6A49-BCDB-C86C6ADF9291}"/>
    <hyperlink ref="J298" r:id="rId584" display="mailto:wbuckley@randall.com" xr:uid="{2725539D-05CE-484E-8157-7F966461A4F5}"/>
    <hyperlink ref="L298" r:id="rId585" xr:uid="{953565A3-D1D9-6449-ACB9-DECEC569AEE4}"/>
    <hyperlink ref="J299" r:id="rId586" display="mailto:arthur45@valencia.net" xr:uid="{0B72B6A8-3F31-394D-80BA-5DB8354F0258}"/>
    <hyperlink ref="L299" r:id="rId587" xr:uid="{40E2644D-33D9-A440-95B9-440753D7A2D8}"/>
    <hyperlink ref="J300" r:id="rId588" display="mailto:hectorlewis@gay-goodman.org" xr:uid="{888CD382-0578-9B48-A39F-16B28355D724}"/>
    <hyperlink ref="L300" r:id="rId589" xr:uid="{818434A9-E872-F74A-BD12-367BBD0DFED5}"/>
    <hyperlink ref="J301" r:id="rId590" display="mailto:ldiaz@barr-russo.com" xr:uid="{1598147B-4582-7044-AE08-AC20BF974FC1}"/>
    <hyperlink ref="L301" r:id="rId591" xr:uid="{303F29D1-649F-1D4F-8A12-1144C03A91A9}"/>
    <hyperlink ref="J302" r:id="rId592" display="mailto:elijah82@chambers.org" xr:uid="{E4F6569E-1BB3-0349-B2A6-70DCD019EE5D}"/>
    <hyperlink ref="L302" r:id="rId593" xr:uid="{AC2CDD10-6AFB-7D46-807D-66D2D507DF0A}"/>
    <hyperlink ref="J303" r:id="rId594" display="mailto:pgreene@stanton.info" xr:uid="{ABD07B45-2251-A544-975D-1103B23559F5}"/>
    <hyperlink ref="L303" r:id="rId595" xr:uid="{80CA9B9D-4186-C04B-AE36-9A5BEA19114B}"/>
    <hyperlink ref="J304" r:id="rId596" display="mailto:kristinwhitaker@bullock-wilkerson.com" xr:uid="{50BBF7B5-683D-854B-BA0B-847911A7B697}"/>
    <hyperlink ref="L304" r:id="rId597" xr:uid="{5589EE80-4289-E94E-80F1-70D76C322464}"/>
    <hyperlink ref="J305" r:id="rId598" display="mailto:jillfoley@oconnor-french.com" xr:uid="{026562BE-65CA-F448-BB24-021C8CB2215C}"/>
    <hyperlink ref="L305" r:id="rId599" xr:uid="{7AC11297-724A-6340-BCD9-1C2F8B7A1061}"/>
    <hyperlink ref="J306" r:id="rId600" display="mailto:bhenderson@ashley.net" xr:uid="{5D26552B-FB79-4641-BB07-8E43DA49E600}"/>
    <hyperlink ref="L306" r:id="rId601" xr:uid="{5C8B0726-DAF6-2342-8104-69DA0260EB05}"/>
    <hyperlink ref="J307" r:id="rId602" display="mailto:mspencer@blackwell.biz" xr:uid="{12121BCA-99EB-0C44-B8DB-AF091A974A5E}"/>
    <hyperlink ref="L307" r:id="rId603" xr:uid="{41BB762D-5A36-914F-B444-1DCE7D3A4F66}"/>
    <hyperlink ref="J308" r:id="rId604" display="mailto:hollowaykatherine@jones.com" xr:uid="{A0D1E922-FBC5-9E4A-B040-80E473539055}"/>
    <hyperlink ref="L308" r:id="rId605" xr:uid="{8E6D6E86-69AC-394C-93D0-1D2B2EF4CD27}"/>
    <hyperlink ref="J309" r:id="rId606" display="mailto:opace@conway.net" xr:uid="{EE4175EC-8EAB-9A4D-A5CF-ACD194E9514A}"/>
    <hyperlink ref="L309" r:id="rId607" xr:uid="{185A3868-A923-4940-8E48-305FE1492341}"/>
    <hyperlink ref="J310" r:id="rId608" display="mailto:joseph80@hunt.com" xr:uid="{B4E5BCDF-4CA4-CE4E-ABFC-539063A83F07}"/>
    <hyperlink ref="L310" r:id="rId609" xr:uid="{CF771E38-8843-AC4E-9B13-9A1BFA7D4B3E}"/>
    <hyperlink ref="J311" r:id="rId610" display="mailto:kirstennicholson@terrell.com" xr:uid="{B905B0DE-0BD8-B849-A572-9FF518B65763}"/>
    <hyperlink ref="L311" r:id="rId611" xr:uid="{67B04711-4D86-C645-98A9-6E2FFE189B54}"/>
    <hyperlink ref="J312" r:id="rId612" display="mailto:vfaulkner@thompson.com" xr:uid="{40F7F818-1BB4-B649-BEEF-DFDFE3FBD0C4}"/>
    <hyperlink ref="L312" r:id="rId613" xr:uid="{E0ED663D-B650-264B-9134-5E5C5FC66E46}"/>
    <hyperlink ref="J313" r:id="rId614" display="mailto:lisamathews@huff.com" xr:uid="{24904200-A7F5-5048-9739-F049C0B973C7}"/>
    <hyperlink ref="L313" r:id="rId615" xr:uid="{6ADAF0F6-0161-824F-95BA-8D2A2E627C2A}"/>
    <hyperlink ref="J314" r:id="rId616" display="mailto:joy10@johnston-oneal.info" xr:uid="{9766D6D6-DD7D-7243-BDDA-FF51AB985314}"/>
    <hyperlink ref="L314" r:id="rId617" xr:uid="{3CF36261-5B4C-7448-8082-95FDE83D2EE1}"/>
    <hyperlink ref="J315" r:id="rId618" display="mailto:gabriel57@spence-thompson.com" xr:uid="{A7EC5001-2CD4-E04D-9527-8ED426B7E749}"/>
    <hyperlink ref="L315" r:id="rId619" xr:uid="{85F83B9A-5C83-F047-9D84-72E5897A22B6}"/>
    <hyperlink ref="J316" r:id="rId620" display="mailto:catherine30@lewis.org" xr:uid="{5C9A3D98-3412-3C47-A787-82B0E6A6B421}"/>
    <hyperlink ref="L316" r:id="rId621" xr:uid="{C370A3CC-813F-4B49-A53C-64EC3017748F}"/>
    <hyperlink ref="J317" r:id="rId622" display="mailto:toddarcher@haley.org" xr:uid="{18120A0A-4C4A-7844-BB95-1BAE72C93992}"/>
    <hyperlink ref="L317" r:id="rId623" xr:uid="{2AB7DD0A-37E3-8C4B-8D9C-60FAC23DECFB}"/>
    <hyperlink ref="J318" r:id="rId624" display="mailto:jeffersonbrandi@cannon-trevino.com" xr:uid="{46695EFA-4DD9-094C-84BC-9630CB90BD1E}"/>
    <hyperlink ref="L318" r:id="rId625" xr:uid="{98EAEBD4-8C79-2040-95BC-FF01019FDC69}"/>
    <hyperlink ref="J319" r:id="rId626" display="mailto:kyates@holder-coffey.org" xr:uid="{CDD39718-250E-C94E-ACA2-5E2D4791EC9C}"/>
    <hyperlink ref="L319" r:id="rId627" xr:uid="{2D7F6F9D-981C-3248-B726-2E7BBF1A9A98}"/>
    <hyperlink ref="J320" r:id="rId628" display="mailto:xgarcia@ross-hatfield.com" xr:uid="{77452527-64D6-414A-AD36-3B98C1E9CBEB}"/>
    <hyperlink ref="L320" r:id="rId629" xr:uid="{11E19B14-5A76-1C44-8D38-6A382C5E9B96}"/>
    <hyperlink ref="J321" r:id="rId630" display="mailto:michaelcheyenne@ewing.info" xr:uid="{CDE2CD1A-10A6-BB49-A556-9065F8F26407}"/>
    <hyperlink ref="L321" r:id="rId631" xr:uid="{471A9C76-F4EE-9E4C-A6A5-96B377DAF2BA}"/>
    <hyperlink ref="J322" r:id="rId632" display="mailto:marco90@friedman-franco.net" xr:uid="{8396F2D4-6BDC-A64D-A3EC-C15130F1C7AB}"/>
    <hyperlink ref="L322" r:id="rId633" xr:uid="{41225D1A-CF06-5245-BB77-18DE64E5DC72}"/>
    <hyperlink ref="J323" r:id="rId634" display="mailto:fphelps@cole-gay.com" xr:uid="{D66C87F2-8577-6241-AE20-2B11773CF168}"/>
    <hyperlink ref="L323" r:id="rId635" xr:uid="{CF3749F1-0824-F442-8829-2E73F9DCB80B}"/>
    <hyperlink ref="J324" r:id="rId636" display="mailto:monique66@daniel.info" xr:uid="{72CA26C6-6C03-9B44-AB99-ADBF50574A89}"/>
    <hyperlink ref="L324" r:id="rId637" xr:uid="{E11E962C-2981-9E44-B10B-18A1D1D794A8}"/>
    <hyperlink ref="J325" r:id="rId638" display="mailto:clintonsuarez@duke-garner.com" xr:uid="{D91BD7C2-067B-4841-9354-E7338E01E8C4}"/>
    <hyperlink ref="L325" r:id="rId639" xr:uid="{645BD596-886A-1441-B393-A3D1E0B475F8}"/>
    <hyperlink ref="J326" r:id="rId640" display="mailto:tanyameza@matthews-paul.info" xr:uid="{5257683A-7BE9-7349-80F7-EAB68C179800}"/>
    <hyperlink ref="L326" r:id="rId641" xr:uid="{5BDDE15A-7FB9-D547-B530-FF8D92B02430}"/>
    <hyperlink ref="J327" r:id="rId642" display="mailto:kaylakirk@reynolds.com" xr:uid="{97E8A6E5-F8F3-0B4E-BBF4-9990AD892823}"/>
    <hyperlink ref="L327" r:id="rId643" xr:uid="{A202FC72-D69C-3240-A889-B8EE6D3A913D}"/>
    <hyperlink ref="J328" r:id="rId644" display="mailto:mosstina@french-burnett.net" xr:uid="{A994758E-83C7-B141-BCA6-873F817F4766}"/>
    <hyperlink ref="L328" r:id="rId645" xr:uid="{DFDB645F-4F1C-6344-810B-5BAC49B8B902}"/>
    <hyperlink ref="J329" r:id="rId646" display="mailto:rgrant@booth.info" xr:uid="{3F2ABF9A-5894-6C45-A030-693AFD1D2CD8}"/>
    <hyperlink ref="L329" r:id="rId647" xr:uid="{A7DB22BD-024A-7C47-BAE7-3256C346D90A}"/>
    <hyperlink ref="J330" r:id="rId648" display="mailto:tasha23@cooley-vance.com" xr:uid="{4E2082D9-80B1-6D4F-824A-4865F092FAC5}"/>
    <hyperlink ref="L330" r:id="rId649" xr:uid="{0082BC18-2651-5F41-B2B0-FF3FA708022C}"/>
    <hyperlink ref="J331" r:id="rId650" display="mailto:arellanoerin@roberts.org" xr:uid="{29149C7E-5D36-5E48-8122-A6D627C534D2}"/>
    <hyperlink ref="L331" r:id="rId651" xr:uid="{B2E2D804-0D62-1545-80FD-85420B7335B2}"/>
    <hyperlink ref="J332" r:id="rId652" display="mailto:warelydia@coleman-morrow.com" xr:uid="{890B1993-A46C-2249-A596-2BA7A0505CB9}"/>
    <hyperlink ref="L332" r:id="rId653" xr:uid="{8EE321A2-A4B5-304C-B663-6F7F41E370DE}"/>
    <hyperlink ref="J333" r:id="rId654" display="mailto:shannonevans@watkins.com" xr:uid="{6011E8E1-C39B-F344-A188-534E644C1C7C}"/>
    <hyperlink ref="L333" r:id="rId655" xr:uid="{DFBA706B-162F-FF44-9309-20FA4622915A}"/>
    <hyperlink ref="J334" r:id="rId656" display="mailto:gonzalezjonathan@arias-lee.info" xr:uid="{4148F576-94CD-AC4E-AF89-94B7C6991B4E}"/>
    <hyperlink ref="L334" r:id="rId657" xr:uid="{2A96E07D-FFBB-2646-8535-1A40520E854A}"/>
    <hyperlink ref="J335" r:id="rId658" display="mailto:dalton27@barron.com" xr:uid="{3AC20DE6-9A65-6440-B2C0-2F7133D8B20E}"/>
    <hyperlink ref="L335" r:id="rId659" xr:uid="{01C7FC23-468F-C442-A0B0-20FBDC6BAE82}"/>
    <hyperlink ref="J336" r:id="rId660" display="mailto:jordanhodges@huff-hensley.biz" xr:uid="{A68D9A84-D64F-CD4B-BA6C-0D956F2C9FDA}"/>
    <hyperlink ref="L336" r:id="rId661" xr:uid="{43AC263D-77C9-444D-848B-6EE372D70CD1}"/>
    <hyperlink ref="J337" r:id="rId662" display="mailto:jimmymcfarland@mcdonald.net" xr:uid="{C407C3FC-CD1D-E348-8FBF-6FAF4B053794}"/>
    <hyperlink ref="L337" r:id="rId663" xr:uid="{17BDBD9D-4933-654F-BE7D-88088B09F433}"/>
    <hyperlink ref="J338" r:id="rId664" display="mailto:jacobrojas@cummings-kelly.com" xr:uid="{2043AFF7-E06A-494C-918E-FC8D0248B9BD}"/>
    <hyperlink ref="L338" r:id="rId665" xr:uid="{E2308053-07EA-2C44-A5CA-84760180E32A}"/>
    <hyperlink ref="J339" r:id="rId666" display="mailto:marilynandrews@cobb-watkins.com" xr:uid="{C3E2A919-07DC-AD47-A8FF-F60B03EFBD0C}"/>
    <hyperlink ref="L339" r:id="rId667" xr:uid="{11CA1752-0D6A-4647-986F-EAE602655CBB}"/>
    <hyperlink ref="J340" r:id="rId668" display="mailto:bradleysophia@burnett.com" xr:uid="{6D9D2841-E0BE-C742-80EC-A2ADFAC2A3F0}"/>
    <hyperlink ref="L340" r:id="rId669" xr:uid="{530440F9-F94D-B04A-A93A-8EDDDD06BE77}"/>
    <hyperlink ref="J341" r:id="rId670" display="mailto:valentinecaitlyn@henry.com" xr:uid="{4061B357-5F9F-234A-AE79-5D77BD687A38}"/>
    <hyperlink ref="L341" r:id="rId671" xr:uid="{23806951-5CF9-5546-A49B-4C4285B1F99D}"/>
    <hyperlink ref="J342" r:id="rId672" display="mailto:elaine95@kerr.com" xr:uid="{83936308-F725-2D4D-AB00-841B6ACB92F9}"/>
    <hyperlink ref="L342" r:id="rId673" xr:uid="{79C7A2D5-5CAC-B544-B4CE-2969D918C428}"/>
    <hyperlink ref="J343" r:id="rId674" display="mailto:phillip17@wade.net" xr:uid="{6C13AE4F-A276-0146-8B7E-75F7B4776F6C}"/>
    <hyperlink ref="L343" r:id="rId675" xr:uid="{B3E1E9B7-9ADC-B445-B8EC-725A0624385C}"/>
    <hyperlink ref="J344" r:id="rId676" display="mailto:clifford91@combs.com" xr:uid="{90DE6D13-582A-F147-9959-D385A2DFD134}"/>
    <hyperlink ref="L344" r:id="rId677" xr:uid="{3A76BF01-A6D8-A04A-9885-B679AA3BBF68}"/>
    <hyperlink ref="J345" r:id="rId678" display="mailto:zrobbins@ross.net" xr:uid="{BFC0F0B7-C282-E544-9E87-85A2E92F987F}"/>
    <hyperlink ref="L345" r:id="rId679" xr:uid="{08572089-0E89-EB49-AA6B-CE14FE3DFA57}"/>
    <hyperlink ref="J346" r:id="rId680" display="mailto:shelby36@lawrence-love.com" xr:uid="{2F07E33E-B391-324A-9F66-C24E876D12BC}"/>
    <hyperlink ref="L346" r:id="rId681" xr:uid="{FCBDF93F-227A-C342-882C-FAFB2B041CE9}"/>
    <hyperlink ref="J347" r:id="rId682" display="mailto:isabelburnett@kaufman-stevenson.com" xr:uid="{7B9F502A-E728-9647-9766-C3C52032E827}"/>
    <hyperlink ref="L347" r:id="rId683" xr:uid="{C72C4EFC-7662-F743-8F92-6B128875F6FB}"/>
    <hyperlink ref="J348" r:id="rId684" display="mailto:buckleyperry@herring.com" xr:uid="{9B6023A5-4601-D249-9FC1-98006AD7720A}"/>
    <hyperlink ref="L348" r:id="rId685" xr:uid="{850817B2-AC9A-3D4E-B044-1033C338B423}"/>
    <hyperlink ref="J349" r:id="rId686" display="mailto:juliannash@richardson.org" xr:uid="{D2F30D57-6871-7B41-BD89-9CC26165EF5E}"/>
    <hyperlink ref="L349" r:id="rId687" xr:uid="{0341FF6F-A691-7B42-8242-A0F50E334580}"/>
    <hyperlink ref="J350" r:id="rId688" display="mailto:fryjeff@baxter.com" xr:uid="{42141664-0813-454E-8B6B-766A1B1F07A0}"/>
    <hyperlink ref="L350" r:id="rId689" xr:uid="{5A9D97C3-345E-364B-9D8F-3F3DB5CE6B7B}"/>
    <hyperlink ref="J351" r:id="rId690" display="mailto:cindypatton@page.biz" xr:uid="{15C00801-2612-F643-B749-0A38E135B66C}"/>
    <hyperlink ref="L351" r:id="rId691" xr:uid="{20B2C52C-4087-A149-93F1-FA10BB367B99}"/>
    <hyperlink ref="J352" r:id="rId692" display="mailto:qmaddox@huber.net" xr:uid="{50493226-BD61-2C46-A82B-F96D73AF5C94}"/>
    <hyperlink ref="L352" r:id="rId693" xr:uid="{F27CBFBC-D233-0147-8C08-9701734C4AD3}"/>
    <hyperlink ref="J353" r:id="rId694" display="mailto:angieosborne@michael-simon.com" xr:uid="{C99CAB18-0CBE-F541-B184-E06AD07ED8A7}"/>
    <hyperlink ref="L353" r:id="rId695" xr:uid="{E30A145F-6871-9C45-8DF7-182E82B0E2DB}"/>
    <hyperlink ref="J354" r:id="rId696" display="mailto:xharper@stevenson.com" xr:uid="{78984E84-AA70-AB48-86D9-7B8B0A0A67CD}"/>
    <hyperlink ref="L354" r:id="rId697" xr:uid="{55AFCB9F-30C9-7844-A4F2-A106D4AFC098}"/>
    <hyperlink ref="J355" r:id="rId698" display="mailto:bairdangie@villegas.biz" xr:uid="{7BD50B69-3454-8D44-B78E-32BBE142F449}"/>
    <hyperlink ref="L355" r:id="rId699" xr:uid="{02FB6D6C-5E4C-A94D-9FCD-C6106E125B60}"/>
    <hyperlink ref="J356" r:id="rId700" display="mailto:xvang@schmidt.com" xr:uid="{E0183B75-82AD-AF4C-8D21-1C0332FF0D09}"/>
    <hyperlink ref="L356" r:id="rId701" xr:uid="{15857F54-AD5C-F241-BB9C-54A54A94AA2C}"/>
    <hyperlink ref="J357" r:id="rId702" display="mailto:christianmata@gates.com" xr:uid="{9B930D76-1B0F-9D44-8E3D-314125DEA12A}"/>
    <hyperlink ref="L357" r:id="rId703" xr:uid="{6EC360D9-5CB1-1C41-AD29-5191A7895928}"/>
    <hyperlink ref="J358" r:id="rId704" display="mailto:emorgan@kelly.net" xr:uid="{B75FBA64-AB3C-2B41-84C5-43E6CBCE31E8}"/>
    <hyperlink ref="L358" r:id="rId705" xr:uid="{D8EFC126-A7E4-DC4A-8379-4BD9BEF7835E}"/>
    <hyperlink ref="J359" r:id="rId706" display="mailto:vargasnoah@johns.com" xr:uid="{942E7537-5823-4D40-8F04-715A5898FB28}"/>
    <hyperlink ref="L359" r:id="rId707" xr:uid="{D820E94F-D38C-EF45-953B-F31B5CC2652B}"/>
    <hyperlink ref="J360" r:id="rId708" display="mailto:bfitzpatrick@kelly.com" xr:uid="{44A19ADA-490D-3D4F-AADA-0AD6F38E28AD}"/>
    <hyperlink ref="L360" r:id="rId709" xr:uid="{1C0486BD-9B14-4147-8F5A-D5FDD6FAA288}"/>
    <hyperlink ref="J361" r:id="rId710" display="mailto:mbanks@dorsey-sanchez.biz" xr:uid="{C45E14BE-1269-1A4C-8D1C-4E0DDC5F7359}"/>
    <hyperlink ref="L361" r:id="rId711" xr:uid="{A30FF66A-21E6-1047-A0CB-A1EBBAD08887}"/>
    <hyperlink ref="J362" r:id="rId712" display="mailto:nicholas11@lyons.org" xr:uid="{B7DF29ED-BDDB-1846-9A3A-8F6B79B53378}"/>
    <hyperlink ref="L362" r:id="rId713" xr:uid="{924261CB-D163-814B-93ED-3CABA7057A3B}"/>
    <hyperlink ref="J363" r:id="rId714" display="mailto:anita51@bailey-miranda.net" xr:uid="{9CE69019-9E2E-AF4D-B27C-BC4AE4A20FF1}"/>
    <hyperlink ref="L363" r:id="rId715" xr:uid="{7D22BBFB-2C8E-3F49-93F1-3CFCAD15C65C}"/>
    <hyperlink ref="J364" r:id="rId716" display="mailto:blakedunlap@bautista.com" xr:uid="{EE5E3DF9-7850-1549-B455-6199F9FC574E}"/>
    <hyperlink ref="L364" r:id="rId717" xr:uid="{50192F86-765E-8341-9A1C-32F28FB89DE3}"/>
    <hyperlink ref="J365" r:id="rId718" display="mailto:chendrix@duncan.com" xr:uid="{AF0DC12D-FF55-694A-95DD-8E7DDB0B1F77}"/>
    <hyperlink ref="L365" r:id="rId719" xr:uid="{B1F97BD8-8FDA-B34A-A459-3698A5B68496}"/>
    <hyperlink ref="J366" r:id="rId720" display="mailto:zhubbard@reilly-mccall.net" xr:uid="{62E5B534-33AC-3441-8AB9-8533559017F0}"/>
    <hyperlink ref="L366" r:id="rId721" xr:uid="{D3DD3D71-6D31-C64B-961E-E95CA4B07188}"/>
    <hyperlink ref="J367" r:id="rId722" display="mailto:nrandall@brown.com" xr:uid="{D250DC79-85EE-6E40-B426-E133192974D3}"/>
    <hyperlink ref="L367" r:id="rId723" xr:uid="{56D1E333-D399-1341-88A9-64C885C19F4C}"/>
    <hyperlink ref="J368" r:id="rId724" display="mailto:romandeborah@carter.com" xr:uid="{DD8C2A98-A7F1-4441-9082-6869ABBE3E55}"/>
    <hyperlink ref="L368" r:id="rId725" xr:uid="{FFE110DE-1734-5D44-B207-801C213C2F57}"/>
    <hyperlink ref="J369" r:id="rId726" display="mailto:mckenzieroberta@leach.org" xr:uid="{0BE0AE56-659F-4A47-8FBB-DFA27FB55CCC}"/>
    <hyperlink ref="L369" r:id="rId727" xr:uid="{87C745C1-3D2D-A942-8F36-FAE2A7238699}"/>
    <hyperlink ref="J370" r:id="rId728" display="mailto:antonio01@schmidt.org" xr:uid="{B3B14C2C-0B2C-9D45-AAB2-7B154BAF11C2}"/>
    <hyperlink ref="L370" r:id="rId729" xr:uid="{1B7BA3FC-95A0-7B4C-BEF0-0C5971C91F1B}"/>
    <hyperlink ref="J371" r:id="rId730" display="mailto:campbellcarla@bond-fischer.info" xr:uid="{91C41104-C021-1B47-8D42-24D75D306EBC}"/>
    <hyperlink ref="L371" r:id="rId731" xr:uid="{2C27FDAA-C78A-0540-B775-F4F90105B94C}"/>
    <hyperlink ref="J372" r:id="rId732" display="mailto:ryanchristina@byrd.org" xr:uid="{2E158445-97BB-6A46-BFDB-7BFFC226D48D}"/>
    <hyperlink ref="L372" r:id="rId733" xr:uid="{D4415189-F330-794E-81B5-426174A8B8A7}"/>
    <hyperlink ref="J373" r:id="rId734" display="mailto:dorothymaxwell@patton-fernandez.com" xr:uid="{D1701352-98DB-B642-B6EC-EE9FE05B15BF}"/>
    <hyperlink ref="L373" r:id="rId735" xr:uid="{EDE99CD0-89D5-4D4A-B499-E1F11D01DDB1}"/>
    <hyperlink ref="J374" r:id="rId736" display="mailto:stricklandregina@perez.info" xr:uid="{CDB20326-F87C-504A-B117-5D2EA96918E4}"/>
    <hyperlink ref="L374" r:id="rId737" xr:uid="{964B735E-DFE9-3F48-9AB2-5C2C1B22D6A5}"/>
    <hyperlink ref="J375" r:id="rId738" display="mailto:ayerschris@gilbert-landry.org" xr:uid="{51081881-5D14-CA4A-95B9-1FA636AC78DF}"/>
    <hyperlink ref="L375" r:id="rId739" xr:uid="{F5A571FC-7DAA-B448-B384-832B7611C1AB}"/>
    <hyperlink ref="J376" r:id="rId740" display="mailto:aaron28@arellano-lang.net" xr:uid="{911BA873-7549-1D4E-981B-97C651E9B959}"/>
    <hyperlink ref="L376" r:id="rId741" xr:uid="{B6CFEF01-DBB9-C24B-844C-49DEDDB2AC52}"/>
    <hyperlink ref="J377" r:id="rId742" display="mailto:barrybecker@bauer.com" xr:uid="{782847B1-FFA1-D245-AB2E-CFED15697585}"/>
    <hyperlink ref="L377" r:id="rId743" xr:uid="{964644FD-27A9-844B-A8AE-8E0320724C86}"/>
    <hyperlink ref="J378" r:id="rId744" display="mailto:marissa82@charles-moore.net" xr:uid="{ED216008-9B04-7B4B-A94E-A3BD8EC51372}"/>
    <hyperlink ref="L378" r:id="rId745" xr:uid="{CFA7EDCA-4DE1-6448-9230-8B7B5460B147}"/>
    <hyperlink ref="J379" r:id="rId746" display="mailto:flemingvernon@bean-le.com" xr:uid="{B7C646B9-32A5-4340-9FB4-FBA95D3D7586}"/>
    <hyperlink ref="L379" r:id="rId747" xr:uid="{98CD09EF-1F0B-544D-B275-46883BD43557}"/>
    <hyperlink ref="J380" r:id="rId748" display="mailto:fpope@buck-carney.info" xr:uid="{7400E455-EB36-0048-9633-DD4B37480886}"/>
    <hyperlink ref="L380" r:id="rId749" xr:uid="{48AC5325-26C2-3B45-864C-5F9951727860}"/>
    <hyperlink ref="J381" r:id="rId750" display="mailto:mbright@henry.com" xr:uid="{4E87BF8D-62F0-8E4C-8982-EC5D2B6D9F4A}"/>
    <hyperlink ref="L381" r:id="rId751" xr:uid="{FDB7A517-787A-E043-B425-C0D98FCC3DAC}"/>
    <hyperlink ref="J382" r:id="rId752" display="mailto:mchandler@bailey.org" xr:uid="{5AFD49CB-7AB3-0A42-82EA-26F8A768A14B}"/>
    <hyperlink ref="L382" r:id="rId753" xr:uid="{ADEA5D2C-F0A9-B642-9987-D0C072016DE2}"/>
    <hyperlink ref="J383" r:id="rId754" display="mailto:cindymclaughlin@jackson.com" xr:uid="{6E5EA938-1FB2-0B4F-96B2-21B8C7A080E7}"/>
    <hyperlink ref="L383" r:id="rId755" xr:uid="{6BE3CDBD-D00D-AC43-9E72-9AA61D7212C6}"/>
    <hyperlink ref="J384" r:id="rId756" display="mailto:rmoses@tanner.net" xr:uid="{D3D38EE2-19E3-A84F-BB40-4B229C647877}"/>
    <hyperlink ref="L384" r:id="rId757" xr:uid="{C81A89EE-C18B-2744-93CE-EC8CC079A1FB}"/>
    <hyperlink ref="J385" r:id="rId758" display="mailto:evelyn41@stanton.net" xr:uid="{1578F73D-3377-3044-9703-14BECCBD558C}"/>
    <hyperlink ref="L385" r:id="rId759" xr:uid="{49943245-791B-6C4C-AFEA-28E7BE77F7A4}"/>
    <hyperlink ref="J386" r:id="rId760" display="mailto:wbarton@orozco-banks.com" xr:uid="{417498DF-CD81-1A45-A14A-7B3671A4257C}"/>
    <hyperlink ref="L386" r:id="rId761" xr:uid="{0069BF94-9EC4-324D-BDC5-CFBF0F11F4ED}"/>
    <hyperlink ref="J387" r:id="rId762" display="mailto:qreid@mckay.org" xr:uid="{EB9A3F9C-F88A-EE4F-98F9-BF7B76C9C624}"/>
    <hyperlink ref="L387" r:id="rId763" xr:uid="{BFE730C2-309E-5843-B51A-1F4B61ED5B70}"/>
    <hyperlink ref="J388" r:id="rId764" display="mailto:marc51@gibson-wood.com" xr:uid="{5477F10D-963F-9D4F-9738-FCC6CDB48EEF}"/>
    <hyperlink ref="L388" r:id="rId765" xr:uid="{C17BAB9A-6104-3A42-884C-1A28F00A134C}"/>
    <hyperlink ref="J389" r:id="rId766" display="mailto:roberthenry@davenport-middleton.org" xr:uid="{463BB588-8BCD-C84D-BAAA-E8E7EB5E3658}"/>
    <hyperlink ref="L389" r:id="rId767" xr:uid="{7E73B8E8-D3E2-3242-BAC2-B4031C95CD99}"/>
    <hyperlink ref="J390" r:id="rId768" display="mailto:daniellebooth@underwood.info" xr:uid="{387D799F-E2FF-1A4E-8B74-B6A2D5645FC9}"/>
    <hyperlink ref="L390" r:id="rId769" xr:uid="{93F476C8-9E99-1E42-8F33-08A1D1311089}"/>
    <hyperlink ref="J391" r:id="rId770" display="mailto:thall@soto.com" xr:uid="{856769C4-040D-464D-A784-C1AD4A2BF241}"/>
    <hyperlink ref="L391" r:id="rId771" xr:uid="{6C928922-E580-CE48-AEC7-FBE08467DF2C}"/>
    <hyperlink ref="J392" r:id="rId772" display="mailto:bwalter@church.net" xr:uid="{67951F46-C8F1-8149-80AE-4999A0BD957E}"/>
    <hyperlink ref="L392" r:id="rId773" xr:uid="{0A17871F-E1A0-8740-90FA-A9948106BF00}"/>
    <hyperlink ref="J393" r:id="rId774" display="mailto:jenna30@dickerson-vaughn.biz" xr:uid="{A7952D2E-A59A-5C44-9DE5-9E51B55899CF}"/>
    <hyperlink ref="L393" r:id="rId775" xr:uid="{58DF81E6-8016-8245-A8FF-7BFBB6CE5D8F}"/>
    <hyperlink ref="J394" r:id="rId776" display="mailto:longcindy@wheeler.com" xr:uid="{E3F6E72A-D748-D14C-BB0E-28BD712F90A4}"/>
    <hyperlink ref="L394" r:id="rId777" xr:uid="{ACA61750-B39B-E744-B59F-CCFC9B1C532A}"/>
    <hyperlink ref="J395" r:id="rId778" display="mailto:soniamcguire@mullins-stevenson.com" xr:uid="{8D69BFFF-51E7-8D43-B2A4-81A93879E8E3}"/>
    <hyperlink ref="L395" r:id="rId779" xr:uid="{DABA25D8-4BC8-CB49-B6C3-9F35D2BD375B}"/>
    <hyperlink ref="J396" r:id="rId780" display="mailto:eavila@allen-gillespie.com" xr:uid="{3C6C8711-065F-D341-A7AE-205B8DEEFB98}"/>
    <hyperlink ref="L396" r:id="rId781" xr:uid="{CF464F22-F4A7-F24E-AD4A-F85FD53E3F26}"/>
    <hyperlink ref="J397" r:id="rId782" display="mailto:leslie12@pitts-holland.com" xr:uid="{76F14DAC-D8E3-4B4A-8ACF-C3513A83B558}"/>
    <hyperlink ref="L397" r:id="rId783" xr:uid="{31922F86-D0C0-644F-8AA9-5D364570B0FE}"/>
    <hyperlink ref="J398" r:id="rId784" display="mailto:mcgrathkatie@lynch-conway.com" xr:uid="{AEFC7AA4-D980-254F-BC55-9C172652AE91}"/>
    <hyperlink ref="L398" r:id="rId785" xr:uid="{8E804BB0-C439-E84F-BC6B-1FC3E708BF52}"/>
    <hyperlink ref="J399" r:id="rId786" display="mailto:grossstuart@cooke.com" xr:uid="{203541DA-E375-3C4A-B3DF-7FB74AF6E56F}"/>
    <hyperlink ref="L399" r:id="rId787" xr:uid="{CE9A47DD-83AB-AA4D-82F9-3C6DF3ECB667}"/>
    <hyperlink ref="J400" r:id="rId788" display="mailto:ibenitez@maxwell-martin.org" xr:uid="{732EF1BA-1A63-E44E-826F-427C39577476}"/>
    <hyperlink ref="L400" r:id="rId789" xr:uid="{F309887D-9ADD-EF43-B076-B2BA43A648D2}"/>
    <hyperlink ref="J401" r:id="rId790" display="mailto:gilmoredustin@kerr.org" xr:uid="{81AD4DFD-CD11-4D4E-8EA7-53B6CA4C4FAD}"/>
    <hyperlink ref="L401" r:id="rId791" xr:uid="{DA1A5882-EA96-9745-880A-440371160B5F}"/>
    <hyperlink ref="J402" r:id="rId792" display="mailto:nunezsavannah@henderson.info" xr:uid="{430AD09C-C531-8C4C-840F-3483503CF942}"/>
    <hyperlink ref="L402" r:id="rId793" xr:uid="{515BB4CC-7C4A-6141-8085-B9776332F599}"/>
    <hyperlink ref="J403" r:id="rId794" display="mailto:caitlynrosario@maldonado-stevenson.com" xr:uid="{8CE7435C-8723-D34F-8F44-B906B86D4D78}"/>
    <hyperlink ref="L403" r:id="rId795" xr:uid="{C77E0B65-B8F9-DB49-AF3D-A0502DE7D56B}"/>
    <hyperlink ref="J404" r:id="rId796" display="mailto:kirkbradford@ibarra-bradford.info" xr:uid="{551883A6-E4F7-8C46-849D-B0B253C77CA3}"/>
    <hyperlink ref="L404" r:id="rId797" xr:uid="{03905335-ACB2-074C-B9F0-23954020B6A5}"/>
    <hyperlink ref="J405" r:id="rId798" display="mailto:leroy07@becker-winters.com" xr:uid="{B1538095-1CD4-EB48-95A2-9B5FC97FF05E}"/>
    <hyperlink ref="L405" r:id="rId799" xr:uid="{9AC6ADB4-EC35-A449-9775-F9B8033A1AE2}"/>
    <hyperlink ref="J406" r:id="rId800" display="mailto:avilasummer@hensley-richmond.net" xr:uid="{DE70D4F1-6001-3F46-822C-27DF8BD35EE3}"/>
    <hyperlink ref="L406" r:id="rId801" xr:uid="{2F8386E8-616E-3544-ADDA-7D078AB9C2D8}"/>
    <hyperlink ref="J407" r:id="rId802" display="mailto:thomas95@watson.info" xr:uid="{C2E8A4C7-5F00-CC4A-8221-CB9CCF6C5117}"/>
    <hyperlink ref="L407" r:id="rId803" xr:uid="{EAF4BF6F-7868-B241-B3FF-F64FACC80ABB}"/>
    <hyperlink ref="J408" r:id="rId804" display="mailto:daniel67@davidson-stephenson.com" xr:uid="{B8BE7627-E4DA-F948-9077-4F2B46095F92}"/>
    <hyperlink ref="L408" r:id="rId805" xr:uid="{40597F1A-D9F5-C646-8D63-3EF57994CB36}"/>
    <hyperlink ref="J409" r:id="rId806" display="mailto:alejandra14@quinn.com" xr:uid="{F6CB49CC-74AB-CB4D-8470-DA75ABA18156}"/>
    <hyperlink ref="L409" r:id="rId807" xr:uid="{41523FFD-57A2-1E4A-9347-28246566904B}"/>
    <hyperlink ref="J410" r:id="rId808" display="mailto:stacy53@gardner.com" xr:uid="{24F99BAF-9E5D-AA42-8C90-BC17F073225D}"/>
    <hyperlink ref="L410" r:id="rId809" xr:uid="{18DA203D-10A3-F340-97B1-8BF3AB6882E3}"/>
    <hyperlink ref="J411" r:id="rId810" display="mailto:ymcdowell@johnson.org" xr:uid="{9200722A-F758-8F47-82EF-46AB48B6268B}"/>
    <hyperlink ref="L411" r:id="rId811" xr:uid="{B14E3A14-F79F-A04A-9051-6B50882787AA}"/>
    <hyperlink ref="J412" r:id="rId812" display="mailto:lbarron@lutz.org" xr:uid="{1D710520-F792-AC49-B47C-BEFB6876C4C5}"/>
    <hyperlink ref="L412" r:id="rId813" xr:uid="{E5D8AC3E-E22F-E34F-B15A-05B0573A4D50}"/>
    <hyperlink ref="J413" r:id="rId814" display="mailto:eboyer@hebert-rosario.info" xr:uid="{5C0576E2-A199-6045-AA1B-05958D06AB97}"/>
    <hyperlink ref="L413" r:id="rId815" xr:uid="{2A37BE3E-FFC4-964B-9CEA-A4F2F951D7A9}"/>
    <hyperlink ref="J414" r:id="rId816" display="mailto:uarroyo@david-greer.net" xr:uid="{4AC49B4C-C38D-6F47-BDC4-C5BE2DE66743}"/>
    <hyperlink ref="L414" r:id="rId817" xr:uid="{E455EEE7-0D66-3847-A6E9-864689B8BE3F}"/>
    <hyperlink ref="J415" r:id="rId818" display="mailto:sbrooks@sloan.com" xr:uid="{12D9F57F-4FBF-B244-8239-90DA3D7D55EC}"/>
    <hyperlink ref="L415" r:id="rId819" xr:uid="{52B912DD-2E3B-7B42-9E88-B5616C2DA991}"/>
    <hyperlink ref="J416" r:id="rId820" display="mailto:gdoyle@hooper-johnston.com" xr:uid="{D05EF5DD-6DCF-534D-99A1-79984B3D7CE3}"/>
    <hyperlink ref="L416" r:id="rId821" xr:uid="{D9080384-204B-8D4A-AA73-0F0E8726EDA8}"/>
    <hyperlink ref="J417" r:id="rId822" display="mailto:chanselena@pitts.info" xr:uid="{15F42251-2CB7-3C4C-89E6-D0132351C871}"/>
    <hyperlink ref="L417" r:id="rId823" xr:uid="{64715B5C-EA53-724C-8496-409EF813B929}"/>
    <hyperlink ref="J418" r:id="rId824" display="mailto:rickybarrera@mathis-nicholson.com" xr:uid="{C0BD361A-DBF8-794F-9D82-A436843490D6}"/>
    <hyperlink ref="L418" r:id="rId825" xr:uid="{C1835BBA-3B2F-1E43-ABB0-1CEE38B5E9B6}"/>
    <hyperlink ref="J419" r:id="rId826" display="mailto:parkcorey@navarro.com" xr:uid="{E4936A3C-1B77-B344-A43E-3B5C491B3628}"/>
    <hyperlink ref="L419" r:id="rId827" xr:uid="{897585AB-0E0E-8942-856D-6E657F2876F3}"/>
    <hyperlink ref="J420" r:id="rId828" display="mailto:tuckeradriana@cannon.com" xr:uid="{3E6BD9CE-55E2-244F-9B7F-76510D1763F1}"/>
    <hyperlink ref="L420" r:id="rId829" xr:uid="{62EBD13A-DC9C-FE4B-A1BF-857ACF7F2F73}"/>
    <hyperlink ref="J421" r:id="rId830" display="mailto:charlotte25@christensen-allison.com" xr:uid="{40109B55-3CBD-9F4B-80CB-5F67FD5D9F44}"/>
    <hyperlink ref="L421" r:id="rId831" xr:uid="{27A8902B-6234-D04D-AE48-8CB7B287B3EF}"/>
    <hyperlink ref="J422" r:id="rId832" display="mailto:haasderrick@ortega-kirk.org" xr:uid="{7EA70DD1-E6CA-D744-8300-D1A3A8EA3100}"/>
    <hyperlink ref="L422" r:id="rId833" xr:uid="{72078C42-3D74-6943-998B-65520F21A7E0}"/>
    <hyperlink ref="J423" r:id="rId834" display="mailto:nlawrence@miles.biz" xr:uid="{0A47ED8D-6B98-2743-9EAB-2D1A82D97834}"/>
    <hyperlink ref="L423" r:id="rId835" xr:uid="{8E46518E-4810-7347-9375-FA569DC91E63}"/>
    <hyperlink ref="J424" r:id="rId836" display="mailto:obrienisabel@braun.com" xr:uid="{896D26F6-B0CF-1249-BDDA-C49ED16E86FD}"/>
    <hyperlink ref="L424" r:id="rId837" xr:uid="{C19219D7-C83F-2141-B661-9788B22C16C9}"/>
    <hyperlink ref="J425" r:id="rId838" display="mailto:bishopbryan@mcpherson-rosario.com" xr:uid="{9A3D1BB7-5D4B-D541-BED2-3F5DDC221873}"/>
    <hyperlink ref="L425" r:id="rId839" xr:uid="{DD282A12-E8EB-4F4C-8238-51F34F816C15}"/>
    <hyperlink ref="J426" r:id="rId840" display="mailto:mooreian@arias-lloyd.org" xr:uid="{87D715F2-5DEF-9141-8C51-7E8AF6FE0602}"/>
    <hyperlink ref="L426" r:id="rId841" xr:uid="{13C18633-2106-6C46-A33B-50D057340797}"/>
    <hyperlink ref="J427" r:id="rId842" display="mailto:erinlittle@carroll-duncan.com" xr:uid="{35D1260F-AA9F-9E49-A9C5-9E6649A1A2CA}"/>
    <hyperlink ref="L427" r:id="rId843" xr:uid="{53FD79CB-6B3F-DD4C-8FB0-CAB813DA9ED4}"/>
    <hyperlink ref="J428" r:id="rId844" display="mailto:austin73@gordon.net" xr:uid="{E27A7C32-200E-7047-84FC-6A8888AC73FB}"/>
    <hyperlink ref="L428" r:id="rId845" xr:uid="{CC9BA0C4-0090-BF42-8F60-48F4916DDC26}"/>
    <hyperlink ref="J429" r:id="rId846" display="mailto:nkoch@hardy-wallace.info" xr:uid="{4E866E1D-171B-0D43-B9FB-310A55CC2EE0}"/>
    <hyperlink ref="L429" r:id="rId847" xr:uid="{9457E95C-D597-D24D-B8FE-213693093DBE}"/>
    <hyperlink ref="J430" r:id="rId848" display="mailto:byoung@bailey.com" xr:uid="{6D3F7851-AC04-6345-A4B2-9E05997E6530}"/>
    <hyperlink ref="L430" r:id="rId849" xr:uid="{92DC622C-052A-B54D-BF7F-888575D32762}"/>
    <hyperlink ref="J431" r:id="rId850" display="mailto:kathleenle@martin.com" xr:uid="{929E0D3B-5362-8A4B-87A6-18ABE24DAE9B}"/>
    <hyperlink ref="L431" r:id="rId851" xr:uid="{F9E1A04A-D74C-EA47-B431-CFDA071FBD67}"/>
    <hyperlink ref="J432" r:id="rId852" display="mailto:meadowsmandy@baker.info" xr:uid="{FC631E81-556B-9C4D-82CD-16C914BFA65C}"/>
    <hyperlink ref="L432" r:id="rId853" xr:uid="{BAC845B5-EF5F-A448-A55B-93AA3F286C86}"/>
    <hyperlink ref="J433" r:id="rId854" display="mailto:lynnkelli@kirk-bell.org" xr:uid="{92111425-DF1B-6D4A-9FF9-D9B136670FA5}"/>
    <hyperlink ref="L433" r:id="rId855" xr:uid="{2AB1FE4C-B84F-514D-91B9-102C22EAE411}"/>
    <hyperlink ref="J434" r:id="rId856" display="mailto:brent19@sullivan-schaefer.org" xr:uid="{C33F0A20-2C9D-4B47-A2BC-5F4375518B95}"/>
    <hyperlink ref="L434" r:id="rId857" xr:uid="{D76BEB03-A147-9843-AFDA-C45191865C4B}"/>
    <hyperlink ref="J435" r:id="rId858" display="mailto:lindsaymiranda@atkinson.info" xr:uid="{F2FF64C4-C81A-F049-B848-1DC67940BF11}"/>
    <hyperlink ref="L435" r:id="rId859" xr:uid="{0F7EA9FF-B41A-D04D-B751-8B2DFBEB8120}"/>
    <hyperlink ref="J436" r:id="rId860" display="mailto:zwall@page.org" xr:uid="{96F133E6-F688-E44C-8098-8C707B19B2AC}"/>
    <hyperlink ref="L436" r:id="rId861" xr:uid="{C19D7993-0285-5F45-83E7-1D6B86E6FF1D}"/>
    <hyperlink ref="J437" r:id="rId862" display="mailto:bconner@hartman.com" xr:uid="{BEFF544B-CFDD-E342-8CED-0813202AC293}"/>
    <hyperlink ref="L437" r:id="rId863" xr:uid="{0B3422AA-4F8F-394F-B4F8-661AE7600444}"/>
    <hyperlink ref="J438" r:id="rId864" display="mailto:parkerlogan@sutton-wheeler.com" xr:uid="{606A38DA-97E8-5F4C-B236-E0F06809C5E2}"/>
    <hyperlink ref="L438" r:id="rId865" xr:uid="{0870F18B-4465-3E4C-B776-D794F11B8E43}"/>
    <hyperlink ref="J439" r:id="rId866" display="mailto:yvonne79@mcconnell-warner.com" xr:uid="{3AEF76B8-F620-D941-B471-5ADD9D1700D7}"/>
    <hyperlink ref="L439" r:id="rId867" xr:uid="{8355FFF6-AE71-3347-B388-6A7D5B9DF806}"/>
    <hyperlink ref="J440" r:id="rId868" display="mailto:rmcknight@bryan-king.com" xr:uid="{134A22DB-7840-CB48-B080-8990A10129B9}"/>
    <hyperlink ref="L440" r:id="rId869" xr:uid="{976790F8-04EB-EA4B-BA96-AA6218233A62}"/>
    <hyperlink ref="J441" r:id="rId870" display="mailto:mortonsally@walls.info" xr:uid="{4B9C90B8-5943-2D4C-AE8D-D55233510EBD}"/>
    <hyperlink ref="L441" r:id="rId871" xr:uid="{D5BB6DC5-D261-C546-AE80-DACD1887F848}"/>
    <hyperlink ref="J442" r:id="rId872" display="mailto:wallacekristy@cross-oconnell.com" xr:uid="{6B0013AF-BEA8-BE47-9D95-07F27C8325BB}"/>
    <hyperlink ref="L442" r:id="rId873" xr:uid="{58C25901-68CF-2E4A-BBC7-566F71316693}"/>
    <hyperlink ref="J443" r:id="rId874" display="mailto:patriciagiles@oneill-chung.com" xr:uid="{16170CE4-2FE6-3342-B1D3-EA550841EEEE}"/>
    <hyperlink ref="L443" r:id="rId875" xr:uid="{2999FF9C-E503-B94B-8FAC-507B45B1E504}"/>
    <hyperlink ref="J444" r:id="rId876" display="mailto:howard17@hickman.com" xr:uid="{71F4B0B9-5C59-7C47-8CED-44FFCB002A06}"/>
    <hyperlink ref="L444" r:id="rId877" xr:uid="{7A186814-BEAC-3A43-BC78-2B11530A5C3B}"/>
    <hyperlink ref="J445" r:id="rId878" display="mailto:jaime31@gray.com" xr:uid="{6310423C-E897-C54B-AECB-5C9A5871C71B}"/>
    <hyperlink ref="L445" r:id="rId879" xr:uid="{6891E307-F5FB-2C4A-AA66-279DDAA56AB4}"/>
    <hyperlink ref="J446" r:id="rId880" display="mailto:dan44@chan.org" xr:uid="{CB6DFEEB-DEBB-4A46-AFD3-0062B657B401}"/>
    <hyperlink ref="L446" r:id="rId881" xr:uid="{0F1ADF0B-3271-3A48-9B5E-3C3860DEC975}"/>
    <hyperlink ref="J447" r:id="rId882" display="mailto:jefferyhammond@guerra-chase.biz" xr:uid="{42821276-D273-3C42-9C55-8EB264A8F805}"/>
    <hyperlink ref="L447" r:id="rId883" xr:uid="{9FA61B17-097C-404C-ABBB-9974D946B963}"/>
    <hyperlink ref="J448" r:id="rId884" display="mailto:makaylafrost@pham.com" xr:uid="{E507B0BF-8644-8244-BE03-ABD8A90C5E56}"/>
    <hyperlink ref="L448" r:id="rId885" xr:uid="{18D03640-5C89-664D-A8BD-4D5EF123C28D}"/>
    <hyperlink ref="J449" r:id="rId886" display="mailto:zdaniels@tate.com" xr:uid="{906DE820-A527-3443-8783-CF27243EA405}"/>
    <hyperlink ref="L449" r:id="rId887" xr:uid="{A52683A9-A634-8846-A516-7014C28DA5C2}"/>
    <hyperlink ref="J450" r:id="rId888" display="mailto:elizabethhobbs@parker.com" xr:uid="{B6D05F0D-AF39-5047-9094-B49204088B14}"/>
    <hyperlink ref="L450" r:id="rId889" xr:uid="{F093413C-9441-6B46-8A7B-5F26EE9E7BC8}"/>
    <hyperlink ref="J451" r:id="rId890" display="mailto:josedudley@andersen.com" xr:uid="{0191ADED-1014-E544-83E7-9B2617A69353}"/>
    <hyperlink ref="L451" r:id="rId891" xr:uid="{47228A75-DED3-4341-9F69-3722B51C7FB9}"/>
    <hyperlink ref="J452" r:id="rId892" display="mailto:goodwinpenny@rojas-warner.org" xr:uid="{D0BCFF7F-173A-A944-B8BE-B1D817008B66}"/>
    <hyperlink ref="L452" r:id="rId893" xr:uid="{8F79D540-EA4A-454A-BB8E-68285D642DCA}"/>
    <hyperlink ref="J453" r:id="rId894" display="mailto:volson@carter-barr.info" xr:uid="{A7F82D49-4DD0-3142-AE02-077956762B1E}"/>
    <hyperlink ref="L453" r:id="rId895" xr:uid="{50AA1179-9EC3-FE46-91E1-C9E24CEA40E9}"/>
    <hyperlink ref="J454" r:id="rId896" display="mailto:alejandro05@bradshaw-chen.com" xr:uid="{B3948E81-FBDA-C44F-925F-CA2A95FB37A4}"/>
    <hyperlink ref="L454" r:id="rId897" xr:uid="{FA135DE9-57BE-1448-A1D0-7D249F9707F9}"/>
    <hyperlink ref="J455" r:id="rId898" display="mailto:phebert@farmer.com" xr:uid="{0DC0CEBE-ADC9-C745-BDC0-1D5609E69A88}"/>
    <hyperlink ref="L455" r:id="rId899" xr:uid="{4C3C29EA-1874-3145-A7E0-163DE43F7F15}"/>
    <hyperlink ref="J456" r:id="rId900" display="mailto:rramsey@graham-conrad.org" xr:uid="{19183BA5-BECA-C249-9F6B-E0450F6B1B8D}"/>
    <hyperlink ref="L456" r:id="rId901" xr:uid="{D9480A4E-B466-ED4B-8958-69D897D0583E}"/>
    <hyperlink ref="J457" r:id="rId902" display="mailto:rachael73@spencer.com" xr:uid="{C4A43660-6A35-BB40-82F3-94148A0C064D}"/>
    <hyperlink ref="L457" r:id="rId903" xr:uid="{0F764CC2-4B7A-E24E-AE00-EAB926910630}"/>
    <hyperlink ref="J458" r:id="rId904" display="mailto:kevinwallace@woodard.com" xr:uid="{5C2A4DB2-8CF4-9D49-8F63-3916E782C870}"/>
    <hyperlink ref="L458" r:id="rId905" xr:uid="{A31B34E8-77F4-7646-9786-CF594CAEA698}"/>
    <hyperlink ref="J459" r:id="rId906" display="mailto:marvinwoodard@lam.biz" xr:uid="{B807854C-A892-A042-B194-49BC61ABB39F}"/>
    <hyperlink ref="L459" r:id="rId907" xr:uid="{2BA00976-2B8C-574B-ABA6-5E21AA02314B}"/>
    <hyperlink ref="J460" r:id="rId908" display="mailto:michaelclinton@gross.com" xr:uid="{9FC04C81-1420-4848-BCB3-CB371270BD03}"/>
    <hyperlink ref="L460" r:id="rId909" xr:uid="{20C4A0C6-0CFD-3445-B172-2C2FE37C1AAE}"/>
    <hyperlink ref="J461" r:id="rId910" display="mailto:gillespienorma@cline-boyd.org" xr:uid="{20632062-5009-564F-8FF8-D8FF5A0A70C5}"/>
    <hyperlink ref="L461" r:id="rId911" xr:uid="{2827AFC8-FCD0-6E46-9D2C-69C7B30D2C98}"/>
    <hyperlink ref="J462" r:id="rId912" display="mailto:nbuck@dalton.com" xr:uid="{0F13BCD6-8EFF-9441-94FB-8EE7C282C65B}"/>
    <hyperlink ref="L462" r:id="rId913" xr:uid="{7B3BF965-D1E9-B34C-9C7F-85AB8D3CFE39}"/>
    <hyperlink ref="J463" r:id="rId914" display="mailto:mark58@blackwell-prince.com" xr:uid="{003B7B21-E6A8-264D-9357-8209FDA72DCC}"/>
    <hyperlink ref="L463" r:id="rId915" xr:uid="{A8B94828-B654-C945-80AD-1904B8786B51}"/>
    <hyperlink ref="J464" r:id="rId916" display="mailto:bethcannon@brock.net" xr:uid="{B4732150-F9B5-FA42-9AD6-6E1176D628CB}"/>
    <hyperlink ref="L464" r:id="rId917" xr:uid="{D3C5A48A-D125-D147-AB15-D2D014D11048}"/>
    <hyperlink ref="J465" r:id="rId918" display="mailto:lcollier@boyd-hobbs.com" xr:uid="{9F87D5C4-607D-1C4A-B987-2B9D316A0FC1}"/>
    <hyperlink ref="L465" r:id="rId919" xr:uid="{BF15B3FE-716B-7349-B93C-C899D73EF506}"/>
    <hyperlink ref="J466" r:id="rId920" display="mailto:phillipshayley@carr.com" xr:uid="{7E72B5F3-4AAC-4343-A8F1-9DEEE294DBCB}"/>
    <hyperlink ref="L466" r:id="rId921" xr:uid="{0D4138FA-556D-FE4C-BD9B-FDB67136CA85}"/>
    <hyperlink ref="J467" r:id="rId922" display="mailto:ufriedman@rowland.org" xr:uid="{1C0AACBB-3BE0-6741-A402-66C79E3D567E}"/>
    <hyperlink ref="L467" r:id="rId923" xr:uid="{3538B7E1-B9EB-F94E-8B28-43CA1B40799F}"/>
    <hyperlink ref="J468" r:id="rId924" display="mailto:djarvis@gonzales.org" xr:uid="{B078E714-2340-8B42-9B72-2BCD5321B375}"/>
    <hyperlink ref="L468" r:id="rId925" xr:uid="{FF74C05D-BD12-0946-8493-6491F5DBBB42}"/>
    <hyperlink ref="J469" r:id="rId926" display="mailto:ivanroman@hamilton.org" xr:uid="{CE1E3676-3DB3-EB46-BE11-655925AA3E65}"/>
    <hyperlink ref="L469" r:id="rId927" xr:uid="{FF2765CF-DB29-FE40-AFD4-E0CD05F71741}"/>
    <hyperlink ref="J470" r:id="rId928" display="mailto:eric18@avery.com" xr:uid="{583923E8-3761-9641-A598-198623F6B455}"/>
    <hyperlink ref="L470" r:id="rId929" xr:uid="{5E1F6565-5CC7-D54C-A0D6-767E25903855}"/>
    <hyperlink ref="J471" r:id="rId930" display="mailto:haleymeadows@coffey.com" xr:uid="{3A61BA95-0653-A649-AEE3-74F87547D570}"/>
    <hyperlink ref="L471" r:id="rId931" xr:uid="{4AC0CBB3-4DBB-1A4F-9AB1-E7E790A398D7}"/>
    <hyperlink ref="J472" r:id="rId932" display="mailto:fshepard@arias-rosario.net" xr:uid="{9FB55454-881B-9B41-AD9D-666E19AA60E1}"/>
    <hyperlink ref="L472" r:id="rId933" xr:uid="{800801FF-B8FE-B44E-A884-A945CB870784}"/>
    <hyperlink ref="J473" r:id="rId934" display="mailto:watsonandres@clarke.com" xr:uid="{49BF1707-C51C-E84C-93D6-1EABBE4740FB}"/>
    <hyperlink ref="L473" r:id="rId935" xr:uid="{D6945804-0F54-C742-B8F6-27853DE0A20F}"/>
    <hyperlink ref="J474" r:id="rId936" display="mailto:annahood@herrera.info" xr:uid="{EF680D39-5F5C-0340-8094-FCED3D0419CF}"/>
    <hyperlink ref="L474" r:id="rId937" xr:uid="{C5E46452-6224-C04B-93A7-9CF7A86FE7F2}"/>
    <hyperlink ref="J475" r:id="rId938" display="mailto:cherrykurt@durham.org" xr:uid="{2CE9D5AC-199F-7542-AD36-19701E015632}"/>
    <hyperlink ref="L475" r:id="rId939" xr:uid="{AC45D71A-2117-6446-B903-22101DB03310}"/>
    <hyperlink ref="J476" r:id="rId940" display="mailto:johnny51@davenport.com" xr:uid="{95944A6A-03C5-A845-9916-99D209E64BA4}"/>
    <hyperlink ref="L476" r:id="rId941" xr:uid="{27173B02-29B4-984D-B092-21018C31A36C}"/>
    <hyperlink ref="J477" r:id="rId942" display="mailto:armstrongsheena@sullivan.net" xr:uid="{E6217ECE-038C-3E42-877E-7251CE2C361F}"/>
    <hyperlink ref="L477" r:id="rId943" xr:uid="{C29A36C5-CE87-5447-87CE-A80CD6BA51A4}"/>
    <hyperlink ref="J478" r:id="rId944" display="mailto:castillodan@coleman-ross.com" xr:uid="{1F1D8BAE-866A-8C47-9461-AE777BF0CA61}"/>
    <hyperlink ref="L478" r:id="rId945" xr:uid="{00540EE1-F4C8-7148-9699-07EE37825133}"/>
    <hyperlink ref="J479" r:id="rId946" display="mailto:houstondesiree@neal-combs.org" xr:uid="{C5B1995F-E71B-0647-BBF7-FC59B282F907}"/>
    <hyperlink ref="L479" r:id="rId947" xr:uid="{C7704702-D68F-D743-B87D-046EAF6340FB}"/>
    <hyperlink ref="J480" r:id="rId948" display="mailto:larajody@donovan.net" xr:uid="{D51FC4C0-9708-9840-A4C6-FC473569E9D8}"/>
    <hyperlink ref="L480" r:id="rId949" xr:uid="{76EF40D3-468F-A940-ADCF-776214289E43}"/>
    <hyperlink ref="J481" r:id="rId950" display="mailto:huntjade@anthony-mack.info" xr:uid="{C1DA63BF-6844-8A40-B630-44EA8CD81841}"/>
    <hyperlink ref="L481" r:id="rId951" xr:uid="{AE50067D-EF01-E54F-93C8-0D3B7650DA6B}"/>
    <hyperlink ref="J482" r:id="rId952" display="mailto:gschultz@rollins.com" xr:uid="{CC29172C-7419-BE44-952B-54F9C91BACF5}"/>
    <hyperlink ref="L482" r:id="rId953" xr:uid="{AD4BF04F-A58D-0B4E-977A-92F6CC35C556}"/>
    <hyperlink ref="J483" r:id="rId954" display="mailto:george53@mcintyre.com" xr:uid="{3FF41658-F96B-1345-A392-104FAA50ED49}"/>
    <hyperlink ref="L483" r:id="rId955" xr:uid="{E06AD182-5782-B143-BF4D-D277E33330B8}"/>
    <hyperlink ref="J484" r:id="rId956" display="mailto:nathaniel36@livingston.com" xr:uid="{59D0AAE0-74EC-484E-9A8B-A296100B0808}"/>
    <hyperlink ref="L484" r:id="rId957" xr:uid="{9C332B1E-CED4-CE45-BFB8-96226F9252C8}"/>
    <hyperlink ref="J485" r:id="rId958" display="mailto:barronfranklin@mays.com" xr:uid="{2A8E01EE-7FDC-C947-A042-703B54816EB2}"/>
    <hyperlink ref="L485" r:id="rId959" xr:uid="{10F8A737-4CC1-D04F-B18F-EF1E85E42D3E}"/>
    <hyperlink ref="J486" r:id="rId960" display="mailto:daryl93@pruitt-bass.com" xr:uid="{A9750A0C-5065-594A-82A6-D74B4AA981B4}"/>
    <hyperlink ref="L486" r:id="rId961" xr:uid="{447E9A63-5C7C-234C-A14C-10FEB9877A1F}"/>
    <hyperlink ref="J487" r:id="rId962" display="mailto:tyrone99@english.com" xr:uid="{75FEF2B0-837D-F843-8A00-6EBDC0988BA4}"/>
    <hyperlink ref="L487" r:id="rId963" xr:uid="{5A72CDCB-9CA8-474C-8274-DB621CA4EABE}"/>
    <hyperlink ref="J488" r:id="rId964" display="mailto:huynhsydney@morgan-townsend.net" xr:uid="{3945E7B5-5CB6-C24C-9F30-F7CB1BB2966C}"/>
    <hyperlink ref="L488" r:id="rId965" xr:uid="{BB17157E-5194-944E-9194-FD36BE6854F7}"/>
    <hyperlink ref="J489" r:id="rId966" display="mailto:gilesjamie@hall.com" xr:uid="{D66763AD-3B7F-7040-99AC-A7E05AC26071}"/>
    <hyperlink ref="L489" r:id="rId967" xr:uid="{8D74E1BD-2AE0-CC46-8F73-0A08523AE9D4}"/>
    <hyperlink ref="J490" r:id="rId968" display="mailto:xzuniga@reed-shaffer.com" xr:uid="{C5D25E87-4A9A-C94E-9398-170966D94986}"/>
    <hyperlink ref="L490" r:id="rId969" xr:uid="{09164ED4-5008-E54D-9C93-BC0A3C4D8836}"/>
    <hyperlink ref="J491" r:id="rId970" display="mailto:edwardsmelissa@blackwell-riddle.com" xr:uid="{0DACBA14-10C4-8A4C-8BA2-016125460F10}"/>
    <hyperlink ref="L491" r:id="rId971" xr:uid="{8BF5968B-E4D9-E84E-997C-85A82EF40973}"/>
    <hyperlink ref="J492" r:id="rId972" display="mailto:garnerjeremiah@gonzales.org" xr:uid="{CB6FBDAD-BA72-C14B-8389-5C86FC1AEC71}"/>
    <hyperlink ref="L492" r:id="rId973" xr:uid="{D7CA689E-965C-EE40-9D8F-B8A38B2363BC}"/>
    <hyperlink ref="J493" r:id="rId974" display="mailto:connor42@hutchinson.com" xr:uid="{A7AD31A1-6515-8348-AC8F-3E0ECD44C39E}"/>
    <hyperlink ref="L493" r:id="rId975" xr:uid="{9D260963-7C11-5B4C-B63D-3259CBDDECFD}"/>
    <hyperlink ref="J494" r:id="rId976" display="mailto:derrick15@gutierrez.com" xr:uid="{1916F6D1-9F4E-884D-A62A-35DAC4F63FE6}"/>
    <hyperlink ref="L494" r:id="rId977" xr:uid="{8B19D5DB-26D6-8943-AF3B-3EC5E9677602}"/>
    <hyperlink ref="J495" r:id="rId978" display="mailto:cbass@orozco-friedman.com" xr:uid="{19441E3E-66CF-ED49-A404-24C87AE82DCD}"/>
    <hyperlink ref="L495" r:id="rId979" xr:uid="{1DC44E53-9C04-7242-B774-0FE76F4BB250}"/>
    <hyperlink ref="J496" r:id="rId980" display="mailto:wyattselena@branch.com" xr:uid="{776541DE-D1C4-9346-9088-934253DC9550}"/>
    <hyperlink ref="L496" r:id="rId981" xr:uid="{EBB3A84D-C4B1-4D49-B63F-FDFA2204753B}"/>
    <hyperlink ref="J497" r:id="rId982" display="mailto:kathybradshaw@anderson-steele.com" xr:uid="{CEACB521-B146-234A-A93B-8191D0F2D72B}"/>
    <hyperlink ref="L497" r:id="rId983" xr:uid="{31EA63E2-B73D-DB4E-A350-826D27460028}"/>
    <hyperlink ref="J498" r:id="rId984" display="mailto:robbinsrandy@strickland.org" xr:uid="{2434AA13-06D4-9B48-94F6-F183BACD51C6}"/>
    <hyperlink ref="L498" r:id="rId985" xr:uid="{4CC72CB8-2184-DF41-9207-B3E8139A3AFB}"/>
    <hyperlink ref="J499" r:id="rId986" display="mailto:neilpittman@daugherty-atkins.net" xr:uid="{C3A58EE4-E95C-204E-B054-A42407ABB7E3}"/>
    <hyperlink ref="L499" r:id="rId987" xr:uid="{915C6160-768A-EE40-A56E-98CC71754848}"/>
    <hyperlink ref="J500" r:id="rId988" display="mailto:zwood@flowers.com" xr:uid="{3E90C41E-C2D3-2646-A544-FFA35597B905}"/>
    <hyperlink ref="L500" r:id="rId989" xr:uid="{E3E87274-0264-D849-BFF3-490A34C78C82}"/>
    <hyperlink ref="J501" r:id="rId990" display="mailto:deanstacie@carson.com" xr:uid="{96C54A6E-B565-0F45-8467-BFD96DB6F018}"/>
    <hyperlink ref="L501" r:id="rId991" xr:uid="{C5F6F0E2-50F8-EC44-8BF7-5DDA796C1AC2}"/>
    <hyperlink ref="J502" r:id="rId992" display="mailto:melanie07@joyce.com" xr:uid="{BCA59777-7513-8249-AF75-268D2E2AA91D}"/>
    <hyperlink ref="L502" r:id="rId993" xr:uid="{A051D709-7649-BA43-B4F7-1E21F04F9CC0}"/>
    <hyperlink ref="J503" r:id="rId994" display="mailto:natasha12@farley.com" xr:uid="{8EE6BD2F-0809-8040-AF79-5F595A985C6B}"/>
    <hyperlink ref="L503" r:id="rId995" xr:uid="{A34B8B63-591B-CE43-ACD1-A3F8A7767C85}"/>
    <hyperlink ref="J504" r:id="rId996" display="mailto:nichole01@clarke.com" xr:uid="{73114FB9-380C-B249-851D-A8D99681D982}"/>
    <hyperlink ref="L504" r:id="rId997" xr:uid="{CB827B81-9127-534D-BAD6-2D3B25FD9B72}"/>
    <hyperlink ref="J505" r:id="rId998" display="mailto:rodriguezdavid@mooney.biz" xr:uid="{1C65D323-D1D5-FC49-B551-B0E5CE90D03E}"/>
    <hyperlink ref="L505" r:id="rId999" xr:uid="{B5161C2A-198B-534B-AAD8-0B3E2F7BB024}"/>
    <hyperlink ref="J506" r:id="rId1000" display="mailto:hartcassidy@whitney.com" xr:uid="{1BB7FE25-41DD-F84C-BC73-73FE5DA8279D}"/>
    <hyperlink ref="L506" r:id="rId1001" xr:uid="{D7599EB5-C421-AE49-9EF2-8119F1A6C2B1}"/>
    <hyperlink ref="J507" r:id="rId1002" display="mailto:micheal09@johnson-barajas.com" xr:uid="{B6311989-FAA4-8E44-BDAC-2E556E97BC4D}"/>
    <hyperlink ref="L507" r:id="rId1003" xr:uid="{BA5DD7C5-872C-0A45-A9EB-F4B5457EAE1D}"/>
    <hyperlink ref="J508" r:id="rId1004" display="mailto:xfriedman@aguilar.biz" xr:uid="{22FA1252-F3C6-BC4D-B2B2-EA886018BCC6}"/>
    <hyperlink ref="L508" r:id="rId1005" xr:uid="{176334F8-2B2A-8F40-A109-EE65046BFE9D}"/>
    <hyperlink ref="J509" r:id="rId1006" display="mailto:molly84@hutchinson-bishop.biz" xr:uid="{C199C01A-3113-0A47-A761-5FFFCEEB4E51}"/>
    <hyperlink ref="L509" r:id="rId1007" xr:uid="{40D0B4A5-C2B5-F042-BF3E-CC983D00EF1E}"/>
    <hyperlink ref="J510" r:id="rId1008" display="mailto:shelia73@buck.com" xr:uid="{BF071EE3-78EB-7B43-961A-616BF3CCEBEC}"/>
    <hyperlink ref="L510" r:id="rId1009" xr:uid="{2EAF5B98-7397-C24F-A0B0-07D0CF76D4AA}"/>
    <hyperlink ref="J511" r:id="rId1010" display="mailto:vmelton@harris-roth.biz" xr:uid="{FBA80DB3-BC1C-BD45-93E4-86F02D5CA9BD}"/>
    <hyperlink ref="L511" r:id="rId1011" xr:uid="{FEC4139F-762C-244E-A4A6-F01C49423D8F}"/>
    <hyperlink ref="J512" r:id="rId1012" display="mailto:barajasfrederick@escobar-bradford.info" xr:uid="{1E642139-D899-6641-82F0-C936131F143F}"/>
    <hyperlink ref="L512" r:id="rId1013" xr:uid="{0B48B40D-1072-1D4A-84A9-3F4EDB281A66}"/>
    <hyperlink ref="J513" r:id="rId1014" display="mailto:fnichols@ho-robinson.net" xr:uid="{F81D758F-907E-1D44-A0ED-A9D28F748232}"/>
    <hyperlink ref="L513" r:id="rId1015" xr:uid="{8FE325AE-A408-7A41-9FE7-83ED4CD7C3C1}"/>
    <hyperlink ref="J514" r:id="rId1016" display="mailto:ambermora@myers-joyce.biz" xr:uid="{07C162E8-A738-E24F-941C-D8C32A2CEA8A}"/>
    <hyperlink ref="L514" r:id="rId1017" xr:uid="{B57D7292-B6C1-4F4E-952F-BDD1254A9952}"/>
    <hyperlink ref="J515" r:id="rId1018" display="mailto:ephillips@woodward-craig.com" xr:uid="{76982F03-1539-8941-A6CC-AF1720DD3766}"/>
    <hyperlink ref="L515" r:id="rId1019" xr:uid="{3A892071-FDD7-2647-9737-DDE69B5080FB}"/>
    <hyperlink ref="J516" r:id="rId1020" display="mailto:penafrancisco@flowers.org" xr:uid="{098E33F9-6D0C-7C43-9A83-AAABB29073F6}"/>
    <hyperlink ref="L516" r:id="rId1021" xr:uid="{BEBAAD57-D531-3242-ABF6-A70BD62B54AA}"/>
    <hyperlink ref="J517" r:id="rId1022" display="mailto:vcarpenter@humphrey.com" xr:uid="{AE89C292-48F9-9E4F-9CD5-221CDA47973A}"/>
    <hyperlink ref="L517" r:id="rId1023" xr:uid="{D3BA5C2B-9741-A343-BEC0-F6F7F345AABD}"/>
    <hyperlink ref="J518" r:id="rId1024" display="mailto:isabelcooley@newton.com" xr:uid="{4FBA8125-E7BD-8443-942A-75AB1EE85A9A}"/>
    <hyperlink ref="L518" r:id="rId1025" xr:uid="{FEA612D9-07BC-8D49-98D0-B11BDFDC3258}"/>
    <hyperlink ref="J519" r:id="rId1026" display="mailto:yvillegas@downs-martinez.com" xr:uid="{9FFF436D-60E6-594C-B67A-90DE443536D5}"/>
    <hyperlink ref="L519" r:id="rId1027" xr:uid="{E5474A62-AC80-8540-99A6-C6A908EA1F02}"/>
    <hyperlink ref="J520" r:id="rId1028" display="mailto:gilbert70@chan.info" xr:uid="{5C6CE3DB-0CFE-4941-AEBD-744982E64A7C}"/>
    <hyperlink ref="L520" r:id="rId1029" xr:uid="{9C1F0FAE-0881-0D4D-AFAC-D628F5947C3A}"/>
    <hyperlink ref="J521" r:id="rId1030" display="mailto:annettedavid@mcintyre.com" xr:uid="{D203B316-3038-9644-AF52-4D4C86419158}"/>
    <hyperlink ref="L521" r:id="rId1031" xr:uid="{FB888C90-694B-E94F-B8CE-5E8724907F5B}"/>
    <hyperlink ref="J522" r:id="rId1032" display="mailto:breannachapman@small.com" xr:uid="{0EFF2036-EE43-FF47-94C8-485D3729BB62}"/>
    <hyperlink ref="L522" r:id="rId1033" xr:uid="{775A8879-0DC5-2B4A-9598-FD6359EDD208}"/>
    <hyperlink ref="J523" r:id="rId1034" display="mailto:bbowen@bowman.com" xr:uid="{653C7256-830B-B04F-9293-123D7B0C4A48}"/>
    <hyperlink ref="L523" r:id="rId1035" xr:uid="{49EBBC24-0098-054A-BF9A-1386D1807AD5}"/>
    <hyperlink ref="J524" r:id="rId1036" display="mailto:terrence66@holder.com" xr:uid="{18FC3595-0E9A-FB4F-9D54-9E0C3DEF4528}"/>
    <hyperlink ref="L524" r:id="rId1037" xr:uid="{D2E9BD88-A605-884A-8B2D-C2342AD5AAAB}"/>
    <hyperlink ref="J525" r:id="rId1038" display="mailto:allison48@kane.info" xr:uid="{79245D18-61E3-754A-B660-174F92D1E196}"/>
    <hyperlink ref="L525" r:id="rId1039" xr:uid="{78B92403-DA3E-A845-9151-949B980C2CB6}"/>
    <hyperlink ref="J526" r:id="rId1040" display="mailto:arthur83@solomon.biz" xr:uid="{BE0AB1C7-629D-054E-A644-5A7190EA3D95}"/>
    <hyperlink ref="L526" r:id="rId1041" xr:uid="{7638758A-713C-D848-9528-DB801AD42017}"/>
    <hyperlink ref="J527" r:id="rId1042" display="mailto:daryl88@simon.com" xr:uid="{813BFE51-E355-CD46-9E4B-1E1D5EA9B199}"/>
    <hyperlink ref="L527" r:id="rId1043" xr:uid="{0B5265D6-9816-1346-86AC-F5848B581663}"/>
    <hyperlink ref="J528" r:id="rId1044" display="mailto:davidrogers@hernandez.net" xr:uid="{B4271E55-5122-884D-BA26-ABF4935D933E}"/>
    <hyperlink ref="L528" r:id="rId1045" xr:uid="{B7E4B5C9-D7CF-B14A-B878-73856FAD6EA2}"/>
    <hyperlink ref="J529" r:id="rId1046" display="mailto:dfreeman@blackwell.net" xr:uid="{51AE6AE6-EB2C-F44A-B6CB-B4C39E97FBE5}"/>
    <hyperlink ref="L529" r:id="rId1047" xr:uid="{6760545B-EA03-F44F-9C2C-0BE345EAAF0D}"/>
    <hyperlink ref="J530" r:id="rId1048" display="mailto:nicolemacdonald@horn.net" xr:uid="{CE673AC8-1554-034B-9311-65C4EC098EE5}"/>
    <hyperlink ref="L530" r:id="rId1049" xr:uid="{B86A7793-3370-6A43-813C-0122F7D4F0F0}"/>
    <hyperlink ref="J531" r:id="rId1050" display="mailto:ronnie77@branch.com" xr:uid="{ABE09A6C-5C54-604A-A8DA-1821F8497F9E}"/>
    <hyperlink ref="L531" r:id="rId1051" xr:uid="{0A7EFAB5-C766-5B47-BB81-A72117A30706}"/>
    <hyperlink ref="J532" r:id="rId1052" display="mailto:henrygillespie@maynard-michael.com" xr:uid="{A088D50D-87BA-7A4E-ACA8-BA51E65CA05D}"/>
    <hyperlink ref="L532" r:id="rId1053" xr:uid="{585982BE-F308-634F-961D-C78FCC31DF2D}"/>
    <hyperlink ref="J533" r:id="rId1054" display="mailto:johnnyhebert@case-erickson.com" xr:uid="{5C59FDB9-FD10-D548-875E-F3C2E60996BB}"/>
    <hyperlink ref="L533" r:id="rId1055" xr:uid="{03582ED2-D2CC-8B45-9DC4-5EA397AB2BA3}"/>
    <hyperlink ref="J534" r:id="rId1056" display="mailto:kiara88@tanner.net" xr:uid="{9B06BFDE-1330-1E4F-8C68-8D853A1042CE}"/>
    <hyperlink ref="L534" r:id="rId1057" xr:uid="{C5823C5F-289B-064A-A1E4-0A65D782F287}"/>
    <hyperlink ref="J535" r:id="rId1058" display="mailto:loganschneider@blake.info" xr:uid="{5232AAC9-4CEF-D341-8A82-BD1FBE5CBE6B}"/>
    <hyperlink ref="L535" r:id="rId1059" xr:uid="{D611C4A8-CDF4-C045-A421-26538589F0CE}"/>
    <hyperlink ref="J536" r:id="rId1060" display="mailto:mcleanarthur@erickson.com" xr:uid="{CAC9C921-0DDF-2541-B873-3E941CC9AB55}"/>
    <hyperlink ref="L536" r:id="rId1061" xr:uid="{0EDDAB21-0A5B-844F-95B5-4B348732DEB8}"/>
    <hyperlink ref="J537" r:id="rId1062" display="mailto:weberkerry@mcbride.biz" xr:uid="{4757E52C-26ED-BB4E-AC5F-ECE2FFDEF3E0}"/>
    <hyperlink ref="L537" r:id="rId1063" xr:uid="{040E7D1E-A68D-0C42-AD3A-0B33E38984DE}"/>
    <hyperlink ref="J538" r:id="rId1064" display="mailto:ahodge@madden.info" xr:uid="{4D85FF2C-6DF6-A446-A611-DE1836789742}"/>
    <hyperlink ref="L538" r:id="rId1065" xr:uid="{3A6BD433-4E67-9348-A0CE-33B6AB644D2C}"/>
    <hyperlink ref="J539" r:id="rId1066" display="mailto:ricardo33@tran.info" xr:uid="{D6C574C2-DD9B-CC40-8A3C-104005ECED85}"/>
    <hyperlink ref="L539" r:id="rId1067" xr:uid="{B96C3049-951B-E543-BD7C-889E7452FA7A}"/>
    <hyperlink ref="J540" r:id="rId1068" display="mailto:kristen16@mcdonald.com" xr:uid="{C2DEAE51-FF75-654D-BC28-B5111824E85D}"/>
    <hyperlink ref="L540" r:id="rId1069" xr:uid="{232DE9A2-E44D-3D49-9FAE-96CD05A1C484}"/>
    <hyperlink ref="J541" r:id="rId1070" display="mailto:kbutler@mosley.biz" xr:uid="{D6E124DF-790A-0F4E-8C8D-BF4BBC4478D2}"/>
    <hyperlink ref="L541" r:id="rId1071" xr:uid="{2A724778-CB17-BD43-85CA-63B84375CF72}"/>
    <hyperlink ref="J542" r:id="rId1072" display="mailto:stacygarza@ibarra.com" xr:uid="{90B5767E-CC84-3848-8AAF-FC82A1B1B401}"/>
    <hyperlink ref="L542" r:id="rId1073" xr:uid="{3B2A0E59-4C4C-CD4B-9054-C443F3AE1B99}"/>
    <hyperlink ref="J543" r:id="rId1074" display="mailto:carrillopriscilla@ortega.com" xr:uid="{93B7A1EC-C31A-0440-93C5-95AD4DEF2BE5}"/>
    <hyperlink ref="L543" r:id="rId1075" xr:uid="{1ED1EFC8-85AC-994A-998A-E2A17BB16D88}"/>
    <hyperlink ref="J544" r:id="rId1076" display="mailto:moonstefanie@mccarthy.com" xr:uid="{E12A253B-B627-2941-B844-F6B4B8D75D75}"/>
    <hyperlink ref="L544" r:id="rId1077" xr:uid="{659B842D-2A56-9A46-AF8C-1FB7385589B7}"/>
    <hyperlink ref="J545" r:id="rId1078" display="mailto:kingcalvin@solis-wolfe.info" xr:uid="{7A76C7B4-6A09-374D-A163-563AFC4B374B}"/>
    <hyperlink ref="L545" r:id="rId1079" xr:uid="{3BBAD67C-9456-CE47-93EA-AF15C089C36B}"/>
    <hyperlink ref="J546" r:id="rId1080" display="mailto:todd96@bradshaw.info" xr:uid="{2211A687-7AC4-8346-A325-63E211AC28B2}"/>
    <hyperlink ref="L546" r:id="rId1081" xr:uid="{015EFD4D-F30A-F641-A6B7-8455273A97B3}"/>
    <hyperlink ref="J547" r:id="rId1082" display="mailto:pkelly@lindsey-barr.info" xr:uid="{3696E630-D0DA-9546-BB71-5A9935623688}"/>
    <hyperlink ref="L547" r:id="rId1083" xr:uid="{133B8DFC-1F4F-3C44-9C79-6BA82D4739B2}"/>
    <hyperlink ref="J548" r:id="rId1084" display="mailto:brett01@fields.biz" xr:uid="{67DC43DF-C9F1-4F47-AC78-DF200759B566}"/>
    <hyperlink ref="L548" r:id="rId1085" xr:uid="{CCAEE6A7-1276-4942-BD47-6BFB8875C8DA}"/>
    <hyperlink ref="J549" r:id="rId1086" display="mailto:foxeric@strickland-hernandez.net" xr:uid="{96D615A6-EDBB-3542-9AE1-B7CFB4B28E47}"/>
    <hyperlink ref="L549" r:id="rId1087" xr:uid="{72AF3422-B6D2-F949-8216-9B1A87E84190}"/>
    <hyperlink ref="J550" r:id="rId1088" display="mailto:huntkristin@woodard.com" xr:uid="{8495371E-50E9-374D-9345-58B128B62928}"/>
    <hyperlink ref="L550" r:id="rId1089" xr:uid="{07FBA691-CC5E-4A4D-BB9C-E263ABA89CB0}"/>
    <hyperlink ref="J551" r:id="rId1090" display="mailto:chelseamckay@chang-jenkins.net" xr:uid="{B078CF4B-0959-DE4B-B023-ADB5E695A7B8}"/>
    <hyperlink ref="L551" r:id="rId1091" xr:uid="{AC6052C2-97C7-A14B-8689-67425DEED8FB}"/>
    <hyperlink ref="J552" r:id="rId1092" display="mailto:lwhitehead@suarez.com" xr:uid="{A2B4DD24-0F74-7C4D-8C76-37715C60CEA1}"/>
    <hyperlink ref="L552" r:id="rId1093" xr:uid="{3DD4782F-E4DD-8E45-A2C8-E073AF79A661}"/>
    <hyperlink ref="J553" r:id="rId1094" display="mailto:maysmandy@roberts.net" xr:uid="{76330FCC-1368-2143-8213-DC050729E1F9}"/>
    <hyperlink ref="L553" r:id="rId1095" xr:uid="{6DA608BE-F3FE-FD4F-B6EE-D2C2E8E4063D}"/>
    <hyperlink ref="J554" r:id="rId1096" display="mailto:phyllis40@ferguson-zuniga.com" xr:uid="{DD6CDA2F-C272-5746-AE5B-556D2FA297C6}"/>
    <hyperlink ref="L554" r:id="rId1097" xr:uid="{4B9D8D4C-CDCB-7F46-9A10-6F0F798A4ABA}"/>
    <hyperlink ref="J555" r:id="rId1098" display="mailto:tlittle@lam.org" xr:uid="{53E619F4-977C-D040-B443-AC236AF38F87}"/>
    <hyperlink ref="L555" r:id="rId1099" xr:uid="{849FA424-22C2-734E-B3F0-6A72E033850A}"/>
    <hyperlink ref="J556" r:id="rId1100" display="mailto:joshuawhitaker@chase.com" xr:uid="{92EC28D4-9508-8D43-BE78-88730F2CA428}"/>
    <hyperlink ref="L556" r:id="rId1101" xr:uid="{2463ACAD-B5D5-2E45-A0D5-971E3D750A3D}"/>
    <hyperlink ref="J557" r:id="rId1102" display="mailto:samantha68@noble-townsend.org" xr:uid="{7A5CFA47-8049-9D46-81C7-405873365FBB}"/>
    <hyperlink ref="L557" r:id="rId1103" xr:uid="{B4B53BBA-9908-B444-85A4-96D2273D2D43}"/>
    <hyperlink ref="J558" r:id="rId1104" display="mailto:debbieholden@cervantes.biz" xr:uid="{A23ACB49-2D17-CA41-9382-44483B4A478E}"/>
    <hyperlink ref="L558" r:id="rId1105" xr:uid="{7DE90FE4-566F-184B-8B76-3F1FB477B381}"/>
    <hyperlink ref="J559" r:id="rId1106" display="mailto:hlowe@morse.com" xr:uid="{6246A671-52DA-954B-9901-59802BA7BB79}"/>
    <hyperlink ref="L559" r:id="rId1107" xr:uid="{E69A29C1-F8C2-F14C-86D7-553CA27E11A7}"/>
    <hyperlink ref="J560" r:id="rId1108" display="mailto:hraymond@perkins.org" xr:uid="{95019B13-D2DD-7F42-8E59-423264F1261B}"/>
    <hyperlink ref="L560" r:id="rId1109" xr:uid="{FB32DEE7-3EB4-3E43-99E3-A55A7BD66B58}"/>
    <hyperlink ref="J561" r:id="rId1110" display="mailto:catherine18@gordon.com" xr:uid="{B814F6C2-8552-C34D-B0D6-3F588A6BBAF4}"/>
    <hyperlink ref="L561" r:id="rId1111" xr:uid="{A7DB9257-57B5-A94C-8FDC-54B70A3B9F6C}"/>
    <hyperlink ref="J562" r:id="rId1112" display="mailto:qpotter@holloway.com" xr:uid="{24B61D6D-527B-6F40-9AD7-4D0F1E7FD8FC}"/>
    <hyperlink ref="L562" r:id="rId1113" xr:uid="{A7049727-32E7-EF47-8436-373B6A40C8B9}"/>
    <hyperlink ref="J563" r:id="rId1114" display="mailto:wolfedaryl@cameron.info" xr:uid="{5103E985-1E25-0143-AF22-883E9D3C155B}"/>
    <hyperlink ref="L563" r:id="rId1115" xr:uid="{143B4F55-825A-154C-9ADD-852492A0BF6A}"/>
    <hyperlink ref="J564" r:id="rId1116" display="mailto:suttonroy@snyder.com" xr:uid="{1B7EE66E-94C3-D044-BCBC-1DA7607FC8B5}"/>
    <hyperlink ref="L564" r:id="rId1117" xr:uid="{4796C0F9-90E9-6A45-B951-14D537D87CC0}"/>
    <hyperlink ref="J565" r:id="rId1118" display="mailto:tgould@mckee-shepard.org" xr:uid="{A21A4DA6-AB6A-014D-BCA5-CE8CC642715F}"/>
    <hyperlink ref="L565" r:id="rId1119" xr:uid="{A062F6B7-5DCF-BC48-92B9-40776FCA644F}"/>
    <hyperlink ref="J566" r:id="rId1120" display="mailto:kelsey72@farmer.com" xr:uid="{30C34261-CABC-7E47-82E0-C7FC523B6325}"/>
    <hyperlink ref="L566" r:id="rId1121" xr:uid="{EC3153BC-823C-F04B-B6E6-9C160AC33CDE}"/>
    <hyperlink ref="J567" r:id="rId1122" display="mailto:burnettjohnathan@pena.info" xr:uid="{E33659AC-B1B6-DD44-B04A-50A0311B80BE}"/>
    <hyperlink ref="L567" r:id="rId1123" xr:uid="{C9E21FD9-4EFC-3748-975D-67B80E3DB53B}"/>
    <hyperlink ref="J568" r:id="rId1124" display="mailto:alisondalton@hess-cline.com" xr:uid="{773A2C65-3927-374F-9FC8-F4E4707864F7}"/>
    <hyperlink ref="L568" r:id="rId1125" xr:uid="{AD5785FA-F292-F746-A179-AA4E4DE6AC87}"/>
    <hyperlink ref="J569" r:id="rId1126" display="mailto:phelpskeith@wallace.com" xr:uid="{E9A9DBB9-9EA5-8942-8B0E-DCC58F3987A2}"/>
    <hyperlink ref="L569" r:id="rId1127" xr:uid="{B41A8404-CDFF-FA48-9F0F-8C6F8FB3A83F}"/>
    <hyperlink ref="J570" r:id="rId1128" display="mailto:gamblemaria@humphrey.com" xr:uid="{EFCB66DA-185F-5E4E-A369-1275D227A33C}"/>
    <hyperlink ref="L570" r:id="rId1129" xr:uid="{CA7325EE-422B-8D44-AA7E-69B8B840A7FD}"/>
    <hyperlink ref="J571" r:id="rId1130" display="mailto:wdennis@marks-russell.com" xr:uid="{32BD556E-CE82-E84F-9BED-E509D47AE26F}"/>
    <hyperlink ref="L571" r:id="rId1131" xr:uid="{CE3AE0AB-0FCE-3E4E-B0AA-95704DB74F32}"/>
    <hyperlink ref="J572" r:id="rId1132" display="mailto:marcussandoval@watts.info" xr:uid="{E07D4DD6-F5EC-7548-9860-91F7B1BEDD5F}"/>
    <hyperlink ref="L572" r:id="rId1133" xr:uid="{8A526BFA-33A7-144A-B344-9E852A912720}"/>
    <hyperlink ref="J573" r:id="rId1134" display="mailto:stephensjerome@oneill-villanueva.com" xr:uid="{40170EED-82BD-6E49-82C6-61E16CB55963}"/>
    <hyperlink ref="L573" r:id="rId1135" xr:uid="{FDF69FA9-AF3F-F64C-9653-28B058201425}"/>
    <hyperlink ref="J574" r:id="rId1136" display="mailto:taylormartin@donovan-hendricks.info" xr:uid="{8D146031-76AA-CA4F-832E-07F46E845024}"/>
    <hyperlink ref="L574" r:id="rId1137" xr:uid="{226313BD-FCCF-D84A-8608-ABFEF8A5F5A0}"/>
    <hyperlink ref="J575" r:id="rId1138" display="mailto:bradpacheco@bradford.org" xr:uid="{065BFAB3-5428-3747-8D6B-1FD8EC4F94B4}"/>
    <hyperlink ref="L575" r:id="rId1139" xr:uid="{891A0B3F-5A69-3241-8A31-15D20179ADA3}"/>
    <hyperlink ref="J576" r:id="rId1140" display="mailto:qpierce@hoffman.com" xr:uid="{381098B4-A843-C946-9C7C-55CB60CF7444}"/>
    <hyperlink ref="L576" r:id="rId1141" xr:uid="{8C82B16A-F6D5-7E45-AEA5-B371BFC95F19}"/>
    <hyperlink ref="J577" r:id="rId1142" display="mailto:tcardenas@escobar.com" xr:uid="{9D8866A0-4598-524C-B6EB-26B10862EFBE}"/>
    <hyperlink ref="L577" r:id="rId1143" xr:uid="{F68B6D07-1369-6646-93A9-4A0931395A2F}"/>
    <hyperlink ref="J578" r:id="rId1144" display="mailto:victorcaldwell@blanchard.com" xr:uid="{B22A0566-4A80-B44E-89AD-F78338F7D781}"/>
    <hyperlink ref="L578" r:id="rId1145" xr:uid="{5C1882AC-10D6-134F-870B-440853516A98}"/>
    <hyperlink ref="J579" r:id="rId1146" display="mailto:anayoung@stephens-christensen.com" xr:uid="{98D97E67-B373-9345-A742-A646B687A207}"/>
    <hyperlink ref="L579" r:id="rId1147" xr:uid="{984F74AD-8AF5-4F48-B2D1-9652A10AB8B8}"/>
    <hyperlink ref="J580" r:id="rId1148" display="mailto:gcobb@mcclure-weber.com" xr:uid="{F75A7DB9-1F49-3647-AFE6-33DB8F2ED620}"/>
    <hyperlink ref="L580" r:id="rId1149" xr:uid="{7BC2FFAD-B679-0847-9C03-FA3E08884140}"/>
    <hyperlink ref="J581" r:id="rId1150" display="mailto:gravesamy@macdonald.com" xr:uid="{C6A61DDC-A5FB-9143-B484-33B92925DA53}"/>
    <hyperlink ref="L581" r:id="rId1151" xr:uid="{2C591B30-4C16-8448-832B-D13DE11BB6BD}"/>
    <hyperlink ref="J582" r:id="rId1152" display="mailto:annette75@cohen.net" xr:uid="{7E844F83-C0D0-F249-861C-97AA1D1BD745}"/>
    <hyperlink ref="L582" r:id="rId1153" xr:uid="{5452AEF9-67E4-0442-BFF1-2B3F14F12D6C}"/>
    <hyperlink ref="J583" r:id="rId1154" display="mailto:wyattbriana@cervantes.net" xr:uid="{E958FB33-CC72-D34A-9885-16B6051DA323}"/>
    <hyperlink ref="L583" r:id="rId1155" xr:uid="{800E457C-B02F-F94E-84BF-B0BD9007D21F}"/>
    <hyperlink ref="J584" r:id="rId1156" display="mailto:martinwade@macdonald.biz" xr:uid="{76863DA8-EED3-3C46-A4CA-86CD6491F643}"/>
    <hyperlink ref="L584" r:id="rId1157" xr:uid="{A58C8CAD-7948-9842-BEC0-D5C9ABD5C1B1}"/>
    <hyperlink ref="J585" r:id="rId1158" display="mailto:becky23@nunez.info" xr:uid="{478447FA-D62F-4D4E-BB8E-D8B840702AAB}"/>
    <hyperlink ref="L585" r:id="rId1159" xr:uid="{A7D72304-8571-6940-ABF0-82CA224F3FD7}"/>
    <hyperlink ref="J586" r:id="rId1160" display="mailto:gabriella33@huerta.com" xr:uid="{F95D65E8-79C5-0D46-934F-2AA8E30E292C}"/>
    <hyperlink ref="L586" r:id="rId1161" xr:uid="{B4C44B35-0FD7-EC4D-8A30-4B0C0D307FFD}"/>
    <hyperlink ref="J587" r:id="rId1162" display="mailto:timothy52@hahn-gonzalez.net" xr:uid="{939CE5D2-ADE0-8247-BCF2-D38089C6DD9B}"/>
    <hyperlink ref="L587" r:id="rId1163" xr:uid="{8C316C62-3B7F-A449-AE57-F1B2ECC85024}"/>
    <hyperlink ref="J588" r:id="rId1164" display="mailto:psutton@thornton-palmer.info" xr:uid="{487FE7EE-02E2-5848-8D0F-9CEFA676FE5D}"/>
    <hyperlink ref="L588" r:id="rId1165" xr:uid="{5604E06E-C7BA-3047-AE63-4F9971A6732E}"/>
    <hyperlink ref="J589" r:id="rId1166" display="mailto:toni29@figueroa.net" xr:uid="{89874519-4B24-0F4A-A33C-3771D53D097C}"/>
    <hyperlink ref="L589" r:id="rId1167" xr:uid="{1BCF9987-777A-8B4D-B063-5C50B2CBC87F}"/>
    <hyperlink ref="J590" r:id="rId1168" display="mailto:gbarajas@bolton.com" xr:uid="{664EE3D8-E0B4-584D-B989-D9DC94E4FF94}"/>
    <hyperlink ref="L590" r:id="rId1169" xr:uid="{5A7E1148-0B9C-3742-BD7C-CCF73F897819}"/>
    <hyperlink ref="J591" r:id="rId1170" display="mailto:tamara83@bentley.com" xr:uid="{0E0EF41B-E088-4746-98FD-E7641CE30187}"/>
    <hyperlink ref="L591" r:id="rId1171" xr:uid="{DBF7AB3B-1769-B64C-BE1F-25F31E4B4B1A}"/>
    <hyperlink ref="J592" r:id="rId1172" display="mailto:friedmansuzanne@lopez.com" xr:uid="{5DA5573F-B454-1F4E-894A-3B5B3CE4301F}"/>
    <hyperlink ref="L592" r:id="rId1173" xr:uid="{D21C8B0B-3288-9D46-B8E4-8FB8E35DC721}"/>
    <hyperlink ref="J593" r:id="rId1174" display="mailto:aruiz@baker.biz" xr:uid="{B53A2C42-7B67-3543-8032-948878D41A40}"/>
    <hyperlink ref="L593" r:id="rId1175" xr:uid="{0FE19AF0-ED7F-C246-85AA-2791F4164A36}"/>
    <hyperlink ref="J594" r:id="rId1176" display="mailto:leahhorn@frye.com" xr:uid="{0E45E2BA-6CFA-0B49-80B9-1B2BDD36473F}"/>
    <hyperlink ref="L594" r:id="rId1177" xr:uid="{17AD0B06-3B02-A046-AC78-2882F878C3F5}"/>
    <hyperlink ref="J595" r:id="rId1178" display="mailto:lukelove@le.com" xr:uid="{F56AD1A6-2D14-C34D-B130-E0C382D15938}"/>
    <hyperlink ref="L595" r:id="rId1179" xr:uid="{E776AE01-CF02-CA4A-8EAB-A81C5CEE6522}"/>
    <hyperlink ref="J596" r:id="rId1180" display="mailto:valerieforbes@soto.com" xr:uid="{37BB12CD-C108-4542-9850-AF0447A710E1}"/>
    <hyperlink ref="L596" r:id="rId1181" xr:uid="{E7DAB374-0C89-1845-A929-E534C21B6B1B}"/>
    <hyperlink ref="J597" r:id="rId1182" display="mailto:davidmcconnell@wood.info" xr:uid="{C4B85F58-7969-134A-BE6B-35B430824A62}"/>
    <hyperlink ref="L597" r:id="rId1183" xr:uid="{9101F09C-9C60-F04C-BD7E-22666F19B205}"/>
    <hyperlink ref="J598" r:id="rId1184" display="mailto:parkstraci@dunlap.org" xr:uid="{231C6C1E-53DC-7F4D-B38C-C66870405D68}"/>
    <hyperlink ref="L598" r:id="rId1185" xr:uid="{4E998BF6-012F-494D-B465-FE291E2A491C}"/>
    <hyperlink ref="J599" r:id="rId1186" display="mailto:earl40@pierce-owens.info" xr:uid="{9A31DB6C-B986-1645-8277-A1F9AF2D1AA3}"/>
    <hyperlink ref="L599" r:id="rId1187" xr:uid="{329AA567-3C3F-E743-ABA1-E78ECD3588BB}"/>
    <hyperlink ref="J600" r:id="rId1188" display="mailto:betty39@edwards.com" xr:uid="{78A3BF96-5BB7-0D41-A197-F24B561A77B5}"/>
    <hyperlink ref="L600" r:id="rId1189" xr:uid="{4D463CED-97F9-224C-88B2-713F01FE718D}"/>
    <hyperlink ref="J601" r:id="rId1190" display="mailto:zacharycoleman@walsh-johnston.com" xr:uid="{037CCC8E-0036-3341-8531-8E534F765F15}"/>
    <hyperlink ref="L601" r:id="rId1191" xr:uid="{CF49D6C4-9EA8-5B41-A608-2C984CA027CA}"/>
    <hyperlink ref="J602" r:id="rId1192" display="mailto:danielwyatt@shannon.info" xr:uid="{329C3DFA-B8F2-CD45-9220-E425D63B1F88}"/>
    <hyperlink ref="L602" r:id="rId1193" xr:uid="{8EAE5C0D-8767-B047-AF3C-FB42A446C221}"/>
    <hyperlink ref="J603" r:id="rId1194" display="mailto:xjensen@stokes.info" xr:uid="{19DC06BC-F808-1F41-BADD-34AF59CE4810}"/>
    <hyperlink ref="L603" r:id="rId1195" xr:uid="{951D8A33-987C-CB4C-B4CE-D961487B6FBD}"/>
    <hyperlink ref="J604" r:id="rId1196" display="mailto:lovemelissa@baldwin.com" xr:uid="{C730F401-D396-DD4B-A3D2-D2FA570825FF}"/>
    <hyperlink ref="L604" r:id="rId1197" xr:uid="{700A2453-4EA1-8548-8DA1-679CD00ED8A0}"/>
    <hyperlink ref="J605" r:id="rId1198" display="mailto:nsloan@li-moody.com" xr:uid="{F8FBEF21-47A0-7348-B819-9EA1764D5A70}"/>
    <hyperlink ref="L605" r:id="rId1199" xr:uid="{E335A3EC-1DCC-224F-B4F3-DBE71A14262C}"/>
    <hyperlink ref="J606" r:id="rId1200" display="mailto:dorothyfuentes@rosario-shields.com" xr:uid="{61F8A944-7090-7145-B073-565A62663908}"/>
    <hyperlink ref="L606" r:id="rId1201" xr:uid="{55516616-30D2-404A-997D-4AAB716E0FDE}"/>
    <hyperlink ref="J607" r:id="rId1202" display="mailto:jacksonshannon@cantrell.net" xr:uid="{4CAF6FB0-B7B6-B543-B510-CCA27006CA59}"/>
    <hyperlink ref="L607" r:id="rId1203" xr:uid="{4828FE4E-7A58-0548-9EA0-EEEC6A221BF6}"/>
    <hyperlink ref="J608" r:id="rId1204" display="mailto:ekidd@lopez.com" xr:uid="{2B3EEFC0-3D69-3F4A-A509-7162787483C3}"/>
    <hyperlink ref="L608" r:id="rId1205" xr:uid="{887079FD-9DD7-1243-9278-D401A7048A5B}"/>
    <hyperlink ref="J609" r:id="rId1206" display="mailto:lutzkrista@boyd-braun.com" xr:uid="{BF6DC704-BFDF-F043-B971-176D7273A81C}"/>
    <hyperlink ref="L609" r:id="rId1207" xr:uid="{0C3598C8-A0BF-DA4E-9542-68C8EE223DED}"/>
    <hyperlink ref="J610" r:id="rId1208" display="mailto:hatfieldcynthia@calhoun.info" xr:uid="{51278994-28CC-884B-9542-73BC07CC3461}"/>
    <hyperlink ref="L610" r:id="rId1209" xr:uid="{8783F5CD-F425-6041-BE63-A3B6291176CF}"/>
    <hyperlink ref="J611" r:id="rId1210" display="mailto:kelly45@walls.com" xr:uid="{FDC9CD56-4887-1D42-AD82-A464CAC0ADB8}"/>
    <hyperlink ref="L611" r:id="rId1211" xr:uid="{62EBB0DA-D8EA-4248-BC3A-77A4C20D2DC9}"/>
    <hyperlink ref="J612" r:id="rId1212" display="mailto:douglas36@white-oconnor.com" xr:uid="{BBEB540B-31F9-904F-8AE9-1832DC508010}"/>
    <hyperlink ref="L612" r:id="rId1213" xr:uid="{544B0916-FDD1-0944-A198-F23002BF41BE}"/>
    <hyperlink ref="J613" r:id="rId1214" display="mailto:kenneth15@simon.info" xr:uid="{B00E65D9-627B-5B45-A7E9-B1894BA8F159}"/>
    <hyperlink ref="L613" r:id="rId1215" xr:uid="{7346B584-A4E1-794D-8749-5CE6BF97A0A0}"/>
    <hyperlink ref="J614" r:id="rId1216" display="mailto:stephanie99@pope.com" xr:uid="{875B0768-32B2-0545-851E-719A3CD23275}"/>
    <hyperlink ref="L614" r:id="rId1217" xr:uid="{0E86C0D5-4208-DD4E-BEDA-A9F45E9EB79B}"/>
    <hyperlink ref="J615" r:id="rId1218" display="mailto:alexstone@tapia-fuller.com" xr:uid="{F631F667-D71C-584B-96E4-CD8E30393D99}"/>
    <hyperlink ref="L615" r:id="rId1219" xr:uid="{6F113CE9-B6D5-E841-BF1D-8E2E6FEDA008}"/>
    <hyperlink ref="J616" r:id="rId1220" display="mailto:ujennings@downs.net" xr:uid="{30825CC3-1420-3F44-B728-234EE3CA7F2F}"/>
    <hyperlink ref="L616" r:id="rId1221" xr:uid="{9854117D-3B7B-C34C-A07E-7E6BFFEE1E91}"/>
    <hyperlink ref="J617" r:id="rId1222" display="mailto:dawn23@watts-cohen.net" xr:uid="{0D26EB87-5544-784D-BAF4-CB1F436DF878}"/>
    <hyperlink ref="L617" r:id="rId1223" xr:uid="{4FF694CB-7CBE-1A46-B39E-4019154C6850}"/>
    <hyperlink ref="J618" r:id="rId1224" display="mailto:mdominguez@nolan.com" xr:uid="{908D7750-F147-704B-B847-A91EC50F0694}"/>
    <hyperlink ref="L618" r:id="rId1225" xr:uid="{548824A8-1919-3240-8B65-5BB004B0AC28}"/>
    <hyperlink ref="J619" r:id="rId1226" display="mailto:richardparks@anderson.com" xr:uid="{1F0A5097-875E-A348-A072-964A31F86729}"/>
    <hyperlink ref="L619" r:id="rId1227" xr:uid="{43EE6FE4-6F27-CC44-A593-F13C138CCF82}"/>
    <hyperlink ref="J620" r:id="rId1228" display="mailto:jdavila@frey-rush.com" xr:uid="{675123C9-64FF-BB41-A045-1A10A714C87C}"/>
    <hyperlink ref="L620" r:id="rId1229" xr:uid="{C8FE11B9-890C-7F47-95D9-FD38AD0C57A9}"/>
    <hyperlink ref="J621" r:id="rId1230" display="mailto:ravencollins@hoover.org" xr:uid="{DCE2672A-4C17-DD44-B10B-A4956FB048CA}"/>
    <hyperlink ref="L621" r:id="rId1231" xr:uid="{0EE11896-9A6E-C846-BCBF-212EF9E55D11}"/>
    <hyperlink ref="J622" r:id="rId1232" display="mailto:raven50@zavala-shepherd.com" xr:uid="{CA047129-F31D-9E47-B589-4EDA9716F02E}"/>
    <hyperlink ref="L622" r:id="rId1233" xr:uid="{BE3E8E93-2046-6F48-8D37-AF0A4394B1FC}"/>
    <hyperlink ref="J623" r:id="rId1234" display="mailto:nicholsjared@odonnell-weaver.com" xr:uid="{5D6C8C7F-891F-224B-B17F-DFA3F3911DAF}"/>
    <hyperlink ref="L623" r:id="rId1235" xr:uid="{3F6E2C94-022F-C24C-B066-4FFEBF152679}"/>
    <hyperlink ref="J624" r:id="rId1236" display="mailto:riveraleah@caldwell.com" xr:uid="{361F0ACE-C574-C64B-BE8F-03A707614377}"/>
    <hyperlink ref="L624" r:id="rId1237" xr:uid="{42C0C565-6BCF-A34A-B6B4-940FDDDA6A34}"/>
    <hyperlink ref="J625" r:id="rId1238" display="mailto:dillon73@frey-sawyer.com" xr:uid="{2B13D63E-4978-D74A-8581-71C463E86AE4}"/>
    <hyperlink ref="L625" r:id="rId1239" xr:uid="{29CA92F3-608A-6B44-9778-AEB7867D4F2A}"/>
    <hyperlink ref="J626" r:id="rId1240" display="mailto:lawsonkirk@le.com" xr:uid="{0E0024C4-B9E6-FF40-AB78-74ACF4A34D79}"/>
    <hyperlink ref="L626" r:id="rId1241" xr:uid="{8E154F9D-BA47-884B-9EA7-F45E81B15B6B}"/>
    <hyperlink ref="J627" r:id="rId1242" display="mailto:kgarner@wyatt-ewing.com" xr:uid="{5F685C5F-9755-A74B-A4CE-D0994A89F75F}"/>
    <hyperlink ref="L627" r:id="rId1243" xr:uid="{074E803D-BA5C-844F-A85C-5155410901E1}"/>
    <hyperlink ref="J628" r:id="rId1244" display="mailto:misty67@guzman.com" xr:uid="{A4AAE2DE-B139-4640-99F0-EFB845315343}"/>
    <hyperlink ref="L628" r:id="rId1245" xr:uid="{17491A66-F516-1646-BED9-28A4A25B07AB}"/>
    <hyperlink ref="J629" r:id="rId1246" display="mailto:melissahunt@andrews-wiley.biz" xr:uid="{7F1098B0-0D14-D941-B2E2-10D7472D810A}"/>
    <hyperlink ref="L629" r:id="rId1247" xr:uid="{FC7600AC-7B5F-E04A-B160-3B2EA1D03F2D}"/>
    <hyperlink ref="J630" r:id="rId1248" display="mailto:fitzpatrickdalton@eaton.org" xr:uid="{25E8429C-3BBA-9749-9630-661FD65B53CB}"/>
    <hyperlink ref="L630" r:id="rId1249" xr:uid="{34103C65-03B8-034A-BCA5-B9AE3BFC13F8}"/>
    <hyperlink ref="J631" r:id="rId1250" display="mailto:collinrice@ray.com" xr:uid="{899A76FD-48CD-DF41-906C-E69C709C59D6}"/>
    <hyperlink ref="L631" r:id="rId1251" xr:uid="{9066675F-6C8A-FE4A-BFFB-8AEC978F06C7}"/>
    <hyperlink ref="J632" r:id="rId1252" display="mailto:mitchell75@leach.com" xr:uid="{F5A9C127-A8CE-7D4E-A3E0-DF84A1CDA3F7}"/>
    <hyperlink ref="L632" r:id="rId1253" xr:uid="{38ED7B9F-8C35-C140-8C5B-B6A48D75D02C}"/>
    <hyperlink ref="J633" r:id="rId1254" display="mailto:robinhopkins@farmer.org" xr:uid="{BFCCAE33-1B26-604B-9827-DA761EAFBBF1}"/>
    <hyperlink ref="L633" r:id="rId1255" xr:uid="{A0F39250-9276-D94D-860F-B20F2ADC7D0E}"/>
    <hyperlink ref="J634" r:id="rId1256" display="mailto:haydenlucas@aguilar-melendez.biz" xr:uid="{C27D20BD-D784-E048-83DD-602EE4645AD8}"/>
    <hyperlink ref="L634" r:id="rId1257" xr:uid="{AB22CFA5-922A-A74B-B15E-599833933323}"/>
    <hyperlink ref="J635" r:id="rId1258" display="mailto:zchapman@villarreal.com" xr:uid="{59263371-4B39-7946-8A01-E3A1ABF7E20D}"/>
    <hyperlink ref="L635" r:id="rId1259" xr:uid="{0F87852F-4C8E-6C4E-952F-FEC9F216FCE1}"/>
    <hyperlink ref="J636" r:id="rId1260" display="mailto:harperrichard@levy-fields.com" xr:uid="{A690F647-9F8C-784E-8670-99400B8246AF}"/>
    <hyperlink ref="L636" r:id="rId1261" xr:uid="{E4F25038-597A-0544-B335-75279CC32571}"/>
    <hyperlink ref="J637" r:id="rId1262" display="mailto:dwaynewarner@graves.com" xr:uid="{1ADBB021-8F87-BD4B-837C-61FE01946F3C}"/>
    <hyperlink ref="L637" r:id="rId1263" xr:uid="{077853FA-017A-4D47-94E1-BA684891C9DB}"/>
    <hyperlink ref="J638" r:id="rId1264" display="mailto:debbiedodson@cervantes.net" xr:uid="{321B7144-797B-F649-B0FD-DA5D6D898DA5}"/>
    <hyperlink ref="L638" r:id="rId1265" xr:uid="{773BD2FD-AD22-C241-86E2-193C25ECAA2F}"/>
    <hyperlink ref="J639" r:id="rId1266" display="mailto:terrencevaughn@morgan-phillips.com" xr:uid="{BC9C8FF8-FB19-A94E-B37C-0DD6ADF2C49C}"/>
    <hyperlink ref="L639" r:id="rId1267" xr:uid="{6C724592-E225-2A46-A68A-167932B6A53D}"/>
    <hyperlink ref="J640" r:id="rId1268" display="mailto:priceeduardo@benson.net" xr:uid="{B2BB5DE4-5C3F-A24B-87D4-A8D892BBC73A}"/>
    <hyperlink ref="L640" r:id="rId1269" xr:uid="{BF08AE21-FEDA-9745-B048-15F56A381B75}"/>
    <hyperlink ref="J641" r:id="rId1270" display="mailto:uwebb@carroll.com" xr:uid="{A91D3F04-4D11-994C-A1A1-3371FF034128}"/>
    <hyperlink ref="L641" r:id="rId1271" xr:uid="{95BE4BCB-E944-C24A-A0AA-E02D276C01E4}"/>
    <hyperlink ref="J642" r:id="rId1272" display="mailto:luisnorman@clay-reilly.org" xr:uid="{190568DE-B698-EB4A-99EB-5676B6B59ECA}"/>
    <hyperlink ref="L642" r:id="rId1273" xr:uid="{F9F16C9E-205F-9D48-A4D2-CB2C485100F5}"/>
    <hyperlink ref="J643" r:id="rId1274" display="mailto:imarsh@hendricks.org" xr:uid="{19E39F7D-8D45-0D49-830B-9CBD6BE56BA9}"/>
    <hyperlink ref="L643" r:id="rId1275" xr:uid="{EEAFB9E5-11F3-8A48-9AC9-5657C061FA14}"/>
    <hyperlink ref="J644" r:id="rId1276" display="mailto:qbrock@patrick.biz" xr:uid="{11369ACC-96CD-DA4E-AD00-9CCEF3BEDC19}"/>
    <hyperlink ref="L644" r:id="rId1277" xr:uid="{D6CB4C8F-A083-D740-9710-170E402EDC1B}"/>
    <hyperlink ref="J645" r:id="rId1278" display="mailto:holderevelyn@dunn-tucker.com" xr:uid="{EBC272C4-32AA-B64B-83D5-50A62F8E521B}"/>
    <hyperlink ref="L645" r:id="rId1279" xr:uid="{F6665827-E0CE-204A-89FE-536BFEDBF780}"/>
    <hyperlink ref="J646" r:id="rId1280" display="mailto:valerie54@cabrera-leach.org" xr:uid="{B20CCB36-84CC-424D-BACD-467A9E653682}"/>
    <hyperlink ref="L646" r:id="rId1281" xr:uid="{9FA1D35F-56C0-1348-B8F0-E4CFEEC1EEFD}"/>
    <hyperlink ref="J647" r:id="rId1282" display="mailto:roy81@townsend.info" xr:uid="{0BC6DCF8-0AFF-784C-9B34-9EBA2D9287A1}"/>
    <hyperlink ref="L647" r:id="rId1283" xr:uid="{7810DAE4-B207-B844-9BDC-C22F4B25A329}"/>
    <hyperlink ref="J648" r:id="rId1284" display="mailto:conniefowler@bryant-valencia.com" xr:uid="{DB542628-644D-9F4D-9E13-72506559B195}"/>
    <hyperlink ref="L648" r:id="rId1285" xr:uid="{32B3DC96-2BF2-E540-9CCF-C11C88CE2FBF}"/>
    <hyperlink ref="J649" r:id="rId1286" display="mailto:judy72@fisher-morris.com" xr:uid="{4A73B5D8-8DDB-204D-BD59-996AA194B79F}"/>
    <hyperlink ref="L649" r:id="rId1287" xr:uid="{3E0B8762-E0BC-474C-9FF9-12684CFD84E5}"/>
    <hyperlink ref="J650" r:id="rId1288" display="mailto:austinrobin@hodges.com" xr:uid="{6E5D4B34-027E-124D-8A42-D424C162F816}"/>
    <hyperlink ref="L650" r:id="rId1289" xr:uid="{9324ABB5-34C1-244A-9C2F-AB87CCC46114}"/>
    <hyperlink ref="J651" r:id="rId1290" display="mailto:ebeck@macdonald.net" xr:uid="{3C154232-EABA-FE4E-A929-B8FFE0B589BE}"/>
    <hyperlink ref="L651" r:id="rId1291" xr:uid="{C682700E-8E3E-FF43-9551-2CF854D0E34F}"/>
    <hyperlink ref="J652" r:id="rId1292" display="mailto:wayneoconnell@carson-sweeney.net" xr:uid="{3DA7A0B1-B9C4-664D-A37E-EA082ED6AFA2}"/>
    <hyperlink ref="L652" r:id="rId1293" xr:uid="{CDB11E93-451C-574B-AC9A-99D2E3103DB7}"/>
    <hyperlink ref="J653" r:id="rId1294" display="mailto:misty35@oconnell.com" xr:uid="{5BE1AE25-C06C-A849-9F52-B603E010C83B}"/>
    <hyperlink ref="L653" r:id="rId1295" xr:uid="{D190353A-D0BB-D54F-BA0C-EA49BF30FB57}"/>
    <hyperlink ref="J654" r:id="rId1296" display="mailto:chad90@cabrera.biz" xr:uid="{743B29D7-B3DD-7D49-9DED-52C737226832}"/>
    <hyperlink ref="L654" r:id="rId1297" xr:uid="{DCD96B5D-9A42-3648-9E87-B9568EF9B927}"/>
    <hyperlink ref="J655" r:id="rId1298" display="mailto:kristineholder@aguilar-solomon.net" xr:uid="{C95C0761-E6B5-8644-BEC1-F20B4E57FDA3}"/>
    <hyperlink ref="L655" r:id="rId1299" xr:uid="{62BDAC69-6D44-DE42-8872-5465D69DED8C}"/>
    <hyperlink ref="J656" r:id="rId1300" display="mailto:sethstuart@wheeler.com" xr:uid="{B9398666-A08F-A449-B657-031C64FA967A}"/>
    <hyperlink ref="L656" r:id="rId1301" xr:uid="{BB60D960-21FE-B840-A6F1-AD5A7A2691CC}"/>
    <hyperlink ref="J657" r:id="rId1302" display="mailto:kristigardner@knight.net" xr:uid="{F7E6CFA6-5566-3744-8489-E0E57EE66001}"/>
    <hyperlink ref="L657" r:id="rId1303" xr:uid="{7CA959EC-3EE9-AB43-BCCA-5A31D7573EF4}"/>
    <hyperlink ref="J658" r:id="rId1304" display="mailto:ymontoya@key.com" xr:uid="{8FBF55BC-50DD-CC40-907E-9DA12E741434}"/>
    <hyperlink ref="L658" r:id="rId1305" xr:uid="{CC16BE67-6E27-7F43-80E9-6154A7A24429}"/>
    <hyperlink ref="J659" r:id="rId1306" display="mailto:harry93@barber-lambert.org" xr:uid="{C3B0DE1B-043B-5648-A621-44139331B5A4}"/>
    <hyperlink ref="L659" r:id="rId1307" xr:uid="{5C1C1F69-6A80-7346-A846-236E1F5DE585}"/>
    <hyperlink ref="J660" r:id="rId1308" display="mailto:rickygamble@may.com" xr:uid="{506E8BFE-88BD-8C41-B567-03D877A2CE99}"/>
    <hyperlink ref="L660" r:id="rId1309" xr:uid="{8B50A746-9E81-EC40-B0BD-D2D99234D0D0}"/>
    <hyperlink ref="J661" r:id="rId1310" display="mailto:scook@gill.com" xr:uid="{122BD8BE-F3CD-D540-8320-E2BBAD01421C}"/>
    <hyperlink ref="L661" r:id="rId1311" xr:uid="{695958F3-F4EC-1144-A55C-62F8A612568B}"/>
    <hyperlink ref="J662" r:id="rId1312" display="mailto:tamiwilkerson@schneider-howard.com" xr:uid="{5590FB3D-13AD-7E48-9D5B-26FB0246AC8D}"/>
    <hyperlink ref="L662" r:id="rId1313" xr:uid="{01B9F9FF-A82F-9A4B-A190-4E657559CE1D}"/>
    <hyperlink ref="J663" r:id="rId1314" display="mailto:ahurley@lester.com" xr:uid="{08E5B88D-AF5F-3E4C-833A-3795B43AE840}"/>
    <hyperlink ref="L663" r:id="rId1315" xr:uid="{2E83613F-79AB-5546-9DAE-088DD6BEE47B}"/>
    <hyperlink ref="J664" r:id="rId1316" display="mailto:jon73@glenn.info" xr:uid="{86ADFBA2-EEBA-3244-BE97-DD581F41B65D}"/>
    <hyperlink ref="L664" r:id="rId1317" xr:uid="{CF8B5725-45EA-8C45-9F03-976C9136E2AE}"/>
    <hyperlink ref="J665" r:id="rId1318" display="mailto:weaversteven@morse-yoder.com" xr:uid="{E48E4190-0717-934B-8A96-6EC3518039DA}"/>
    <hyperlink ref="L665" r:id="rId1319" xr:uid="{71FE58D2-B414-FC49-963D-856C1A537608}"/>
    <hyperlink ref="J666" r:id="rId1320" display="mailto:frenchdominic@adams.org" xr:uid="{AFDFB220-8A82-1E4B-87A4-21867346601D}"/>
    <hyperlink ref="L666" r:id="rId1321" xr:uid="{4F8C5AB9-595C-6B49-99A0-8DE2F3B7F636}"/>
    <hyperlink ref="J667" r:id="rId1322" display="mailto:willie68@odom.com" xr:uid="{7D26437F-F6C0-1047-9450-78D31DAEB359}"/>
    <hyperlink ref="L667" r:id="rId1323" xr:uid="{DA406745-637F-C548-A25A-2727923CA38C}"/>
    <hyperlink ref="J668" r:id="rId1324" display="mailto:brightlonnie@kirby.com" xr:uid="{83F62BD3-B1A3-204F-9114-69BD4B1E6C44}"/>
    <hyperlink ref="L668" r:id="rId1325" xr:uid="{A4912CB6-0535-7F47-A042-C78620180739}"/>
    <hyperlink ref="J669" r:id="rId1326" display="mailto:ricky92@harvey.com" xr:uid="{8DCC0165-84BF-2D4E-B493-52D7283E9036}"/>
    <hyperlink ref="L669" r:id="rId1327" xr:uid="{848627F5-87B5-DE47-8C19-212239130F63}"/>
    <hyperlink ref="J670" r:id="rId1328" display="mailto:alyssagraham@singh.net" xr:uid="{190DE56C-85E7-8147-BCF3-889D3D75F73E}"/>
    <hyperlink ref="L670" r:id="rId1329" xr:uid="{802A17F9-3903-4441-8292-C61CE56A96AD}"/>
    <hyperlink ref="J671" r:id="rId1330" display="mailto:angie33@anderson-huber.com" xr:uid="{3F6B4135-A8AC-814D-8E40-5142A723D4DB}"/>
    <hyperlink ref="L671" r:id="rId1331" xr:uid="{B7743EEB-0BDA-0A41-B7C1-C1A301225785}"/>
    <hyperlink ref="J672" r:id="rId1332" display="mailto:leahashley@mahoney.com" xr:uid="{636150AD-6C83-0645-BF21-F52354FD8794}"/>
    <hyperlink ref="L672" r:id="rId1333" xr:uid="{32BFD15D-26BF-6547-9E43-6C16F0AC0AD3}"/>
    <hyperlink ref="J673" r:id="rId1334" display="mailto:jacob87@combs.net" xr:uid="{DCB69D41-FD82-6041-B647-1E4730489DE5}"/>
    <hyperlink ref="L673" r:id="rId1335" xr:uid="{981CA3A7-7F96-834B-B1D7-A96E1FF9680D}"/>
    <hyperlink ref="J674" r:id="rId1336" display="mailto:robin62@mcknight.com" xr:uid="{76E3E035-2B2F-B949-8C1A-6BE92DE7E58F}"/>
    <hyperlink ref="L674" r:id="rId1337" xr:uid="{351C1FDD-EC46-6741-8FD9-A11BDEC66403}"/>
    <hyperlink ref="J675" r:id="rId1338" display="mailto:evanwatkins@castro.biz" xr:uid="{FCBA1F55-D405-B64B-8E57-9146A2A817CB}"/>
    <hyperlink ref="L675" r:id="rId1339" xr:uid="{D37B2C82-7B31-3D47-A4FE-48FAF4DDFD76}"/>
    <hyperlink ref="J676" r:id="rId1340" display="mailto:jermainebryant@kline.com" xr:uid="{B6ACF889-EC5B-BE4E-A618-B759CF187B1C}"/>
    <hyperlink ref="L676" r:id="rId1341" xr:uid="{1158903C-F5C4-3C47-8322-5E6C4A81A91B}"/>
    <hyperlink ref="J677" r:id="rId1342" display="mailto:fryconnie@andersen.com" xr:uid="{97635748-9E1B-084A-A78F-B90FD15BAA13}"/>
    <hyperlink ref="L677" r:id="rId1343" xr:uid="{65308313-A6B1-E44B-96DA-63134C929D50}"/>
    <hyperlink ref="J678" r:id="rId1344" display="mailto:diane91@rocha.net" xr:uid="{9104A828-30C2-0248-AF69-B58F0A3AAA89}"/>
    <hyperlink ref="L678" r:id="rId1345" xr:uid="{79D738C7-E771-B449-8C42-483D70F94CF8}"/>
    <hyperlink ref="J679" r:id="rId1346" display="mailto:daltonevans@keller.info" xr:uid="{7607F380-CE11-8E4A-A744-FF52D3753348}"/>
    <hyperlink ref="L679" r:id="rId1347" xr:uid="{6A194A71-5D56-BA48-890F-6C1C5CDA1F8E}"/>
    <hyperlink ref="J680" r:id="rId1348" display="mailto:lwolf@black.biz" xr:uid="{A196E6D8-2F5B-3A49-BAD0-F74EFC7D4101}"/>
    <hyperlink ref="L680" r:id="rId1349" xr:uid="{C2262C68-3094-2E40-ADCC-2ABD48A2626C}"/>
    <hyperlink ref="J681" r:id="rId1350" display="mailto:mcfarlandbilly@ford.biz" xr:uid="{F5122DE8-22B5-064E-A4EF-FA6799FCE75B}"/>
    <hyperlink ref="L681" r:id="rId1351" xr:uid="{A37F4765-C03C-4642-AE4A-D2E51638B02F}"/>
    <hyperlink ref="J682" r:id="rId1352" display="mailto:omullins@vasquez.com" xr:uid="{5C5DB59E-4D98-994B-A38D-3D1F23AE178B}"/>
    <hyperlink ref="L682" r:id="rId1353" xr:uid="{3E702C0C-CB2C-1440-AA64-FEF002ACF12F}"/>
    <hyperlink ref="J683" r:id="rId1354" display="mailto:teresa89@rivera.com" xr:uid="{903F8926-B44A-344A-A31C-AEADF6D15910}"/>
    <hyperlink ref="L683" r:id="rId1355" xr:uid="{E6EB001D-1CCA-E946-AD56-F7FBDF2C292F}"/>
    <hyperlink ref="J684" r:id="rId1356" display="mailto:schmittautumn@glenn.com" xr:uid="{F8D42C34-5D19-2040-A526-4E4A22129956}"/>
    <hyperlink ref="L684" r:id="rId1357" xr:uid="{ED0663EE-F9EC-264F-BFD7-2BAF19822FFD}"/>
    <hyperlink ref="J685" r:id="rId1358" display="mailto:benderangie@cooley.net" xr:uid="{15FA541D-883C-E944-9C09-C2971961D649}"/>
    <hyperlink ref="L685" r:id="rId1359" xr:uid="{553ED9BF-1A81-904E-AC7D-8840F9B0C5AF}"/>
    <hyperlink ref="J686" r:id="rId1360" display="mailto:walkerbob@burton.com" xr:uid="{7961F9A4-04C5-634D-91A2-364F7149C104}"/>
    <hyperlink ref="L686" r:id="rId1361" xr:uid="{8AF4ED3E-199A-904C-95D6-E0E206B02255}"/>
    <hyperlink ref="J687" r:id="rId1362" display="mailto:williambridges@phillips.com" xr:uid="{1E60698F-9B8F-A34B-921C-9B84C42C32BC}"/>
    <hyperlink ref="L687" r:id="rId1363" xr:uid="{415B502B-95C4-9D4B-950E-3F51FFB1B693}"/>
    <hyperlink ref="J688" r:id="rId1364" display="mailto:sbonilla@potts-fitzpatrick.net" xr:uid="{D9E6F7DD-5FF3-694E-B42B-2606A942D16C}"/>
    <hyperlink ref="L688" r:id="rId1365" xr:uid="{BB2C87E8-349B-9648-B779-68C899A4C58B}"/>
    <hyperlink ref="J689" r:id="rId1366" display="mailto:connorsharp@lynn.net" xr:uid="{18330A08-9AA6-E24E-A99B-B63E211E3C1C}"/>
    <hyperlink ref="L689" r:id="rId1367" xr:uid="{9B06CD41-E51C-B544-90ED-CFF0FEF45E8D}"/>
    <hyperlink ref="J690" r:id="rId1368" display="mailto:savannahlee@cabrera-kaiser.biz" xr:uid="{F1010119-742B-EE44-8037-EE8436030B13}"/>
    <hyperlink ref="L690" r:id="rId1369" xr:uid="{432DAA55-0EA0-F44D-B938-0A5557AF6F8D}"/>
    <hyperlink ref="J691" r:id="rId1370" display="mailto:penakari@estes.com" xr:uid="{D6C7CD8F-9542-0545-A3CA-23EBFA1CF12B}"/>
    <hyperlink ref="L691" r:id="rId1371" xr:uid="{3365328E-CFBD-9646-9AB0-C14E5353C8E8}"/>
    <hyperlink ref="J692" r:id="rId1372" display="mailto:debrabeard@stein.com" xr:uid="{782DAE81-433D-6449-A84C-6C1241BF41EB}"/>
    <hyperlink ref="L692" r:id="rId1373" xr:uid="{1235D6ED-F009-3E47-B011-66767871F3BB}"/>
    <hyperlink ref="J693" r:id="rId1374" display="mailto:jermaineoneal@burke.org" xr:uid="{5A25D58F-D4E6-DD49-90F7-1539C3909829}"/>
    <hyperlink ref="L693" r:id="rId1375" xr:uid="{B0D6257F-FCCD-A94D-A7EB-D6AFD3345D65}"/>
    <hyperlink ref="J694" r:id="rId1376" display="mailto:pbullock@mcmillan.com" xr:uid="{0CB48FEF-9337-AF48-AE14-E396CFA55653}"/>
    <hyperlink ref="L694" r:id="rId1377" xr:uid="{63C05083-9FD3-B040-AEB4-56D977AAB00B}"/>
    <hyperlink ref="J695" r:id="rId1378" display="mailto:contrerasalice@higgins.biz" xr:uid="{BFDD95D2-FF8A-B54D-8639-9EE1E5BE9EB4}"/>
    <hyperlink ref="L695" r:id="rId1379" xr:uid="{AA33FCBE-09CB-D542-A412-208AA22414B1}"/>
    <hyperlink ref="J696" r:id="rId1380" display="mailto:bernardmelinda@huerta.biz" xr:uid="{0965A27D-EF60-7B4B-97F9-09172578E205}"/>
    <hyperlink ref="L696" r:id="rId1381" xr:uid="{2AE098F2-0991-AB48-A61B-C4EBE5D4B1F9}"/>
    <hyperlink ref="J697" r:id="rId1382" display="mailto:ravengriffith@hess-walker.org" xr:uid="{768699E7-FA99-6F48-84BD-954558F7F514}"/>
    <hyperlink ref="L697" r:id="rId1383" xr:uid="{D7FDD9D8-F9B1-BC46-AD5B-AFA8BBA353A0}"/>
    <hyperlink ref="J698" r:id="rId1384" display="mailto:lstrong@aguirre.org" xr:uid="{56FEE7D6-6C2A-CD47-ABD6-082FD58B1DAA}"/>
    <hyperlink ref="L698" r:id="rId1385" xr:uid="{E2B02987-2254-824E-A70E-E90874704A6E}"/>
    <hyperlink ref="J699" r:id="rId1386" display="mailto:chase45@woodward.org" xr:uid="{ACD50F9B-DF23-F548-BDB9-EAA1EC278F00}"/>
    <hyperlink ref="L699" r:id="rId1387" xr:uid="{C91EF2CF-2D19-264F-91B5-64027E02288B}"/>
    <hyperlink ref="J700" r:id="rId1388" display="mailto:tammypennington@skinner-whitehead.biz" xr:uid="{9B1BE285-F79D-4A43-A95D-10ED5C419065}"/>
    <hyperlink ref="L700" r:id="rId1389" xr:uid="{8B4C4A03-EE71-4141-BC23-0846B253C457}"/>
    <hyperlink ref="J701" r:id="rId1390" display="mailto:gmcgrath@mercer.com" xr:uid="{91F0DFDB-3A9C-FE49-9008-0AEAD70495BD}"/>
    <hyperlink ref="L701" r:id="rId1391" xr:uid="{90DE918D-703B-F74E-A227-210193D52A4A}"/>
    <hyperlink ref="J702" r:id="rId1392" display="mailto:aimee57@dunlap.org" xr:uid="{F882B4F7-9106-B642-96A3-4381DDD134F5}"/>
    <hyperlink ref="L702" r:id="rId1393" xr:uid="{08C0F2F3-6C4D-DE4A-9001-261E61F27BFD}"/>
    <hyperlink ref="J703" r:id="rId1394" display="mailto:tylerbeth@murray-young.info" xr:uid="{C95E7288-B61D-3548-8FA0-02136996E092}"/>
    <hyperlink ref="L703" r:id="rId1395" xr:uid="{C1021450-1FE8-CD48-980A-47E86A3DEA3E}"/>
    <hyperlink ref="J704" r:id="rId1396" display="mailto:beasleymallory@daniels.com" xr:uid="{4BE0A94C-5D93-764D-93EC-6D536F5D940B}"/>
    <hyperlink ref="L704" r:id="rId1397" xr:uid="{7BD27727-4514-0348-AD7B-3DCDC0BB7329}"/>
    <hyperlink ref="J705" r:id="rId1398" display="mailto:robin51@lozano.com" xr:uid="{B7CB12F0-9979-E54F-AB6D-172B2B9C75B5}"/>
    <hyperlink ref="L705" r:id="rId1399" xr:uid="{F0BB1F14-980C-8F42-9D46-41112170AB01}"/>
    <hyperlink ref="J706" r:id="rId1400" display="mailto:riosclarence@walton.info" xr:uid="{D1364EA8-8732-1548-AB9C-6DEAC6E3ED9F}"/>
    <hyperlink ref="L706" r:id="rId1401" xr:uid="{2D570C06-B425-E846-93E1-069749B63058}"/>
    <hyperlink ref="J707" r:id="rId1402" display="mailto:jose08@valdez-friedman.com" xr:uid="{798C1AE7-4023-BC42-B65B-EA21F21D9E9F}"/>
    <hyperlink ref="L707" r:id="rId1403" xr:uid="{4397D4B1-0231-D648-B0A9-81D8A9BA67A5}"/>
    <hyperlink ref="J708" r:id="rId1404" display="mailto:schaefertabitha@reynolds-curry.com" xr:uid="{3503B65A-01E7-704A-A522-21E91FE06339}"/>
    <hyperlink ref="L708" r:id="rId1405" xr:uid="{17B4C38A-D066-D24A-BDDC-BBF7A8644D0A}"/>
    <hyperlink ref="J709" r:id="rId1406" display="mailto:fconley@orozco-rasmussen.com" xr:uid="{21C1AB98-F4B1-614C-857A-6D5B975AE33A}"/>
    <hyperlink ref="L709" r:id="rId1407" xr:uid="{33802C31-4532-AA4A-A40C-828F03ACFF1A}"/>
    <hyperlink ref="J710" r:id="rId1408" display="mailto:kevin30@ferguson.com" xr:uid="{A2D7A3CC-37E4-0A40-BEA5-10D9FABD81D8}"/>
    <hyperlink ref="L710" r:id="rId1409" xr:uid="{2F839B60-ACF1-9A42-BC95-ABEA28E46120}"/>
    <hyperlink ref="J711" r:id="rId1410" display="mailto:yangrebekah@obrien.info" xr:uid="{82BE241E-76C2-8948-87DA-DA4FACD94820}"/>
    <hyperlink ref="L711" r:id="rId1411" xr:uid="{296A47E1-4C7F-8748-A310-95860EAAA2BC}"/>
    <hyperlink ref="J712" r:id="rId1412" display="mailto:sweeneyjim@murillo-braun.com" xr:uid="{9DD6FDE9-EF5E-3D48-BBA1-852AC4E6BBF7}"/>
    <hyperlink ref="L712" r:id="rId1413" xr:uid="{131975F0-4C81-2740-8EEA-411DA94EEF00}"/>
    <hyperlink ref="J713" r:id="rId1414" display="mailto:albertshields@walters.info" xr:uid="{866D7D19-C394-5F45-9C8A-956D627D9FA2}"/>
    <hyperlink ref="L713" r:id="rId1415" xr:uid="{CAAA61EB-DF3D-DC4F-A0F3-800BD205B3E4}"/>
    <hyperlink ref="J714" r:id="rId1416" display="mailto:xgalloway@young-singleton.com" xr:uid="{E0524C7E-204B-0845-9E36-EB0B227394BB}"/>
    <hyperlink ref="L714" r:id="rId1417" xr:uid="{4AB315B0-2D95-854B-A645-B2BA650A273B}"/>
    <hyperlink ref="J715" r:id="rId1418" display="mailto:ahancock@buck.info" xr:uid="{BB5692EB-476E-F949-9D0E-7B8BB4C94827}"/>
    <hyperlink ref="L715" r:id="rId1419" xr:uid="{121EB445-AFE5-B348-ABFF-0A10A818E5DF}"/>
    <hyperlink ref="J716" r:id="rId1420" display="mailto:bmosley@ferguson.net" xr:uid="{68B250A6-31B6-F04E-99CA-C3C404EF6225}"/>
    <hyperlink ref="L716" r:id="rId1421" xr:uid="{D991766D-2EA6-1B43-BE0C-811336A17A48}"/>
    <hyperlink ref="J717" r:id="rId1422" display="mailto:tsparks@levine.com" xr:uid="{58C812C3-59F0-AB47-95E3-63461404521E}"/>
    <hyperlink ref="L717" r:id="rId1423" xr:uid="{0EED11CE-B91E-6E46-A234-60757C6304DB}"/>
    <hyperlink ref="J718" r:id="rId1424" display="mailto:heidi78@parsons.com" xr:uid="{11A2547A-95F4-B241-8FBA-45115DA5FD0C}"/>
    <hyperlink ref="L718" r:id="rId1425" xr:uid="{FB7F77D6-0FE2-3442-973F-183F1E2F86AC}"/>
    <hyperlink ref="J719" r:id="rId1426" display="mailto:pvilla@sullivan-clements.com" xr:uid="{BBC02FC2-7F79-2A4B-8946-2B7B21EE8E4D}"/>
    <hyperlink ref="L719" r:id="rId1427" xr:uid="{B8889D9F-D514-8648-97FB-6868762531B5}"/>
    <hyperlink ref="J720" r:id="rId1428" display="mailto:destiny53@rivera-davenport.com" xr:uid="{4F2AEFA3-781A-9244-A034-A92BA6DB25DC}"/>
    <hyperlink ref="L720" r:id="rId1429" xr:uid="{5F2E7D12-C5EC-DD46-99FD-9326C3311E94}"/>
    <hyperlink ref="J721" r:id="rId1430" display="mailto:elijahhuerta@fletcher.com" xr:uid="{1CE74355-3478-5148-93E6-8D40F74DC5E5}"/>
    <hyperlink ref="L721" r:id="rId1431" xr:uid="{99165B10-59B7-1549-B3C4-FBAD4FA94293}"/>
    <hyperlink ref="J722" r:id="rId1432" display="mailto:humphreylorraine@eaton-mcintyre.net" xr:uid="{8D0403C1-4048-EA4E-B211-C36596859FCD}"/>
    <hyperlink ref="L722" r:id="rId1433" xr:uid="{2F00482C-5400-6B46-8510-6C22AD5BCE4D}"/>
    <hyperlink ref="J723" r:id="rId1434" display="mailto:weberlucas@gallagher.com" xr:uid="{2AAD136D-9795-6242-8569-1CF7C7E90D37}"/>
    <hyperlink ref="L723" r:id="rId1435" xr:uid="{1567BB6C-E442-1042-AB37-B7D1B7F3B249}"/>
    <hyperlink ref="J724" r:id="rId1436" display="mailto:manningmallory@bartlett-dean.com" xr:uid="{12A5555B-D338-CA44-8E4B-7D6F338E6F3A}"/>
    <hyperlink ref="L724" r:id="rId1437" xr:uid="{52CAAB70-CA6F-5F40-AEE3-E8F79275F1B1}"/>
    <hyperlink ref="J725" r:id="rId1438" display="mailto:qhudson@wilkinson-rivers.com" xr:uid="{7012EE74-8CAB-9946-9B1C-959699F1AAAC}"/>
    <hyperlink ref="L725" r:id="rId1439" xr:uid="{9635518A-A2FE-8446-AB68-25D85B774969}"/>
    <hyperlink ref="J726" r:id="rId1440" display="mailto:qbullock@pollard.com" xr:uid="{03D597F6-F387-DF4E-AC48-A2A40DF298E7}"/>
    <hyperlink ref="L726" r:id="rId1441" xr:uid="{51397863-0AA1-3F49-A868-041DFDD9E3C6}"/>
    <hyperlink ref="J727" r:id="rId1442" display="mailto:christopher68@cruz.com" xr:uid="{D66E91ED-FA9D-9A49-9CBF-7E948B96EFBC}"/>
    <hyperlink ref="L727" r:id="rId1443" xr:uid="{4E9B5BD2-925D-2043-8755-6C73513CA8C7}"/>
    <hyperlink ref="J728" r:id="rId1444" display="mailto:jasonmiranda@baird.com" xr:uid="{3BB5197A-918E-FC4F-BAE8-664C80077DE0}"/>
    <hyperlink ref="L728" r:id="rId1445" xr:uid="{39895549-67ED-884C-9742-454D66C9451A}"/>
    <hyperlink ref="J729" r:id="rId1446" display="mailto:luceroivan@mcdowell-macias.biz" xr:uid="{DE763C51-3B07-C64F-9C06-06423A156649}"/>
    <hyperlink ref="L729" r:id="rId1447" xr:uid="{BA68FD2C-BFE1-0349-B2CF-D3AB91B6CE21}"/>
    <hyperlink ref="J730" r:id="rId1448" display="mailto:mosshaley@benjamin.com" xr:uid="{EA690007-3DFE-5E49-8177-7F55CBB52037}"/>
    <hyperlink ref="L730" r:id="rId1449" xr:uid="{888A9BA9-AB23-1F4B-B3F7-A2E577B2950A}"/>
    <hyperlink ref="J731" r:id="rId1450" display="mailto:luis75@lucas-price.com" xr:uid="{96408F62-B505-DB4D-B9B1-43C498DE6C16}"/>
    <hyperlink ref="L731" r:id="rId1451" xr:uid="{122F9125-E9EC-6C4B-999E-747946C35C1A}"/>
    <hyperlink ref="J732" r:id="rId1452" display="mailto:jle@ewing.org" xr:uid="{2F3F7FB0-1803-7C4A-9048-22044A80D01B}"/>
    <hyperlink ref="L732" r:id="rId1453" xr:uid="{58B46150-49CA-624A-9F79-B3A945935A25}"/>
    <hyperlink ref="J733" r:id="rId1454" display="mailto:marciapugh@gilmore-fischer.com" xr:uid="{845B5424-D195-C84B-ABBE-F2B443DB3516}"/>
    <hyperlink ref="L733" r:id="rId1455" xr:uid="{BD2F4FD2-2A15-A343-96CE-F83A1D24760F}"/>
    <hyperlink ref="J734" r:id="rId1456" display="mailto:tlogan@mooney.com" xr:uid="{0E43C726-19EF-974D-B91A-DB0F17D4763E}"/>
    <hyperlink ref="L734" r:id="rId1457" xr:uid="{E5E3D2EE-7608-1242-910A-0AF36819A3B9}"/>
    <hyperlink ref="J735" r:id="rId1458" display="mailto:boylepatrick@knox.net" xr:uid="{431003EA-0426-EB48-837D-B5F894FA7F73}"/>
    <hyperlink ref="L735" r:id="rId1459" xr:uid="{15B6CF38-13DA-9A4B-A8B7-C866C45B3384}"/>
    <hyperlink ref="J736" r:id="rId1460" display="mailto:haasneil@mccormick.org" xr:uid="{CE870519-6810-9446-9A37-CF3A0D24D9AD}"/>
    <hyperlink ref="L736" r:id="rId1461" xr:uid="{7FA04F00-6CCE-F742-8089-BAA4A25017F1}"/>
    <hyperlink ref="J737" r:id="rId1462" display="mailto:martha80@oconnell.net" xr:uid="{6E0BB32D-566A-DB46-8EB6-D44339B84C0C}"/>
    <hyperlink ref="L737" r:id="rId1463" xr:uid="{40726466-4989-2B48-A1C0-B0FCC65A5A68}"/>
    <hyperlink ref="J738" r:id="rId1464" display="mailto:noahbeasley@barker-bradshaw.com" xr:uid="{967E4A0E-3BC5-174D-B927-953F42F769E8}"/>
    <hyperlink ref="L738" r:id="rId1465" xr:uid="{39FD7C93-5DD3-1348-B5AC-278B8D61C02E}"/>
    <hyperlink ref="J739" r:id="rId1466" display="mailto:yhart@sanders.com" xr:uid="{8B2E22A1-0B0F-0344-8634-EEAA6501233B}"/>
    <hyperlink ref="L739" r:id="rId1467" xr:uid="{10E2CB9C-300D-604E-A8C8-50CEE4033BD4}"/>
    <hyperlink ref="J740" r:id="rId1468" display="mailto:valerie26@luna-mccarty.com" xr:uid="{6161AEF6-0C13-3649-A963-F37AB1E1BE19}"/>
    <hyperlink ref="L740" r:id="rId1469" xr:uid="{6ED7B03D-90E3-834D-A556-BD33F68E8AEE}"/>
    <hyperlink ref="J741" r:id="rId1470" display="mailto:wcervantes@barron.info" xr:uid="{7C2010DA-C03F-494E-9D29-CDBAF1C5286D}"/>
    <hyperlink ref="L741" r:id="rId1471" xr:uid="{560D223F-B489-074C-A6B5-6BEBAF1ADD91}"/>
    <hyperlink ref="J742" r:id="rId1472" display="mailto:brandonbeck@acevedo-ellison.com" xr:uid="{7C1F9E6D-99C8-D248-A574-C33F4569F0FE}"/>
    <hyperlink ref="L742" r:id="rId1473" xr:uid="{BAD196CA-CA95-964B-B949-9EA576EA60EB}"/>
    <hyperlink ref="J743" r:id="rId1474" display="mailto:herringmelvin@little.org" xr:uid="{4C8DA599-91AA-A140-B779-D1B70E3F452A}"/>
    <hyperlink ref="L743" r:id="rId1475" xr:uid="{1C943912-39C3-744F-A3BB-38B0FA9EED76}"/>
    <hyperlink ref="J744" r:id="rId1476" display="mailto:rhondamcintosh@sweeney.biz" xr:uid="{3B87840C-2082-1543-B564-93A822CF9086}"/>
    <hyperlink ref="L744" r:id="rId1477" xr:uid="{484AAB9D-E16A-2345-B60C-C27609269821}"/>
    <hyperlink ref="J745" r:id="rId1478" display="mailto:pattyhawkins@hooper.biz" xr:uid="{8D1C9D86-7AE2-F741-9E18-30575C563F67}"/>
    <hyperlink ref="L745" r:id="rId1479" xr:uid="{040A36EA-13CC-7F4D-BA8E-E188CEE8929C}"/>
    <hyperlink ref="J746" r:id="rId1480" display="mailto:sydneyzavala@armstrong-bush.com" xr:uid="{3C23F6AF-13B4-A740-B86A-D9AF308B32EA}"/>
    <hyperlink ref="L746" r:id="rId1481" xr:uid="{DB6B44D3-F2CD-694A-B41C-7230A26BA62B}"/>
    <hyperlink ref="J747" r:id="rId1482" display="mailto:frank82@casey.com" xr:uid="{B7F867BC-4709-CC41-86E0-5FDA3FEE218C}"/>
    <hyperlink ref="L747" r:id="rId1483" xr:uid="{ED1ABAD4-1C56-5645-95AE-C4761E6C07D1}"/>
    <hyperlink ref="J748" r:id="rId1484" display="mailto:lcooper@ball-pittman.org" xr:uid="{D560663D-4443-6A48-B9E3-6E8C7B8C3CB4}"/>
    <hyperlink ref="L748" r:id="rId1485" xr:uid="{2D84846A-D425-AA40-ACDC-A715A3514A02}"/>
    <hyperlink ref="J749" r:id="rId1486" display="mailto:maciasjoe@cohen.org" xr:uid="{A5790EAB-5C36-B746-A5FC-C3307299C95D}"/>
    <hyperlink ref="L749" r:id="rId1487" xr:uid="{FFDCB3CD-A3A3-5C49-99FB-B6066AC5CA2F}"/>
    <hyperlink ref="J750" r:id="rId1488" display="mailto:carpenterterri@singleton-herring.com" xr:uid="{B21E05BC-95EF-7E45-A1A2-A62EC391670B}"/>
    <hyperlink ref="L750" r:id="rId1489" xr:uid="{1CF0E5A0-0CC8-3B45-A4C8-0EF82B19C4FC}"/>
    <hyperlink ref="J751" r:id="rId1490" display="mailto:glen37@kaiser-walter.com" xr:uid="{5EE40E26-6027-8D41-9046-DD96BBF6020D}"/>
    <hyperlink ref="L751" r:id="rId1491" xr:uid="{4463E58C-5526-754F-B694-F64D1FC68B79}"/>
    <hyperlink ref="J752" r:id="rId1492" display="mailto:herbert74@ramirez-reynolds.com" xr:uid="{CD271092-1778-DF44-AA10-FC0DF85C3ACE}"/>
    <hyperlink ref="L752" r:id="rId1493" xr:uid="{C5CB1650-453A-384A-B0AD-AADCE64FCA8A}"/>
    <hyperlink ref="J753" r:id="rId1494" display="mailto:prestonchambers@higgins.com" xr:uid="{A708F2C4-C2CF-4648-B4DC-E95B31C5A3CA}"/>
    <hyperlink ref="L753" r:id="rId1495" xr:uid="{780FC4DE-5EDB-784D-B7E8-21F35EDBC17D}"/>
    <hyperlink ref="J754" r:id="rId1496" display="mailto:rebeccamarks@dunlap-bates.com" xr:uid="{35F4049A-91A2-1D44-9908-CB3452993EBC}"/>
    <hyperlink ref="L754" r:id="rId1497" xr:uid="{E515A1D4-1AE5-4D41-8FFE-D6D22A57FF9D}"/>
    <hyperlink ref="J755" r:id="rId1498" display="mailto:desiree14@huang.com" xr:uid="{191EB807-CFCA-064C-8F2F-3C9E24087FC7}"/>
    <hyperlink ref="L755" r:id="rId1499" xr:uid="{DD428F42-E6C6-4E46-840E-64E2CC698E07}"/>
    <hyperlink ref="J756" r:id="rId1500" display="mailto:hnunez@alexander.com" xr:uid="{C6E1A99F-3FCA-B642-9A3E-68E243A5EC0C}"/>
    <hyperlink ref="L756" r:id="rId1501" xr:uid="{679D38CD-613E-DE4C-B71E-543D8EEC1E7F}"/>
    <hyperlink ref="J757" r:id="rId1502" display="mailto:brandi34@barry.com" xr:uid="{E1C9055F-FE2C-0742-A0B6-127FFD773057}"/>
    <hyperlink ref="L757" r:id="rId1503" xr:uid="{7C190076-CE36-114A-B858-4721FD74810C}"/>
    <hyperlink ref="J758" r:id="rId1504" display="mailto:kelly51@andersen.com" xr:uid="{A92365D6-A84D-9944-AB7C-604F69D2E6CF}"/>
    <hyperlink ref="L758" r:id="rId1505" xr:uid="{B0C33BB7-C775-AA48-93A3-CA86B2F397FB}"/>
    <hyperlink ref="J759" r:id="rId1506" display="mailto:sclay@salazar-rocha.net" xr:uid="{8EBE2532-B8BD-D949-BFA9-9B6995B0A99E}"/>
    <hyperlink ref="L759" r:id="rId1507" xr:uid="{15731074-E10F-6C4D-ACC1-21E2CEF8B5EC}"/>
    <hyperlink ref="J760" r:id="rId1508" display="mailto:ugibbs@haney.com" xr:uid="{E37A8401-8875-C344-9E88-5376C1BDCFC4}"/>
    <hyperlink ref="L760" r:id="rId1509" xr:uid="{FFD49363-8029-5A45-BEB3-90B606E96FEC}"/>
    <hyperlink ref="J761" r:id="rId1510" display="mailto:nataliemora@acosta.info" xr:uid="{BA38117D-B746-0040-B7C8-E26B1C599C5E}"/>
    <hyperlink ref="L761" r:id="rId1511" xr:uid="{80BB194C-CAC6-4544-BF28-2B5C3E379056}"/>
    <hyperlink ref="J762" r:id="rId1512" display="mailto:chambersaimee@carpenter-villegas.net" xr:uid="{17816970-7903-B548-8E6F-40B5F62A1B33}"/>
    <hyperlink ref="L762" r:id="rId1513" xr:uid="{8CFBD2BC-403D-6B49-B6EF-50C450DEAE0D}"/>
    <hyperlink ref="J763" r:id="rId1514" display="mailto:franceslindsey@booker.com" xr:uid="{2FF02432-9B94-944A-8190-80BE4CC4F5ED}"/>
    <hyperlink ref="L763" r:id="rId1515" xr:uid="{A0724FF5-0BA7-4B42-8672-2E0FFECCAE1E}"/>
    <hyperlink ref="J764" r:id="rId1516" display="mailto:kathy76@hodge-peck.biz" xr:uid="{806E9708-E1F7-684C-B460-7D7F8C9CDE5E}"/>
    <hyperlink ref="L764" r:id="rId1517" xr:uid="{DC72241E-2BFB-174E-BA13-5DCC2D8B0AB4}"/>
    <hyperlink ref="J765" r:id="rId1518" display="mailto:calvindiaz@snow.com" xr:uid="{FC74F3A1-2656-2946-881F-BE6D2AC22576}"/>
    <hyperlink ref="L765" r:id="rId1519" xr:uid="{002FD038-2D4C-4D40-8633-34CB82DD18E3}"/>
    <hyperlink ref="J766" r:id="rId1520" display="mailto:freemangavin@maynard.info" xr:uid="{F4564618-3AD0-AB46-B96D-2D011F118EEE}"/>
    <hyperlink ref="L766" r:id="rId1521" xr:uid="{40D99F2D-CBDF-6340-9032-41ADB8492ACE}"/>
    <hyperlink ref="J767" r:id="rId1522" display="mailto:fgillespie@bird.com" xr:uid="{5B8613FA-396F-354D-8B05-1D7305712B33}"/>
    <hyperlink ref="L767" r:id="rId1523" xr:uid="{91A88B3B-DAE1-EA45-A3B0-EEC6D025834D}"/>
    <hyperlink ref="J768" r:id="rId1524" display="mailto:kaitlin92@delgado.com" xr:uid="{FC3ABB41-8787-774E-B2B8-02212E178B3D}"/>
    <hyperlink ref="L768" r:id="rId1525" xr:uid="{835EB7EC-2F35-B74A-8563-6422462F221B}"/>
    <hyperlink ref="J769" r:id="rId1526" display="mailto:hodgelisa@boyle.com" xr:uid="{8E2A3056-3D20-BD41-9319-0C26B89A871B}"/>
    <hyperlink ref="L769" r:id="rId1527" xr:uid="{E7F39C19-9BB5-9C4A-99ED-1216EFF4271F}"/>
    <hyperlink ref="J770" r:id="rId1528" display="mailto:slevy@clayton.com" xr:uid="{4DE0E3FD-5028-C846-BAEC-00EA3A314C7B}"/>
    <hyperlink ref="L770" r:id="rId1529" xr:uid="{DB4FC297-E85C-A148-9D92-4E968B9C5103}"/>
    <hyperlink ref="J771" r:id="rId1530" display="mailto:douglas18@ewing-fuller.com" xr:uid="{502687D9-6064-4B47-B910-2A3D51362842}"/>
    <hyperlink ref="L771" r:id="rId1531" xr:uid="{D01D4F29-5525-BD40-80A0-CF485ADCB177}"/>
    <hyperlink ref="J772" r:id="rId1532" display="mailto:gabriellavillegas@hines.com" xr:uid="{879A3DB0-E641-9E40-8F8D-8128846E6997}"/>
    <hyperlink ref="L772" r:id="rId1533" xr:uid="{03EB40C7-DE72-4A47-8FAB-8F0758106705}"/>
    <hyperlink ref="J773" r:id="rId1534" display="mailto:bill33@beard-rice.com" xr:uid="{8893D4BF-D2E8-0F41-BF56-BD56B7C3B912}"/>
    <hyperlink ref="L773" r:id="rId1535" xr:uid="{E4BA636C-DD9B-0940-81E4-1AF6810E1779}"/>
    <hyperlink ref="J774" r:id="rId1536" display="mailto:gilbert74@castro.com" xr:uid="{AA9B08BD-420A-A544-B494-CF58FA921156}"/>
    <hyperlink ref="L774" r:id="rId1537" xr:uid="{1D2CCE08-9856-8141-955C-AECBE6135781}"/>
    <hyperlink ref="J775" r:id="rId1538" display="mailto:nathaniel99@rubio.info" xr:uid="{A8AF93B4-3308-474E-AE06-8A04911938F9}"/>
    <hyperlink ref="L775" r:id="rId1539" xr:uid="{0D0DC06E-CCFF-5A45-9771-42BC763F903D}"/>
    <hyperlink ref="J776" r:id="rId1540" display="mailto:fred20@frederick.com" xr:uid="{BFAD7223-CC2D-4244-B5AC-37058D557CC2}"/>
    <hyperlink ref="L776" r:id="rId1541" xr:uid="{25C63CB0-3CA3-B743-A734-597AE6636BB6}"/>
    <hyperlink ref="J777" r:id="rId1542" display="mailto:csalazar@willis.com" xr:uid="{14173D18-4004-CD4E-868B-601453997B96}"/>
    <hyperlink ref="L777" r:id="rId1543" xr:uid="{581295B3-F0A5-E641-87F7-7C1F70FB0DF2}"/>
    <hyperlink ref="J778" r:id="rId1544" display="mailto:albertfoley@cameron-osborne.com" xr:uid="{C8C0D35B-DD2B-B642-A9DC-A38788BBD783}"/>
    <hyperlink ref="L778" r:id="rId1545" xr:uid="{A8A476A7-5238-F145-AA55-57B2ACCB7338}"/>
    <hyperlink ref="J779" r:id="rId1546" display="mailto:richardsonsara@rowe-kramer.com" xr:uid="{C718C911-8196-EC41-895B-BF7F5AC34BEE}"/>
    <hyperlink ref="L779" r:id="rId1547" xr:uid="{42B9CE20-2B76-4145-A2BF-C6E6FCD41CD6}"/>
    <hyperlink ref="J780" r:id="rId1548" display="mailto:morrisonyvonne@gallegos-carter.com" xr:uid="{62200D54-3E05-BF40-A5FD-0508F6D24339}"/>
    <hyperlink ref="L780" r:id="rId1549" xr:uid="{6B94F2AE-F15A-EF49-AD18-12A6859EA467}"/>
    <hyperlink ref="J781" r:id="rId1550" display="mailto:noblejeffrey@frank.com" xr:uid="{0CFA3B6F-AC26-FC44-BE35-8908EE8BB606}"/>
    <hyperlink ref="L781" r:id="rId1551" xr:uid="{DDB84443-CCBB-7E49-9B9F-9141989EF75E}"/>
    <hyperlink ref="J782" r:id="rId1552" display="mailto:sheenalevy@barber-mclaughlin.org" xr:uid="{CDEDF613-CAF3-7347-AE61-8E60BF1D7614}"/>
    <hyperlink ref="L782" r:id="rId1553" xr:uid="{45105749-290B-174B-9438-CCABFA880CC5}"/>
    <hyperlink ref="J783" r:id="rId1554" display="mailto:cfinley@estrada.com" xr:uid="{D2CEA8BC-B93A-B14F-9B3F-BB904F0E693F}"/>
    <hyperlink ref="L783" r:id="rId1555" xr:uid="{195692ED-4415-1349-B8C0-F683FF44E58A}"/>
    <hyperlink ref="J784" r:id="rId1556" display="mailto:davidkatrina@rose.com" xr:uid="{091B03A9-A9ED-F04D-8DDF-B8EAD6EFDFC7}"/>
    <hyperlink ref="L784" r:id="rId1557" xr:uid="{15449BE2-B71D-5741-A90E-12C67E0F956B}"/>
    <hyperlink ref="J785" r:id="rId1558" display="mailto:lkerr@gibson.biz" xr:uid="{C70DFD40-3A09-A846-A2BF-254CD1A9753E}"/>
    <hyperlink ref="L785" r:id="rId1559" xr:uid="{B9D67F16-A08E-7F4C-9310-B4887DC5982A}"/>
    <hyperlink ref="J786" r:id="rId1560" display="mailto:qpham@cabrera-foley.com" xr:uid="{A799C1D8-7DD2-2E4D-B5DC-36B4B9BB4AF0}"/>
    <hyperlink ref="L786" r:id="rId1561" xr:uid="{BC004003-58EA-124E-AA12-3E8D53FF5B51}"/>
    <hyperlink ref="J787" r:id="rId1562" display="mailto:edwardlawson@hester.com" xr:uid="{0D96A475-94A8-844E-BE91-CCD100A3F1B0}"/>
    <hyperlink ref="L787" r:id="rId1563" xr:uid="{406DE8E7-31AE-0F44-BB60-A6F85F7B3F15}"/>
    <hyperlink ref="J788" r:id="rId1564" display="mailto:kiarasawyer@boyle.info" xr:uid="{4439315E-7CBA-194C-A0F2-B76415E46B83}"/>
    <hyperlink ref="L788" r:id="rId1565" xr:uid="{6EA2F949-3FC7-2F43-8EF9-59B6131041B9}"/>
    <hyperlink ref="J789" r:id="rId1566" display="mailto:alexandraolson@serrano.com" xr:uid="{538E1158-8C81-FF47-B5DD-73CACF730485}"/>
    <hyperlink ref="L789" r:id="rId1567" xr:uid="{28DBED0C-E36B-E642-95C9-66E6F418A786}"/>
    <hyperlink ref="J790" r:id="rId1568" display="mailto:esantos@case.com" xr:uid="{20F71434-78C3-0A4D-9C2C-F0C429073B7F}"/>
    <hyperlink ref="L790" r:id="rId1569" xr:uid="{610C582A-4044-6A49-8834-533415D1E3B1}"/>
    <hyperlink ref="J791" r:id="rId1570" display="mailto:beckglenda@gamble-mccann.com" xr:uid="{918193BC-E313-8F40-86DA-A0A1BB4077D1}"/>
    <hyperlink ref="L791" r:id="rId1571" xr:uid="{F2AA318F-B19D-FE40-A291-8C1702CD3795}"/>
    <hyperlink ref="J792" r:id="rId1572" display="mailto:nhood@hendrix-petty.com" xr:uid="{CC4A5153-4226-5245-AF93-18BD5AD2E25F}"/>
    <hyperlink ref="L792" r:id="rId1573" xr:uid="{27CA63A5-65A7-8240-9561-10FCFF7A3E56}"/>
    <hyperlink ref="J793" r:id="rId1574" display="mailto:gabrielle26@kent.org" xr:uid="{C5F9CC51-9F70-B141-A152-7480A430C95A}"/>
    <hyperlink ref="L793" r:id="rId1575" xr:uid="{826A22DD-A8F4-D343-AA5C-CD1063FC1604}"/>
    <hyperlink ref="J794" r:id="rId1576" display="mailto:sedwards@faulkner.biz" xr:uid="{B27A5E19-C256-B84B-93CE-705BFA6573B6}"/>
    <hyperlink ref="L794" r:id="rId1577" xr:uid="{A93F15A1-3EEB-3241-86AB-603B083C6A79}"/>
    <hyperlink ref="J795" r:id="rId1578" display="mailto:avasquez@kidd.net" xr:uid="{29B30B1D-57BB-2F41-9294-679D58F3B860}"/>
    <hyperlink ref="L795" r:id="rId1579" xr:uid="{F9EC5B10-CF49-8145-823A-4F8839351DD1}"/>
    <hyperlink ref="J796" r:id="rId1580" display="mailto:qrandolph@poole.com" xr:uid="{C8ABE013-B09C-654F-81F6-0F76D18D44CF}"/>
    <hyperlink ref="L796" r:id="rId1581" xr:uid="{931EC1AC-F689-F64E-A83B-F2B6E488DEE1}"/>
    <hyperlink ref="J797" r:id="rId1582" display="mailto:mike65@faulkner-ware.com" xr:uid="{1B6374D0-A89C-E549-A6CE-CCF94C4F6C8B}"/>
    <hyperlink ref="L797" r:id="rId1583" xr:uid="{F2CB7E04-D037-584F-9301-0CCAA01491E0}"/>
    <hyperlink ref="J798" r:id="rId1584" display="mailto:krausewillie@randall-mcneil.com" xr:uid="{12363887-4F63-3A48-B29A-8587E7034AC4}"/>
    <hyperlink ref="L798" r:id="rId1585" xr:uid="{74C98B62-4D89-3C45-93D4-889EB41DB138}"/>
    <hyperlink ref="J799" r:id="rId1586" display="mailto:pvazquez@hensley.com" xr:uid="{D21C1F2C-9EF5-2B49-9120-F79036301E9E}"/>
    <hyperlink ref="L799" r:id="rId1587" xr:uid="{F71FDCFD-2F37-BF4D-A7E9-AFFD94835DF5}"/>
    <hyperlink ref="J800" r:id="rId1588" display="mailto:hnorris@benton.com" xr:uid="{9FF483F2-A227-C448-86B8-23A58E4ED529}"/>
    <hyperlink ref="L800" r:id="rId1589" xr:uid="{2CEB179B-2334-D04C-A95B-C8B73E5BC989}"/>
    <hyperlink ref="J801" r:id="rId1590" display="mailto:nunezkristi@yoder-chang.com" xr:uid="{75909EEC-081D-1B4F-9B12-17721CDCB2D2}"/>
    <hyperlink ref="L801" r:id="rId1591" xr:uid="{DCAAFB81-37AA-9948-8D51-8B0B8139F620}"/>
    <hyperlink ref="J802" r:id="rId1592" display="mailto:markcamacho@hooper.com" xr:uid="{5FA739E3-D754-4947-AC98-ECCE4FAE7C50}"/>
    <hyperlink ref="L802" r:id="rId1593" xr:uid="{0400D5C1-DAAE-7942-8767-30B9C5F1ACEB}"/>
    <hyperlink ref="J803" r:id="rId1594" display="mailto:allisonbush@mccormick.net" xr:uid="{C2123F88-AF04-D041-A414-2413068FA395}"/>
    <hyperlink ref="L803" r:id="rId1595" xr:uid="{98298F49-12BD-C44B-9D3A-A880920D548F}"/>
    <hyperlink ref="J804" r:id="rId1596" display="mailto:brownnancy@mullen.com" xr:uid="{F61C6B4C-656F-744D-8FFC-A704F91E4519}"/>
    <hyperlink ref="L804" r:id="rId1597" xr:uid="{A6B53D9D-1C6F-8548-842D-F4EA7264E474}"/>
    <hyperlink ref="J805" r:id="rId1598" display="mailto:ginaweber@grant-lin.org" xr:uid="{D8351169-3371-8942-AF4D-45BE84A30153}"/>
    <hyperlink ref="L805" r:id="rId1599" xr:uid="{AE38985E-1625-3949-A39A-411E355AA293}"/>
    <hyperlink ref="J806" r:id="rId1600" display="mailto:wstanley@serrano.org" xr:uid="{FC9C0CC1-AE7F-6540-91F8-5A27E0802961}"/>
    <hyperlink ref="L806" r:id="rId1601" xr:uid="{1D6B5EF1-3193-BE4D-8E7C-B13412622897}"/>
    <hyperlink ref="J807" r:id="rId1602" display="mailto:pinedagerald@navarro-richard.org" xr:uid="{01A3A1A8-432D-4440-8145-4668C338908E}"/>
    <hyperlink ref="L807" r:id="rId1603" xr:uid="{62289B76-3BF8-F640-A409-18BE6087BA63}"/>
    <hyperlink ref="J808" r:id="rId1604" display="mailto:woodmaria@bryan.org" xr:uid="{D555F657-2381-3F4B-B1CF-DC266E9F4A8E}"/>
    <hyperlink ref="L808" r:id="rId1605" xr:uid="{CBE434AC-1A1C-2348-8495-8ED39A8170F7}"/>
    <hyperlink ref="J809" r:id="rId1606" display="mailto:blackwelldarlene@dillon-hopkins.com" xr:uid="{46D577CA-B7D9-E74F-A5CF-D5A525143624}"/>
    <hyperlink ref="L809" r:id="rId1607" xr:uid="{F1EC33F4-D461-154D-A546-09872F65302C}"/>
    <hyperlink ref="J810" r:id="rId1608" display="mailto:sphelps@cortez.info" xr:uid="{ECD414F5-E80C-2447-8CE6-B633ECE23382}"/>
    <hyperlink ref="L810" r:id="rId1609" xr:uid="{6DA018CE-175C-8B48-BB3C-679340C1C581}"/>
    <hyperlink ref="J811" r:id="rId1610" display="mailto:tayloranthony@smith.org" xr:uid="{DFE3145F-37B5-F242-9A73-BF3F023D1820}"/>
    <hyperlink ref="L811" r:id="rId1611" xr:uid="{AEF3FFE4-44F2-0B44-BE5C-A02D88D0719E}"/>
    <hyperlink ref="J812" r:id="rId1612" display="mailto:vdavila@villegas-kline.com" xr:uid="{90B80660-CAB9-7846-BDAB-C84219017BCF}"/>
    <hyperlink ref="L812" r:id="rId1613" xr:uid="{ABBBA5DD-A8B5-D14B-99BA-886E55EA5A78}"/>
    <hyperlink ref="J813" r:id="rId1614" display="mailto:mcclaintyler@clark-hendrix.com" xr:uid="{37288E83-D1A1-FB45-BD54-2A748F37F955}"/>
    <hyperlink ref="L813" r:id="rId1615" xr:uid="{86EFA55B-8EDC-A048-99A1-DF9C7DF2749F}"/>
    <hyperlink ref="J814" r:id="rId1616" display="mailto:burkemaxwell@may-poole.com" xr:uid="{5AB8D4C4-DCAD-9A41-9D76-07BA874E1B22}"/>
    <hyperlink ref="L814" r:id="rId1617" xr:uid="{F472B3E4-7111-6945-9BDB-D9A80EC269E4}"/>
    <hyperlink ref="J815" r:id="rId1618" display="mailto:thomashebert@bradford.com" xr:uid="{414E0EF7-01FB-EC4A-B62F-6CB110CBE5C8}"/>
    <hyperlink ref="L815" r:id="rId1619" xr:uid="{12F787E3-9955-CA43-A301-81571FBE7802}"/>
    <hyperlink ref="J816" r:id="rId1620" display="mailto:herbert99@simpson.com" xr:uid="{A9A51861-3AB0-F143-917A-173554520B47}"/>
    <hyperlink ref="L816" r:id="rId1621" xr:uid="{1B6177F1-960C-C34F-B321-0F34B7E46F1F}"/>
    <hyperlink ref="J817" r:id="rId1622" display="mailto:nduran@rich.com" xr:uid="{22CCDACA-317C-7849-A009-BF5D4D08CF89}"/>
    <hyperlink ref="L817" r:id="rId1623" xr:uid="{A61310B9-5018-5B41-BA5C-895B847817AB}"/>
    <hyperlink ref="J818" r:id="rId1624" display="mailto:xmcknight@mcmahon.info" xr:uid="{34C149EF-C865-3749-A46C-046C3249B991}"/>
    <hyperlink ref="L818" r:id="rId1625" xr:uid="{37988626-B96D-F44C-B100-C80587E144B6}"/>
    <hyperlink ref="J819" r:id="rId1626" display="mailto:bdavidson@payne-conley.com" xr:uid="{639A3FA1-5DED-5D43-825C-167231B688B9}"/>
    <hyperlink ref="L819" r:id="rId1627" xr:uid="{9AD3C9F2-5D95-3142-AD8F-9FE0A8C0184B}"/>
    <hyperlink ref="J820" r:id="rId1628" display="mailto:ivan79@rollins.org" xr:uid="{49AA0749-2068-764B-B678-D2F128CA12DE}"/>
    <hyperlink ref="L820" r:id="rId1629" xr:uid="{B3BBA301-46D0-1348-8508-14B8BA15AA01}"/>
    <hyperlink ref="J821" r:id="rId1630" display="mailto:tandersen@murillo.com" xr:uid="{8E4672B8-3745-5A46-AB3F-D642477C7523}"/>
    <hyperlink ref="L821" r:id="rId1631" xr:uid="{C227AF77-C01C-6D49-8BC5-89E8CDB9B6AE}"/>
    <hyperlink ref="J822" r:id="rId1632" display="mailto:kevin88@simon.com" xr:uid="{721121E0-DC98-E04F-903B-2B1B40DB40C9}"/>
    <hyperlink ref="L822" r:id="rId1633" xr:uid="{66C60B21-B0C9-DE48-890D-FF6897484970}"/>
    <hyperlink ref="J823" r:id="rId1634" display="mailto:ogriffin@solis.com" xr:uid="{40F0ABD5-0A2A-3446-B0D7-577E01672C65}"/>
    <hyperlink ref="L823" r:id="rId1635" xr:uid="{B1C8E08D-141B-F145-8B2B-7200546E7046}"/>
    <hyperlink ref="J824" r:id="rId1636" display="mailto:codywu@petty.org" xr:uid="{70AA5BCF-7345-584E-8F75-9211B3E8D4CA}"/>
    <hyperlink ref="L824" r:id="rId1637" xr:uid="{E5F6267A-9893-2A4D-A0E6-9593F62827AD}"/>
    <hyperlink ref="J825" r:id="rId1638" display="mailto:jordanwarren@stafford-garza.com" xr:uid="{8A9AF031-100D-FA42-91BD-2E691E1A41EC}"/>
    <hyperlink ref="L825" r:id="rId1639" xr:uid="{D8978658-CBEF-A041-8CF6-FA4D9AA8A79B}"/>
    <hyperlink ref="J826" r:id="rId1640" display="mailto:theresa81@willis.com" xr:uid="{A5145D4C-4ABF-624D-869B-65411D41AE65}"/>
    <hyperlink ref="L826" r:id="rId1641" xr:uid="{D9D56E34-5177-574B-A375-5A98E00B64E6}"/>
    <hyperlink ref="J827" r:id="rId1642" display="mailto:janetbecker@mooney.com" xr:uid="{A99E5417-7866-1741-A26B-FC89DDF53C46}"/>
    <hyperlink ref="L827" r:id="rId1643" xr:uid="{B359BFDF-80C3-D845-B142-064CE0449187}"/>
    <hyperlink ref="J828" r:id="rId1644" display="mailto:carmen33@cervantes.org" xr:uid="{E0CE8C2B-F2EE-AA41-A762-6B5D1BC38A40}"/>
    <hyperlink ref="L828" r:id="rId1645" xr:uid="{6B90DAF8-14E2-8545-AA32-FC4018DBB6F1}"/>
    <hyperlink ref="J829" r:id="rId1646" display="mailto:mollyfaulkner@nielsen.biz" xr:uid="{670D1922-D158-4B46-B24B-15970B9CFDF2}"/>
    <hyperlink ref="L829" r:id="rId1647" xr:uid="{E5D3B505-0DB2-4642-992E-4BC75609088A}"/>
    <hyperlink ref="J830" r:id="rId1648" display="mailto:ustafford@rush-barr.com" xr:uid="{25349144-8A13-AB46-80CD-A21D0B15D083}"/>
    <hyperlink ref="L830" r:id="rId1649" xr:uid="{C74A0A5D-90EC-B747-B350-B05A633213C0}"/>
    <hyperlink ref="J831" r:id="rId1650" display="mailto:tabitha63@cline.com" xr:uid="{A3BDBC10-E65D-0C45-B2E7-FE1F6F9114B2}"/>
    <hyperlink ref="L831" r:id="rId1651" xr:uid="{C0956545-A6C6-B746-87E5-CC6D16A93874}"/>
    <hyperlink ref="J832" r:id="rId1652" display="mailto:jcombs@simpson.biz" xr:uid="{5FED4FD0-5FC0-1D41-B770-16C061900511}"/>
    <hyperlink ref="L832" r:id="rId1653" xr:uid="{08A770D0-2D06-2B48-8638-C19D199A572B}"/>
    <hyperlink ref="J833" r:id="rId1654" display="mailto:mckinneyemma@jensen-villa.info" xr:uid="{944B73CB-F64D-9246-A9AC-AB5EF77C0EF2}"/>
    <hyperlink ref="L833" r:id="rId1655" xr:uid="{7C8FBBB2-92FA-2B4E-9F78-0605B30D8BFC}"/>
    <hyperlink ref="J834" r:id="rId1656" display="mailto:youngstacey@gillespie.com" xr:uid="{E2AFBE34-9631-014F-8D75-883A7767AD39}"/>
    <hyperlink ref="L834" r:id="rId1657" xr:uid="{E5BFE0D5-3877-ED46-AA21-85BD1812A7B4}"/>
    <hyperlink ref="J835" r:id="rId1658" display="mailto:ronnie20@sharp-foley.com" xr:uid="{A32D5863-DDAF-C843-8A1D-81DA039EDC06}"/>
    <hyperlink ref="L835" r:id="rId1659" xr:uid="{116FEA1E-5B2C-5C4D-AC6D-472785369440}"/>
    <hyperlink ref="J836" r:id="rId1660" display="mailto:apotts@dalton-reese.com" xr:uid="{86A39E62-9BD1-C444-8829-3C990688C42E}"/>
    <hyperlink ref="L836" r:id="rId1661" xr:uid="{ED8189C5-4374-2F4D-A4CE-97232BDA26F2}"/>
    <hyperlink ref="J837" r:id="rId1662" display="mailto:mauricemosley@harvey-li.com" xr:uid="{F290678C-59E0-2940-AD0F-56671A23EDC9}"/>
    <hyperlink ref="L837" r:id="rId1663" xr:uid="{4C8A0D33-E592-D747-A7E8-6E00935D3BFD}"/>
    <hyperlink ref="J838" r:id="rId1664" display="mailto:ronniepatton@ashley.com" xr:uid="{6C7D5C84-8357-5F4D-83D2-43853D1AB36D}"/>
    <hyperlink ref="L838" r:id="rId1665" xr:uid="{41C77ED7-E8F0-BA49-AF3A-E19BE8F07497}"/>
    <hyperlink ref="J839" r:id="rId1666" display="mailto:meghan36@aguirre.com" xr:uid="{16252A3D-B340-2447-A093-6DDADD4F6FFE}"/>
    <hyperlink ref="L839" r:id="rId1667" xr:uid="{52145725-0194-A843-B25A-5DB5DC3C2547}"/>
    <hyperlink ref="J840" r:id="rId1668" display="mailto:masoncarl@potts.com" xr:uid="{88A13996-009C-274F-8D87-3EF71455C46A}"/>
    <hyperlink ref="L840" r:id="rId1669" xr:uid="{EAD273B7-5432-3449-BDF1-9438C08B050D}"/>
    <hyperlink ref="J841" r:id="rId1670" display="mailto:hguerra@blake.org" xr:uid="{377DC7E7-627F-2E42-87F3-E8484DF2C668}"/>
    <hyperlink ref="L841" r:id="rId1671" xr:uid="{E113E8F6-CB57-4D4C-B308-76916CE9E03C}"/>
    <hyperlink ref="J842" r:id="rId1672" display="mailto:jodifigueroa@rosario.net" xr:uid="{41443A00-5161-EF4B-8ADD-5CC18D723630}"/>
    <hyperlink ref="L842" r:id="rId1673" xr:uid="{3428F2CC-DF31-2849-AC9A-34D90E90EF2D}"/>
    <hyperlink ref="J843" r:id="rId1674" display="mailto:andrea07@barton.biz" xr:uid="{F6F458EE-FBE4-0842-82F4-EEC8C8D43324}"/>
    <hyperlink ref="L843" r:id="rId1675" xr:uid="{A18812D3-8EFD-A947-A0C2-138527C91B54}"/>
    <hyperlink ref="J844" r:id="rId1676" display="mailto:marissa69@deleon-ware.com" xr:uid="{D2EC62BB-6B32-554A-B189-2E0D4F3A04A5}"/>
    <hyperlink ref="L844" r:id="rId1677" xr:uid="{9A7F204A-818B-B848-9EFC-BC10F09E30BD}"/>
    <hyperlink ref="J845" r:id="rId1678" display="mailto:mckenzie11@anthony.com" xr:uid="{0A734F23-CEF2-4E4F-8A0A-1B34EFEAC6D6}"/>
    <hyperlink ref="L845" r:id="rId1679" xr:uid="{BB828163-8C41-BA40-B7B1-056794C81C56}"/>
    <hyperlink ref="J846" r:id="rId1680" display="mailto:ajohnson@howard.biz" xr:uid="{6F0E8E42-4962-ED40-9110-EFC64F68840F}"/>
    <hyperlink ref="L846" r:id="rId1681" xr:uid="{A43E8987-A3FC-F84B-9BA2-AA913C45ED99}"/>
    <hyperlink ref="J847" r:id="rId1682" display="mailto:cassandra17@alvarado.com" xr:uid="{BEC1DD8E-00B4-5A47-820B-0B065E7F23EC}"/>
    <hyperlink ref="L847" r:id="rId1683" xr:uid="{44A5871F-C8EE-3B4C-93F7-ABDA15BC276C}"/>
    <hyperlink ref="J848" r:id="rId1684" display="mailto:ucoffey@hoffman-russo.biz" xr:uid="{B5A24939-48D6-7A43-9311-5D5B7BDE329D}"/>
    <hyperlink ref="L848" r:id="rId1685" xr:uid="{3B0B32D3-7003-0D45-A476-7726E60293DD}"/>
    <hyperlink ref="J849" r:id="rId1686" display="mailto:gailmcclure@rich.biz" xr:uid="{EA6F3F14-BE93-E64C-8FD9-B2EFDD6178A8}"/>
    <hyperlink ref="L849" r:id="rId1687" xr:uid="{AE4610AD-34B7-B448-8483-D607F7851331}"/>
    <hyperlink ref="J850" r:id="rId1688" display="mailto:valdezchristie@farrell.com" xr:uid="{B71C320C-B68A-ED4F-8333-F0599483D38F}"/>
    <hyperlink ref="L850" r:id="rId1689" xr:uid="{238B5FB0-E9F1-4243-A7D0-046A8FAA3096}"/>
    <hyperlink ref="J851" r:id="rId1690" display="mailto:abigail39@king.com" xr:uid="{74A26242-76C1-3B46-B1E7-B6411B09BF85}"/>
    <hyperlink ref="L851" r:id="rId1691" xr:uid="{D8093471-BA6A-6843-8DA4-4A076D204B32}"/>
    <hyperlink ref="J852" r:id="rId1692" display="mailto:abooker@hamilton.com" xr:uid="{9B5FC804-6244-AC42-A496-5BB93382BD57}"/>
    <hyperlink ref="L852" r:id="rId1693" xr:uid="{27E09AE4-D2B4-8643-A753-197A51819AEC}"/>
    <hyperlink ref="J853" r:id="rId1694" display="mailto:alexlittle@boyd.net" xr:uid="{5F64653C-229B-9645-AB59-BDE2A734C4CE}"/>
    <hyperlink ref="L853" r:id="rId1695" xr:uid="{D6482B03-89DD-6A44-B396-667175BA635D}"/>
    <hyperlink ref="J854" r:id="rId1696" display="mailto:kerryobrien@wood.org" xr:uid="{8E8C3A40-80A6-8C4D-986C-0DF79C93371B}"/>
    <hyperlink ref="L854" r:id="rId1697" xr:uid="{EB2BF5F9-0E9F-4C44-82C6-5E14663D8691}"/>
    <hyperlink ref="J855" r:id="rId1698" display="mailto:dorothy96@howard.com" xr:uid="{0AADD976-FB40-9745-A218-BCE5F8706D76}"/>
    <hyperlink ref="L855" r:id="rId1699" xr:uid="{CB756199-4862-E24E-8C97-63E00185A383}"/>
    <hyperlink ref="J856" r:id="rId1700" display="mailto:vernon50@dennis.biz" xr:uid="{EC04C778-383C-7645-8B37-7F5AF19B497B}"/>
    <hyperlink ref="L856" r:id="rId1701" xr:uid="{400B6715-2BA3-CD47-A09C-9ED936AC2BC1}"/>
    <hyperlink ref="J857" r:id="rId1702" display="mailto:farleyariana@rivers-norman.com" xr:uid="{36A871FC-7395-7F44-9907-29BD904D536C}"/>
    <hyperlink ref="L857" r:id="rId1703" xr:uid="{F5F36C1F-F1B2-B04B-8ADB-DBD741505D1A}"/>
    <hyperlink ref="J858" r:id="rId1704" display="mailto:steven08@pineda.org" xr:uid="{B27A9A46-1972-A845-960E-CC5FD100E71A}"/>
    <hyperlink ref="L858" r:id="rId1705" xr:uid="{D85EF0B8-1806-9A4C-AA95-255409E7FE7D}"/>
    <hyperlink ref="J859" r:id="rId1706" display="mailto:ebarajas@flores.com" xr:uid="{B1AF9F0D-0089-6144-8107-4FF867BFA2C4}"/>
    <hyperlink ref="L859" r:id="rId1707" xr:uid="{9E2D570A-B009-ED4A-8A65-22747C04519F}"/>
    <hyperlink ref="J860" r:id="rId1708" display="mailto:chelseadawson@banks.biz" xr:uid="{9EFECAF9-7FBD-A14C-9774-54D7417854DF}"/>
    <hyperlink ref="L860" r:id="rId1709" xr:uid="{E1205300-7EBD-9445-9E3E-D749C0EB1885}"/>
    <hyperlink ref="J861" r:id="rId1710" display="mailto:kelli07@kramer.info" xr:uid="{9B2CA31F-2DF5-4243-B9CF-AA02BC02A813}"/>
    <hyperlink ref="L861" r:id="rId1711" xr:uid="{35730741-3065-0F47-B199-948DE8233BF6}"/>
    <hyperlink ref="J862" r:id="rId1712" display="mailto:william98@barr-pearson.com" xr:uid="{4A538895-CE6E-F44B-B87E-7E72EF30D300}"/>
    <hyperlink ref="L862" r:id="rId1713" xr:uid="{83C5B5A9-2CE6-5F4D-99C1-44132F3D6036}"/>
    <hyperlink ref="J863" r:id="rId1714" display="mailto:eugene22@lamb-thomas.com" xr:uid="{C3AD18A9-5E5B-A342-A4B5-5B03B50552CD}"/>
    <hyperlink ref="L863" r:id="rId1715" xr:uid="{89453B14-9B5D-C14E-BB8B-BD340F9AF47E}"/>
    <hyperlink ref="J864" r:id="rId1716" display="mailto:harringtonlatoya@acevedo.com" xr:uid="{8EBE9A47-4872-C743-8E30-99E4006CEC73}"/>
    <hyperlink ref="L864" r:id="rId1717" xr:uid="{CB2BF598-25AE-BC40-A2D3-5FE554C0D76E}"/>
    <hyperlink ref="J865" r:id="rId1718" display="mailto:haysdustin@farmer.com" xr:uid="{0491994D-2A8F-5147-8E57-B8BF4404F0B0}"/>
    <hyperlink ref="L865" r:id="rId1719" xr:uid="{5561F8E8-3724-624A-ADBD-E454326336C6}"/>
    <hyperlink ref="J866" r:id="rId1720" display="mailto:chadmckay@daniels.com" xr:uid="{0D06F1B0-CEF7-2941-8973-0504C30607F4}"/>
    <hyperlink ref="L866" r:id="rId1721" xr:uid="{602580D5-B1F3-3D41-9A7C-9A7200CDF656}"/>
    <hyperlink ref="J867" r:id="rId1722" display="mailto:jmorton@huff.com" xr:uid="{2169C5A7-F483-6E4F-B61E-B98456DBFC16}"/>
    <hyperlink ref="L867" r:id="rId1723" xr:uid="{87982C85-DD07-9445-98AD-0943F6399629}"/>
    <hyperlink ref="J868" r:id="rId1724" display="mailto:gailhughes@ball.net" xr:uid="{DC086F75-2E00-D249-972A-01973CA4E1F2}"/>
    <hyperlink ref="L868" r:id="rId1725" xr:uid="{557F064E-F710-DB46-A6FA-C91EDDD7C9C4}"/>
    <hyperlink ref="J869" r:id="rId1726" display="mailto:kristina61@lopez-chavez.com" xr:uid="{349FC139-7F99-FA47-A739-5D8AF60C3F1E}"/>
    <hyperlink ref="L869" r:id="rId1727" xr:uid="{3A16B0AC-3A35-484C-ACDB-A249C2C20253}"/>
    <hyperlink ref="J870" r:id="rId1728" display="mailto:kenneth03@mitchell-burns.com" xr:uid="{D5CCDA56-D1CB-134B-87AA-F4470631DC9C}"/>
    <hyperlink ref="L870" r:id="rId1729" xr:uid="{9B7368C3-163B-B34A-8A02-2E48F78F58CE}"/>
    <hyperlink ref="J871" r:id="rId1730" display="mailto:holly09@burke.com" xr:uid="{700642DF-9E58-1D49-BD24-5450DBD41EFF}"/>
    <hyperlink ref="L871" r:id="rId1731" xr:uid="{C8E3D8AC-1906-4C4C-B83E-3F95DF42B40F}"/>
    <hyperlink ref="J872" r:id="rId1732" display="mailto:floyddawn@shields.org" xr:uid="{B9218FC2-B706-8642-81EA-716AF28DCD02}"/>
    <hyperlink ref="L872" r:id="rId1733" xr:uid="{3BD144CA-C3A2-4644-887E-DBDAE8BC9669}"/>
    <hyperlink ref="J873" r:id="rId1734" display="mailto:marcomendez@turner.com" xr:uid="{66F7D668-F999-D64F-82FB-9E8F0F983E82}"/>
    <hyperlink ref="L873" r:id="rId1735" xr:uid="{E906299A-807E-3D49-AE94-B520F3B73B18}"/>
    <hyperlink ref="J874" r:id="rId1736" display="mailto:pbrandt@malone.com" xr:uid="{ECEC4DDF-DA70-1D4E-8C6D-DFA8E4663A6B}"/>
    <hyperlink ref="L874" r:id="rId1737" xr:uid="{2A493958-B4AA-5243-B5EB-083D900ED9D1}"/>
    <hyperlink ref="J875" r:id="rId1738" display="mailto:karmstrong@cline.com" xr:uid="{33800951-3A95-9344-B53C-4020EAD18A16}"/>
    <hyperlink ref="L875" r:id="rId1739" xr:uid="{22239444-C1E9-BF40-9D49-3E0DABD68062}"/>
    <hyperlink ref="J876" r:id="rId1740" display="mailto:wileygordon@salinas.com" xr:uid="{EAEABDDF-146B-BD43-A664-D5C643E1B37B}"/>
    <hyperlink ref="L876" r:id="rId1741" xr:uid="{F6487D26-5BFE-6A47-8DF9-1364E92692FF}"/>
    <hyperlink ref="J877" r:id="rId1742" display="mailto:villegascolton@woodward-stone.com" xr:uid="{8823FA01-35AC-114B-BB92-7240F2D650B7}"/>
    <hyperlink ref="L877" r:id="rId1743" xr:uid="{E7743BCB-1E5A-6E43-B6DB-AEF7723DFA96}"/>
    <hyperlink ref="J878" r:id="rId1744" display="mailto:hannajustin@jacobs.com" xr:uid="{E70C4853-5959-CA45-BC65-A954D447E2CC}"/>
    <hyperlink ref="L878" r:id="rId1745" xr:uid="{AA575945-EA7C-B343-8CAE-C32769ABF69B}"/>
    <hyperlink ref="J879" r:id="rId1746" display="mailto:pcervantes@castro.com" xr:uid="{72F886C4-F0BB-054F-B46E-631E3A665AF8}"/>
    <hyperlink ref="L879" r:id="rId1747" xr:uid="{BD7088A9-2727-4C4A-B3CF-89179D2289FA}"/>
    <hyperlink ref="J880" r:id="rId1748" display="mailto:yatesjoann@wilcox.com" xr:uid="{19077822-B75C-084B-BB95-4AAA0129EE46}"/>
    <hyperlink ref="L880" r:id="rId1749" xr:uid="{43675E12-4301-D84A-AC6A-8F7AD6F0303E}"/>
    <hyperlink ref="J881" r:id="rId1750" display="mailto:wzavala@lang.com" xr:uid="{07CC3F51-32FB-4A46-82F6-489C7F217E50}"/>
    <hyperlink ref="L881" r:id="rId1751" xr:uid="{101C0467-EC84-CC4B-85BB-5A069A2E4B1D}"/>
    <hyperlink ref="J882" r:id="rId1752" display="mailto:tristan68@bates-norris.biz" xr:uid="{7D7637B6-306E-C442-8F56-CAFA2B5D3DF5}"/>
    <hyperlink ref="L882" r:id="rId1753" xr:uid="{E4A1557D-B103-A944-97C7-F7D310439B68}"/>
    <hyperlink ref="J883" r:id="rId1754" display="mailto:cynthiawalls@ray-buckley.com" xr:uid="{44219033-2049-BB44-BCEF-527E54A5372B}"/>
    <hyperlink ref="L883" r:id="rId1755" xr:uid="{E750D181-DD92-3E4B-BEAA-979252B3A1C4}"/>
    <hyperlink ref="J884" r:id="rId1756" display="mailto:qwiggins@pope.com" xr:uid="{132A50DB-F514-754E-BD20-B2372E87AED2}"/>
    <hyperlink ref="L884" r:id="rId1757" xr:uid="{99265F7F-615A-A642-9038-B7978B7E5BA3}"/>
    <hyperlink ref="J885" r:id="rId1758" display="mailto:aaronharrington@anderson.com" xr:uid="{1D9FA1B3-FD90-2648-ABED-6F5A824994C9}"/>
    <hyperlink ref="L885" r:id="rId1759" xr:uid="{EE147096-8CA5-314A-A55A-22535CD77E32}"/>
    <hyperlink ref="J886" r:id="rId1760" display="mailto:fdurham@christian.com" xr:uid="{36591238-8C40-5C4D-BF1E-CE38699A3E4B}"/>
    <hyperlink ref="L886" r:id="rId1761" xr:uid="{32D4F650-78A0-4243-A3E0-2C1EA6019E76}"/>
    <hyperlink ref="J887" r:id="rId1762" display="mailto:jose29@alvarez.com" xr:uid="{942BE782-31A3-DE42-AE21-0A5F60510A9D}"/>
    <hyperlink ref="L887" r:id="rId1763" xr:uid="{D90651C4-CAE6-084F-A5F7-FDFB98063356}"/>
    <hyperlink ref="J888" r:id="rId1764" display="mailto:valdezshelley@jarvis-buchanan.info" xr:uid="{05A64D6E-1AAE-894B-991D-C9A8602B86A3}"/>
    <hyperlink ref="L888" r:id="rId1765" xr:uid="{0B72C679-193E-FD4D-A558-20E3D877AA01}"/>
    <hyperlink ref="J889" r:id="rId1766" display="mailto:astewart@gibbs.net" xr:uid="{595F85D5-DA27-7B44-B1E9-E43C62C8CB91}"/>
    <hyperlink ref="L889" r:id="rId1767" xr:uid="{53DE11A6-2F35-174F-8702-9BB2072D0FC2}"/>
    <hyperlink ref="J890" r:id="rId1768" display="mailto:dominique06@raymond.biz" xr:uid="{08528782-5BE2-9443-8A53-7D428BF9C0C2}"/>
    <hyperlink ref="L890" r:id="rId1769" xr:uid="{EA9CB5C2-22A9-CA4C-A419-F34D9E1EBAD8}"/>
    <hyperlink ref="J891" r:id="rId1770" display="mailto:dylan60@wilkerson.com" xr:uid="{3F3A5D97-19EE-A24C-90E9-7429D9E17BF0}"/>
    <hyperlink ref="L891" r:id="rId1771" xr:uid="{05BCB6CE-8E97-154D-AA86-9B2FA0B1374B}"/>
    <hyperlink ref="J892" r:id="rId1772" display="mailto:lawrence67@french.com" xr:uid="{88223CA3-003C-2548-B189-BC82EEF3B3D3}"/>
    <hyperlink ref="L892" r:id="rId1773" xr:uid="{3CDCF1D5-AED7-0540-8720-DFA64DAC1C45}"/>
    <hyperlink ref="J893" r:id="rId1774" display="mailto:leslie18@farmer.info" xr:uid="{A5AA1FBB-9991-9C4A-812C-43BB7F225FEB}"/>
    <hyperlink ref="L893" r:id="rId1775" xr:uid="{F3E80286-2807-EB48-A998-68508523D03E}"/>
    <hyperlink ref="J894" r:id="rId1776" display="mailto:mercedes68@martin.biz" xr:uid="{DA68D49D-F167-B148-ABE6-28D7659F5D29}"/>
    <hyperlink ref="L894" r:id="rId1777" xr:uid="{1E71C397-BD54-6E4F-9B5C-82A6684EB691}"/>
    <hyperlink ref="J895" r:id="rId1778" display="mailto:xpetersen@mcgrath.com" xr:uid="{73C4AEF5-B0DA-1B4A-9AFC-A359AC22D782}"/>
    <hyperlink ref="L895" r:id="rId1779" xr:uid="{A3F2C32B-40B6-2144-B810-3951578B37FF}"/>
    <hyperlink ref="J896" r:id="rId1780" display="mailto:anna80@george.biz" xr:uid="{C2B15A8C-9C19-C94D-B1FC-ADF85D064D82}"/>
    <hyperlink ref="L896" r:id="rId1781" xr:uid="{0A6B8F14-8A09-A848-90FE-FFAF2B2FCB98}"/>
    <hyperlink ref="J897" r:id="rId1782" display="mailto:yvonneford@shields.com" xr:uid="{08F23D10-B2F4-9A46-805A-FC3D09B067F5}"/>
    <hyperlink ref="L897" r:id="rId1783" xr:uid="{5301CA73-0CB7-F240-93A2-E90B00D0746F}"/>
    <hyperlink ref="J898" r:id="rId1784" display="mailto:rebeccakirk@meza.net" xr:uid="{33836B37-A32F-724E-AED4-079A1398B96F}"/>
    <hyperlink ref="L898" r:id="rId1785" xr:uid="{6F84597B-A0C4-DF44-8D57-B225C1BFDDBA}"/>
    <hyperlink ref="J899" r:id="rId1786" display="mailto:brandyholloway@padilla.com" xr:uid="{29AB5CC6-5588-5143-93AD-837369E8FF9E}"/>
    <hyperlink ref="L899" r:id="rId1787" xr:uid="{694B47B0-D13E-7C4D-A808-8BC4994E67E9}"/>
    <hyperlink ref="J900" r:id="rId1788" display="mailto:uthornton@winters.com" xr:uid="{59F5EC84-2118-8040-AE05-CDD8C7515517}"/>
    <hyperlink ref="L900" r:id="rId1789" xr:uid="{A44ADE23-91CF-054C-86D3-53986E770A22}"/>
    <hyperlink ref="J901" r:id="rId1790" display="mailto:pmccullough@allison.com" xr:uid="{C774CF61-65A1-9A47-A831-97BEB1349011}"/>
    <hyperlink ref="L901" r:id="rId1791" xr:uid="{7C3EE456-8B82-CD4C-8CCF-DF0187A251E3}"/>
    <hyperlink ref="J902" r:id="rId1792" display="mailto:nicole05@heath.info" xr:uid="{5A1491E3-F73E-F24F-8813-04839037DD12}"/>
    <hyperlink ref="L902" r:id="rId1793" xr:uid="{7C433AD5-8073-A449-B6B1-1B2CD1325818}"/>
    <hyperlink ref="J903" r:id="rId1794" display="mailto:candice02@mccall.com" xr:uid="{BE7954E9-090A-CF46-9C86-F2AAC093AA75}"/>
    <hyperlink ref="L903" r:id="rId1795" xr:uid="{8183CC6E-69F3-3E46-BD61-10624022A758}"/>
    <hyperlink ref="J904" r:id="rId1796" display="mailto:kruegerrussell@collins-mcguire.biz" xr:uid="{1E145D15-05E8-3542-A75F-7258CFDD6028}"/>
    <hyperlink ref="L904" r:id="rId1797" xr:uid="{5692224F-38AC-8E42-AC20-B4D28FA4C92E}"/>
    <hyperlink ref="J905" r:id="rId1798" display="mailto:joseph58@mora.com" xr:uid="{11498426-1EC5-2444-823B-804014AF38B3}"/>
    <hyperlink ref="L905" r:id="rId1799" xr:uid="{3558A458-4FD6-8A42-9658-2DD66D01B6C5}"/>
    <hyperlink ref="J906" r:id="rId1800" display="mailto:bethanymccann@townsend-huerta.com" xr:uid="{D3F2A3BA-E22A-D545-ADA2-6307C4BDA766}"/>
    <hyperlink ref="L906" r:id="rId1801" xr:uid="{65996DC3-5CD8-444D-824E-6197C54C99EF}"/>
    <hyperlink ref="J907" r:id="rId1802" display="mailto:brittany22@blake.org" xr:uid="{3304BE38-CD73-A141-87F4-D8F69CB63BF8}"/>
    <hyperlink ref="L907" r:id="rId1803" xr:uid="{E7086581-0D17-3B44-A637-273A36F03583}"/>
    <hyperlink ref="J908" r:id="rId1804" display="mailto:gavin52@mcclain.biz" xr:uid="{96CF5439-DA7C-294C-88F2-F22BA5A128F7}"/>
    <hyperlink ref="L908" r:id="rId1805" xr:uid="{8E161E94-8D08-3F47-9F08-A2D48324A447}"/>
    <hyperlink ref="J909" r:id="rId1806" display="mailto:boylerenee@cruz.com" xr:uid="{84A83320-5395-6F48-ACD0-1467969DE1EF}"/>
    <hyperlink ref="L909" r:id="rId1807" xr:uid="{877EDFDD-8379-C343-8D92-666244C42F79}"/>
    <hyperlink ref="J910" r:id="rId1808" display="mailto:linda70@shepherd.net" xr:uid="{D9903056-9AB1-D546-9A1D-6053BC3305D1}"/>
    <hyperlink ref="L910" r:id="rId1809" xr:uid="{0359EE4B-1830-9945-BEB4-593D51764295}"/>
    <hyperlink ref="J911" r:id="rId1810" display="mailto:carlyadams@chapman.net" xr:uid="{4054D096-A6D6-1246-8C73-818448A5D773}"/>
    <hyperlink ref="L911" r:id="rId1811" xr:uid="{20EB259D-7B20-534F-A073-01A42BB09353}"/>
    <hyperlink ref="J912" r:id="rId1812" display="mailto:rmontes@payne.com" xr:uid="{0EC9626E-E710-B24B-B58F-6EF5430B6FF9}"/>
    <hyperlink ref="L912" r:id="rId1813" xr:uid="{4E1982A3-0EB9-F34E-91ED-CC57D2A66D45}"/>
    <hyperlink ref="J913" r:id="rId1814" display="mailto:eproctor@cain-osborn.org" xr:uid="{B9ED2045-02B1-DB4A-BF2C-A5DB893BADAC}"/>
    <hyperlink ref="L913" r:id="rId1815" xr:uid="{9C895617-5637-BF4B-91F0-A949BB0DEBCE}"/>
    <hyperlink ref="J914" r:id="rId1816" display="mailto:kpotts@williams.com" xr:uid="{1601A626-1284-D54D-8AB6-409A589F8359}"/>
    <hyperlink ref="L914" r:id="rId1817" xr:uid="{65D99429-D2F7-9148-9CD4-3EDE746D045E}"/>
    <hyperlink ref="J915" r:id="rId1818" display="mailto:bsims@huber.info" xr:uid="{AEEEC7F7-ACD6-F848-BEF1-281A27646ED2}"/>
    <hyperlink ref="L915" r:id="rId1819" xr:uid="{B7692EA5-1948-F342-B9DA-A1405286D6F7}"/>
    <hyperlink ref="J916" r:id="rId1820" display="mailto:claudia30@lewis-hart.info" xr:uid="{1269C596-0EFD-414D-9A41-23FC2592446D}"/>
    <hyperlink ref="L916" r:id="rId1821" xr:uid="{71F0CE06-7EFE-484B-9B3C-E94F8A24B259}"/>
    <hyperlink ref="J917" r:id="rId1822" display="mailto:bretthopkins@cooper.info" xr:uid="{ECC9EC12-26CC-0C40-A298-BC2D2A8A593F}"/>
    <hyperlink ref="L917" r:id="rId1823" xr:uid="{A04FA948-6D3E-D546-AFB3-CDB8F2AB1509}"/>
    <hyperlink ref="J918" r:id="rId1824" display="mailto:darylnorton@hurst-greer.com" xr:uid="{E9931417-5ECD-EB48-AE1B-6B025FBEB5DB}"/>
    <hyperlink ref="L918" r:id="rId1825" xr:uid="{91208C7E-E441-DE4D-B458-9564E58EF39F}"/>
    <hyperlink ref="J919" r:id="rId1826" display="mailto:snowsheryl@eaton-foster.com" xr:uid="{51591999-2E51-224C-A676-BB0EE7C05675}"/>
    <hyperlink ref="L919" r:id="rId1827" xr:uid="{CF44B1B5-E7F3-2641-8DB4-F4DDD528277D}"/>
    <hyperlink ref="J920" r:id="rId1828" display="mailto:holdenraven@carpenter.com" xr:uid="{16478C3C-7952-C749-B21B-47C4DD10679C}"/>
    <hyperlink ref="L920" r:id="rId1829" xr:uid="{82478885-5F85-9548-B328-52CE5CA7D0D1}"/>
    <hyperlink ref="J921" r:id="rId1830" display="mailto:idennis@acosta.com" xr:uid="{6403AF36-6A0E-7741-B2C2-646C0C8B1F92}"/>
    <hyperlink ref="L921" r:id="rId1831" xr:uid="{15C084F6-1887-0048-9801-B1F542EA4AD0}"/>
    <hyperlink ref="J922" r:id="rId1832" display="mailto:mercedes31@clayton-everett.com" xr:uid="{CC7747B3-222B-D644-AF4E-3D29A635A110}"/>
    <hyperlink ref="L922" r:id="rId1833" xr:uid="{33BE2C89-E937-144C-A4D2-A493871976BF}"/>
    <hyperlink ref="J923" r:id="rId1834" display="mailto:ukennedy@sexton.com" xr:uid="{0EFAC57B-5215-594B-911A-D1D5C6AAA211}"/>
    <hyperlink ref="L923" r:id="rId1835" xr:uid="{8CD17A1B-5190-294A-8B5B-7222AA09D038}"/>
    <hyperlink ref="J924" r:id="rId1836" display="mailto:slucas@bates-davenport.com" xr:uid="{FC08B5EC-3A9C-AA42-AB50-B0D4DF1A8C31}"/>
    <hyperlink ref="L924" r:id="rId1837" xr:uid="{6D262FCC-1055-ED43-8A27-19E716813812}"/>
    <hyperlink ref="J925" r:id="rId1838" display="mailto:prestonmolina@wise-spears.com" xr:uid="{2A211394-7B85-2840-AD36-8F23C9CE7E11}"/>
    <hyperlink ref="L925" r:id="rId1839" xr:uid="{A7D513B7-0720-F448-A090-8D4C2C83B2C7}"/>
    <hyperlink ref="J926" r:id="rId1840" display="mailto:yjuarez@gross-hines.com" xr:uid="{E43F2E37-DA47-2946-8EDB-1ED2EA6C92AD}"/>
    <hyperlink ref="L926" r:id="rId1841" xr:uid="{76BB5EB4-C5F3-2A4C-B67E-767FDE3086C4}"/>
    <hyperlink ref="J927" r:id="rId1842" display="mailto:roachdiana@stewart.com" xr:uid="{257BDF68-09C0-1842-8C03-990C91FC1541}"/>
    <hyperlink ref="L927" r:id="rId1843" xr:uid="{B7F329A7-BFFC-A84F-A39F-F71542A77930}"/>
    <hyperlink ref="J928" r:id="rId1844" display="mailto:scott45@sanford-obrien.org" xr:uid="{C386DF75-4185-9E45-917E-C92B6D523DDE}"/>
    <hyperlink ref="L928" r:id="rId1845" xr:uid="{89E70D1A-0CC4-5045-B086-8500F43768D2}"/>
    <hyperlink ref="J929" r:id="rId1846" display="mailto:penningtonpam@wade.com" xr:uid="{420CEB9C-4A8C-6B4A-896D-150E29F9FCF6}"/>
    <hyperlink ref="L929" r:id="rId1847" xr:uid="{49C50B54-3A82-A64A-8473-6FD3929BCC5B}"/>
    <hyperlink ref="J930" r:id="rId1848" display="mailto:alejandro25@russell.com" xr:uid="{72A60152-9CBB-CD4D-B7F2-6E38AC745047}"/>
    <hyperlink ref="L930" r:id="rId1849" xr:uid="{5E5C2180-A21A-D947-ADF9-8FD1594D1E15}"/>
    <hyperlink ref="J931" r:id="rId1850" display="mailto:suzanne36@burton-navarro.com" xr:uid="{97FEBF1B-3F13-DF47-B2C9-0A434454EE24}"/>
    <hyperlink ref="L931" r:id="rId1851" xr:uid="{47D73406-E1D9-9D4E-B2AA-F0A1DF8C887B}"/>
    <hyperlink ref="J932" r:id="rId1852" display="mailto:rose46@richardson.com" xr:uid="{17493558-2E6B-2245-BCDE-0612506586BF}"/>
    <hyperlink ref="L932" r:id="rId1853" xr:uid="{59A0E075-34E7-C74A-8A5E-8249CD45C757}"/>
    <hyperlink ref="J933" r:id="rId1854" display="mailto:jacobsondorothy@garza.com" xr:uid="{9BAAF34B-B279-3546-BDC3-6B5871EBC33F}"/>
    <hyperlink ref="L933" r:id="rId1855" xr:uid="{D01AD77E-5A0A-E54B-8B5B-3A4C533C2B06}"/>
    <hyperlink ref="J934" r:id="rId1856" display="mailto:glenda75@gay.org" xr:uid="{FBBD031C-93C2-EE4E-BB11-A2398688725C}"/>
    <hyperlink ref="L934" r:id="rId1857" xr:uid="{48C7614D-23E3-1E46-BAFB-830EA1878BDB}"/>
    <hyperlink ref="J935" r:id="rId1858" display="mailto:miatravis@carney-riddle.com" xr:uid="{7CB25EAB-50E6-7A4F-A96F-E484F0D11640}"/>
    <hyperlink ref="L935" r:id="rId1859" xr:uid="{A1EEFDAC-D584-9547-854A-13F400A3B7EF}"/>
    <hyperlink ref="J936" r:id="rId1860" display="mailto:eduardoewing@love-callahan.com" xr:uid="{979368F4-8A78-0D4B-8F3D-747A27D40431}"/>
    <hyperlink ref="L936" r:id="rId1861" xr:uid="{9FB18DC7-36DF-5F4A-B45B-8972A9C443FD}"/>
    <hyperlink ref="J937" r:id="rId1862" display="mailto:sharonwhitaker@marsh-webster.org" xr:uid="{D188BC1D-CE58-7246-BEA0-B9F2DBC74BE8}"/>
    <hyperlink ref="L937" r:id="rId1863" xr:uid="{89004EA4-C627-6D48-A1A6-07E0F9D30785}"/>
    <hyperlink ref="J938" r:id="rId1864" display="mailto:kirsten02@maynard-dunlap.org" xr:uid="{50CFC2CB-261F-434F-9AAF-1E740B0AA3ED}"/>
    <hyperlink ref="L938" r:id="rId1865" xr:uid="{26E446E2-C973-144A-8795-4D4D6EA37631}"/>
    <hyperlink ref="J939" r:id="rId1866" display="mailto:sgraves@horton.com" xr:uid="{0C9055C7-E5EA-F941-89DC-718E7A3A8B4B}"/>
    <hyperlink ref="L939" r:id="rId1867" xr:uid="{EA6C963B-7F09-D84F-9AB7-E8A26B39C440}"/>
    <hyperlink ref="J940" r:id="rId1868" display="mailto:alisonburch@kim-small.com" xr:uid="{B16553FC-5688-4D42-8C24-10028C7A59BB}"/>
    <hyperlink ref="L940" r:id="rId1869" xr:uid="{C5D4C30A-D380-2748-B594-C326D936C701}"/>
    <hyperlink ref="J941" r:id="rId1870" display="mailto:mhayes@lester.com" xr:uid="{239E4057-170D-2B4A-AD45-FBAB227A9F97}"/>
    <hyperlink ref="L941" r:id="rId1871" xr:uid="{3B824B84-623D-D148-A7B5-1FD0D46DE825}"/>
    <hyperlink ref="J942" r:id="rId1872" display="mailto:bob22@mendez.com" xr:uid="{584CDB92-67F3-1648-A9AE-9D1A48320BE3}"/>
    <hyperlink ref="L942" r:id="rId1873" xr:uid="{6C7B93B0-CF73-FA49-89D4-FD5B2F5A3583}"/>
    <hyperlink ref="J943" r:id="rId1874" display="mailto:bonniewoodard@moss.org" xr:uid="{668BF89F-24A9-E349-A9BC-79129DE114A9}"/>
    <hyperlink ref="L943" r:id="rId1875" xr:uid="{7BA80003-4F77-8B42-B81E-CB973D193747}"/>
    <hyperlink ref="J944" r:id="rId1876" display="mailto:jeanette16@smith.com" xr:uid="{C8ABB094-833E-D64A-912C-220F4356B1B2}"/>
    <hyperlink ref="L944" r:id="rId1877" xr:uid="{44C3312B-5F37-5541-83D0-0EBF13F19F5F}"/>
    <hyperlink ref="J945" r:id="rId1878" display="mailto:reginashelton@forbes-gordon.com" xr:uid="{B2EFFE37-FC41-F34B-8301-5FC24133DECA}"/>
    <hyperlink ref="L945" r:id="rId1879" xr:uid="{5595AABA-EE52-A142-A65A-B4AFEA891425}"/>
    <hyperlink ref="J946" r:id="rId1880" display="mailto:brentchambers@carr-chapman.com" xr:uid="{C90EA5F3-FACE-F146-96E7-0FA1AA95F719}"/>
    <hyperlink ref="L946" r:id="rId1881" xr:uid="{3A3D99A9-8790-634A-B2EB-A7D66CC71F73}"/>
    <hyperlink ref="J947" r:id="rId1882" display="mailto:zgordon@jarvis.org" xr:uid="{A4D49D6E-A669-464E-B2B8-5BE37639A8A6}"/>
    <hyperlink ref="L947" r:id="rId1883" xr:uid="{BCC6B65F-77B1-394B-B2E7-A88FC59ADB16}"/>
    <hyperlink ref="J948" r:id="rId1884" display="mailto:brianaashley@mccoy.info" xr:uid="{C88154C3-6E8E-5E4A-841A-183EA2645527}"/>
    <hyperlink ref="L948" r:id="rId1885" xr:uid="{E7E4EEA6-9E99-8B47-99C3-EA2741E207B3}"/>
    <hyperlink ref="J949" r:id="rId1886" display="mailto:brandy10@deleon-diaz.com" xr:uid="{0E9B5CC7-A8A9-2F40-B6B9-EFC08F4D0792}"/>
    <hyperlink ref="L949" r:id="rId1887" xr:uid="{795A0627-0FA3-214F-9044-30009863C281}"/>
    <hyperlink ref="J950" r:id="rId1888" display="mailto:glendamann@hunter.com" xr:uid="{B6D87498-C0BE-DC47-A266-5CCA31480113}"/>
    <hyperlink ref="L950" r:id="rId1889" xr:uid="{A0B84619-1812-BC45-BC5D-32DC8F5A9C3A}"/>
    <hyperlink ref="J951" r:id="rId1890" display="mailto:shelly22@holland-doyle.net" xr:uid="{61C099A6-7E12-DC43-8F01-1D34E5BC3B48}"/>
    <hyperlink ref="L951" r:id="rId1891" xr:uid="{17F8D1F7-DBB7-3C4F-AEF3-58D62690B95C}"/>
    <hyperlink ref="J952" r:id="rId1892" display="mailto:bjuarez@leon.com" xr:uid="{5B5683C0-2FB2-D64B-AA6A-4B80A88F0617}"/>
    <hyperlink ref="L952" r:id="rId1893" xr:uid="{00936EB8-BBA2-D54F-A5B9-1F975040D9DA}"/>
    <hyperlink ref="J953" r:id="rId1894" display="mailto:avelez@garcia.net" xr:uid="{933DFCA0-603D-834B-8926-722270E1A51C}"/>
    <hyperlink ref="L953" r:id="rId1895" xr:uid="{570364D6-97E7-6049-80F7-454B2CA9B2F4}"/>
    <hyperlink ref="J954" r:id="rId1896" display="mailto:brandy33@larson-blair.com" xr:uid="{07573817-FC0E-F542-BB4A-B076FB912BA0}"/>
    <hyperlink ref="L954" r:id="rId1897" xr:uid="{CDA1C01F-B4F2-F346-94E6-96555FC3FC4F}"/>
    <hyperlink ref="J955" r:id="rId1898" display="mailto:lfrazier@diaz-jacobs.org" xr:uid="{B67C5E7B-E934-2840-88DD-CAA5DA019C88}"/>
    <hyperlink ref="L955" r:id="rId1899" xr:uid="{32CA713D-B94A-6343-B635-6D60599061D3}"/>
    <hyperlink ref="J956" r:id="rId1900" display="mailto:cobbronnie@potter.com" xr:uid="{76D419EA-074A-5B48-99DE-DA233E365094}"/>
    <hyperlink ref="L956" r:id="rId1901" xr:uid="{16E0E974-346F-1348-BA33-29771BD7D8F7}"/>
    <hyperlink ref="J957" r:id="rId1902" display="mailto:archermiranda@lynn.com" xr:uid="{30755DFB-AC1B-004E-8E7F-D6D5FDCDD037}"/>
    <hyperlink ref="L957" r:id="rId1903" xr:uid="{9DCD4C60-B6E6-2040-9CD7-D69D5C848D78}"/>
    <hyperlink ref="J958" r:id="rId1904" display="mailto:richard43@higgins-harrington.com" xr:uid="{9A65B32E-8D27-3746-B620-9A0E1A02DA6A}"/>
    <hyperlink ref="L958" r:id="rId1905" xr:uid="{BDDF210C-FB94-EA47-97E3-6D55EB71FEB1}"/>
    <hyperlink ref="J959" r:id="rId1906" display="mailto:roymarvin@bright.com" xr:uid="{505077CC-242D-1849-A898-B104F59827E8}"/>
    <hyperlink ref="L959" r:id="rId1907" xr:uid="{935E3198-8343-1647-AB86-7D739D2EA2C6}"/>
    <hyperlink ref="J960" r:id="rId1908" display="mailto:bhouston@hale-walton.info" xr:uid="{A6E3DB8D-C827-8B45-967D-D961BD450168}"/>
    <hyperlink ref="L960" r:id="rId1909" xr:uid="{C3119148-0B74-1044-9151-0FD32A45FEF4}"/>
    <hyperlink ref="J961" r:id="rId1910" display="mailto:duranshawn@bowers.com" xr:uid="{085CC5B5-2029-AD49-A77F-373B6069E63B}"/>
    <hyperlink ref="L961" r:id="rId1911" xr:uid="{2790E520-E8CF-C048-B9CE-75D3671FEA8F}"/>
    <hyperlink ref="J962" r:id="rId1912" display="mailto:buckleybrianna@howe-brooks.net" xr:uid="{710C01D0-6F87-914D-9B3A-9A80FF5197DF}"/>
    <hyperlink ref="L962" r:id="rId1913" xr:uid="{390BB02D-25C4-2E49-BA5C-4D74FD601B45}"/>
    <hyperlink ref="J963" r:id="rId1914" display="mailto:cindy99@delgado.info" xr:uid="{E7EDCDBA-9945-E841-BA28-653BFAB1A134}"/>
    <hyperlink ref="L963" r:id="rId1915" xr:uid="{D7087BE8-62AF-A94D-8FEE-436001E7F2D3}"/>
    <hyperlink ref="J964" r:id="rId1916" display="mailto:marissa88@miles-dickerson.com" xr:uid="{44E1BB58-B3E6-B54C-AB96-A38E211F7976}"/>
    <hyperlink ref="L964" r:id="rId1917" xr:uid="{B6EBAC0E-5406-274A-B739-E05F3ED155D9}"/>
    <hyperlink ref="J965" r:id="rId1918" display="mailto:whitneyjoan@chen.org" xr:uid="{7307911E-811B-A544-8E12-F0DFFE5D31CA}"/>
    <hyperlink ref="L965" r:id="rId1919" xr:uid="{0FA0088B-8022-8043-97A2-D069D3B82E9A}"/>
    <hyperlink ref="J966" r:id="rId1920" display="mailto:qperry@carey-figueroa.com" xr:uid="{C1A6130E-A04F-6049-8599-F941D694F827}"/>
    <hyperlink ref="L966" r:id="rId1921" xr:uid="{FE5C6A3E-512F-D04D-937A-22D207C5B3C5}"/>
    <hyperlink ref="J967" r:id="rId1922" display="mailto:bradfordchad@duarte.com" xr:uid="{6755A203-7920-4143-BA85-6A86F425620B}"/>
    <hyperlink ref="L967" r:id="rId1923" xr:uid="{109B0246-28FC-0246-81CB-2968B63B3BB8}"/>
    <hyperlink ref="J968" r:id="rId1924" display="mailto:sstuart@duncan.com" xr:uid="{3DCB68EB-0888-F247-A479-0E27AACD4D91}"/>
    <hyperlink ref="L968" r:id="rId1925" xr:uid="{514A26BD-0E9E-CF4A-81B5-45B7E106CE8A}"/>
    <hyperlink ref="J969" r:id="rId1926" display="mailto:patricksteven@mcintyre.org" xr:uid="{9CEEC28D-FFE6-204B-A71F-DECFA15C4FEB}"/>
    <hyperlink ref="L969" r:id="rId1927" xr:uid="{5322F967-707E-964A-9007-D75E63784FEA}"/>
    <hyperlink ref="J970" r:id="rId1928" display="mailto:alvarezjoanna@cochran-peters.com" xr:uid="{EB564E4B-7A87-604B-9E02-8651EF67EE7B}"/>
    <hyperlink ref="L970" r:id="rId1929" xr:uid="{98044C93-D915-604F-889F-B082D35A9C87}"/>
    <hyperlink ref="J971" r:id="rId1930" display="mailto:ysnow@garrison.com" xr:uid="{59BE04CE-8451-A843-BF04-8402E455842E}"/>
    <hyperlink ref="L971" r:id="rId1931" xr:uid="{921A535E-13BC-EA46-B240-4077A00B5BE3}"/>
    <hyperlink ref="J972" r:id="rId1932" display="mailto:laceyblackburn@novak.com" xr:uid="{E0D4A049-F41B-2B42-8622-987EAB029835}"/>
    <hyperlink ref="L972" r:id="rId1933" xr:uid="{C2EB4A1F-4C09-E84C-A707-2CE5FAD31439}"/>
    <hyperlink ref="J973" r:id="rId1934" display="mailto:prestonashley@rush.com" xr:uid="{17A26B78-7FA7-D54B-BECA-59BB3727AC20}"/>
    <hyperlink ref="L973" r:id="rId1935" xr:uid="{EF26A3DA-732C-9043-A048-2F0DA547B1EC}"/>
    <hyperlink ref="J974" r:id="rId1936" display="mailto:carolynsilva@ford.org" xr:uid="{DC81E955-4F3F-E141-8DFD-769C0A9D83E9}"/>
    <hyperlink ref="L974" r:id="rId1937" xr:uid="{76896F79-DCA5-2D4D-BE72-F101BD75D637}"/>
    <hyperlink ref="J975" r:id="rId1938" display="mailto:mandyweiss@carroll-graham.com" xr:uid="{287737DD-637A-724A-8712-3C3CBC24A569}"/>
    <hyperlink ref="L975" r:id="rId1939" xr:uid="{A151D120-9EFB-814D-9AC3-971BD2B1B6E7}"/>
    <hyperlink ref="J976" r:id="rId1940" display="mailto:ljuarez@schroeder.com" xr:uid="{EF999B02-3430-F641-B735-2DCE4F5E0497}"/>
    <hyperlink ref="L976" r:id="rId1941" xr:uid="{D3A609FA-967D-2D46-B430-A190FC21539F}"/>
    <hyperlink ref="J977" r:id="rId1942" display="mailto:deborah96@ortega-anderson.com" xr:uid="{DCC58FCC-E2DA-3744-B17F-625FFAC22211}"/>
    <hyperlink ref="L977" r:id="rId1943" xr:uid="{57796E8E-28E0-2A48-9F59-0F5EBBDE4B0B}"/>
    <hyperlink ref="J978" r:id="rId1944" display="mailto:eduardo20@diaz.info" xr:uid="{0AB44AB2-A243-5F40-BD4B-7DAE2280969E}"/>
    <hyperlink ref="L978" r:id="rId1945" xr:uid="{41C7919B-0091-E04A-9DDA-FC13AD2DDEA4}"/>
    <hyperlink ref="J979" r:id="rId1946" display="mailto:anitaduran@hendricks-flowers.com" xr:uid="{D0738973-F9CE-D44D-B5BE-B1604DFB3D9E}"/>
    <hyperlink ref="L979" r:id="rId1947" xr:uid="{DAF2A566-A247-0449-9F3E-63D022EA3AB5}"/>
    <hyperlink ref="J980" r:id="rId1948" display="mailto:averyjeffery@webb.info" xr:uid="{5DE6BB6F-1A34-3F47-BDCD-82B4F49FA1A8}"/>
    <hyperlink ref="L980" r:id="rId1949" xr:uid="{DDB42FEC-DE7F-C745-866F-6E815ECAB69F}"/>
    <hyperlink ref="J981" r:id="rId1950" display="mailto:danny17@roberts-oneal.com" xr:uid="{36946003-8E9D-924A-8314-37E284A8A7F2}"/>
    <hyperlink ref="L981" r:id="rId1951" xr:uid="{D6045E26-252A-284C-8922-5AEC2CE55910}"/>
    <hyperlink ref="J982" r:id="rId1952" display="mailto:qheath@serrano.info" xr:uid="{FC9CAD7D-39F6-054B-AE3C-44C339D192FD}"/>
    <hyperlink ref="L982" r:id="rId1953" xr:uid="{E9EC2236-4A72-5C40-9424-279668F72413}"/>
    <hyperlink ref="J983" r:id="rId1954" display="mailto:walter95@murray.com" xr:uid="{F1611160-2689-224F-B155-DCEF362159F4}"/>
    <hyperlink ref="L983" r:id="rId1955" xr:uid="{F8C0BCA9-5805-1447-97FC-41C952C5DA00}"/>
    <hyperlink ref="J984" r:id="rId1956" display="mailto:jeanne45@lowe-richard.com" xr:uid="{E94214C3-D187-D449-81E9-EFDC544835F2}"/>
    <hyperlink ref="L984" r:id="rId1957" xr:uid="{62A7994C-D95B-E141-98AA-B4466E0D51E4}"/>
    <hyperlink ref="J985" r:id="rId1958" display="mailto:jerome34@keller.com" xr:uid="{E8FA1EC2-1350-FF40-AB1E-E66D145233E3}"/>
    <hyperlink ref="L985" r:id="rId1959" xr:uid="{8F23A348-F9FD-AB42-8508-D2D5055A953A}"/>
    <hyperlink ref="J986" r:id="rId1960" display="mailto:deborahcraig@pena.com" xr:uid="{B69AECE1-6485-D045-964B-B1DF107B75CD}"/>
    <hyperlink ref="L986" r:id="rId1961" xr:uid="{0C7DBCDD-469F-324E-B9B4-6673EF6EE13E}"/>
    <hyperlink ref="J987" r:id="rId1962" display="mailto:wayne62@jennings-burnett.com" xr:uid="{594E65A3-DC4C-7E45-A7B9-3AA22812700C}"/>
    <hyperlink ref="L987" r:id="rId1963" xr:uid="{60456141-1016-5F40-8EE3-58293FA96227}"/>
    <hyperlink ref="J988" r:id="rId1964" display="mailto:eperez@thomas-montoya.com" xr:uid="{1848ED8F-5BA1-FF41-8AE9-4EF28642B308}"/>
    <hyperlink ref="L988" r:id="rId1965" xr:uid="{CF0238C4-CB10-A448-BA62-DEE63C1C9194}"/>
    <hyperlink ref="J989" r:id="rId1966" display="mailto:david48@everett.info" xr:uid="{436231B8-97D6-C947-9C64-1B1BFD674516}"/>
    <hyperlink ref="L989" r:id="rId1967" xr:uid="{B4438E44-B39C-714D-B7CE-11243E237409}"/>
    <hyperlink ref="J990" r:id="rId1968" display="mailto:vegaconnor@gonzales-watson.com" xr:uid="{F48A27DD-2A9F-5949-AE26-AEACEFD2A9E9}"/>
    <hyperlink ref="L990" r:id="rId1969" xr:uid="{506CE2BD-7116-124D-ADA8-EFAA0F6F1B3D}"/>
    <hyperlink ref="J991" r:id="rId1970" display="mailto:eroach@sloan.com" xr:uid="{C62CB6A4-9BB1-1C40-97AA-82C1D23A7734}"/>
    <hyperlink ref="L991" r:id="rId1971" xr:uid="{17AFBE8A-950D-0C4A-8383-3F05EAFA9641}"/>
    <hyperlink ref="J992" r:id="rId1972" display="mailto:grayisaiah@hobbs.com" xr:uid="{C3C6CF8B-3614-0B43-84BC-EB2CF3AEE32B}"/>
    <hyperlink ref="L992" r:id="rId1973" xr:uid="{91997E02-1259-684A-BFF9-B28494ADC08E}"/>
    <hyperlink ref="J993" r:id="rId1974" display="mailto:bblack@hancock-haley.com" xr:uid="{0196D975-1B02-6F4A-A1D1-4E5460775FCF}"/>
    <hyperlink ref="L993" r:id="rId1975" xr:uid="{15012BCC-8882-FC4A-94B4-B5B9DF8984FB}"/>
    <hyperlink ref="J994" r:id="rId1976" display="mailto:vazquezkerri@hays.com" xr:uid="{CFCFCC19-B0CA-7147-8965-1AA742C42C25}"/>
    <hyperlink ref="L994" r:id="rId1977" xr:uid="{B07B3744-1EA6-D349-8C7E-308E11107977}"/>
    <hyperlink ref="J995" r:id="rId1978" display="mailto:kendrablevins@dominguez-watts.com" xr:uid="{67B45A7E-5915-544F-985D-B1B041A5BD19}"/>
    <hyperlink ref="L995" r:id="rId1979" xr:uid="{5D5C17C5-E78D-5A40-93DC-615CCD912F75}"/>
    <hyperlink ref="J996" r:id="rId1980" display="mailto:dylan41@floyd-webster.info" xr:uid="{A3D1FE64-0505-3740-B2B8-CDD32A8155B2}"/>
    <hyperlink ref="L996" r:id="rId1981" xr:uid="{E9487EC8-13E4-B541-AC65-3025201ABC67}"/>
    <hyperlink ref="J997" r:id="rId1982" display="mailto:rivaseric@le.com" xr:uid="{8AAA80F8-65A1-5446-AD34-90D5CE26C4A1}"/>
    <hyperlink ref="L997" r:id="rId1983" xr:uid="{CD472361-FC7F-7E49-8487-C7459AF0D5D5}"/>
    <hyperlink ref="J998" r:id="rId1984" display="mailto:seanhebert@bryan.com" xr:uid="{097EEF9B-97C0-1E43-A73E-9B89561EFC9B}"/>
    <hyperlink ref="L998" r:id="rId1985" xr:uid="{7CD0B202-6575-DE4C-B0AA-533D6C3FE687}"/>
    <hyperlink ref="J999" r:id="rId1986" display="mailto:marie11@mullins.org" xr:uid="{6F0393E6-CBBD-D049-8FAF-5A3E26C4AE95}"/>
    <hyperlink ref="L999" r:id="rId1987" xr:uid="{9C481BEA-7FDE-3F45-B51B-B5F9B90159A8}"/>
    <hyperlink ref="J1000" r:id="rId1988" display="mailto:mikecain@lawrence.biz" xr:uid="{C906036A-06AD-C643-8366-F2CBAB2471B0}"/>
    <hyperlink ref="L1000" r:id="rId1989" xr:uid="{849DAB4B-4816-6A40-BC3E-7F9EBFD8927F}"/>
    <hyperlink ref="J1001" r:id="rId1990" display="mailto:ynielsen@booker-cervantes.com" xr:uid="{AEEEA920-040C-B74F-A9B5-338189A3F766}"/>
    <hyperlink ref="L1001" r:id="rId1991" xr:uid="{3877254C-662F-2944-B999-9696CB12DEC0}"/>
    <hyperlink ref="J1002" r:id="rId1992" display="mailto:cameron21@chavez.com" xr:uid="{CB6521ED-4B10-6847-96F8-2FF0CDD7C721}"/>
    <hyperlink ref="L1002" r:id="rId1993" xr:uid="{78DA95D6-BBE0-5746-82C2-AF1BB7B3AFC6}"/>
    <hyperlink ref="J1003" r:id="rId1994" display="mailto:ewilliams@buckley.net" xr:uid="{ED7EFFC4-2D39-E04F-83F2-DCC0A6E83035}"/>
    <hyperlink ref="L1003" r:id="rId1995" xr:uid="{51E1C599-2551-2240-9489-EDC57AE94B89}"/>
    <hyperlink ref="J1004" r:id="rId1996" display="mailto:ricardo01@jones.com" xr:uid="{6DF8A335-28EB-F649-A92C-0911E0813A8B}"/>
    <hyperlink ref="L1004" r:id="rId1997" xr:uid="{058D29C2-1DA4-054A-8823-C19A975B370E}"/>
    <hyperlink ref="J1005" r:id="rId1998" display="mailto:ashlee98@acosta-lyons.com" xr:uid="{207A061E-A01C-D440-A583-A95D73C8BDE2}"/>
    <hyperlink ref="L1005" r:id="rId1999" xr:uid="{93A3FFED-DD49-A149-9118-B302B2D55F88}"/>
    <hyperlink ref="J1006" r:id="rId2000" display="mailto:pvaughan@tate-mccoy.com" xr:uid="{A1D1EB57-657F-5A40-8974-34100A0C3A05}"/>
    <hyperlink ref="L1006" r:id="rId2001" xr:uid="{ECF4F2E4-BCE5-2247-887B-D66E2F47DE83}"/>
    <hyperlink ref="J1007" r:id="rId2002" display="mailto:aimee69@franklin.net" xr:uid="{80FB1E9D-80D8-F945-8181-517CA9FEE27D}"/>
    <hyperlink ref="L1007" r:id="rId2003" xr:uid="{A70A3010-08E3-DD44-9952-24A68198078D}"/>
    <hyperlink ref="J1008" r:id="rId2004" display="mailto:gabrielle64@winters.org" xr:uid="{300211F9-6B2D-1A43-93C0-9B96A636EC35}"/>
    <hyperlink ref="L1008" r:id="rId2005" xr:uid="{B4221190-4E6D-8749-8BB6-22B843A0608D}"/>
    <hyperlink ref="J1009" r:id="rId2006" display="mailto:whitney44@dillon.biz" xr:uid="{E568691D-73FF-9140-9600-0C6DF25858AC}"/>
    <hyperlink ref="L1009" r:id="rId2007" xr:uid="{5A1046EE-332D-2B40-AE16-4DF95EADCF14}"/>
    <hyperlink ref="J1010" r:id="rId2008" display="mailto:kristina85@forbes-sullivan.com" xr:uid="{3F13359C-DDB5-C746-A581-0DCA3FC31B34}"/>
    <hyperlink ref="L1010" r:id="rId2009" xr:uid="{CF8898FD-9E36-0344-A289-A5A2F14D1E34}"/>
    <hyperlink ref="J1011" r:id="rId2010" display="mailto:oowens@valenzuela.biz" xr:uid="{447B15EF-EC2E-B54F-92E9-54DAFE35294A}"/>
    <hyperlink ref="L1011" r:id="rId2011" xr:uid="{DCE9B532-F809-2B49-97D2-DC000A1AEFA4}"/>
    <hyperlink ref="J1012" r:id="rId2012" display="mailto:ypierce@mullen.org" xr:uid="{40CCAB57-9884-E741-8EB8-2221DB4C549E}"/>
    <hyperlink ref="L1012" r:id="rId2013" xr:uid="{141F0B81-E7EC-D446-BCC0-F138BF6325BF}"/>
    <hyperlink ref="J1013" r:id="rId2014" display="mailto:kelly48@cantrell-grimes.com" xr:uid="{9B8E030B-0C75-2A4E-80E8-7A185B4A65EF}"/>
    <hyperlink ref="L1013" r:id="rId2015" xr:uid="{9AF38428-948C-5D4B-8EAA-8972A73B9289}"/>
    <hyperlink ref="J1014" r:id="rId2016" display="mailto:bairdtanner@wilkins-levine.com" xr:uid="{DFC06A6E-9D77-F441-B22B-3AF6F67DCAA1}"/>
    <hyperlink ref="L1014" r:id="rId2017" xr:uid="{63107CBD-4269-854F-947E-10D62FD9A911}"/>
    <hyperlink ref="J1015" r:id="rId2018" display="mailto:pbailey@whitaker.info" xr:uid="{3497DD62-360C-4A45-82FE-3DD57CDB8411}"/>
    <hyperlink ref="L1015" r:id="rId2019" xr:uid="{5E965E9A-4E1B-E44B-A715-D98F06180DCE}"/>
    <hyperlink ref="J1016" r:id="rId2020" display="mailto:isaiahknox@mcgee.com" xr:uid="{17B873B6-46EC-874B-93E6-8252917881A3}"/>
    <hyperlink ref="L1016" r:id="rId2021" xr:uid="{B9E3811C-DE35-2C43-8A8C-1A94E1B74240}"/>
    <hyperlink ref="J1017" r:id="rId2022" display="mailto:nashdominic@potts.info" xr:uid="{AD208012-0B6D-A34B-A536-54672BECEACC}"/>
    <hyperlink ref="L1017" r:id="rId2023" xr:uid="{21BC7957-CB7B-124F-AA8E-94B6FEC099BC}"/>
    <hyperlink ref="J1018" r:id="rId2024" display="mailto:bradleyhenderson@huerta-coffey.com" xr:uid="{9F8807E2-9D00-024E-87A6-EE7A3A70A83B}"/>
    <hyperlink ref="L1018" r:id="rId2025" xr:uid="{64ED74AD-D89A-7448-8ECD-1261A5F9A8BD}"/>
    <hyperlink ref="J1019" r:id="rId2026" display="mailto:cryan@hinton.net" xr:uid="{B6FD5A35-DBE9-DC42-AEC4-D78D7EAEBDEF}"/>
    <hyperlink ref="L1019" r:id="rId2027" xr:uid="{073758D1-6B9A-314B-BF40-0DDD67541BC0}"/>
    <hyperlink ref="J1020" r:id="rId2028" display="mailto:lstrickland@wang-reid.com" xr:uid="{7B3903B2-0C0A-7B4E-945F-C40A30DC9FF7}"/>
    <hyperlink ref="L1020" r:id="rId2029" xr:uid="{0A49A5E9-39FC-0A49-832B-E53AA3967B92}"/>
    <hyperlink ref="J1021" r:id="rId2030" display="mailto:gordonmonica@love.com" xr:uid="{E7E284E6-679D-5B4F-A38E-D2899B83E0CE}"/>
    <hyperlink ref="L1021" r:id="rId2031" xr:uid="{6A7EF426-A4DB-E342-ADCB-E3AA359B68E2}"/>
    <hyperlink ref="J1022" r:id="rId2032" display="mailto:mwalls@salinas-robinson.com" xr:uid="{12D88014-4850-E74B-A734-72834FFDD40C}"/>
    <hyperlink ref="L1022" r:id="rId2033" xr:uid="{A7A35755-AF4E-314E-8BE0-60723F54DD92}"/>
    <hyperlink ref="J1023" r:id="rId2034" display="mailto:wilsondeanna@fuller-murray.info" xr:uid="{CBBA022D-6991-4449-854F-46BF3BDBD68F}"/>
    <hyperlink ref="L1023" r:id="rId2035" xr:uid="{71C84951-D9FB-5447-9231-0A25CDFA5F36}"/>
    <hyperlink ref="J1024" r:id="rId2036" display="mailto:kirk75@cisneros.com" xr:uid="{2D70F0D3-E975-C343-B6EA-F4C405319BA5}"/>
    <hyperlink ref="L1024" r:id="rId2037" xr:uid="{41679DE4-3B29-2146-B867-00F09351D9D2}"/>
    <hyperlink ref="J1025" r:id="rId2038" display="mailto:woodardjudith@lee-valenzuela.com" xr:uid="{671D3E13-E339-3B4B-9474-BED452261CBA}"/>
    <hyperlink ref="L1025" r:id="rId2039" xr:uid="{264554B7-44B6-3045-B18E-3EC46D68AE1C}"/>
    <hyperlink ref="J1026" r:id="rId2040" display="mailto:bingram@horton-holder.com" xr:uid="{8A77A187-C62C-8A4F-981A-479FCDCEE629}"/>
    <hyperlink ref="L1026" r:id="rId2041" xr:uid="{003F6854-56F8-274B-B2B0-18455B18614B}"/>
    <hyperlink ref="J1027" r:id="rId2042" display="mailto:kylie72@payne.com" xr:uid="{FC602345-AE39-EF44-82D7-FCDC43C4D364}"/>
    <hyperlink ref="L1027" r:id="rId2043" xr:uid="{7265FA30-4217-F241-B2B0-7D7B3397AA8D}"/>
    <hyperlink ref="J1028" r:id="rId2044" display="mailto:perrywalters@williamson.com" xr:uid="{BD206B8E-20F1-5647-8232-60A0EDAB37F3}"/>
    <hyperlink ref="L1028" r:id="rId2045" xr:uid="{0652583E-7D10-B14C-B66B-B4E6272DF426}"/>
    <hyperlink ref="J1029" r:id="rId2046" display="mailto:laneconnor@daugherty.com" xr:uid="{77FFDB47-B096-1241-BB3C-1E8556AE7E01}"/>
    <hyperlink ref="L1029" r:id="rId2047" xr:uid="{CA4B6094-F698-044A-A172-EC53A1FE73F6}"/>
    <hyperlink ref="J1030" r:id="rId2048" display="mailto:krystalfrye@wise.com" xr:uid="{82A45699-F99F-134C-869B-EEEF1EFA7A0A}"/>
    <hyperlink ref="L1030" r:id="rId2049" xr:uid="{A1D40A94-F236-AA48-B5A3-B32D783DCF81}"/>
    <hyperlink ref="J1031" r:id="rId2050" display="mailto:willieriddle@travis.net" xr:uid="{BC1D6D1A-01D8-B54B-84E2-F8508043ACE7}"/>
    <hyperlink ref="L1031" r:id="rId2051" xr:uid="{0AC0F423-2C06-1740-891F-CE413883E7B2}"/>
    <hyperlink ref="J1032" r:id="rId2052" display="mailto:gdavenport@bradshaw-shaffer.biz" xr:uid="{D7857383-1270-EF4B-9DEE-2AFBBCA30454}"/>
    <hyperlink ref="L1032" r:id="rId2053" xr:uid="{BA2EF03C-5E51-984F-8431-85B94725CD30}"/>
    <hyperlink ref="J1033" r:id="rId2054" display="mailto:latoya01@avery.biz" xr:uid="{91999DAF-9D5C-8C4F-A99A-8ABE591465B3}"/>
    <hyperlink ref="L1033" r:id="rId2055" xr:uid="{F038FB41-2AA5-2C49-B867-7C058776B1D8}"/>
    <hyperlink ref="J1034" r:id="rId2056" display="mailto:chenderson@hudson.com" xr:uid="{5F056201-0FE2-8444-BFED-BF3ADC9D30A0}"/>
    <hyperlink ref="L1034" r:id="rId2057" xr:uid="{3082D668-0E6A-0B45-AACB-AB94F47EF826}"/>
    <hyperlink ref="J1035" r:id="rId2058" display="mailto:pauladominguez@baxter-juarez.org" xr:uid="{B6C6333C-D8C2-8F41-8396-D20231AF3018}"/>
    <hyperlink ref="L1035" r:id="rId2059" xr:uid="{3C1414A0-A201-D343-8076-318DA7F54D67}"/>
    <hyperlink ref="J1036" r:id="rId2060" display="mailto:wernerdaisy@raymond-hanna.com" xr:uid="{766D9DA3-59BE-0046-B3D3-4F26C5692678}"/>
    <hyperlink ref="L1036" r:id="rId2061" xr:uid="{853A3477-652B-0C47-A2E4-51CCDDC46694}"/>
    <hyperlink ref="J1037" r:id="rId2062" display="mailto:walterprince@rivera.org" xr:uid="{D3A6C4FA-BD0E-204C-8DFC-F5F25FBCB636}"/>
    <hyperlink ref="L1037" r:id="rId2063" xr:uid="{4E7F62B1-05F2-5C4D-A217-A96BE0263369}"/>
    <hyperlink ref="J1038" r:id="rId2064" display="mailto:gbrowning@herrera.net" xr:uid="{5A5082C9-577E-2043-9F82-F75E6A898C53}"/>
    <hyperlink ref="L1038" r:id="rId2065" xr:uid="{E40B1997-C555-504E-AE22-A755435AF313}"/>
    <hyperlink ref="J1039" r:id="rId2066" display="mailto:tyrone10@spears.com" xr:uid="{DFC360E8-0DCD-3642-B460-AB7F6ECA8396}"/>
    <hyperlink ref="L1039" r:id="rId2067" xr:uid="{CA588411-4A12-BD41-8DC9-DBBB6E0881A9}"/>
    <hyperlink ref="J1040" r:id="rId2068" display="mailto:watsonclifford@barton.com" xr:uid="{544C48A8-657D-364B-979E-4844D5214629}"/>
    <hyperlink ref="L1040" r:id="rId2069" xr:uid="{D4CCBA92-12FB-1B49-9948-71AEA2685096}"/>
    <hyperlink ref="J1041" r:id="rId2070" display="mailto:icisneros@finley.com" xr:uid="{BA803411-7778-C94E-BF43-B2A6BC44605D}"/>
    <hyperlink ref="L1041" r:id="rId2071" xr:uid="{F4FA9E70-C929-A549-A09E-FE9A12D02E16}"/>
    <hyperlink ref="J1042" r:id="rId2072" display="mailto:jane81@vaughn-moses.biz" xr:uid="{C4DD075A-0F59-D646-BDA9-19D579451111}"/>
    <hyperlink ref="L1042" r:id="rId2073" xr:uid="{37C610FA-F2DF-4344-8B6B-897EC9DD0C1F}"/>
    <hyperlink ref="J1043" r:id="rId2074" display="mailto:jo57@carroll-bruce.com" xr:uid="{21139A84-A6D2-3F45-A652-71C2B877CD1D}"/>
    <hyperlink ref="L1043" r:id="rId2075" xr:uid="{70B7F665-AE1D-7E4B-A7E4-03B07FF72B56}"/>
    <hyperlink ref="J1044" r:id="rId2076" display="mailto:tracy48@pham-murillo.org" xr:uid="{A5F929A8-3B06-7E47-9AA1-5596A9A4BE89}"/>
    <hyperlink ref="L1044" r:id="rId2077" xr:uid="{B36C6F35-4B57-D647-957B-DCF4AD1F6D15}"/>
    <hyperlink ref="J1045" r:id="rId2078" display="mailto:ynguyen@ward-arroyo.org" xr:uid="{96B0C8E8-FAB3-EF49-A634-79DB76AF56D5}"/>
    <hyperlink ref="L1045" r:id="rId2079" xr:uid="{68A85847-4D77-2C45-9228-E3F37F137E22}"/>
    <hyperlink ref="J1046" r:id="rId2080" display="mailto:reneestokes@pruitt.com" xr:uid="{4083E60D-24B9-7044-8668-D0747C1B4149}"/>
    <hyperlink ref="L1046" r:id="rId2081" xr:uid="{D42600E8-348E-C64F-BE18-B49D931BEC1B}"/>
    <hyperlink ref="J1047" r:id="rId2082" display="mailto:kaitlinpeters@pacheco.net" xr:uid="{080B40B4-4C93-CE47-B871-CA86B101D098}"/>
    <hyperlink ref="L1047" r:id="rId2083" xr:uid="{ED212429-BB0D-5842-8C9F-87E4D6931715}"/>
    <hyperlink ref="J1048" r:id="rId2084" display="mailto:adrienneescobar@krueger.biz" xr:uid="{AD19351E-621D-E54F-BEA5-4C4933AA65F8}"/>
    <hyperlink ref="L1048" r:id="rId2085" xr:uid="{9B599503-B012-CF48-AB17-CC09C44F3CE3}"/>
    <hyperlink ref="J1049" r:id="rId2086" display="mailto:eileenandersen@herring.com" xr:uid="{D1DCB670-80F9-0B40-A01B-AB7B56AE73DE}"/>
    <hyperlink ref="L1049" r:id="rId2087" xr:uid="{73A08B1A-F19B-FA4F-9E99-279E2CA69266}"/>
    <hyperlink ref="J1050" r:id="rId2088" display="mailto:rrose@mack.com" xr:uid="{B35FFEFD-DB19-C143-815D-0D1A7F2CB625}"/>
    <hyperlink ref="L1050" r:id="rId2089" xr:uid="{A7A86CA8-E0C3-6342-A269-AF9FEA35507E}"/>
    <hyperlink ref="J1051" r:id="rId2090" display="mailto:denise42@holder.com" xr:uid="{700871F5-27A1-4D47-B7FD-90913C0C7BCE}"/>
    <hyperlink ref="L1051" r:id="rId2091" xr:uid="{0582B28D-3B6C-AD46-96FC-335C3C8F991E}"/>
    <hyperlink ref="J1052" r:id="rId2092" display="mailto:lorraine34@burgess.com" xr:uid="{2C2C06DB-84E3-2F41-90A5-A532D19E386B}"/>
    <hyperlink ref="L1052" r:id="rId2093" xr:uid="{2B4034E8-46F6-1545-9841-717E65253AD7}"/>
    <hyperlink ref="J1053" r:id="rId2094" display="mailto:shannoncummings@cisneros.com" xr:uid="{2BC40C28-76A6-BD46-A754-87A849C50347}"/>
    <hyperlink ref="L1053" r:id="rId2095" xr:uid="{15A71D6E-6A91-7A46-8F6C-B1D282DF1995}"/>
    <hyperlink ref="J1054" r:id="rId2096" display="mailto:jesus85@spence.com" xr:uid="{8B9EEC7B-3843-0B40-BBA3-F6DBA5DCBE22}"/>
    <hyperlink ref="L1054" r:id="rId2097" xr:uid="{8A40A146-D3A8-2845-B022-AE997E4CFEC9}"/>
    <hyperlink ref="J1055" r:id="rId2098" display="mailto:troyreed@forbes.com" xr:uid="{C103B65F-9BD9-DF41-8108-D8DF5F354899}"/>
    <hyperlink ref="L1055" r:id="rId2099" xr:uid="{203C9785-DB32-6D43-8870-7574AF2BB68F}"/>
    <hyperlink ref="J1056" r:id="rId2100" display="mailto:henryjordan@gregory.org" xr:uid="{3CA8AFEB-F3DA-CA4B-9883-DEE6C2DEB257}"/>
    <hyperlink ref="L1056" r:id="rId2101" xr:uid="{88918D18-D4AB-634E-9630-E5F0EB23BD8F}"/>
    <hyperlink ref="J1057" r:id="rId2102" display="mailto:dsolis@ballard.net" xr:uid="{2166C1F1-5CDC-8040-BE0B-B9AC8F6C266B}"/>
    <hyperlink ref="L1057" r:id="rId2103" xr:uid="{F7BB30B2-5C79-8C4B-839F-6C5354DDAD58}"/>
    <hyperlink ref="J1058" r:id="rId2104" display="mailto:arielhuynh@townsend.com" xr:uid="{C93DCCE2-680E-444A-BE48-5DA0053433D4}"/>
    <hyperlink ref="L1058" r:id="rId2105" xr:uid="{8D9F8732-3A5A-EC43-8120-F9123DEF0650}"/>
    <hyperlink ref="J1059" r:id="rId2106" display="mailto:mathewsaustin@simmons.net" xr:uid="{777320D1-4E23-E44C-B374-7B72175A021D}"/>
    <hyperlink ref="L1059" r:id="rId2107" xr:uid="{027401B7-24FD-4A43-A958-E5FF658A8512}"/>
    <hyperlink ref="J1060" r:id="rId2108" display="mailto:maureen28@gross.biz" xr:uid="{7E41EA47-AEED-664F-B0B1-44A3775A046A}"/>
    <hyperlink ref="L1060" r:id="rId2109" xr:uid="{18E727C9-93C9-F649-B57E-F43E96BFA7A0}"/>
    <hyperlink ref="J1061" r:id="rId2110" display="mailto:wendy75@newman.org" xr:uid="{53A95968-5718-134A-AD48-71A6910CB869}"/>
    <hyperlink ref="L1061" r:id="rId2111" xr:uid="{9BF3D2BF-E1E4-864F-9961-35209C69BB5E}"/>
    <hyperlink ref="J1062" r:id="rId2112" display="mailto:rojasgabriela@clarke.net" xr:uid="{F55B93FC-A58F-D046-9FA6-FF85665E8C3C}"/>
    <hyperlink ref="L1062" r:id="rId2113" xr:uid="{4E610EDB-D1D1-A040-ABDB-A73834406DDD}"/>
    <hyperlink ref="J1063" r:id="rId2114" display="mailto:lvasquez@webb.org" xr:uid="{1BB0DCE1-7829-2F4F-881A-7BEC1C50468E}"/>
    <hyperlink ref="L1063" r:id="rId2115" xr:uid="{572DD4F4-2A13-274A-9E2D-2C41820D2ECA}"/>
    <hyperlink ref="J1064" r:id="rId2116" display="mailto:rickmatthews@bowen.com" xr:uid="{90EF2705-7C4E-4A44-B208-9D0FCC3908EC}"/>
    <hyperlink ref="L1064" r:id="rId2117" xr:uid="{91ED043E-3721-8040-9137-B11883F081A0}"/>
    <hyperlink ref="J1065" r:id="rId2118" display="mailto:collierchad@flowers-brown.com" xr:uid="{7992510C-E93E-374F-8990-2B4F1DE7E0CD}"/>
    <hyperlink ref="L1065" r:id="rId2119" xr:uid="{2C287DC8-E658-CF41-9068-D4B979EAAE3F}"/>
    <hyperlink ref="J1066" r:id="rId2120" display="mailto:sergiobartlett@mcgrath.com" xr:uid="{02118ADD-44ED-4142-98F6-62E7DF435F6A}"/>
    <hyperlink ref="L1066" r:id="rId2121" xr:uid="{CA167A89-296C-774D-AB96-A86F632AF290}"/>
    <hyperlink ref="J1067" r:id="rId2122" display="mailto:imccullough@west.info" xr:uid="{CDE46733-D7AE-8746-947A-B20B762E5F6A}"/>
    <hyperlink ref="L1067" r:id="rId2123" xr:uid="{13A56264-8C37-AC41-8794-48EFC0FDD4FC}"/>
    <hyperlink ref="J1068" r:id="rId2124" display="mailto:rebekahmays@holden.com" xr:uid="{134A9315-2256-B048-84A5-DF4F6DA1EC5D}"/>
    <hyperlink ref="L1068" r:id="rId2125" xr:uid="{17F29E79-2BD9-904F-83F0-2B0DE2CD19D1}"/>
    <hyperlink ref="J1069" r:id="rId2126" display="mailto:grant47@kane-church.com" xr:uid="{EE36B50A-A393-AE41-AA2C-BE29F311736C}"/>
    <hyperlink ref="L1069" r:id="rId2127" xr:uid="{93A2A013-137C-F94F-9B1D-E76EF1FD1AAE}"/>
    <hyperlink ref="J1070" r:id="rId2128" display="mailto:ianbeasley@saunders-rosales.com" xr:uid="{4B258C03-F6EC-A248-9D5A-963CF57CCD8E}"/>
    <hyperlink ref="L1070" r:id="rId2129" xr:uid="{8FF83312-EC04-E540-B7EC-28DD533CF721}"/>
    <hyperlink ref="J1071" r:id="rId2130" display="mailto:tristanaguilar@mccoy-douglas.biz" xr:uid="{B22BE22A-3BBC-1149-A4C6-DE6B33FD6D26}"/>
    <hyperlink ref="L1071" r:id="rId2131" xr:uid="{4BA5C307-17A8-4B41-8CFE-579DDE40FC5B}"/>
    <hyperlink ref="J1072" r:id="rId2132" display="mailto:ocastaneda@webb.com" xr:uid="{53302088-55FF-A14A-978B-D1A8A9DD6236}"/>
    <hyperlink ref="L1072" r:id="rId2133" xr:uid="{9FCED50D-2718-EE46-B994-E634E03ED386}"/>
    <hyperlink ref="J1073" r:id="rId2134" display="mailto:caitlinhubbard@proctor-mullins.com" xr:uid="{B9FBB39B-D666-EC43-95CF-7293EF561621}"/>
    <hyperlink ref="L1073" r:id="rId2135" xr:uid="{D67DA556-CA69-1945-B8F2-8B52E7AB452F}"/>
    <hyperlink ref="J1074" r:id="rId2136" display="mailto:tinagates@lozano.com" xr:uid="{6F894445-D1E0-1C4F-89E9-A3E170181784}"/>
    <hyperlink ref="L1074" r:id="rId2137" xr:uid="{4A139A7D-1F2F-8E4D-93F6-957B4229339C}"/>
    <hyperlink ref="J1075" r:id="rId2138" display="mailto:leemitchell@nichols.com" xr:uid="{F654F900-B381-D34C-9327-D87EC023E5BE}"/>
    <hyperlink ref="L1075" r:id="rId2139" xr:uid="{82A2D238-539E-F941-8966-361AD4EC9EF6}"/>
    <hyperlink ref="J1076" r:id="rId2140" display="mailto:ukidd@dillon.com" xr:uid="{BBD0FA47-659F-F549-8A50-2C0D03F8890D}"/>
    <hyperlink ref="L1076" r:id="rId2141" xr:uid="{EC81BCBF-BB0F-884F-91B3-F5DB47B623C7}"/>
    <hyperlink ref="J1077" r:id="rId2142" display="mailto:pottsmiguel@crosby.com" xr:uid="{B0B8C85B-B28A-AE44-A2CE-CA9F86CB2845}"/>
    <hyperlink ref="L1077" r:id="rId2143" xr:uid="{239DF734-82BB-734E-9A5A-B96A6D9812AA}"/>
    <hyperlink ref="J1078" r:id="rId2144" display="mailto:madison73@dennis-ellis.com" xr:uid="{EEDB87E9-4333-994C-8B3D-28D59A1309F4}"/>
    <hyperlink ref="L1078" r:id="rId2145" xr:uid="{A73C3C34-5FB9-F949-B5B5-B8C1EB35C0AE}"/>
    <hyperlink ref="J1079" r:id="rId2146" display="mailto:joannemcdonald@conrad-gutierrez.info" xr:uid="{55FBCFC0-291A-384D-BC14-CB9F85BCCAE9}"/>
    <hyperlink ref="L1079" r:id="rId2147" xr:uid="{377D56EC-CF88-E248-B267-6CF5CFE1E215}"/>
    <hyperlink ref="J1080" r:id="rId2148" display="mailto:clogan@estes.com" xr:uid="{15768063-9798-2B4E-8DF5-32883C2C0BAB}"/>
    <hyperlink ref="L1080" r:id="rId2149" xr:uid="{13AE1E23-3BD3-0849-92C4-591D60768A25}"/>
    <hyperlink ref="J1081" r:id="rId2150" display="mailto:anaeaton@vazquez.com" xr:uid="{57BFDF9B-0FAD-694C-98D2-765BDC2751DD}"/>
    <hyperlink ref="L1081" r:id="rId2151" xr:uid="{7D10B3AD-63A0-424D-9505-281E80CB3111}"/>
    <hyperlink ref="J1082" r:id="rId2152" display="mailto:cantrellcollin@knapp.info" xr:uid="{6A65746C-63DA-664D-B2EB-FE02983D3EEB}"/>
    <hyperlink ref="L1082" r:id="rId2153" xr:uid="{43C65F72-5153-6844-99F8-9920078A93D2}"/>
    <hyperlink ref="J1083" r:id="rId2154" display="mailto:crosbycaitlyn@sharp.biz" xr:uid="{FBC80A11-D58A-1D4D-962D-1A798E15E85B}"/>
    <hyperlink ref="L1083" r:id="rId2155" xr:uid="{15497EDF-5777-5C4F-A4B6-0A34B7375E65}"/>
    <hyperlink ref="J1084" r:id="rId2156" display="mailto:sosalance@huynh.info" xr:uid="{C060C8CC-1C74-C248-B2F4-2206C4BC84C0}"/>
    <hyperlink ref="L1084" r:id="rId2157" xr:uid="{95D4BF38-88B6-8347-BA3F-DB4F900AD32F}"/>
    <hyperlink ref="J1085" r:id="rId2158" display="mailto:asoto@faulkner-bridges.com" xr:uid="{AF1C0F89-0520-714A-937C-55D133552EB3}"/>
    <hyperlink ref="L1085" r:id="rId2159" xr:uid="{0617C011-31E1-654A-951E-554EF1339F5D}"/>
    <hyperlink ref="J1086" r:id="rId2160" display="mailto:alyssablackburn@mcmillan.com" xr:uid="{40D1C4AB-D7A1-7541-8EFE-F758191E72CE}"/>
    <hyperlink ref="L1086" r:id="rId2161" xr:uid="{4E37E3A2-AAD3-D841-9FB5-9A294EA156C8}"/>
    <hyperlink ref="J1087" r:id="rId2162" display="mailto:zrivers@norman.net" xr:uid="{BC24CA62-EACA-944E-8321-CC39B754CA64}"/>
    <hyperlink ref="L1087" r:id="rId2163" xr:uid="{64948ED0-7EAE-AC47-B812-1BA3AE7BA834}"/>
    <hyperlink ref="J1088" r:id="rId2164" display="mailto:benderrebecca@leon-dodson.com" xr:uid="{4C8342BD-8E17-2047-8597-7B537917AFD3}"/>
    <hyperlink ref="L1088" r:id="rId2165" xr:uid="{F36A51E0-8BFD-D043-885B-0229ADA45CF8}"/>
    <hyperlink ref="J1089" r:id="rId2166" display="mailto:mirandamcfarland@woodard-kline.com" xr:uid="{7CF8DB5A-B4B2-5040-9258-1290664F8D90}"/>
    <hyperlink ref="L1089" r:id="rId2167" xr:uid="{5E8A5AB0-A77B-F940-9671-698E01FB946E}"/>
    <hyperlink ref="J1090" r:id="rId2168" display="mailto:ekirk@velazquez.com" xr:uid="{B457DB18-D25D-994F-AEFD-51DC1996CCCA}"/>
    <hyperlink ref="L1090" r:id="rId2169" xr:uid="{67982F39-E846-F144-A975-B8F019387549}"/>
    <hyperlink ref="J1091" r:id="rId2170" display="mailto:carolhernandez@hanson-foley.com" xr:uid="{C18D646B-73CD-684C-B3C4-B09D6109B8B5}"/>
    <hyperlink ref="L1091" r:id="rId2171" xr:uid="{C7260585-B1C4-DC44-801D-D58F3E1B92CA}"/>
    <hyperlink ref="J1092" r:id="rId2172" display="mailto:rhull@hardin.com" xr:uid="{1FBA998B-0425-7746-911F-3749E8223D13}"/>
    <hyperlink ref="L1092" r:id="rId2173" xr:uid="{C24342BB-0D11-2A4C-B999-3302A42EEFB1}"/>
    <hyperlink ref="J1093" r:id="rId2174" display="mailto:vangtaylor@shea.com" xr:uid="{7B55DC0F-F20A-1942-88EF-C12F4472C687}"/>
    <hyperlink ref="L1093" r:id="rId2175" xr:uid="{DDD84305-0B70-3346-A4D2-707BE502DB40}"/>
    <hyperlink ref="J1094" r:id="rId2176" display="mailto:dariuskeith@barron.org" xr:uid="{221234C3-A852-A548-8A1D-1C7AF5D9F9EF}"/>
    <hyperlink ref="L1094" r:id="rId2177" xr:uid="{977A06D7-DB35-CF4F-B5F2-AC63704A05F7}"/>
    <hyperlink ref="J1095" r:id="rId2178" display="mailto:cassidy14@russo-stuart.com" xr:uid="{F15DFF83-F3F6-2142-A96C-3D5C825A12FA}"/>
    <hyperlink ref="L1095" r:id="rId2179" xr:uid="{274D9AD9-E7A7-644F-ABB8-72BB83639DF0}"/>
    <hyperlink ref="J1096" r:id="rId2180" display="mailto:latkins@jimenez.biz" xr:uid="{83BD152E-6732-1145-AD36-FAF3B3B20A2B}"/>
    <hyperlink ref="L1096" r:id="rId2181" xr:uid="{83108A22-8DFB-6E4A-B5A0-CBD4D38A643F}"/>
    <hyperlink ref="J1097" r:id="rId2182" display="mailto:fchurch@baxter-daugherty.com" xr:uid="{051FBEDD-83E8-E846-9141-976B472ABF16}"/>
    <hyperlink ref="L1097" r:id="rId2183" xr:uid="{506136EA-1E63-8149-AFC9-0C808AA90419}"/>
    <hyperlink ref="J1098" r:id="rId2184" display="mailto:riceerin@david.org" xr:uid="{E37E2333-FB95-1B4B-97F4-C2F369898B05}"/>
    <hyperlink ref="L1098" r:id="rId2185" xr:uid="{8A762F93-52FB-3B4B-A82B-25DF63FE62E0}"/>
    <hyperlink ref="J1099" r:id="rId2186" display="mailto:baileyhardy@burton-brewer.com" xr:uid="{D07F90F3-3B39-E845-ADC3-B2F171590162}"/>
    <hyperlink ref="L1099" r:id="rId2187" xr:uid="{49DB5110-4AE9-D54E-AC68-F21122F63EE1}"/>
    <hyperlink ref="J1100" r:id="rId2188" display="mailto:oconnorivan@robertson.org" xr:uid="{114034C9-5E1A-8D47-9EDD-B5DA255B28C0}"/>
    <hyperlink ref="L1100" r:id="rId2189" xr:uid="{C78C37B9-9239-A946-9361-99E78D4D6BF5}"/>
    <hyperlink ref="J1101" r:id="rId2190" display="mailto:twarren@wolfe.com" xr:uid="{FF8FABEF-905E-574E-8BBD-051EB19B2553}"/>
    <hyperlink ref="L1101" r:id="rId2191" xr:uid="{57BAAFD7-E789-B340-AB0C-010CE5C9E4FE}"/>
    <hyperlink ref="J1102" r:id="rId2192" display="mailto:glarsen@durham.com" xr:uid="{D1BAA167-D629-D74B-A136-3C073BEF697F}"/>
    <hyperlink ref="L1102" r:id="rId2193" xr:uid="{0BAB6000-9F34-664F-BB02-918AAEF815B0}"/>
    <hyperlink ref="J1103" r:id="rId2194" display="mailto:chadwatts@moyer-nash.com" xr:uid="{78D6C673-1799-1E47-BBEB-90714A69815F}"/>
    <hyperlink ref="L1103" r:id="rId2195" xr:uid="{F4CCD21E-A0C4-3340-9747-DEE417C1D684}"/>
    <hyperlink ref="J1104" r:id="rId2196" display="mailto:ysavage@lee.com" xr:uid="{903AE2E2-6A56-8C41-BBD8-AABA74A77AC7}"/>
    <hyperlink ref="L1104" r:id="rId2197" xr:uid="{D5D5CDEF-215F-ED4A-9028-35823FD7F40A}"/>
    <hyperlink ref="J1105" r:id="rId2198" display="mailto:rebekahescobar@best.com" xr:uid="{2B010B1F-608B-F549-B091-2355B3373924}"/>
    <hyperlink ref="L1105" r:id="rId2199" xr:uid="{CC8E2065-289F-6F42-8F93-1581C964CAC1}"/>
    <hyperlink ref="J1106" r:id="rId2200" display="mailto:dwayne82@sheppard.com" xr:uid="{754A07B1-C97C-1C4C-9607-30DF96FB2C4B}"/>
    <hyperlink ref="L1106" r:id="rId2201" xr:uid="{4A6AEADB-CB0E-D847-B968-C6BD1F603B58}"/>
    <hyperlink ref="J1107" r:id="rId2202" display="mailto:isabella68@paul.com" xr:uid="{43CBF1B0-DF13-BD45-872F-C5C7FF12AD96}"/>
    <hyperlink ref="L1107" r:id="rId2203" xr:uid="{8C08B738-3E0B-E04A-8AAB-D33946E33D4F}"/>
    <hyperlink ref="J1108" r:id="rId2204" display="mailto:dicksonderek@bowen.com" xr:uid="{9373B2C5-1FBF-AE41-B931-DDD93E1235F2}"/>
    <hyperlink ref="L1108" r:id="rId2205" xr:uid="{4ACD9077-2520-EB47-B90D-58CE2A20ADCD}"/>
    <hyperlink ref="J1109" r:id="rId2206" display="mailto:ccurtis@ware-kelly.com" xr:uid="{0CB7EEC4-99EB-6A4F-805A-88EA966D7717}"/>
    <hyperlink ref="L1109" r:id="rId2207" xr:uid="{A046F3EE-0E31-0649-91AA-58C74C918A38}"/>
    <hyperlink ref="J1110" r:id="rId2208" display="mailto:arielroach@rivera.com" xr:uid="{507DC713-387D-DD46-822C-E75BD0BE8700}"/>
    <hyperlink ref="L1110" r:id="rId2209" xr:uid="{BB938517-0D97-C141-91BA-5AB5CDF58E2F}"/>
    <hyperlink ref="J1111" r:id="rId2210" display="mailto:carl90@munoz.org" xr:uid="{2F7155E8-3A1E-CC44-9A8D-54C7E128C019}"/>
    <hyperlink ref="L1111" r:id="rId2211" xr:uid="{2AAD77E8-D87B-7C42-839B-E49B117E7ED2}"/>
    <hyperlink ref="J1112" r:id="rId2212" display="mailto:nkennedy@bullock.com" xr:uid="{399BEA40-8890-4243-95C7-757713097A85}"/>
    <hyperlink ref="L1112" r:id="rId2213" xr:uid="{8A25C22B-4C99-6946-AF82-96DA27936E98}"/>
    <hyperlink ref="J1113" r:id="rId2214" display="mailto:comptonalejandra@summers.com" xr:uid="{EE4284EC-2DEC-204F-8AA5-EB8CBEA762A7}"/>
    <hyperlink ref="L1113" r:id="rId2215" xr:uid="{AAF195DD-3734-C34D-B332-9F912AF0F28B}"/>
    <hyperlink ref="J1114" r:id="rId2216" display="mailto:alexa87@levine-moyer.com" xr:uid="{A2E3D540-AC25-D647-8881-8A43F83CC466}"/>
    <hyperlink ref="L1114" r:id="rId2217" xr:uid="{ED2AB72F-619D-3E43-8496-7DF90C1E72EF}"/>
    <hyperlink ref="J1115" r:id="rId2218" display="mailto:mcintoshnichole@romero.com" xr:uid="{E604ACFF-C186-1B48-A6D4-AF7FBE9D7515}"/>
    <hyperlink ref="L1115" r:id="rId2219" xr:uid="{10146953-AC8D-3143-B714-8F4944B434C5}"/>
    <hyperlink ref="J1116" r:id="rId2220" display="mailto:prestonsmall@poole.com" xr:uid="{3D48B240-609B-DF47-8984-B0E42310E179}"/>
    <hyperlink ref="L1116" r:id="rId2221" xr:uid="{268E6239-8B13-8A46-BA70-746C8EFE3AEE}"/>
    <hyperlink ref="J1117" r:id="rId2222" display="mailto:poncekerri@mason.net" xr:uid="{4A8170AC-3CD3-4347-9CCA-AF82FFE46034}"/>
    <hyperlink ref="L1117" r:id="rId2223" xr:uid="{1A08BE71-3EE5-9544-9110-DF28B595B72B}"/>
    <hyperlink ref="J1118" r:id="rId2224" display="mailto:swansonkristie@alexander.com" xr:uid="{1818BCE2-3DAE-C840-B1B0-85FE23195753}"/>
    <hyperlink ref="L1118" r:id="rId2225" xr:uid="{AB765E6B-9F70-6847-AB5E-D0A62BFA0E62}"/>
    <hyperlink ref="J1119" r:id="rId2226" display="mailto:diane27@donaldson.com" xr:uid="{84824DB2-2F39-B147-BA29-575CBF8B1DB4}"/>
    <hyperlink ref="L1119" r:id="rId2227" xr:uid="{647928C3-6467-1C4E-9B58-070A1D9976D3}"/>
    <hyperlink ref="J1120" r:id="rId2228" display="mailto:wintersharry@sheppard.org" xr:uid="{FDE19AEE-5AA5-3D49-AD47-F914DF2BCFCD}"/>
    <hyperlink ref="L1120" r:id="rId2229" xr:uid="{90496881-6A50-BF4A-A76B-A0A34A11E0DB}"/>
    <hyperlink ref="J1121" r:id="rId2230" display="mailto:melodyvalenzuela@mcclain-potts.biz" xr:uid="{04AD3E89-456E-AC4C-B011-CB3B39699756}"/>
    <hyperlink ref="L1121" r:id="rId2231" xr:uid="{2E2442CF-2933-6A48-9147-54DD503038EE}"/>
    <hyperlink ref="J1122" r:id="rId2232" display="mailto:ichang@schmitt.com" xr:uid="{E333DA58-F9E3-8547-A986-F5791C7001F6}"/>
    <hyperlink ref="L1122" r:id="rId2233" xr:uid="{DAA4CE9B-86EE-6048-96ED-A185DB1A0F01}"/>
    <hyperlink ref="J1123" r:id="rId2234" display="mailto:opittman@franklin.net" xr:uid="{14E3FDB6-9E3D-FC43-88EE-63E2BD70E5C5}"/>
    <hyperlink ref="L1123" r:id="rId2235" xr:uid="{7FB0CBF0-EB76-BB40-80D9-4EBC3116AACC}"/>
    <hyperlink ref="J1124" r:id="rId2236" display="mailto:shieldsmicheal@cameron.com" xr:uid="{D2E663A3-4C72-7348-8008-8A3AC70101A9}"/>
    <hyperlink ref="L1124" r:id="rId2237" xr:uid="{7A594F9A-39B4-5D49-ABC9-88BFDB8C2A09}"/>
    <hyperlink ref="J1125" r:id="rId2238" display="mailto:cball@sanchez.org" xr:uid="{959EF8DD-C149-184B-B8BA-51B56131BAB8}"/>
    <hyperlink ref="L1125" r:id="rId2239" xr:uid="{45299DB6-7C89-2049-AA91-343273053A90}"/>
    <hyperlink ref="J1126" r:id="rId2240" display="mailto:angela47@wang-klein.com" xr:uid="{6116BBF1-C1F4-464A-86CA-1A6DB5B08E31}"/>
    <hyperlink ref="L1126" r:id="rId2241" xr:uid="{3C7520F8-9D4B-474B-95B5-6161944B662A}"/>
    <hyperlink ref="J1127" r:id="rId2242" display="mailto:hallsusan@nelson-joseph.com" xr:uid="{CDBEE155-6449-5F4A-A9FD-68C7BFBB50FC}"/>
    <hyperlink ref="L1127" r:id="rId2243" xr:uid="{D300F684-BBB0-D942-84AA-1AD65BA0F97F}"/>
    <hyperlink ref="J1128" r:id="rId2244" display="mailto:farleydeanna@richards.net" xr:uid="{210701FD-23EE-3341-98E3-C8D4AA4B2026}"/>
    <hyperlink ref="L1128" r:id="rId2245" xr:uid="{CDD07ABE-A22C-2A45-9DFF-762918EFE68F}"/>
    <hyperlink ref="J1129" r:id="rId2246" display="mailto:jordan52@bauer.com" xr:uid="{A8383258-B86D-604E-9E0C-EB1308D16BE2}"/>
    <hyperlink ref="L1129" r:id="rId2247" xr:uid="{792AB79A-8765-5A45-B1A0-2CC4A0EE31BC}"/>
    <hyperlink ref="J1130" r:id="rId2248" display="mailto:gabriela37@stout.com" xr:uid="{8BC10337-548E-2746-90DA-A66CFF29B69F}"/>
    <hyperlink ref="L1130" r:id="rId2249" xr:uid="{1BD6BECF-D304-E34A-A972-A97D85989C96}"/>
    <hyperlink ref="J1131" r:id="rId2250" display="mailto:lauriespears@li.biz" xr:uid="{7C80A329-6532-A544-8269-FBE36D415BD6}"/>
    <hyperlink ref="L1131" r:id="rId2251" xr:uid="{E83B8F81-5F1E-3648-97C3-DD9D5BDBDD19}"/>
    <hyperlink ref="J1132" r:id="rId2252" display="mailto:bradley41@hampton.info" xr:uid="{5AAC92D9-7069-4B4B-8621-0AE7EAB27A4D}"/>
    <hyperlink ref="L1132" r:id="rId2253" xr:uid="{C96FE4F2-90D0-4A47-9750-23000ACB8AC4}"/>
    <hyperlink ref="J1133" r:id="rId2254" display="mailto:claudia31@hale.com" xr:uid="{7359F2E8-CAF5-6742-9EC6-355DF5AE3573}"/>
    <hyperlink ref="L1133" r:id="rId2255" xr:uid="{BB3866E4-3F62-A24A-9322-6D42482634E6}"/>
    <hyperlink ref="J1134" r:id="rId2256" display="mailto:qwalters@farley.com" xr:uid="{682E82D4-A05F-FD43-AABD-4E1D0A14E5C4}"/>
    <hyperlink ref="L1134" r:id="rId2257" xr:uid="{6A64230D-63D3-5348-80BE-37052DCB6AB7}"/>
    <hyperlink ref="J1135" r:id="rId2258" display="mailto:judith27@peterson-powers.com" xr:uid="{B421663E-AADF-2C44-B651-F5038050B656}"/>
    <hyperlink ref="L1135" r:id="rId2259" xr:uid="{C832331C-93D6-694B-B3B1-C8F08B7B95A1}"/>
    <hyperlink ref="J1136" r:id="rId2260" display="mailto:max72@pena.biz" xr:uid="{50F1C9AE-B10A-7341-8935-85BD320D8DC9}"/>
    <hyperlink ref="L1136" r:id="rId2261" xr:uid="{4788A226-A528-AD43-9013-7008684B151E}"/>
    <hyperlink ref="J1137" r:id="rId2262" display="mailto:forbesroberta@dennis-macias.com" xr:uid="{B3C2020A-C237-5741-9C12-06AD28DE0AF0}"/>
    <hyperlink ref="L1137" r:id="rId2263" xr:uid="{BC338FE0-C267-8241-A738-C7DBED568A32}"/>
    <hyperlink ref="J1138" r:id="rId2264" display="mailto:rsoto@barrett.net" xr:uid="{EB43D236-7168-D34E-A889-DBA38F399ECC}"/>
    <hyperlink ref="L1138" r:id="rId2265" xr:uid="{A413F709-C5FF-8040-8305-C152BDCB4869}"/>
    <hyperlink ref="J1139" r:id="rId2266" display="mailto:loganbarron@frost.com" xr:uid="{438B4AE5-2EA5-2941-AC94-C396E515A2F7}"/>
    <hyperlink ref="L1139" r:id="rId2267" xr:uid="{65635D5C-E5E2-C74B-A5BA-9D75F2B0C3B7}"/>
    <hyperlink ref="J1140" r:id="rId2268" display="mailto:aberg@sawyer-kim.biz" xr:uid="{CFCAA778-4A06-FB48-BF94-DB0414CDB1AF}"/>
    <hyperlink ref="L1140" r:id="rId2269" xr:uid="{55F69915-6725-5B4D-BA9D-02562A23DAB0}"/>
    <hyperlink ref="J1141" r:id="rId2270" display="mailto:danielhiggins@noble.info" xr:uid="{E205E377-8469-844F-B3F7-BD6F1EF90C6D}"/>
    <hyperlink ref="L1141" r:id="rId2271" xr:uid="{0E8731E8-427C-5247-A87A-87BAF336BC8F}"/>
    <hyperlink ref="J1142" r:id="rId2272" display="mailto:epierce@ray.com" xr:uid="{4EC807A1-19B3-4649-990C-2DDE8D63CF84}"/>
    <hyperlink ref="L1142" r:id="rId2273" xr:uid="{4CE2BF6A-634B-F54D-AF48-DEBC98D2118B}"/>
    <hyperlink ref="J1143" r:id="rId2274" display="mailto:alexjackson@barron-mcneil.com" xr:uid="{1FF7E409-BC64-8043-9341-D5DED082FCA3}"/>
    <hyperlink ref="L1143" r:id="rId2275" xr:uid="{44FA1F23-6B7B-A943-9499-AE271D3F155A}"/>
    <hyperlink ref="J1144" r:id="rId2276" display="mailto:beasleyjoel@rasmussen-guerrero.info" xr:uid="{6FA6BEEC-9D73-F24D-84FA-D9FFF1F39A66}"/>
    <hyperlink ref="L1144" r:id="rId2277" xr:uid="{BCCDCF35-44D2-4E42-89AF-CB4A9A612163}"/>
    <hyperlink ref="J1145" r:id="rId2278" display="mailto:rpham@hawkins-hayes.com" xr:uid="{5EDA6BAC-16D7-654C-A41D-C0F41F85B189}"/>
    <hyperlink ref="L1145" r:id="rId2279" xr:uid="{A4996FA5-87D6-2F41-9C34-FB4D8DC03862}"/>
    <hyperlink ref="J1146" r:id="rId2280" display="mailto:mccartynicholas@bowers.com" xr:uid="{E807E380-1122-E349-85BA-AAA88ACBDBC8}"/>
    <hyperlink ref="L1146" r:id="rId2281" xr:uid="{4237574E-B4FB-E14F-9520-A175483DB86E}"/>
    <hyperlink ref="J1147" r:id="rId2282" display="mailto:sknapp@trujillo.biz" xr:uid="{C003E084-9EB7-054B-87FD-11AC534A832F}"/>
    <hyperlink ref="L1147" r:id="rId2283" xr:uid="{F9427B1D-D622-674E-8D27-6F87B795E2F5}"/>
    <hyperlink ref="J1148" r:id="rId2284" display="mailto:stevensonsteven@day-middleton.com" xr:uid="{E26A3AFD-0F15-D442-8608-740E38AA7685}"/>
    <hyperlink ref="L1148" r:id="rId2285" xr:uid="{63386A15-E7F7-3A45-A583-4CE9A10F9EC9}"/>
    <hyperlink ref="J1149" r:id="rId2286" display="mailto:yorkherbert@burnett.net" xr:uid="{887E7CE1-D366-DF4D-83EA-2F7DCCD9D8AF}"/>
    <hyperlink ref="L1149" r:id="rId2287" xr:uid="{87705F10-2689-FE4D-B3FD-FA05B0C70DFF}"/>
    <hyperlink ref="J1150" r:id="rId2288" display="mailto:gbuckley@chavez.com" xr:uid="{1063195C-5F0A-E246-9C0B-9459BE1CFC71}"/>
    <hyperlink ref="L1150" r:id="rId2289" xr:uid="{5DC57FB8-9167-674C-8CA0-F3F3ED1BD27F}"/>
    <hyperlink ref="J1151" r:id="rId2290" display="mailto:junderwood@thompson.info" xr:uid="{7240E280-08A0-8F49-B12A-F47A426E339F}"/>
    <hyperlink ref="L1151" r:id="rId2291" xr:uid="{DF95D8CF-DC4D-934D-B716-ECDFACC6ADE7}"/>
    <hyperlink ref="J1152" r:id="rId2292" display="mailto:obright@shah.org" xr:uid="{C58D4A7C-F1C8-A74A-9E16-C88888C13229}"/>
    <hyperlink ref="L1152" r:id="rId2293" xr:uid="{EA99051D-8D4C-664B-9377-6B6111DD56B6}"/>
    <hyperlink ref="J1153" r:id="rId2294" display="mailto:csilva@morales.com" xr:uid="{AF853DEB-FFAD-E241-BFBC-7397F7438818}"/>
    <hyperlink ref="L1153" r:id="rId2295" xr:uid="{2021ACA8-2F47-9D4B-9DF0-E88AB2C5262B}"/>
    <hyperlink ref="J1154" r:id="rId2296" display="mailto:alexlynn@gilmore-chang.biz" xr:uid="{B7B39854-292A-3248-90B0-2EA5D68FA4CD}"/>
    <hyperlink ref="L1154" r:id="rId2297" xr:uid="{05A630D3-B026-CA4F-AA47-5263C02C7DC4}"/>
    <hyperlink ref="J1155" r:id="rId2298" display="mailto:gcarter@underwood.biz" xr:uid="{10DCDCA6-1CDD-A544-BDF8-FCF248C0CA34}"/>
    <hyperlink ref="L1155" r:id="rId2299" xr:uid="{6696102F-309A-134B-9C88-B66950879E61}"/>
    <hyperlink ref="J1156" r:id="rId2300" display="mailto:harrellgilbert@trujillo-henderson.com" xr:uid="{D6EE3980-0D96-614C-8418-356C4CF380BD}"/>
    <hyperlink ref="L1156" r:id="rId2301" xr:uid="{9F91DF2A-9989-444C-927A-9332807C1BA4}"/>
    <hyperlink ref="J1157" r:id="rId2302" display="mailto:arellanoronald@huff-cantu.com" xr:uid="{388C378E-A8BE-DE48-83B3-FAAB9568FF6C}"/>
    <hyperlink ref="L1157" r:id="rId2303" xr:uid="{12177796-0E23-D448-A4D3-C75AFC89CA8C}"/>
    <hyperlink ref="J1158" r:id="rId2304" display="mailto:blevinsjerome@peterson-padilla.com" xr:uid="{3F017853-D91A-7443-9076-3052520689EC}"/>
    <hyperlink ref="L1158" r:id="rId2305" xr:uid="{0B928F89-BCE9-7740-829E-1F713BB32F04}"/>
    <hyperlink ref="J1159" r:id="rId2306" display="mailto:rick08@shepard.com" xr:uid="{09B37CD7-5EFD-0E44-AF0A-4AE80F45A56C}"/>
    <hyperlink ref="L1159" r:id="rId2307" xr:uid="{96E192B8-107A-D742-914B-3E156D22B824}"/>
    <hyperlink ref="J1160" r:id="rId2308" display="mailto:rowlandjeremy@romero.com" xr:uid="{0598F122-2FCC-EE4B-91F8-2BB9C5CB32A6}"/>
    <hyperlink ref="L1160" r:id="rId2309" xr:uid="{37DD75DE-3188-994F-A949-D27C39D9285E}"/>
    <hyperlink ref="J1161" r:id="rId2310" display="mailto:eileenwhitehead@patterson.com" xr:uid="{982FC938-8560-0343-892A-4ADBF9CAC0EF}"/>
    <hyperlink ref="L1161" r:id="rId2311" xr:uid="{92F50E7D-1DA1-B845-A551-E33E170D0FE7}"/>
    <hyperlink ref="J1162" r:id="rId2312" display="mailto:rebekah14@luna.biz" xr:uid="{F6F76598-868B-2848-8C49-B86F6687017C}"/>
    <hyperlink ref="L1162" r:id="rId2313" xr:uid="{BF73D52F-447C-C549-8F06-43E0A686C8CB}"/>
    <hyperlink ref="J1163" r:id="rId2314" display="mailto:wayne68@wilkins-gould.com" xr:uid="{86FFBBC2-E5C7-D44B-B97B-9A2ECE309F07}"/>
    <hyperlink ref="L1163" r:id="rId2315" xr:uid="{69A657AC-411C-A143-B2E3-7DD26A0EB914}"/>
    <hyperlink ref="J1164" r:id="rId2316" display="mailto:lambrobin@bowers-marks.com" xr:uid="{60261083-AC9C-2248-AAEC-08BFDD68A079}"/>
    <hyperlink ref="L1164" r:id="rId2317" xr:uid="{62D67CFC-0677-EF42-B278-F7ACBE5D2120}"/>
    <hyperlink ref="J1165" r:id="rId2318" display="mailto:margaret64@ponce.org" xr:uid="{9CDB7545-023C-C549-B7C9-BE45093FA958}"/>
    <hyperlink ref="L1165" r:id="rId2319" xr:uid="{6B228F4E-E1E9-FD45-A562-796398F81350}"/>
    <hyperlink ref="J1166" r:id="rId2320" display="mailto:tinahatfield@sims.biz" xr:uid="{30EC009C-EA88-6444-8D4E-1178E824F995}"/>
    <hyperlink ref="L1166" r:id="rId2321" xr:uid="{75F876E5-EDAE-6F41-BFCE-4D739178DE45}"/>
    <hyperlink ref="J1167" r:id="rId2322" display="mailto:baldwinalexander@lamb-thomas.com" xr:uid="{C026AA64-5CE7-D34E-B081-464566A0446C}"/>
    <hyperlink ref="L1167" r:id="rId2323" xr:uid="{FEA0B1FE-66FC-764D-9B32-2253A4AB8B62}"/>
    <hyperlink ref="J1168" r:id="rId2324" display="mailto:cbenitez@suarez.org" xr:uid="{A74F7DBD-F173-914E-BF38-33BA17D86386}"/>
    <hyperlink ref="L1168" r:id="rId2325" xr:uid="{C720F889-FCCA-7E41-BF8B-6F9726120A7D}"/>
    <hyperlink ref="J1169" r:id="rId2326" display="mailto:oneillcaitlyn@mcclure.org" xr:uid="{38F2C64A-5F82-8F46-A35F-CA1930F0D1AB}"/>
    <hyperlink ref="L1169" r:id="rId2327" xr:uid="{241A261E-25CA-7146-B104-0CF74070B24D}"/>
    <hyperlink ref="J1170" r:id="rId2328" display="mailto:madelinefisher@mccann.com" xr:uid="{396DCEBB-ECC4-5643-9155-815005E37EE2}"/>
    <hyperlink ref="L1170" r:id="rId2329" xr:uid="{5BFC4E6A-6373-1143-BA0E-B65F18956E40}"/>
    <hyperlink ref="J1171" r:id="rId2330" display="mailto:terri64@mcclain.com" xr:uid="{C56544FF-3AFE-D64D-88FE-3150B21CD98A}"/>
    <hyperlink ref="L1171" r:id="rId2331" xr:uid="{AFB3F38B-76D8-7E43-838C-0166F001DE98}"/>
    <hyperlink ref="J1172" r:id="rId2332" display="mailto:maddoxmonica@hoover-hayes.info" xr:uid="{F1D802B3-7B95-994C-ACD3-871BC50E3F10}"/>
    <hyperlink ref="L1172" r:id="rId2333" xr:uid="{699CDFE6-5F5A-6045-A5E6-DC51C9492BE2}"/>
    <hyperlink ref="J1173" r:id="rId2334" display="mailto:jake86@morgan-bender.info" xr:uid="{F49D3DA9-46CE-3A4E-BB1B-B364F0F6C435}"/>
    <hyperlink ref="L1173" r:id="rId2335" xr:uid="{E2348B05-14C9-F54E-9896-6678A5ACF1AA}"/>
    <hyperlink ref="J1174" r:id="rId2336" display="mailto:klawson@newman.com" xr:uid="{6282056A-ABCE-B24A-AA48-601F807F3B03}"/>
    <hyperlink ref="L1174" r:id="rId2337" xr:uid="{0599FE59-F2EC-9140-87EA-57D7EB0885EC}"/>
    <hyperlink ref="J1175" r:id="rId2338" display="mailto:sheaangelica@olsen-gray.com" xr:uid="{DC5E05ED-366C-364F-A39F-D7184BE98859}"/>
    <hyperlink ref="L1175" r:id="rId2339" xr:uid="{5DBB3E58-1EC7-EB48-8424-E62984856168}"/>
    <hyperlink ref="J1176" r:id="rId2340" display="mailto:ylewis@hays.info" xr:uid="{FF81D035-B99A-4149-8EE2-D0A6BE6F90FB}"/>
    <hyperlink ref="L1176" r:id="rId2341" xr:uid="{36A71271-5273-DB40-8BB0-DB48F5CB280A}"/>
    <hyperlink ref="J1177" r:id="rId2342" display="mailto:isaachogan@patrick.com" xr:uid="{A7C26571-6241-984D-B00E-F4DC2AE59038}"/>
    <hyperlink ref="L1177" r:id="rId2343" xr:uid="{1C929DF3-F16B-EE4C-A15C-7FCCA66AB81B}"/>
    <hyperlink ref="J1178" r:id="rId2344" display="mailto:dominic94@mcdonald.info" xr:uid="{BDB4F734-D8FE-EA41-AF4B-DCD46F0A5FC0}"/>
    <hyperlink ref="L1178" r:id="rId2345" xr:uid="{99EE35EE-0A0E-E442-85B1-D58F539524EA}"/>
    <hyperlink ref="J1179" r:id="rId2346" display="mailto:michaela64@schaefer.com" xr:uid="{F7107D46-4194-694D-A568-DD1D928C849A}"/>
    <hyperlink ref="L1179" r:id="rId2347" xr:uid="{4ED43265-BF91-0747-BCDA-82C00F5EBF77}"/>
    <hyperlink ref="J1180" r:id="rId2348" display="mailto:castroalex@lane-wiley.com" xr:uid="{FA7BDD47-0818-684A-8921-E977C4ABB809}"/>
    <hyperlink ref="L1180" r:id="rId2349" xr:uid="{2B44C49C-259D-8F49-8FD8-B36617B7568E}"/>
    <hyperlink ref="J1181" r:id="rId2350" display="mailto:ubolton@avila.com" xr:uid="{6474AF2E-D5F4-1249-9F21-68FF6CD88B69}"/>
    <hyperlink ref="L1181" r:id="rId2351" xr:uid="{F76DA62D-EB52-584E-8476-311CD5F7EA60}"/>
    <hyperlink ref="J1182" r:id="rId2352" display="mailto:bhuffman@alvarado.org" xr:uid="{330D851E-091B-0146-92BD-C1AE398FC458}"/>
    <hyperlink ref="L1182" r:id="rId2353" xr:uid="{D40E78AA-AAED-A540-A443-AD44CD6A66D7}"/>
    <hyperlink ref="J1183" r:id="rId2354" display="mailto:manuelgeorge@hogan.com" xr:uid="{3D0C89DF-F0E3-7247-95B4-24897ADFACDC}"/>
    <hyperlink ref="L1183" r:id="rId2355" xr:uid="{7A5AA057-518C-2943-9EE7-FD2B56646ABA}"/>
    <hyperlink ref="J1184" r:id="rId2356" display="mailto:ariel88@stevens.net" xr:uid="{A4CB041A-7699-2144-B540-BC39C650E042}"/>
    <hyperlink ref="L1184" r:id="rId2357" xr:uid="{C22C0A5A-79F0-C945-B331-6E780422174C}"/>
    <hyperlink ref="J1185" r:id="rId2358" display="mailto:hayden87@tate.com" xr:uid="{DA1AC0E0-6CEA-6042-875A-408DB4CAEDEB}"/>
    <hyperlink ref="L1185" r:id="rId2359" xr:uid="{69B0F2FC-CB23-4541-A9F3-C92F49E2F205}"/>
    <hyperlink ref="J1186" r:id="rId2360" display="mailto:matthewmccann@santos.com" xr:uid="{6468EF92-C5DF-2A45-884D-0544438440B0}"/>
    <hyperlink ref="L1186" r:id="rId2361" xr:uid="{8C3344A6-C55D-914C-8267-9F52D8B56B7B}"/>
    <hyperlink ref="J1187" r:id="rId2362" display="mailto:wyatt97@garza.com" xr:uid="{3497CDD2-B671-8746-8D2F-76D0C5833D39}"/>
    <hyperlink ref="L1187" r:id="rId2363" xr:uid="{3FD12696-E6BA-6B43-AA69-CCD87F809655}"/>
    <hyperlink ref="J1188" r:id="rId2364" display="mailto:glovereduardo@everett.biz" xr:uid="{BDF55A6C-EECB-D444-AAC4-32F751228748}"/>
    <hyperlink ref="L1188" r:id="rId2365" xr:uid="{2DEFA865-3CBC-6441-89CD-3A7460E4094C}"/>
    <hyperlink ref="J1189" r:id="rId2366" display="mailto:kaitlin99@maynard.com" xr:uid="{788138BD-BFC3-7049-A76B-A6425D1C29C3}"/>
    <hyperlink ref="L1189" r:id="rId2367" xr:uid="{DBE7B938-861C-3148-846F-365A7D94A452}"/>
    <hyperlink ref="J1190" r:id="rId2368" display="mailto:ogilmore@long.com" xr:uid="{F90145B2-8C74-634F-B83F-5F84CF5290A8}"/>
    <hyperlink ref="L1190" r:id="rId2369" xr:uid="{F86046C7-C390-C840-91AD-407480E7E10E}"/>
    <hyperlink ref="J1191" r:id="rId2370" display="mailto:debbieknight@fuentes.com" xr:uid="{3CB3F5E6-18A1-9E41-8B0E-8EBFB439F5F1}"/>
    <hyperlink ref="L1191" r:id="rId2371" xr:uid="{46D4725D-734E-8945-B1AE-404A0B379D67}"/>
    <hyperlink ref="J1192" r:id="rId2372" display="mailto:doriswalls@bartlett.com" xr:uid="{64B8A0C4-9F7D-B14F-BB93-8A1D4D118F58}"/>
    <hyperlink ref="L1192" r:id="rId2373" xr:uid="{A91E1770-B3BE-FF4A-A381-901711A6F063}"/>
    <hyperlink ref="J1193" r:id="rId2374" display="mailto:candace56@ibarra-bird.info" xr:uid="{AF4ADE0A-20B6-D242-899B-007306B7DE69}"/>
    <hyperlink ref="L1193" r:id="rId2375" xr:uid="{5900ED8C-27F6-744F-8D8D-2EA8440CAEAB}"/>
    <hyperlink ref="J1194" r:id="rId2376" display="mailto:fmckee@vaughan-spencer.net" xr:uid="{03CDCC7E-A7A4-6B48-AF4F-9C11345B64CA}"/>
    <hyperlink ref="L1194" r:id="rId2377" xr:uid="{66FD97AC-10A4-7A42-AA79-F092F5618908}"/>
    <hyperlink ref="J1195" r:id="rId2378" display="mailto:darrenespinoza@conner.info" xr:uid="{FD9CFD41-4FB1-1B43-9F0C-193E0EB337FF}"/>
    <hyperlink ref="L1195" r:id="rId2379" xr:uid="{BED4F335-73B7-9349-BCA1-3C24347DD894}"/>
    <hyperlink ref="J1196" r:id="rId2380" display="mailto:heathshirley@porter.org" xr:uid="{FAFA9D45-F8A9-934B-8DB5-5C34B0C90490}"/>
    <hyperlink ref="L1196" r:id="rId2381" xr:uid="{EE6ECDD5-31FD-FD4C-A460-3732DD36DA97}"/>
    <hyperlink ref="J1197" r:id="rId2382" display="mailto:pedro68@reese-gonzalez.net" xr:uid="{AB863A8A-51BC-114C-8EBA-ECCD3DF13BD8}"/>
    <hyperlink ref="L1197" r:id="rId2383" xr:uid="{65D29879-D630-3946-9764-854B9725EA52}"/>
    <hyperlink ref="J1198" r:id="rId2384" display="mailto:isaacduncan@blair.com" xr:uid="{37F2242F-2A09-654B-BB8A-CCCAB32515D3}"/>
    <hyperlink ref="L1198" r:id="rId2385" xr:uid="{C13E1A8A-6E82-674D-9B89-07BC57E43935}"/>
    <hyperlink ref="J1199" r:id="rId2386" display="mailto:jeannechavez@jordan-vargas.biz" xr:uid="{38AB56BA-1AEA-6049-BF7F-ED19F69D8C67}"/>
    <hyperlink ref="L1199" r:id="rId2387" xr:uid="{320FC8D2-0E3B-A645-95A3-D6BD5E557CE5}"/>
    <hyperlink ref="J1200" r:id="rId2388" display="mailto:mckenziecristian@pollard.com" xr:uid="{6A107C1B-562C-8748-B764-F59217706953}"/>
    <hyperlink ref="L1200" r:id="rId2389" xr:uid="{6787E24E-9230-3A4E-9718-4113DC8911FA}"/>
    <hyperlink ref="J1201" r:id="rId2390" display="mailto:gibbsjason@hodges.com" xr:uid="{0CE53328-4ACB-CD42-B6F2-930B73B76CA9}"/>
    <hyperlink ref="L1201" r:id="rId2391" xr:uid="{C9ECA528-7715-8F4E-9609-7AA7CD53B0C9}"/>
    <hyperlink ref="J1202" r:id="rId2392" display="mailto:mcphersonmallory@hodge.net" xr:uid="{AF65CD83-2F70-D945-9FEF-E5ADA709F57F}"/>
    <hyperlink ref="L1202" r:id="rId2393" xr:uid="{7A9534C1-2D76-DD42-A2B1-023E42CF2E41}"/>
    <hyperlink ref="J1203" r:id="rId2394" display="mailto:fernandezkristi@matthews-ballard.com" xr:uid="{8BF65EDF-CBA8-794C-AA17-F31029739982}"/>
    <hyperlink ref="L1203" r:id="rId2395" xr:uid="{5FDD7830-77A9-AB40-8F15-BE9543300B85}"/>
    <hyperlink ref="J1204" r:id="rId2396" display="mailto:copelandkirk@gomez-forbes.com" xr:uid="{4F445D9B-6B47-4340-AA6A-D65CF8205E81}"/>
    <hyperlink ref="L1204" r:id="rId2397" xr:uid="{8A925E4C-36D6-274E-809A-1324D974862C}"/>
    <hyperlink ref="J1205" r:id="rId2398" display="mailto:shannonlogan@collins.org" xr:uid="{D631D345-B905-7246-9123-1D4AF2C8E2B4}"/>
    <hyperlink ref="L1205" r:id="rId2399" xr:uid="{00D1F6EF-46A5-3446-9FFE-B5F9F0BC1F25}"/>
    <hyperlink ref="J1206" r:id="rId2400" display="mailto:probbins@powell-david.com" xr:uid="{F5CE4CCB-4EB9-1347-BC93-CA636D542B54}"/>
    <hyperlink ref="L1206" r:id="rId2401" xr:uid="{AEBACA43-3B8D-204E-9084-D96CAEB0E71C}"/>
    <hyperlink ref="J1207" r:id="rId2402" display="mailto:liulauren@lindsey.biz" xr:uid="{7088919E-74CE-C443-B9CC-CC0B191472DF}"/>
    <hyperlink ref="L1207" r:id="rId2403" xr:uid="{094132EC-3DE8-E64C-8B57-423D400AD9EA}"/>
    <hyperlink ref="J1208" r:id="rId2404" display="mailto:curtisbilly@cherry-werner.info" xr:uid="{B7A443D7-F7F9-734F-9413-75D7AFA2C890}"/>
    <hyperlink ref="L1208" r:id="rId2405" xr:uid="{6D254CE9-DA06-784E-A045-320B5B15DEE9}"/>
    <hyperlink ref="J1209" r:id="rId2406" display="mailto:lhatfield@dawson.info" xr:uid="{D1EB873D-5EB0-2643-A9E7-FADE0571EFBC}"/>
    <hyperlink ref="L1209" r:id="rId2407" xr:uid="{90C336DD-0E3E-7043-A266-43222B205077}"/>
    <hyperlink ref="J1210" r:id="rId2408" display="mailto:shelly79@rivers-solis.com" xr:uid="{57CF17D6-CF39-874E-9682-1D408342D0D6}"/>
    <hyperlink ref="L1210" r:id="rId2409" xr:uid="{8EF65EC3-F698-6144-AD2D-B2E2A08975CA}"/>
    <hyperlink ref="J1211" r:id="rId2410" display="mailto:isaiah02@beck.com" xr:uid="{72092E0E-2B73-B049-BA8C-735C0E7772B7}"/>
    <hyperlink ref="L1211" r:id="rId2411" xr:uid="{2FB07D23-A624-5C4B-8204-5F3BA14AC0B8}"/>
    <hyperlink ref="J1212" r:id="rId2412" display="mailto:petersonmiguel@moss.biz" xr:uid="{CF012528-3B8F-2848-9991-A3048D0DC2B2}"/>
    <hyperlink ref="L1212" r:id="rId2413" xr:uid="{A0AAFC85-C35F-424C-A447-C1399337F426}"/>
    <hyperlink ref="J1213" r:id="rId2414" display="mailto:mckenziecasey@riley.com" xr:uid="{C5DBBF9A-4AFD-464B-91F4-01CF674D9562}"/>
    <hyperlink ref="L1213" r:id="rId2415" xr:uid="{6F329B70-42F9-EF4C-BC98-4440E97C0134}"/>
    <hyperlink ref="J1214" r:id="rId2416" display="mailto:evelyn89@mcdonald-molina.com" xr:uid="{2733B474-36CE-CE49-83BA-C3769B7FDD2B}"/>
    <hyperlink ref="L1214" r:id="rId2417" xr:uid="{7EC6E09F-EAD0-714B-BD73-7D0C6A1E8887}"/>
    <hyperlink ref="J1215" r:id="rId2418" display="mailto:ireilly@raymond-gonzalez.org" xr:uid="{7168A0D6-ADCA-1E44-BBF0-75E9BB4B18D2}"/>
    <hyperlink ref="L1215" r:id="rId2419" xr:uid="{D06AF089-E67C-CD44-9D01-7E4550D180A3}"/>
    <hyperlink ref="J1216" r:id="rId2420" display="mailto:karlamartinez@zavala-terry.com" xr:uid="{830F75A6-6DF2-E74F-A327-962D3492C08D}"/>
    <hyperlink ref="L1216" r:id="rId2421" xr:uid="{4DACE972-A54E-A848-95FC-A22C413A038D}"/>
    <hyperlink ref="J1217" r:id="rId2422" display="mailto:nobleharold@lawrence-christensen.com" xr:uid="{2431B514-26FA-0F46-A453-9A50AF262642}"/>
    <hyperlink ref="L1217" r:id="rId2423" xr:uid="{C3D4F54D-FEA2-034C-9A49-3F03C33D026E}"/>
    <hyperlink ref="J1218" r:id="rId2424" display="mailto:roberta83@patrick-holden.com" xr:uid="{17BA6522-8ED9-DF4D-AB5E-2AB217DC1A73}"/>
    <hyperlink ref="L1218" r:id="rId2425" xr:uid="{3380BED3-6E59-3343-8608-A87F0C712AE0}"/>
    <hyperlink ref="J1219" r:id="rId2426" display="mailto:mackenziewade@khan.com" xr:uid="{AC626C3A-3E1D-0447-8FD5-848694999CF2}"/>
    <hyperlink ref="L1219" r:id="rId2427" xr:uid="{318C15A8-2A79-694D-9048-EF2E0F82ACE8}"/>
    <hyperlink ref="J1220" r:id="rId2428" display="mailto:ferrellmason@melton.com" xr:uid="{5E2B99F2-2CD8-3549-B814-9FF3EEB40D0B}"/>
    <hyperlink ref="L1220" r:id="rId2429" xr:uid="{A573B7BF-F28B-104A-85A0-457BA73E11AF}"/>
    <hyperlink ref="J1221" r:id="rId2430" display="mailto:wcox@floyd.com" xr:uid="{66381420-28D8-5D41-94BB-085E57C92A42}"/>
    <hyperlink ref="L1221" r:id="rId2431" xr:uid="{774B6F85-71CC-6249-9837-26CCD1EFE3C5}"/>
    <hyperlink ref="J1222" r:id="rId2432" display="mailto:snoble@ward.com" xr:uid="{4166BEE6-AE20-2F47-BD3A-AC5CADD596FF}"/>
    <hyperlink ref="L1222" r:id="rId2433" xr:uid="{BB7100C6-741C-AA40-A898-E1991B8C80F4}"/>
    <hyperlink ref="J1223" r:id="rId2434" display="mailto:gstephenson@webb.net" xr:uid="{83B8F928-55FE-A649-8A40-10944A39CD91}"/>
    <hyperlink ref="L1223" r:id="rId2435" xr:uid="{F40F21C3-3C49-B048-885F-3096E9AB0800}"/>
    <hyperlink ref="J1224" r:id="rId2436" display="mailto:dawn46@perry.com" xr:uid="{CDE91488-402A-304D-98F7-79F1FF869960}"/>
    <hyperlink ref="L1224" r:id="rId2437" xr:uid="{182B2844-640D-8F4E-9BD7-083C54D141F8}"/>
    <hyperlink ref="J1225" r:id="rId2438" display="mailto:xvaughn@noble.com" xr:uid="{683D2B41-D17D-CB41-AEDB-5181FCFA882D}"/>
    <hyperlink ref="L1225" r:id="rId2439" xr:uid="{69FF2AF5-8DE1-C84D-9D78-9B73D3FFFE75}"/>
    <hyperlink ref="J1226" r:id="rId2440" display="mailto:xedwards@goodwin-waters.net" xr:uid="{839535A7-CA08-0A47-ACA9-8074D86082B1}"/>
    <hyperlink ref="L1226" r:id="rId2441" xr:uid="{F25B2188-1808-214B-9561-2189584FF8A9}"/>
    <hyperlink ref="J1227" r:id="rId2442" display="mailto:donald86@crawford.com" xr:uid="{AF9DF67B-1DD6-6742-87D8-593F5F5AED00}"/>
    <hyperlink ref="L1227" r:id="rId2443" xr:uid="{B751DE92-8EA2-B84D-9907-632E0DDE453E}"/>
    <hyperlink ref="J1228" r:id="rId2444" display="mailto:gouldstanley@flores.com" xr:uid="{99229EA5-91D6-574C-96E1-1E85A521A3C8}"/>
    <hyperlink ref="L1228" r:id="rId2445" xr:uid="{01745861-644C-F240-B43F-8AFEA8767DEA}"/>
    <hyperlink ref="J1229" r:id="rId2446" display="mailto:glennwarren@stone.com" xr:uid="{98B61979-426B-F94B-88DB-4D129E6A5D7D}"/>
    <hyperlink ref="L1229" r:id="rId2447" xr:uid="{2E4E26EE-667E-EA43-865C-B4C6F4BEB34D}"/>
    <hyperlink ref="J1230" r:id="rId2448" display="mailto:rushanita@hardin.com" xr:uid="{616B2179-83E4-8947-841A-5BBDB17444B0}"/>
    <hyperlink ref="L1230" r:id="rId2449" xr:uid="{7B36F1B7-B984-AA4D-AAED-E97413AC007E}"/>
    <hyperlink ref="J1231" r:id="rId2450" display="mailto:sydney91@shaw.com" xr:uid="{C38390E7-C5D1-444F-B003-5D3C1CA7AD18}"/>
    <hyperlink ref="L1231" r:id="rId2451" xr:uid="{8B57E289-E063-ED41-A4D2-F9431262A3A1}"/>
    <hyperlink ref="J1232" r:id="rId2452" display="mailto:erikwagner@melendez.com" xr:uid="{1FC9D535-AC6A-1542-9F9D-29F8232D2A34}"/>
    <hyperlink ref="L1232" r:id="rId2453" xr:uid="{282DD711-0F26-D748-8127-329D6F9FC4A1}"/>
    <hyperlink ref="J1233" r:id="rId2454" display="mailto:dominique08@atkinson.net" xr:uid="{BDB43A91-2678-FF47-8EDC-5BFC1F2E2AB6}"/>
    <hyperlink ref="L1233" r:id="rId2455" xr:uid="{3EDA474A-8D02-7D45-8C16-60229DAEC99C}"/>
    <hyperlink ref="J1234" r:id="rId2456" display="mailto:ugeorge@barrera.com" xr:uid="{125F5F6A-F044-674F-A86A-5EA1DE1D0258}"/>
    <hyperlink ref="L1234" r:id="rId2457" xr:uid="{A64E788F-F95C-514C-9AF5-D5A79D5F13A3}"/>
    <hyperlink ref="J1235" r:id="rId2458" display="mailto:swarner@young.com" xr:uid="{5F3FA0EC-9DAD-8F4B-887F-114D6E57D61C}"/>
    <hyperlink ref="L1235" r:id="rId2459" xr:uid="{0C8D6BDB-973B-E447-AB4B-0CCF5AE5844C}"/>
    <hyperlink ref="J1236" r:id="rId2460" display="mailto:carpenterjeff@gomez.net" xr:uid="{400655F0-829E-7E4C-9685-2A3AF54653EB}"/>
    <hyperlink ref="L1236" r:id="rId2461" xr:uid="{A0748C00-EB50-1440-A2CB-9A28DB047D45}"/>
    <hyperlink ref="J1237" r:id="rId2462" display="mailto:ckelley@church.biz" xr:uid="{8F59B340-C949-F044-A2A2-DD7EE0DB8438}"/>
    <hyperlink ref="L1237" r:id="rId2463" xr:uid="{2B2A01F3-C39B-814D-AA13-220C1420A939}"/>
    <hyperlink ref="J1238" r:id="rId2464" display="mailto:vmiddleton@zimmerman-hensley.biz" xr:uid="{3BB831D9-71FB-744A-A25E-556219CA68A0}"/>
    <hyperlink ref="L1238" r:id="rId2465" xr:uid="{4F099E7C-9344-D146-A4BD-4CC6BE64D0CA}"/>
    <hyperlink ref="J1239" r:id="rId2466" display="mailto:guzmancatherine@coffey.com" xr:uid="{67A8E301-04DF-1A4F-84C5-74496E5B958F}"/>
    <hyperlink ref="L1239" r:id="rId2467" xr:uid="{EC938CB6-DABC-D44A-9F4A-E32F487F8503}"/>
    <hyperlink ref="J1240" r:id="rId2468" display="mailto:paigecalderon@berger-black.com" xr:uid="{04619B0E-2EB5-E747-AE79-1723FB007F1B}"/>
    <hyperlink ref="L1240" r:id="rId2469" xr:uid="{2C8D72A5-A325-1E4A-A4F7-062CED030881}"/>
    <hyperlink ref="J1241" r:id="rId2470" display="mailto:cholder@mccarty.com" xr:uid="{DE1476D2-9633-044D-97F9-1BBC48484059}"/>
    <hyperlink ref="L1241" r:id="rId2471" xr:uid="{5385759D-90F7-AA4B-B2B8-BB6671A94C32}"/>
    <hyperlink ref="J1242" r:id="rId2472" display="mailto:laura13@parker.net" xr:uid="{E329461F-7AF3-8540-8263-7F96D6EC8F36}"/>
    <hyperlink ref="L1242" r:id="rId2473" xr:uid="{CD088742-F1B4-1144-9C0E-2CB7374E73B8}"/>
    <hyperlink ref="J1243" r:id="rId2474" display="mailto:bradleyjeremy@wu.biz" xr:uid="{4A922B6A-3F14-4C45-9207-14EE77543FF2}"/>
    <hyperlink ref="L1243" r:id="rId2475" xr:uid="{FEE17EB3-328E-AF42-B3A8-7E3DFC203C4D}"/>
    <hyperlink ref="J1244" r:id="rId2476" display="mailto:deaton@washington.info" xr:uid="{E3AEA630-5D18-C14F-9083-191F7EC8FA7D}"/>
    <hyperlink ref="L1244" r:id="rId2477" xr:uid="{1C48894C-69B0-3F49-BB56-5E511D627D8A}"/>
    <hyperlink ref="J1245" r:id="rId2478" display="mailto:rhunter@macdonald.org" xr:uid="{58A0B768-DE0C-E645-B284-155DD1B4201B}"/>
    <hyperlink ref="L1245" r:id="rId2479" xr:uid="{9E27B497-8EDD-9D4B-845F-A39D01CC10DD}"/>
    <hyperlink ref="J1246" r:id="rId2480" display="mailto:uromero@moran.info" xr:uid="{21C3126C-C0C7-2847-93CC-F0C3BA587890}"/>
    <hyperlink ref="L1246" r:id="rId2481" xr:uid="{F0AF8C71-70F0-DF44-86EB-002615BBF64D}"/>
    <hyperlink ref="J1247" r:id="rId2482" display="mailto:cervantesmia@blankenship.info" xr:uid="{FF92B1BF-737A-F740-B418-CC470238361E}"/>
    <hyperlink ref="L1247" r:id="rId2483" xr:uid="{581F6A92-D3D0-1A42-94DA-84644F266A45}"/>
    <hyperlink ref="J1248" r:id="rId2484" display="mailto:jparker@navarro.com" xr:uid="{861197BD-6816-2E42-86B7-123D9C0993F7}"/>
    <hyperlink ref="L1248" r:id="rId2485" xr:uid="{DB2F3A90-3332-A447-865E-AA8FCBF82CF4}"/>
    <hyperlink ref="J1249" r:id="rId2486" display="mailto:alam@powers.biz" xr:uid="{2B8F529E-A78F-3746-BED0-B97BBA255517}"/>
    <hyperlink ref="L1249" r:id="rId2487" xr:uid="{E8A4B093-8394-B240-98CA-2093B3DFB7A4}"/>
    <hyperlink ref="J1250" r:id="rId2488" display="mailto:rcabrera@sloan-ho.com" xr:uid="{6D02262A-08F1-2141-9452-B4588749DC8D}"/>
    <hyperlink ref="L1250" r:id="rId2489" xr:uid="{596E0EDC-D57A-ED42-90BE-7E1148CFE400}"/>
    <hyperlink ref="J1251" r:id="rId2490" display="mailto:smallscott@moss.com" xr:uid="{BEE3523B-923F-3345-8347-12642A33E7A5}"/>
    <hyperlink ref="L1251" r:id="rId2491" xr:uid="{1BC4847F-D305-454D-BD23-C628A2CEC124}"/>
    <hyperlink ref="J1252" r:id="rId2492" display="mailto:christinebenitez@howell-oconnell.com" xr:uid="{0D1CFBCB-EC26-8243-BD95-F474D4CF2A55}"/>
    <hyperlink ref="L1252" r:id="rId2493" xr:uid="{AC130891-DE6C-E443-BF66-1AA2A5076CE6}"/>
    <hyperlink ref="J1253" r:id="rId2494" display="mailto:hornjavier@hanson.com" xr:uid="{C81CBF7C-6A46-4F4E-A295-2C2B405DE871}"/>
    <hyperlink ref="L1253" r:id="rId2495" xr:uid="{767BB771-60E5-244F-A442-AA01298515DF}"/>
    <hyperlink ref="J1254" r:id="rId2496" display="mailto:ronaldwarren@friedman.net" xr:uid="{EFB4C88D-1B34-DD4F-868B-CE238EEBF236}"/>
    <hyperlink ref="L1254" r:id="rId2497" xr:uid="{6ACF497A-DECA-434A-9B72-291A61BBCA1E}"/>
    <hyperlink ref="J1255" r:id="rId2498" display="mailto:rick04@allen-foster.net" xr:uid="{36BA4EEF-9508-394F-97CC-E3E9C81A2F25}"/>
    <hyperlink ref="L1255" r:id="rId2499" xr:uid="{E5162F7A-884E-134D-9010-8B8E69AB4FAD}"/>
    <hyperlink ref="J1256" r:id="rId2500" display="mailto:figueroacarmen@cardenas.com" xr:uid="{A8A87673-1086-E54D-B699-F18EE56A75C6}"/>
    <hyperlink ref="L1256" r:id="rId2501" xr:uid="{7775F3B3-8D83-004A-B3A3-D5453A654A82}"/>
    <hyperlink ref="J1257" r:id="rId2502" display="mailto:xthompson@aguilar.org" xr:uid="{92A25282-63F4-C24F-B341-E2EABBEA53AC}"/>
    <hyperlink ref="L1257" r:id="rId2503" xr:uid="{5EA9FC66-FD81-FF42-B6D1-B0D631838004}"/>
    <hyperlink ref="J1258" r:id="rId2504" display="mailto:clarkdakota@barrera.com" xr:uid="{3871DCDC-55BA-CF4D-B7E5-99D2023274A5}"/>
    <hyperlink ref="L1258" r:id="rId2505" xr:uid="{863D25D2-022C-8146-A1CC-6080F4CE1332}"/>
    <hyperlink ref="J1259" r:id="rId2506" display="mailto:cherylpalmer@weber-gates.com" xr:uid="{568D78D0-8AA8-B445-BE34-383080920A69}"/>
    <hyperlink ref="L1259" r:id="rId2507" xr:uid="{F421061A-A4EF-1C43-AC60-32968A002550}"/>
    <hyperlink ref="J1260" r:id="rId2508" display="mailto:melaniestuart@ferguson.com" xr:uid="{11487373-773D-4C47-A401-58740F9EF0EA}"/>
    <hyperlink ref="L1260" r:id="rId2509" xr:uid="{6CA435CF-8E16-8746-9928-6606EAB6DC4E}"/>
    <hyperlink ref="J1261" r:id="rId2510" display="mailto:imcmillan@clark-turner.net" xr:uid="{4D6A6A21-2542-F24C-AD68-5D5EEE9DAA8E}"/>
    <hyperlink ref="L1261" r:id="rId2511" xr:uid="{038C9A80-02CD-724D-8ACC-DCF6C36C8B44}"/>
    <hyperlink ref="J1262" r:id="rId2512" display="mailto:proctormarcus@dominguez.org" xr:uid="{58838952-528A-E54D-A661-32426AAA8A87}"/>
    <hyperlink ref="L1262" r:id="rId2513" xr:uid="{70C79C7D-ADF4-C643-9ED7-8CD081D5ADC4}"/>
    <hyperlink ref="J1263" r:id="rId2514" display="mailto:ronaldbullock@cain-watkins.biz" xr:uid="{CA535BEA-187F-CB41-A486-1C1B58ED8B17}"/>
    <hyperlink ref="L1263" r:id="rId2515" xr:uid="{697306B3-B910-D94B-9232-BD08E233F39E}"/>
    <hyperlink ref="J1264" r:id="rId2516" display="mailto:jerome38@gibbs.net" xr:uid="{71062D3E-EACA-C444-AC2A-BF112F0C280F}"/>
    <hyperlink ref="L1264" r:id="rId2517" xr:uid="{0DFC2955-75D9-6D43-A9A5-B13C68E1A142}"/>
    <hyperlink ref="J1265" r:id="rId2518" display="mailto:ronaldbennett@gregory.com" xr:uid="{6937C59D-5F0F-BA4A-B010-04A1523895DF}"/>
    <hyperlink ref="L1265" r:id="rId2519" xr:uid="{577C7F7B-AA85-BE41-B9CF-F13657B39140}"/>
    <hyperlink ref="J1266" r:id="rId2520" display="mailto:mcphersonashley@rios.org" xr:uid="{471AE8E0-BDCC-2442-87F2-D1EDDDAEFF9D}"/>
    <hyperlink ref="L1266" r:id="rId2521" xr:uid="{BB0457AA-3164-0F4B-8162-8328F2679E39}"/>
    <hyperlink ref="J1267" r:id="rId2522" display="mailto:megancherry@kemp.info" xr:uid="{789E51EC-75A2-3541-8B9E-54A75B5BDB87}"/>
    <hyperlink ref="L1267" r:id="rId2523" xr:uid="{BB7D152D-0B70-E54C-8700-A55370DAAF26}"/>
    <hyperlink ref="J1268" r:id="rId2524" display="mailto:efrey@campbell-ritter.org" xr:uid="{143C5278-D488-E443-9C4D-5A80BB384574}"/>
    <hyperlink ref="L1268" r:id="rId2525" xr:uid="{D783BC6B-4E0B-4046-9F5F-4D7B09F01CCA}"/>
    <hyperlink ref="J1269" r:id="rId2526" display="mailto:angelica22@miranda.info" xr:uid="{5A6E9773-ABFC-B64D-979A-3CE32D38126A}"/>
    <hyperlink ref="L1269" r:id="rId2527" xr:uid="{ECE44072-0B14-FB4C-B1AC-0E4FE1D61A2F}"/>
    <hyperlink ref="J1270" r:id="rId2528" display="mailto:lloyddesiree@pacheco-vaughn.com" xr:uid="{F11BE019-22D1-164D-97F8-EB34E280E05A}"/>
    <hyperlink ref="L1270" r:id="rId2529" xr:uid="{D5D236CF-32D9-3143-91ED-E32E23F3F054}"/>
    <hyperlink ref="J1271" r:id="rId2530" display="mailto:phyllis70@stanton.org" xr:uid="{316779FB-AC1C-6046-B688-829EABAE0D70}"/>
    <hyperlink ref="L1271" r:id="rId2531" xr:uid="{B3BAB05D-46EF-7D44-AA45-C1A14C97F9D3}"/>
    <hyperlink ref="J1272" r:id="rId2532" display="mailto:joanna87@morales.net" xr:uid="{271CD0FB-86D2-E44C-8708-309DAD811244}"/>
    <hyperlink ref="L1272" r:id="rId2533" xr:uid="{5B0621AD-66FB-CE4E-9FA1-798EC91056AB}"/>
    <hyperlink ref="J1273" r:id="rId2534" display="mailto:rhodesjon@cummings.biz" xr:uid="{4E3D2EA5-6244-6945-841E-A0DC25642724}"/>
    <hyperlink ref="L1273" r:id="rId2535" xr:uid="{DE906230-7862-D043-9BF1-67A4CC4C1548}"/>
    <hyperlink ref="J1274" r:id="rId2536" display="mailto:pbentley@jensen-marshall.org" xr:uid="{EEA23B8B-FB67-7A4B-B9B7-F6C5BCFE1EED}"/>
    <hyperlink ref="L1274" r:id="rId2537" xr:uid="{F26BA0F8-7A28-1849-8EC8-1E00A5B83706}"/>
    <hyperlink ref="J1275" r:id="rId2538" display="mailto:penny51@murillo.net" xr:uid="{31D513E2-C5B5-7841-916A-253D48970238}"/>
    <hyperlink ref="L1275" r:id="rId2539" xr:uid="{E714A843-B6B2-1743-9E6E-04E667EC4A1C}"/>
    <hyperlink ref="J1276" r:id="rId2540" display="mailto:ethan09@orr.com" xr:uid="{3768AA06-DD46-3543-A642-FA5FEE1E72CE}"/>
    <hyperlink ref="L1276" r:id="rId2541" xr:uid="{BC3AFE62-41EB-F84C-88D5-6C4182C925E7}"/>
    <hyperlink ref="J1277" r:id="rId2542" display="mailto:dunlapdeborah@olson.com" xr:uid="{7526CA02-6D1A-3947-99A1-4AACF97A6931}"/>
    <hyperlink ref="L1277" r:id="rId2543" xr:uid="{C718514C-AB6F-844D-AAB0-9EC127821BAB}"/>
    <hyperlink ref="J1278" r:id="rId2544" display="mailto:mcdanielkylie@mullins-fletcher.com" xr:uid="{F795ED8B-BEB3-514D-B7DB-033FA2B62FAD}"/>
    <hyperlink ref="L1278" r:id="rId2545" xr:uid="{7267DB79-B9C2-6749-AC26-490F68FDD9FB}"/>
    <hyperlink ref="J1279" r:id="rId2546" display="mailto:kelseybray@ward.biz" xr:uid="{C3437FB5-1E8C-AA4C-A097-0564EBA1DE1C}"/>
    <hyperlink ref="L1279" r:id="rId2547" xr:uid="{1E2EC3FB-C74F-E647-A25D-7DEFCC29DCCE}"/>
    <hyperlink ref="J1280" r:id="rId2548" display="mailto:clementsrodney@gregory.com" xr:uid="{8D730FBF-66F9-B34D-88CA-F8A3E238844D}"/>
    <hyperlink ref="L1280" r:id="rId2549" xr:uid="{710E167D-C4DA-BB49-8CED-027741DBB0D2}"/>
    <hyperlink ref="J1281" r:id="rId2550" display="mailto:gmcgrath@melendez.info" xr:uid="{D080AFF4-AC1D-5348-9A73-10B4712E2E5A}"/>
    <hyperlink ref="L1281" r:id="rId2551" xr:uid="{0B73007E-84FD-5145-9D8B-E393A062B529}"/>
    <hyperlink ref="J1282" r:id="rId2552" display="mailto:lyonskirk@barrett.com" xr:uid="{7FDF1953-C6EB-464A-A2B0-F197BA20C11B}"/>
    <hyperlink ref="L1282" r:id="rId2553" xr:uid="{B57FA2E7-BCA4-7A43-99D8-508AB8DBF6A1}"/>
    <hyperlink ref="J1283" r:id="rId2554" display="mailto:crystal91@fields.com" xr:uid="{F679EB67-B825-7B43-B73B-82ADBAEC54CC}"/>
    <hyperlink ref="L1283" r:id="rId2555" xr:uid="{833246B0-A299-094A-9204-F0C1C977266C}"/>
    <hyperlink ref="J1284" r:id="rId2556" display="mailto:pconrad@hendricks-frye.com" xr:uid="{6018B134-334E-154B-A222-5B2A7BD25FFA}"/>
    <hyperlink ref="L1284" r:id="rId2557" xr:uid="{A056947C-25AF-274A-A377-E381B2EA6D65}"/>
    <hyperlink ref="J1285" r:id="rId2558" display="mailto:lonniesnyder@hart.com" xr:uid="{96261095-DCD3-B24E-999F-EE870877D853}"/>
    <hyperlink ref="L1285" r:id="rId2559" xr:uid="{FC53B0E8-4F0F-3547-8BD7-02C52F5C25B0}"/>
    <hyperlink ref="J1286" r:id="rId2560" display="mailto:lovemaria@shepherd-mcfarland.net" xr:uid="{5EFCD7BF-4C5E-0C43-9663-11F6B8257277}"/>
    <hyperlink ref="L1286" r:id="rId2561" xr:uid="{9D7EE6D1-A3CF-4D48-AB26-AA8544153815}"/>
    <hyperlink ref="J1287" r:id="rId2562" display="mailto:tyrone18@walton.com" xr:uid="{3AC0422D-3417-2740-98BA-51094E70B8B1}"/>
    <hyperlink ref="L1287" r:id="rId2563" xr:uid="{FB3272B0-7FA8-7E47-B875-ABD2603713C8}"/>
    <hyperlink ref="J1288" r:id="rId2564" display="mailto:howard62@morales.com" xr:uid="{6782EBCB-35F2-4341-8351-963907BF3018}"/>
    <hyperlink ref="L1288" r:id="rId2565" xr:uid="{E7BC935E-1936-1049-9961-CAC127D35528}"/>
    <hyperlink ref="J1289" r:id="rId2566" display="mailto:kochbrendan@walter.biz" xr:uid="{98C54AF5-1BD1-2C40-B411-EEE5706100A7}"/>
    <hyperlink ref="L1289" r:id="rId2567" xr:uid="{E845391E-C585-E74D-8533-E0450445B98E}"/>
    <hyperlink ref="J1290" r:id="rId2568" display="mailto:jo26@jackson.biz" xr:uid="{EA38D77E-9C63-D643-BF7C-D749407F766E}"/>
    <hyperlink ref="L1290" r:id="rId2569" xr:uid="{0D1B3EBF-5066-C04C-917D-92EE576575D6}"/>
    <hyperlink ref="J1291" r:id="rId2570" display="mailto:pollardkirk@french-rios.org" xr:uid="{B7699416-A599-A04B-933C-4B31490C92DA}"/>
    <hyperlink ref="L1291" r:id="rId2571" xr:uid="{3E6B3D0C-8330-5646-AAFF-8C8636B3C7B4}"/>
    <hyperlink ref="J1292" r:id="rId2572" display="mailto:gjohns@faulkner.biz" xr:uid="{E09A7E5E-50AC-3D4B-B68B-7FD379C5E9DC}"/>
    <hyperlink ref="L1292" r:id="rId2573" xr:uid="{D0595C0C-7F27-7341-BCB3-6F1795C9ABD2}"/>
    <hyperlink ref="J1293" r:id="rId2574" display="mailto:kayleemorrison@smith.com" xr:uid="{F9CEDE26-15E5-674F-BB42-7A8901AAC98E}"/>
    <hyperlink ref="L1293" r:id="rId2575" xr:uid="{FB84B922-326A-824C-9530-823B4154DCEF}"/>
    <hyperlink ref="J1294" r:id="rId2576" display="mailto:carla40@graves.com" xr:uid="{0CC9E997-AF2F-A442-8623-8D49F20CA7D5}"/>
    <hyperlink ref="L1294" r:id="rId2577" xr:uid="{4E50A523-5C30-C147-92EC-06071E0CF1A7}"/>
    <hyperlink ref="J1295" r:id="rId2578" display="mailto:shepherdconnor@noble.org" xr:uid="{B597C11F-403E-0240-9543-84B872B4B5CA}"/>
    <hyperlink ref="L1295" r:id="rId2579" xr:uid="{C42463A1-F8EE-7146-B70E-DEFCA71D8E95}"/>
    <hyperlink ref="J1296" r:id="rId2580" display="mailto:leonard46@spencer-patrick.com" xr:uid="{0212F06E-B534-3240-8C9E-C475F4BC4195}"/>
    <hyperlink ref="L1296" r:id="rId2581" xr:uid="{0E7EBF38-9559-7C46-A583-25CF3504F8B3}"/>
    <hyperlink ref="J1297" r:id="rId2582" display="mailto:mistycopeland@rich.org" xr:uid="{1745C1F0-B034-1B40-B853-F61783C7C323}"/>
    <hyperlink ref="L1297" r:id="rId2583" xr:uid="{33CBE13F-CD7A-E342-8B82-7369D55B7585}"/>
    <hyperlink ref="J1298" r:id="rId2584" display="mailto:alyssajuarez@villanueva.com" xr:uid="{AC32C98A-F864-7F4C-8771-78FA774F8151}"/>
    <hyperlink ref="L1298" r:id="rId2585" xr:uid="{4A0C9833-0996-4D41-854B-F78ABF51011B}"/>
    <hyperlink ref="J1299" r:id="rId2586" display="mailto:evelynriddle@hays.com" xr:uid="{518410BF-FD9F-6042-8029-09D29CA01BAC}"/>
    <hyperlink ref="L1299" r:id="rId2587" xr:uid="{9871281C-481F-E64E-8560-51B194DFCDCA}"/>
    <hyperlink ref="J1300" r:id="rId2588" display="mailto:fitzgeraldsandy@oconnell-rollins.com" xr:uid="{C4A91F24-18D9-1543-963F-81F4C671E408}"/>
    <hyperlink ref="L1300" r:id="rId2589" xr:uid="{FFE2289D-14FF-8D49-982C-EAB2B56A76F0}"/>
    <hyperlink ref="J1301" r:id="rId2590" display="mailto:gabrielalloyd@castillo-hahn.com" xr:uid="{A8AB081D-9FC3-D647-99AF-79B851DA5D8E}"/>
    <hyperlink ref="L1301" r:id="rId2591" xr:uid="{E9A5FD4F-2315-B54F-890E-DBA7B186CC5C}"/>
    <hyperlink ref="J1302" r:id="rId2592" display="mailto:chloe03@kelly.net" xr:uid="{BD885F33-D682-4A4D-B57E-38CFA7C6569D}"/>
    <hyperlink ref="L1302" r:id="rId2593" xr:uid="{94405867-E003-5B43-B2E6-A245B794AD01}"/>
    <hyperlink ref="J1303" r:id="rId2594" display="mailto:connieheath@young.com" xr:uid="{7B7B8DDA-DB3F-F445-8B9A-310691A3EEA8}"/>
    <hyperlink ref="L1303" r:id="rId2595" xr:uid="{202B51B4-F44E-2843-B926-70FB37C9A927}"/>
    <hyperlink ref="J1304" r:id="rId2596" display="mailto:jeremiahirwin@pineda.com" xr:uid="{1BFE903A-A63A-6B4E-8927-716898204CC3}"/>
    <hyperlink ref="L1304" r:id="rId2597" xr:uid="{02CCB675-9D74-7045-B711-514EDB88E18C}"/>
    <hyperlink ref="J1305" r:id="rId2598" display="mailto:santanabecky@tran-case.com" xr:uid="{400749B1-5C0D-5B44-A671-28DC124BBD9A}"/>
    <hyperlink ref="L1305" r:id="rId2599" xr:uid="{53B94EA1-BAFB-3F4A-BBEC-D7A3E1FA7932}"/>
    <hyperlink ref="J1306" r:id="rId2600" display="mailto:michelle87@mercado.com" xr:uid="{ECB651BE-DC1A-804E-9F23-F3AC9A90F934}"/>
    <hyperlink ref="L1306" r:id="rId2601" xr:uid="{E96F9E0F-FE3A-A64A-9BA7-6E54CBA17E01}"/>
    <hyperlink ref="J1307" r:id="rId2602" display="mailto:qesparza@tran-compton.com" xr:uid="{8042451A-829F-C74C-9BC0-3B2CBF03B8DE}"/>
    <hyperlink ref="L1307" r:id="rId2603" xr:uid="{5D96D06F-4E76-1B44-8581-6047186DB57F}"/>
    <hyperlink ref="J1308" r:id="rId2604" display="mailto:mschultz@roman.com" xr:uid="{9FA9023E-A8F2-0744-8FFD-34C6AAD587F6}"/>
    <hyperlink ref="L1308" r:id="rId2605" xr:uid="{992AF263-B912-9D46-99D9-36B2FF4F919F}"/>
    <hyperlink ref="J1309" r:id="rId2606" display="mailto:amontoya@cruz.com" xr:uid="{9BF29C54-E062-D54C-A1D7-E1177565771F}"/>
    <hyperlink ref="L1309" r:id="rId2607" xr:uid="{46F32025-4689-3D42-8493-A3A50EB2ED7D}"/>
    <hyperlink ref="J1310" r:id="rId2608" display="mailto:freemantravis@norman.net" xr:uid="{413393AB-B72F-9D4D-A171-03485CD2C489}"/>
    <hyperlink ref="L1310" r:id="rId2609" xr:uid="{5ABF50FC-24BC-6B4F-80A2-C9022B92327B}"/>
    <hyperlink ref="J1311" r:id="rId2610" display="mailto:martha18@holland-robles.org" xr:uid="{928DD706-4419-6243-9435-C4D7496924C4}"/>
    <hyperlink ref="L1311" r:id="rId2611" xr:uid="{AF204509-96DB-F94D-86D6-C1F0747F9BA3}"/>
    <hyperlink ref="J1312" r:id="rId2612" display="mailto:rebecca56@taylor-acosta.info" xr:uid="{727DFDB1-653D-0447-93E1-ADF1771E3CAE}"/>
    <hyperlink ref="L1312" r:id="rId2613" xr:uid="{0BADC79A-5CB4-7943-B4F7-ACBF49386495}"/>
    <hyperlink ref="J1313" r:id="rId2614" display="mailto:donovanruben@shields-bartlett.biz" xr:uid="{04E1EC9B-4F6E-B644-88B6-3DA13086AA92}"/>
    <hyperlink ref="L1313" r:id="rId2615" xr:uid="{031D5ECC-5E69-2846-9B2E-AC8FEAFEBAF9}"/>
    <hyperlink ref="J1314" r:id="rId2616" display="mailto:vblackburn@downs-melendez.com" xr:uid="{8D80C8A3-E4B1-4548-A592-1F4F2DA4C2CA}"/>
    <hyperlink ref="L1314" r:id="rId2617" xr:uid="{A426ECBC-F21D-2F4D-A6B7-73C7103728AE}"/>
    <hyperlink ref="J1315" r:id="rId2618" display="mailto:anita47@nelson.org" xr:uid="{ED65D259-8A19-274A-BF2B-72F9CD1BF345}"/>
    <hyperlink ref="L1315" r:id="rId2619" xr:uid="{E641EC69-4D01-1641-994D-0A5E515275DE}"/>
    <hyperlink ref="J1316" r:id="rId2620" display="mailto:louis05@jackson.org" xr:uid="{BB42A6C9-D608-C041-8CFD-F75A885C9D31}"/>
    <hyperlink ref="L1316" r:id="rId2621" xr:uid="{165386C4-3011-A94B-8214-2D1EA2B04F5E}"/>
    <hyperlink ref="J1317" r:id="rId2622" display="mailto:clairehanson@jimenez.biz" xr:uid="{95F7DFAA-C849-3044-BA16-08B304AAA8A9}"/>
    <hyperlink ref="L1317" r:id="rId2623" xr:uid="{7FBD1F5F-41A1-314E-98A3-684BE4C00233}"/>
    <hyperlink ref="J1318" r:id="rId2624" display="mailto:colemanjennifer@colon.net" xr:uid="{609D13D4-047A-6D44-9D89-53F6E9C788F2}"/>
    <hyperlink ref="L1318" r:id="rId2625" xr:uid="{755DBF17-96D4-324F-B862-0B0466469361}"/>
    <hyperlink ref="J1319" r:id="rId2626" display="mailto:brady58@rios-gardner.com" xr:uid="{A0430435-336D-644A-B4F2-7987F5541055}"/>
    <hyperlink ref="L1319" r:id="rId2627" xr:uid="{E9F683E0-0773-6247-86B4-AE34DC21F27A}"/>
    <hyperlink ref="J1320" r:id="rId2628" display="mailto:mortonjermaine@hogan.com" xr:uid="{3B409725-EB43-AC43-96D1-F048DA0801E3}"/>
    <hyperlink ref="L1320" r:id="rId2629" xr:uid="{53A761D7-0254-0F44-AF98-1CAFFAAD3965}"/>
    <hyperlink ref="J1321" r:id="rId2630" display="mailto:fbarnes@burke.net" xr:uid="{E9472C74-F698-864E-AA55-FF16A6973DF3}"/>
    <hyperlink ref="L1321" r:id="rId2631" xr:uid="{BCBDACD9-C2A1-114C-B4B8-C9C2B4A8FC22}"/>
    <hyperlink ref="J1322" r:id="rId2632" display="mailto:jesus53@finley.com" xr:uid="{0E38557B-D2DB-5E40-9AC4-0D7A2370397C}"/>
    <hyperlink ref="L1322" r:id="rId2633" xr:uid="{A749E232-79E5-2647-B7A3-359F6B3B5942}"/>
    <hyperlink ref="J1323" r:id="rId2634" display="mailto:bkaiser@mccall.com" xr:uid="{606F7160-6EA4-8D4C-BA7E-A61D598F5A74}"/>
    <hyperlink ref="L1323" r:id="rId2635" xr:uid="{16AD563A-F0C2-F54F-BCA0-EAD2A6F0F6F2}"/>
    <hyperlink ref="J1324" r:id="rId2636" display="mailto:mathewswanda@poole.com" xr:uid="{BE07B8D5-571D-F94F-B033-E1C626EFAB86}"/>
    <hyperlink ref="L1324" r:id="rId2637" xr:uid="{14F3B6AE-F124-FF4C-88E6-B952ECB662D4}"/>
    <hyperlink ref="J1325" r:id="rId2638" display="mailto:melanievelez@gaines.biz" xr:uid="{A42ADC62-FB86-AA4A-81BD-A80DC15DA6AF}"/>
    <hyperlink ref="L1325" r:id="rId2639" xr:uid="{EF9BE2C4-6AF5-DF4E-8FCF-153CB3F2181C}"/>
    <hyperlink ref="J1326" r:id="rId2640" display="mailto:cristian03@vasquez.com" xr:uid="{42EF736B-7646-424C-BF7D-6E3E1EB7BFD9}"/>
    <hyperlink ref="L1326" r:id="rId2641" xr:uid="{0AEC731B-F9AC-7A46-8E00-06313A2A2BA8}"/>
    <hyperlink ref="J1327" r:id="rId2642" display="mailto:ufrench@tate.net" xr:uid="{324EBADE-FE6E-6743-A2D1-23C712214F8D}"/>
    <hyperlink ref="L1327" r:id="rId2643" xr:uid="{F27AD5D8-AECC-1841-A033-14BC2C5492D4}"/>
    <hyperlink ref="J1328" r:id="rId2644" display="mailto:kendra51@pratt-gibbs.com" xr:uid="{1810A730-5F26-B040-A070-89A795EB50B6}"/>
    <hyperlink ref="L1328" r:id="rId2645" xr:uid="{E191A43A-8785-134B-9111-0FAA386C1B57}"/>
    <hyperlink ref="J1329" r:id="rId2646" display="mailto:kimjackie@chang-logan.com" xr:uid="{ABECA1E1-BDC5-6B42-BC89-9C7F42FA47A7}"/>
    <hyperlink ref="L1329" r:id="rId2647" xr:uid="{A8A4E217-86FE-7943-ACE5-A07154DCD40C}"/>
    <hyperlink ref="J1330" r:id="rId2648" display="mailto:elizabethpadilla@schultz-thornton.biz" xr:uid="{E855EE25-05AC-2C4F-AB32-A929F27C03BF}"/>
    <hyperlink ref="L1330" r:id="rId2649" xr:uid="{DF1354C6-9037-C54D-B548-48E23E2E566A}"/>
    <hyperlink ref="J1331" r:id="rId2650" display="mailto:pam59@wells.com" xr:uid="{13D9AE43-326C-4F49-A62D-D02C503CE837}"/>
    <hyperlink ref="L1331" r:id="rId2651" xr:uid="{6FB26996-C993-1946-8EE0-78CC99EA565D}"/>
    <hyperlink ref="J1332" r:id="rId2652" display="mailto:xperry@rich.net" xr:uid="{FF90603E-728F-2F45-A0EC-3AA232488D2B}"/>
    <hyperlink ref="L1332" r:id="rId2653" xr:uid="{03E71236-38EE-0840-820A-5A8C6CCC9717}"/>
    <hyperlink ref="J1333" r:id="rId2654" display="mailto:ocombs@peck.com" xr:uid="{CDCCE57F-D48C-A34C-85E2-659BB1A89590}"/>
    <hyperlink ref="L1333" r:id="rId2655" xr:uid="{3A2C8E99-FFF8-E047-9F2C-626F0E6195A0}"/>
    <hyperlink ref="J1334" r:id="rId2656" display="mailto:czuniga@oconnor.com" xr:uid="{C043EB9B-3C21-B74B-9C0D-2D4E7F56A938}"/>
    <hyperlink ref="L1334" r:id="rId2657" xr:uid="{61404FC2-AFC5-234C-A9B6-06F1E941F8DB}"/>
    <hyperlink ref="J1335" r:id="rId2658" display="mailto:joeandersen@costa.net" xr:uid="{8232F4E0-E5BA-904E-A08D-8ABDDCB1C2A1}"/>
    <hyperlink ref="L1335" r:id="rId2659" xr:uid="{72B07E42-51B4-5F4B-AB0A-929310224889}"/>
    <hyperlink ref="J1336" r:id="rId2660" display="mailto:makayla42@carr.com" xr:uid="{9E59B3C1-3204-9444-B002-21FA8D6640E4}"/>
    <hyperlink ref="L1336" r:id="rId2661" xr:uid="{ABF963C5-8FD3-9244-A74E-B9CC56BFBB78}"/>
    <hyperlink ref="J1337" r:id="rId2662" display="mailto:petersjim@davidson.com" xr:uid="{95A23651-3D94-7843-97EA-AF5EAE4F50C0}"/>
    <hyperlink ref="L1337" r:id="rId2663" xr:uid="{A14052A5-CF22-DC4B-BE9F-D74B2E076C7E}"/>
    <hyperlink ref="J1338" r:id="rId2664" display="mailto:lwoods@black.com" xr:uid="{90BD6723-8302-CA41-8CCD-2F7AAF63A462}"/>
    <hyperlink ref="L1338" r:id="rId2665" xr:uid="{CB0A0ADB-FB48-6345-9991-14657EF0F029}"/>
    <hyperlink ref="J1339" r:id="rId2666" display="mailto:frankbrendan@dean.com" xr:uid="{6AA1D752-1271-574F-866A-EC7ECC39C1E3}"/>
    <hyperlink ref="L1339" r:id="rId2667" xr:uid="{B6AA7DDF-7F05-B14E-82E6-E5BF8A7B49F7}"/>
    <hyperlink ref="J1340" r:id="rId2668" display="mailto:lmurillo@matthews.com" xr:uid="{B4867BB6-3A4E-B542-93A7-C173162DD143}"/>
    <hyperlink ref="L1340" r:id="rId2669" xr:uid="{5203CE33-E232-4C4A-A7DB-C1D03ED998D6}"/>
    <hyperlink ref="J1341" r:id="rId2670" display="mailto:rittermeagan@beasley.com" xr:uid="{00020B80-DED8-EC4F-B480-4924628587F7}"/>
    <hyperlink ref="L1341" r:id="rId2671" xr:uid="{5D36BD80-6271-4D40-9BB1-2BAE52D1EB72}"/>
    <hyperlink ref="J1342" r:id="rId2672" display="mailto:louis40@erickson.info" xr:uid="{37FF92D6-E9EE-D648-B5BE-A549EF7FCDD3}"/>
    <hyperlink ref="L1342" r:id="rId2673" xr:uid="{CF34087B-51F5-A44D-86BC-76E64F4669AF}"/>
    <hyperlink ref="J1343" r:id="rId2674" display="mailto:onewman@rocha-juarez.net" xr:uid="{88C38E97-1E3A-1245-B828-4D988DA02562}"/>
    <hyperlink ref="L1343" r:id="rId2675" xr:uid="{8A8632E5-6195-4C41-ACF4-325992487271}"/>
    <hyperlink ref="J1344" r:id="rId2676" display="mailto:jblevins@potts-wilkerson.com" xr:uid="{54E579FA-E7F0-AF4F-8BCF-F6371AC705C5}"/>
    <hyperlink ref="L1344" r:id="rId2677" xr:uid="{71A8535A-2F7F-DD46-8FC5-356AE011391D}"/>
    <hyperlink ref="J1345" r:id="rId2678" display="mailto:dorothyburke@norris.biz" xr:uid="{4D1ED812-477C-564D-B799-9B1CD1DAF96D}"/>
    <hyperlink ref="L1345" r:id="rId2679" xr:uid="{654ED8F1-5B9E-8F4E-B720-CD7CBC1A4EA8}"/>
    <hyperlink ref="J1346" r:id="rId2680" display="mailto:drakekaylee@meyer.info" xr:uid="{5FEC1E67-74D8-F548-85CD-E378BCD948BD}"/>
    <hyperlink ref="L1346" r:id="rId2681" xr:uid="{397A5767-4BB6-C143-B1F1-DD866EE9608C}"/>
    <hyperlink ref="J1347" r:id="rId2682" display="mailto:laurie32@hendrix-forbes.com" xr:uid="{98B17377-DC8B-7647-A5D8-8B3D8B110B2F}"/>
    <hyperlink ref="L1347" r:id="rId2683" xr:uid="{A27A38F6-A69E-7643-B95E-CE765F17A95B}"/>
    <hyperlink ref="J1348" r:id="rId2684" display="mailto:cesardecker@carrillo-williamson.com" xr:uid="{D4F66740-42D1-3C41-83C8-908D63DE2493}"/>
    <hyperlink ref="L1348" r:id="rId2685" xr:uid="{73DCEED6-F594-CB42-8A9C-5F2479313049}"/>
    <hyperlink ref="J1349" r:id="rId2686" display="mailto:gmalone@meyer.biz" xr:uid="{4D15416B-B01B-BA47-B375-83FF0616BF34}"/>
    <hyperlink ref="L1349" r:id="rId2687" xr:uid="{B16AFBA3-6B86-8142-86A7-3C9038048C6A}"/>
    <hyperlink ref="J1350" r:id="rId2688" display="mailto:muelleradriana@clements-colon.com" xr:uid="{B92EA561-B01D-844C-8305-EED35928DBD8}"/>
    <hyperlink ref="L1350" r:id="rId2689" xr:uid="{DDABEDA8-EEFA-BE47-8392-453BB8F7C039}"/>
    <hyperlink ref="J1351" r:id="rId2690" display="mailto:dominiquemcclain@harris.com" xr:uid="{81FEAACC-FA1C-AD44-88A0-B7F16F64A631}"/>
    <hyperlink ref="L1351" r:id="rId2691" xr:uid="{CC3E5EB8-150A-1F4F-BA6C-4F8C63D6F670}"/>
    <hyperlink ref="J1352" r:id="rId2692" display="mailto:nicoledelgado@kane.com" xr:uid="{E3EBDAA0-69E3-2543-870B-6E1E265C212A}"/>
    <hyperlink ref="L1352" r:id="rId2693" xr:uid="{C39A342B-13C9-E840-9858-CFBBE2F3DA6E}"/>
    <hyperlink ref="J1353" r:id="rId2694" display="mailto:lmaddox@delacruz.com" xr:uid="{AC27C1F5-B04E-C241-A083-DC90D5AF33B6}"/>
    <hyperlink ref="L1353" r:id="rId2695" xr:uid="{0A37A6FB-223E-C947-8474-85B8563C197A}"/>
    <hyperlink ref="J1354" r:id="rId2696" display="mailto:philip86@steele.net" xr:uid="{79A58759-68D0-D140-9369-590655E57061}"/>
    <hyperlink ref="L1354" r:id="rId2697" xr:uid="{4BF95999-1FD8-6042-8181-A98B08859E24}"/>
    <hyperlink ref="J1355" r:id="rId2698" display="mailto:kristyrichardson@warren-walsh.com" xr:uid="{12F33677-7358-8E4F-B7DB-44AD8668ACAB}"/>
    <hyperlink ref="L1355" r:id="rId2699" xr:uid="{CD939947-BDBB-F24D-B09D-11130AA96C03}"/>
    <hyperlink ref="J1356" r:id="rId2700" display="mailto:tbowen@foster-soto.info" xr:uid="{7D5F7C71-4A81-714F-8B3E-844FDE43BFB2}"/>
    <hyperlink ref="L1356" r:id="rId2701" xr:uid="{FCE8EA7E-44E5-3B43-9FE0-B1C5FE7ACAD6}"/>
    <hyperlink ref="J1357" r:id="rId2702" display="mailto:kerry08@randolph.org" xr:uid="{48FE29B5-EACE-A041-9310-A3EBAB916A76}"/>
    <hyperlink ref="L1357" r:id="rId2703" xr:uid="{4C5D8C5F-27D7-3E48-AC83-4EACEBCC3F15}"/>
    <hyperlink ref="J1358" r:id="rId2704" display="mailto:selenaterry@cooley-arnold.com" xr:uid="{D94A6550-FF78-F442-B349-1FB48E1F350C}"/>
    <hyperlink ref="L1358" r:id="rId2705" xr:uid="{67707328-9535-A94D-AB3E-6A31047A37F6}"/>
    <hyperlink ref="J1359" r:id="rId2706" display="mailto:darlene07@randall.com" xr:uid="{6A1F2224-A9D3-4D45-ACF0-80CF524EBFAA}"/>
    <hyperlink ref="L1359" r:id="rId2707" xr:uid="{112B788D-82F3-0942-A26C-1FF9C4516620}"/>
    <hyperlink ref="J1360" r:id="rId2708" display="mailto:vhaynes@wise-fritz.com" xr:uid="{84EBB663-1B3F-A64E-BB94-D31FC932DA25}"/>
    <hyperlink ref="L1360" r:id="rId2709" xr:uid="{ED7893BC-D815-1D47-B22E-BDBF469C6393}"/>
    <hyperlink ref="J1361" r:id="rId2710" display="mailto:qashley@schmitt.biz" xr:uid="{34953ADD-4822-194B-8D76-F329D4578EAF}"/>
    <hyperlink ref="L1361" r:id="rId2711" xr:uid="{16388548-F001-8944-B16C-5A59152E2FB1}"/>
    <hyperlink ref="J1362" r:id="rId2712" display="mailto:theresa53@arellano.org" xr:uid="{1030296D-97F1-2E44-912F-66199C302FD0}"/>
    <hyperlink ref="L1362" r:id="rId2713" xr:uid="{C5CD6663-B5C0-EC48-84D4-B3AE2CFBADFF}"/>
    <hyperlink ref="J1363" r:id="rId2714" display="mailto:mike23@merritt.com" xr:uid="{EA17E626-5F75-164A-B797-901B27F407DD}"/>
    <hyperlink ref="L1363" r:id="rId2715" xr:uid="{0F6BDDDA-096C-7B4B-B1AA-78829A7233B1}"/>
    <hyperlink ref="J1364" r:id="rId2716" display="mailto:garycline@sexton.com" xr:uid="{25F2E861-6A8F-3743-8373-11E86EF9DE16}"/>
    <hyperlink ref="L1364" r:id="rId2717" xr:uid="{DA99477B-FB9B-514E-A187-3FF896D05B20}"/>
    <hyperlink ref="J1365" r:id="rId2718" display="mailto:qbaxter@burke.com" xr:uid="{E85499A0-CDB2-1F44-A337-9C7790C04432}"/>
    <hyperlink ref="L1365" r:id="rId2719" xr:uid="{4BEA8FDE-3756-BE46-A7C5-3A252DA9B17A}"/>
    <hyperlink ref="J1366" r:id="rId2720" display="mailto:wigginsnatasha@compton.org" xr:uid="{1D9D49FE-6F24-0C4C-82E7-D7E2C450DBA6}"/>
    <hyperlink ref="L1366" r:id="rId2721" xr:uid="{257C4D78-5374-734C-8F08-46EC913124EE}"/>
    <hyperlink ref="J1367" r:id="rId2722" display="mailto:wclayton@carroll.org" xr:uid="{B544BEF2-C44C-8940-94A6-559E71EB99A7}"/>
    <hyperlink ref="L1367" r:id="rId2723" xr:uid="{1400AAA4-F261-A644-9E96-C4784D0BBCF1}"/>
    <hyperlink ref="J1368" r:id="rId2724" display="mailto:espinozamelissa@gutierrez.org" xr:uid="{8C7204AF-7F14-B04B-9571-B681E1C502DE}"/>
    <hyperlink ref="L1368" r:id="rId2725" xr:uid="{E0C89DE7-5009-D546-9F01-858A56CF6E25}"/>
    <hyperlink ref="J1369" r:id="rId2726" display="mailto:pearsonsharon@velazquez.com" xr:uid="{90B2C73A-6A47-6D47-8277-83C783B3F515}"/>
    <hyperlink ref="L1369" r:id="rId2727" xr:uid="{EEF4C859-FF69-A542-B941-1663801D69A3}"/>
    <hyperlink ref="J1370" r:id="rId2728" display="mailto:felicia65@frederick.info" xr:uid="{CDCDE053-B869-B049-AB2C-2C11A8D40843}"/>
    <hyperlink ref="L1370" r:id="rId2729" xr:uid="{F1379DEA-5ABD-AB41-9FC5-BC013583B4A9}"/>
    <hyperlink ref="J1371" r:id="rId2730" display="mailto:hollyhensley@hunter-mata.info" xr:uid="{F0CF528C-7275-EC46-A68B-E22627E9E2BB}"/>
    <hyperlink ref="L1371" r:id="rId2731" xr:uid="{D77D892E-C0C7-7645-BBF0-CD35358E1E71}"/>
    <hyperlink ref="J1372" r:id="rId2732" display="mailto:renee98@harrell.com" xr:uid="{65DC5B3D-0A4B-ED47-BCDD-04BEB7A91636}"/>
    <hyperlink ref="L1372" r:id="rId2733" xr:uid="{8BEFA6B5-CDFF-514E-B605-815C760B011B}"/>
    <hyperlink ref="J1373" r:id="rId2734" display="mailto:ylindsey@mckinney-ali.com" xr:uid="{8A298B41-CBCA-E640-A391-CB944B0BBF07}"/>
    <hyperlink ref="L1373" r:id="rId2735" xr:uid="{DB541F61-CACC-3E4C-81D0-6288E190596D}"/>
    <hyperlink ref="J1374" r:id="rId2736" display="mailto:natalie51@reid.com" xr:uid="{ED040662-21E4-FA4E-B0C3-FEB3E178FDC0}"/>
    <hyperlink ref="L1374" r:id="rId2737" xr:uid="{56FD7313-BF72-BE4B-935A-24BE71A42FAC}"/>
    <hyperlink ref="J1375" r:id="rId2738" display="mailto:gmorgan@proctor-dillon.biz" xr:uid="{56054EEF-DDEB-8E42-BED0-8F61FA235BDC}"/>
    <hyperlink ref="L1375" r:id="rId2739" xr:uid="{9145D19E-10AB-AF4E-939E-18591B4B3FEB}"/>
    <hyperlink ref="J1376" r:id="rId2740" display="mailto:mollybaird@stephenson.com" xr:uid="{7871E0A7-6487-6346-81AF-54CBB12344BA}"/>
    <hyperlink ref="L1376" r:id="rId2741" xr:uid="{B0C88391-EE6C-904F-935C-4418004A3241}"/>
    <hyperlink ref="J1377" r:id="rId2742" display="mailto:tcardenas@koch.com" xr:uid="{2B19931A-2107-E740-8B73-7A6B3A9F7339}"/>
    <hyperlink ref="L1377" r:id="rId2743" xr:uid="{310671CE-38F7-704C-91E5-BD7D7C12FB31}"/>
    <hyperlink ref="J1378" r:id="rId2744" display="mailto:scottbianca@gilmore.biz" xr:uid="{2384326A-5C4C-A749-9470-3F906F9DF095}"/>
    <hyperlink ref="L1378" r:id="rId2745" xr:uid="{3E69D0CA-50AA-0340-8973-0BCE4E5E6606}"/>
    <hyperlink ref="J1379" r:id="rId2746" display="mailto:xhinton@mooney.com" xr:uid="{24D08CBE-AAEE-A142-AE0C-4B295C8E453B}"/>
    <hyperlink ref="L1379" r:id="rId2747" xr:uid="{33A6A83C-1CB1-E843-81E9-15B15AFCE81D}"/>
    <hyperlink ref="J1380" r:id="rId2748" display="mailto:brendan65@house-esparza.com" xr:uid="{2D8E1877-1733-C645-9D25-2651269FAA89}"/>
    <hyperlink ref="L1380" r:id="rId2749" xr:uid="{A79DBFED-B64B-674F-9DD3-88152CFEE89E}"/>
    <hyperlink ref="J1381" r:id="rId2750" display="mailto:cordovamolly@lloyd.com" xr:uid="{0FC0B4A9-5166-0A4A-AD84-BE0AC52D1461}"/>
    <hyperlink ref="L1381" r:id="rId2751" xr:uid="{B95CD067-9B3C-A142-BB5A-8964C0045CF7}"/>
    <hyperlink ref="J1382" r:id="rId2752" display="mailto:calvinmata@richard-greene.com" xr:uid="{46E2E0ED-D3D6-2E46-913A-67C8D698DAA2}"/>
    <hyperlink ref="L1382" r:id="rId2753" xr:uid="{BC9768EF-0961-4647-AD41-3A636CB228FD}"/>
    <hyperlink ref="J1383" r:id="rId2754" display="mailto:ralph32@ayala.com" xr:uid="{CC11F0A8-C9AE-5545-B147-7E41CF533BFC}"/>
    <hyperlink ref="L1383" r:id="rId2755" xr:uid="{C20E6ED8-1E17-024D-8EEC-929686510E5F}"/>
    <hyperlink ref="J1384" r:id="rId2756" display="mailto:erik31@sullivan-hayes.biz" xr:uid="{ED66EE90-1197-BB4B-94A7-048C4FA565CE}"/>
    <hyperlink ref="L1384" r:id="rId2757" xr:uid="{0324E24B-130F-B44F-9FC6-4437D741BE4E}"/>
    <hyperlink ref="J1385" r:id="rId2758" display="mailto:caleb83@cuevas-hickman.com" xr:uid="{01E360D4-9348-4C45-B3B7-58498C2FDA5F}"/>
    <hyperlink ref="L1385" r:id="rId2759" xr:uid="{7C1D9518-642F-F345-B0D0-E00433E3314E}"/>
    <hyperlink ref="J1386" r:id="rId2760" display="mailto:brittanywells@hays-skinner.com" xr:uid="{248C654F-F542-D04D-BE5F-FD6E3F87614E}"/>
    <hyperlink ref="L1386" r:id="rId2761" xr:uid="{80BC328D-63A5-9041-A674-3E46768DE3BB}"/>
    <hyperlink ref="J1387" r:id="rId2762" display="mailto:joshua74@silva.com" xr:uid="{FAB3B4F6-22E0-CA4C-AC45-410A44FC1AC8}"/>
    <hyperlink ref="L1387" r:id="rId2763" xr:uid="{1252A9BB-2E09-2F4E-8E93-F0B7850A4DCA}"/>
    <hyperlink ref="J1388" r:id="rId2764" display="mailto:megansimmons@norman.com" xr:uid="{BB12622C-17EF-AA47-AEF1-DBE09B9F82F0}"/>
    <hyperlink ref="L1388" r:id="rId2765" xr:uid="{65F229AB-FB1F-A34E-9888-F9552CB356FB}"/>
    <hyperlink ref="J1389" r:id="rId2766" display="mailto:agentry@rosales-james.com" xr:uid="{ADC12B94-E558-D440-9B67-45286BB546CC}"/>
    <hyperlink ref="L1389" r:id="rId2767" xr:uid="{170E1418-464A-4E4F-85F5-678B80FB4945}"/>
    <hyperlink ref="J1390" r:id="rId2768" display="mailto:mckenzie40@schmitt.net" xr:uid="{946BB480-E3BA-5E4B-9402-DB5F847B4520}"/>
    <hyperlink ref="L1390" r:id="rId2769" xr:uid="{7CCC7884-40B6-6A4A-8C1C-F80762D855F8}"/>
    <hyperlink ref="J1391" r:id="rId2770" display="mailto:glandry@moody.org" xr:uid="{1A31F13C-7EE2-9345-9F34-393FD5E47408}"/>
    <hyperlink ref="L1391" r:id="rId2771" xr:uid="{DB0BD240-3DC5-8F46-B9EE-DB413D23E5A0}"/>
    <hyperlink ref="J1392" r:id="rId2772" display="mailto:normadavies@fuller.biz" xr:uid="{11554501-C19C-F144-89F1-1BE84F5AD9F9}"/>
    <hyperlink ref="L1392" r:id="rId2773" xr:uid="{65D93CEE-C1F7-4440-B092-76DCF0659807}"/>
    <hyperlink ref="J1393" r:id="rId2774" display="mailto:ksavage@bailey.org" xr:uid="{F5D8C42E-68F8-6F4E-A13A-C67A67074AC2}"/>
    <hyperlink ref="L1393" r:id="rId2775" xr:uid="{915AB442-CB9D-7F41-B2C9-25B72F7C4C3C}"/>
    <hyperlink ref="J1394" r:id="rId2776" display="mailto:gwendolynowens@pennington.com" xr:uid="{640D0CD3-3F1D-904F-81C1-00C8DE16AE31}"/>
    <hyperlink ref="L1394" r:id="rId2777" xr:uid="{4B82DB25-FCA0-9A42-AD7D-B2B14E5D0BF2}"/>
    <hyperlink ref="J1395" r:id="rId2778" display="mailto:kimmcguire@estrada.com" xr:uid="{3DED26D7-84CA-814B-8226-C83ECDE18698}"/>
    <hyperlink ref="L1395" r:id="rId2779" xr:uid="{FC4BA956-FD66-E34D-918B-91BF9F050838}"/>
    <hyperlink ref="J1396" r:id="rId2780" display="mailto:barnettemma@zavala.com" xr:uid="{E76511C1-AE5E-B94B-892F-5EF5A1ED8E35}"/>
    <hyperlink ref="L1396" r:id="rId2781" xr:uid="{8DAAD8FC-5F0E-9648-B9AC-49EC46EB6308}"/>
    <hyperlink ref="J1397" r:id="rId2782" display="mailto:valenciabrandon@lucero-stevens.org" xr:uid="{EE0BC21A-C354-174F-AC17-1D8631719749}"/>
    <hyperlink ref="L1397" r:id="rId2783" xr:uid="{5088F381-EC7C-8949-B4C0-05D7F52DDFBF}"/>
    <hyperlink ref="J1398" r:id="rId2784" display="mailto:rhonda25@osborn-cobb.com" xr:uid="{2499F041-D868-5440-A69A-AA719C0C1CF2}"/>
    <hyperlink ref="L1398" r:id="rId2785" xr:uid="{825DD715-FD0F-BF46-9F7E-A70B1A2049EB}"/>
    <hyperlink ref="J1399" r:id="rId2786" display="mailto:stacie74@stein-wolf.com" xr:uid="{A9B0053A-2CF6-6A49-B187-1A6C6FFC6729}"/>
    <hyperlink ref="L1399" r:id="rId2787" xr:uid="{98CB0DB9-5B22-4C44-B17C-38583A09DC30}"/>
    <hyperlink ref="J1400" r:id="rId2788" display="mailto:danduke@olson.com" xr:uid="{AC384CAF-FEC9-4E4F-87EC-B5285095D224}"/>
    <hyperlink ref="L1400" r:id="rId2789" xr:uid="{7BCFAF4D-9E4C-A44C-B76E-9D69D03F375E}"/>
    <hyperlink ref="J1401" r:id="rId2790" display="mailto:kcasey@logan.net" xr:uid="{FBA850E3-FEDB-0F4B-A4A2-0E508C032709}"/>
    <hyperlink ref="L1401" r:id="rId2791" xr:uid="{BD581017-CA2C-1D45-8A45-5339E6672806}"/>
    <hyperlink ref="J1402" r:id="rId2792" display="mailto:vchavez@figueroa.com" xr:uid="{3BD41AF4-4B82-4540-B2F5-5EBCD8E1804F}"/>
    <hyperlink ref="L1402" r:id="rId2793" xr:uid="{5C206592-B8EB-3143-8C53-574D6D6D58F0}"/>
    <hyperlink ref="J1403" r:id="rId2794" display="mailto:casey45@maldonado.com" xr:uid="{D059BE91-894F-004E-8599-F298C823F7B8}"/>
    <hyperlink ref="L1403" r:id="rId2795" xr:uid="{8D8C74BF-25C3-224A-8D39-011A27A575EB}"/>
    <hyperlink ref="J1404" r:id="rId2796" display="mailto:karlacobb@davenport-powell.net" xr:uid="{B609B774-B6F7-B14C-BC78-2071DB0913B0}"/>
    <hyperlink ref="L1404" r:id="rId2797" xr:uid="{B1916984-4819-0649-A48F-DD4845D7C02A}"/>
    <hyperlink ref="J1405" r:id="rId2798" display="mailto:wduran@zamora-burns.com" xr:uid="{370988E9-DFBD-D641-B484-3376736282AF}"/>
    <hyperlink ref="L1405" r:id="rId2799" xr:uid="{248BB11A-D1E3-7B45-9056-5BA9A1DB3DB7}"/>
    <hyperlink ref="J1406" r:id="rId2800" display="mailto:charlenegregory@parks.com" xr:uid="{AB2BB8FB-DC6F-274B-A25D-B543EB89F329}"/>
    <hyperlink ref="L1406" r:id="rId2801" xr:uid="{3583960C-7E94-A24F-BB87-F2F122F9F4FD}"/>
    <hyperlink ref="J1407" r:id="rId2802" display="mailto:lhuffman@hancock.net" xr:uid="{185B56F1-2A87-194F-96B9-1AC2D3ED0124}"/>
    <hyperlink ref="L1407" r:id="rId2803" xr:uid="{AABA87DD-3E53-614F-BA15-DB25A86C21A3}"/>
    <hyperlink ref="J1408" r:id="rId2804" display="mailto:morsehelen@fox-serrano.com" xr:uid="{B33E3918-90EB-9A4D-9F76-C198B2CA7753}"/>
    <hyperlink ref="L1408" r:id="rId2805" xr:uid="{AB769F5E-1967-394E-9A04-706A7CCBE3B3}"/>
    <hyperlink ref="J1409" r:id="rId2806" display="mailto:wshaw@walton.com" xr:uid="{1864C8FD-37E7-1044-B3E3-29822B4564EF}"/>
    <hyperlink ref="L1409" r:id="rId2807" xr:uid="{21989C71-8C83-A04F-8B30-83C3CE167F37}"/>
    <hyperlink ref="J1410" r:id="rId2808" display="mailto:yujasmin@armstrong.net" xr:uid="{388F851B-CE05-3147-A3C7-D426F483899B}"/>
    <hyperlink ref="L1410" r:id="rId2809" xr:uid="{56F35428-FE78-D34F-AEDE-82AD55136086}"/>
    <hyperlink ref="J1411" r:id="rId2810" display="mailto:jonathanlynn@brock-baker.biz" xr:uid="{6A036210-7BB3-DD4E-88E7-3AA02C45670B}"/>
    <hyperlink ref="L1411" r:id="rId2811" xr:uid="{588DAF16-530D-1542-9D93-E5111EB66A61}"/>
    <hyperlink ref="J1412" r:id="rId2812" display="mailto:angel08@hickman.com" xr:uid="{C15D541A-8887-B84D-AD0D-40D61104E9C7}"/>
    <hyperlink ref="L1412" r:id="rId2813" xr:uid="{0303364E-9212-AF45-A446-39EA52C7F269}"/>
    <hyperlink ref="J1413" r:id="rId2814" display="mailto:vaughankirk@hunter-chavez.com" xr:uid="{960B426B-0FA8-2D4F-94AC-635CB943C812}"/>
    <hyperlink ref="L1413" r:id="rId2815" xr:uid="{925F7ADB-ACF1-174B-BE4F-47ECCA6DAC37}"/>
    <hyperlink ref="J1414" r:id="rId2816" display="mailto:xsparks@kirk.com" xr:uid="{408F8E58-0831-0740-B3CA-8CC4C6C78E27}"/>
    <hyperlink ref="L1414" r:id="rId2817" xr:uid="{76F3DCB6-093F-D94F-9F1D-C4DAFC424AE7}"/>
    <hyperlink ref="J1415" r:id="rId2818" display="mailto:xmorrow@macdonald-newman.com" xr:uid="{2E54801D-06AB-3F40-B369-209CA216CEA6}"/>
    <hyperlink ref="L1415" r:id="rId2819" xr:uid="{F7EC56A5-3610-1F46-A21C-2D209FA0EBC8}"/>
    <hyperlink ref="J1416" r:id="rId2820" display="mailto:ladkins@parrish.com" xr:uid="{DC432DD7-7A26-374A-BA09-EBEC2629369A}"/>
    <hyperlink ref="L1416" r:id="rId2821" xr:uid="{3AB70C4A-1C85-B24E-BB3E-E5473A3AE40D}"/>
    <hyperlink ref="J1417" r:id="rId2822" display="mailto:jacobwatkins@george.net" xr:uid="{CBA42234-CD5D-4743-A54A-CF37360697A8}"/>
    <hyperlink ref="L1417" r:id="rId2823" xr:uid="{DC457597-38CF-CD48-8111-7BD7028FF936}"/>
    <hyperlink ref="J1418" r:id="rId2824" display="mailto:philip17@dickson.com" xr:uid="{87AAAFB8-3441-DE4A-8E29-24E34FB052A4}"/>
    <hyperlink ref="L1418" r:id="rId2825" xr:uid="{E90665D2-E764-BF49-9A6B-BB4433B6C9EC}"/>
    <hyperlink ref="J1419" r:id="rId2826" display="mailto:lobrien@herring.com" xr:uid="{6B84B636-E09F-EE47-A74C-25B1FD077AF2}"/>
    <hyperlink ref="L1419" r:id="rId2827" xr:uid="{759C6644-4351-394C-AFB4-6346D1851DB2}"/>
    <hyperlink ref="J1420" r:id="rId2828" display="mailto:heidi30@holmes.com" xr:uid="{48325258-3DDF-EB44-837F-F6156ABF3E40}"/>
    <hyperlink ref="L1420" r:id="rId2829" xr:uid="{7AA9257E-83A6-C747-A0B6-3941E756666D}"/>
    <hyperlink ref="J1421" r:id="rId2830" display="mailto:clineclifford@cooke.com" xr:uid="{53D96700-D2CC-794B-95F8-56DBE05ABE7E}"/>
    <hyperlink ref="L1421" r:id="rId2831" xr:uid="{7B2CD1DC-F9E5-5C45-8D6E-6BA8267517BE}"/>
    <hyperlink ref="J1422" r:id="rId2832" display="mailto:ruizrichard@york-cummings.org" xr:uid="{E4FF8848-F8E7-F34A-9E09-FF82E0B088EE}"/>
    <hyperlink ref="L1422" r:id="rId2833" xr:uid="{A61733F7-B607-1949-A0BF-07AB8CF36FE5}"/>
    <hyperlink ref="J1423" r:id="rId2834" display="mailto:bboone@sparks-holloway.com" xr:uid="{3775D8E0-AB14-D341-80CA-357A4DA07FED}"/>
    <hyperlink ref="L1423" r:id="rId2835" xr:uid="{C215FCFF-E888-3148-BB5A-7A72E7D2A1FB}"/>
    <hyperlink ref="J1424" r:id="rId2836" display="mailto:malikbradley@pierce.com" xr:uid="{F38159E5-3B7D-AB41-AABC-9ECEFD5C32BD}"/>
    <hyperlink ref="L1424" r:id="rId2837" xr:uid="{5940BED9-2682-3746-B0DC-4FC058A4403C}"/>
    <hyperlink ref="J1425" r:id="rId2838" display="mailto:nlam@brown.net" xr:uid="{296A194D-0D62-204F-88D9-D4E441DF8E09}"/>
    <hyperlink ref="L1425" r:id="rId2839" xr:uid="{595E152E-685C-4C47-A5B0-19B94879D97D}"/>
    <hyperlink ref="J1426" r:id="rId2840" display="mailto:cesarthornton@dennis.biz" xr:uid="{28468AF0-F6CE-7640-84BF-4725493F9BD5}"/>
    <hyperlink ref="L1426" r:id="rId2841" xr:uid="{88965FF5-F940-B340-A647-18A1D19FD800}"/>
    <hyperlink ref="J1427" r:id="rId2842" display="mailto:ysanford@gill-benton.biz" xr:uid="{8A02288E-E9ED-5248-B864-45D3B92ECDFA}"/>
    <hyperlink ref="L1427" r:id="rId2843" xr:uid="{9F3A5E5F-8E41-294E-98C9-6E629C847BE7}"/>
    <hyperlink ref="J1428" r:id="rId2844" display="mailto:edward22@duran.net" xr:uid="{09059631-68C0-3743-A466-48BB32824972}"/>
    <hyperlink ref="L1428" r:id="rId2845" xr:uid="{5C63888E-B5B0-E046-B7EA-03FB3400B732}"/>
    <hyperlink ref="J1429" r:id="rId2846" display="mailto:gordonandersen@duarte.com" xr:uid="{850BB81F-76D1-4142-ABA8-CEFE7889415E}"/>
    <hyperlink ref="L1429" r:id="rId2847" xr:uid="{FB9CEA69-4EBA-1F43-9CC4-52CC9C48D3DC}"/>
    <hyperlink ref="J1430" r:id="rId2848" display="mailto:probertson@stokes.com" xr:uid="{3F02A780-4C6F-3F49-A96B-FC9B317BDD9B}"/>
    <hyperlink ref="L1430" r:id="rId2849" xr:uid="{862B3FD2-B7DF-C640-85F1-CFDC75114EFB}"/>
    <hyperlink ref="J1431" r:id="rId2850" display="mailto:jorge56@mendez-nicholson.biz" xr:uid="{ABC60D72-2C7F-934D-ABA9-EED5CDFC5309}"/>
    <hyperlink ref="L1431" r:id="rId2851" xr:uid="{9AE519ED-8F7B-7649-ABBF-EE853E6EB8E5}"/>
    <hyperlink ref="J1432" r:id="rId2852" display="mailto:hayley95@sullivan.com" xr:uid="{7F3477B9-C35C-F746-9951-8A47EE17FBC7}"/>
    <hyperlink ref="L1432" r:id="rId2853" xr:uid="{71757C13-B76C-4E4C-8093-599561D7DB1A}"/>
    <hyperlink ref="J1433" r:id="rId2854" display="mailto:martintanner@meza.com" xr:uid="{F8B52FF7-A665-6244-B009-98C1FBD64BF4}"/>
    <hyperlink ref="L1433" r:id="rId2855" xr:uid="{6EECD59A-41CC-024F-A4C3-EDD8BEB98CD9}"/>
    <hyperlink ref="J1434" r:id="rId2856" display="mailto:summerwaters@mcneil.biz" xr:uid="{CF561658-DC13-B642-AA55-6A4BC086C7EE}"/>
    <hyperlink ref="L1434" r:id="rId2857" xr:uid="{6BA54B77-2B74-3841-A317-CB1C646934B7}"/>
    <hyperlink ref="J1435" r:id="rId2858" display="mailto:wwong@blackburn-holt.com" xr:uid="{54A2D28B-EE66-2A49-893B-81FB45FFB9F8}"/>
    <hyperlink ref="L1435" r:id="rId2859" xr:uid="{20BEBC1C-8CBD-D643-B226-5CC09CCFBA9D}"/>
    <hyperlink ref="J1436" r:id="rId2860" display="mailto:lscott@mckay-oliver.biz" xr:uid="{A97B5AC6-1612-F244-9C1A-BFCF59B91412}"/>
    <hyperlink ref="L1436" r:id="rId2861" xr:uid="{12A697C5-620D-484A-878F-29C703A3E9A4}"/>
    <hyperlink ref="J1437" r:id="rId2862" display="mailto:hannahchandler@forbes.com" xr:uid="{D7449D8A-8A43-F241-AD23-F9DF5D7A3D6A}"/>
    <hyperlink ref="L1437" r:id="rId2863" xr:uid="{11049BF3-1529-E648-A07F-6FD8121FEF4A}"/>
    <hyperlink ref="J1438" r:id="rId2864" display="mailto:strongmicheal@padilla.com" xr:uid="{5D641ADC-5FD1-F242-866E-28BCFE386240}"/>
    <hyperlink ref="L1438" r:id="rId2865" xr:uid="{B1C7D844-8FF1-0847-8EE2-B88E59F381D3}"/>
    <hyperlink ref="J1439" r:id="rId2866" display="mailto:archerkaitlyn@cannon.info" xr:uid="{F9A5C52C-3090-F345-A050-0999504CF9BF}"/>
    <hyperlink ref="L1439" r:id="rId2867" xr:uid="{D22A2973-B603-8F40-8CCB-2A9A979106AD}"/>
    <hyperlink ref="J1440" r:id="rId2868" display="mailto:courtneyknox@schaefer-bowen.info" xr:uid="{1FC48733-9086-C04E-8D91-C9CEBFD80E10}"/>
    <hyperlink ref="L1440" r:id="rId2869" xr:uid="{40BE27B0-B88C-FB40-B789-BD66A077442A}"/>
    <hyperlink ref="J1441" r:id="rId2870" display="mailto:zkrueger@sandoval.com" xr:uid="{2DA6EFF8-722E-CD41-80B4-C148E1AF0230}"/>
    <hyperlink ref="L1441" r:id="rId2871" xr:uid="{C8C9EA44-5309-8044-AE1F-667B8C07A548}"/>
    <hyperlink ref="J1442" r:id="rId2872" display="mailto:murillogabriel@mooney-daniel.info" xr:uid="{42387CC7-0795-234C-A5FD-F1CA261DBCA3}"/>
    <hyperlink ref="L1442" r:id="rId2873" xr:uid="{D43CA349-C9D2-F54C-9266-CA7C48C7F6BF}"/>
    <hyperlink ref="J1443" r:id="rId2874" display="mailto:hensleykristopher@medina.com" xr:uid="{5CF69EBC-F25A-3B4C-9E79-7B243C73E715}"/>
    <hyperlink ref="L1443" r:id="rId2875" xr:uid="{59B7363C-531D-1B46-8604-E7070EFEA2E7}"/>
    <hyperlink ref="J1444" r:id="rId2876" display="mailto:fsalazar@adkins-keith.net" xr:uid="{1D042329-087C-844B-88C9-624F6046ED32}"/>
    <hyperlink ref="L1444" r:id="rId2877" xr:uid="{1CFCC132-856D-CE40-9BFA-ABB28D713EE5}"/>
    <hyperlink ref="J1445" r:id="rId2878" display="mailto:ghartman@beck.biz" xr:uid="{9395DFA8-357C-7E40-BC65-4771DF080190}"/>
    <hyperlink ref="L1445" r:id="rId2879" xr:uid="{E176ADBF-6F3A-914C-82B5-678FAE0C8F41}"/>
    <hyperlink ref="J1446" r:id="rId2880" display="mailto:johnathangrant@snyder-peters.com" xr:uid="{CA252544-EFC0-514E-9D56-DAEF9D699E44}"/>
    <hyperlink ref="L1446" r:id="rId2881" xr:uid="{7D7ADABA-7376-D04D-85D3-BD08919257F6}"/>
    <hyperlink ref="J1447" r:id="rId2882" display="mailto:jay69@horne-simon.com" xr:uid="{2213E38C-ACE6-424C-BA91-8D6B16DA2734}"/>
    <hyperlink ref="L1447" r:id="rId2883" xr:uid="{D251B171-8DBC-1947-AD6B-D36EABC239AD}"/>
    <hyperlink ref="J1448" r:id="rId2884" display="mailto:anna60@barnes.org" xr:uid="{3458445A-DDC0-974A-B9A5-0FF92DBB9314}"/>
    <hyperlink ref="L1448" r:id="rId2885" xr:uid="{27BC0438-69BD-854C-B95D-B13456BA426F}"/>
    <hyperlink ref="J1449" r:id="rId2886" display="mailto:mendozaroy@compton.net" xr:uid="{2C42C8AC-ECD0-C746-A957-58CF13E216E4}"/>
    <hyperlink ref="L1449" r:id="rId2887" xr:uid="{5095F341-51D1-1F49-86CB-DB353A1DBB85}"/>
    <hyperlink ref="J1450" r:id="rId2888" display="mailto:dillonbernard@johns-boyd.net" xr:uid="{0225F8B8-65E5-0945-9078-247E0B745E5C}"/>
    <hyperlink ref="L1450" r:id="rId2889" xr:uid="{2A0AD1A1-857A-894D-812D-FDB0939EB2D2}"/>
    <hyperlink ref="J1451" r:id="rId2890" display="mailto:calhountara@lester.com" xr:uid="{2D51DD83-0A3A-8F44-98B4-B1AE2711B3D8}"/>
    <hyperlink ref="L1451" r:id="rId2891" xr:uid="{FED95603-994A-1340-A763-D7DF5CAB8D8D}"/>
    <hyperlink ref="J1452" r:id="rId2892" display="mailto:yglass@stanley.com" xr:uid="{64593027-1C4C-CC44-AC64-F3FFCC76ED3C}"/>
    <hyperlink ref="L1452" r:id="rId2893" xr:uid="{57984B25-D967-424F-9D92-F74E14152FE5}"/>
    <hyperlink ref="J1453" r:id="rId2894" display="mailto:barnettjoanne@hinton.com" xr:uid="{B7C8BED6-58AC-CE4A-BAF8-256A47EC01C2}"/>
    <hyperlink ref="L1453" r:id="rId2895" xr:uid="{342D0164-9B86-1140-8BBF-EAD8777C0BB0}"/>
    <hyperlink ref="J1454" r:id="rId2896" display="mailto:jpeters@shaw.com" xr:uid="{E3AA3473-00C8-F34E-AB98-6FE873207103}"/>
    <hyperlink ref="L1454" r:id="rId2897" xr:uid="{4A9857EA-E649-AF4D-B3FB-ADB47AE8786B}"/>
    <hyperlink ref="J1455" r:id="rId2898" display="mailto:marissa75@lewis.biz" xr:uid="{2035E5E9-F3BF-C944-B919-459D55B2BD42}"/>
    <hyperlink ref="L1455" r:id="rId2899" xr:uid="{0D3DC851-C5B4-184B-933E-2AB15E06AFD3}"/>
    <hyperlink ref="J1456" r:id="rId2900" display="mailto:tdorsey@short-hardy.com" xr:uid="{9729A715-8CC1-3E4E-9900-AE0A41C9EDC9}"/>
    <hyperlink ref="L1456" r:id="rId2901" xr:uid="{47FBA4B8-ACF4-CF49-B7BF-702650BCFF27}"/>
    <hyperlink ref="J1457" r:id="rId2902" display="mailto:eileenstewart@mercer.com" xr:uid="{7920EDC4-FD0F-014E-AA9F-69F2C82C0A22}"/>
    <hyperlink ref="L1457" r:id="rId2903" xr:uid="{DC04E4AC-7116-6744-BE34-92434875BB38}"/>
    <hyperlink ref="J1458" r:id="rId2904" display="mailto:bautistakellie@sweeney.com" xr:uid="{3DD4ED2C-E0F7-8541-B044-05D9FD0A3477}"/>
    <hyperlink ref="L1458" r:id="rId2905" xr:uid="{80BFDEB5-6561-224D-B19F-42D64B890B2B}"/>
    <hyperlink ref="J1459" r:id="rId2906" display="mailto:whiteheadcharlotte@khan-olson.net" xr:uid="{DA5173C3-9BDB-9A4A-A954-80D6CDF3195A}"/>
    <hyperlink ref="L1459" r:id="rId2907" xr:uid="{AFB1C061-938B-6A40-B8E3-AA41835E8039}"/>
    <hyperlink ref="J1460" r:id="rId2908" display="mailto:dominic93@olsen.com" xr:uid="{77455809-0637-EF43-852C-55F7B6D72660}"/>
    <hyperlink ref="L1460" r:id="rId2909" xr:uid="{A802C113-AB80-AC4A-9774-146780D191B7}"/>
    <hyperlink ref="J1461" r:id="rId2910" display="mailto:mliu@hurst.com" xr:uid="{BAA5642E-3253-764B-8945-125610F92AE4}"/>
    <hyperlink ref="L1461" r:id="rId2911" xr:uid="{8E3BD82B-572C-534D-95F1-0257AB983D27}"/>
    <hyperlink ref="J1462" r:id="rId2912" display="mailto:jkaufman@cunningham.com" xr:uid="{D343EF24-A7B0-7A42-994F-2E0C556C9897}"/>
    <hyperlink ref="L1462" r:id="rId2913" xr:uid="{2D6C7363-9714-754E-860E-5D3EFD413EEC}"/>
    <hyperlink ref="J1463" r:id="rId2914" display="mailto:eblake@miranda.biz" xr:uid="{68FC12EE-C5D6-A943-AD40-7CE1654FD569}"/>
    <hyperlink ref="L1463" r:id="rId2915" xr:uid="{53098A77-9B1C-6748-A49A-C6E768B7AEB0}"/>
    <hyperlink ref="J1464" r:id="rId2916" display="mailto:jkhan@patrick.com" xr:uid="{705D513A-D57E-B249-91D7-B95B230E902C}"/>
    <hyperlink ref="L1464" r:id="rId2917" xr:uid="{A283CBF2-4077-6F4A-80D0-E1EDC7821F29}"/>
    <hyperlink ref="J1465" r:id="rId2918" display="mailto:candicehenry@berger.com" xr:uid="{060AE02D-A54B-D24F-9199-705F57CE66CA}"/>
    <hyperlink ref="L1465" r:id="rId2919" xr:uid="{79991DFB-33A2-4042-A20A-2B322DF1EDA1}"/>
    <hyperlink ref="J1466" r:id="rId2920" display="mailto:summerball@beard.com" xr:uid="{5BD9EA71-32B9-624F-A5C5-9C1F2C711F89}"/>
    <hyperlink ref="L1466" r:id="rId2921" xr:uid="{EBC1E174-A546-1B40-89D1-8A52A4F16202}"/>
    <hyperlink ref="J1467" r:id="rId2922" display="mailto:jhorn@quinn-sosa.biz" xr:uid="{5F57BA49-F63C-A149-85F9-D65B75DAAE76}"/>
    <hyperlink ref="L1467" r:id="rId2923" xr:uid="{9C2047A3-8D1C-414A-91B4-5271DC6F1FD4}"/>
    <hyperlink ref="J1468" r:id="rId2924" display="mailto:alicia14@acevedo.com" xr:uid="{A5246A4D-BAFA-F245-82D3-F428766252F1}"/>
    <hyperlink ref="L1468" r:id="rId2925" xr:uid="{12269736-9A80-7F4A-A488-37408E413457}"/>
    <hyperlink ref="J1469" r:id="rId2926" display="mailto:tristanmckenzie@brock.biz" xr:uid="{A3E2D697-7F14-6141-9A1C-3C52B013C89D}"/>
    <hyperlink ref="L1469" r:id="rId2927" xr:uid="{D954527F-2FAA-5645-8E12-D5C4052F8B78}"/>
    <hyperlink ref="J1470" r:id="rId2928" display="mailto:odomwanda@hall-moran.com" xr:uid="{C1557ABE-7099-9744-8266-43F90C1F6445}"/>
    <hyperlink ref="L1470" r:id="rId2929" xr:uid="{591133EC-2611-F34B-8697-489987D1F1C4}"/>
    <hyperlink ref="J1471" r:id="rId2930" display="mailto:steven99@acosta.org" xr:uid="{65C4AFF5-9B30-B640-A072-EF8F530D83FE}"/>
    <hyperlink ref="L1471" r:id="rId2931" xr:uid="{AE122B23-8191-0247-9A2D-50E9981C9CD2}"/>
    <hyperlink ref="J1472" r:id="rId2932" display="mailto:gwalker@stevens.biz" xr:uid="{8B77817C-B397-6248-837F-F04F2BF28C96}"/>
    <hyperlink ref="L1472" r:id="rId2933" xr:uid="{063892AD-80DB-FF4D-8B24-55453BDDBF80}"/>
    <hyperlink ref="J1473" r:id="rId2934" display="mailto:chungnancy@hoover.biz" xr:uid="{67698C38-5764-F241-8ECD-B534D2768432}"/>
    <hyperlink ref="L1473" r:id="rId2935" xr:uid="{3847DED0-E2F7-FF45-BE19-1B6866C07FB1}"/>
    <hyperlink ref="J1474" r:id="rId2936" display="mailto:tannerweber@proctor-adams.biz" xr:uid="{667AEC2B-6178-5940-A009-4DFE84033D45}"/>
    <hyperlink ref="L1474" r:id="rId2937" xr:uid="{05727521-8E56-C246-BED2-5C4E5F8A8B4E}"/>
    <hyperlink ref="J1475" r:id="rId2938" display="mailto:jackpalmer@pugh.biz" xr:uid="{B9E1174E-7C28-C041-81B5-003F93CAE67E}"/>
    <hyperlink ref="L1475" r:id="rId2939" xr:uid="{41072D09-166A-C342-A733-D4D4A0B0559C}"/>
    <hyperlink ref="J1476" r:id="rId2940" display="mailto:joycetravis@berger.com" xr:uid="{E6A55CBF-69CB-984E-AB35-4FCE53E34A33}"/>
    <hyperlink ref="L1476" r:id="rId2941" xr:uid="{160E2A7B-86A4-0E48-871E-4EF451BC0EF0}"/>
    <hyperlink ref="J1477" r:id="rId2942" display="mailto:luisfrank@perry.info" xr:uid="{301718E9-3F7A-C54E-8523-AF8341CC04DF}"/>
    <hyperlink ref="L1477" r:id="rId2943" xr:uid="{FAE94B21-871C-794D-9ECB-9CBB776053F7}"/>
    <hyperlink ref="J1478" r:id="rId2944" display="mailto:qcruz@ramsey-bryant.com" xr:uid="{EE4F8C67-A573-6245-ACC9-70F706CB4E81}"/>
    <hyperlink ref="L1478" r:id="rId2945" xr:uid="{36789D32-4E1E-4C43-9E24-A618928A6821}"/>
    <hyperlink ref="J1479" r:id="rId2946" display="mailto:wjenkins@page.info" xr:uid="{450F2031-2498-684D-B148-A3054C031A4B}"/>
    <hyperlink ref="L1479" r:id="rId2947" xr:uid="{0C1FDA87-4479-C347-9E2C-9B4E2862CA08}"/>
    <hyperlink ref="J1480" r:id="rId2948" display="mailto:tonyagallagher@barajas-goodwin.biz" xr:uid="{F358BCE8-F730-194F-92D1-C4E36F04AC2C}"/>
    <hyperlink ref="L1480" r:id="rId2949" xr:uid="{8BE1F35C-E04A-0C42-BB7A-556C1B6722E8}"/>
    <hyperlink ref="J1481" r:id="rId2950" display="mailto:loweryjenny@parsons.com" xr:uid="{09BBF3FB-5D87-C345-9C18-29A2C38A3ADC}"/>
    <hyperlink ref="L1481" r:id="rId2951" xr:uid="{33848B4E-363B-DF48-8C33-5160F394E149}"/>
    <hyperlink ref="J1482" r:id="rId2952" display="mailto:nayers@higgins.com" xr:uid="{A9FA8050-98DC-A845-99FD-8306ECB95CCC}"/>
    <hyperlink ref="L1482" r:id="rId2953" xr:uid="{40E703F4-8124-7A46-B57A-B94DA4CCEABC}"/>
    <hyperlink ref="J1483" r:id="rId2954" display="mailto:flynndoris@galvan.com" xr:uid="{30A4276A-BB04-8C44-A369-34776B72FAB7}"/>
    <hyperlink ref="L1483" r:id="rId2955" xr:uid="{E8EF614F-8ACB-AD48-A045-9B1BC40C74CC}"/>
    <hyperlink ref="J1484" r:id="rId2956" display="mailto:carolyn32@bond.com" xr:uid="{2C5D182A-C707-7842-92A2-4AB137E7AEA8}"/>
    <hyperlink ref="L1484" r:id="rId2957" xr:uid="{EDF11C17-1C70-394D-9410-F52CF4ADA882}"/>
    <hyperlink ref="J1485" r:id="rId2958" display="mailto:acaldwell@villa.com" xr:uid="{333AAFB2-6502-2F4D-8EA6-95B1580A1DDD}"/>
    <hyperlink ref="L1485" r:id="rId2959" xr:uid="{57314860-C4B9-BE41-AB3B-9F4113ABC057}"/>
    <hyperlink ref="J1486" r:id="rId2960" display="mailto:mercedes25@hooper-castaneda.com" xr:uid="{8AB4EE25-68F1-C94C-B18C-93B4A2D88726}"/>
    <hyperlink ref="L1486" r:id="rId2961" xr:uid="{1B1D353F-33E8-034D-B1A3-6FD940718998}"/>
    <hyperlink ref="J1487" r:id="rId2962" display="mailto:ruth94@ashley.com" xr:uid="{A868C1E4-5D7D-124A-B023-20AA45352968}"/>
    <hyperlink ref="L1487" r:id="rId2963" xr:uid="{6110D2F7-4408-6042-824C-EF5002EC276B}"/>
    <hyperlink ref="J1488" r:id="rId2964" display="mailto:barberanthony@wu-strong.biz" xr:uid="{FB3FBCF0-849F-A346-A664-CB7205CE79A7}"/>
    <hyperlink ref="L1488" r:id="rId2965" xr:uid="{A427B602-316E-6F4A-AFDC-D410F6C26F06}"/>
    <hyperlink ref="J1489" r:id="rId2966" display="mailto:hintonvirginia@malone.net" xr:uid="{6C82EB1C-0CF8-C44E-9650-1150091A2A4D}"/>
    <hyperlink ref="L1489" r:id="rId2967" xr:uid="{639F09C5-EFBE-E840-9C40-1B8F22ACEBA8}"/>
    <hyperlink ref="J1490" r:id="rId2968" display="mailto:spineda@mcfarland-humphrey.com" xr:uid="{9B75D0EF-AF4E-6949-9249-D7C1CC6457DC}"/>
    <hyperlink ref="L1490" r:id="rId2969" xr:uid="{464ABC96-A023-7542-9643-18ABFDF3C5F9}"/>
    <hyperlink ref="J1491" r:id="rId2970" display="mailto:kathleen80@fernandez-noble.org" xr:uid="{E583658C-47DD-624B-BEDD-CD54CD4B809D}"/>
    <hyperlink ref="L1491" r:id="rId2971" xr:uid="{EA6B2A7B-FBF6-0047-BFC9-1E791BAADBA0}"/>
    <hyperlink ref="J1492" r:id="rId2972" display="mailto:oscarferguson@bradshaw.biz" xr:uid="{AC91D261-E66F-2841-B4AB-FB6EF85FF9BC}"/>
    <hyperlink ref="L1492" r:id="rId2973" xr:uid="{D0BBF9E5-5749-204D-AD91-CCE2405AEF1F}"/>
    <hyperlink ref="J1493" r:id="rId2974" display="mailto:linda68@allison-allison.com" xr:uid="{D360DDBC-C4A7-3D49-9882-58C0890FBD3A}"/>
    <hyperlink ref="L1493" r:id="rId2975" xr:uid="{06C3910C-9315-304E-A0CE-E4CD83E39C3C}"/>
    <hyperlink ref="J1494" r:id="rId2976" display="mailto:allensergio@kim.com" xr:uid="{1A37710D-8FF5-1647-A798-D3798BA3A41B}"/>
    <hyperlink ref="L1494" r:id="rId2977" xr:uid="{C8EA038B-E603-474E-9548-2C05D8749FEF}"/>
    <hyperlink ref="J1495" r:id="rId2978" display="mailto:floresangela@boyd-schaefer.com" xr:uid="{4F59AD8F-F3AC-CA45-8855-7B68E2FC8B47}"/>
    <hyperlink ref="L1495" r:id="rId2979" xr:uid="{29E6B3B1-862E-0744-9DA6-50E110F21AC0}"/>
    <hyperlink ref="J1496" r:id="rId2980" display="mailto:danielewing@mcgrath-dunn.com" xr:uid="{8AA8CECD-69D7-1C4C-BFA1-EF4BC0DD0DB9}"/>
    <hyperlink ref="L1496" r:id="rId2981" xr:uid="{069C71F3-5892-F847-A073-023BBAC4A3E1}"/>
    <hyperlink ref="J1497" r:id="rId2982" display="mailto:stephensonlori@villa.biz" xr:uid="{097051E9-2F41-1841-80FE-8093CC1B9982}"/>
    <hyperlink ref="L1497" r:id="rId2983" xr:uid="{156DFE87-45C9-C14E-B2DC-A09BE0A06DAB}"/>
    <hyperlink ref="J1498" r:id="rId2984" display="mailto:kochbrandy@bowers.com" xr:uid="{0114E861-6AD2-464A-ABDD-D6E657D7704F}"/>
    <hyperlink ref="L1498" r:id="rId2985" xr:uid="{55E3E074-0AA5-CA44-AF74-19CBD36861E6}"/>
    <hyperlink ref="J1499" r:id="rId2986" display="mailto:colemandebra@waller.com" xr:uid="{A45098E1-49F0-F040-A2B7-EF39BECC0A7A}"/>
    <hyperlink ref="L1499" r:id="rId2987" xr:uid="{06F1DE25-2829-324F-909A-219250347982}"/>
    <hyperlink ref="J1500" r:id="rId2988" display="mailto:hortonnoah@pacheco.biz" xr:uid="{9E367F78-F56B-824F-917E-AA134EC17817}"/>
    <hyperlink ref="L1500" r:id="rId2989" xr:uid="{F3E19BBA-8771-8741-BB94-033C7DCE9A87}"/>
    <hyperlink ref="J1501" r:id="rId2990" display="mailto:gouldtroy@shelton-compton.com" xr:uid="{D7C979A3-B37A-6A4D-811F-941A9AAEF749}"/>
    <hyperlink ref="L1501" r:id="rId2991" xr:uid="{CA5B9282-3B5E-9A4C-A321-812B218C7CB7}"/>
    <hyperlink ref="J1502" r:id="rId2992" display="mailto:landrymakayla@moran.com" xr:uid="{0CD9237E-E283-774B-A790-6E1FE7B37664}"/>
    <hyperlink ref="L1502" r:id="rId2993" xr:uid="{C47DDB21-F5CF-EE47-A5BD-3B8E1C2347A9}"/>
    <hyperlink ref="J1503" r:id="rId2994" display="mailto:deannakirby@gardner-chang.com" xr:uid="{75D04DB6-4A70-F04E-A1A5-D515C6140C78}"/>
    <hyperlink ref="L1503" r:id="rId2995" xr:uid="{985CAF05-6BF3-7044-A535-EA5CEFFB5972}"/>
    <hyperlink ref="J1504" r:id="rId2996" display="mailto:bbond@hart.com" xr:uid="{2EE9B8AD-4B7E-094C-9BBB-B5CB6DD08226}"/>
    <hyperlink ref="L1504" r:id="rId2997" xr:uid="{4205DBA2-BFBF-D542-8FED-C53C53B48B0D}"/>
    <hyperlink ref="J1505" r:id="rId2998" display="mailto:sheila30@cobb-andrews.net" xr:uid="{1F9FAC3E-E8C2-F440-BA16-A5F485EF180E}"/>
    <hyperlink ref="L1505" r:id="rId2999" xr:uid="{F90E5F3E-656E-B041-AC12-1B432D5FC9C8}"/>
    <hyperlink ref="J1506" r:id="rId3000" display="mailto:skinnerstephanie@webb.com" xr:uid="{D58429E6-0C79-6D46-8A12-842487531D38}"/>
    <hyperlink ref="L1506" r:id="rId3001" xr:uid="{69965730-E603-7148-99B2-AF77D9AF25BF}"/>
    <hyperlink ref="J1507" r:id="rId3002" display="mailto:lsimmons@chavez-silva.com" xr:uid="{0BBF75F2-309C-EB44-9B4A-C0E91208A8EA}"/>
    <hyperlink ref="L1507" r:id="rId3003" xr:uid="{0EF77833-0E71-C74C-8CBE-2DC3416CB482}"/>
    <hyperlink ref="J1508" r:id="rId3004" display="mailto:ghodges@morris-hayden.org" xr:uid="{56AE0EEC-4B0B-D745-A9C8-80E2F53E0335}"/>
    <hyperlink ref="L1508" r:id="rId3005" xr:uid="{96375EFF-FE1E-1E4B-8F5D-3BD51059627E}"/>
    <hyperlink ref="J1509" r:id="rId3006" display="mailto:alexa45@calhoun-barron.org" xr:uid="{6F381BCD-0884-024C-90D2-BB1ABD0425C4}"/>
    <hyperlink ref="L1509" r:id="rId3007" xr:uid="{276989E2-D994-7D47-8F67-879F4989A1CC}"/>
    <hyperlink ref="J1510" r:id="rId3008" display="mailto:kathrynbird@gordon.com" xr:uid="{39AB7B55-1807-6E45-B35A-A188E37C5B7D}"/>
    <hyperlink ref="L1510" r:id="rId3009" xr:uid="{61EBE55E-8B79-0248-9E9B-452B4CB5F241}"/>
    <hyperlink ref="J1511" r:id="rId3010" display="mailto:hendrickscole@cabrera-miles.com" xr:uid="{17B8186B-8A9B-6346-976A-1C5CEEE86587}"/>
    <hyperlink ref="L1511" r:id="rId3011" xr:uid="{02EC9E92-B0C1-7745-962F-36E8637D0227}"/>
    <hyperlink ref="J1512" r:id="rId3012" display="mailto:salinasolivia@kane-hubbard.com" xr:uid="{D1A4060C-E767-A649-BFBE-8A230EC4BC9A}"/>
    <hyperlink ref="L1512" r:id="rId3013" xr:uid="{FE142CE6-4B5E-8647-B98F-99D23489A75D}"/>
    <hyperlink ref="J1513" r:id="rId3014" display="mailto:cisnerosbrianna@larsen-payne.com" xr:uid="{11DF5F61-3D0A-7441-A1F9-4706522671E3}"/>
    <hyperlink ref="L1513" r:id="rId3015" xr:uid="{1AC7E1D1-043A-AB4D-A731-60A352A13421}"/>
    <hyperlink ref="J1514" r:id="rId3016" display="mailto:destiny50@york.com" xr:uid="{AEE72D25-561D-5A48-9DA6-2D8BAE64DDB0}"/>
    <hyperlink ref="L1514" r:id="rId3017" xr:uid="{9AFE5107-6429-6147-A7F2-6E07119A8075}"/>
    <hyperlink ref="J1515" r:id="rId3018" display="mailto:amber53@tapia.com" xr:uid="{307D0D1F-30B1-AB4A-AC25-92417E2B2627}"/>
    <hyperlink ref="L1515" r:id="rId3019" xr:uid="{BE369EDC-CD20-9843-9746-F9F971C81E82}"/>
    <hyperlink ref="J1516" r:id="rId3020" display="mailto:isaiahlara@khan-garrett.com" xr:uid="{1F2ABCA1-3918-564F-A9E1-9A12615A1DEC}"/>
    <hyperlink ref="L1516" r:id="rId3021" xr:uid="{2BD6F7C3-CE4E-5146-A7A5-BAEF4D3534FA}"/>
    <hyperlink ref="J1517" r:id="rId3022" display="mailto:xcarlson@palmer-pruitt.net" xr:uid="{D8408C31-5096-F84A-A4F8-70488554A3E6}"/>
    <hyperlink ref="L1517" r:id="rId3023" xr:uid="{8FAEEEED-AD17-5544-921C-7ECF34D364A4}"/>
    <hyperlink ref="J1518" r:id="rId3024" display="mailto:katrinacurry@dyer.net" xr:uid="{447BE130-3A54-B14D-B280-4222AA17B225}"/>
    <hyperlink ref="L1518" r:id="rId3025" xr:uid="{CE3BA58A-3894-644B-A065-32F751107F34}"/>
    <hyperlink ref="J1519" r:id="rId3026" display="mailto:rossspears@sherman-simpson.info" xr:uid="{6BED70AB-6F75-4949-BACD-C6CA73EB65A1}"/>
    <hyperlink ref="L1519" r:id="rId3027" xr:uid="{004A3D7F-8572-D241-84DA-98FE451CBEFA}"/>
    <hyperlink ref="J1520" r:id="rId3028" display="mailto:robert51@farmer.com" xr:uid="{B97C90E0-716B-AB4F-AEC0-24BAAB35419C}"/>
    <hyperlink ref="L1520" r:id="rId3029" xr:uid="{C3A3EB43-75C3-C14B-AB38-A4BE89BC612E}"/>
    <hyperlink ref="J1521" r:id="rId3030" display="mailto:curtis04@gomez.biz" xr:uid="{9E950654-AF62-BA42-8D8F-F7ABEF1E1AA6}"/>
    <hyperlink ref="L1521" r:id="rId3031" xr:uid="{3400979D-F547-9E43-A3E6-F7FE3C633641}"/>
    <hyperlink ref="J1522" r:id="rId3032" display="mailto:kreid@nelson.com" xr:uid="{D22DA637-388B-2B44-81A2-E58CDAD558B6}"/>
    <hyperlink ref="L1522" r:id="rId3033" xr:uid="{5D37754E-804E-8D49-ABFF-F4AB56066FBC}"/>
    <hyperlink ref="J1523" r:id="rId3034" display="mailto:michelebridges@zimmerman-leach.com" xr:uid="{E7163458-F5FF-A34A-B996-12FED9E87A05}"/>
    <hyperlink ref="L1523" r:id="rId3035" xr:uid="{EB5DDB77-97AB-984C-9B14-A05E1BC20BD8}"/>
    <hyperlink ref="J1524" r:id="rId3036" display="mailto:juan92@gentry.net" xr:uid="{CE42CBC6-F33D-A848-A430-3B9339B58BE2}"/>
    <hyperlink ref="L1524" r:id="rId3037" xr:uid="{F9D5E114-29AD-E94B-824C-44C7D915FA67}"/>
    <hyperlink ref="J1525" r:id="rId3038" display="mailto:floydhayley@salazar-wyatt.com" xr:uid="{419C4C6C-EA98-1F4C-8352-4C41A7EA5347}"/>
    <hyperlink ref="L1525" r:id="rId3039" xr:uid="{B5E875E9-DBD0-0C4E-8C90-FD76BC48AE0B}"/>
    <hyperlink ref="J1526" r:id="rId3040" display="mailto:cassidykent@green.com" xr:uid="{4A8D74ED-B9E9-014B-A651-881593B2F3C3}"/>
    <hyperlink ref="L1526" r:id="rId3041" xr:uid="{C92C4BC8-601E-1940-A7E0-22C193D497F7}"/>
    <hyperlink ref="J1527" r:id="rId3042" display="mailto:tasha59@jacobson.com" xr:uid="{85D020C4-C3B7-5741-AB72-D036F393753E}"/>
    <hyperlink ref="L1527" r:id="rId3043" xr:uid="{C6CB9B4D-B22C-EC4B-8DC6-52AB57BB9DA3}"/>
    <hyperlink ref="J1528" r:id="rId3044" display="mailto:hermanmolly@brown.com" xr:uid="{F6756443-DAF6-7749-811A-DF3D37A47C81}"/>
    <hyperlink ref="L1528" r:id="rId3045" xr:uid="{29D9CB3D-ADBD-9348-BCBB-3971C55DA030}"/>
    <hyperlink ref="J1529" r:id="rId3046" display="mailto:umadden@le.com" xr:uid="{43A7989C-6968-3442-B23F-2B3F7CB85551}"/>
    <hyperlink ref="L1529" r:id="rId3047" xr:uid="{8BD3351C-831D-BA44-B492-861563F807BD}"/>
    <hyperlink ref="J1530" r:id="rId3048" display="mailto:olowe@weiss.com" xr:uid="{0F31CAB1-0FE9-CF43-98E5-1E0E1DCB7A4F}"/>
    <hyperlink ref="L1530" r:id="rId3049" xr:uid="{0F1E944B-461E-E945-92D5-325A2512AB04}"/>
    <hyperlink ref="J1531" r:id="rId3050" display="mailto:millersergio@bray.net" xr:uid="{BE9DB5C5-6940-5140-A06F-700A88EF2DDF}"/>
    <hyperlink ref="L1531" r:id="rId3051" xr:uid="{FEAB6F35-1BFF-6149-8BA6-0406B9174E11}"/>
    <hyperlink ref="J1532" r:id="rId3052" display="mailto:aimee74@morrow.com" xr:uid="{355AACE5-1519-AD44-8B33-BD4470F0C6E2}"/>
    <hyperlink ref="L1532" r:id="rId3053" xr:uid="{C8CF877F-5C7E-B04A-85A2-3CE66FD2F27F}"/>
    <hyperlink ref="J1533" r:id="rId3054" display="mailto:xfrey@stanton.com" xr:uid="{FDA64D0D-58B9-3D48-B5DA-24C84287D2AE}"/>
    <hyperlink ref="L1533" r:id="rId3055" xr:uid="{E3A9E0B5-E184-094C-8828-2371D78A4B28}"/>
    <hyperlink ref="J1534" r:id="rId3056" display="mailto:lambkristie@bradshaw.biz" xr:uid="{9685C8A4-1DDD-254C-9CC1-313559F0A0F7}"/>
    <hyperlink ref="L1534" r:id="rId3057" xr:uid="{72413C6D-D7B3-3D42-B930-68CA98515C49}"/>
    <hyperlink ref="J1535" r:id="rId3058" display="mailto:sheriglover@fritz.com" xr:uid="{6DBA2CBE-3D81-6442-998B-7677A2A25D4F}"/>
    <hyperlink ref="L1535" r:id="rId3059" xr:uid="{FDF87C09-9646-7642-BFCB-EF8C21E456CB}"/>
    <hyperlink ref="J1536" r:id="rId3060" display="mailto:harrisonguy@townsend-underwood.com" xr:uid="{6412B848-F31E-DA49-A3DD-45E89422A6CB}"/>
    <hyperlink ref="L1536" r:id="rId3061" xr:uid="{953AFC5E-9209-F341-9E08-1847401988FD}"/>
    <hyperlink ref="J1537" r:id="rId3062" display="mailto:gwendolyn18@wright.com" xr:uid="{5B7242A7-BE90-5745-AF2D-3F99F2F0780C}"/>
    <hyperlink ref="L1537" r:id="rId3063" xr:uid="{0F11024F-44FB-AA4C-9B87-7D9D1F5472E8}"/>
    <hyperlink ref="J1538" r:id="rId3064" display="mailto:vaughankerry@ball-roth.com" xr:uid="{9CE49768-70F8-F442-B222-DAB0698B2ACB}"/>
    <hyperlink ref="L1538" r:id="rId3065" xr:uid="{AC2580A4-6432-C24D-9FF8-78B4411E595D}"/>
    <hyperlink ref="J1539" r:id="rId3066" display="mailto:xcisneros@powell-thomas.com" xr:uid="{9999DEB2-CDAC-7B47-8F49-3A599D05AF25}"/>
    <hyperlink ref="L1539" r:id="rId3067" xr:uid="{B8E83830-2EE3-9447-968B-325127EF9829}"/>
    <hyperlink ref="J1540" r:id="rId3068" display="mailto:mauricesnyder@maynard-compton.biz" xr:uid="{F496C71A-5FC9-B745-9F8C-D2ADD70A08BA}"/>
    <hyperlink ref="L1540" r:id="rId3069" xr:uid="{38DA4A1E-92DD-FF42-8C96-6ABA477B4AB4}"/>
    <hyperlink ref="J1541" r:id="rId3070" display="mailto:rchaney@stout.com" xr:uid="{B3507E7B-78D6-0342-97C4-93BDFDCDA259}"/>
    <hyperlink ref="L1541" r:id="rId3071" xr:uid="{A1AD2A9B-7966-154E-956C-54927CB612D5}"/>
    <hyperlink ref="J1542" r:id="rId3072" display="mailto:priley@beltran.com" xr:uid="{06597109-EB45-7445-BF33-C065B830D3A1}"/>
    <hyperlink ref="L1542" r:id="rId3073" xr:uid="{5285E314-4C3E-564A-BF93-2973B8C1967D}"/>
    <hyperlink ref="J1543" r:id="rId3074" display="mailto:dbanks@nichols.biz" xr:uid="{17A82A47-669F-834B-A2F4-095ADEE77E0A}"/>
    <hyperlink ref="L1543" r:id="rId3075" xr:uid="{B6313FB4-4CEE-844D-BFA2-8A0C30A0C084}"/>
    <hyperlink ref="J1544" r:id="rId3076" display="mailto:marcofloyd@castaneda.com" xr:uid="{F21818E0-14E6-6C4F-BC92-1B8C20DEBAC3}"/>
    <hyperlink ref="L1544" r:id="rId3077" xr:uid="{332D0BAF-168E-CE40-ABAB-2D8A829EAFC1}"/>
    <hyperlink ref="J1545" r:id="rId3078" display="mailto:sbooth@hayden-haney.com" xr:uid="{07D9B40C-5B6B-0348-BA18-ECC89730E59A}"/>
    <hyperlink ref="L1545" r:id="rId3079" xr:uid="{0F36BBF3-199A-0C42-ABD4-1FCC6473501A}"/>
    <hyperlink ref="J1546" r:id="rId3080" display="mailto:lukemejia@pacheco.org" xr:uid="{101A0307-65D0-134F-B68D-676622A388E5}"/>
    <hyperlink ref="L1546" r:id="rId3081" xr:uid="{EE6AD452-A94F-7042-BC70-FC6D887C2BEB}"/>
    <hyperlink ref="J1547" r:id="rId3082" display="mailto:wyatt85@russo-ashley.com" xr:uid="{8CC21163-3125-E442-AE27-65FF3BC7D6DF}"/>
    <hyperlink ref="L1547" r:id="rId3083" xr:uid="{0BF7BF00-B422-994C-A3EC-96DE56525F38}"/>
    <hyperlink ref="J1548" r:id="rId3084" display="mailto:timfreeman@taylor-velez.com" xr:uid="{2B5ADB3F-C64B-0D45-9DC4-D702CF7397C6}"/>
    <hyperlink ref="L1548" r:id="rId3085" xr:uid="{0F6BD892-5D1C-B845-9794-9F61195FB802}"/>
    <hyperlink ref="J1549" r:id="rId3086" display="mailto:blake59@jefferson.com" xr:uid="{249EA94B-ECC4-B14E-A8F9-688BBC35CC63}"/>
    <hyperlink ref="L1549" r:id="rId3087" xr:uid="{AC2EE855-AD74-C44E-BEBB-AF20F701DB90}"/>
    <hyperlink ref="J1550" r:id="rId3088" display="mailto:orocha@hines.org" xr:uid="{E1F432DC-CBE0-B147-B5F5-DCFA1075166E}"/>
    <hyperlink ref="L1550" r:id="rId3089" xr:uid="{CBDBC92D-CF89-FF43-85F6-AB134D4BC7AB}"/>
    <hyperlink ref="J1551" r:id="rId3090" display="mailto:gibsonderek@fields.info" xr:uid="{F00DCE70-C94C-2C46-B234-5C591150DDE6}"/>
    <hyperlink ref="L1551" r:id="rId3091" xr:uid="{90B63ED8-6A13-5246-ADEF-9E1E03EE3A40}"/>
    <hyperlink ref="J1552" r:id="rId3092" display="mailto:hernandezcharlene@ayers.com" xr:uid="{7E455951-E0F4-7E4F-A183-5A953B908847}"/>
    <hyperlink ref="L1552" r:id="rId3093" xr:uid="{AD4DFC11-9096-D44B-A254-743A1EC8346A}"/>
    <hyperlink ref="J1553" r:id="rId3094" display="mailto:maureenwalters@mathis-hayden.com" xr:uid="{02ECB013-CE21-0648-9F46-B9AE6D32247E}"/>
    <hyperlink ref="L1553" r:id="rId3095" xr:uid="{1F784312-918B-1444-90CE-A5627E19FB03}"/>
    <hyperlink ref="J1554" r:id="rId3096" display="mailto:reginald04@conner.net" xr:uid="{70ABEA51-6751-1E40-A633-3391E091A846}"/>
    <hyperlink ref="L1554" r:id="rId3097" xr:uid="{69DA5BF0-FD5E-1B4E-9311-7223D7BB84AE}"/>
    <hyperlink ref="J1555" r:id="rId3098" display="mailto:mindymalone@newman.com" xr:uid="{114229BA-0746-324E-A858-4DDFB4E3ABEA}"/>
    <hyperlink ref="L1555" r:id="rId3099" xr:uid="{653F3280-B1AA-4543-8163-1F26D6D09427}"/>
    <hyperlink ref="J1556" r:id="rId3100" display="mailto:wblackwell@zavala.biz" xr:uid="{89630CC5-DDC4-8742-BD3B-4A29CD1D3996}"/>
    <hyperlink ref="L1556" r:id="rId3101" xr:uid="{617DF27D-2E62-D44F-8F39-7C28E29E68AB}"/>
    <hyperlink ref="J1557" r:id="rId3102" display="mailto:albert39@guerrero.net" xr:uid="{C5859265-AA39-0249-8A8B-76A6AA14847E}"/>
    <hyperlink ref="L1557" r:id="rId3103" xr:uid="{9E66095D-A60F-C14C-92BE-7A3FE458CE39}"/>
    <hyperlink ref="J1558" r:id="rId3104" display="mailto:vbean@short.com" xr:uid="{FB45DFB5-4E86-CF41-B72D-5764FD37F213}"/>
    <hyperlink ref="L1558" r:id="rId3105" xr:uid="{0C1F7E95-05A0-3549-83AC-79AD84ACE778}"/>
    <hyperlink ref="J1559" r:id="rId3106" display="mailto:yharmon@wolfe-haley.com" xr:uid="{80B0B839-247D-4542-BF5E-7CEE0FA8D783}"/>
    <hyperlink ref="L1559" r:id="rId3107" xr:uid="{F7861CA0-5E30-7F4A-B402-5C94CCF9C519}"/>
    <hyperlink ref="J1560" r:id="rId3108" display="mailto:nancylutz@cooley.com" xr:uid="{0F498714-3A1B-8240-B8A3-83E6408FF19A}"/>
    <hyperlink ref="L1560" r:id="rId3109" xr:uid="{BBCD7F5E-70A2-5B4B-8A0F-93C13A716E8E}"/>
    <hyperlink ref="J1561" r:id="rId3110" display="mailto:christine51@callahan.com" xr:uid="{0EC87054-0394-E74E-AE0B-8ED3FBEF068B}"/>
    <hyperlink ref="L1561" r:id="rId3111" xr:uid="{664E81EC-5EE4-4340-9F73-E747163271D0}"/>
    <hyperlink ref="J1562" r:id="rId3112" display="mailto:mathew27@james-krause.org" xr:uid="{792EF78B-2092-E84F-B07D-5D6D292C951B}"/>
    <hyperlink ref="L1562" r:id="rId3113" xr:uid="{CCBDEDB5-7F15-4A4B-A277-25CF6383D69E}"/>
    <hyperlink ref="J1563" r:id="rId3114" display="mailto:andrewstoni@whitehead.biz" xr:uid="{C426A8AE-4F54-D445-8339-4A0A837FA88D}"/>
    <hyperlink ref="L1563" r:id="rId3115" xr:uid="{01D1F88C-E5B8-5546-A31A-79F05AF7CD04}"/>
    <hyperlink ref="J1564" r:id="rId3116" display="mailto:steve28@everett.com" xr:uid="{E2056A83-93AD-0549-B875-7E0DEE85C79A}"/>
    <hyperlink ref="L1564" r:id="rId3117" xr:uid="{032C0DB2-0187-B040-B883-CFE07CF29F7D}"/>
    <hyperlink ref="J1565" r:id="rId3118" display="mailto:nelsongilbert@mcmillan-jones.com" xr:uid="{5D3EF8FB-2828-2644-AB5F-B70E6DDDB8A3}"/>
    <hyperlink ref="L1565" r:id="rId3119" xr:uid="{7A7C1711-DFA5-284B-A0FE-B3674A2FB88A}"/>
    <hyperlink ref="J1566" r:id="rId3120" display="mailto:shawna20@andrade.biz" xr:uid="{40AF9AE8-884B-544F-875A-A002962BCF33}"/>
    <hyperlink ref="L1566" r:id="rId3121" xr:uid="{6A594BA4-582F-1945-85B4-90E1993F8AC9}"/>
    <hyperlink ref="J1567" r:id="rId3122" display="mailto:adam20@wong-downs.com" xr:uid="{FFBB6475-2FFC-E646-8215-8230EBC6F312}"/>
    <hyperlink ref="L1567" r:id="rId3123" xr:uid="{DCB1C2DD-4E8A-5548-BCA6-FB8FB39D17A5}"/>
    <hyperlink ref="J1568" r:id="rId3124" display="mailto:trobles@montgomery.com" xr:uid="{05D4A005-B43C-344C-A678-91289590FC6C}"/>
    <hyperlink ref="L1568" r:id="rId3125" xr:uid="{269880D2-5403-A346-A145-BA921376DC86}"/>
    <hyperlink ref="J1569" r:id="rId3126" display="mailto:cassie40@walton.com" xr:uid="{A8B3C85F-B058-8449-B10E-2502A7520518}"/>
    <hyperlink ref="L1569" r:id="rId3127" xr:uid="{C0667DA8-FB60-014D-85CE-B00F489FCD58}"/>
    <hyperlink ref="J1570" r:id="rId3128" display="mailto:olittle@wall-barber.net" xr:uid="{153404F5-5F06-5E4C-8005-026BD89FC951}"/>
    <hyperlink ref="L1570" r:id="rId3129" xr:uid="{7D1E3578-CA4A-3A45-8A79-F848620171CA}"/>
    <hyperlink ref="J1571" r:id="rId3130" display="mailto:fritzcharlotte@livingston-hatfield.org" xr:uid="{C3215697-B0BB-414A-BD35-973C9ABE2686}"/>
    <hyperlink ref="L1571" r:id="rId3131" xr:uid="{E432CA84-B116-E84B-8997-6468CBD2A656}"/>
    <hyperlink ref="J1572" r:id="rId3132" display="mailto:bcline@graham-galloway.com" xr:uid="{8B599156-B6C9-4E44-93F5-1B8F57383D11}"/>
    <hyperlink ref="L1572" r:id="rId3133" xr:uid="{57A2EB14-00E9-6C41-9B26-405D96C39C54}"/>
    <hyperlink ref="J1573" r:id="rId3134" display="mailto:bruce88@foley.info" xr:uid="{8A9DD6A5-91E9-484E-9F18-ED3293394DE9}"/>
    <hyperlink ref="L1573" r:id="rId3135" xr:uid="{A8F49387-9727-DA4E-826C-A7DFA3151BAE}"/>
    <hyperlink ref="J1574" r:id="rId3136" display="mailto:bolsen@carpenter.com" xr:uid="{ED4414E6-8D2C-D548-88C1-4E7C2A652607}"/>
    <hyperlink ref="L1574" r:id="rId3137" xr:uid="{9ECE894F-77BF-6146-95CB-B96419C747FC}"/>
    <hyperlink ref="J1575" r:id="rId3138" display="mailto:patrickallen@sims-moore.com" xr:uid="{BB123081-E137-8E42-952F-E8C8FCF1F7D9}"/>
    <hyperlink ref="L1575" r:id="rId3139" xr:uid="{CA3E382F-9BB8-5844-BB8C-B12EE7E7A87F}"/>
    <hyperlink ref="J1576" r:id="rId3140" display="mailto:rfoster@curry.biz" xr:uid="{8AE0A76B-6CC3-FA4D-A6EB-AFA6778F1D9F}"/>
    <hyperlink ref="L1576" r:id="rId3141" xr:uid="{1340E1D9-19D8-5F41-A862-014B33038EBF}"/>
    <hyperlink ref="J1577" r:id="rId3142" display="mailto:paulaperez@hahn.com" xr:uid="{58E95352-9F10-454D-BEB6-1EEF5A12F05C}"/>
    <hyperlink ref="L1577" r:id="rId3143" xr:uid="{8E6A7049-9B2F-D04E-9AF8-8DB5C5ED2BD4}"/>
    <hyperlink ref="J1578" r:id="rId3144" display="mailto:espinozaphilip@rangel.info" xr:uid="{79312CC3-FF4B-B843-A36A-E7F3D22FEA20}"/>
    <hyperlink ref="L1578" r:id="rId3145" xr:uid="{3CADC0AF-1C23-F543-93B6-B8A30FC5D2B2}"/>
    <hyperlink ref="J1579" r:id="rId3146" display="mailto:gloverjeffery@hart.com" xr:uid="{329BF75B-A207-514D-A241-9C32B0720B5F}"/>
    <hyperlink ref="L1579" r:id="rId3147" xr:uid="{70CDC562-2244-2645-B5AF-6772FD03E475}"/>
    <hyperlink ref="J1580" r:id="rId3148" display="mailto:grossjaime@combs.com" xr:uid="{639995B0-C054-3F4B-B79F-E6C191F397E5}"/>
    <hyperlink ref="L1580" r:id="rId3149" xr:uid="{254A7A60-8984-CC48-BAB8-CFBEFF1E9CDE}"/>
    <hyperlink ref="J1581" r:id="rId3150" display="mailto:laura75@lawson.org" xr:uid="{4BDE1DCB-7536-B240-B408-EB697966C4FE}"/>
    <hyperlink ref="L1581" r:id="rId3151" xr:uid="{4771D5C5-A978-7C4C-82E3-E3A4E0E4153E}"/>
    <hyperlink ref="J1582" r:id="rId3152" display="mailto:tstevenson@mcguire.com" xr:uid="{80DC5137-5483-6B43-BC32-418E07AAA093}"/>
    <hyperlink ref="L1582" r:id="rId3153" xr:uid="{C471ADFA-2BE3-D74E-841D-F0ABDD5E50E9}"/>
    <hyperlink ref="J1583" r:id="rId3154" display="mailto:ilambert@zuniga-huffman.com" xr:uid="{A899D1BC-B60A-C047-831F-5F6A8B5A6582}"/>
    <hyperlink ref="L1583" r:id="rId3155" xr:uid="{A48441E3-2B47-9244-BFCD-7D1DCAF0B2C9}"/>
    <hyperlink ref="J1584" r:id="rId3156" display="mailto:kerrsheryl@campos.com" xr:uid="{16E43238-EAAC-5049-84DE-865BBC49EAA8}"/>
    <hyperlink ref="L1584" r:id="rId3157" xr:uid="{4010297F-0758-A847-9245-EDFEA393E529}"/>
    <hyperlink ref="J1585" r:id="rId3158" display="mailto:christensengreg@stein-randolph.org" xr:uid="{D9F90AB0-78F4-D540-9892-34CF6E23830F}"/>
    <hyperlink ref="L1585" r:id="rId3159" xr:uid="{8F71578F-D615-8448-8F74-641CC6DAD580}"/>
    <hyperlink ref="J1586" r:id="rId3160" display="mailto:clairemahoney@medina.com" xr:uid="{866AC4DA-D4CD-B24C-9D85-057EEDBC986A}"/>
    <hyperlink ref="L1586" r:id="rId3161" xr:uid="{30FDE8A4-D851-444E-828D-7E8A071DBC13}"/>
    <hyperlink ref="J1587" r:id="rId3162" display="mailto:drew52@barker.biz" xr:uid="{B76EEB8E-54DD-AF4F-B6CF-AC92D2DC45A4}"/>
    <hyperlink ref="L1587" r:id="rId3163" xr:uid="{6018CD37-B7F4-434C-9CB6-60D3113B9384}"/>
    <hyperlink ref="J1588" r:id="rId3164" display="mailto:howardrobertson@chase.info" xr:uid="{6F7B24D5-4191-814A-BE61-0A888367C21C}"/>
    <hyperlink ref="L1588" r:id="rId3165" xr:uid="{5C54BF20-57C6-6F49-9CDE-1AF14C844E24}"/>
    <hyperlink ref="J1589" r:id="rId3166" display="mailto:mroberson@zamora.com" xr:uid="{E0B14C7C-A0E5-7247-A83A-2EBA2E5B1A50}"/>
    <hyperlink ref="L1589" r:id="rId3167" xr:uid="{D47BB83D-34AE-B447-8BA7-4AE557D0CF82}"/>
    <hyperlink ref="J1590" r:id="rId3168" display="mailto:isims@jimenez.info" xr:uid="{71468BE8-19BD-1044-AE15-F1DEE832DB3B}"/>
    <hyperlink ref="L1590" r:id="rId3169" xr:uid="{7C3FF996-2AD4-284F-A69A-A483006D6FE1}"/>
    <hyperlink ref="J1591" r:id="rId3170" display="mailto:alecbennett@mcgrath.biz" xr:uid="{9692C37A-D1FC-134A-86F9-8D9840587A2D}"/>
    <hyperlink ref="L1591" r:id="rId3171" xr:uid="{CCE46055-25B8-0C42-BB3F-BFF0CA185C57}"/>
    <hyperlink ref="J1592" r:id="rId3172" display="mailto:summersjerry@stark.com" xr:uid="{F6F16508-5C10-7640-9771-97F08C7F2698}"/>
    <hyperlink ref="L1592" r:id="rId3173" xr:uid="{56B460A5-59DC-C443-AE81-CFBC8247B517}"/>
    <hyperlink ref="J1593" r:id="rId3174" display="mailto:fmccormick@cowan.info" xr:uid="{396E34F9-D6FB-C140-882B-88B87E813356}"/>
    <hyperlink ref="L1593" r:id="rId3175" xr:uid="{952F0E51-163D-9847-BA28-A5E5C298A435}"/>
    <hyperlink ref="J1594" r:id="rId3176" display="mailto:dicksonshane@pearson-sheppard.com" xr:uid="{15BFF4D1-1E4B-6F42-8668-3ED93A81BC20}"/>
    <hyperlink ref="L1594" r:id="rId3177" xr:uid="{8A0F385E-7D14-7441-BB7C-EC70FA8FDAA6}"/>
    <hyperlink ref="J1595" r:id="rId3178" display="mailto:nbooker@spence-ramirez.biz" xr:uid="{608909AA-A2E9-0B4B-BB08-A264568B38FA}"/>
    <hyperlink ref="L1595" r:id="rId3179" xr:uid="{DE8B9F0A-E69D-F64F-AA7F-5B7392F37CBD}"/>
    <hyperlink ref="J1596" r:id="rId3180" display="mailto:nielsenbrandy@mooney.net" xr:uid="{FB0E8FF4-C71A-CA4E-9E17-E54099EDE745}"/>
    <hyperlink ref="L1596" r:id="rId3181" xr:uid="{8FFEF9F8-30EA-5647-AE93-5075EA8F1015}"/>
    <hyperlink ref="J1597" r:id="rId3182" display="mailto:stacie98@newman.com" xr:uid="{990E4B5B-72F4-3940-A091-EFCFA1915ADC}"/>
    <hyperlink ref="L1597" r:id="rId3183" xr:uid="{644C9605-20B2-CE4F-8CC5-7D3413CA03ED}"/>
    <hyperlink ref="J1598" r:id="rId3184" display="mailto:tcuevas@moore-rice.com" xr:uid="{4017632D-984B-E644-9787-81D8BD472AEC}"/>
    <hyperlink ref="L1598" r:id="rId3185" xr:uid="{941BBDD4-E34E-7B4B-876F-FBD5BA9E7229}"/>
    <hyperlink ref="J1599" r:id="rId3186" display="mailto:timothystrickland@jefferson-mendez.net" xr:uid="{13890A80-53E1-6C45-9874-6DF588E5ED73}"/>
    <hyperlink ref="L1599" r:id="rId3187" xr:uid="{C8E89B96-7BFF-FF4B-93EB-64F0EE065927}"/>
    <hyperlink ref="J1600" r:id="rId3188" display="mailto:uphelps@house-rubio.com" xr:uid="{C5162008-96DA-6748-8BB7-2E1C49262CA9}"/>
    <hyperlink ref="L1600" r:id="rId3189" xr:uid="{6FCDEC07-FEC7-1F4D-8034-BF865682E9FE}"/>
    <hyperlink ref="J1601" r:id="rId3190" display="mailto:marco42@mcneil.com" xr:uid="{881F5A9B-7D2A-D94D-A030-84A96F4CC1F4}"/>
    <hyperlink ref="L1601" r:id="rId3191" xr:uid="{D4227AD6-5010-2243-B031-D929662EAD58}"/>
    <hyperlink ref="J1602" r:id="rId3192" display="mailto:grossbecky@horne-hunter.com" xr:uid="{6E1E7721-AE35-7E40-8347-FE9DFE5E7C00}"/>
    <hyperlink ref="L1602" r:id="rId3193" xr:uid="{B7C5AD41-6AFA-2E4F-8F43-7364D092393C}"/>
    <hyperlink ref="J1603" r:id="rId3194" display="mailto:xberg@phelps.com" xr:uid="{7395496D-FBB3-F545-8403-23F40902458F}"/>
    <hyperlink ref="L1603" r:id="rId3195" xr:uid="{55DFB4D6-AB51-F240-85A4-A76044BC5EA6}"/>
    <hyperlink ref="J1604" r:id="rId3196" display="mailto:jorgesampson@roach-hull.com" xr:uid="{19C75CE1-E17E-C649-A220-BFBA05D57465}"/>
    <hyperlink ref="L1604" r:id="rId3197" xr:uid="{E1BF5C1D-D464-A943-A693-767A5605AA9B}"/>
    <hyperlink ref="J1605" r:id="rId3198" display="mailto:gabrielle06@logan.com" xr:uid="{8B685686-2318-7840-B965-997CEB85C872}"/>
    <hyperlink ref="L1605" r:id="rId3199" xr:uid="{B1C00968-A47F-5743-9D2B-D7DCB120337D}"/>
    <hyperlink ref="J1606" r:id="rId3200" display="mailto:zmoreno@travis.info" xr:uid="{E612BB35-6CFF-F34C-9FBB-C06533805ECC}"/>
    <hyperlink ref="L1606" r:id="rId3201" xr:uid="{1CFDED7F-215A-454C-BBBE-E5C0240759F3}"/>
    <hyperlink ref="J1607" r:id="rId3202" display="mailto:ugolden@eaton.com" xr:uid="{64C6F83F-DE0C-304C-827A-EE1BA498F27A}"/>
    <hyperlink ref="L1607" r:id="rId3203" xr:uid="{507F1EC8-DBA7-C849-B463-6721DD701A83}"/>
    <hyperlink ref="J1608" r:id="rId3204" display="mailto:kennethnolan@callahan-waller.com" xr:uid="{CDD7D52C-1817-6344-8B89-4A922F7F98AC}"/>
    <hyperlink ref="L1608" r:id="rId3205" xr:uid="{B4AB1F13-2C1E-0040-ABA2-DFF5D85D6249}"/>
    <hyperlink ref="J1609" r:id="rId3206" display="mailto:wangalicia@wright-potter.com" xr:uid="{21409749-A136-2D4F-A9E1-9EDBFA73A1D1}"/>
    <hyperlink ref="L1609" r:id="rId3207" xr:uid="{736AB322-6588-0747-BA52-3F26B7BBDE26}"/>
    <hyperlink ref="J1610" r:id="rId3208" display="mailto:kristopher39@lawrence.biz" xr:uid="{57E38CB2-24CD-A64A-91C7-A25365AE0A05}"/>
    <hyperlink ref="L1610" r:id="rId3209" xr:uid="{3C57BC0F-1041-FB4A-948B-17D7BBDBBF13}"/>
    <hyperlink ref="J1611" r:id="rId3210" display="mailto:preston71@bowen-lucas.info" xr:uid="{5A80C9CB-709A-0146-8623-82211E0C4095}"/>
    <hyperlink ref="L1611" r:id="rId3211" xr:uid="{D248C7F1-6BEF-5041-9C4F-F8E4A3D36D21}"/>
    <hyperlink ref="J1612" r:id="rId3212" display="mailto:doriswilkins@ramirez.org" xr:uid="{D225709E-A3EE-3940-BDC5-ECCF9B712787}"/>
    <hyperlink ref="L1612" r:id="rId3213" xr:uid="{87323F81-132E-E54E-8A15-E077C5E5671E}"/>
    <hyperlink ref="J1613" r:id="rId3214" display="mailto:erica97@bird.com" xr:uid="{F6546767-1DB8-D342-9B0B-EE73150C0B12}"/>
    <hyperlink ref="L1613" r:id="rId3215" xr:uid="{1A1C481C-1A9A-F747-8F65-6A0DEBAEC05A}"/>
    <hyperlink ref="J1614" r:id="rId3216" display="mailto:middletonpenny@lawson.com" xr:uid="{6E5F7AFD-E194-0648-874F-D3B931F6D01E}"/>
    <hyperlink ref="L1614" r:id="rId3217" xr:uid="{DC3A1DE2-2C5E-C14A-AF19-36F8C6DAE0F7}"/>
    <hyperlink ref="J1615" r:id="rId3218" display="mailto:shorton@nolan.com" xr:uid="{250717DD-32F7-B048-A1A6-2BCBC4E00A25}"/>
    <hyperlink ref="L1615" r:id="rId3219" xr:uid="{E02AFB6B-D7FE-B249-AED5-251A3B669094}"/>
    <hyperlink ref="J1616" r:id="rId3220" display="mailto:mcoleman@parks.com" xr:uid="{2B837442-1E7E-EE4B-9990-523493EAD2C9}"/>
    <hyperlink ref="L1616" r:id="rId3221" xr:uid="{3802EB0B-7F56-7547-9D92-F588D6031F43}"/>
    <hyperlink ref="J1617" r:id="rId3222" display="mailto:martingilbert@short-munoz.info" xr:uid="{9EC4D1FF-1B03-DF46-B979-A57A90EB37FC}"/>
    <hyperlink ref="L1617" r:id="rId3223" xr:uid="{6B081A6B-64B6-2649-B692-400121902576}"/>
    <hyperlink ref="J1618" r:id="rId3224" display="mailto:tiffanysalas@phelps-bright.info" xr:uid="{AF8C0665-25B6-BE41-9257-0802B3503C9A}"/>
    <hyperlink ref="L1618" r:id="rId3225" xr:uid="{2051A69C-31E1-A94B-8B9A-AB9E0DC5BA34}"/>
    <hyperlink ref="J1619" r:id="rId3226" display="mailto:buckleysandra@schultz.info" xr:uid="{B399026B-3100-3240-83C2-DBCC8943B19D}"/>
    <hyperlink ref="L1619" r:id="rId3227" xr:uid="{6B31F6B3-D85F-BC40-934C-28AF015BB305}"/>
    <hyperlink ref="J1620" r:id="rId3228" display="mailto:feliciablake@oconnell.com" xr:uid="{6C8A031E-7415-7D47-A045-733154DB7F24}"/>
    <hyperlink ref="L1620" r:id="rId3229" xr:uid="{4E842D87-18E9-0640-9FC9-56598C7EA410}"/>
    <hyperlink ref="J1621" r:id="rId3230" display="mailto:ejuarez@cline-oneill.com" xr:uid="{EA688560-65D7-204B-94EB-9F31F4F87A03}"/>
    <hyperlink ref="L1621" r:id="rId3231" xr:uid="{9D96F357-1DE3-F24B-A630-D0C8C77EB7F6}"/>
    <hyperlink ref="J1622" r:id="rId3232" display="mailto:maxwell03@whitaker-shaffer.com" xr:uid="{343F59AA-14AC-7D43-B565-3DCE6A6CFDB5}"/>
    <hyperlink ref="L1622" r:id="rId3233" xr:uid="{3A3178CB-27EC-E244-A661-954A5C145340}"/>
    <hyperlink ref="J1623" r:id="rId3234" display="mailto:taylor52@bruce-bender.org" xr:uid="{AF7919CE-9CF8-5D4F-B158-AE0D9C721390}"/>
    <hyperlink ref="L1623" r:id="rId3235" xr:uid="{8C014B7F-D17E-0545-B465-83EA7582BE04}"/>
    <hyperlink ref="J1624" r:id="rId3236" display="mailto:gabriela69@thomas.com" xr:uid="{276E6B52-8E10-C04B-9B0A-616675151D45}"/>
    <hyperlink ref="L1624" r:id="rId3237" xr:uid="{A9E604EC-2531-D640-954B-3920B23F92FD}"/>
    <hyperlink ref="J1625" r:id="rId3238" display="mailto:joanne50@woodward.com" xr:uid="{AA4574F2-43D7-154C-A4B2-458E4EAC901F}"/>
    <hyperlink ref="L1625" r:id="rId3239" xr:uid="{4625761B-DE43-ED4B-9B0D-14D42D85B9A0}"/>
    <hyperlink ref="J1626" r:id="rId3240" display="mailto:mccarthyalicia@scott.info" xr:uid="{F63C6961-DE6F-B944-AE90-281425D926A2}"/>
    <hyperlink ref="L1626" r:id="rId3241" xr:uid="{163C0908-F3C6-C647-BD7D-9663EF668436}"/>
    <hyperlink ref="J1627" r:id="rId3242" display="mailto:farmerspencer@beltran.org" xr:uid="{E0D23AC3-12C7-0A48-9913-598B470AA5D7}"/>
    <hyperlink ref="L1627" r:id="rId3243" xr:uid="{0BFC8683-A905-8D4C-9E42-0A42590EACA4}"/>
    <hyperlink ref="J1628" r:id="rId3244" display="mailto:bhatfield@hood-stewart.net" xr:uid="{6401455D-0D23-0D45-9E26-323FBA596FFD}"/>
    <hyperlink ref="L1628" r:id="rId3245" xr:uid="{E25960E9-50A6-5143-91D7-8A5B76578D8B}"/>
    <hyperlink ref="J1629" r:id="rId3246" display="mailto:fvance@knapp-barron.net" xr:uid="{E1C93391-C6B7-C546-A07A-B55E3282BA1A}"/>
    <hyperlink ref="L1629" r:id="rId3247" xr:uid="{233E1A14-6D61-EC4E-AC0B-B64CE1B464FC}"/>
    <hyperlink ref="J1630" r:id="rId3248" display="mailto:austinbarrett@simon-roberson.com" xr:uid="{BB0E2620-C767-6E44-808D-17CD838A514E}"/>
    <hyperlink ref="L1630" r:id="rId3249" xr:uid="{6C4657A6-253F-7D4B-95D5-188F6B8216AC}"/>
    <hyperlink ref="J1631" r:id="rId3250" display="mailto:acevedokristi@howard-ashley.com" xr:uid="{74711F6D-6E38-744B-8F46-E5AFB7303068}"/>
    <hyperlink ref="L1631" r:id="rId3251" xr:uid="{3FD41AFD-F6FB-C741-89CC-D56DB3D4BC38}"/>
    <hyperlink ref="J1632" r:id="rId3252" display="mailto:sherryburch@hawkins.com" xr:uid="{5E449700-66CA-C742-8C6E-5B5826523761}"/>
    <hyperlink ref="L1632" r:id="rId3253" xr:uid="{6B6F7569-D9BE-6949-9737-2AB09E458549}"/>
    <hyperlink ref="J1633" r:id="rId3254" display="mailto:kwalsh@mccarthy.biz" xr:uid="{34FD34B0-21C6-C443-AFB0-0397E332A65E}"/>
    <hyperlink ref="L1633" r:id="rId3255" xr:uid="{677B47A4-3018-B047-A494-2ECCD7B66624}"/>
    <hyperlink ref="J1634" r:id="rId3256" display="mailto:pzhang@booth.com" xr:uid="{CBA32E0A-94CC-FD4B-9E90-2BAA882652A2}"/>
    <hyperlink ref="L1634" r:id="rId3257" xr:uid="{68838D76-E308-894B-830F-EFAC4E1A87E7}"/>
    <hyperlink ref="J1635" r:id="rId3258" display="mailto:goodwinkristina@whitehead.info" xr:uid="{AF570039-20B9-3349-954C-55E147E94668}"/>
    <hyperlink ref="L1635" r:id="rId3259" xr:uid="{24765F25-D3C6-7842-BA93-4AE5C6312FC3}"/>
    <hyperlink ref="J1636" r:id="rId3260" display="mailto:jimenezbrad@mcgee.com" xr:uid="{0A1E79E9-F751-8D4E-800F-EA07BA893E0A}"/>
    <hyperlink ref="L1636" r:id="rId3261" xr:uid="{D88B86D9-CFCD-AA4F-A216-4CB52D519524}"/>
    <hyperlink ref="J1637" r:id="rId3262" display="mailto:tammy32@mendoza-richards.net" xr:uid="{83C87D38-C8AD-9642-9913-B235B779AF3E}"/>
    <hyperlink ref="L1637" r:id="rId3263" xr:uid="{E5D2FA7C-2DE6-6F4D-8835-2EDAA765B647}"/>
    <hyperlink ref="J1638" r:id="rId3264" display="mailto:melissadavid@mcbride.com" xr:uid="{58023CE3-7B38-7F4A-9388-C7F0B70ACEBA}"/>
    <hyperlink ref="L1638" r:id="rId3265" xr:uid="{9E482FE3-2697-3C43-9266-E1E0D6BAE650}"/>
    <hyperlink ref="J1639" r:id="rId3266" display="mailto:shawbetty@salinas-carey.com" xr:uid="{AB796482-D260-024A-BB92-1132E8EB52C7}"/>
    <hyperlink ref="L1639" r:id="rId3267" xr:uid="{31922212-FBA7-B548-85D0-1CB4DC483F3E}"/>
    <hyperlink ref="J1640" r:id="rId3268" display="mailto:wesleywalter@whitaker.com" xr:uid="{83774591-342F-7745-B6C1-7CBD319E8A0C}"/>
    <hyperlink ref="L1640" r:id="rId3269" xr:uid="{D08A7E17-AFBE-3448-BC2F-23F4013095D2}"/>
    <hyperlink ref="J1641" r:id="rId3270" display="mailto:lynn73@sherman.com" xr:uid="{95978C51-622F-B64D-8998-4DC6FAFBC355}"/>
    <hyperlink ref="L1641" r:id="rId3271" xr:uid="{1B3F2A29-EED4-6E47-80C8-3BE0D96715F6}"/>
    <hyperlink ref="J1642" r:id="rId3272" display="mailto:michaela61@sims-terry.net" xr:uid="{486A25E4-CA48-A94A-8FBF-980749F02E80}"/>
    <hyperlink ref="L1642" r:id="rId3273" xr:uid="{776358C4-CED9-664E-85EA-3CC5E5C71BB7}"/>
    <hyperlink ref="J1643" r:id="rId3274" display="mailto:efaulkner@andrews-morrow.net" xr:uid="{76A5B4C7-5405-6C4C-914C-010E6AEE72C3}"/>
    <hyperlink ref="L1643" r:id="rId3275" xr:uid="{00DED344-31C4-AF4E-AE0F-AA89CCB18AC7}"/>
    <hyperlink ref="J1644" r:id="rId3276" display="mailto:stricklandmargaret@johnston-ayers.com" xr:uid="{CA42C325-3D41-B342-9064-3D51949826A2}"/>
    <hyperlink ref="L1644" r:id="rId3277" xr:uid="{86A4694E-922D-B34B-90B2-D638464E063B}"/>
    <hyperlink ref="J1645" r:id="rId3278" display="mailto:ivanyoder@eaton.com" xr:uid="{D6E92395-29DD-9E4A-8342-619E43B5284B}"/>
    <hyperlink ref="L1645" r:id="rId3279" xr:uid="{9F766DAD-4605-4441-A917-6A1E6B66644A}"/>
    <hyperlink ref="J1646" r:id="rId3280" display="mailto:eclements@gordon-combs.com" xr:uid="{8FEFDC1A-5E38-5A45-8A04-302ED8916537}"/>
    <hyperlink ref="L1646" r:id="rId3281" xr:uid="{8173D610-7127-4D4E-8C54-FB8B9B41EA02}"/>
    <hyperlink ref="J1647" r:id="rId3282" display="mailto:tranmarcus@maxwell.net" xr:uid="{98BF3DA3-087D-CF41-819A-720C2AF3F136}"/>
    <hyperlink ref="L1647" r:id="rId3283" xr:uid="{F92A36CD-6342-6F4F-B2C8-6CC10FC2A0AA}"/>
    <hyperlink ref="J1648" r:id="rId3284" display="mailto:saraduke@saunders.com" xr:uid="{4DD8894B-2D7F-2A46-A5B9-6CCD16F87C71}"/>
    <hyperlink ref="L1648" r:id="rId3285" xr:uid="{41DF5F35-1547-634B-94E9-21E9A1C966ED}"/>
    <hyperlink ref="J1649" r:id="rId3286" display="mailto:cindy82@shaw-saunders.biz" xr:uid="{778E9C31-5A51-E143-94CB-4378536D5F33}"/>
    <hyperlink ref="L1649" r:id="rId3287" xr:uid="{A8B4F10D-1AFD-A146-A1A0-A9AEDB48B8B3}"/>
    <hyperlink ref="J1650" r:id="rId3288" display="mailto:charlesronald@mcknight.com" xr:uid="{316C0D4D-4598-9543-B69A-A48FAB4D7B27}"/>
    <hyperlink ref="L1650" r:id="rId3289" xr:uid="{DFFAB5DE-1649-5245-A47E-4C9F0EAA8DC0}"/>
    <hyperlink ref="J1651" r:id="rId3290" display="mailto:betty98@rhodes.org" xr:uid="{E0FC7928-6096-F945-9003-E42253B15DA2}"/>
    <hyperlink ref="L1651" r:id="rId3291" xr:uid="{48B26F52-A5B6-3B49-8993-FB4E345F834D}"/>
    <hyperlink ref="J1652" r:id="rId3292" display="mailto:bonnie13@mclean.com" xr:uid="{4882088A-4C20-E44F-8723-6B7FF2740CF1}"/>
    <hyperlink ref="L1652" r:id="rId3293" xr:uid="{276BF2B1-EE81-C745-B687-9312DEC3B93C}"/>
    <hyperlink ref="J1653" r:id="rId3294" display="mailto:qcrawford@hughes-schultz.com" xr:uid="{786B23F2-F8D3-4F43-BBDB-C667184BF02A}"/>
    <hyperlink ref="L1653" r:id="rId3295" xr:uid="{B22FB547-10E3-8E40-A813-FCACF59C5966}"/>
    <hyperlink ref="J1654" r:id="rId3296" display="mailto:kyliemartinez@webster.net" xr:uid="{2356BBA0-A7B6-024C-A9FC-843F3A5E11DF}"/>
    <hyperlink ref="L1654" r:id="rId3297" xr:uid="{DB93F612-5C1D-D64A-AE04-028A38594BF1}"/>
    <hyperlink ref="J1655" r:id="rId3298" display="mailto:wrandall@sweeney.com" xr:uid="{801EF453-2F33-6C43-9D54-E358299662A4}"/>
    <hyperlink ref="L1655" r:id="rId3299" xr:uid="{836F29FE-D205-F842-9C90-D7BD89CB1F67}"/>
    <hyperlink ref="J1656" r:id="rId3300" display="mailto:yreid@salazar.org" xr:uid="{FEEB8482-4BC6-D149-91A9-5C57D9711F86}"/>
    <hyperlink ref="L1656" r:id="rId3301" xr:uid="{4DBD96BF-AB17-464A-B64E-0DD3642883C1}"/>
    <hyperlink ref="J1657" r:id="rId3302" display="mailto:sduffy@hall.com" xr:uid="{6D0733AC-2FFF-FF41-862F-490142BA9A08}"/>
    <hyperlink ref="L1657" r:id="rId3303" xr:uid="{AB4B1224-9353-744D-A1E9-8F55EFDC61B7}"/>
    <hyperlink ref="J1658" r:id="rId3304" display="mailto:nashstephanie@gordon.com" xr:uid="{CE900BC5-ECF9-3C47-A212-921192A7E970}"/>
    <hyperlink ref="L1658" r:id="rId3305" xr:uid="{D4D5DCCC-A3BF-B746-BA68-CCF924E8BF15}"/>
    <hyperlink ref="J1659" r:id="rId3306" display="mailto:tammy98@donovan.biz" xr:uid="{A802F39C-55AB-9F40-A85D-1472B40B91E6}"/>
    <hyperlink ref="L1659" r:id="rId3307" xr:uid="{051D6627-7651-1D40-8FA9-1118DF4B5D31}"/>
    <hyperlink ref="J1660" r:id="rId3308" display="mailto:krystal75@ware.com" xr:uid="{A70D591E-3258-D44A-B4E8-F124029DC56B}"/>
    <hyperlink ref="L1660" r:id="rId3309" xr:uid="{DB204553-03A9-0D41-9192-EF7DD9506DDF}"/>
    <hyperlink ref="J1661" r:id="rId3310" display="mailto:tonya14@walters-ruiz.com" xr:uid="{9CED6F47-62E7-324A-9AF6-0EA3CC47ECB0}"/>
    <hyperlink ref="L1661" r:id="rId3311" xr:uid="{4B62DA42-B54B-FD4A-8BB0-788E412964CD}"/>
    <hyperlink ref="J1662" r:id="rId3312" display="mailto:greg88@day.com" xr:uid="{F75B4206-6A3C-2442-884D-E36908F182D3}"/>
    <hyperlink ref="L1662" r:id="rId3313" xr:uid="{F766A414-D181-6E4E-AE79-028CBAFCD214}"/>
    <hyperlink ref="J1663" r:id="rId3314" display="mailto:kaitlin15@garcia-haney.com" xr:uid="{ED4AFDF3-58B3-3346-940A-C7BC08E3AF9C}"/>
    <hyperlink ref="L1663" r:id="rId3315" xr:uid="{7488EAF6-3610-8346-B56B-342862FC4971}"/>
    <hyperlink ref="J1664" r:id="rId3316" display="mailto:zbowers@cameron.com" xr:uid="{BD0CC4F4-9EEC-B646-89AB-30BCB833F23A}"/>
    <hyperlink ref="L1664" r:id="rId3317" xr:uid="{5374A023-9591-024A-B31A-8790A4F74E0E}"/>
    <hyperlink ref="J1665" r:id="rId3318" display="mailto:jorgenewman@bullock-welch.com" xr:uid="{E0FD39B6-04D0-994B-BB8B-6AF50A5146FA}"/>
    <hyperlink ref="L1665" r:id="rId3319" xr:uid="{CA37C158-32BC-D14E-A79B-B98676F76C10}"/>
    <hyperlink ref="J1666" r:id="rId3320" display="mailto:cdouglas@mahoney.com" xr:uid="{DCE39A9B-2FAA-F34A-BB21-DF05F96A07A0}"/>
    <hyperlink ref="L1666" r:id="rId3321" xr:uid="{CD8237F6-84AE-0342-92B0-ACCCF0A92177}"/>
    <hyperlink ref="J1667" r:id="rId3322" display="mailto:jennifer64@church.com" xr:uid="{9B7C11F7-316A-DF4A-8452-6509245C920D}"/>
    <hyperlink ref="L1667" r:id="rId3323" xr:uid="{235C9D6C-F2E3-DD42-8CE3-560562694262}"/>
    <hyperlink ref="J1668" r:id="rId3324" display="mailto:dudleyabigail@crosby.com" xr:uid="{FFED9061-70DB-3E4F-8B8E-E7CFD07B3C5A}"/>
    <hyperlink ref="L1668" r:id="rId3325" xr:uid="{27B7A084-5FC7-2C42-980F-A41BD6556555}"/>
    <hyperlink ref="J1669" r:id="rId3326" display="mailto:sheena51@oneill.com" xr:uid="{455D1E82-1576-DB41-BF06-49DD63C0D64B}"/>
    <hyperlink ref="L1669" r:id="rId3327" xr:uid="{786BFCE1-ECD6-5A4A-AC83-DA03E9533FBC}"/>
    <hyperlink ref="J1670" r:id="rId3328" display="mailto:williamcline@rowe-bishop.com" xr:uid="{FE23E980-BD88-8D41-B818-A0045D3CBB2B}"/>
    <hyperlink ref="L1670" r:id="rId3329" xr:uid="{0A198CBA-F75D-FE4A-B500-41233A590442}"/>
    <hyperlink ref="J1671" r:id="rId3330" display="mailto:boltonwillie@mclaughlin.net" xr:uid="{61E1C53E-9772-114D-8932-37F8873E37B3}"/>
    <hyperlink ref="L1671" r:id="rId3331" xr:uid="{EEC92558-C98A-E34C-AEF1-FC2A8881FD68}"/>
    <hyperlink ref="J1672" r:id="rId3332" display="mailto:jwallace@rojas-rowe.org" xr:uid="{4F5C995D-1E47-3541-B5C8-5A5B8CA39E4F}"/>
    <hyperlink ref="L1672" r:id="rId3333" xr:uid="{6487228D-57AB-9D40-95BD-5E6070A4D302}"/>
    <hyperlink ref="J1673" r:id="rId3334" display="mailto:yhardy@watts-hayes.info" xr:uid="{493EEA82-F9BD-2E4A-9A94-183212E8E60D}"/>
    <hyperlink ref="L1673" r:id="rId3335" xr:uid="{DC9E80E6-9DD6-6B49-B002-68F519EB9F07}"/>
    <hyperlink ref="J1674" r:id="rId3336" display="mailto:weisscarolyn@thomas.biz" xr:uid="{9C36300B-D6CB-2141-BA9C-539C65C91036}"/>
    <hyperlink ref="L1674" r:id="rId3337" xr:uid="{A365F7FE-2DF9-0442-B878-3625470487AF}"/>
    <hyperlink ref="J1675" r:id="rId3338" display="mailto:gouldkristie@donaldson.com" xr:uid="{EDB68CE2-3784-E942-A1E5-D4615A17F048}"/>
    <hyperlink ref="L1675" r:id="rId3339" xr:uid="{E40861FC-7B75-6A4C-9F00-470B0BFFA439}"/>
    <hyperlink ref="J1676" r:id="rId3340" display="mailto:tatehailey@hayden-mayer.com" xr:uid="{F65452FE-6AB7-4946-911A-AA00EB439275}"/>
    <hyperlink ref="L1676" r:id="rId3341" xr:uid="{9716AA44-7030-4842-B051-C0CA280EED14}"/>
    <hyperlink ref="J1677" r:id="rId3342" display="mailto:christopher86@suarez-boyle.com" xr:uid="{69C02C2A-C7E5-D74A-9166-1CA3515C6C67}"/>
    <hyperlink ref="L1677" r:id="rId3343" xr:uid="{359C8C91-0BE5-164E-8C58-EE7F89EE674E}"/>
    <hyperlink ref="J1678" r:id="rId3344" display="mailto:dwarner@huffman.com" xr:uid="{83C9BC79-8A53-E747-AA3E-E08D231AA501}"/>
    <hyperlink ref="L1678" r:id="rId3345" xr:uid="{E1A03664-EC30-0F44-A377-BEF4D7C25B3E}"/>
    <hyperlink ref="J1679" r:id="rId3346" display="mailto:barrymelody@horne.com" xr:uid="{D2E025CF-44B6-EE4B-B0BB-859DDB8778AA}"/>
    <hyperlink ref="L1679" r:id="rId3347" xr:uid="{116FC2C4-0C93-364E-AB33-E500889CCF39}"/>
    <hyperlink ref="J1680" r:id="rId3348" display="mailto:caitlyn50@house.com" xr:uid="{2F53D7D3-0950-FA45-B7F1-A56195A53AAE}"/>
    <hyperlink ref="L1680" r:id="rId3349" xr:uid="{66763E64-84FC-2643-9BEE-AC6FE1CE7D11}"/>
    <hyperlink ref="J1681" r:id="rId3350" display="mailto:meagan30@underwood.org" xr:uid="{175AC4FE-238C-E441-B894-2A73E051D274}"/>
    <hyperlink ref="L1681" r:id="rId3351" xr:uid="{E6452565-7493-2D48-9225-CAAE67C61439}"/>
    <hyperlink ref="J1682" r:id="rId3352" display="mailto:tbishop@diaz.com" xr:uid="{7E6C4134-7C1F-6041-A777-20FA662531FC}"/>
    <hyperlink ref="L1682" r:id="rId3353" xr:uid="{46E2C833-C6F6-494D-AD8E-E77FB1C01B8F}"/>
    <hyperlink ref="J1683" r:id="rId3354" display="mailto:brianamyers@lamb-pollard.com" xr:uid="{01EEC6E8-2F74-FC4A-8595-85335225DA6F}"/>
    <hyperlink ref="L1683" r:id="rId3355" xr:uid="{3DE82E86-71B4-4A41-80DA-83B69645DE5D}"/>
    <hyperlink ref="J1684" r:id="rId3356" display="mailto:dchan@valdez.com" xr:uid="{25DBA5E6-0955-974A-862A-1FE67E06CDAD}"/>
    <hyperlink ref="L1684" r:id="rId3357" xr:uid="{DA27EB66-255C-A944-9580-00C629557FCC}"/>
    <hyperlink ref="J1685" r:id="rId3358" display="mailto:afrye@sandoval.biz" xr:uid="{7BCE54CB-599C-6E44-A435-AF5981BB7D54}"/>
    <hyperlink ref="L1685" r:id="rId3359" xr:uid="{99AAFEC0-7D4F-394B-A857-B001814FED1C}"/>
    <hyperlink ref="J1686" r:id="rId3360" display="mailto:andrewdonovan@graves-watts.com" xr:uid="{4D7CE814-7BA6-4D45-8BB4-81ED5F042BDD}"/>
    <hyperlink ref="L1686" r:id="rId3361" xr:uid="{157AAC95-4AFD-8F46-8428-8A1D98334000}"/>
    <hyperlink ref="J1687" r:id="rId3362" display="mailto:montesdan@morrow.com" xr:uid="{23A86A85-19C3-0248-8782-C683EEFA45D8}"/>
    <hyperlink ref="L1687" r:id="rId3363" xr:uid="{29A05840-CB46-D94E-98A8-A49B90E123A3}"/>
    <hyperlink ref="J1688" r:id="rId3364" display="mailto:blakevalerie@hooper.net" xr:uid="{305A65B7-336B-AB4D-8C0D-36D1B848FDD6}"/>
    <hyperlink ref="L1688" r:id="rId3365" xr:uid="{EFA2AE31-33C6-B441-862F-4EA857573F67}"/>
    <hyperlink ref="J1689" r:id="rId3366" display="mailto:carolynjohnson@larsen.com" xr:uid="{D0AB9CC8-BD0A-254D-84FC-36E34110BC96}"/>
    <hyperlink ref="L1689" r:id="rId3367" xr:uid="{D1D28758-F7D5-ED4D-AB0E-5892714AF286}"/>
    <hyperlink ref="J1690" r:id="rId3368" display="mailto:darin22@decker.com" xr:uid="{846A749B-D016-5A4F-B07C-EBE3C328397E}"/>
    <hyperlink ref="L1690" r:id="rId3369" xr:uid="{4C622CAA-E417-8F46-A90E-C458D1CFE6E8}"/>
    <hyperlink ref="J1691" r:id="rId3370" display="mailto:goldenbridget@rivers-harris.info" xr:uid="{EED7CD7F-9DE6-654F-82DA-4FEAC0831A59}"/>
    <hyperlink ref="L1691" r:id="rId3371" xr:uid="{A32C1B55-6043-FA47-A816-EF57DB71CB56}"/>
    <hyperlink ref="J1692" r:id="rId3372" display="mailto:tim19@daniel.net" xr:uid="{D8B87C49-D9AE-C446-BD1F-933C677184B8}"/>
    <hyperlink ref="L1692" r:id="rId3373" xr:uid="{809FCDE5-3CD3-D842-B8CE-8C7D7208F6B6}"/>
    <hyperlink ref="J1693" r:id="rId3374" display="mailto:zlarsen@zimmerman.com" xr:uid="{98FBE1BF-D4FE-BD44-93AA-9E1B8D6538EA}"/>
    <hyperlink ref="L1693" r:id="rId3375" xr:uid="{6856EC33-31BB-4D4D-BDA2-D001456F0F06}"/>
    <hyperlink ref="J1694" r:id="rId3376" display="mailto:barnettkristin@livingston.com" xr:uid="{CEC413C8-9B7F-4A4A-9947-092E2091E3DE}"/>
    <hyperlink ref="L1694" r:id="rId3377" xr:uid="{A93705E3-B365-2F4C-9133-7B802F68F469}"/>
    <hyperlink ref="J1695" r:id="rId3378" display="mailto:fowlervernon@curtis.com" xr:uid="{D44E2F83-70FA-8A42-AA2A-7E92C7B0006C}"/>
    <hyperlink ref="L1695" r:id="rId3379" xr:uid="{9560D23F-A569-B34A-ADA8-492B5D2B28B1}"/>
    <hyperlink ref="J1696" r:id="rId3380" display="mailto:tristansingleton@marks-fitzpatrick.info" xr:uid="{3543C890-4E80-8A4B-80A4-E087BD19581B}"/>
    <hyperlink ref="L1696" r:id="rId3381" xr:uid="{811D97FB-80F1-794A-AF8E-7F6D5563F098}"/>
    <hyperlink ref="J1697" r:id="rId3382" display="mailto:marvinstuart@jacobs.org" xr:uid="{62AED0D3-232C-E84E-A7B1-D06343D10B84}"/>
    <hyperlink ref="L1697" r:id="rId3383" xr:uid="{CE564D91-3681-CC4A-851E-11DBBBF4ACF0}"/>
    <hyperlink ref="J1698" r:id="rId3384" display="mailto:alexsutton@nixon.net" xr:uid="{B95482F5-6B9C-4447-813F-733E127A067C}"/>
    <hyperlink ref="L1698" r:id="rId3385" xr:uid="{C7494C64-F58A-F84A-B27F-088CA89A10F5}"/>
    <hyperlink ref="J1699" r:id="rId3386" display="mailto:yesenia98@ortega-lang.org" xr:uid="{459032A6-5F10-AB4E-BCD1-45BBFE6F902D}"/>
    <hyperlink ref="L1699" r:id="rId3387" xr:uid="{2ED750CD-BAD8-0449-A563-876C3AAC9630}"/>
    <hyperlink ref="J1700" r:id="rId3388" display="mailto:shari87@simmons-villanueva.info" xr:uid="{08A763FD-664B-E14E-A271-2B0908ABED83}"/>
    <hyperlink ref="L1700" r:id="rId3389" xr:uid="{BD8D3E94-4D83-7244-B3E8-2B00FCF3DDF8}"/>
    <hyperlink ref="J1701" r:id="rId3390" display="mailto:smcclain@sloan.net" xr:uid="{F642240A-17DD-2A4F-AA7F-5A7BBCC38812}"/>
    <hyperlink ref="L1701" r:id="rId3391" xr:uid="{EF3E733E-D3CE-9A44-8126-A03CBB18F824}"/>
    <hyperlink ref="J1702" r:id="rId3392" display="mailto:curtisroberson@travis.com" xr:uid="{A282998A-7E00-CA4A-91EA-7AAC39A905BA}"/>
    <hyperlink ref="L1702" r:id="rId3393" xr:uid="{E4AC624F-48C7-F44C-B791-9CF75C4A5BDA}"/>
    <hyperlink ref="J1703" r:id="rId3394" display="mailto:zmaldonado@bass.com" xr:uid="{18934EE8-7E54-D241-BBB4-B5CF010D2647}"/>
    <hyperlink ref="L1703" r:id="rId3395" xr:uid="{A18FF2F6-2025-1D42-A9E6-CF71CF382978}"/>
    <hyperlink ref="J1704" r:id="rId3396" display="mailto:kirbysylvia@houston-hebert.com" xr:uid="{2ABC543E-61B7-2541-91A7-FCDCAEA487DC}"/>
    <hyperlink ref="L1704" r:id="rId3397" xr:uid="{D3BDA356-1B0F-9C4B-A198-3FA42851A7AE}"/>
    <hyperlink ref="J1705" r:id="rId3398" display="mailto:gshannon@rojas.net" xr:uid="{6E5D5EA6-9218-774D-8330-A3F8E10DEF17}"/>
    <hyperlink ref="L1705" r:id="rId3399" xr:uid="{658C5BFB-5796-6D43-89AF-E0834753232D}"/>
    <hyperlink ref="J1706" r:id="rId3400" display="mailto:lucas66@mora.com" xr:uid="{6AEFFEBF-AA54-B54E-A01B-AE73B9B037DE}"/>
    <hyperlink ref="L1706" r:id="rId3401" xr:uid="{311BA146-71D3-6D48-899B-EE26C840EE78}"/>
    <hyperlink ref="J1707" r:id="rId3402" display="mailto:fruiz@burns.com" xr:uid="{E6303D4C-DE2B-1E48-A4BD-AA4829A78B12}"/>
    <hyperlink ref="L1707" r:id="rId3403" xr:uid="{0B34D9A6-69F3-7741-BF06-0DA2FBC39AFB}"/>
    <hyperlink ref="J1708" r:id="rId3404" display="mailto:maria02@becker.com" xr:uid="{D352A4CE-00E4-544D-9282-AAEC4A714CDC}"/>
    <hyperlink ref="L1708" r:id="rId3405" xr:uid="{A859309D-AFA7-004D-9060-A37F750BDB4E}"/>
    <hyperlink ref="J1709" r:id="rId3406" display="mailto:schaeferchristie@davila.com" xr:uid="{1E02A62C-7456-1B43-9ACB-5F36748E0651}"/>
    <hyperlink ref="L1709" r:id="rId3407" xr:uid="{048471A9-576D-F441-A799-8666F64AD2BD}"/>
    <hyperlink ref="J1710" r:id="rId3408" display="mailto:xavieroneill@booker-carter.com" xr:uid="{4979A06A-3041-D343-8B2A-1E966A0EC470}"/>
    <hyperlink ref="L1710" r:id="rId3409" xr:uid="{66675EFB-25A1-E546-B478-4F5C4DC1E8FF}"/>
    <hyperlink ref="J1711" r:id="rId3410" display="mailto:gspears@pace-blake.com" xr:uid="{AF543E1E-81A0-B443-BD01-726F56115D5D}"/>
    <hyperlink ref="L1711" r:id="rId3411" xr:uid="{BBE0B70C-51F6-4844-93AF-43C48173B9B3}"/>
    <hyperlink ref="J1712" r:id="rId3412" display="mailto:amy85@banks-russell.com" xr:uid="{D0091CF9-468E-DD41-9FBC-D1B9C7477C78}"/>
    <hyperlink ref="L1712" r:id="rId3413" xr:uid="{E769E022-8E9C-0D4E-88C2-9BA989583368}"/>
    <hyperlink ref="J1713" r:id="rId3414" display="mailto:jweber@holt.com" xr:uid="{FAC515EB-8610-BD45-A1FA-30426EDE372F}"/>
    <hyperlink ref="L1713" r:id="rId3415" xr:uid="{8B5BB37B-26C6-BD49-A597-40D3994E95C7}"/>
    <hyperlink ref="J1714" r:id="rId3416" display="mailto:barry55@kane-mercado.com" xr:uid="{FA633862-0F9C-3F45-9001-BDE4FA3D4514}"/>
    <hyperlink ref="L1714" r:id="rId3417" xr:uid="{F3858634-BDDC-1F44-8CF7-2B94DD9838D4}"/>
    <hyperlink ref="J1715" r:id="rId3418" display="mailto:jharding@snow.biz" xr:uid="{BCBC1801-CFB5-9749-A73A-AFED48160D5A}"/>
    <hyperlink ref="L1715" r:id="rId3419" xr:uid="{98D46BA0-0D9A-F147-AF58-AB863B6E1887}"/>
    <hyperlink ref="J1716" r:id="rId3420" display="mailto:tabithamitchell@woodard.com" xr:uid="{219D5E56-0FD5-2A41-B184-0278D81C8B92}"/>
    <hyperlink ref="L1716" r:id="rId3421" xr:uid="{B23CD347-4A27-CC45-B2E9-B50CD46138C2}"/>
    <hyperlink ref="J1717" r:id="rId3422" display="mailto:nbautista@poole-mcneil.com" xr:uid="{AB8F610F-DCDD-2C4D-AB7A-51F6748C3B8C}"/>
    <hyperlink ref="L1717" r:id="rId3423" xr:uid="{EAB47CC6-F023-9D42-AC6F-AF50528CFFB5}"/>
    <hyperlink ref="J1718" r:id="rId3424" display="mailto:schaefergerald@hill.net" xr:uid="{1756E0DF-470F-7049-930C-3192595E3127}"/>
    <hyperlink ref="L1718" r:id="rId3425" xr:uid="{966EB248-B593-984E-9E7B-A90561145280}"/>
    <hyperlink ref="J1719" r:id="rId3426" display="mailto:kathy06@vang-stevenson.info" xr:uid="{9672E851-8594-D441-BE2A-C71B9D8F926E}"/>
    <hyperlink ref="L1719" r:id="rId3427" xr:uid="{0B522E91-C15D-7740-B0C6-43662DD612ED}"/>
    <hyperlink ref="J1720" r:id="rId3428" display="mailto:brittney20@burke.biz" xr:uid="{13550435-FCDC-A340-ADF9-F5628F01EFFB}"/>
    <hyperlink ref="L1720" r:id="rId3429" xr:uid="{8ACAEB5F-E748-0E4A-A8CA-95E252EC444E}"/>
    <hyperlink ref="J1721" r:id="rId3430" display="mailto:tvang@gay.biz" xr:uid="{A1ED759D-0D45-CB41-8399-3378337DF2A4}"/>
    <hyperlink ref="L1721" r:id="rId3431" xr:uid="{6170BEEE-E051-6B45-987C-49A9DB84C6C0}"/>
    <hyperlink ref="J1722" r:id="rId3432" display="mailto:carrie26@nunez.com" xr:uid="{300DE8C8-D673-C040-BF16-1F3BE89BAF5E}"/>
    <hyperlink ref="L1722" r:id="rId3433" xr:uid="{DC8AE974-346F-824A-87CB-92A088D68C11}"/>
    <hyperlink ref="J1723" r:id="rId3434" display="mailto:olivia37@phelps.com" xr:uid="{93DB9ED8-FF65-724C-9F7E-B2E35D88EFCD}"/>
    <hyperlink ref="L1723" r:id="rId3435" xr:uid="{2B953E37-DB64-3041-AE56-7109C0FEDCC6}"/>
    <hyperlink ref="J1724" r:id="rId3436" display="mailto:jaimeconrad@bowman-simmons.com" xr:uid="{DFAC8423-F0E4-FF43-993C-1A7261141CB4}"/>
    <hyperlink ref="L1724" r:id="rId3437" xr:uid="{F12BA16E-3112-974A-A2E8-487757883C2E}"/>
    <hyperlink ref="J1725" r:id="rId3438" display="mailto:ibird@acosta.com" xr:uid="{74C0ECBC-A614-C54C-96F6-2B184F434CD8}"/>
    <hyperlink ref="L1725" r:id="rId3439" xr:uid="{CDD8A9F9-EB5C-A14C-8029-5284ADB4768E}"/>
    <hyperlink ref="J1726" r:id="rId3440" display="mailto:mlutz@george.org" xr:uid="{EB2BDC2E-2F75-6644-BD9B-B530C77B6545}"/>
    <hyperlink ref="L1726" r:id="rId3441" xr:uid="{3FB2DFC3-8EE1-4046-9E95-179BF8B6E5A0}"/>
    <hyperlink ref="J1727" r:id="rId3442" display="mailto:vanessa27@guerrero.org" xr:uid="{075BC1D2-F565-6A44-9552-66E92F62C80D}"/>
    <hyperlink ref="L1727" r:id="rId3443" xr:uid="{E474405F-B07F-EF4E-A9AC-00631B516658}"/>
    <hyperlink ref="J1728" r:id="rId3444" display="mailto:marissa13@love.com" xr:uid="{AFEA58C7-ED6B-F546-A4F4-7A43AFCAAC2F}"/>
    <hyperlink ref="L1728" r:id="rId3445" xr:uid="{A69A93C3-EB24-1B4E-81E1-A8281A8D7A25}"/>
    <hyperlink ref="J1729" r:id="rId3446" display="mailto:gardnersandy@zuniga.net" xr:uid="{A9641356-E4E7-5245-B5EB-B217597346D6}"/>
    <hyperlink ref="L1729" r:id="rId3447" xr:uid="{F6ABBC51-15A0-0D4D-805E-D2A20617A0FF}"/>
    <hyperlink ref="J1730" r:id="rId3448" display="mailto:grant00@chang.com" xr:uid="{B8582224-8458-744E-B840-3FDDB80FEDC9}"/>
    <hyperlink ref="L1730" r:id="rId3449" xr:uid="{A6146D7F-5BF4-4248-82F2-901B3E02358E}"/>
    <hyperlink ref="J1731" r:id="rId3450" display="mailto:stewartspencer@tran.com" xr:uid="{61791D3C-DCB6-F34E-AE6B-B957ED9EE9CE}"/>
    <hyperlink ref="L1731" r:id="rId3451" xr:uid="{394DCD50-D104-8445-BF85-110157F92215}"/>
    <hyperlink ref="J1732" r:id="rId3452" display="mailto:trevor78@beltran.biz" xr:uid="{70FF1392-7985-F741-AC01-C07750BBFE45}"/>
    <hyperlink ref="L1732" r:id="rId3453" xr:uid="{C43750D1-A6F3-DD47-86D2-E734FEF1AC49}"/>
    <hyperlink ref="J1733" r:id="rId3454" display="mailto:garciajerry@francis-barry.com" xr:uid="{E72EACF0-DDE9-0C41-A14D-4D748B96C160}"/>
    <hyperlink ref="L1733" r:id="rId3455" xr:uid="{0C2B7BA2-83B5-3C45-AF98-8E77B5FBD5FC}"/>
    <hyperlink ref="J1734" r:id="rId3456" display="mailto:brewerannette@costa-winters.com" xr:uid="{4C757F76-992D-F744-9C4B-3F9F7DF41E0B}"/>
    <hyperlink ref="L1734" r:id="rId3457" xr:uid="{A437304F-49DA-8545-B468-885DB8ECA286}"/>
    <hyperlink ref="J1735" r:id="rId3458" display="mailto:sotobill@trujillo.com" xr:uid="{F1651A69-9889-EB45-9A19-0D6DE7437687}"/>
    <hyperlink ref="L1735" r:id="rId3459" xr:uid="{1D862D06-77B3-FC46-84CC-82A39F658F46}"/>
    <hyperlink ref="J1736" r:id="rId3460" display="mailto:erika98@christensen-bray.biz" xr:uid="{DAE30816-8244-904F-A948-7CD95A7F307B}"/>
    <hyperlink ref="L1736" r:id="rId3461" xr:uid="{6A910613-E00F-EA41-AD0C-359238150A9A}"/>
    <hyperlink ref="J1737" r:id="rId3462" display="mailto:bennettjoseph@cisneros.com" xr:uid="{18789828-A41C-C141-86EE-B7BB4C0B795A}"/>
    <hyperlink ref="L1737" r:id="rId3463" xr:uid="{6B835D3C-F6AB-9748-B867-BDE614792FB3}"/>
    <hyperlink ref="J1738" r:id="rId3464" display="mailto:courtney45@christian-bishop.com" xr:uid="{F031B721-8566-7F4A-874D-F8BA23683E21}"/>
    <hyperlink ref="L1738" r:id="rId3465" xr:uid="{98461261-20BB-8B44-AFF6-857C215889B3}"/>
    <hyperlink ref="J1739" r:id="rId3466" display="mailto:lydia08@shelton.info" xr:uid="{A39D5069-E7E8-AD46-B99E-29DD7CE04F6C}"/>
    <hyperlink ref="L1739" r:id="rId3467" xr:uid="{592ECD28-A696-9643-80A8-AB89EE70DD4E}"/>
    <hyperlink ref="J1740" r:id="rId3468" display="mailto:kara18@short.com" xr:uid="{A16741BA-24A2-B249-8204-C7EDF8FC2061}"/>
    <hyperlink ref="L1740" r:id="rId3469" xr:uid="{6702EC43-4637-6D41-8A2E-E462037518F5}"/>
    <hyperlink ref="J1741" r:id="rId3470" display="mailto:lwood@davila.info" xr:uid="{3B3643E1-D3C7-5F4D-B6AF-59F228CB3225}"/>
    <hyperlink ref="L1741" r:id="rId3471" xr:uid="{9F7D3739-C8EF-2D49-9FB0-0A8C70B656EA}"/>
    <hyperlink ref="J1742" r:id="rId3472" display="mailto:colton05@cooley.org" xr:uid="{D61E16FA-1B6E-364E-9C65-3C3443944494}"/>
    <hyperlink ref="L1742" r:id="rId3473" xr:uid="{50807396-1BC5-4647-9EE9-FCF4986D36C4}"/>
    <hyperlink ref="J1743" r:id="rId3474" display="mailto:harry87@terrell.net" xr:uid="{67DB0A0A-2801-0140-8EDF-87249030EE56}"/>
    <hyperlink ref="L1743" r:id="rId3475" xr:uid="{36FAC268-CC76-AA4D-907A-BA12AB1683CF}"/>
    <hyperlink ref="J1744" r:id="rId3476" display="mailto:vegajustin@terrell.com" xr:uid="{C74153A0-F844-ED42-9B76-481D86DF937D}"/>
    <hyperlink ref="L1744" r:id="rId3477" xr:uid="{8D28284B-F0F0-734F-A205-10B7EB0F595C}"/>
    <hyperlink ref="J1745" r:id="rId3478" display="mailto:linda58@shaw.biz" xr:uid="{44D3703E-960F-2A49-8047-CE1C63FD362A}"/>
    <hyperlink ref="L1745" r:id="rId3479" xr:uid="{7E78F986-0FA6-0141-8D48-DA308E79ADF5}"/>
    <hyperlink ref="J1746" r:id="rId3480" display="mailto:curtis16@clay.net" xr:uid="{7E1EF8D2-BDF7-0B48-9C93-D03790F07D7C}"/>
    <hyperlink ref="L1746" r:id="rId3481" xr:uid="{63444AA5-B80B-2742-8DBB-0F05B8681080}"/>
    <hyperlink ref="J1747" r:id="rId3482" display="mailto:theresa92@guerrero-arellano.com" xr:uid="{2396B782-2C09-BB4A-977A-3A80C9D72135}"/>
    <hyperlink ref="L1747" r:id="rId3483" xr:uid="{CE60EF43-1D06-264D-ADBC-218CBD5CE3BA}"/>
    <hyperlink ref="J1748" r:id="rId3484" display="mailto:qcervantes@morton-huerta.com" xr:uid="{AA8CD71B-010C-1C4B-8545-AFA1849241D3}"/>
    <hyperlink ref="L1748" r:id="rId3485" xr:uid="{F1DBA85F-D388-7A40-B868-5FB4D2F3B7C3}"/>
    <hyperlink ref="J1749" r:id="rId3486" display="mailto:ybanks@franco-daniel.com" xr:uid="{147B53AE-4551-6648-A549-AF0FF1128F4E}"/>
    <hyperlink ref="L1749" r:id="rId3487" xr:uid="{32573C56-8E64-A44A-B463-E59447D10779}"/>
    <hyperlink ref="J1750" r:id="rId3488" display="mailto:dominique23@larson-macias.info" xr:uid="{57A57E78-9667-4748-91C8-7768BB7A8C38}"/>
    <hyperlink ref="L1750" r:id="rId3489" xr:uid="{B394047C-3E16-3F4A-8594-81A67BFFE599}"/>
    <hyperlink ref="J1751" r:id="rId3490" display="mailto:peggy73@kidd.com" xr:uid="{B2F1389E-6A34-544F-BFA3-C258DE00089E}"/>
    <hyperlink ref="L1751" r:id="rId3491" xr:uid="{464B11C3-067D-084D-90C7-F0AD701F06EF}"/>
    <hyperlink ref="J1752" r:id="rId3492" display="mailto:dmayer@rasmussen.com" xr:uid="{F582C347-C6F0-2B4B-8267-9CF2A31A1166}"/>
    <hyperlink ref="L1752" r:id="rId3493" xr:uid="{3FD496F1-2FBC-F349-AFB5-32981FE990F9}"/>
    <hyperlink ref="J1753" r:id="rId3494" display="mailto:nicholsjasmin@sloan.org" xr:uid="{EC890873-8227-2E42-B6B0-9C724F1B3FFC}"/>
    <hyperlink ref="L1753" r:id="rId3495" xr:uid="{BCD47222-9B1A-844E-AB63-9685E3B08E73}"/>
    <hyperlink ref="J1754" r:id="rId3496" display="mailto:gordon61@marshall.biz" xr:uid="{CB41D20F-4B1F-F74C-AC94-4B5874EBA6CB}"/>
    <hyperlink ref="L1754" r:id="rId3497" xr:uid="{2A79DAD4-8B2D-B340-B53E-598182931C5C}"/>
    <hyperlink ref="J1755" r:id="rId3498" display="mailto:novakbrady@dunlap.com" xr:uid="{EE6CE8C7-2155-A84A-BF76-14596BA7DB72}"/>
    <hyperlink ref="L1755" r:id="rId3499" xr:uid="{4177E975-9F7F-C64C-974F-912C977B8BE0}"/>
    <hyperlink ref="J1756" r:id="rId3500" display="mailto:stacycooper@norman-love.com" xr:uid="{8CCC6A63-9D55-C141-A079-36C6F438E047}"/>
    <hyperlink ref="L1756" r:id="rId3501" xr:uid="{5F45F2C1-25A6-BB43-8083-BF2164F48B01}"/>
    <hyperlink ref="J1757" r:id="rId3502" display="mailto:bruce92@watkins-burch.biz" xr:uid="{B1B058C6-1217-9445-8A11-608E5388C082}"/>
    <hyperlink ref="L1757" r:id="rId3503" xr:uid="{3CC34194-7F41-DA49-8C36-3F2DA8CDC4F1}"/>
    <hyperlink ref="J1758" r:id="rId3504" display="mailto:jowall@gallagher-george.com" xr:uid="{B3327630-6C4E-3B49-A872-6E371AC18C45}"/>
    <hyperlink ref="L1758" r:id="rId3505" xr:uid="{78CB2E87-C8F4-8347-9C6B-780FFC0505C2}"/>
    <hyperlink ref="J1759" r:id="rId3506" display="mailto:turnererik@greer.com" xr:uid="{DBCED099-809F-7941-870E-90E52E4BD193}"/>
    <hyperlink ref="L1759" r:id="rId3507" xr:uid="{6E61FD00-D333-9245-8A09-EFDB7496FF43}"/>
    <hyperlink ref="J1760" r:id="rId3508" display="mailto:benjaminalfred@novak-hodges.biz" xr:uid="{A8682695-E9D9-ED40-83B9-2089B2BC5E39}"/>
    <hyperlink ref="L1760" r:id="rId3509" xr:uid="{2A8C9EF5-4637-7347-9A22-E2F1A6A2CE18}"/>
    <hyperlink ref="J1761" r:id="rId3510" display="mailto:andrew95@lopez-arias.com" xr:uid="{ED5EFE67-C768-C144-9BE3-56B986730795}"/>
    <hyperlink ref="L1761" r:id="rId3511" xr:uid="{C90DBF9F-0D62-EC41-A742-F73D60DB68ED}"/>
    <hyperlink ref="J1762" r:id="rId3512" display="mailto:omarreed@alvarez.com" xr:uid="{3C9929C3-254D-1E4E-A7BA-988FB15FFBF0}"/>
    <hyperlink ref="L1762" r:id="rId3513" xr:uid="{FFD5DF52-E71A-4341-A801-71570D8A31E4}"/>
    <hyperlink ref="J1763" r:id="rId3514" display="mailto:ywiley@allison-contreras.com" xr:uid="{684093F6-CC0D-5548-9364-3B2980E1CAED}"/>
    <hyperlink ref="L1763" r:id="rId3515" xr:uid="{A9964349-DFBD-1746-8A34-8D6141320DB9}"/>
    <hyperlink ref="J1764" r:id="rId3516" display="mailto:tammynewman@vazquez-diaz.com" xr:uid="{347749FC-C18A-2E41-8D4C-3DBD904570FB}"/>
    <hyperlink ref="L1764" r:id="rId3517" xr:uid="{6165172A-78E8-4F43-9223-7DEFD16ED505}"/>
    <hyperlink ref="J1765" r:id="rId3518" display="mailto:prestonburns@chang.com" xr:uid="{B09D6835-7BBA-DC4C-A90B-3DF8DB8D6E42}"/>
    <hyperlink ref="L1765" r:id="rId3519" xr:uid="{984790F0-A911-A646-81EB-689B75AE3732}"/>
    <hyperlink ref="J1766" r:id="rId3520" display="mailto:cuevasdana@brooks.com" xr:uid="{1FB54F3C-CB6A-C942-ABC2-2BC3DD90B88D}"/>
    <hyperlink ref="L1766" r:id="rId3521" xr:uid="{28DD37E6-1732-1C49-8B10-80C212C3D001}"/>
    <hyperlink ref="J1767" r:id="rId3522" display="mailto:hbryan@landry-short.com" xr:uid="{1846D94F-5845-F449-A523-A97BAE2B3355}"/>
    <hyperlink ref="L1767" r:id="rId3523" xr:uid="{22BDECCE-39D9-6A47-9F9A-FEE3F4FDE9CC}"/>
    <hyperlink ref="J1768" r:id="rId3524" display="mailto:jordanhernandez@spears.com" xr:uid="{ECC62C61-6C53-874B-8242-D75754C3BE29}"/>
    <hyperlink ref="L1768" r:id="rId3525" xr:uid="{646DC5DF-0707-CB4D-BC55-56129EF7B0C5}"/>
    <hyperlink ref="J1769" r:id="rId3526" display="mailto:wcarroll@bartlett.com" xr:uid="{E246F6F9-8A0D-7541-B056-E9F31CD48AE8}"/>
    <hyperlink ref="L1769" r:id="rId3527" xr:uid="{848A44ED-A3FE-2147-A7FA-9CDAD2FB5CBF}"/>
    <hyperlink ref="J1770" r:id="rId3528" display="mailto:fordantonio@adkins-krueger.info" xr:uid="{FBA09F6D-5673-6144-999D-64B1E90AABA9}"/>
    <hyperlink ref="L1770" r:id="rId3529" xr:uid="{E5330726-DB33-7A46-8B5F-A0D1F1306F0E}"/>
    <hyperlink ref="J1771" r:id="rId3530" display="mailto:harry18@stuart-bean.com" xr:uid="{E334B4D4-D8C1-CA42-8102-AC2DA3CD18AC}"/>
    <hyperlink ref="L1771" r:id="rId3531" xr:uid="{398C600D-90EC-1E4A-ACB8-8FD7BE3BE274}"/>
    <hyperlink ref="J1772" r:id="rId3532" display="mailto:vstanton@lucas.com" xr:uid="{A2D49B89-5597-A943-8E3B-9F5B7AAE18D8}"/>
    <hyperlink ref="L1772" r:id="rId3533" xr:uid="{7373DE64-BE2F-864D-8346-4402A284BB8D}"/>
    <hyperlink ref="J1773" r:id="rId3534" display="mailto:norrismanuel@torres.net" xr:uid="{90521015-B8B4-C34D-B8B4-BE30EDF31575}"/>
    <hyperlink ref="L1773" r:id="rId3535" xr:uid="{11DF38E8-0995-4A4B-8724-EE7FC7B07FCA}"/>
    <hyperlink ref="J1774" r:id="rId3536" display="mailto:darlenepayne@villanueva-stevens.com" xr:uid="{E186D586-F5BF-8345-9EF7-29BB2950D175}"/>
    <hyperlink ref="L1774" r:id="rId3537" xr:uid="{C2425384-6B7D-6641-9A05-E66659AEC2EC}"/>
    <hyperlink ref="J1775" r:id="rId3538" display="mailto:vhammond@schultz-jensen.info" xr:uid="{C5309ECB-1A94-CF48-A649-75CB7160F23C}"/>
    <hyperlink ref="L1775" r:id="rId3539" xr:uid="{46CCB858-D900-0944-9953-D51CA7F9DA6B}"/>
    <hyperlink ref="J1776" r:id="rId3540" display="mailto:adkinsbrittany@nolan.net" xr:uid="{D39FE44D-1231-8C4B-AC44-027CC8F87BD5}"/>
    <hyperlink ref="L1776" r:id="rId3541" xr:uid="{578AD71B-2FED-B843-A461-B30E547C08C4}"/>
    <hyperlink ref="J1777" r:id="rId3542" display="mailto:uosborne@hayes-chen.com" xr:uid="{095018CB-30C5-F241-833B-4959DB24B825}"/>
    <hyperlink ref="L1777" r:id="rId3543" xr:uid="{86D73F7F-85B3-7D45-B824-3DFE1A0C190F}"/>
    <hyperlink ref="J1778" r:id="rId3544" display="mailto:wesley97@keller-walters.com" xr:uid="{5771DA03-067F-6940-A9C1-C482C8BF0058}"/>
    <hyperlink ref="L1778" r:id="rId3545" xr:uid="{707A56E4-E3C1-2E4F-84DC-14BD509FFA00}"/>
    <hyperlink ref="J1779" r:id="rId3546" display="mailto:darrell04@cardenas.net" xr:uid="{5F2A322F-8C02-0B49-83E2-880D62CB820A}"/>
    <hyperlink ref="L1779" r:id="rId3547" xr:uid="{318CE624-C5C7-7B40-B72E-B58D3B7925E0}"/>
    <hyperlink ref="J1780" r:id="rId3548" display="mailto:conwaytommy@mullins.info" xr:uid="{DF323237-69E2-254D-B605-9ACA37ECC712}"/>
    <hyperlink ref="L1780" r:id="rId3549" xr:uid="{30FCE939-2CF3-C74B-A47E-716A94BAC417}"/>
    <hyperlink ref="J1781" r:id="rId3550" display="mailto:kemplaurie@bradshaw.com" xr:uid="{C21ADFF9-D627-4F42-9DDF-DF2B94AED16C}"/>
    <hyperlink ref="L1781" r:id="rId3551" xr:uid="{A4195C28-D177-5D4B-A4D3-7D3E839096D6}"/>
    <hyperlink ref="J1782" r:id="rId3552" display="mailto:tanner94@mann.com" xr:uid="{D08034D3-88A7-DC46-8F60-9AACBE1B61AA}"/>
    <hyperlink ref="L1782" r:id="rId3553" xr:uid="{A6FA129A-7A85-7E4A-8601-3788252CBFCA}"/>
    <hyperlink ref="J1783" r:id="rId3554" display="mailto:gabriela37@sanford.com" xr:uid="{BF837E6A-1925-C14C-86DF-95CD3599E885}"/>
    <hyperlink ref="L1783" r:id="rId3555" xr:uid="{495BE4C4-B176-9740-8163-8766A377FAE3}"/>
    <hyperlink ref="J1784" r:id="rId3556" display="mailto:dwayne67@bernard.com" xr:uid="{ABC7DDEE-6CD7-D349-AA76-3A130E8D9969}"/>
    <hyperlink ref="L1784" r:id="rId3557" xr:uid="{6FA2EB30-DFCC-344A-ADA8-21168505527A}"/>
    <hyperlink ref="J1785" r:id="rId3558" display="mailto:suarezcaleb@hoffman-craig.com" xr:uid="{4ECEED09-02EE-5D4B-B05F-DD14842C7A7F}"/>
    <hyperlink ref="L1785" r:id="rId3559" xr:uid="{BBB2427F-DC1E-484D-8357-FEF65DA3DB09}"/>
    <hyperlink ref="J1786" r:id="rId3560" display="mailto:jermainesherman@weeks.com" xr:uid="{A817D6AC-DC15-C643-8209-21E80F300D17}"/>
    <hyperlink ref="L1786" r:id="rId3561" xr:uid="{1D51EBA5-2B90-5340-AFEB-219BC5EE9480}"/>
    <hyperlink ref="J1787" r:id="rId3562" display="mailto:woodsshawna@alvarado.net" xr:uid="{0CF4EA49-6A45-E443-9845-E2BBD9218FD0}"/>
    <hyperlink ref="L1787" r:id="rId3563" xr:uid="{2BDA144A-4C9A-774F-BC40-01AAA8EBDCB7}"/>
    <hyperlink ref="J1788" r:id="rId3564" display="mailto:codyscott@potts.info" xr:uid="{122D9F1F-AEEC-544D-A4D4-9A05CB68111D}"/>
    <hyperlink ref="L1788" r:id="rId3565" xr:uid="{957616CA-D925-AF4B-87C1-EAFDABED8B73}"/>
    <hyperlink ref="J1789" r:id="rId3566" display="mailto:qbray@wiley.biz" xr:uid="{B19F379A-9CC9-C24C-BDF6-FEAED62A1D38}"/>
    <hyperlink ref="L1789" r:id="rId3567" xr:uid="{25B5B47E-6695-7F42-BE11-EE74FE2BDF5F}"/>
    <hyperlink ref="J1790" r:id="rId3568" display="mailto:brady45@holland.net" xr:uid="{6E49E6FA-D43A-5F4E-B9F4-4C81C5BA6889}"/>
    <hyperlink ref="L1790" r:id="rId3569" xr:uid="{431DB5D2-C0BF-8644-A949-FABDD339AA71}"/>
    <hyperlink ref="J1791" r:id="rId3570" display="mailto:sara83@tran-dorsey.info" xr:uid="{7EE970F9-A353-4940-BBFE-E25D4CBC8F98}"/>
    <hyperlink ref="L1791" r:id="rId3571" xr:uid="{7371B7FB-2011-0D4D-88D0-7295F8CDB19B}"/>
    <hyperlink ref="J1792" r:id="rId3572" display="mailto:lbryant@farley-park.com" xr:uid="{3FE21AB0-2BD6-4F4F-A590-7509CE001C3C}"/>
    <hyperlink ref="L1792" r:id="rId3573" xr:uid="{124480C4-BC05-DA41-904A-159DAB92B86A}"/>
    <hyperlink ref="J1793" r:id="rId3574" display="mailto:marissa92@harding.info" xr:uid="{2A9E5B80-403F-A442-85E0-0A6F03F44B87}"/>
    <hyperlink ref="L1793" r:id="rId3575" xr:uid="{860ACCD6-9C00-EA44-9240-B8FA871D3F4C}"/>
    <hyperlink ref="J1794" r:id="rId3576" display="mailto:sharpperry@west.biz" xr:uid="{B4AB9F9D-89F0-114B-9327-6C21BB3D8781}"/>
    <hyperlink ref="L1794" r:id="rId3577" xr:uid="{6E28DDBD-F6C9-214E-969B-65A4E3943ACD}"/>
    <hyperlink ref="J1795" r:id="rId3578" display="mailto:cassiesilva@patton-edwards.com" xr:uid="{03931194-0A85-D54C-8CD0-65C7BB41A8C7}"/>
    <hyperlink ref="L1795" r:id="rId3579" xr:uid="{33B68519-C16F-D142-82BF-F5AED881DDFC}"/>
    <hyperlink ref="J1796" r:id="rId3580" display="mailto:hsolis@griffith.com" xr:uid="{546159D6-C80E-0447-BB43-2D8F6E515B0A}"/>
    <hyperlink ref="L1796" r:id="rId3581" xr:uid="{F4682261-51C6-1744-9CD2-634F87371D1B}"/>
    <hyperlink ref="J1797" r:id="rId3582" display="mailto:lucasconway@hardin.net" xr:uid="{BBCF7C96-5B93-7D4A-B2F8-127C265E9D0E}"/>
    <hyperlink ref="L1797" r:id="rId3583" xr:uid="{B35E6B23-CA68-B84C-855D-BBD177089DFC}"/>
    <hyperlink ref="J1798" r:id="rId3584" display="mailto:beltrancandice@estrada.com" xr:uid="{27D12D37-6B29-7A4F-8938-D551F9DCC6B9}"/>
    <hyperlink ref="L1798" r:id="rId3585" xr:uid="{1675E42A-BCF8-B347-83C5-D56963D81E2F}"/>
    <hyperlink ref="J1799" r:id="rId3586" display="mailto:woodwardalicia@davenport.com" xr:uid="{4F031F10-3279-B74C-AB46-5904B76B3D6B}"/>
    <hyperlink ref="L1799" r:id="rId3587" xr:uid="{9DDAD98F-991B-E84D-8663-7BB099F7EF3F}"/>
    <hyperlink ref="J1800" r:id="rId3588" display="mailto:ksimpson@rosales.com" xr:uid="{D484EF69-ADEB-CC4E-A38A-3302E99C9F16}"/>
    <hyperlink ref="L1800" r:id="rId3589" xr:uid="{92A9EEBD-500E-D64E-A8A1-46C70B2708E1}"/>
    <hyperlink ref="J1801" r:id="rId3590" display="mailto:davidcasey@ponce.info" xr:uid="{3C2A8116-B047-B64E-898A-99AEE58D1C2A}"/>
    <hyperlink ref="L1801" r:id="rId3591" xr:uid="{D423B7EC-006A-8445-AD4C-81990BCF557A}"/>
    <hyperlink ref="J1802" r:id="rId3592" display="mailto:kenneth56@adkins-flores.com" xr:uid="{F59BBC95-5565-554E-BC5E-D042D53D8D3B}"/>
    <hyperlink ref="L1802" r:id="rId3593" xr:uid="{CD52D322-705E-284F-B25E-006B98D74824}"/>
    <hyperlink ref="J1803" r:id="rId3594" display="mailto:ablankenship@mccall.com" xr:uid="{A9937E69-69EC-B244-8336-244EA6F619F5}"/>
    <hyperlink ref="L1803" r:id="rId3595" xr:uid="{26DBE0F3-B57F-544D-B2D6-565017059152}"/>
    <hyperlink ref="J1804" r:id="rId3596" display="mailto:gouldruth@mendoza-hull.com" xr:uid="{D05474D2-F622-C441-A5A1-0DF68C7C7570}"/>
    <hyperlink ref="L1804" r:id="rId3597" xr:uid="{F770EF5C-EF0B-444E-B3D9-D521CCBA978C}"/>
    <hyperlink ref="J1805" r:id="rId3598" display="mailto:kaitlin56@sosa-thomas.net" xr:uid="{338B8A57-3DCF-704D-9DA7-D89501A710EF}"/>
    <hyperlink ref="L1805" r:id="rId3599" xr:uid="{D3892AE1-9AFC-6D42-BC54-99891BD3DDA6}"/>
    <hyperlink ref="J1806" r:id="rId3600" display="mailto:claudiaberry@bender-gillespie.net" xr:uid="{3A3F6AE1-6639-A846-812F-41FA203B194B}"/>
    <hyperlink ref="L1806" r:id="rId3601" xr:uid="{AC39CFA1-4A96-8249-B849-4B86B8510856}"/>
    <hyperlink ref="J1807" r:id="rId3602" display="mailto:maysalyssa@preston-whitaker.com" xr:uid="{60116E4E-57B1-454F-B6AF-9F86AC1FB9CB}"/>
    <hyperlink ref="L1807" r:id="rId3603" xr:uid="{0D2978D0-9EF0-0C45-88E2-E910CE718C8C}"/>
    <hyperlink ref="J1808" r:id="rId3604" display="mailto:hharrell@mills.biz" xr:uid="{6CD1AFEF-B76E-4F42-9C9E-675215637588}"/>
    <hyperlink ref="L1808" r:id="rId3605" xr:uid="{AF84FC96-A3CE-4C46-B9CA-A47C9EE682C5}"/>
    <hyperlink ref="J1809" r:id="rId3606" display="mailto:devinrosario@byrd.com" xr:uid="{5D75E881-B381-4846-8049-0571C391803C}"/>
    <hyperlink ref="L1809" r:id="rId3607" xr:uid="{38972F30-8AC7-654D-A2C9-52503A119E2E}"/>
    <hyperlink ref="J1810" r:id="rId3608" display="mailto:robynlevy@spence.info" xr:uid="{6AFBCBA2-4AE7-364A-9630-BA271257DBFD}"/>
    <hyperlink ref="L1810" r:id="rId3609" xr:uid="{C0E42CC3-EA97-C94B-8305-E02E3FDC288F}"/>
    <hyperlink ref="J1811" r:id="rId3610" display="mailto:mario53@long.com" xr:uid="{AE6A5E76-A30E-E840-818D-51A23B4431D0}"/>
    <hyperlink ref="L1811" r:id="rId3611" xr:uid="{EBEE4E2D-3318-DE43-B28C-BEB52DDCC623}"/>
    <hyperlink ref="J1812" r:id="rId3612" display="mailto:samanthamccall@conley.com" xr:uid="{B88FDBAF-85EC-7B46-A5DD-2093983CD06D}"/>
    <hyperlink ref="L1812" r:id="rId3613" xr:uid="{6D85C479-8753-DE46-94D6-FECE5C21B566}"/>
    <hyperlink ref="J1813" r:id="rId3614" display="mailto:colejon@carson-davis.com" xr:uid="{FB392549-6978-0F44-AEE2-D9A1411A9540}"/>
    <hyperlink ref="L1813" r:id="rId3615" xr:uid="{381E5B69-051A-DB4D-86FA-AE0AE5C4157F}"/>
    <hyperlink ref="J1814" r:id="rId3616" display="mailto:tommy62@love.com" xr:uid="{38D0523C-D146-BC49-8980-6AB27890048E}"/>
    <hyperlink ref="L1814" r:id="rId3617" xr:uid="{20006FA8-A65A-AB46-816F-DB97827439C5}"/>
    <hyperlink ref="J1815" r:id="rId3618" display="mailto:waltergreene@ortiz-marshall.com" xr:uid="{4D96DF89-5296-8545-B56B-ADF60C2244BD}"/>
    <hyperlink ref="L1815" r:id="rId3619" xr:uid="{7B6BFD36-3AE5-C944-8B60-CD1F1BE7978F}"/>
    <hyperlink ref="J1816" r:id="rId3620" display="mailto:tara33@solis-rojas.com" xr:uid="{2308D9C9-8E07-184D-B40B-EF4D21BD2F90}"/>
    <hyperlink ref="L1816" r:id="rId3621" xr:uid="{1D13B0B3-A7FD-A84F-A8E1-2CA3BA3FE518}"/>
    <hyperlink ref="J1817" r:id="rId3622" display="mailto:farrellmanuel@kennedy-kirby.com" xr:uid="{45F19B0C-D06D-3A45-AA53-39215C4B3506}"/>
    <hyperlink ref="L1817" r:id="rId3623" xr:uid="{60F49F01-E4A0-2541-8E8C-C1D466660D4D}"/>
    <hyperlink ref="J1818" r:id="rId3624" display="mailto:millskatelyn@ponce.com" xr:uid="{E4881760-190E-A54B-8425-B2CE801D36E5}"/>
    <hyperlink ref="L1818" r:id="rId3625" xr:uid="{CEE970E9-F98B-4542-B22D-173DF821C755}"/>
    <hyperlink ref="J1819" r:id="rId3626" display="mailto:laneandres@gilbert.com" xr:uid="{6409BF31-778D-554E-B364-D5997D55091C}"/>
    <hyperlink ref="L1819" r:id="rId3627" xr:uid="{B3321419-C94D-6544-AFD9-61976C76D6CF}"/>
    <hyperlink ref="J1820" r:id="rId3628" display="mailto:arthurnguyen@mendez-kennedy.net" xr:uid="{4E953F4E-83D1-3544-8EEF-1EBBFCC862DA}"/>
    <hyperlink ref="L1820" r:id="rId3629" xr:uid="{930EC403-BDA8-C044-8684-445849376D4C}"/>
    <hyperlink ref="J1821" r:id="rId3630" display="mailto:angie16@ayers.com" xr:uid="{5DDB9774-0A3A-1246-8C53-5D7ABFAC6E0D}"/>
    <hyperlink ref="L1821" r:id="rId3631" xr:uid="{4D518ED0-CF5E-114B-8498-5608363BE33C}"/>
    <hyperlink ref="J1822" r:id="rId3632" display="mailto:jakestanley@hughes-williamson.info" xr:uid="{1A9ED265-A203-0948-ADFB-D77C7A6DA09A}"/>
    <hyperlink ref="L1822" r:id="rId3633" xr:uid="{55069B6E-2980-D940-9AE1-2DF24C9CFC16}"/>
    <hyperlink ref="J1823" r:id="rId3634" display="mailto:kariarnold@valentine-underwood.net" xr:uid="{080EE396-2C28-644F-9A24-41B8829A92F0}"/>
    <hyperlink ref="L1823" r:id="rId3635" xr:uid="{B7A310FB-D977-6E4F-BEB6-990E853DBBFD}"/>
    <hyperlink ref="J1824" r:id="rId3636" display="mailto:nmontgomery@singleton-hodges.com" xr:uid="{04BB3B9F-7860-A040-A07A-0996412BEBAB}"/>
    <hyperlink ref="L1824" r:id="rId3637" xr:uid="{5515D0C8-E57C-D046-B1E0-805C48B434D1}"/>
    <hyperlink ref="J1825" r:id="rId3638" display="mailto:ferrellmarc@mata-lindsey.info" xr:uid="{76B71EC0-3C3B-654F-9685-77EE682D95B8}"/>
    <hyperlink ref="L1825" r:id="rId3639" xr:uid="{405E7312-AECD-5C46-82EC-994E593C3A1F}"/>
    <hyperlink ref="J1826" r:id="rId3640" display="mailto:roykelli@huang.com" xr:uid="{833A6FE2-DF9B-2A4E-8475-AD7EAD62EE87}"/>
    <hyperlink ref="L1826" r:id="rId3641" xr:uid="{9333F08E-835C-4341-82FA-DB65E747798C}"/>
    <hyperlink ref="J1827" r:id="rId3642" display="mailto:kari40@strong.biz" xr:uid="{D2DE09EE-FA35-4C47-A4BA-52EE8D7ED719}"/>
    <hyperlink ref="L1827" r:id="rId3643" xr:uid="{FFF183A9-1F6A-0740-AB17-7CB5C7740EAD}"/>
    <hyperlink ref="J1828" r:id="rId3644" display="mailto:isaac44@cisneros.info" xr:uid="{1CCE4AC3-A637-364A-A405-DE57E96FFCC4}"/>
    <hyperlink ref="L1828" r:id="rId3645" xr:uid="{D3C36D7D-9766-A64B-A491-A51F26A46DF0}"/>
    <hyperlink ref="J1829" r:id="rId3646" display="mailto:caitlin73@acevedo.com" xr:uid="{233A0AAD-9085-7C4A-99E2-79EAEE47144E}"/>
    <hyperlink ref="L1829" r:id="rId3647" xr:uid="{62C55B35-9091-8E4E-91E4-1710CF4CC39D}"/>
    <hyperlink ref="J1830" r:id="rId3648" display="mailto:roger90@spence-moore.com" xr:uid="{FDD9794F-3EE3-DE47-B300-3FA45D4516A5}"/>
    <hyperlink ref="L1830" r:id="rId3649" xr:uid="{74A8D421-4998-DE42-B44D-441AC51EF5B2}"/>
    <hyperlink ref="J1831" r:id="rId3650" display="mailto:lovejade@maxwell-vargas.com" xr:uid="{1F0A08AD-3F63-9843-8975-63BD33D320B0}"/>
    <hyperlink ref="L1831" r:id="rId3651" xr:uid="{9F87B4DB-151A-2547-B971-6FFDC6C4C4A2}"/>
    <hyperlink ref="J1832" r:id="rId3652" display="mailto:joseph42@woodard.org" xr:uid="{3565586A-4F14-FB49-AC05-17EDE6C59CB9}"/>
    <hyperlink ref="L1832" r:id="rId3653" xr:uid="{3B255178-0A86-9249-B7FB-5C28B9FDE475}"/>
    <hyperlink ref="J1833" r:id="rId3654" display="mailto:fmay@pope-baker.com" xr:uid="{ABB99D6D-17E2-5440-A00D-A19F0C94D63F}"/>
    <hyperlink ref="L1833" r:id="rId3655" xr:uid="{84E90FB2-C135-A446-9BAA-D6AFD1C43892}"/>
    <hyperlink ref="J1834" r:id="rId3656" display="mailto:vprice@sloan.com" xr:uid="{3C6C1611-54ED-564B-99D3-31D47215FDC5}"/>
    <hyperlink ref="L1834" r:id="rId3657" xr:uid="{3C709701-C1DE-5641-8AA2-822AABA48B12}"/>
    <hyperlink ref="J1835" r:id="rId3658" display="mailto:herbert33@keller-morrow.org" xr:uid="{AF76D726-3736-1B40-B2FF-A5CF78759702}"/>
    <hyperlink ref="L1835" r:id="rId3659" xr:uid="{5E6C8AD8-7C77-094C-9209-5A2923EA895F}"/>
    <hyperlink ref="J1836" r:id="rId3660" display="mailto:chloeray@sims.org" xr:uid="{59CA21EE-6628-1A4A-ADDA-7F67F09F941E}"/>
    <hyperlink ref="L1836" r:id="rId3661" xr:uid="{42039D1D-F732-BD48-BD14-9052D78880D8}"/>
    <hyperlink ref="J1837" r:id="rId3662" display="mailto:ckemp@travis.info" xr:uid="{977D00D4-364C-2F48-9BD9-354230881037}"/>
    <hyperlink ref="L1837" r:id="rId3663" xr:uid="{56E23308-8C99-714E-AADF-D8BA4B2EBA83}"/>
    <hyperlink ref="J1838" r:id="rId3664" display="mailto:shelleykirk@sloan-love.info" xr:uid="{91F0CCB5-C848-5547-892C-760416290DDB}"/>
    <hyperlink ref="L1838" r:id="rId3665" xr:uid="{432FF6B1-CCAB-A348-A404-4C283BEE44BF}"/>
    <hyperlink ref="J1839" r:id="rId3666" display="mailto:alex50@choi-booker.com" xr:uid="{D881466B-2AC7-1544-B8C5-30B047B7E883}"/>
    <hyperlink ref="L1839" r:id="rId3667" xr:uid="{CD17121C-4178-6746-8D2B-121259063134}"/>
    <hyperlink ref="J1840" r:id="rId3668" display="mailto:jeffreydaniel@higgins.com" xr:uid="{FE93CB97-CBD6-3A47-A020-5D1F9E1D41EB}"/>
    <hyperlink ref="L1840" r:id="rId3669" xr:uid="{98D6F1AF-2A5C-8949-B075-E5E78374EC4F}"/>
    <hyperlink ref="J1841" r:id="rId3670" display="mailto:vanessa75@love.com" xr:uid="{A53F73DE-BCAF-0541-8F3D-10695D56970B}"/>
    <hyperlink ref="L1841" r:id="rId3671" xr:uid="{3F6D38D1-ABB4-F944-9BE3-9C07DE3B55B6}"/>
    <hyperlink ref="J1842" r:id="rId3672" display="mailto:tballard@carey.com" xr:uid="{F6082693-6997-2147-94B5-70CCFB4C7A67}"/>
    <hyperlink ref="L1842" r:id="rId3673" xr:uid="{C33630FD-112C-9A43-9372-EF7C55EEEA17}"/>
    <hyperlink ref="J1843" r:id="rId3674" display="mailto:meredithpalmer@brewer.com" xr:uid="{7EE9F959-01D3-6846-B1C8-FE3DC04EDEE3}"/>
    <hyperlink ref="L1843" r:id="rId3675" xr:uid="{55210091-E300-D240-86C3-C8EA71162573}"/>
    <hyperlink ref="J1844" r:id="rId3676" display="mailto:nicholsshelley@smith.com" xr:uid="{3840AB53-81EF-B849-B0CF-D91AC9916C19}"/>
    <hyperlink ref="L1844" r:id="rId3677" xr:uid="{AD0F2225-8017-5343-824D-EC08605D3C8F}"/>
    <hyperlink ref="J1845" r:id="rId3678" display="mailto:ramseygavin@curry-jefferson.com" xr:uid="{C1767FB4-024E-CE4B-8D6F-E201A3B2FEB3}"/>
    <hyperlink ref="L1845" r:id="rId3679" xr:uid="{1788F9A0-C573-9C4E-B7EB-1CF36871B0DD}"/>
    <hyperlink ref="J1846" r:id="rId3680" display="mailto:whitney60@harper.com" xr:uid="{7FDC32E7-7170-A247-BDA0-FAAA01E15957}"/>
    <hyperlink ref="L1846" r:id="rId3681" xr:uid="{09F59064-3787-AA4B-A0F7-18DCDF86CC2E}"/>
    <hyperlink ref="J1847" r:id="rId3682" display="mailto:tracie52@ortiz.info" xr:uid="{6D22B5CF-0E51-7145-A401-48474302A7E1}"/>
    <hyperlink ref="L1847" r:id="rId3683" xr:uid="{D707F835-9455-2642-A41F-678AB55C14B9}"/>
    <hyperlink ref="J1848" r:id="rId3684" display="mailto:amack@cordova.info" xr:uid="{3C0F93D2-BB32-DF46-A06A-2D7EE0ABB4B0}"/>
    <hyperlink ref="L1848" r:id="rId3685" xr:uid="{559727CE-D5AC-D644-B5CA-0B90B78EBF51}"/>
    <hyperlink ref="J1849" r:id="rId3686" display="mailto:jherring@gates.com" xr:uid="{5E4E925F-0DEB-9A42-9BA7-556F66FEA03F}"/>
    <hyperlink ref="L1849" r:id="rId3687" xr:uid="{400FD8B7-2AE4-7A42-8815-F12F4C057E47}"/>
    <hyperlink ref="J1850" r:id="rId3688" display="mailto:geoffreyguzman@pace.com" xr:uid="{0C57FB77-01E6-064C-A640-6CC58E39DB59}"/>
    <hyperlink ref="L1850" r:id="rId3689" xr:uid="{AC4644AA-7448-7742-BE33-AD9372776D19}"/>
    <hyperlink ref="J1851" r:id="rId3690" display="mailto:kentdunn@russo-mays.com" xr:uid="{84BBA3E8-4C30-EC45-A21B-498B6BE75588}"/>
    <hyperlink ref="L1851" r:id="rId3691" xr:uid="{93DBC0E3-F119-C54A-BB8D-24E390A2042D}"/>
    <hyperlink ref="J1852" r:id="rId3692" display="mailto:gordonisaac@gardner.com" xr:uid="{36EB58EA-8902-364C-88C5-E821FC865380}"/>
    <hyperlink ref="L1852" r:id="rId3693" xr:uid="{4E74F4BC-C34E-CB4B-AA61-7B756FEDB531}"/>
    <hyperlink ref="J1853" r:id="rId3694" display="mailto:karlahood@walls-massey.org" xr:uid="{926D1B77-392B-1B43-B982-E9F864B356ED}"/>
    <hyperlink ref="L1853" r:id="rId3695" xr:uid="{67B12B71-C047-0F4F-B057-2104D897A9F3}"/>
    <hyperlink ref="J1854" r:id="rId3696" display="mailto:sherry54@pitts-greer.com" xr:uid="{0A043B37-F91B-504C-8FF0-FDDC3ED3A7BA}"/>
    <hyperlink ref="L1854" r:id="rId3697" xr:uid="{79576A41-CF00-0A42-A927-D83DCAD8CA2E}"/>
    <hyperlink ref="J1855" r:id="rId3698" display="mailto:kmays@parks.com" xr:uid="{392C1CB7-48C9-4D4E-AE3D-D2D12311CF24}"/>
    <hyperlink ref="L1855" r:id="rId3699" xr:uid="{8D433A61-AE3E-AA42-8141-0B69FAAA8D21}"/>
    <hyperlink ref="J1856" r:id="rId3700" display="mailto:ybarron@rios-hendricks.com" xr:uid="{025F6C05-4A54-6949-9254-F986DB555E2B}"/>
    <hyperlink ref="L1856" r:id="rId3701" xr:uid="{E79F6E3B-1177-1446-8510-75EEA1CE4B6F}"/>
    <hyperlink ref="J1857" r:id="rId3702" display="mailto:alexandra01@vaughan-cooke.com" xr:uid="{883F4302-F36F-8649-9629-83DD0F404346}"/>
    <hyperlink ref="L1857" r:id="rId3703" xr:uid="{B0380DEB-B713-9F4C-8AB2-A1D9C12A1521}"/>
    <hyperlink ref="J1858" r:id="rId3704" display="mailto:arthurwang@pittman-foster.com" xr:uid="{5BF19AC1-3AFB-9E48-A98F-BDAD504AB9A2}"/>
    <hyperlink ref="L1858" r:id="rId3705" xr:uid="{9E64DA14-6772-6D4C-8B29-701C552939DD}"/>
    <hyperlink ref="J1859" r:id="rId3706" display="mailto:beverly55@curry.com" xr:uid="{7FB7BA35-600F-D040-854B-881375E20DB5}"/>
    <hyperlink ref="L1859" r:id="rId3707" xr:uid="{A75F007E-64E7-B847-BF50-BD5210434315}"/>
    <hyperlink ref="J1860" r:id="rId3708" display="mailto:jadewells@ibarra.com" xr:uid="{6299E6B4-415D-9948-B6DB-CEC9DCE888EE}"/>
    <hyperlink ref="L1860" r:id="rId3709" xr:uid="{45205A9C-CAE5-C948-A530-49F42D7C8DC2}"/>
    <hyperlink ref="J1861" r:id="rId3710" display="mailto:branchkelsey@fowler-charles.info" xr:uid="{FAC20AC4-12A2-FB4F-A334-86D22E02679B}"/>
    <hyperlink ref="L1861" r:id="rId3711" xr:uid="{9628C44F-2337-E544-A44A-2F1E6DA709EE}"/>
    <hyperlink ref="J1862" r:id="rId3712" display="mailto:mpayne@villegas-french.com" xr:uid="{EB8F42DE-E9E1-2945-9591-395D85DA9473}"/>
    <hyperlink ref="L1862" r:id="rId3713" xr:uid="{23C81FC5-D9BC-3843-B2E0-8C6CC76C0022}"/>
    <hyperlink ref="J1863" r:id="rId3714" display="mailto:mirandaalexis@duffy.info" xr:uid="{0EFFFADE-64F6-AE4C-A333-8FFEE364C660}"/>
    <hyperlink ref="L1863" r:id="rId3715" xr:uid="{E897D044-397A-7B42-88D6-6EE6999DA223}"/>
    <hyperlink ref="J1864" r:id="rId3716" display="mailto:miguel55@zimmerman-wong.org" xr:uid="{B44EB65B-6127-0048-91EE-895D1F30F5E3}"/>
    <hyperlink ref="L1864" r:id="rId3717" xr:uid="{CF61C973-76CE-3D4C-BD2E-9EBF21CB24C0}"/>
    <hyperlink ref="J1865" r:id="rId3718" display="mailto:tabithahoffman@hudson-berger.com" xr:uid="{197C1C65-3514-CD40-BBA1-7433FE60B474}"/>
    <hyperlink ref="L1865" r:id="rId3719" xr:uid="{3DFF3590-8505-FE47-BEBD-CEEB6613D017}"/>
    <hyperlink ref="J1866" r:id="rId3720" display="mailto:tomterry@gilbert-livingston.biz" xr:uid="{C8B15B45-2ACE-794E-A911-2D34D780EBB1}"/>
    <hyperlink ref="L1866" r:id="rId3721" xr:uid="{D64B7ADF-35ED-B544-9E29-E5AD90ED2328}"/>
    <hyperlink ref="J1867" r:id="rId3722" display="mailto:rmaxwell@nichols.com" xr:uid="{043815AB-99EE-D043-B24B-B0725630DA61}"/>
    <hyperlink ref="L1867" r:id="rId3723" xr:uid="{2193CDDD-C092-8C4B-BF0F-08DB4BFEE9AB}"/>
    <hyperlink ref="J1868" r:id="rId3724" display="mailto:mandy36@benson.biz" xr:uid="{FE81BB3B-5E35-D94A-9CB6-44E0F62646B3}"/>
    <hyperlink ref="L1868" r:id="rId3725" xr:uid="{39E3C032-F9A2-8745-8EA6-EF99951BC2EC}"/>
    <hyperlink ref="J1869" r:id="rId3726" display="mailto:palmershelia@charles.com" xr:uid="{AD1ED902-A091-6F40-9267-89D25579FFBF}"/>
    <hyperlink ref="L1869" r:id="rId3727" xr:uid="{96C3043C-46A3-C546-8F8F-A4EE132C9563}"/>
    <hyperlink ref="J1870" r:id="rId3728" display="mailto:tannerjanet@walls.info" xr:uid="{B89B508C-FB6E-DD46-92B5-EC007CEE4D1E}"/>
    <hyperlink ref="L1870" r:id="rId3729" xr:uid="{C541CE6F-87BD-B14A-AE6B-B527C82BD09C}"/>
    <hyperlink ref="J1871" r:id="rId3730" display="mailto:rachelvalenzuela@stuart-turner.com" xr:uid="{33B3BED2-658D-6941-A392-6EC62335A6CF}"/>
    <hyperlink ref="L1871" r:id="rId3731" xr:uid="{5B999A18-2719-5140-B26D-7BA1B6485283}"/>
    <hyperlink ref="J1872" r:id="rId3732" display="mailto:byrdvanessa@turner.com" xr:uid="{DC821F88-3F97-C749-AC7B-95A50793CF3A}"/>
    <hyperlink ref="L1872" r:id="rId3733" xr:uid="{1D136BD9-061F-F74F-9F08-43707B2DA3EA}"/>
    <hyperlink ref="J1873" r:id="rId3734" display="mailto:sanfordgordon@swanson.com" xr:uid="{301C4B58-B61D-3246-BEB4-04ACA6D3F686}"/>
    <hyperlink ref="L1873" r:id="rId3735" xr:uid="{6C00A87B-C968-7348-A03F-4D1C9BDF277A}"/>
    <hyperlink ref="J1874" r:id="rId3736" display="mailto:vegajohnathan@hardin.com" xr:uid="{C6262042-5328-FB44-940B-A2135D0A5218}"/>
    <hyperlink ref="L1874" r:id="rId3737" xr:uid="{0017DC0B-0B15-7F46-8127-6EA19D343EBC}"/>
    <hyperlink ref="J1875" r:id="rId3738" display="mailto:rherring@galloway.info" xr:uid="{E00C5083-0886-D544-860F-A5969A5DB0AE}"/>
    <hyperlink ref="L1875" r:id="rId3739" xr:uid="{845EA461-BC3C-2F45-A637-4402282C5C73}"/>
    <hyperlink ref="J1876" r:id="rId3740" display="mailto:erik82@cruz.com" xr:uid="{B1274259-183F-6D4B-B747-747D66237259}"/>
    <hyperlink ref="L1876" r:id="rId3741" xr:uid="{04FE5AA2-EA9C-C546-B685-F072B7DFAC7C}"/>
    <hyperlink ref="J1877" r:id="rId3742" display="mailto:alex79@patton-campbell.org" xr:uid="{BEA46AB7-538A-1C45-8F37-C6F295856F4C}"/>
    <hyperlink ref="L1877" r:id="rId3743" xr:uid="{794CBFEF-696A-D44E-853C-35E3437300BD}"/>
    <hyperlink ref="J1878" r:id="rId3744" display="mailto:brent20@marshall.biz" xr:uid="{E091CC05-CDAF-9B4F-A8CD-87CCEEE57FA9}"/>
    <hyperlink ref="L1878" r:id="rId3745" xr:uid="{40E84773-5DCC-AE40-9165-9CD0DF95AA78}"/>
    <hyperlink ref="J1879" r:id="rId3746" display="mailto:shawna42@downs.com" xr:uid="{A4622DB9-5D08-8049-8567-8BB709D42C71}"/>
    <hyperlink ref="L1879" r:id="rId3747" xr:uid="{4D12CB72-8972-8C43-BE5B-EFB7F6B7BC9D}"/>
    <hyperlink ref="J1880" r:id="rId3748" display="mailto:nielsendarius@gentry-chaney.biz" xr:uid="{C87EFEC7-D5D0-4E4A-BE2D-0D0AC5995971}"/>
    <hyperlink ref="L1880" r:id="rId3749" xr:uid="{EC2DE7AF-D38F-7D44-9619-E57DD2DDBB14}"/>
    <hyperlink ref="J1881" r:id="rId3750" display="mailto:ale@massey.com" xr:uid="{321217B5-ED79-4548-9507-EA8C00EAFB95}"/>
    <hyperlink ref="L1881" r:id="rId3751" xr:uid="{11474C9F-141C-6241-B264-24A0B52D71C9}"/>
    <hyperlink ref="J1882" r:id="rId3752" display="mailto:christinewoodard@melendez.biz" xr:uid="{5949B36B-24DB-074E-83E9-73B58707BA28}"/>
    <hyperlink ref="L1882" r:id="rId3753" xr:uid="{2A9A0E23-DE2E-7D4D-B35C-10719E267C0B}"/>
    <hyperlink ref="J1883" r:id="rId3754" display="mailto:marcus80@morris.com" xr:uid="{A58D9701-E621-8945-BA5E-46F3AC063AC0}"/>
    <hyperlink ref="L1883" r:id="rId3755" xr:uid="{F5BAD48B-86E8-2741-949D-95A03F203B7A}"/>
    <hyperlink ref="J1884" r:id="rId3756" display="mailto:rickey93@vargas.biz" xr:uid="{C3E1A9AE-DE71-3E48-A915-F5BDD0E6E440}"/>
    <hyperlink ref="L1884" r:id="rId3757" xr:uid="{B3146A23-DA03-1047-8734-78758276F461}"/>
    <hyperlink ref="J1885" r:id="rId3758" display="mailto:joseph94@tanner-ryan.com" xr:uid="{C75E8238-0794-EF42-8D25-9F337CA73480}"/>
    <hyperlink ref="L1885" r:id="rId3759" xr:uid="{F3AC1434-C874-8C4B-B439-0F10CFD64879}"/>
    <hyperlink ref="J1886" r:id="rId3760" display="mailto:levinekelly@mays.net" xr:uid="{2D1692DB-6432-7E49-BEFE-9D7E22EFB8D3}"/>
    <hyperlink ref="L1886" r:id="rId3761" xr:uid="{947C70E3-D231-B140-8B97-C857727E9701}"/>
    <hyperlink ref="J1887" r:id="rId3762" display="mailto:leonardirwin@garner-krueger.info" xr:uid="{8D1D7A29-C901-D54E-9396-94B870A560B2}"/>
    <hyperlink ref="L1887" r:id="rId3763" xr:uid="{2D2B2673-E46F-9A4D-A37A-7AE2D22CCC79}"/>
    <hyperlink ref="J1888" r:id="rId3764" display="mailto:karipitts@ayers-cox.biz" xr:uid="{62CD57BC-70A2-9343-AD1C-C3053C972EA8}"/>
    <hyperlink ref="L1888" r:id="rId3765" xr:uid="{4F421FEE-18C0-F441-A25E-38E17EFB7472}"/>
    <hyperlink ref="J1889" r:id="rId3766" display="mailto:kerickson@summers.com" xr:uid="{81A30DD5-C2F4-D74B-B090-C6804574E04A}"/>
    <hyperlink ref="L1889" r:id="rId3767" xr:uid="{AB02335C-03B7-7F44-BC5A-85654D27EEF9}"/>
    <hyperlink ref="J1890" r:id="rId3768" display="mailto:whuang@lin.com" xr:uid="{058F6202-D5A6-394B-90C9-E27000804DFC}"/>
    <hyperlink ref="L1890" r:id="rId3769" xr:uid="{9FF67DD7-8575-B545-82BC-2882BA24FB7B}"/>
    <hyperlink ref="J1891" r:id="rId3770" display="mailto:jimbailey@hays.org" xr:uid="{2D0483BF-CF4B-6C49-8BAD-46B4480432CC}"/>
    <hyperlink ref="L1891" r:id="rId3771" xr:uid="{47E799EB-3295-9B4D-80E8-67EB6618283B}"/>
    <hyperlink ref="J1892" r:id="rId3772" display="mailto:leehooper@wise.com" xr:uid="{539A4BFD-2177-C54B-B0A9-4EDEC69ACEAB}"/>
    <hyperlink ref="L1892" r:id="rId3773" xr:uid="{EAAF508F-0C2E-6B43-9270-915D26014FC7}"/>
    <hyperlink ref="J1893" r:id="rId3774" display="mailto:craigmurillo@curtis.com" xr:uid="{422B3C25-A61B-CA44-BBAD-2062EA53DD35}"/>
    <hyperlink ref="L1893" r:id="rId3775" xr:uid="{2663CA81-45B6-4242-9B8C-4AC91D1E9AB7}"/>
    <hyperlink ref="J1894" r:id="rId3776" display="mailto:pottskerri@rosario.com" xr:uid="{14224608-A8F7-C04E-9D7B-9204E1D4ECA3}"/>
    <hyperlink ref="L1894" r:id="rId3777" xr:uid="{8BB68207-542F-0D43-A17F-B1212F507D23}"/>
    <hyperlink ref="J1895" r:id="rId3778" display="mailto:salinasxavier@arroyo.org" xr:uid="{7A596CC6-7831-474B-9A2E-5CA05606529A}"/>
    <hyperlink ref="L1895" r:id="rId3779" xr:uid="{5F6874CA-163C-1B43-8C4B-B5B595BA45FB}"/>
    <hyperlink ref="J1896" r:id="rId3780" display="mailto:priscilla20@david.com" xr:uid="{5B0EEE90-0084-F040-A0D7-6666E43AB66E}"/>
    <hyperlink ref="L1896" r:id="rId3781" xr:uid="{91D6ACEB-9B46-2E49-9A48-5ED24904086E}"/>
    <hyperlink ref="J1897" r:id="rId3782" display="mailto:hamiltonelaine@levine-andrade.com" xr:uid="{354C6A44-E66A-A243-92C7-5E8A37D927E4}"/>
    <hyperlink ref="L1897" r:id="rId3783" xr:uid="{6BFF367A-E5EA-7447-8682-21CE4176A69F}"/>
    <hyperlink ref="J1898" r:id="rId3784" display="mailto:travisstacy@orozco.com" xr:uid="{46F255A4-9D56-A040-B9C2-FAA7E5A158CE}"/>
    <hyperlink ref="L1898" r:id="rId3785" xr:uid="{294C9DEB-45AF-4D4D-B575-BC3276C52742}"/>
    <hyperlink ref="J1899" r:id="rId3786" display="mailto:gravestasha@sellers.info" xr:uid="{8BE6126D-B1BA-D94C-B334-259C58B130B1}"/>
    <hyperlink ref="L1899" r:id="rId3787" xr:uid="{7378FCED-A72E-2745-BF5B-A4427EAAC181}"/>
    <hyperlink ref="J1900" r:id="rId3788" display="mailto:bmaxwell@keller.com" xr:uid="{883BE1EB-95F1-9E4F-BF89-1F3E5D542F5B}"/>
    <hyperlink ref="L1900" r:id="rId3789" xr:uid="{9F21B0ED-4795-EE42-81A0-93806E0D39D9}"/>
    <hyperlink ref="J1901" r:id="rId3790" display="mailto:kiddwayne@marquez-ayala.com" xr:uid="{43E8E068-3479-B346-911F-E8228FC8555B}"/>
    <hyperlink ref="L1901" r:id="rId3791" xr:uid="{65860E2B-5596-154E-B56E-A990AB063101}"/>
    <hyperlink ref="J1902" r:id="rId3792" display="mailto:imann@blackburn.biz" xr:uid="{5A9634E5-BEB2-FC49-8122-5005662D14D5}"/>
    <hyperlink ref="L1902" r:id="rId3793" xr:uid="{5EEC7A51-987D-2842-88EA-46D0CBB83097}"/>
    <hyperlink ref="J1903" r:id="rId3794" display="mailto:omorgan@meadows.com" xr:uid="{8A78C482-E73A-2147-AAC3-5BE159BF175B}"/>
    <hyperlink ref="L1903" r:id="rId3795" xr:uid="{0E3700CF-20E0-EA43-A42E-0060A1C9F89B}"/>
    <hyperlink ref="J1904" r:id="rId3796" display="mailto:watersanna@dudley.net" xr:uid="{2A87EE87-0DC3-6C4A-8793-55DA9226C286}"/>
    <hyperlink ref="L1904" r:id="rId3797" xr:uid="{26DBA1C1-938B-4B4D-80AE-BD7CEF42328A}"/>
    <hyperlink ref="J1905" r:id="rId3798" display="mailto:brosario@mercer.com" xr:uid="{0CE27960-FDB4-8147-BB6C-322456FD0D59}"/>
    <hyperlink ref="L1905" r:id="rId3799" xr:uid="{0E5CB260-8617-B749-93CA-6A504F0D36A3}"/>
    <hyperlink ref="J1906" r:id="rId3800" display="mailto:salinasjasmin@jackson.com" xr:uid="{1000CB62-2A65-874A-928E-BEBFBE715A09}"/>
    <hyperlink ref="L1906" r:id="rId3801" xr:uid="{1C649CBA-C596-E849-B4B0-E5B791B82836}"/>
    <hyperlink ref="J1907" r:id="rId3802" display="mailto:cervantesmaria@vincent.org" xr:uid="{1016AE6E-481B-B54E-B3A1-4842729A32F4}"/>
    <hyperlink ref="L1907" r:id="rId3803" xr:uid="{1FE84D2F-E1E4-3F45-9B2F-FE831FE30260}"/>
    <hyperlink ref="J1908" r:id="rId3804" display="mailto:ryaningram@stevens.org" xr:uid="{B385DB43-9DAD-5042-8020-90214818236F}"/>
    <hyperlink ref="L1908" r:id="rId3805" xr:uid="{FEF77502-5165-6D45-88DB-630254D368D5}"/>
    <hyperlink ref="J1909" r:id="rId3806" display="mailto:peter97@newton.com" xr:uid="{86336E16-163F-314A-9CD5-EC6AF33E1728}"/>
    <hyperlink ref="L1909" r:id="rId3807" xr:uid="{D1B75463-8B41-4A4A-98D2-5E265D990579}"/>
    <hyperlink ref="J1910" r:id="rId3808" display="mailto:javierconner@saunders.com" xr:uid="{B9D0412E-8ECD-7844-A369-49B256EF73D1}"/>
    <hyperlink ref="L1910" r:id="rId3809" xr:uid="{6BB4E79E-7BFA-9F46-A828-96D42B7233C7}"/>
    <hyperlink ref="J1911" r:id="rId3810" display="mailto:robertacoffey@fry.info" xr:uid="{409166A6-26C6-1E42-95A8-68B176ADC651}"/>
    <hyperlink ref="L1911" r:id="rId3811" xr:uid="{24101711-067F-D040-8C1B-774BB05068B7}"/>
    <hyperlink ref="J1912" r:id="rId3812" display="mailto:jterry@potter.com" xr:uid="{B992172E-462D-0149-93BF-68EFCF15A230}"/>
    <hyperlink ref="L1912" r:id="rId3813" xr:uid="{21275006-8886-8A47-B179-B485724FD168}"/>
    <hyperlink ref="J1913" r:id="rId3814" display="mailto:foxjoan@guzman.com" xr:uid="{BFD4FF0D-4D2B-EA4E-BB3B-934EB382656E}"/>
    <hyperlink ref="L1913" r:id="rId3815" xr:uid="{FA5B5D12-0458-584E-9FD7-AAEB4541047A}"/>
    <hyperlink ref="J1914" r:id="rId3816" display="mailto:williamrich@byrd-harvey.net" xr:uid="{61B1F49B-A6E7-AB4B-802F-DBD1AFCE0EB5}"/>
    <hyperlink ref="L1914" r:id="rId3817" xr:uid="{F5FB448C-A037-774C-9103-2AD1806A40E7}"/>
    <hyperlink ref="J1915" r:id="rId3818" display="mailto:tannerseth@hughes-hawkins.com" xr:uid="{A793EE82-7C5B-B046-82E2-A1F3D858225E}"/>
    <hyperlink ref="L1915" r:id="rId3819" xr:uid="{632A6CED-B67A-0F45-8317-605EA0CF6C0A}"/>
    <hyperlink ref="J1916" r:id="rId3820" display="mailto:eshea@newman-nelson.com" xr:uid="{C6643440-6DEE-8240-82B1-80DFEC63E7E1}"/>
    <hyperlink ref="L1916" r:id="rId3821" xr:uid="{8C6ECBE1-3127-E94A-8DF1-A7EC7A7B39A1}"/>
    <hyperlink ref="J1917" r:id="rId3822" display="mailto:lmoon@macdonald-meyer.biz" xr:uid="{25F2E6AB-FB73-9C48-953E-774CDD251E83}"/>
    <hyperlink ref="L1917" r:id="rId3823" xr:uid="{109295F5-3634-364A-B381-CFAA5961C9CF}"/>
    <hyperlink ref="J1918" r:id="rId3824" display="mailto:bridgesivan@reynolds.com" xr:uid="{3EAFF20D-9CC6-E244-9BE5-C7F35CF28DA7}"/>
    <hyperlink ref="L1918" r:id="rId3825" xr:uid="{8961AD8B-72A5-0E48-9256-A714246FA700}"/>
    <hyperlink ref="J1919" r:id="rId3826" display="mailto:paula16@brock.info" xr:uid="{B97F8623-8D28-2248-8076-4632F328DD86}"/>
    <hyperlink ref="L1919" r:id="rId3827" xr:uid="{250500D4-B905-C948-9BD4-FE10E356694D}"/>
    <hyperlink ref="J1920" r:id="rId3828" display="mailto:angela09@herman.com" xr:uid="{CCCE4A05-C525-BD41-A5AF-0790EEE76904}"/>
    <hyperlink ref="L1920" r:id="rId3829" xr:uid="{901B5107-43CF-394B-8F63-57A3D833EA68}"/>
    <hyperlink ref="J1921" r:id="rId3830" display="mailto:joherring@osborn.com" xr:uid="{21E55229-D6C6-8D49-B476-7808E2D32E6B}"/>
    <hyperlink ref="L1921" r:id="rId3831" xr:uid="{067D1488-4FDF-2D49-B55C-DFD50A0556D0}"/>
    <hyperlink ref="J1922" r:id="rId3832" display="mailto:sreeves@maddox-fry.biz" xr:uid="{5E0C800C-77B2-B943-BCD7-7E915A4100F2}"/>
    <hyperlink ref="L1922" r:id="rId3833" xr:uid="{0B5B9115-69D2-C84A-B23B-C064FF513C00}"/>
    <hyperlink ref="J1923" r:id="rId3834" display="mailto:robyngray@pearson.biz" xr:uid="{42D50577-364A-2F4F-A19A-C51AF0AF3CF0}"/>
    <hyperlink ref="L1923" r:id="rId3835" xr:uid="{B427BDC9-A404-8445-BAC4-F0F1EC25F90D}"/>
    <hyperlink ref="J1924" r:id="rId3836" display="mailto:jaredshannon@shaffer.org" xr:uid="{5E17FEC1-5DFD-9B40-A62B-28DDC351F4EF}"/>
    <hyperlink ref="L1924" r:id="rId3837" xr:uid="{FB0C7AB9-D193-5F43-B401-C80B4DF4BE94}"/>
    <hyperlink ref="J1925" r:id="rId3838" display="mailto:kerrihale@ritter.com" xr:uid="{B71E1EAE-A463-C34F-92EA-671673F8CC5D}"/>
    <hyperlink ref="L1925" r:id="rId3839" xr:uid="{8A147D66-09D9-9747-B1D2-6E9DDD6C5699}"/>
    <hyperlink ref="J1926" r:id="rId3840" display="mailto:leroymeyer@beard.com" xr:uid="{AA53654D-9062-3A49-8C0E-1ABEDE46569F}"/>
    <hyperlink ref="L1926" r:id="rId3841" xr:uid="{948A3B5F-333A-F640-8BC0-98359A68D51E}"/>
    <hyperlink ref="J1927" r:id="rId3842" display="mailto:pedro48@page.com" xr:uid="{EF44F579-30E8-0D49-B413-BE86A1AE4950}"/>
    <hyperlink ref="L1927" r:id="rId3843" xr:uid="{F09661AA-6664-4D43-9AEB-427E7DF82E18}"/>
    <hyperlink ref="J1928" r:id="rId3844" display="mailto:parkershields@navarro.com" xr:uid="{DC008714-6F9C-CE4A-931F-DD1D8982B7D9}"/>
    <hyperlink ref="L1928" r:id="rId3845" xr:uid="{E0A4D4DE-7E98-8145-BD45-12FF18816094}"/>
    <hyperlink ref="J1929" r:id="rId3846" display="mailto:marie53@bell.com" xr:uid="{29C1E9AD-F668-5546-A278-6276144458A3}"/>
    <hyperlink ref="L1929" r:id="rId3847" xr:uid="{AAAD1BAC-2509-CC46-9985-CCEB8EFEB6DE}"/>
    <hyperlink ref="J1930" r:id="rId3848" display="mailto:kirk79@cummings.com" xr:uid="{DFA71D7A-2624-9942-962F-246B8654AB9D}"/>
    <hyperlink ref="L1930" r:id="rId3849" xr:uid="{8011FFB5-9195-1C4A-A15D-63E202CC0FF9}"/>
    <hyperlink ref="J1931" r:id="rId3850" display="mailto:dominiquelawson@price-cabrera.com" xr:uid="{AF8D32F3-E9BB-5E4E-867C-2AF14D59D5D0}"/>
    <hyperlink ref="L1931" r:id="rId3851" xr:uid="{47B93547-6953-E547-9321-DB67585A1EEF}"/>
    <hyperlink ref="J1932" r:id="rId3852" display="mailto:marshallalejandro@harding.com" xr:uid="{6D0FA966-FDA4-8F44-8968-904E3552A663}"/>
    <hyperlink ref="L1932" r:id="rId3853" xr:uid="{0D7C8A9D-E497-C141-AF0A-BE659E48EE11}"/>
    <hyperlink ref="J1933" r:id="rId3854" display="mailto:wallsparker@dorsey-payne.net" xr:uid="{EB9B2FC7-F239-2E41-A462-0BC748771A54}"/>
    <hyperlink ref="L1933" r:id="rId3855" xr:uid="{97DA062B-0F7E-954D-AC92-A7C19E94D132}"/>
    <hyperlink ref="J1934" r:id="rId3856" display="mailto:meredith76@bonilla-boone.org" xr:uid="{99C04EDC-FDB5-8342-9DA9-865664806010}"/>
    <hyperlink ref="L1934" r:id="rId3857" xr:uid="{68A41329-B8CF-B94D-8E7C-137FC16327E4}"/>
    <hyperlink ref="J1935" r:id="rId3858" display="mailto:cookemarie@morse-romero.net" xr:uid="{7668B2C5-62BA-FB4E-BE10-62DAB106FA91}"/>
    <hyperlink ref="L1935" r:id="rId3859" xr:uid="{7773A3D9-8AB5-BE47-B22D-A2D6DD0DE278}"/>
    <hyperlink ref="J1936" r:id="rId3860" display="mailto:craig46@raymond-cooke.info" xr:uid="{D16660F2-B35E-7E42-9E62-1CF44C34650A}"/>
    <hyperlink ref="L1936" r:id="rId3861" xr:uid="{54131FBB-6F91-8A4B-8D78-24311F362DD0}"/>
    <hyperlink ref="J1937" r:id="rId3862" display="mailto:kirsten54@hansen.info" xr:uid="{D2EF730F-45BC-0041-BBDC-FD1E0CCB87F0}"/>
    <hyperlink ref="L1937" r:id="rId3863" xr:uid="{2BCAEC79-413E-6A44-91E6-E942DAE60975}"/>
    <hyperlink ref="J1938" r:id="rId3864" display="mailto:cynthia85@jones-harrington.com" xr:uid="{4A571514-F83B-2345-8C96-3C5219770A93}"/>
    <hyperlink ref="L1938" r:id="rId3865" xr:uid="{5CB318CB-186A-6D4B-BA23-1462B1FE9010}"/>
    <hyperlink ref="J1939" r:id="rId3866" display="mailto:dakotamadden@singleton.com" xr:uid="{AE0E5BB9-8F57-2541-9F11-30E630F37707}"/>
    <hyperlink ref="L1939" r:id="rId3867" xr:uid="{80A3B198-7774-B540-9197-967178AC5A8F}"/>
    <hyperlink ref="J1940" r:id="rId3868" display="mailto:mccarthyerika@bruce.info" xr:uid="{B0A420AC-0CCE-D14D-BD76-5EF4EA40C1CB}"/>
    <hyperlink ref="L1940" r:id="rId3869" xr:uid="{06F9967F-D43F-854B-9E63-03380A56E6F8}"/>
    <hyperlink ref="J1941" r:id="rId3870" display="mailto:osborncody@osborne-lindsey.com" xr:uid="{653EFA49-6053-634D-9A62-281056D1CAA1}"/>
    <hyperlink ref="L1941" r:id="rId3871" xr:uid="{2C353E4C-1564-D54E-A21D-A886BD27D14D}"/>
    <hyperlink ref="J1942" r:id="rId3872" display="mailto:ralphking@mata.com" xr:uid="{FEE108E6-742C-FF4D-988D-91C9E51716C9}"/>
    <hyperlink ref="L1942" r:id="rId3873" xr:uid="{7DB16EE0-5B1F-4C42-88BC-CA8B02E70677}"/>
    <hyperlink ref="J1943" r:id="rId3874" display="mailto:henrymurray@kane.biz" xr:uid="{27693187-5656-7846-A936-7400967DBCC1}"/>
    <hyperlink ref="L1943" r:id="rId3875" xr:uid="{5C58FCE2-42B4-EC46-BB7A-589CC94DB4AA}"/>
    <hyperlink ref="J1944" r:id="rId3876" display="mailto:erin69@parrish-benton.com" xr:uid="{2ABA303B-3D80-594A-8FFE-F0395E8930EB}"/>
    <hyperlink ref="L1944" r:id="rId3877" xr:uid="{53B8C0F1-4ADA-ED4E-BE8B-410EAC15C513}"/>
    <hyperlink ref="J1945" r:id="rId3878" display="mailto:mike28@garrett-kaiser.com" xr:uid="{62D91FDA-9057-C04A-81A1-09841E1A3629}"/>
    <hyperlink ref="L1945" r:id="rId3879" xr:uid="{AD41CBAD-CDB0-8144-8EB8-FE7056CC9ACA}"/>
    <hyperlink ref="J1946" r:id="rId3880" display="mailto:qmiranda@holloway.com" xr:uid="{72FEA52D-87D1-2742-A53D-09FA2AC9540B}"/>
    <hyperlink ref="L1946" r:id="rId3881" xr:uid="{2A1E6AEF-9B53-F248-ACA7-40CBE9477294}"/>
    <hyperlink ref="J1947" r:id="rId3882" display="mailto:galvanblake@bradley.com" xr:uid="{0F48B796-22E7-BA45-9C48-631C3725F30C}"/>
    <hyperlink ref="L1947" r:id="rId3883" xr:uid="{5E9BC164-6BF8-594E-85BF-FD211665156F}"/>
    <hyperlink ref="J1948" r:id="rId3884" display="mailto:daviesnatalie@chapman-weber.biz" xr:uid="{9F12410F-66C2-5442-A98D-EA8A9417F572}"/>
    <hyperlink ref="L1948" r:id="rId3885" xr:uid="{41074DEE-50CC-7945-A0AB-3C083C85848A}"/>
    <hyperlink ref="J1949" r:id="rId3886" display="mailto:nbarber@kerr.net" xr:uid="{9F78F4BF-32E4-3B49-A3C3-1DC5B1099393}"/>
    <hyperlink ref="L1949" r:id="rId3887" xr:uid="{A1DE7DA6-0C10-7E46-A0D2-49F64C341413}"/>
    <hyperlink ref="J1950" r:id="rId3888" display="mailto:robersonkristopher@tanner.com" xr:uid="{2103447B-D8EB-B44A-ACF3-F6793F9FE884}"/>
    <hyperlink ref="L1950" r:id="rId3889" xr:uid="{E9D0E0FF-3F4C-5E43-9292-A0B2568A3F9E}"/>
    <hyperlink ref="J1951" r:id="rId3890" display="mailto:wjordan@daugherty.com" xr:uid="{E465D329-0133-0645-8407-D2F9C392B4B6}"/>
    <hyperlink ref="L1951" r:id="rId3891" xr:uid="{F9B23166-714E-574E-A858-A7AD90333895}"/>
    <hyperlink ref="J1952" r:id="rId3892" display="mailto:theodore18@reese-fletcher.org" xr:uid="{F3479329-E111-3943-B246-C9093EA8A6D3}"/>
    <hyperlink ref="L1952" r:id="rId3893" xr:uid="{E7E3E4C1-388D-0540-825E-3318A0329CD8}"/>
    <hyperlink ref="J1953" r:id="rId3894" display="mailto:yarcher@noble-valencia.com" xr:uid="{1B14A8C8-780B-EF4E-829F-5418EC9B5FD8}"/>
    <hyperlink ref="L1953" r:id="rId3895" xr:uid="{8BD922B2-F1BC-E642-A65C-5252355543CC}"/>
    <hyperlink ref="J1954" r:id="rId3896" display="mailto:nelsonbeth@zhang-rivas.com" xr:uid="{4A2BB165-49BD-9C42-A50F-532B6A05DBEB}"/>
    <hyperlink ref="L1954" r:id="rId3897" xr:uid="{A49DB49D-EC2B-FA47-B451-66C9BDCE2AB6}"/>
    <hyperlink ref="J1955" r:id="rId3898" display="mailto:eduardo76@mason.com" xr:uid="{1D0DE61C-F512-4240-BD99-3D45D9EE44AF}"/>
    <hyperlink ref="L1955" r:id="rId3899" xr:uid="{EDA17CE1-D9E4-2544-BA54-1C4AE2F56803}"/>
    <hyperlink ref="J1956" r:id="rId3900" display="mailto:vincent51@brennan.com" xr:uid="{557CF565-7F15-0740-B20B-A0530161BD8C}"/>
    <hyperlink ref="L1956" r:id="rId3901" xr:uid="{1B82C64B-FE2A-E545-A9D1-D86DC464BDB7}"/>
    <hyperlink ref="J1957" r:id="rId3902" display="mailto:matthew54@good.org" xr:uid="{CC5F03AB-B25E-1943-AE56-EB924355B1FE}"/>
    <hyperlink ref="L1957" r:id="rId3903" xr:uid="{453EE4E7-0E74-4F49-A2C5-A4F79C2BC15A}"/>
    <hyperlink ref="J1958" r:id="rId3904" display="mailto:karl57@martin.com" xr:uid="{FEDE858B-1122-554B-B96A-ADCE7EEF94B2}"/>
    <hyperlink ref="L1958" r:id="rId3905" xr:uid="{41495D10-1231-424F-8E7F-9BA2B68AEF57}"/>
    <hyperlink ref="J1959" r:id="rId3906" display="mailto:seancruz@chung.com" xr:uid="{051F8990-DD46-F843-ABD4-C1DB4EEDF559}"/>
    <hyperlink ref="L1959" r:id="rId3907" xr:uid="{B4CFFAFF-5C12-A94B-A132-7964BF2C7876}"/>
    <hyperlink ref="J1960" r:id="rId3908" display="mailto:prestonkirsten@carson.biz" xr:uid="{FA55465C-1048-034C-9870-B916F3931A9D}"/>
    <hyperlink ref="L1960" r:id="rId3909" xr:uid="{D6FA0AB0-960F-E545-B343-0C32A82479B8}"/>
    <hyperlink ref="J1961" r:id="rId3910" display="mailto:fandersen@ibarra.net" xr:uid="{01048C77-343B-5543-A3F8-2B5843AF7884}"/>
    <hyperlink ref="L1961" r:id="rId3911" xr:uid="{5AADB0C0-ABED-D345-9AB0-2350AFAF4741}"/>
    <hyperlink ref="J1962" r:id="rId3912" display="mailto:kaylamata@cole-bean.biz" xr:uid="{3A1FBF65-5D7A-5A46-AAB1-004E5DAF2A51}"/>
    <hyperlink ref="L1962" r:id="rId3913" xr:uid="{105708FD-FDD4-4842-B4AF-97954E54A1C2}"/>
    <hyperlink ref="J1963" r:id="rId3914" display="mailto:greggcortez@simpson.info" xr:uid="{E9315559-371C-AD40-BD3A-51ABEB759DD8}"/>
    <hyperlink ref="L1963" r:id="rId3915" xr:uid="{59ED5F7F-D59C-D544-A1C5-9C3B021AE476}"/>
    <hyperlink ref="J1964" r:id="rId3916" display="mailto:isaiah50@jenkins.com" xr:uid="{5B60E8D4-7072-914E-9AFF-FB06E8CAF96E}"/>
    <hyperlink ref="L1964" r:id="rId3917" xr:uid="{33120B39-E3D0-1C46-BCE1-6B7A2DF33C77}"/>
    <hyperlink ref="J1965" r:id="rId3918" display="mailto:brittney72@jefferson.com" xr:uid="{5AEE550C-78AE-FD4F-AD2D-05C7585171D6}"/>
    <hyperlink ref="L1965" r:id="rId3919" xr:uid="{5600FCF6-1735-8745-9034-2E756E150E36}"/>
    <hyperlink ref="J1966" r:id="rId3920" display="mailto:melissatownsend@calhoun-prince.biz" xr:uid="{6221BE4B-7F7C-9349-B7A2-CD5908647518}"/>
    <hyperlink ref="L1966" r:id="rId3921" xr:uid="{24282714-16F1-FF48-B8A0-0EC9DACCFA4E}"/>
    <hyperlink ref="J1967" r:id="rId3922" display="mailto:ocarrillo@hall.net" xr:uid="{5BE74463-BEEA-3E4F-9DB6-980DCF951D28}"/>
    <hyperlink ref="L1967" r:id="rId3923" xr:uid="{FA08EC12-2F83-724A-B68C-98A34C518367}"/>
    <hyperlink ref="J1968" r:id="rId3924" display="mailto:ewillis@wang-garza.com" xr:uid="{C24304F9-E6F7-CD4A-8D51-4B9E7C9E8D87}"/>
    <hyperlink ref="L1968" r:id="rId3925" xr:uid="{90FE685C-0721-164E-8D8A-C189A9E229D8}"/>
    <hyperlink ref="J1969" r:id="rId3926" display="mailto:ebrowning@bautista-reilly.com" xr:uid="{6E08F128-4143-9244-BE2B-B6D54CEB1529}"/>
    <hyperlink ref="L1969" r:id="rId3927" xr:uid="{CC6347EE-C523-6240-8741-BAE060C7ED3E}"/>
    <hyperlink ref="J1970" r:id="rId3928" display="mailto:jasminepetersen@simon.net" xr:uid="{56A7EB7B-53E8-F347-B9C2-951CDFA5073C}"/>
    <hyperlink ref="L1970" r:id="rId3929" xr:uid="{F724ED35-BAAA-C54E-BDC1-F60802FAF5E2}"/>
    <hyperlink ref="J1971" r:id="rId3930" display="mailto:rebecca38@horton-delgado.org" xr:uid="{C5A5708E-52F1-494C-A288-83C09F0FE7A3}"/>
    <hyperlink ref="L1971" r:id="rId3931" xr:uid="{FD3E575D-6250-134D-99AA-9F1911D11751}"/>
    <hyperlink ref="J1972" r:id="rId3932" display="mailto:stephen66@nielsen.com" xr:uid="{448EFB68-3D41-C64D-89EF-9D77904E9CA8}"/>
    <hyperlink ref="L1972" r:id="rId3933" xr:uid="{95D59DEB-5EB7-D14C-A54E-C5D29054610E}"/>
    <hyperlink ref="J1973" r:id="rId3934" display="mailto:olivia97@stephens.biz" xr:uid="{4364D425-DFF7-9542-9BED-ECA44F974BBA}"/>
    <hyperlink ref="L1973" r:id="rId3935" xr:uid="{78CE934D-E7BD-3D45-B209-0D92BD6441AD}"/>
    <hyperlink ref="J1974" r:id="rId3936" display="mailto:andrescarr@atkins.com" xr:uid="{E841F9C8-45F4-AE49-BC05-4024917775A1}"/>
    <hyperlink ref="L1974" r:id="rId3937" xr:uid="{7A888907-2BDA-DC42-A1C4-9EC54F4C0F1C}"/>
    <hyperlink ref="J1975" r:id="rId3938" display="mailto:meghandalton@glenn-madden.biz" xr:uid="{46503033-0A3F-3E4C-A04B-7921F87BFDC9}"/>
    <hyperlink ref="L1975" r:id="rId3939" xr:uid="{86EBC6B9-1A69-C945-A6AC-3FAC80267360}"/>
    <hyperlink ref="J1976" r:id="rId3940" display="mailto:jasmine50@white.com" xr:uid="{9C2B7B17-E955-2045-935D-132731297269}"/>
    <hyperlink ref="L1976" r:id="rId3941" xr:uid="{7A1DF393-BDEE-4147-89EF-6FABE41949A8}"/>
    <hyperlink ref="J1977" r:id="rId3942" display="mailto:paulweaver@day-coleman.biz" xr:uid="{941CEFCA-1C6D-0646-B9E6-55097F8C40E6}"/>
    <hyperlink ref="L1977" r:id="rId3943" xr:uid="{7921974C-8C33-FD4C-8E16-2A9C90875436}"/>
    <hyperlink ref="J1978" r:id="rId3944" display="mailto:diamondphelps@lambert-bowman.com" xr:uid="{78355C13-6D08-354F-A31B-CDDBBE405897}"/>
    <hyperlink ref="L1978" r:id="rId3945" xr:uid="{DBF45F49-4AAE-3143-B40F-2197CA57C9F6}"/>
    <hyperlink ref="J1979" r:id="rId3946" display="mailto:desireelam@bradshaw-melton.biz" xr:uid="{9DA14439-04D5-9048-A781-CBBEA3C91DCE}"/>
    <hyperlink ref="L1979" r:id="rId3947" xr:uid="{C9AF651B-04FF-2C4F-A028-2A4D92AB686D}"/>
    <hyperlink ref="J1980" r:id="rId3948" display="mailto:mbowman@sutton.com" xr:uid="{93894A35-FC3A-6D43-89E0-5C74C26AC310}"/>
    <hyperlink ref="L1980" r:id="rId3949" xr:uid="{CBBA83D6-B023-6E41-9F84-DD1BFD42D310}"/>
    <hyperlink ref="J1981" r:id="rId3950" display="mailto:shawnchung@porter.com" xr:uid="{64132623-E2CD-084A-AED1-4D6BE95E8904}"/>
    <hyperlink ref="L1981" r:id="rId3951" xr:uid="{4527C400-5C19-D648-904A-5B75248BFEFE}"/>
    <hyperlink ref="J1982" r:id="rId3952" display="mailto:franklin22@chavez.com" xr:uid="{B16DAF76-6007-2840-971C-8D8FE7B4AD69}"/>
    <hyperlink ref="L1982" r:id="rId3953" xr:uid="{A0982CE8-003B-5447-8353-0C29E7561BC2}"/>
    <hyperlink ref="J1983" r:id="rId3954" display="mailto:brichardson@meza-francis.org" xr:uid="{AF10462F-B947-5A40-998F-047BE0771516}"/>
    <hyperlink ref="L1983" r:id="rId3955" xr:uid="{77FAD67A-BD5B-D349-8956-E58F13573D15}"/>
    <hyperlink ref="J1984" r:id="rId3956" display="mailto:tfletcher@gardner.com" xr:uid="{C9D7ECF1-3272-3445-AC6A-9021BC2C3532}"/>
    <hyperlink ref="L1984" r:id="rId3957" xr:uid="{375FBEBA-321C-3D49-9D26-7FF38838FDAC}"/>
    <hyperlink ref="J1985" r:id="rId3958" display="mailto:tamaramorton@parker-turner.info" xr:uid="{67548196-BA3D-6F4F-AF4C-746EDB5A0E3E}"/>
    <hyperlink ref="L1985" r:id="rId3959" xr:uid="{A09D57DA-5E39-DF46-9328-B053C565ADB2}"/>
    <hyperlink ref="J1986" r:id="rId3960" display="mailto:monica99@boone.com" xr:uid="{3CD8D784-6D89-5744-B486-329F7ED63093}"/>
    <hyperlink ref="L1986" r:id="rId3961" xr:uid="{0F0E61B3-BEF6-204E-845E-A71B04BE7D3C}"/>
    <hyperlink ref="J1987" r:id="rId3962" display="mailto:charleswalls@phillips.com" xr:uid="{4D0763DC-1B4F-5B47-92A2-B81746D0D33C}"/>
    <hyperlink ref="L1987" r:id="rId3963" xr:uid="{F7C2B54C-0337-C549-8302-BD0ED4021752}"/>
    <hyperlink ref="J1988" r:id="rId3964" display="mailto:danny62@montgomery-rosales.com" xr:uid="{BA47A2FD-87BE-F444-B679-1C5A64FF2A4B}"/>
    <hyperlink ref="L1988" r:id="rId3965" xr:uid="{5898E7C5-BDE4-8B4C-BCE3-30F2E3963C7B}"/>
    <hyperlink ref="J1989" r:id="rId3966" display="mailto:kdominguez@moore.info" xr:uid="{95786475-8ABD-674F-95A0-D3E4B91C1C53}"/>
    <hyperlink ref="L1989" r:id="rId3967" xr:uid="{0F07A36D-9F0A-464C-AF0D-48FB71C0C2DD}"/>
    <hyperlink ref="J1990" r:id="rId3968" display="mailto:belinda40@glover-cain.biz" xr:uid="{76D38D0A-D710-0348-8130-A04719F89639}"/>
    <hyperlink ref="L1990" r:id="rId3969" xr:uid="{E975E72E-658B-DD41-9D20-1BBFE2B37FE5}"/>
    <hyperlink ref="J1991" r:id="rId3970" display="mailto:mariebartlett@mahoney-houston.com" xr:uid="{D48836C3-A346-4B4B-9CAB-CC13AF120F23}"/>
    <hyperlink ref="L1991" r:id="rId3971" xr:uid="{DEA39910-6725-954F-B93D-6169A8694652}"/>
    <hyperlink ref="J1992" r:id="rId3972" display="mailto:kirkcain@bolton-shaw.com" xr:uid="{639B857B-46E1-8A41-A33A-68BE158735CE}"/>
    <hyperlink ref="L1992" r:id="rId3973" xr:uid="{57B006BD-BA20-6C44-A00B-0DC773462EFE}"/>
    <hyperlink ref="J1993" r:id="rId3974" display="mailto:katherinepatrick@frost-wagner.com" xr:uid="{D16413F8-1CFC-344D-AED1-E25F2DF631B4}"/>
    <hyperlink ref="L1993" r:id="rId3975" xr:uid="{1EBF2761-7D23-AE42-964B-D532A29BFBC4}"/>
    <hyperlink ref="J1994" r:id="rId3976" display="mailto:roberto35@forbes-liu.com" xr:uid="{8B7348CD-B86B-5F43-B77D-E2E85D484F83}"/>
    <hyperlink ref="L1994" r:id="rId3977" xr:uid="{C0D15B6C-DF5E-1848-9ECC-9A3FB6075364}"/>
    <hyperlink ref="J1995" r:id="rId3978" display="mailto:lowerycolton@huffman.com" xr:uid="{B545A0F7-C01F-2946-A1C7-66169BCF50FA}"/>
    <hyperlink ref="L1995" r:id="rId3979" xr:uid="{24EF7ACF-47F4-4244-BFCD-B64295C5146D}"/>
    <hyperlink ref="J1996" r:id="rId3980" display="mailto:riley46@cunningham-holt.com" xr:uid="{270DF08F-8076-C341-A29A-C01C289E182B}"/>
    <hyperlink ref="L1996" r:id="rId3981" xr:uid="{18C55D77-E49A-C84A-BBE4-7E3DD31DDF78}"/>
    <hyperlink ref="J1997" r:id="rId3982" display="mailto:savageeddie@wells-villa.com" xr:uid="{509671E9-8162-DE4A-BD50-EBDD06C5C3CD}"/>
    <hyperlink ref="L1997" r:id="rId3983" xr:uid="{684AE849-3707-A549-A7E8-86B481DFE4F5}"/>
    <hyperlink ref="J1998" r:id="rId3984" display="mailto:lindacraig@guzman-estrada.biz" xr:uid="{E4837254-EC04-C94B-A0EB-FD001731866C}"/>
    <hyperlink ref="L1998" r:id="rId3985" xr:uid="{3A495B4B-FAFE-AE41-86DC-37B905F879AA}"/>
    <hyperlink ref="J1999" r:id="rId3986" display="mailto:uboyle@kemp.com" xr:uid="{1AAA49A7-7FD8-1F49-9137-792333ED156B}"/>
    <hyperlink ref="L1999" r:id="rId3987" xr:uid="{904C137B-208A-9943-A861-0E517BA904FF}"/>
    <hyperlink ref="J2000" r:id="rId3988" display="mailto:patty06@marsh-mcclure.com" xr:uid="{D70BD69D-52BF-F14B-858A-B9C38B24F374}"/>
    <hyperlink ref="L2000" r:id="rId3989" xr:uid="{881834CF-37A0-E540-8F76-774F085D05CA}"/>
    <hyperlink ref="J2001" r:id="rId3990" display="mailto:lonnie66@blake.biz" xr:uid="{47FEBF27-65A8-A949-A016-ECC99838D756}"/>
    <hyperlink ref="L2001" r:id="rId3991" xr:uid="{C7A702B4-CE8B-8E48-AC8F-43DDCA4B0511}"/>
    <hyperlink ref="J2002" r:id="rId3992" display="mailto:tonibest@ellis.biz" xr:uid="{ACA912B4-F900-1C41-84DE-6593B180E312}"/>
    <hyperlink ref="L2002" r:id="rId3993" xr:uid="{A2897462-4022-D340-91ED-076F6E830134}"/>
    <hyperlink ref="J2003" r:id="rId3994" display="mailto:kristiemiles@chaney-brennan.com" xr:uid="{5FA7255D-8394-CF4F-953D-841B42D4B52A}"/>
    <hyperlink ref="L2003" r:id="rId3995" xr:uid="{55C0AE9C-3948-464E-B4D1-8FF5ED5FFE64}"/>
    <hyperlink ref="J2004" r:id="rId3996" display="mailto:dshaw@baker-morris.com" xr:uid="{DC2B5BB2-A70A-BD40-883D-0B4111A8C6B1}"/>
    <hyperlink ref="L2004" r:id="rId3997" xr:uid="{271C4046-6682-C047-AC4B-561A839C3E1A}"/>
    <hyperlink ref="J2005" r:id="rId3998" display="mailto:aimee87@riggs.com" xr:uid="{95DDEC05-65AB-AA4F-A6EB-2D3994ECAAA4}"/>
    <hyperlink ref="L2005" r:id="rId3999" xr:uid="{8D6709DB-1467-6D4A-BEBF-51CBA2B2815B}"/>
    <hyperlink ref="J2006" r:id="rId4000" display="mailto:marie17@benson.com" xr:uid="{FE54EA32-C70D-634D-895D-0ADB0E0730B4}"/>
    <hyperlink ref="L2006" r:id="rId4001" xr:uid="{19B4A1E3-A0BB-AF4A-B142-CA5F3BEAB7F5}"/>
    <hyperlink ref="J2007" r:id="rId4002" display="mailto:abrewer@castaneda.biz" xr:uid="{4EF96031-5FA4-BE40-AFA3-5229DDFF166F}"/>
    <hyperlink ref="L2007" r:id="rId4003" xr:uid="{D684CAA5-34D1-D34C-BA21-726F93348857}"/>
    <hyperlink ref="J2008" r:id="rId4004" display="mailto:gallegospamela@travis-cannon.com" xr:uid="{2B123471-C5B4-BC4A-9442-F9CDAD197173}"/>
    <hyperlink ref="L2008" r:id="rId4005" xr:uid="{4CEAE165-56D2-494C-811D-1C937AF22719}"/>
    <hyperlink ref="J2009" r:id="rId4006" display="mailto:jonathon01@nielsen.com" xr:uid="{F1755D65-1A09-EA4F-9A57-8847DE945F35}"/>
    <hyperlink ref="L2009" r:id="rId4007" xr:uid="{AE097002-1EF3-CB4E-B6BD-E5849ECE3C97}"/>
    <hyperlink ref="J2010" r:id="rId4008" display="mailto:andreschultz@howe-flowers.biz" xr:uid="{0418ED8A-DD7E-824C-8938-DD697FAE9F6F}"/>
    <hyperlink ref="L2010" r:id="rId4009" xr:uid="{D75207CD-2B2D-2D4F-BE47-782EDC6E729F}"/>
    <hyperlink ref="J2011" r:id="rId4010" display="mailto:pettysydney@rivas.com" xr:uid="{2CF1CF08-13EB-224D-BB4B-44B31980DEB2}"/>
    <hyperlink ref="L2011" r:id="rId4011" xr:uid="{FA55D18C-DEE0-8242-8081-360C32DB5517}"/>
    <hyperlink ref="J2012" r:id="rId4012" display="mailto:collinduffy@christensen.biz" xr:uid="{06B5B982-61E1-2E4A-A9C8-E16102CD3EA2}"/>
    <hyperlink ref="L2012" r:id="rId4013" xr:uid="{B5D39682-53DF-A24B-80FF-062CA2A382D4}"/>
    <hyperlink ref="J2013" r:id="rId4014" display="mailto:valerie07@wells.biz" xr:uid="{08FAADE7-307D-8C4E-B0A4-BA95FABDD724}"/>
    <hyperlink ref="L2013" r:id="rId4015" xr:uid="{B3EF1EED-E47B-4742-9C3F-40EA323F9785}"/>
    <hyperlink ref="J2014" r:id="rId4016" display="mailto:floreszachary@salas.info" xr:uid="{598BEBA3-FF2E-3545-B2DA-172561EEE76B}"/>
    <hyperlink ref="L2014" r:id="rId4017" xr:uid="{2392339A-156F-1D44-9366-94FD6EA94713}"/>
    <hyperlink ref="J2015" r:id="rId4018" display="mailto:tamibeck@michael.info" xr:uid="{B9674887-504E-E845-A696-842223995193}"/>
    <hyperlink ref="L2015" r:id="rId4019" xr:uid="{56A95258-CC68-8F4D-80FB-63720928686A}"/>
    <hyperlink ref="J2016" r:id="rId4020" display="mailto:jodilara@chang.biz" xr:uid="{FDEA7AD3-A6E5-FD46-92D8-B4E2E95B16EA}"/>
    <hyperlink ref="L2016" r:id="rId4021" xr:uid="{4112B31E-9DB1-F340-99EA-0998566C27B0}"/>
    <hyperlink ref="J2017" r:id="rId4022" display="mailto:rcantu@pace.com" xr:uid="{5BD1A1D2-864F-724F-9FB1-7ADEC7A91941}"/>
    <hyperlink ref="L2017" r:id="rId4023" xr:uid="{DAF353D3-2A54-4747-9455-AF10C2A617BE}"/>
    <hyperlink ref="J2018" r:id="rId4024" display="mailto:eatoncurtis@gamble.net" xr:uid="{36990916-DA3E-2A43-92F3-26282C8A273A}"/>
    <hyperlink ref="L2018" r:id="rId4025" xr:uid="{5789A37F-EF3F-BF4F-8B47-8A0EDD1F454B}"/>
    <hyperlink ref="J2019" r:id="rId4026" display="mailto:sylvia15@boone-baxter.info" xr:uid="{1BC04957-B1B4-7D4A-802D-4CA1C2F12B8F}"/>
    <hyperlink ref="L2019" r:id="rId4027" xr:uid="{4FABA3B5-3542-CE4A-93E1-2B6F76FE1C77}"/>
    <hyperlink ref="J2020" r:id="rId4028" display="mailto:willie82@benson.org" xr:uid="{E14E29E3-E39C-D54C-9D88-2250D85297ED}"/>
    <hyperlink ref="L2020" r:id="rId4029" xr:uid="{35F0256C-09C4-2249-8950-A037725C1371}"/>
    <hyperlink ref="J2021" r:id="rId4030" display="mailto:clarencesanford@murillo-mcpherson.info" xr:uid="{B796247E-779A-EF45-B221-A8F4D26C4F2D}"/>
    <hyperlink ref="L2021" r:id="rId4031" xr:uid="{90D892EB-A29A-D442-A82A-16C67FF2B45A}"/>
    <hyperlink ref="J2022" r:id="rId4032" display="mailto:romeroterrance@frost.biz" xr:uid="{86D1EF19-62A2-C444-A63C-C68956F81ED1}"/>
    <hyperlink ref="L2022" r:id="rId4033" xr:uid="{A62BF4C4-1B61-944B-A914-2696CE0EDE83}"/>
    <hyperlink ref="J2023" r:id="rId4034" display="mailto:wilsonnatasha@moon.com" xr:uid="{E48D99AF-F57C-3E42-BB73-A1F43E235B8F}"/>
    <hyperlink ref="L2023" r:id="rId4035" xr:uid="{234A678A-446E-DF4D-8DD2-2169680B01DD}"/>
    <hyperlink ref="J2024" r:id="rId4036" display="mailto:daltontheresa@chambers.info" xr:uid="{007166D1-E7E7-EC4A-9C26-D9662E6C4221}"/>
    <hyperlink ref="L2024" r:id="rId4037" xr:uid="{592AC253-2E6C-EA4F-B0D7-2E37FA969504}"/>
    <hyperlink ref="J2025" r:id="rId4038" display="mailto:cwalter@francis.info" xr:uid="{FB21E8BD-B8AE-B242-94C3-41102EC17A3B}"/>
    <hyperlink ref="L2025" r:id="rId4039" xr:uid="{631D34C0-AC18-2248-B7E7-52EDF531748E}"/>
    <hyperlink ref="J2026" r:id="rId4040" display="mailto:danahorn@sellers.com" xr:uid="{892FCBCC-1BAB-1C47-8DBA-1E76B4B134AB}"/>
    <hyperlink ref="L2026" r:id="rId4041" xr:uid="{88EF130B-065C-9D41-8128-9A7AF74D3AC5}"/>
    <hyperlink ref="J2027" r:id="rId4042" display="mailto:nprince@small-mckenzie.com" xr:uid="{A83099E8-AF1E-7848-8654-10A3E3F8AC50}"/>
    <hyperlink ref="L2027" r:id="rId4043" xr:uid="{0CB711D6-6A95-654A-A6AB-018A2A9FE4DA}"/>
    <hyperlink ref="J2028" r:id="rId4044" display="mailto:cummingsstanley@snyder-stark.net" xr:uid="{9658553A-F458-E743-B63A-46664DE10615}"/>
    <hyperlink ref="L2028" r:id="rId4045" xr:uid="{CE45F73F-B61A-094E-908A-F4F505FBC24F}"/>
    <hyperlink ref="J2029" r:id="rId4046" display="mailto:kevinarias@anderson.net" xr:uid="{E5C15791-68C4-DE4A-9738-6ABD2CA1BAC7}"/>
    <hyperlink ref="L2029" r:id="rId4047" xr:uid="{D0DC9D41-5BE1-1841-A71E-64E60A9A87D8}"/>
    <hyperlink ref="J2030" r:id="rId4048" display="mailto:brightcarla@hood-castro.com" xr:uid="{8F1FE527-B70D-9B4F-AC94-125D36CC272F}"/>
    <hyperlink ref="L2030" r:id="rId4049" xr:uid="{3A1734ED-8565-F945-99DC-10E159603800}"/>
    <hyperlink ref="J2031" r:id="rId4050" display="mailto:romerojenna@solomon.org" xr:uid="{110BAE9E-EC61-914C-9CE4-84104B669AE2}"/>
    <hyperlink ref="L2031" r:id="rId4051" xr:uid="{FED4AF8D-E4B5-1E41-A0C1-D755C7296E24}"/>
    <hyperlink ref="J2032" r:id="rId4052" display="mailto:joyrusso@hendricks.com" xr:uid="{BB3F1E7A-A551-AE44-9EE7-FF3EE69095DE}"/>
    <hyperlink ref="L2032" r:id="rId4053" xr:uid="{8E105109-6ABF-2147-B320-ADBD46F57E1D}"/>
    <hyperlink ref="J2033" r:id="rId4054" display="mailto:macosta@waters-barton.biz" xr:uid="{010F41EE-547B-C54D-9BBA-C3B8900BB0CA}"/>
    <hyperlink ref="L2033" r:id="rId4055" xr:uid="{C9843008-3176-BC44-BE71-1DBAFD217B04}"/>
    <hyperlink ref="J2034" r:id="rId4056" display="mailto:kristie14@brown-bailey.info" xr:uid="{2B7BC22C-5A68-D84C-BEEC-84F76F2F4CEA}"/>
    <hyperlink ref="L2034" r:id="rId4057" xr:uid="{7DD1522C-7C8F-2E4A-9E7E-ED2390DA4CE1}"/>
    <hyperlink ref="J2035" r:id="rId4058" display="mailto:alejandro45@huber-wu.com" xr:uid="{49585765-C461-264C-961A-B78901EF432C}"/>
    <hyperlink ref="L2035" r:id="rId4059" xr:uid="{2F169CDE-A1D9-C348-BCC8-5FABFE7DD811}"/>
    <hyperlink ref="J2036" r:id="rId4060" display="mailto:saramathews@chang.com" xr:uid="{F6487431-6964-C346-9F8A-0AEB13B9BBF7}"/>
    <hyperlink ref="L2036" r:id="rId4061" xr:uid="{AC7B6C66-BBE2-E34B-ABBE-ACC72EF93960}"/>
    <hyperlink ref="J2037" r:id="rId4062" display="mailto:ehorne@mccoy.info" xr:uid="{537773E2-B5DD-6748-87C4-F6C3940BB835}"/>
    <hyperlink ref="L2037" r:id="rId4063" xr:uid="{8BAF4258-2BD1-904E-85F2-0824EE065F02}"/>
    <hyperlink ref="J2038" r:id="rId4064" display="mailto:katherine31@collier.com" xr:uid="{36DDE9E5-DACB-8942-A800-2AB8F5B678C6}"/>
    <hyperlink ref="L2038" r:id="rId4065" xr:uid="{C96D861F-9524-AE46-AD97-CC157BA967F5}"/>
    <hyperlink ref="J2039" r:id="rId4066" display="mailto:hensonzoe@gaines.com" xr:uid="{1D8734B6-C69F-E548-80D4-F0E30C3AEE61}"/>
    <hyperlink ref="L2039" r:id="rId4067" xr:uid="{A0286DC3-9DB5-8746-B419-974DF08D0C0C}"/>
    <hyperlink ref="J2040" r:id="rId4068" display="mailto:uhaley@christensen.net" xr:uid="{31C530A0-E1BC-FE4D-B8EE-F08F84F24C98}"/>
    <hyperlink ref="L2040" r:id="rId4069" xr:uid="{20088B17-DE70-C44F-A2DC-FE8608A1913B}"/>
    <hyperlink ref="J2041" r:id="rId4070" display="mailto:joanna72@krueger.org" xr:uid="{413DF45A-77CA-604B-AC1A-4FAA7EE1FD86}"/>
    <hyperlink ref="L2041" r:id="rId4071" xr:uid="{BC0E9857-2040-9546-AC56-2A7D92FCDD5B}"/>
    <hyperlink ref="J2042" r:id="rId4072" display="mailto:cooksierra@maxwell.net" xr:uid="{5F5C8365-FF03-AD46-B840-41B6CA2E8E86}"/>
    <hyperlink ref="L2042" r:id="rId4073" xr:uid="{27AACF21-DAEA-9747-B35D-3FEEFE3855BB}"/>
    <hyperlink ref="J2043" r:id="rId4074" display="mailto:patrickfrank@costa.com" xr:uid="{2F9119FC-71B5-3149-9C1C-E00B64FF2C8D}"/>
    <hyperlink ref="L2043" r:id="rId4075" xr:uid="{73FD6F86-C3C8-4446-B4E6-0C20B61210C8}"/>
    <hyperlink ref="J2044" r:id="rId4076" display="mailto:cathy43@stokes-myers.net" xr:uid="{13491BF5-9CBD-2F49-B650-C69741D42ADC}"/>
    <hyperlink ref="L2044" r:id="rId4077" xr:uid="{2F5C8A67-E7B9-4245-BE50-2D7F62FF6B33}"/>
    <hyperlink ref="J2045" r:id="rId4078" display="mailto:gjackson@glass.com" xr:uid="{8BC76356-49A3-0844-9176-C79564ECFDD4}"/>
    <hyperlink ref="L2045" r:id="rId4079" xr:uid="{73270715-2222-6D4D-B217-79841955A52E}"/>
    <hyperlink ref="J2046" r:id="rId4080" display="mailto:marilyn20@mack.com" xr:uid="{ABB69F37-E6DE-3E49-B13E-2F3C7410FAD0}"/>
    <hyperlink ref="L2046" r:id="rId4081" xr:uid="{4C7D521E-BF94-BD4A-B2A1-91721B4F7156}"/>
    <hyperlink ref="J2047" r:id="rId4082" display="mailto:garrettwalters@boone.com" xr:uid="{17C617FC-87B1-FB45-A423-771B2A1C1792}"/>
    <hyperlink ref="L2047" r:id="rId4083" xr:uid="{102E834A-18AE-644B-9BC0-69DDD75C7C86}"/>
    <hyperlink ref="J2048" r:id="rId4084" display="mailto:leroy68@farley.net" xr:uid="{A5F84D81-DAD7-D945-9C3A-49537289AF0D}"/>
    <hyperlink ref="L2048" r:id="rId4085" xr:uid="{4571EADE-5000-904B-A0EA-4AE7BEFB2F19}"/>
    <hyperlink ref="J2049" r:id="rId4086" display="mailto:norriscolleen@jensen.biz" xr:uid="{73D58E1F-EC06-4546-82BD-672CC7FB3BA8}"/>
    <hyperlink ref="L2049" r:id="rId4087" xr:uid="{091D37F7-097F-2349-ABEB-5F7CD299AC03}"/>
    <hyperlink ref="J2050" r:id="rId4088" display="mailto:tjackson@little.net" xr:uid="{470B866A-7D41-8E4E-9556-FB41EAF94510}"/>
    <hyperlink ref="L2050" r:id="rId4089" xr:uid="{9B2386B2-BD22-D44F-A534-3CBDA450C200}"/>
    <hyperlink ref="J2051" r:id="rId4090" display="mailto:sherrymoore@jones.biz" xr:uid="{80A0A92B-DFAC-BB42-BEBF-952CBBDF374F}"/>
    <hyperlink ref="L2051" r:id="rId4091" xr:uid="{E9EF592F-C3C7-EE4B-A2DE-AC79212056AC}"/>
    <hyperlink ref="J2052" r:id="rId4092" display="mailto:lambertjoan@mccall-hancock.info" xr:uid="{9E8DD2D0-106C-DA46-B807-20F267131FC9}"/>
    <hyperlink ref="L2052" r:id="rId4093" xr:uid="{CB97834C-3A6A-2240-A7C4-14F86C9C0BF2}"/>
    <hyperlink ref="J2053" r:id="rId4094" display="mailto:ginalucas@romero.com" xr:uid="{9025ED64-EED5-FD49-8CB8-11C81E0A4BCF}"/>
    <hyperlink ref="L2053" r:id="rId4095" xr:uid="{2613264E-EFC3-064B-B8C0-654B06C47214}"/>
    <hyperlink ref="J2054" r:id="rId4096" display="mailto:kerrbrittany@martinez.com" xr:uid="{9D784FEB-B30F-9044-B031-6F516A8A21AD}"/>
    <hyperlink ref="L2054" r:id="rId4097" xr:uid="{0320E132-20D6-064C-A1F2-5E1575B250A6}"/>
    <hyperlink ref="J2055" r:id="rId4098" display="mailto:kimwiley@ray.com" xr:uid="{D2A66A05-08D1-9048-A360-1F50FB5F42B2}"/>
    <hyperlink ref="L2055" r:id="rId4099" xr:uid="{F8A8B0DD-917B-5F47-9631-EA9BC7878AD9}"/>
    <hyperlink ref="J2056" r:id="rId4100" display="mailto:mckenzieforbes@reid-davies.com" xr:uid="{02551B82-6100-574A-99D0-9B777566BD74}"/>
    <hyperlink ref="L2056" r:id="rId4101" xr:uid="{CF9E06E0-257C-8E47-B023-925AEAE75E48}"/>
    <hyperlink ref="J2057" r:id="rId4102" display="mailto:conradbrittney@brennan.com" xr:uid="{617A6F64-BFBA-CD48-AF31-E53D2D833D1B}"/>
    <hyperlink ref="L2057" r:id="rId4103" xr:uid="{D2420CB2-2C0B-0741-93C6-90F712A3A653}"/>
    <hyperlink ref="J2058" r:id="rId4104" display="mailto:ggood@rush-howard.net" xr:uid="{D0033921-63CA-3D42-A6CF-4AE14C59BDE9}"/>
    <hyperlink ref="L2058" r:id="rId4105" xr:uid="{DABD8068-3EBF-6146-B412-82FB7B0E25CB}"/>
    <hyperlink ref="J2059" r:id="rId4106" display="mailto:harrellfrancisco@benitez.org" xr:uid="{72FE125C-708E-E74C-8795-C6A582507021}"/>
    <hyperlink ref="L2059" r:id="rId4107" xr:uid="{243E5951-447A-FB4B-B00B-BCA15706B20B}"/>
    <hyperlink ref="J2060" r:id="rId4108" display="mailto:leonbowman@tate-holder.com" xr:uid="{D2DA1F73-E77C-CD46-A50B-17CF43FA4E02}"/>
    <hyperlink ref="L2060" r:id="rId4109" xr:uid="{633007B4-7718-1141-BAF5-94BF67133BCB}"/>
    <hyperlink ref="J2061" r:id="rId4110" display="mailto:brendangallagher@fisher.com" xr:uid="{82115CAF-42DA-AE43-9DA0-49D64DA0D399}"/>
    <hyperlink ref="L2061" r:id="rId4111" xr:uid="{74AB8FB3-F5FF-E640-9899-3BC9DFBA3375}"/>
    <hyperlink ref="J2062" r:id="rId4112" display="mailto:mollybeltran@mccall-gilbert.com" xr:uid="{8A81E265-6CA9-E440-B491-020B20B1A30E}"/>
    <hyperlink ref="L2062" r:id="rId4113" xr:uid="{46E1F3B4-3584-394A-9330-F2B354A50021}"/>
    <hyperlink ref="J2063" r:id="rId4114" display="mailto:stephanieedwards@doyle-doyle.org" xr:uid="{0B505D53-5772-9646-8E13-D0DD491B3D40}"/>
    <hyperlink ref="L2063" r:id="rId4115" xr:uid="{03B28124-5C73-3E41-9ABA-7237A24B9C1F}"/>
    <hyperlink ref="J2064" r:id="rId4116" display="mailto:deanna86@brennan.net" xr:uid="{2686FB04-CA7F-454E-9600-704A76F6413C}"/>
    <hyperlink ref="L2064" r:id="rId4117" xr:uid="{8825D975-E521-B34E-8944-2E0DB554005D}"/>
    <hyperlink ref="J2065" r:id="rId4118" display="mailto:simonbradley@hodges.com" xr:uid="{35430E91-1695-0B4D-9B61-628DA5B9CF9E}"/>
    <hyperlink ref="L2065" r:id="rId4119" xr:uid="{3C4218A1-5E1F-6C4D-899C-96979A1EA492}"/>
    <hyperlink ref="J2066" r:id="rId4120" display="mailto:louis40@richards-oconnell.com" xr:uid="{9A107452-D21F-5146-9C0A-286D0F0312FC}"/>
    <hyperlink ref="L2066" r:id="rId4121" xr:uid="{D6ECB468-DBC3-3E41-A054-AA2CA8B5A1BA}"/>
    <hyperlink ref="J2067" r:id="rId4122" display="mailto:bridgetbarton@schmitt-case.net" xr:uid="{BE730464-E592-644E-A529-B3CB8AE6F65B}"/>
    <hyperlink ref="L2067" r:id="rId4123" xr:uid="{B893A7F3-8ECD-6446-A23D-E844A67F2E5C}"/>
    <hyperlink ref="J2068" r:id="rId4124" display="mailto:zprice@reeves-wilkinson.info" xr:uid="{22110510-0C86-4B4A-BEB8-21EF2B87FC6C}"/>
    <hyperlink ref="L2068" r:id="rId4125" xr:uid="{D27BB0A5-C5BA-3B4A-99B7-8E84590D25B7}"/>
    <hyperlink ref="J2069" r:id="rId4126" display="mailto:shelly76@holt-riddle.com" xr:uid="{E5BB9E12-1D2F-8847-83A5-981AEBCBAD8C}"/>
    <hyperlink ref="L2069" r:id="rId4127" xr:uid="{6CAE664A-E3F3-AB4E-80F6-E9973C014A2A}"/>
    <hyperlink ref="J2070" r:id="rId4128" display="mailto:alvin02@ford-garrison.com" xr:uid="{D3DDEA02-4979-1641-B976-B4372C6E2177}"/>
    <hyperlink ref="L2070" r:id="rId4129" xr:uid="{A4BF5865-13BE-6348-BDBE-18EA11B62ACA}"/>
    <hyperlink ref="J2071" r:id="rId4130" display="mailto:zchristensen@carson.com" xr:uid="{86BD32DF-6B2E-1743-B226-5A34407B7341}"/>
    <hyperlink ref="L2071" r:id="rId4131" xr:uid="{29BD5B20-A6E1-7A4A-8B64-A38EA6CA95E6}"/>
    <hyperlink ref="J2072" r:id="rId4132" display="mailto:ealvarado@ayala-christensen.com" xr:uid="{1209D88C-F27F-E648-B996-5A9389F993AA}"/>
    <hyperlink ref="L2072" r:id="rId4133" xr:uid="{8013E8B6-376B-FC4D-81D7-048A133C4FB6}"/>
    <hyperlink ref="J2073" r:id="rId4134" display="mailto:jamespage@pope-jackson.com" xr:uid="{5F74E3FA-D91A-064F-B004-FE89CEAEB06C}"/>
    <hyperlink ref="L2073" r:id="rId4135" xr:uid="{13A15E92-5FF6-6E47-BC64-DA5CEF861417}"/>
    <hyperlink ref="J2074" r:id="rId4136" display="mailto:sharon01@forbes-good.biz" xr:uid="{4E635D14-BD17-474A-BCC1-A1832D238F00}"/>
    <hyperlink ref="L2074" r:id="rId4137" xr:uid="{D81794AC-A236-7B4B-A6C1-845215B0A093}"/>
    <hyperlink ref="J2075" r:id="rId4138" display="mailto:collin01@cameron-moran.biz" xr:uid="{541BC4A5-081B-DB47-97AA-FA60E828796D}"/>
    <hyperlink ref="L2075" r:id="rId4139" xr:uid="{9744A9C5-07DC-6048-A2F5-436E81E3D57C}"/>
    <hyperlink ref="J2076" r:id="rId4140" display="mailto:gibbsmorgan@haas.net" xr:uid="{87AB7DB4-9899-104D-9C31-2C3AC65EC050}"/>
    <hyperlink ref="L2076" r:id="rId4141" xr:uid="{C713630E-14B5-1F40-B49B-65C6D2171FDB}"/>
    <hyperlink ref="J2077" r:id="rId4142" display="mailto:iosborn@garrett.com" xr:uid="{90544673-838A-6541-8798-09177F1A4DED}"/>
    <hyperlink ref="L2077" r:id="rId4143" xr:uid="{321B378A-057C-7D44-81C9-6C90AD3CAEE9}"/>
    <hyperlink ref="J2078" r:id="rId4144" display="mailto:kwalters@mann.com" xr:uid="{7C6CDA84-5418-7B43-ABBE-FED9863D3BB6}"/>
    <hyperlink ref="L2078" r:id="rId4145" xr:uid="{C4B4202C-AD57-B744-AF25-A1D0A2196790}"/>
    <hyperlink ref="J2079" r:id="rId4146" display="mailto:vfreeman@blackburn.com" xr:uid="{7618168E-FB2F-0E40-8309-2C9162DE706E}"/>
    <hyperlink ref="L2079" r:id="rId4147" xr:uid="{BFE1C2F8-5C8C-BE42-ACDE-D7E74F99AC33}"/>
    <hyperlink ref="J2080" r:id="rId4148" display="mailto:oliviaware@vaughan.com" xr:uid="{1B53A2DE-B5F7-2149-8505-BD449EF19BFB}"/>
    <hyperlink ref="L2080" r:id="rId4149" xr:uid="{72B0B45C-C982-964D-B458-407472C1B2FE}"/>
    <hyperlink ref="J2081" r:id="rId4150" display="mailto:ihensley@buck.com" xr:uid="{EF44424B-96CA-C642-B9AC-23FE11208652}"/>
    <hyperlink ref="L2081" r:id="rId4151" xr:uid="{3F56E5E2-987B-F54B-87B0-615AFDB3995C}"/>
    <hyperlink ref="J2082" r:id="rId4152" display="mailto:quinnjorge@jefferson.biz" xr:uid="{9D416404-2CFA-F244-85E2-31F17F1CCB83}"/>
    <hyperlink ref="L2082" r:id="rId4153" xr:uid="{6E5C3724-8FA2-C044-BFC7-19600A62BBAD}"/>
    <hyperlink ref="J2083" r:id="rId4154" display="mailto:wallsmargaret@day-woodard.com" xr:uid="{FA6BD8F6-B286-9249-943A-4F6709E6D119}"/>
    <hyperlink ref="L2083" r:id="rId4155" xr:uid="{E3622197-885C-C84C-81D3-0E14D3B36865}"/>
    <hyperlink ref="J2084" r:id="rId4156" display="mailto:brenda93@knox-padilla.com" xr:uid="{6148E601-B075-C549-8B78-98AF0E12949D}"/>
    <hyperlink ref="L2084" r:id="rId4157" xr:uid="{C68D1D8C-8E5C-E641-802C-3901DF53C644}"/>
    <hyperlink ref="J2085" r:id="rId4158" display="mailto:gwendolyntaylor@sosa-holt.com" xr:uid="{6DB7C9AA-44E5-5445-84ED-7866194EAF99}"/>
    <hyperlink ref="L2085" r:id="rId4159" xr:uid="{478846E5-C8AC-6844-A2AB-24EB76ADA5DA}"/>
    <hyperlink ref="J2086" r:id="rId4160" display="mailto:gene44@garcia.com" xr:uid="{1336B7E4-C4E1-FF4C-8452-05FBBA625FAE}"/>
    <hyperlink ref="L2086" r:id="rId4161" xr:uid="{B1F970D8-9FF8-994C-8E2E-6C5311C94467}"/>
    <hyperlink ref="J2087" r:id="rId4162" display="mailto:caseygilbert@avila.org" xr:uid="{4F206730-F001-0C43-8E48-265484E79B59}"/>
    <hyperlink ref="L2087" r:id="rId4163" xr:uid="{14E2BB0E-C002-2544-8E28-1FA36773EF0E}"/>
    <hyperlink ref="J2088" r:id="rId4164" display="mailto:sydney92@house.org" xr:uid="{F924B9B6-F476-3F4C-8848-9959AF459F1A}"/>
    <hyperlink ref="L2088" r:id="rId4165" xr:uid="{4A89BBFA-B4EE-534D-BEA8-48804BC76E47}"/>
    <hyperlink ref="J2089" r:id="rId4166" display="mailto:earellano@vasquez-stevenson.info" xr:uid="{E86D019B-840A-F742-8393-1B76DE5D3DE2}"/>
    <hyperlink ref="L2089" r:id="rId4167" xr:uid="{FB430B1E-512A-894D-9C4F-E867714B40CF}"/>
    <hyperlink ref="J2090" r:id="rId4168" display="mailto:emalone@monroe.com" xr:uid="{6907F7F5-34A8-864F-AB87-E23BD2F3BC1A}"/>
    <hyperlink ref="L2090" r:id="rId4169" xr:uid="{56F75152-A258-C644-9DCB-C2E7B8D03836}"/>
    <hyperlink ref="J2091" r:id="rId4170" display="mailto:paigeriley@duran.com" xr:uid="{BF80833B-E384-D64B-8CED-F15EE7B68067}"/>
    <hyperlink ref="L2091" r:id="rId4171" xr:uid="{9CC7239D-8A05-8C43-B1F8-A0D0F54AAAD5}"/>
    <hyperlink ref="J2092" r:id="rId4172" display="mailto:bergdavid@lindsey.com" xr:uid="{42C78BD2-81E3-4A4B-B8ED-21D40FCA3E38}"/>
    <hyperlink ref="L2092" r:id="rId4173" xr:uid="{D942CC64-DB5D-3A4F-A78D-A33DA4D1BC27}"/>
    <hyperlink ref="J2093" r:id="rId4174" display="mailto:barrychavez@mercado.org" xr:uid="{657C3725-76F6-A040-AD14-27B015BAFDF0}"/>
    <hyperlink ref="L2093" r:id="rId4175" xr:uid="{31D06BA6-90A1-6F47-BA53-66183E81B745}"/>
    <hyperlink ref="J2094" r:id="rId4176" display="mailto:jharding@neal.biz" xr:uid="{FBDA3555-CA16-674B-BFF4-88DB4375F253}"/>
    <hyperlink ref="L2094" r:id="rId4177" xr:uid="{BEF11E6F-2F0E-1841-A7E6-D8FDA356EED7}"/>
    <hyperlink ref="J2095" r:id="rId4178" display="mailto:rkane@stark.com" xr:uid="{1E64E4ED-5522-2D46-B25C-E1E7F4CCE5B2}"/>
    <hyperlink ref="L2095" r:id="rId4179" xr:uid="{AE8BE30C-D822-5B4A-9715-D7422DFA5E3A}"/>
    <hyperlink ref="J2096" r:id="rId4180" display="mailto:daltonsarah@willis-barron.biz" xr:uid="{6678F833-F1D8-6D48-B9C9-7409E6542C50}"/>
    <hyperlink ref="L2096" r:id="rId4181" xr:uid="{EDBDCC0D-08B7-2A46-9D9A-32F851072508}"/>
    <hyperlink ref="J2097" r:id="rId4182" display="mailto:santhony@evans-oconnell.net" xr:uid="{E57D22D2-0FF6-924F-A915-A69669E66D3E}"/>
    <hyperlink ref="L2097" r:id="rId4183" xr:uid="{C0E107BA-4381-C546-92AD-F50720B59A77}"/>
    <hyperlink ref="J2098" r:id="rId4184" display="mailto:barbarasosa@cain.com" xr:uid="{1AEFC8AF-E9EE-AF49-A20D-3639CC66E7D8}"/>
    <hyperlink ref="L2098" r:id="rId4185" xr:uid="{50C77F7A-B404-1549-8024-C0B97281B994}"/>
    <hyperlink ref="J2099" r:id="rId4186" display="mailto:bkaufman@richardson-rivera.com" xr:uid="{BF3757DD-202A-614A-A0C4-F3C1DC69FE01}"/>
    <hyperlink ref="L2099" r:id="rId4187" xr:uid="{D8DFA51C-9744-5A41-92A0-831A1AEC191A}"/>
    <hyperlink ref="J2100" r:id="rId4188" display="mailto:friedmantimothy@soto.com" xr:uid="{646BF5C7-BB36-0C4B-BF09-5114B71A3DEE}"/>
    <hyperlink ref="L2100" r:id="rId4189" xr:uid="{BBC45A00-71A7-D141-96C2-8375BE860405}"/>
    <hyperlink ref="J2101" r:id="rId4190" display="mailto:rosedana@mayo-shelton.com" xr:uid="{4DD27499-6297-B344-9F77-A0C78AE280EA}"/>
    <hyperlink ref="L2101" r:id="rId4191" xr:uid="{E2FD89ED-7A45-3943-A0EF-987E699E3331}"/>
    <hyperlink ref="J2102" r:id="rId4192" display="mailto:robin82@burnett-ware.org" xr:uid="{DE41420A-9C4E-4644-BDB8-F1E8979E8EE2}"/>
    <hyperlink ref="L2102" r:id="rId4193" xr:uid="{44682BCF-18C7-9D4B-ADFE-4A21901E241E}"/>
    <hyperlink ref="J2103" r:id="rId4194" display="mailto:lynnkellie@powers.info" xr:uid="{55D871D8-5B48-5848-B7B3-92DBF915D3AB}"/>
    <hyperlink ref="L2103" r:id="rId4195" xr:uid="{A9DA9B56-FCF8-294C-B997-927BB0E1C3A7}"/>
    <hyperlink ref="J2104" r:id="rId4196" display="mailto:fandersen@acevedo.com" xr:uid="{D6429C77-1206-4649-970E-7273F2C9172B}"/>
    <hyperlink ref="L2104" r:id="rId4197" xr:uid="{7068190B-D9B6-1340-965A-C99346585BC5}"/>
    <hyperlink ref="J2105" r:id="rId4198" display="mailto:courtneybrock@mccormick.info" xr:uid="{B0B4A85D-0D4F-F948-93BB-EC5BC1722157}"/>
    <hyperlink ref="L2105" r:id="rId4199" xr:uid="{E713B760-94DB-B543-9A60-FF14943B1385}"/>
    <hyperlink ref="J2106" r:id="rId4200" display="mailto:pdalton@rivera.com" xr:uid="{7C67857C-3886-6645-AE3B-6BACE9A7CED1}"/>
    <hyperlink ref="L2106" r:id="rId4201" xr:uid="{31714131-920C-E640-8594-E6AA7C507FA8}"/>
    <hyperlink ref="J2107" r:id="rId4202" display="mailto:morrowpeggy@barrera-poole.com" xr:uid="{B28BB229-E0E2-BE4D-817C-2C43274A56B3}"/>
    <hyperlink ref="L2107" r:id="rId4203" xr:uid="{6E10D223-E1C5-8446-A3DE-B0C35F5BD635}"/>
    <hyperlink ref="J2108" r:id="rId4204" display="mailto:msuarez@galloway.info" xr:uid="{AE75EF62-FE7B-264C-8AF9-64A105831027}"/>
    <hyperlink ref="L2108" r:id="rId4205" xr:uid="{4DAB73FC-1147-1843-9AB7-1059333BA45F}"/>
    <hyperlink ref="J2109" r:id="rId4206" display="mailto:joan42@hartman.info" xr:uid="{5AC59E35-559E-B045-9F8A-FFA0C5710A65}"/>
    <hyperlink ref="L2109" r:id="rId4207" xr:uid="{96FB019F-C80B-704A-9381-D859B3CC0289}"/>
    <hyperlink ref="J2110" r:id="rId4208" display="mailto:olsonmartha@davila.com" xr:uid="{6E039450-81DD-3545-9B29-11BBC5773BCE}"/>
    <hyperlink ref="L2110" r:id="rId4209" xr:uid="{454C90AE-DB9A-EF4A-BEB7-131A9F2A11ED}"/>
    <hyperlink ref="J2111" r:id="rId4210" display="mailto:iburke@case.com" xr:uid="{CBC6A8E9-1EAA-B64E-A72D-90FE1C219E32}"/>
    <hyperlink ref="L2111" r:id="rId4211" xr:uid="{3EAD80F8-3BB4-2A44-B7A3-A15D4BEB5975}"/>
    <hyperlink ref="J2112" r:id="rId4212" display="mailto:qcalhoun@morrow.info" xr:uid="{ECFA78EE-B071-744D-83B7-46219E5E2CC1}"/>
    <hyperlink ref="L2112" r:id="rId4213" xr:uid="{96F5811C-8DA2-1845-8D92-70E2DBA7012E}"/>
    <hyperlink ref="J2113" r:id="rId4214" display="mailto:rtodd@hull.com" xr:uid="{64372471-903C-4143-BB03-6EB7ED17C792}"/>
    <hyperlink ref="L2113" r:id="rId4215" xr:uid="{3E3BA30E-5813-3848-9A90-4243EB7CF5D4}"/>
    <hyperlink ref="J2114" r:id="rId4216" display="mailto:avelez@johnston.org" xr:uid="{7EB42949-7E11-7140-BC51-39EAD735B214}"/>
    <hyperlink ref="L2114" r:id="rId4217" xr:uid="{012EDEF8-6235-5240-8473-EDFBFAC9F53F}"/>
    <hyperlink ref="J2115" r:id="rId4218" display="mailto:meghan14@flynn.com" xr:uid="{934AF963-E8DB-5749-B3A6-A9741080479B}"/>
    <hyperlink ref="L2115" r:id="rId4219" xr:uid="{A5105E30-6F4A-C547-B10A-6768A228DAFD}"/>
    <hyperlink ref="J2116" r:id="rId4220" display="mailto:brandonboyer@boyer.org" xr:uid="{3B364096-2477-BB4A-9E4A-C3BC48F7F000}"/>
    <hyperlink ref="L2116" r:id="rId4221" xr:uid="{8371B9F4-3C7C-7F4D-BE6A-AA83C4A70CEA}"/>
    <hyperlink ref="J2117" r:id="rId4222" display="mailto:isaac73@hood.com" xr:uid="{740642DE-A8EE-F643-9D39-884A7478561E}"/>
    <hyperlink ref="L2117" r:id="rId4223" xr:uid="{3D424750-ACFD-E347-BB31-2F3C62AE57C2}"/>
    <hyperlink ref="J2118" r:id="rId4224" display="mailto:lauragraham@cunningham.com" xr:uid="{DC7B3F94-A387-394C-8F42-EDCFEB1A3D17}"/>
    <hyperlink ref="L2118" r:id="rId4225" xr:uid="{648CF6B9-9CA8-474B-B8A9-11B9C0C697AE}"/>
    <hyperlink ref="J2119" r:id="rId4226" display="mailto:garrett41@baxter-booker.com" xr:uid="{2F1015C3-B342-8240-98BE-3FBA5B349A6F}"/>
    <hyperlink ref="L2119" r:id="rId4227" xr:uid="{297A2542-BB13-7242-B866-703C29919001}"/>
    <hyperlink ref="J2120" r:id="rId4228" display="mailto:franklinshelly@graves.com" xr:uid="{A8946CF3-1B4A-8F43-8BD1-25A88C962FA7}"/>
    <hyperlink ref="L2120" r:id="rId4229" xr:uid="{1A24BE61-0DAE-C348-B5D1-2AAF1678E7D2}"/>
    <hyperlink ref="J2121" r:id="rId4230" display="mailto:cynthia62@brock.com" xr:uid="{8F8280CB-FFB6-4A41-B2D9-8D8493650662}"/>
    <hyperlink ref="L2121" r:id="rId4231" xr:uid="{2298B49E-CEBE-7242-99C8-EA9511571958}"/>
    <hyperlink ref="J2122" r:id="rId4232" display="mailto:walkervincent@hood.com" xr:uid="{800F7917-2F7C-9C45-9CF9-EE8AE1A54041}"/>
    <hyperlink ref="L2122" r:id="rId4233" xr:uid="{9878A594-3C55-4946-ACA0-753828EDC0DA}"/>
    <hyperlink ref="J2123" r:id="rId4234" display="mailto:stefaniegentry@conley-webb.com" xr:uid="{7BB448E4-FBF3-AD42-BC54-4C713C4301A2}"/>
    <hyperlink ref="L2123" r:id="rId4235" xr:uid="{2F6E6E66-9829-E242-859E-955145B5ADE0}"/>
    <hyperlink ref="J2124" r:id="rId4236" display="mailto:bsnyder@huff.com" xr:uid="{6927D158-F512-374D-8CF9-EF58032854E6}"/>
    <hyperlink ref="L2124" r:id="rId4237" xr:uid="{B8B2DF3B-CD80-F745-8BAE-47A6C03CB8B4}"/>
    <hyperlink ref="J2125" r:id="rId4238" display="mailto:stefanienielsen@warner.com" xr:uid="{B993ED01-D17F-9140-A415-3674A94A2655}"/>
    <hyperlink ref="L2125" r:id="rId4239" xr:uid="{0EEE59D2-1B92-8643-9099-1EA53D5EA7AF}"/>
    <hyperlink ref="J2126" r:id="rId4240" display="mailto:scantrell@mcclain.net" xr:uid="{0FB0169B-82D0-C741-80C7-1C24DCE472CB}"/>
    <hyperlink ref="L2126" r:id="rId4241" xr:uid="{EA95336E-1D7E-DE46-A1EC-7C0006746C1D}"/>
    <hyperlink ref="J2127" r:id="rId4242" display="mailto:kweeks@hudson-vargas.info" xr:uid="{B083EB44-C997-744C-8DA7-C3D8EFBE0BE8}"/>
    <hyperlink ref="L2127" r:id="rId4243" xr:uid="{F38A0946-4B50-DA45-B6B8-656762E8645F}"/>
    <hyperlink ref="J2128" r:id="rId4244" display="mailto:katherinecolon@byrd-hickman.org" xr:uid="{E5B77B65-6CFC-EE4A-87BC-C3BEA810CE10}"/>
    <hyperlink ref="L2128" r:id="rId4245" xr:uid="{8BDD1E77-FCBA-EA4C-B5DF-05D10DDB6CC6}"/>
    <hyperlink ref="J2129" r:id="rId4246" display="mailto:wyatt03@keller.com" xr:uid="{BA0A3EE2-5247-974B-946E-132C701F1ACB}"/>
    <hyperlink ref="L2129" r:id="rId4247" xr:uid="{FB06588B-39E5-4440-9A69-7D4E66079E5C}"/>
    <hyperlink ref="J2130" r:id="rId4248" display="mailto:jessicabecker@valentine.biz" xr:uid="{D7166831-6940-9146-B7F1-A1DEC2F8ACF0}"/>
    <hyperlink ref="L2130" r:id="rId4249" xr:uid="{3ACA6B69-94D2-5A4E-930D-F55335AEE054}"/>
    <hyperlink ref="J2131" r:id="rId4250" display="mailto:vrusso@andrews-henry.com" xr:uid="{A54082EF-8281-D44C-AA05-0AA8D3F4AEFB}"/>
    <hyperlink ref="L2131" r:id="rId4251" xr:uid="{038EA80A-47F7-EF4D-A497-B253BA719CC9}"/>
    <hyperlink ref="J2132" r:id="rId4252" display="mailto:rangelrachael@carr.net" xr:uid="{A8DD4668-96F8-6C4D-B327-2082041F0263}"/>
    <hyperlink ref="L2132" r:id="rId4253" xr:uid="{CDBF7309-E4D9-0F40-AF83-225D1763E63B}"/>
    <hyperlink ref="J2133" r:id="rId4254" display="mailto:ryandorsey@villegas.com" xr:uid="{67CB2806-BC30-3E47-A809-03A6A5D0F759}"/>
    <hyperlink ref="L2133" r:id="rId4255" xr:uid="{0BCBEADF-2BB1-6342-BA7E-4F3E401EB979}"/>
    <hyperlink ref="J2134" r:id="rId4256" display="mailto:hunter57@small-mathis.org" xr:uid="{AD56B6D1-216A-734D-BDFB-CAEFAD7D05FF}"/>
    <hyperlink ref="L2134" r:id="rId4257" xr:uid="{2317BF3A-FBA2-7A4F-9845-042EC35CB3CB}"/>
    <hyperlink ref="J2135" r:id="rId4258" display="mailto:sharondurham@ayala-mathews.com" xr:uid="{788C757E-0A22-9344-8631-48E745BDDA55}"/>
    <hyperlink ref="L2135" r:id="rId4259" xr:uid="{DEE17475-4C38-1143-A68B-9E4C239E9B03}"/>
    <hyperlink ref="J2136" r:id="rId4260" display="mailto:yskinner@barber.com" xr:uid="{75653CF3-CFB3-CA43-8FCA-039A7EC6E69E}"/>
    <hyperlink ref="L2136" r:id="rId4261" xr:uid="{EBCF533B-491E-E442-BEBE-74A932CB2AB2}"/>
    <hyperlink ref="J2137" r:id="rId4262" display="mailto:galvarado@vance.com" xr:uid="{08FA14BD-0BCD-CE47-9382-9B46F259367C}"/>
    <hyperlink ref="L2137" r:id="rId4263" xr:uid="{90C8F75C-9693-E640-B2B8-FFDA0E634248}"/>
    <hyperlink ref="J2138" r:id="rId4264" display="mailto:leblancleon@cobb.com" xr:uid="{541EC506-37AD-404F-8CA6-16ABDBAE95B4}"/>
    <hyperlink ref="L2138" r:id="rId4265" xr:uid="{8CD51CE7-D862-7644-A4FF-23CC96F93EFD}"/>
    <hyperlink ref="J2139" r:id="rId4266" display="mailto:jeffsimpson@shannon-singh.biz" xr:uid="{C1176D4F-3297-2342-B292-86A0A694A351}"/>
    <hyperlink ref="L2139" r:id="rId4267" xr:uid="{17580B5B-7DD5-D74F-B258-16C2D362C70F}"/>
    <hyperlink ref="J2140" r:id="rId4268" display="mailto:wwilliams@khan.com" xr:uid="{0B70DB2B-34D4-0241-81A5-E3D7EA57E53E}"/>
    <hyperlink ref="L2140" r:id="rId4269" xr:uid="{544D4A46-41CE-B04E-9BDE-7B27AC40E43B}"/>
    <hyperlink ref="J2141" r:id="rId4270" display="mailto:masonmelody@weeks.com" xr:uid="{FE3F8BA2-7BFD-3E48-B61B-67EBA980A7CD}"/>
    <hyperlink ref="L2141" r:id="rId4271" xr:uid="{7C5C8121-6966-AA4D-91FA-6950A24B7452}"/>
    <hyperlink ref="J2142" r:id="rId4272" display="mailto:agreer@wolf.com" xr:uid="{EDDF2C64-A50A-CB44-9CDE-78252730228D}"/>
    <hyperlink ref="L2142" r:id="rId4273" xr:uid="{97EFFB0B-97DC-1544-A75C-F1B7F80D4196}"/>
    <hyperlink ref="J2143" r:id="rId4274" display="mailto:jordannavarro@moses.com" xr:uid="{44F69C47-9572-4A4E-A0AE-740BEB7CC6F1}"/>
    <hyperlink ref="L2143" r:id="rId4275" xr:uid="{87FDBFFD-DB2C-A644-8206-B3D048E4C0DC}"/>
    <hyperlink ref="J2144" r:id="rId4276" display="mailto:curtis31@cuevas.info" xr:uid="{A0624FB9-CFE7-7942-B7D2-D89F178C4309}"/>
    <hyperlink ref="L2144" r:id="rId4277" xr:uid="{0FE3EC2D-E0F2-DE42-83BF-0D05024733E8}"/>
    <hyperlink ref="J2145" r:id="rId4278" display="mailto:dfaulkner@hogan.com" xr:uid="{06385050-CF0F-AE4E-BA70-A96DB449BCE2}"/>
    <hyperlink ref="L2145" r:id="rId4279" xr:uid="{55FB4CEA-E070-F341-9DD6-F263CAC5D515}"/>
    <hyperlink ref="J2146" r:id="rId4280" display="mailto:shelleyleonard@carlson.net" xr:uid="{974BF794-3C20-5B4D-BF72-33156DCD3593}"/>
    <hyperlink ref="L2146" r:id="rId4281" xr:uid="{C6B8A7E3-8586-2541-9D28-90C6A280B98B}"/>
    <hyperlink ref="J2147" r:id="rId4282" display="mailto:pinedakaren@herring.com" xr:uid="{F8DBE385-7A2F-714B-BE73-8E9D9B401CA3}"/>
    <hyperlink ref="L2147" r:id="rId4283" xr:uid="{7D03FA7B-C6A5-D549-82B2-A844719C2449}"/>
    <hyperlink ref="J2148" r:id="rId4284" display="mailto:dgilbert@stanton.biz" xr:uid="{6CD6FCE7-909E-734A-A7B4-FF8D0AF0D31C}"/>
    <hyperlink ref="L2148" r:id="rId4285" xr:uid="{B128F96C-4042-E443-A0FD-AE9D03E00E98}"/>
    <hyperlink ref="J2149" r:id="rId4286" display="mailto:matthewsmitchell@manning.net" xr:uid="{58EAC27B-8202-BB44-BA66-43DE2901F81E}"/>
    <hyperlink ref="L2149" r:id="rId4287" xr:uid="{8760E4EA-3B91-5C4E-9286-4F798659244E}"/>
    <hyperlink ref="J2150" r:id="rId4288" display="mailto:dlowery@austin.com" xr:uid="{CD033DF1-0A43-9544-8F96-30C45FED4FCE}"/>
    <hyperlink ref="L2150" r:id="rId4289" xr:uid="{78F2C84E-8E11-0445-857C-3154441C4708}"/>
    <hyperlink ref="J2151" r:id="rId4290" display="mailto:shawn19@lowery-burns.com" xr:uid="{08CBFB18-1951-B347-89CB-0B498F009D95}"/>
    <hyperlink ref="L2151" r:id="rId4291" xr:uid="{8021DA03-A3A2-F343-ADE0-2A53A62CD3FF}"/>
    <hyperlink ref="J2152" r:id="rId4292" display="mailto:bruceadams@russo-perry.org" xr:uid="{77DD3C21-F3D3-D64E-AE06-75006DCEF72D}"/>
    <hyperlink ref="L2152" r:id="rId4293" xr:uid="{B6D9B6F7-D37D-614F-B487-9BE70CC65EFB}"/>
    <hyperlink ref="J2153" r:id="rId4294" display="mailto:shelby27@bowman.com" xr:uid="{10799D3F-A640-364B-A99D-0F7247361C2B}"/>
    <hyperlink ref="L2153" r:id="rId4295" xr:uid="{E178E8C7-2C80-5645-BAEE-CD39DBFDEAA8}"/>
    <hyperlink ref="J2154" r:id="rId4296" display="mailto:gilesdominic@kelley-kaufman.com" xr:uid="{5A619A14-71AA-244F-8C78-6076FD377B7C}"/>
    <hyperlink ref="L2154" r:id="rId4297" xr:uid="{693ED6F6-FB86-264B-8FBC-A61BDBFAF31D}"/>
    <hyperlink ref="J2155" r:id="rId4298" display="mailto:derek70@richmond.com" xr:uid="{454C2F4F-A115-8D42-9B85-B7D6D7AF851E}"/>
    <hyperlink ref="L2155" r:id="rId4299" xr:uid="{E5D9E9FC-5B4F-094F-9453-6A07169CEB3B}"/>
    <hyperlink ref="J2156" r:id="rId4300" display="mailto:epratt@weaver-malone.com" xr:uid="{EBD510CA-9928-5542-95D1-E517742B24F1}"/>
    <hyperlink ref="L2156" r:id="rId4301" xr:uid="{D525A783-B605-4945-8930-7098BDCA3BAD}"/>
    <hyperlink ref="J2157" r:id="rId4302" display="mailto:bjones@evans.com" xr:uid="{B64C02F4-8DD4-FD48-8E4D-926CA1FE4077}"/>
    <hyperlink ref="L2157" r:id="rId4303" xr:uid="{82A00395-D44B-7949-A356-30241DD84B8C}"/>
    <hyperlink ref="J2158" r:id="rId4304" display="mailto:markscaleb@diaz-roth.com" xr:uid="{D89289FF-F62E-D44A-90B4-2009ED5D56C1}"/>
    <hyperlink ref="L2158" r:id="rId4305" xr:uid="{C44FBA64-E1D1-CB41-AF9B-F6277E9D0429}"/>
    <hyperlink ref="J2159" r:id="rId4306" display="mailto:stevensonalexis@eaton-flynn.com" xr:uid="{1E8C469F-4CCE-B14D-A23A-0934BDF0D3CA}"/>
    <hyperlink ref="L2159" r:id="rId4307" xr:uid="{3E41880C-860D-3D45-9771-D9A3ECA19FAD}"/>
    <hyperlink ref="J2160" r:id="rId4308" display="mailto:pelliott@carlson-zhang.biz" xr:uid="{2DDB0BDF-9DE2-D545-A354-6881C633C69F}"/>
    <hyperlink ref="L2160" r:id="rId4309" xr:uid="{466E2440-99F0-0E4E-BE58-ECF34C7D440C}"/>
    <hyperlink ref="J2161" r:id="rId4310" display="mailto:holmesdakota@compton-rogers.com" xr:uid="{716D6B5E-62A0-E34D-B3B9-D14A2C2F6238}"/>
    <hyperlink ref="L2161" r:id="rId4311" xr:uid="{CFB0A052-AAF4-1C49-ADA2-FA76F1E608CE}"/>
    <hyperlink ref="J2162" r:id="rId4312" display="mailto:vanessaking@harris.com" xr:uid="{A62A54DA-EE51-8A4F-A8F7-94217A1EAC7F}"/>
    <hyperlink ref="L2162" r:id="rId4313" xr:uid="{D81AF616-6AC0-1B4F-AE0A-728E9B726268}"/>
    <hyperlink ref="J2163" r:id="rId4314" display="mailto:blake60@hurley.com" xr:uid="{27BCC045-A136-9045-9863-7C3A133C8AC9}"/>
    <hyperlink ref="L2163" r:id="rId4315" xr:uid="{15492ADD-7451-B34F-A73C-BDCB09321E72}"/>
    <hyperlink ref="J2164" r:id="rId4316" display="mailto:alvin02@allison-barker.com" xr:uid="{3E336253-72D1-184E-9F6B-F7296DA2C1FE}"/>
    <hyperlink ref="L2164" r:id="rId4317" xr:uid="{79FB9774-DE75-EE44-AD1F-09397BCCB9A1}"/>
    <hyperlink ref="J2165" r:id="rId4318" display="mailto:reedruth@walker.net" xr:uid="{DBE0CB3C-F0FA-3E46-881D-BF3AA5C53AF7}"/>
    <hyperlink ref="L2165" r:id="rId4319" xr:uid="{5B6791B0-78B1-F743-812F-4967DF35B89D}"/>
    <hyperlink ref="J2166" r:id="rId4320" display="mailto:lshea@davis.biz" xr:uid="{849F7694-C6FB-F243-86E1-44B75E0381D6}"/>
    <hyperlink ref="L2166" r:id="rId4321" xr:uid="{14B61705-5487-8C41-90D2-B687C4A6090B}"/>
    <hyperlink ref="J2167" r:id="rId4322" display="mailto:vhammond@carrillo.com" xr:uid="{418E76A8-59E6-694E-A0DA-F07CAF5A812F}"/>
    <hyperlink ref="L2167" r:id="rId4323" xr:uid="{B71443B6-A0B5-254D-9E01-C0623D2C561B}"/>
    <hyperlink ref="J2168" r:id="rId4324" display="mailto:dave21@dickson.com" xr:uid="{94618FA7-3FFE-EC4A-9D2A-D0C901B1EBF5}"/>
    <hyperlink ref="L2168" r:id="rId4325" xr:uid="{E7693E30-FB6C-F749-8782-3BB2E346CF51}"/>
    <hyperlink ref="J2169" r:id="rId4326" display="mailto:scarney@maynard.com" xr:uid="{9590A86F-E2F7-9B40-BF7F-9C0BC31E6195}"/>
    <hyperlink ref="L2169" r:id="rId4327" xr:uid="{DED21E8D-9E96-4D44-A86B-87F69360C68B}"/>
    <hyperlink ref="J2170" r:id="rId4328" display="mailto:awest@bernard.com" xr:uid="{E83CD900-C80A-C344-BBB8-B2433CB74813}"/>
    <hyperlink ref="L2170" r:id="rId4329" xr:uid="{19C9B752-ACAF-B840-8941-89AB57352106}"/>
    <hyperlink ref="J2171" r:id="rId4330" display="mailto:sanfordfranklin@esparza.com" xr:uid="{4D3B60D7-22FD-524F-B133-0A732B06EEC1}"/>
    <hyperlink ref="L2171" r:id="rId4331" xr:uid="{98BE8052-B889-A243-8185-9CD785FD2349}"/>
    <hyperlink ref="J2172" r:id="rId4332" display="mailto:yrich@oconnor.net" xr:uid="{1FC82AC5-CC4C-464E-8BEF-3FD5EA8F320C}"/>
    <hyperlink ref="L2172" r:id="rId4333" xr:uid="{732FD167-3C7B-3B41-B696-D6F8FC93DF96}"/>
    <hyperlink ref="J2173" r:id="rId4334" display="mailto:kristiegarza@english.com" xr:uid="{7AE981D0-0717-3C45-9E30-2BFF4C8C381C}"/>
    <hyperlink ref="L2173" r:id="rId4335" xr:uid="{58ADCD77-89CD-114B-8952-78F581AD0389}"/>
    <hyperlink ref="J2174" r:id="rId4336" display="mailto:kayleerodgers@leblanc.org" xr:uid="{707ECC94-DBC4-3C4A-BF84-FCDB02295F89}"/>
    <hyperlink ref="L2174" r:id="rId4337" xr:uid="{654BF46A-980E-EF46-A00F-29CE0410EDE7}"/>
    <hyperlink ref="J2175" r:id="rId4338" display="mailto:riverscarmen@wyatt.com" xr:uid="{6658F667-5E5C-7F4B-BCBD-3245430596AA}"/>
    <hyperlink ref="L2175" r:id="rId4339" xr:uid="{7653DBDA-0BD7-894C-88CF-2A62A9A32BC4}"/>
    <hyperlink ref="J2176" r:id="rId4340" display="mailto:elijah19@duarte.com" xr:uid="{C0721C30-6DD1-244C-8615-DADC18952796}"/>
    <hyperlink ref="L2176" r:id="rId4341" xr:uid="{484EB36E-4687-2F42-8DA5-40450657873E}"/>
    <hyperlink ref="J2177" r:id="rId4342" display="mailto:nina16@rodriguez-ruiz.net" xr:uid="{FEB29766-58F9-DF48-AD44-8DA2BE1CE22F}"/>
    <hyperlink ref="L2177" r:id="rId4343" xr:uid="{BB15375F-6BD9-6A48-8FFE-04B550DDF1C0}"/>
    <hyperlink ref="J2178" r:id="rId4344" display="mailto:ybrady@gilbert.com" xr:uid="{38A4DF87-B8EB-CC4B-A1D7-73094F1195EB}"/>
    <hyperlink ref="L2178" r:id="rId4345" xr:uid="{08F86198-91A6-4743-A90A-67818E5C0DE3}"/>
    <hyperlink ref="J2179" r:id="rId4346" display="mailto:cruzjuan@waters.com" xr:uid="{77540C82-A36A-E446-B923-D71619689773}"/>
    <hyperlink ref="L2179" r:id="rId4347" xr:uid="{A1A5196B-2067-664E-8887-66A87E3C9C08}"/>
    <hyperlink ref="J2180" r:id="rId4348" display="mailto:gshort@mckay-garrison.com" xr:uid="{C780AB7F-5469-8146-818E-B83DFC605801}"/>
    <hyperlink ref="L2180" r:id="rId4349" xr:uid="{F159DD1E-33C6-374A-AD0B-A9FD8B375195}"/>
    <hyperlink ref="J2181" r:id="rId4350" display="mailto:ariasjuan@kim-collins.com" xr:uid="{A7C163B8-50D0-1148-ACC0-232BAD010D77}"/>
    <hyperlink ref="L2181" r:id="rId4351" xr:uid="{270DC161-D061-894D-AD6D-DA983F7C75CA}"/>
    <hyperlink ref="J2182" r:id="rId4352" display="mailto:dawn82@carey-richmond.com" xr:uid="{11007086-4305-E04D-849F-2FEB9BF8FBD8}"/>
    <hyperlink ref="L2182" r:id="rId4353" xr:uid="{100BC397-BD8C-F146-9AA1-8248C2627AF2}"/>
    <hyperlink ref="J2183" r:id="rId4354" display="mailto:costaivan@ferguson-stein.com" xr:uid="{FF0A4F64-610E-4C46-8069-B7B4A6286853}"/>
    <hyperlink ref="L2183" r:id="rId4355" xr:uid="{ED709B89-2D0F-5647-B39D-984F42262E56}"/>
    <hyperlink ref="J2184" r:id="rId4356" display="mailto:samuel71@summers-ford.com" xr:uid="{71E77A49-4A10-5348-9C24-4575245D7034}"/>
    <hyperlink ref="L2184" r:id="rId4357" xr:uid="{2873D0EF-76EA-554B-AEA4-1419FAC14B54}"/>
    <hyperlink ref="J2185" r:id="rId4358" display="mailto:jhuynh@kane.com" xr:uid="{421B7E2A-DA99-AE44-9369-993FF326865E}"/>
    <hyperlink ref="L2185" r:id="rId4359" xr:uid="{2C4B08F0-2F63-B94A-AAF2-8C3382BAC290}"/>
    <hyperlink ref="J2186" r:id="rId4360" display="mailto:bobbywilcox@hamilton.com" xr:uid="{0CE893FE-C21E-CF4A-984A-1FBF074FB817}"/>
    <hyperlink ref="L2186" r:id="rId4361" xr:uid="{41424686-FD5E-DB48-A3B1-998BB4EF38B8}"/>
    <hyperlink ref="J2187" r:id="rId4362" display="mailto:chrisrich@obrien-hawkins.info" xr:uid="{1A249D93-0F33-9743-92E3-BD30AFE2F5F8}"/>
    <hyperlink ref="L2187" r:id="rId4363" xr:uid="{A500AB11-1EFA-3347-B950-AD5DF7CC085D}"/>
    <hyperlink ref="J2188" r:id="rId4364" display="mailto:anaray@morales-fuentes.info" xr:uid="{C485261A-90BC-5B44-91E3-79BEC72E2C5F}"/>
    <hyperlink ref="L2188" r:id="rId4365" xr:uid="{54C9DF0F-9806-184D-8FB8-945B33ADFB35}"/>
    <hyperlink ref="J2189" r:id="rId4366" display="mailto:haguirre@cherry.com" xr:uid="{34B09871-D683-6244-AAC6-A6FF55C0B376}"/>
    <hyperlink ref="L2189" r:id="rId4367" xr:uid="{9A10B4A3-F384-2E42-8D17-5F8C6408AD6F}"/>
    <hyperlink ref="J2190" r:id="rId4368" display="mailto:terri08@donovan.com" xr:uid="{30DD1412-BD89-CE45-B3C9-ADDBBA1DC75F}"/>
    <hyperlink ref="L2190" r:id="rId4369" xr:uid="{5DA8580E-87F3-C840-83EE-9006A40A3B77}"/>
    <hyperlink ref="J2191" r:id="rId4370" display="mailto:alexa93@love.net" xr:uid="{F30F0B00-58DB-7241-ABC8-39C1E2DCA187}"/>
    <hyperlink ref="L2191" r:id="rId4371" xr:uid="{776DA3DC-E096-A64B-829E-06BEC82C4DC7}"/>
    <hyperlink ref="J2192" r:id="rId4372" display="mailto:tristanschultz@ruiz.info" xr:uid="{09580190-99E9-A64C-AF62-FE0E24AD8003}"/>
    <hyperlink ref="L2192" r:id="rId4373" xr:uid="{EFF3135B-A6A6-9F44-8D0E-E0B126948B7F}"/>
    <hyperlink ref="J2193" r:id="rId4374" display="mailto:katie06@greene-pham.com" xr:uid="{C7CDB5CD-A2CA-E141-A18C-A8CC28DEB000}"/>
    <hyperlink ref="L2193" r:id="rId4375" xr:uid="{0E49DBBE-02C0-FD49-B021-8D9860BE7F01}"/>
    <hyperlink ref="J2194" r:id="rId4376" display="mailto:strongfelicia@morris-kennedy.com" xr:uid="{CDDB8FBE-F6A0-7B4B-9C4D-8E2436E27E5A}"/>
    <hyperlink ref="L2194" r:id="rId4377" xr:uid="{A58CBF77-28C2-314D-9F4D-7D6646EB9AB0}"/>
    <hyperlink ref="J2195" r:id="rId4378" display="mailto:christinabass@glenn.com" xr:uid="{4EBAC986-6752-C249-9202-91D32C906538}"/>
    <hyperlink ref="L2195" r:id="rId4379" xr:uid="{8B9BF0CC-8CB0-3D48-9CB1-15461D52CFB7}"/>
    <hyperlink ref="J2196" r:id="rId4380" display="mailto:whitney64@woodard.org" xr:uid="{93AA39D7-CFA7-4C4E-B49A-7F80650B0791}"/>
    <hyperlink ref="L2196" r:id="rId4381" xr:uid="{9005CC4D-ED56-3C4A-8D95-310A9BB9684D}"/>
    <hyperlink ref="J2197" r:id="rId4382" display="mailto:aimee25@franklin-bentley.biz" xr:uid="{05B5573F-8EDB-3846-AEAD-6CB362BC9A7E}"/>
    <hyperlink ref="L2197" r:id="rId4383" xr:uid="{870695F2-7CB3-AE44-8CE7-521244B15B21}"/>
    <hyperlink ref="J2198" r:id="rId4384" display="mailto:omar29@mcneil.com" xr:uid="{A6C1C617-DD54-7640-A2E7-37900406C11A}"/>
    <hyperlink ref="L2198" r:id="rId4385" xr:uid="{59E85AC2-B7EE-1F41-ABB6-0E51E9911236}"/>
    <hyperlink ref="J2199" r:id="rId4386" display="mailto:marisa33@richardson-tate.com" xr:uid="{4ADAD496-12CC-4643-8F0A-3A3766F8021D}"/>
    <hyperlink ref="L2199" r:id="rId4387" xr:uid="{FC49D1DD-FA0F-5649-B116-F079AE18AF89}"/>
    <hyperlink ref="J2200" r:id="rId4388" display="mailto:kristi14@york.com" xr:uid="{7A85279C-DEDF-3B43-B24E-A2032437C9B0}"/>
    <hyperlink ref="L2200" r:id="rId4389" xr:uid="{6A8E6FAB-FEEC-7C47-AE0E-42AF4754F735}"/>
    <hyperlink ref="J2201" r:id="rId4390" display="mailto:breanna29@lucero-hunt.com" xr:uid="{AF8279FC-C14F-2B48-BC37-78598F66B33B}"/>
    <hyperlink ref="L2201" r:id="rId4391" xr:uid="{5FB78A09-1D21-3F43-AB97-13B2726CCEF0}"/>
    <hyperlink ref="J2202" r:id="rId4392" display="mailto:dianedickson@jimenez.com" xr:uid="{E6445A06-6C06-8544-9B7E-C6AAA2BC75A6}"/>
    <hyperlink ref="L2202" r:id="rId4393" xr:uid="{8FE38ECD-2EF9-D04F-96C7-A1AF728D1ACB}"/>
    <hyperlink ref="J2203" r:id="rId4394" display="mailto:charlotte56@shelton-rivers.com" xr:uid="{3DE5D6B1-0C84-374A-8E00-83F2C88A7EC9}"/>
    <hyperlink ref="L2203" r:id="rId4395" xr:uid="{A4A2AD1D-F157-D64F-BAD1-B7F72AB91540}"/>
    <hyperlink ref="J2204" r:id="rId4396" display="mailto:friley@ryan.biz" xr:uid="{E74ADA41-6C19-2E4A-BBEA-8D78B4D17807}"/>
    <hyperlink ref="L2204" r:id="rId4397" xr:uid="{0D4BFF18-FBB1-CD4A-93E1-EA4ED3C1266A}"/>
    <hyperlink ref="J2205" r:id="rId4398" display="mailto:irwinchelsey@berg.biz" xr:uid="{6D324F53-C4A5-2C47-98AB-2A48D3C61372}"/>
    <hyperlink ref="L2205" r:id="rId4399" xr:uid="{136F8ADF-FD44-B248-8856-62D355E43927}"/>
    <hyperlink ref="J2206" r:id="rId4400" display="mailto:brucemary@hayden.com" xr:uid="{84BB0987-F2D1-4B48-AB39-B67F8454B123}"/>
    <hyperlink ref="L2206" r:id="rId4401" xr:uid="{45141EAA-58F0-C04A-9B00-44792BB0196A}"/>
    <hyperlink ref="J2207" r:id="rId4402" display="mailto:coffeyroberto@gross.org" xr:uid="{44760FE8-2674-F249-988A-32EE2C463E85}"/>
    <hyperlink ref="L2207" r:id="rId4403" xr:uid="{BA4AB017-88B0-7147-A90D-356AA47F96DA}"/>
    <hyperlink ref="J2208" r:id="rId4404" display="mailto:alecbrooks@huang-tate.com" xr:uid="{B7D53026-FC1A-2D45-A839-480504F12D90}"/>
    <hyperlink ref="L2208" r:id="rId4405" xr:uid="{850BB5CA-111C-6C47-A69C-387E1643B5B0}"/>
    <hyperlink ref="J2209" r:id="rId4406" display="mailto:harringtonmarisa@proctor.com" xr:uid="{4D299CDD-09D7-2E42-B52E-5CB088C0F9CE}"/>
    <hyperlink ref="L2209" r:id="rId4407" xr:uid="{29DEB5E5-C5A1-DC4C-AA01-D3C6733629CE}"/>
    <hyperlink ref="J2210" r:id="rId4408" display="mailto:ritapage@webb.com" xr:uid="{FC6DB33A-4383-384D-A462-E07A1C930CFA}"/>
    <hyperlink ref="L2210" r:id="rId4409" xr:uid="{07288623-D90C-764B-9175-7006D58EA302}"/>
    <hyperlink ref="J2211" r:id="rId4410" display="mailto:lynnpacheco@lloyd.com" xr:uid="{70A97D68-B18C-2D4A-9ACB-E26365EE42A0}"/>
    <hyperlink ref="L2211" r:id="rId4411" xr:uid="{DF6F0901-411C-754C-8FE0-B1F80D76E3F7}"/>
    <hyperlink ref="J2212" r:id="rId4412" display="mailto:pbishop@grant.com" xr:uid="{926B6A48-75DB-4148-94D9-8899BE87AAE1}"/>
    <hyperlink ref="L2212" r:id="rId4413" xr:uid="{A8F7630D-46F3-4842-88FF-9C5B14F57404}"/>
    <hyperlink ref="J2213" r:id="rId4414" display="mailto:timothymorton@fields.biz" xr:uid="{27517603-8618-F142-A96A-37A67C4E78D9}"/>
    <hyperlink ref="L2213" r:id="rId4415" xr:uid="{6629F10C-70D0-6E43-ACE7-E6CBC079FC6B}"/>
    <hyperlink ref="J2214" r:id="rId4416" display="mailto:fisherchristian@delgado.net" xr:uid="{B894F665-9BC9-EC43-84C1-F0BF75C982EC}"/>
    <hyperlink ref="L2214" r:id="rId4417" xr:uid="{A6333C67-0A47-614C-882A-B42515B046B0}"/>
    <hyperlink ref="J2215" r:id="rId4418" display="mailto:sblevins@villarreal.com" xr:uid="{A2D79253-302E-5141-A853-65489B61BEF7}"/>
    <hyperlink ref="L2215" r:id="rId4419" xr:uid="{F344738E-B36B-1D40-BBE1-9B49A8C36CBF}"/>
    <hyperlink ref="J2216" r:id="rId4420" display="mailto:dennis88@francis.com" xr:uid="{84979C1A-9EA3-FD44-9FBD-C437966D3642}"/>
    <hyperlink ref="L2216" r:id="rId4421" xr:uid="{7DE20C34-ADFF-4044-A67B-E59F19CBD787}"/>
    <hyperlink ref="J2217" r:id="rId4422" display="mailto:vbates@tate-walls.com" xr:uid="{E2C21DA4-7A99-4B4B-A168-160F63D970B5}"/>
    <hyperlink ref="L2217" r:id="rId4423" xr:uid="{5A91EBAD-2274-B94D-A3F5-830396A39E75}"/>
    <hyperlink ref="J2218" r:id="rId4424" display="mailto:caseysydney@clark.com" xr:uid="{E769759D-4B84-7142-A88A-B3DF7AB8751C}"/>
    <hyperlink ref="L2218" r:id="rId4425" xr:uid="{B7E006A8-64BC-D647-9370-D7ED8E50498D}"/>
    <hyperlink ref="J2219" r:id="rId4426" display="mailto:charleneabbott@mcintosh.biz" xr:uid="{A834C2C6-CD34-0646-832A-DF1D51B9EECC}"/>
    <hyperlink ref="L2219" r:id="rId4427" xr:uid="{300F67A4-FD60-4144-87D4-73BD3B93EA05}"/>
    <hyperlink ref="J2220" r:id="rId4428" display="mailto:alan49@andrews-yang.org" xr:uid="{0B234D04-3816-8444-9E6E-ACE6EA451C40}"/>
    <hyperlink ref="L2220" r:id="rId4429" xr:uid="{C71B2703-E4B0-A848-8CEF-E48C2E7A71BD}"/>
    <hyperlink ref="J2221" r:id="rId4430" display="mailto:alec26@proctor.com" xr:uid="{7B07A8CF-5CA5-484B-8F11-168734AD3A21}"/>
    <hyperlink ref="L2221" r:id="rId4431" xr:uid="{5A4A4FA3-B5E7-6D41-9EA5-030419A00FA6}"/>
    <hyperlink ref="J2222" r:id="rId4432" display="mailto:xpham@banks.com" xr:uid="{C863A01C-BE3A-604F-BB45-09CF5672E77E}"/>
    <hyperlink ref="L2222" r:id="rId4433" xr:uid="{65B5A03F-598F-1F42-8AA6-C176CDF4B987}"/>
    <hyperlink ref="J2223" r:id="rId4434" display="mailto:ohaney@fields.org" xr:uid="{34681F45-6D3E-3847-BB03-CF7B348D04CA}"/>
    <hyperlink ref="L2223" r:id="rId4435" xr:uid="{70E3F7EE-50DB-9F45-A2B7-64E0A3B640B3}"/>
    <hyperlink ref="J2224" r:id="rId4436" display="mailto:cdunlap@woodward.com" xr:uid="{F087F58B-4E49-9746-8CD1-C3473CDBE5A4}"/>
    <hyperlink ref="L2224" r:id="rId4437" xr:uid="{C83DC76E-5AFD-6C48-BFBA-309A230360C3}"/>
    <hyperlink ref="J2225" r:id="rId4438" display="mailto:scase@krueger-ali.com" xr:uid="{1176DA02-F241-4943-9CAB-3B76F4BA7160}"/>
    <hyperlink ref="L2225" r:id="rId4439" xr:uid="{FAC378DE-2C01-074E-A91A-F1AF00D05BE1}"/>
    <hyperlink ref="J2226" r:id="rId4440" display="mailto:pachecoevan@lopez.com" xr:uid="{B88960D2-231D-9F48-91C2-F1F53915859C}"/>
    <hyperlink ref="L2226" r:id="rId4441" xr:uid="{24A12F85-709D-9943-8D2F-3233ADAA1296}"/>
    <hyperlink ref="J2227" r:id="rId4442" display="mailto:mirandadennis@strickland-burnett.net" xr:uid="{401E088D-D670-B24D-A36D-B4446662F0BD}"/>
    <hyperlink ref="L2227" r:id="rId4443" xr:uid="{9CCA1C8B-0B6A-2D4B-AA32-9C6CB7A55093}"/>
    <hyperlink ref="J2228" r:id="rId4444" display="mailto:sylviafernandez@murillo.org" xr:uid="{935D67F8-5BD4-324A-8A6A-B8EC0202AD9F}"/>
    <hyperlink ref="L2228" r:id="rId4445" xr:uid="{0B78A113-F5BE-7445-B948-3F7FA482E1F7}"/>
    <hyperlink ref="J2229" r:id="rId4446" display="mailto:tabitha76@goodwin-ware.net" xr:uid="{C6033490-C52E-C04D-9FC3-C8B9084B3803}"/>
    <hyperlink ref="L2229" r:id="rId4447" xr:uid="{5ADCEAEB-FA0F-3140-B4C7-2C7D62D0266E}"/>
    <hyperlink ref="J2230" r:id="rId4448" display="mailto:jenkinsmason@haley.com" xr:uid="{134E7324-AB51-AB4B-A7F7-B29EC9EC664F}"/>
    <hyperlink ref="L2230" r:id="rId4449" xr:uid="{3E9148EA-7035-034A-92B1-11EE3D752CDD}"/>
    <hyperlink ref="J2231" r:id="rId4450" display="mailto:meredith21@mills.org" xr:uid="{C3DE00E6-AC09-E64C-A42E-FDF210717B98}"/>
    <hyperlink ref="L2231" r:id="rId4451" xr:uid="{EC2B0A3B-5EA8-A145-B63A-BB010E73F6CC}"/>
    <hyperlink ref="J2232" r:id="rId4452" display="mailto:derrick42@evans.info" xr:uid="{532E2C20-9B35-5E4E-8265-7C8D9E2DD184}"/>
    <hyperlink ref="L2232" r:id="rId4453" xr:uid="{5A62C7D0-2F09-4341-B4E3-3F90D92C6CA8}"/>
    <hyperlink ref="J2233" r:id="rId4454" display="mailto:cabbott@pierce.com" xr:uid="{32430016-268D-424D-AB58-B372CD0D74F4}"/>
    <hyperlink ref="L2233" r:id="rId4455" xr:uid="{914FAB8C-9182-624D-AB56-92FD58E32038}"/>
    <hyperlink ref="J2234" r:id="rId4456" display="mailto:shortjasmine@gamble.org" xr:uid="{1FDF12C2-5DCA-3043-8DEF-B36DDDEDA1E8}"/>
    <hyperlink ref="L2234" r:id="rId4457" xr:uid="{FA2BE9C3-A369-1046-AA7B-846A823861F4}"/>
    <hyperlink ref="J2235" r:id="rId4458" display="mailto:barbaraaustin@webb.com" xr:uid="{D7FA239D-C97F-6E4D-91DD-1A0B9A18EBA3}"/>
    <hyperlink ref="L2235" r:id="rId4459" xr:uid="{6290429D-7C17-794F-97BA-A554EB12714E}"/>
    <hyperlink ref="J2236" r:id="rId4460" display="mailto:gmorales@bauer.com" xr:uid="{2B3FFF9A-8A01-4540-8C57-2569E8D5ADDF}"/>
    <hyperlink ref="L2236" r:id="rId4461" xr:uid="{3403F4B6-3A67-7448-8A2D-44C16FBF7C12}"/>
    <hyperlink ref="J2237" r:id="rId4462" display="mailto:candace32@jensen-bullock.com" xr:uid="{861A5313-CC69-B046-B1B5-AF778C231DE1}"/>
    <hyperlink ref="L2237" r:id="rId4463" xr:uid="{4C2B86F7-70CB-8C46-8A25-AACF5F8AAC60}"/>
    <hyperlink ref="J2238" r:id="rId4464" display="mailto:houstonnathaniel@deleon.org" xr:uid="{54A53F83-B5D9-494E-A572-0E8D4D0C7C59}"/>
    <hyperlink ref="L2238" r:id="rId4465" xr:uid="{DEEFAF39-2C2D-E14E-B240-37606C5D0A17}"/>
    <hyperlink ref="J2239" r:id="rId4466" display="mailto:frederickstark@mcintyre-wang.biz" xr:uid="{3C45C9CC-1DAF-6742-ADAC-B47D5E556177}"/>
    <hyperlink ref="L2239" r:id="rId4467" xr:uid="{582833D3-C88D-8A41-BC0B-7AF96442BB48}"/>
    <hyperlink ref="J2240" r:id="rId4468" display="mailto:millsariana@vincent-pittman.com" xr:uid="{4C6B2B37-BA9D-BD47-8AC6-8876D9E8BA59}"/>
    <hyperlink ref="L2240" r:id="rId4469" xr:uid="{0E2E6B4B-5E3A-E94C-9867-33222E5BD110}"/>
    <hyperlink ref="J2241" r:id="rId4470" display="mailto:sharonfreeman@atkinson.net" xr:uid="{F549D24C-DFBE-B548-9131-4AE6F84596D5}"/>
    <hyperlink ref="L2241" r:id="rId4471" xr:uid="{2CCAF573-5159-B744-A068-0938217D706B}"/>
    <hyperlink ref="J2242" r:id="rId4472" display="mailto:jwhitehead@gamble-hatfield.com" xr:uid="{0921823F-4179-4F4B-8BBD-1998E299A612}"/>
    <hyperlink ref="L2242" r:id="rId4473" xr:uid="{EC081225-5942-1248-8D05-396DBBD922E3}"/>
    <hyperlink ref="J2243" r:id="rId4474" display="mailto:whobbs@atkins-pruitt.com" xr:uid="{E1763FE0-CC9F-2441-A601-21E9FF35DCD8}"/>
    <hyperlink ref="L2243" r:id="rId4475" xr:uid="{5CB63D9B-ED9F-2D43-9813-3042E7D6DBFE}"/>
    <hyperlink ref="J2244" r:id="rId4476" display="mailto:jackhicks@henry-blackwell.com" xr:uid="{2440A610-7AB9-2448-8ED4-5D0606FA97C6}"/>
    <hyperlink ref="L2244" r:id="rId4477" xr:uid="{051F46DD-5E36-FA44-8371-D25D05AB0C53}"/>
    <hyperlink ref="J2245" r:id="rId4478" display="mailto:norrisgabriel@holt.com" xr:uid="{4DC9B8C1-EFF7-D343-B402-63E685C12EE5}"/>
    <hyperlink ref="L2245" r:id="rId4479" xr:uid="{EDCAADEA-4D7F-C240-B98E-14861D2FAD86}"/>
    <hyperlink ref="J2246" r:id="rId4480" display="mailto:audrey02@bowers.com" xr:uid="{10C7C32C-5396-794F-8A92-4C6B77E7EAEB}"/>
    <hyperlink ref="L2246" r:id="rId4481" xr:uid="{7DB4127F-7628-4442-90E8-1140285ACAC8}"/>
    <hyperlink ref="J2247" r:id="rId4482" display="mailto:henrycoffey@wagner.net" xr:uid="{F2EFBAD1-0AE3-6942-A5C2-2BA23A4CE6CE}"/>
    <hyperlink ref="L2247" r:id="rId4483" xr:uid="{170FCFF9-C1DE-DE47-8E37-FFB3C156DD42}"/>
    <hyperlink ref="J2248" r:id="rId4484" display="mailto:zortega@cannon.info" xr:uid="{22FFA895-B095-2D43-996A-C1976134C78C}"/>
    <hyperlink ref="L2248" r:id="rId4485" xr:uid="{0ED3CBC0-71BE-0E43-BE59-6CB6F2DB996E}"/>
    <hyperlink ref="J2249" r:id="rId4486" display="mailto:camachooscar@clark.com" xr:uid="{6966BAD0-03BA-314E-A021-0ABDBA33880A}"/>
    <hyperlink ref="L2249" r:id="rId4487" xr:uid="{7FE685EE-5FF6-194C-9657-2C077DABC52B}"/>
    <hyperlink ref="J2250" r:id="rId4488" display="mailto:rileydave@johns.info" xr:uid="{D15297C3-D16D-B441-BF92-7C044B5367F3}"/>
    <hyperlink ref="L2250" r:id="rId4489" xr:uid="{CA0B8A9F-3AA0-C84E-AF51-1202D43619E5}"/>
    <hyperlink ref="J2251" r:id="rId4490" display="mailto:arielschroeder@heath.com" xr:uid="{8712FAD3-ECEA-954D-958B-0C239D8FB83B}"/>
    <hyperlink ref="L2251" r:id="rId4491" xr:uid="{9E1976D5-764E-4F48-B788-6C04835659A3}"/>
    <hyperlink ref="J2252" r:id="rId4492" display="mailto:donnashannon@stokes-blevins.biz" xr:uid="{B6CB3B16-8437-0941-B3F8-38CAEB0C75E3}"/>
    <hyperlink ref="L2252" r:id="rId4493" xr:uid="{67022725-07F9-064C-ACCC-69BB6DEE43D0}"/>
    <hyperlink ref="J2253" r:id="rId4494" display="mailto:villegasjerome@cisneros.com" xr:uid="{16A12DD0-DCCC-8549-B4FE-EA62A0F3672A}"/>
    <hyperlink ref="L2253" r:id="rId4495" xr:uid="{4975A611-3C6E-CB4C-B978-65670A202C3E}"/>
    <hyperlink ref="J2254" r:id="rId4496" display="mailto:uvazquez@briggs.biz" xr:uid="{5AEC2EAE-5F72-0145-9633-95E0E7BDED9E}"/>
    <hyperlink ref="L2254" r:id="rId4497" xr:uid="{91104073-B4BC-1045-B572-C55A4222CB4E}"/>
    <hyperlink ref="J2255" r:id="rId4498" display="mailto:jim48@bernard.com" xr:uid="{D2710781-94D5-C644-A2EB-DBABF90B88F0}"/>
    <hyperlink ref="L2255" r:id="rId4499" xr:uid="{BC6FA7C2-8A83-4945-902B-A0CE11837B2A}"/>
    <hyperlink ref="J2256" r:id="rId4500" display="mailto:kaylee69@george-gilmore.com" xr:uid="{935DC545-C3C5-6643-858B-941247B214C9}"/>
    <hyperlink ref="L2256" r:id="rId4501" xr:uid="{DEE3D7B6-9F34-7E4D-8DDC-50980EFF2F31}"/>
    <hyperlink ref="J2257" r:id="rId4502" display="mailto:jaywilkinson@roy.com" xr:uid="{B4C579C7-53F7-5149-B5AB-5BACDB7E7FF2}"/>
    <hyperlink ref="L2257" r:id="rId4503" xr:uid="{392669D3-87B1-8A43-8E83-6E1490C63956}"/>
    <hyperlink ref="J2258" r:id="rId4504" display="mailto:jackson10@suarez.info" xr:uid="{B9F10982-3774-B543-A8A7-F1CA3F34E971}"/>
    <hyperlink ref="L2258" r:id="rId4505" xr:uid="{C215F6C0-94FD-7B43-A1E5-49C179FF7359}"/>
    <hyperlink ref="J2259" r:id="rId4506" display="mailto:omeyer@ali.com" xr:uid="{990C9D5D-00E0-394A-A922-1B9FE7D4A861}"/>
    <hyperlink ref="L2259" r:id="rId4507" xr:uid="{E2A07C1A-8BED-CB43-A98A-669A47D687F7}"/>
    <hyperlink ref="J2260" r:id="rId4508" display="mailto:qrobles@robbins.info" xr:uid="{13F5B540-7A15-384A-8BF1-6CF465E4AE51}"/>
    <hyperlink ref="L2260" r:id="rId4509" xr:uid="{A8D4C54E-12BC-DB46-8DF7-A2D151C3F4CA}"/>
    <hyperlink ref="J2261" r:id="rId4510" display="mailto:javier60@hendricks.com" xr:uid="{71AB5CD3-9905-4B44-AADD-5EF3E0926605}"/>
    <hyperlink ref="L2261" r:id="rId4511" xr:uid="{B1A7530F-97A6-4847-A853-43851354E9DF}"/>
    <hyperlink ref="J2262" r:id="rId4512" display="mailto:andrewyoder@powers.com" xr:uid="{2BC8BFAD-DAB5-4D47-9708-AC10898F4F97}"/>
    <hyperlink ref="L2262" r:id="rId4513" xr:uid="{B5B85413-095C-FA4D-8F5B-7531B4824B7E}"/>
    <hyperlink ref="J2263" r:id="rId4514" display="mailto:madison64@caldwell.com" xr:uid="{C50526E7-2CD6-5B47-8887-6E7ADFFFB670}"/>
    <hyperlink ref="L2263" r:id="rId4515" xr:uid="{163BFD84-4D8A-ED47-AF73-FC1B085AC4DE}"/>
    <hyperlink ref="J2264" r:id="rId4516" display="mailto:lucas26@livingston.biz" xr:uid="{73455F1A-EAF1-324C-B0AC-A556DB877C8E}"/>
    <hyperlink ref="L2264" r:id="rId4517" xr:uid="{CBE2C84E-6376-7447-9806-9304CA88B257}"/>
    <hyperlink ref="J2265" r:id="rId4518" display="mailto:warrenerik@horn.biz" xr:uid="{2995E978-CA86-BC4B-8752-B1D5EA33E508}"/>
    <hyperlink ref="L2265" r:id="rId4519" xr:uid="{571AE535-6B89-064E-BA6F-0F42EE9B30CA}"/>
    <hyperlink ref="J2266" r:id="rId4520" display="mailto:vcox@medina-daugherty.com" xr:uid="{E748D35E-2307-684C-BF98-A067CF7DC249}"/>
    <hyperlink ref="L2266" r:id="rId4521" xr:uid="{E04E82B2-E718-254B-92DD-D8238A443730}"/>
    <hyperlink ref="J2267" r:id="rId4522" display="mailto:warrencoleman@compton.com" xr:uid="{F4B22149-E7E3-5244-B09B-9E2B40F703E7}"/>
    <hyperlink ref="L2267" r:id="rId4523" xr:uid="{683AFA87-2D51-7E42-B3CF-D93330C57500}"/>
    <hyperlink ref="J2268" r:id="rId4524" display="mailto:sierradowns@brown.net" xr:uid="{DCA6E96F-93A1-8346-864F-594BC4EF4136}"/>
    <hyperlink ref="L2268" r:id="rId4525" xr:uid="{936E54D0-1B9F-B74B-8681-EAF58830A0D5}"/>
    <hyperlink ref="J2269" r:id="rId4526" display="mailto:jillianbooker@mills.com" xr:uid="{4AF5BA51-759E-9440-A7EE-DDD510BBD992}"/>
    <hyperlink ref="L2269" r:id="rId4527" xr:uid="{7BB0ABC1-4421-EC45-92DF-48E15A0F3580}"/>
    <hyperlink ref="J2270" r:id="rId4528" display="mailto:hannahbranch@miranda.org" xr:uid="{4EE8A17D-8EEA-4945-A3D1-568156B875EA}"/>
    <hyperlink ref="L2270" r:id="rId4529" xr:uid="{16B8A288-854C-E549-9DC6-CD6A8FADDD20}"/>
    <hyperlink ref="J2271" r:id="rId4530" display="mailto:rbentley@spears.com" xr:uid="{D7AB9CFC-472F-7A43-AAA2-44CCD01C2CA4}"/>
    <hyperlink ref="L2271" r:id="rId4531" xr:uid="{E69CE58C-025E-B445-A041-060632986FC2}"/>
    <hyperlink ref="J2272" r:id="rId4532" display="mailto:selena52@richard.info" xr:uid="{2E9BEBDA-5373-E848-96EC-73990DA682BD}"/>
    <hyperlink ref="L2272" r:id="rId4533" xr:uid="{EADE786F-5203-354E-8B26-AA5E4FAF6A17}"/>
    <hyperlink ref="J2273" r:id="rId4534" display="mailto:howellmorgan@greene.info" xr:uid="{9005DA53-5749-1F45-8BF3-2AADBCB87D59}"/>
    <hyperlink ref="L2273" r:id="rId4535" xr:uid="{27EAB56D-E981-5A4B-A55A-2FB20D70AD77}"/>
    <hyperlink ref="J2274" r:id="rId4536" display="mailto:khantricia@fields.com" xr:uid="{10FD4416-AB4C-0B4C-B3BA-6CB2008F1726}"/>
    <hyperlink ref="L2274" r:id="rId4537" xr:uid="{6C224FB7-3C8E-A141-9932-3E8D0EF7EF2C}"/>
    <hyperlink ref="J2275" r:id="rId4538" display="mailto:prattbryan@mack.com" xr:uid="{B9FB413F-480A-3346-ABB5-E447844F5F20}"/>
    <hyperlink ref="L2275" r:id="rId4539" xr:uid="{5556973E-72B5-414A-90E9-9E62245ECBA7}"/>
    <hyperlink ref="J2276" r:id="rId4540" display="mailto:fieldsjoanna@cantu.com" xr:uid="{3C9E541F-3A1B-7940-90C8-35AE4288A498}"/>
    <hyperlink ref="L2276" r:id="rId4541" xr:uid="{D70ECC63-CF8D-F346-8829-ED58C2936A1F}"/>
    <hyperlink ref="J2277" r:id="rId4542" display="mailto:isaiahduarte@buck.net" xr:uid="{7A2C5B59-2A4B-E045-9B38-2AFE39440881}"/>
    <hyperlink ref="L2277" r:id="rId4543" xr:uid="{5C9BB7C3-2513-D24C-AF76-41734550FDBF}"/>
    <hyperlink ref="J2278" r:id="rId4544" display="mailto:boydariel@brennan.com" xr:uid="{9E430B22-6DC6-BC4B-A346-659579B320A5}"/>
    <hyperlink ref="L2278" r:id="rId4545" xr:uid="{FAA3AE03-E0F6-174B-8F57-329525221B26}"/>
    <hyperlink ref="J2279" r:id="rId4546" display="mailto:davidmorris@tran.biz" xr:uid="{71CD3490-1B1C-F147-93AB-00B3CD2A7A03}"/>
    <hyperlink ref="L2279" r:id="rId4547" xr:uid="{EE823C31-72D5-4045-B6F8-A51998B32F87}"/>
    <hyperlink ref="J2280" r:id="rId4548" display="mailto:christine16@anderson.biz" xr:uid="{16CB2C66-0B1D-3144-B495-6F748EEB35E3}"/>
    <hyperlink ref="L2280" r:id="rId4549" xr:uid="{EDABA100-2903-B340-86F6-E6260C82D1F0}"/>
    <hyperlink ref="J2281" r:id="rId4550" display="mailto:dfarrell@holden.info" xr:uid="{6ED69626-1DA7-7645-B76A-DD5A141B9480}"/>
    <hyperlink ref="L2281" r:id="rId4551" xr:uid="{2A4B275F-7C4B-EA4E-AFF9-84DA1531B2A7}"/>
    <hyperlink ref="J2282" r:id="rId4552" display="mailto:jennyjefferson@choi.info" xr:uid="{88F2BDD5-6FD5-5F4F-9D8C-B6E82707C1E9}"/>
    <hyperlink ref="L2282" r:id="rId4553" xr:uid="{4B5AB0AE-41B9-574F-A17E-063B0ECEC881}"/>
    <hyperlink ref="J2283" r:id="rId4554" display="mailto:darrenlynch@leblanc-lewis.biz" xr:uid="{92972AA5-979C-9849-BDC4-09E2DA2E838E}"/>
    <hyperlink ref="L2283" r:id="rId4555" xr:uid="{02F34100-247A-CE4C-B563-88589487B008}"/>
    <hyperlink ref="J2284" r:id="rId4556" display="mailto:lowerygeoffrey@owen-robbins.net" xr:uid="{5067A164-49AB-1C42-A719-DDE9C6B482F3}"/>
    <hyperlink ref="L2284" r:id="rId4557" xr:uid="{601B6F4E-36F2-F541-B176-86420F1C4CC6}"/>
    <hyperlink ref="J2285" r:id="rId4558" display="mailto:duane54@klein-savage.org" xr:uid="{0BB78BED-CE85-0F4D-AF3A-4CBC039210A1}"/>
    <hyperlink ref="L2285" r:id="rId4559" xr:uid="{5BB83ACA-4463-7149-A757-D6793FCE90F3}"/>
    <hyperlink ref="J2286" r:id="rId4560" display="mailto:darin35@edwards.com" xr:uid="{70F7B6CE-4707-064B-A341-CD01930A029C}"/>
    <hyperlink ref="L2286" r:id="rId4561" xr:uid="{535EA789-CBE9-3F49-A594-FEAA84E6944B}"/>
    <hyperlink ref="J2287" r:id="rId4562" display="mailto:cruzolivia@prince.biz" xr:uid="{2C5B3963-83E3-9847-A372-1635A9C56D0B}"/>
    <hyperlink ref="L2287" r:id="rId4563" xr:uid="{FE045685-3880-D74F-BE11-815ECA6755F1}"/>
    <hyperlink ref="J2288" r:id="rId4564" display="mailto:joannwise@meadows.biz" xr:uid="{61D5B964-1D5B-324B-9BE2-B7FA2CD5C3CC}"/>
    <hyperlink ref="L2288" r:id="rId4565" xr:uid="{4E513EEC-C879-2543-8EDC-7500BA9F60E1}"/>
    <hyperlink ref="J2289" r:id="rId4566" display="mailto:jo58@hanson.com" xr:uid="{3E9FB3C2-BD57-AE46-AC91-D226BEFE5ECE}"/>
    <hyperlink ref="L2289" r:id="rId4567" xr:uid="{AB320519-EEC0-D040-9F51-F31A82E37736}"/>
    <hyperlink ref="J2290" r:id="rId4568" display="mailto:plindsey@ballard-case.info" xr:uid="{D12AEC07-7ECA-C542-B687-E8CA2CED65A6}"/>
    <hyperlink ref="L2290" r:id="rId4569" xr:uid="{62221AA6-8900-734C-A3CD-B51AF6878AFD}"/>
    <hyperlink ref="J2291" r:id="rId4570" display="mailto:haleygabriella@roth-nixon.net" xr:uid="{B9751F4D-1C8E-374F-8E85-031EF7FD71F8}"/>
    <hyperlink ref="L2291" r:id="rId4571" xr:uid="{CC0173E1-AC3C-E841-9B6B-C7F16257E63B}"/>
    <hyperlink ref="J2292" r:id="rId4572" display="mailto:qhuber@webster.com" xr:uid="{776B174B-C969-E14A-8D44-D6529D072D9B}"/>
    <hyperlink ref="L2292" r:id="rId4573" xr:uid="{059E1620-0440-2E4E-9D0E-6B8527425D21}"/>
    <hyperlink ref="J2293" r:id="rId4574" display="mailto:angelmosley@norris-garrett.com" xr:uid="{B7B82C11-5746-714C-93A7-69EC6C8C0D92}"/>
    <hyperlink ref="L2293" r:id="rId4575" xr:uid="{2EBB77B6-219C-EC4C-B24A-48A47DC72271}"/>
    <hyperlink ref="J2294" r:id="rId4576" display="mailto:valenzueladustin@duncan.net" xr:uid="{9F2817D6-2C11-0548-AEA4-2AF98F9A9EB3}"/>
    <hyperlink ref="L2294" r:id="rId4577" xr:uid="{7B82659B-334A-8643-8D82-F540C067F2A5}"/>
    <hyperlink ref="J2295" r:id="rId4578" display="mailto:allisonpeck@gentry.com" xr:uid="{89BFE852-CBCC-F943-AE4D-92B514CBF0D4}"/>
    <hyperlink ref="L2295" r:id="rId4579" xr:uid="{6BF20CB1-6C15-BD4B-BFB1-4D693D6DDFF2}"/>
    <hyperlink ref="J2296" r:id="rId4580" display="mailto:mwhitney@haley-morton.net" xr:uid="{B2797585-A13B-D848-88FD-B6287459B8B2}"/>
    <hyperlink ref="L2296" r:id="rId4581" xr:uid="{3CC00A70-060D-7942-B743-EF7A0FBAF717}"/>
    <hyperlink ref="J2297" r:id="rId4582" display="mailto:adriennenguyen@buck.com" xr:uid="{60694289-1599-A746-B879-034680CDCECE}"/>
    <hyperlink ref="L2297" r:id="rId4583" xr:uid="{02F00056-A8D2-B142-96B3-907ED61E4EBC}"/>
    <hyperlink ref="J2298" r:id="rId4584" display="mailto:jim59@townsend.info" xr:uid="{C2A5440D-693E-0246-A5B2-4903A7792355}"/>
    <hyperlink ref="L2298" r:id="rId4585" xr:uid="{8E4354BC-75CD-F241-90E0-6BC70DE2D52D}"/>
    <hyperlink ref="J2299" r:id="rId4586" display="mailto:simpsontanner@murray.biz" xr:uid="{38181707-64B6-5649-A47A-BA092B7E25D0}"/>
    <hyperlink ref="L2299" r:id="rId4587" xr:uid="{07D844F3-7C97-5245-A361-527930C24E66}"/>
    <hyperlink ref="J2300" r:id="rId4588" display="mailto:dmoyer@johns.com" xr:uid="{345BC92E-5450-3C48-8132-CB83DBDFCA7A}"/>
    <hyperlink ref="L2300" r:id="rId4589" xr:uid="{C9E3A494-8223-2D49-A7E7-27CA13020CD1}"/>
    <hyperlink ref="J2301" r:id="rId4590" display="mailto:glen96@greer.info" xr:uid="{087736B1-180C-CB43-AB2E-43FF8D92355D}"/>
    <hyperlink ref="L2301" r:id="rId4591" xr:uid="{71ECD70F-BB2B-6E46-8413-C15E97394BD0}"/>
    <hyperlink ref="J2302" r:id="rId4592" display="mailto:herbertphelps@reid.com" xr:uid="{D2E0CFC3-12A2-2043-8B20-F9ABAFC80854}"/>
    <hyperlink ref="L2302" r:id="rId4593" xr:uid="{9F36267B-3DCF-A344-B914-029CA680A322}"/>
    <hyperlink ref="J2303" r:id="rId4594" display="mailto:ferrellhayley@mccoy.biz" xr:uid="{89F4B61F-4B12-ED42-A1A4-AD294D5DF4B7}"/>
    <hyperlink ref="L2303" r:id="rId4595" xr:uid="{2033BEFA-F006-E047-AD14-590FA53617CB}"/>
    <hyperlink ref="J2304" r:id="rId4596" display="mailto:williamsonfernando@meyers.com" xr:uid="{6F25991D-E788-0B46-8F46-BF411204EBE7}"/>
    <hyperlink ref="L2304" r:id="rId4597" xr:uid="{6B7D6BB4-EF89-E44E-8E07-A4E6F6CD22D0}"/>
    <hyperlink ref="J2305" r:id="rId4598" display="mailto:belinda66@cain.info" xr:uid="{D0C18457-EDB2-704A-B388-7896B9BA6778}"/>
    <hyperlink ref="L2305" r:id="rId4599" xr:uid="{38C88484-E4E8-0A4E-8E71-139F441DE4FE}"/>
    <hyperlink ref="J2306" r:id="rId4600" display="mailto:manngregg@blankenship.com" xr:uid="{06F7F482-0F2D-7D4E-9E5C-7D642F98802D}"/>
    <hyperlink ref="L2306" r:id="rId4601" xr:uid="{F1E40B0E-0ECC-5342-A6A5-7FBBFCC6D296}"/>
    <hyperlink ref="J2307" r:id="rId4602" display="mailto:kaitlynstevenson@crane.info" xr:uid="{3AC118E5-ABEE-2F49-A488-26E90E0821F1}"/>
    <hyperlink ref="L2307" r:id="rId4603" xr:uid="{72B1F242-442D-D246-8B92-F41D51414241}"/>
    <hyperlink ref="J2308" r:id="rId4604" display="mailto:alex34@barajas.com" xr:uid="{68B1D042-587E-2547-BFBB-F08C358B39BA}"/>
    <hyperlink ref="L2308" r:id="rId4605" xr:uid="{05A890BA-95A9-6E4C-9BDA-46F5043E2937}"/>
    <hyperlink ref="J2309" r:id="rId4606" display="mailto:gpratt@rivas.biz" xr:uid="{8D69AD86-5E4D-D24A-881B-C75A1EDB2607}"/>
    <hyperlink ref="L2309" r:id="rId4607" xr:uid="{E9366FFC-5517-5949-987D-58F54F6530AF}"/>
    <hyperlink ref="J2310" r:id="rId4608" display="mailto:lauren40@chaney-delacruz.org" xr:uid="{9960C3A0-07F4-9142-8597-BA92A85FCB00}"/>
    <hyperlink ref="L2310" r:id="rId4609" xr:uid="{5ED17DD2-4421-0242-BE76-5D9CF0F12F4A}"/>
    <hyperlink ref="J2311" r:id="rId4610" display="mailto:tammie24@jones-pruitt.com" xr:uid="{CB0785F8-B1AE-1640-8233-A62BF09DB239}"/>
    <hyperlink ref="L2311" r:id="rId4611" xr:uid="{1B5EBE27-83D9-BD44-9C7A-D0DDC99D5FD2}"/>
    <hyperlink ref="J2312" r:id="rId4612" display="mailto:donald13@salas-klein.com" xr:uid="{6D8C4058-A753-5B48-8136-C529291A8F75}"/>
    <hyperlink ref="L2312" r:id="rId4613" xr:uid="{B7A71274-1505-A245-8104-F8293E1F3E89}"/>
    <hyperlink ref="J2313" r:id="rId4614" display="mailto:monique02@wong.net" xr:uid="{6C0766B2-0EE0-2A46-8442-03EC11F562AE}"/>
    <hyperlink ref="L2313" r:id="rId4615" xr:uid="{52CADEA2-17AA-DD48-A678-506B158D1B7C}"/>
    <hyperlink ref="J2314" r:id="rId4616" display="mailto:nmontoya@watts.info" xr:uid="{F9A6EC2A-B1EB-DD49-A477-9F4111537B47}"/>
    <hyperlink ref="L2314" r:id="rId4617" xr:uid="{B28AB5DD-9323-8A49-8615-F17A7075D099}"/>
    <hyperlink ref="J2315" r:id="rId4618" display="mailto:marygross@nguyen.info" xr:uid="{92A0A5B0-E5DF-9B4A-BFC2-B4D49C50186B}"/>
    <hyperlink ref="L2315" r:id="rId4619" xr:uid="{62FD3909-430E-314D-9DED-169C7F7445E8}"/>
    <hyperlink ref="J2316" r:id="rId4620" display="mailto:jackson51@edwards-hale.com" xr:uid="{A4629C9A-ECA0-F847-9215-EB6BD99812D9}"/>
    <hyperlink ref="L2316" r:id="rId4621" xr:uid="{E5353901-25A9-B942-816B-3DA91E27062F}"/>
    <hyperlink ref="J2317" r:id="rId4622" display="mailto:frostautumn@sandoval-molina.com" xr:uid="{B493807A-33F0-C14F-AEA4-FDE3F671CD9C}"/>
    <hyperlink ref="L2317" r:id="rId4623" xr:uid="{48239680-9EDF-0945-8261-6E0316E1CE01}"/>
    <hyperlink ref="J2318" r:id="rId4624" display="mailto:belindahuffman@fritz.com" xr:uid="{8DA65DF3-C603-7A40-BA9D-9F0A013D49FD}"/>
    <hyperlink ref="L2318" r:id="rId4625" xr:uid="{5975C762-9B39-014A-943E-8810129899E3}"/>
    <hyperlink ref="J2319" r:id="rId4626" display="mailto:rquinn@macias.biz" xr:uid="{ED617251-FFCA-7648-B7EB-0632E506DBFE}"/>
    <hyperlink ref="L2319" r:id="rId4627" xr:uid="{448D8D8A-9019-9B4A-9213-F5C31DA9DADA}"/>
    <hyperlink ref="J2320" r:id="rId4628" display="mailto:mccartydillon@hinton-bruce.com" xr:uid="{1E306B11-8903-8749-BAA8-17CDCCEBBC07}"/>
    <hyperlink ref="L2320" r:id="rId4629" xr:uid="{D13F4613-402E-A649-A546-B76B0CC03A6C}"/>
    <hyperlink ref="J2321" r:id="rId4630" display="mailto:gmora@mcgrath.net" xr:uid="{3345A900-1CC0-1244-9C1B-9D1C8F96886E}"/>
    <hyperlink ref="L2321" r:id="rId4631" xr:uid="{96244C7B-F570-5349-B473-77205EB6DDD9}"/>
    <hyperlink ref="J2322" r:id="rId4632" display="mailto:stoneandre@proctor.biz" xr:uid="{AB9A6169-9824-7E42-AC19-52552F736953}"/>
    <hyperlink ref="L2322" r:id="rId4633" xr:uid="{588C27CC-137B-7E4C-9BE6-4DEB7ED02042}"/>
    <hyperlink ref="J2323" r:id="rId4634" display="mailto:cherrytami@everett-alexander.net" xr:uid="{F497FE99-041F-804E-8492-6B5ADB5D5F12}"/>
    <hyperlink ref="L2323" r:id="rId4635" xr:uid="{244CCFCF-4BCE-5247-9D88-7B53595CFB7A}"/>
    <hyperlink ref="J2324" r:id="rId4636" display="mailto:nicolas09@harvey-richards.com" xr:uid="{9186FB66-5D46-E74F-85E5-F60579E1D23A}"/>
    <hyperlink ref="L2324" r:id="rId4637" xr:uid="{DA84C2DE-1530-B44D-A991-4152BF7D244E}"/>
    <hyperlink ref="J2325" r:id="rId4638" display="mailto:gabriel17@bauer.org" xr:uid="{BC9CB7AB-881A-6843-9448-E3DB37EB6CCC}"/>
    <hyperlink ref="L2325" r:id="rId4639" xr:uid="{93595F44-1BDF-C64B-8F10-77F063199AC3}"/>
    <hyperlink ref="J2326" r:id="rId4640" display="mailto:rachelperry@short-costa.com" xr:uid="{E6C064AB-EDAC-654B-B7B0-01F7FDC09904}"/>
    <hyperlink ref="L2326" r:id="rId4641" xr:uid="{087CB6CD-9306-D741-B1CF-4AB9439DE2E2}"/>
    <hyperlink ref="J2327" r:id="rId4642" display="mailto:gabriella85@cannon.com" xr:uid="{5209D4CD-ED91-FC4E-A642-66705F020CC9}"/>
    <hyperlink ref="L2327" r:id="rId4643" xr:uid="{E230921D-54F5-154E-A405-15808F15A511}"/>
    <hyperlink ref="J2328" r:id="rId4644" display="mailto:mistyluna@maldonado-roberts.com" xr:uid="{265CC8E0-2DE0-5348-B6D9-F757ABB620F6}"/>
    <hyperlink ref="L2328" r:id="rId4645" xr:uid="{FAEE7FE5-1E5A-2A4B-943F-0A5C4DFFF3DA}"/>
    <hyperlink ref="J2329" r:id="rId4646" display="mailto:imorrison@mcconnell-bauer.com" xr:uid="{03C007C4-A871-F248-A20F-5C7BB0FF382B}"/>
    <hyperlink ref="L2329" r:id="rId4647" xr:uid="{EC17B987-7481-4841-B601-647867F37ACB}"/>
    <hyperlink ref="J2330" r:id="rId4648" display="mailto:paynebenjamin@schwartz.biz" xr:uid="{95489A71-B002-E547-837D-A6CAC5678D6F}"/>
    <hyperlink ref="L2330" r:id="rId4649" xr:uid="{C43DCBB3-70DF-E34C-A9F8-F3C2B95F0950}"/>
    <hyperlink ref="J2331" r:id="rId4650" display="mailto:destinybullock@avila.com" xr:uid="{80AD4BC0-20F3-3B41-9D6B-E4CCB728ACEA}"/>
    <hyperlink ref="L2331" r:id="rId4651" xr:uid="{4EA72C20-B200-814A-BB08-DC991543DD79}"/>
    <hyperlink ref="J2332" r:id="rId4652" display="mailto:lcarson@schmitt.biz" xr:uid="{CE2EA599-7618-D940-BAAC-604D2B36C516}"/>
    <hyperlink ref="L2332" r:id="rId4653" xr:uid="{C7D5BE4A-3507-F044-A857-36F8AF669EED}"/>
    <hyperlink ref="J2333" r:id="rId4654" display="mailto:wyatt59@george-kennedy.com" xr:uid="{68DC020D-0626-3B4A-973D-BEC2F748DB44}"/>
    <hyperlink ref="L2333" r:id="rId4655" xr:uid="{C29CFD0E-2E9B-8E45-86EE-93D54DFA38E3}"/>
    <hyperlink ref="J2334" r:id="rId4656" display="mailto:tammiegonzales@gill-bowen.biz" xr:uid="{42128166-3F23-A04C-97EE-B0477A5FA4F3}"/>
    <hyperlink ref="L2334" r:id="rId4657" xr:uid="{3D74B603-7418-814F-AE2F-F8AB227CDED4}"/>
    <hyperlink ref="J2335" r:id="rId4658" display="mailto:gatesdebra@richards.org" xr:uid="{BDBC00E6-E78F-F34A-904E-B034299F4E84}"/>
    <hyperlink ref="L2335" r:id="rId4659" xr:uid="{5557D155-56AC-4244-B70F-EF6C5CF6AB5D}"/>
    <hyperlink ref="J2336" r:id="rId4660" display="mailto:xcobb@trujillo.com" xr:uid="{4BD8245A-6B3F-7848-9BF9-E87BD6A42BCF}"/>
    <hyperlink ref="L2336" r:id="rId4661" xr:uid="{293A3CF7-12F6-7B4B-9E2B-1E3596050989}"/>
    <hyperlink ref="J2337" r:id="rId4662" display="mailto:houstonyolanda@aguirre.net" xr:uid="{4DF0338A-D5DD-744E-B502-724CC76B1BEA}"/>
    <hyperlink ref="L2337" r:id="rId4663" xr:uid="{60961F96-B57D-A34C-9A18-7504AAB0E79B}"/>
    <hyperlink ref="J2338" r:id="rId4664" display="mailto:bhester@lin.com" xr:uid="{B88F792A-3400-E944-B050-80B80C7F782E}"/>
    <hyperlink ref="L2338" r:id="rId4665" xr:uid="{93107159-4260-874A-9497-3C82BD648561}"/>
    <hyperlink ref="J2339" r:id="rId4666" display="mailto:avilacarolyn@aguirre.com" xr:uid="{5A36E05A-5574-7F4F-B3B4-9987CC599E6E}"/>
    <hyperlink ref="L2339" r:id="rId4667" xr:uid="{2FACFE48-7629-EE42-B133-E22D5A9FD248}"/>
    <hyperlink ref="J2340" r:id="rId4668" display="mailto:micheal14@wells.com" xr:uid="{D3479746-4E26-194E-ADAC-1BAB0D82DA69}"/>
    <hyperlink ref="L2340" r:id="rId4669" xr:uid="{4A50874E-890F-5247-AC80-DCD172193F19}"/>
    <hyperlink ref="J2341" r:id="rId4670" display="mailto:popematthew@foley.com" xr:uid="{8F842410-F489-4849-8C89-E2E31BDA0E4F}"/>
    <hyperlink ref="L2341" r:id="rId4671" xr:uid="{79010D6C-4476-E849-8662-C3A3BEE18B16}"/>
    <hyperlink ref="J2342" r:id="rId4672" display="mailto:troberson@soto.com" xr:uid="{6F9559E5-67CF-174B-A387-0C27352E41F0}"/>
    <hyperlink ref="L2342" r:id="rId4673" xr:uid="{B41C0AEC-CECC-9145-B52B-E176D9F42617}"/>
    <hyperlink ref="J2343" r:id="rId4674" display="mailto:mcmahonerika@benjamin-warren.com" xr:uid="{F3BE0173-FE08-E84B-AF0C-44051CF86D07}"/>
    <hyperlink ref="L2343" r:id="rId4675" xr:uid="{00FFF9B6-1678-0A40-8330-74B21FC802CD}"/>
    <hyperlink ref="J2344" r:id="rId4676" display="mailto:brentchapman@wu-freeman.net" xr:uid="{38FD9A08-6C02-604F-9411-6677E9827707}"/>
    <hyperlink ref="L2344" r:id="rId4677" xr:uid="{330CD788-C1DD-2F47-8D21-86ECF434F37C}"/>
    <hyperlink ref="J2345" r:id="rId4678" display="mailto:hooperfernando@lloyd.com" xr:uid="{97316792-575C-5542-92F9-4573A8A350EC}"/>
    <hyperlink ref="L2345" r:id="rId4679" xr:uid="{00034349-765A-0147-B301-017B45EAA1FC}"/>
    <hyperlink ref="J2346" r:id="rId4680" display="mailto:marshmonica@madden-charles.info" xr:uid="{0D4A1DD6-AF8C-C146-B57C-B21C306F90F7}"/>
    <hyperlink ref="L2346" r:id="rId4681" xr:uid="{E2B20A90-64A0-E94C-8213-4B6B87B33D3A}"/>
    <hyperlink ref="J2347" r:id="rId4682" display="mailto:darin53@tucker-meyers.net" xr:uid="{663BD510-5349-844E-94C4-DC71101646DD}"/>
    <hyperlink ref="L2347" r:id="rId4683" xr:uid="{1F133868-2BAC-5A42-8552-2D0C413DCFC7}"/>
    <hyperlink ref="J2348" r:id="rId4684" display="mailto:andreabaldwin@shaw-harrell.com" xr:uid="{9C65A851-7CDE-C045-89A9-7D5EF4235BF7}"/>
    <hyperlink ref="L2348" r:id="rId4685" xr:uid="{249A1AB6-C4F7-EA48-8C05-06299DEB61EE}"/>
    <hyperlink ref="J2349" r:id="rId4686" display="mailto:ellen38@rush.com" xr:uid="{0174AB6C-DA91-3A4A-8B16-603DA8E27ED0}"/>
    <hyperlink ref="L2349" r:id="rId4687" xr:uid="{F90A8F04-B37A-564D-B50F-93A3558E4B8F}"/>
    <hyperlink ref="J2350" r:id="rId4688" display="mailto:jeanette03@mitchell-blevins.org" xr:uid="{193D00AC-7706-0B44-A90C-BA5A8E234F6E}"/>
    <hyperlink ref="L2350" r:id="rId4689" xr:uid="{F3B789AE-394A-5349-88AD-4D7DBE7B2541}"/>
    <hyperlink ref="J2351" r:id="rId4690" display="mailto:oday@mccann.org" xr:uid="{C8D347F9-CBF2-A642-BC37-F17336F6BD02}"/>
    <hyperlink ref="L2351" r:id="rId4691" xr:uid="{58EB6E64-8C05-AB47-965D-0B744858AB0E}"/>
    <hyperlink ref="J2352" r:id="rId4692" display="mailto:rhorton@harrison.net" xr:uid="{96218768-420D-6F46-9316-1D6A2380DC9D}"/>
    <hyperlink ref="L2352" r:id="rId4693" xr:uid="{B77B4631-BA7A-E342-9CC2-F44534B943FD}"/>
    <hyperlink ref="J2353" r:id="rId4694" display="mailto:alisha76@foster.biz" xr:uid="{889957A3-6F06-3D4B-A4C9-C828AB80B879}"/>
    <hyperlink ref="L2353" r:id="rId4695" xr:uid="{E536FC80-5B9E-534F-8DC4-B89A385D47D5}"/>
    <hyperlink ref="J2354" r:id="rId4696" display="mailto:cassidy19@marshall-mckenzie.com" xr:uid="{9D11F80C-6E80-2A4B-A4CC-15237758E77C}"/>
    <hyperlink ref="L2354" r:id="rId4697" xr:uid="{C152F034-840B-444E-AF9E-D34F1D3E91AC}"/>
    <hyperlink ref="J2355" r:id="rId4698" display="mailto:pedroknox@kent.com" xr:uid="{C441EFC7-B622-7A43-B989-D4D667D8E9A9}"/>
    <hyperlink ref="L2355" r:id="rId4699" xr:uid="{0A050490-591C-8B49-9D6E-CB871F3C4FEF}"/>
    <hyperlink ref="J2356" r:id="rId4700" display="mailto:haneysonia@petersen.info" xr:uid="{C281031B-E6A2-4742-8E57-7B193FD23721}"/>
    <hyperlink ref="L2356" r:id="rId4701" xr:uid="{31B60D66-06B0-484E-8368-A6E905FCF29E}"/>
    <hyperlink ref="J2357" r:id="rId4702" display="mailto:msingh@rubio.com" xr:uid="{207A5C7D-342E-C44C-A10C-427ED84DBF71}"/>
    <hyperlink ref="L2357" r:id="rId4703" xr:uid="{038B66A3-F25D-8A43-9AE4-3CA1A77EEFEE}"/>
    <hyperlink ref="J2358" r:id="rId4704" display="mailto:pittmangerald@miller.com" xr:uid="{945CC8D6-2D17-2E45-AA5F-682704C8E3A1}"/>
    <hyperlink ref="L2358" r:id="rId4705" xr:uid="{95645CFB-F1CA-8E40-9DE1-B1C02CB848F2}"/>
    <hyperlink ref="J2359" r:id="rId4706" display="mailto:caseyjuarez@hale.com" xr:uid="{22280786-BE71-4B49-B18D-33DB35900039}"/>
    <hyperlink ref="L2359" r:id="rId4707" xr:uid="{68B68709-AF5D-4B46-B3A8-B766245BE5C6}"/>
    <hyperlink ref="J2360" r:id="rId4708" display="mailto:abernard@perkins.org" xr:uid="{0EA4B247-9A06-3B4A-A0F1-2A13CA4D2184}"/>
    <hyperlink ref="L2360" r:id="rId4709" xr:uid="{5C197037-6FB7-1E46-A046-983427B66148}"/>
    <hyperlink ref="J2361" r:id="rId4710" display="mailto:michael46@rosales.biz" xr:uid="{CEDDE3AE-FEC9-004A-80B6-BCED02D764B6}"/>
    <hyperlink ref="L2361" r:id="rId4711" xr:uid="{B8DB99D7-D7F1-6945-B775-C06DD30399EF}"/>
    <hyperlink ref="J2362" r:id="rId4712" display="mailto:allenbuck@vazquez.biz" xr:uid="{09FC7BA0-C9DC-2E49-9612-B69330215486}"/>
    <hyperlink ref="L2362" r:id="rId4713" xr:uid="{7F666585-F502-FB47-A63E-B97B49EA0616}"/>
    <hyperlink ref="J2363" r:id="rId4714" display="mailto:isaiah21@cantrell.com" xr:uid="{823D2829-1C2E-4A48-861E-90F62AB8BA0F}"/>
    <hyperlink ref="L2363" r:id="rId4715" xr:uid="{46A439A9-9D1D-D147-B877-6A98AEBAC09C}"/>
    <hyperlink ref="J2364" r:id="rId4716" display="mailto:lestercory@schwartz.org" xr:uid="{AECA7C38-A59E-EE4C-99FD-070817BF57F5}"/>
    <hyperlink ref="L2364" r:id="rId4717" xr:uid="{52FD3ADC-D7A8-2B4A-888D-3EFB96FC2E9A}"/>
    <hyperlink ref="J2365" r:id="rId4718" display="mailto:rosalesdarrell@wang.info" xr:uid="{BBCB05C7-9D06-1849-AC3B-53B1917FFDE3}"/>
    <hyperlink ref="L2365" r:id="rId4719" xr:uid="{8F5E9F45-2A5D-C347-8F4C-774B6639EBD1}"/>
    <hyperlink ref="J2366" r:id="rId4720" display="mailto:huertarandy@burnett.com" xr:uid="{BA52F4F2-F130-6443-93A9-4C40ADFE9AA3}"/>
    <hyperlink ref="L2366" r:id="rId4721" xr:uid="{34F0CAFF-EB1F-BD46-B4DE-E47CE9A458CC}"/>
    <hyperlink ref="J2367" r:id="rId4722" display="mailto:faulknerleroy@morton.com" xr:uid="{8B2FA92F-8350-2A46-AC14-716FD0461E4D}"/>
    <hyperlink ref="L2367" r:id="rId4723" xr:uid="{1E228E61-692D-4D41-87C2-F1276D96F505}"/>
    <hyperlink ref="J2368" r:id="rId4724" display="mailto:tkelly@chaney-decker.org" xr:uid="{B2F00028-8B1C-DE49-B501-F40FB3206705}"/>
    <hyperlink ref="L2368" r:id="rId4725" xr:uid="{96AB2A41-2228-634C-A3F4-D607BF159B7D}"/>
    <hyperlink ref="J2369" r:id="rId4726" display="mailto:nichole69@hodge-boyd.biz" xr:uid="{FE7C0764-5E50-5245-83FE-A85B84AB36E7}"/>
    <hyperlink ref="L2369" r:id="rId4727" xr:uid="{F57A6E54-8F11-9147-B6E1-4482F8DC7E4E}"/>
    <hyperlink ref="J2370" r:id="rId4728" display="mailto:qkramer@browning.com" xr:uid="{1CCA8068-27AA-7243-AC8B-7C6DE6404E01}"/>
    <hyperlink ref="L2370" r:id="rId4729" xr:uid="{A0B2D470-8C80-FE4C-93DB-2D1E36A927F3}"/>
    <hyperlink ref="J2371" r:id="rId4730" display="mailto:jerrydean@oneal.com" xr:uid="{FEF793C1-AF01-6C48-86DC-3FA0BBA018CA}"/>
    <hyperlink ref="L2371" r:id="rId4731" xr:uid="{0665CD4A-970B-9544-8729-B334EB8E5B38}"/>
    <hyperlink ref="J2372" r:id="rId4732" display="mailto:awu@russell.com" xr:uid="{E4D92051-3798-A849-AACD-DDAB9B20C9ED}"/>
    <hyperlink ref="L2372" r:id="rId4733" xr:uid="{A60BC4F1-7073-6040-A9FE-08EE715C2D4F}"/>
    <hyperlink ref="J2373" r:id="rId4734" display="mailto:zgarrison@gilbert.biz" xr:uid="{308F84B3-4922-BB48-B7D2-120595641251}"/>
    <hyperlink ref="L2373" r:id="rId4735" xr:uid="{FFA418EA-052C-804F-A4DB-F5B9E0CFD5E6}"/>
    <hyperlink ref="J2374" r:id="rId4736" display="mailto:bobby62@cochran.com" xr:uid="{BF12B6B8-1481-E440-96B3-D3FB56B6A4EB}"/>
    <hyperlink ref="L2374" r:id="rId4737" xr:uid="{48F8FF0E-8E34-2943-83EA-40E074DCA7A9}"/>
    <hyperlink ref="J2375" r:id="rId4738" display="mailto:espinozachloe@whitehead-watkins.info" xr:uid="{876DAA91-88D2-2F4F-9598-50542B3C59FF}"/>
    <hyperlink ref="L2375" r:id="rId4739" xr:uid="{A3670AFD-6DE6-994E-80F3-8FB4F043BF23}"/>
    <hyperlink ref="J2376" r:id="rId4740" display="mailto:newtonjeffery@crane.com" xr:uid="{A18524CF-C6F2-4B49-8B22-7C829757C9F5}"/>
    <hyperlink ref="L2376" r:id="rId4741" xr:uid="{0AE63F2D-C18C-2741-9E61-8A1AFAF44F90}"/>
    <hyperlink ref="J2377" r:id="rId4742" display="mailto:wendyferrell@bauer-graham.com" xr:uid="{4DCB8B5B-0613-4D46-96CA-CC4BCE9EC9C1}"/>
    <hyperlink ref="L2377" r:id="rId4743" xr:uid="{25813BE5-2D3D-2E40-AD2F-910991717B18}"/>
    <hyperlink ref="J2378" r:id="rId4744" display="mailto:jackwatkins@turner-singleton.com" xr:uid="{45F89BDA-787A-F540-9BB8-E5E5FE2A3A9B}"/>
    <hyperlink ref="L2378" r:id="rId4745" xr:uid="{6D8B4E8A-DDF2-5C49-AFED-53D411A5041F}"/>
    <hyperlink ref="J2379" r:id="rId4746" display="mailto:angel80@cortez-galvan.biz" xr:uid="{52C08317-0001-024D-8AB6-869CF3F5A2CD}"/>
    <hyperlink ref="L2379" r:id="rId4747" xr:uid="{9DB2255B-21E6-AD44-B690-D53F6D3262A9}"/>
    <hyperlink ref="J2380" r:id="rId4748" display="mailto:philip59@watson-rocha.com" xr:uid="{0E09A963-C3FA-FE43-A6B1-3C68BB7BCE07}"/>
    <hyperlink ref="L2380" r:id="rId4749" xr:uid="{FC8037D5-596C-AC47-8F5D-CA400209D0D4}"/>
    <hyperlink ref="J2381" r:id="rId4750" display="mailto:martinjo@singh-spears.biz" xr:uid="{1543116A-1064-A84B-B5B2-E7DD927576C6}"/>
    <hyperlink ref="L2381" r:id="rId4751" xr:uid="{638A8A9A-8255-EB4E-895E-7E1120896516}"/>
    <hyperlink ref="J2382" r:id="rId4752" display="mailto:nicholas70@short-leonard.com" xr:uid="{8B313A31-9015-A443-B796-F8436C0C6370}"/>
    <hyperlink ref="L2382" r:id="rId4753" xr:uid="{3312B6D0-1717-4D41-BE6C-FA17725475AD}"/>
    <hyperlink ref="J2383" r:id="rId4754" display="mailto:judithmcgee@farmer.info" xr:uid="{7323599C-05F0-EB40-A268-84CDAD175EFA}"/>
    <hyperlink ref="L2383" r:id="rId4755" xr:uid="{B878D27B-0EC8-F04E-9A2F-04002BF81808}"/>
    <hyperlink ref="J2384" r:id="rId4756" display="mailto:brittanywarren@orr-lane.com" xr:uid="{23237983-980A-0042-8824-CC979F65C605}"/>
    <hyperlink ref="L2384" r:id="rId4757" xr:uid="{862201B1-3BC4-3647-AB66-2ED102DAA80E}"/>
    <hyperlink ref="J2385" r:id="rId4758" display="mailto:alejandro04@riggs.org" xr:uid="{6954CD3C-D7D4-2F4B-91C0-8F73B9D5B09F}"/>
    <hyperlink ref="L2385" r:id="rId4759" xr:uid="{D6A4FD80-54D0-1640-9483-447822DA4157}"/>
    <hyperlink ref="J2386" r:id="rId4760" display="mailto:edwinrogers@zamora.info" xr:uid="{B19DC012-B1AC-1940-861A-CE5D168CE8DD}"/>
    <hyperlink ref="L2386" r:id="rId4761" xr:uid="{A4DA3C0C-6B2E-8747-9A8F-BA0492DB1296}"/>
    <hyperlink ref="J2387" r:id="rId4762" display="mailto:turnerlucas@yang-cameron.net" xr:uid="{4435F579-2B80-6D41-B9B8-EF413A597C7B}"/>
    <hyperlink ref="L2387" r:id="rId4763" xr:uid="{AFF08C51-C6EB-8144-A442-51DE528EF2B8}"/>
    <hyperlink ref="J2388" r:id="rId4764" display="mailto:lorrainekaufman@reid.com" xr:uid="{4DBD6610-8967-704F-A864-08519D1343CC}"/>
    <hyperlink ref="L2388" r:id="rId4765" xr:uid="{BE48325A-EC9B-FD4D-8853-AEE5B6EE0431}"/>
    <hyperlink ref="J2389" r:id="rId4766" display="mailto:qburke@alvarado.com" xr:uid="{15E90B58-6733-B54B-9799-DDD96771778F}"/>
    <hyperlink ref="L2389" r:id="rId4767" xr:uid="{EE42DA1B-0BB3-BA4A-AFCE-5B492DDCD013}"/>
    <hyperlink ref="J2390" r:id="rId4768" display="mailto:klandry@sellers-fields.biz" xr:uid="{59862A81-BD32-4B4B-8F5E-17F5324E4043}"/>
    <hyperlink ref="L2390" r:id="rId4769" xr:uid="{02E248CA-B753-7A4C-A8B2-30850D9BE076}"/>
    <hyperlink ref="J2391" r:id="rId4770" display="mailto:morganroberts@tran.com" xr:uid="{6927E07F-2CE4-034A-B95F-DE9E6CE1CA8D}"/>
    <hyperlink ref="L2391" r:id="rId4771" xr:uid="{B1BA6F81-B2F1-4548-852B-BB159E797ADE}"/>
    <hyperlink ref="J2392" r:id="rId4772" display="mailto:aaronrasmussen@spears.biz" xr:uid="{C9710C6C-493D-F84B-8E83-3E8437A971F6}"/>
    <hyperlink ref="L2392" r:id="rId4773" xr:uid="{B21FB67D-A734-7D44-BE02-9107F9A8357F}"/>
    <hyperlink ref="J2393" r:id="rId4774" display="mailto:wwalton@long-skinner.com" xr:uid="{7B4A652D-F3E6-954C-8C7B-E104A56A2C67}"/>
    <hyperlink ref="L2393" r:id="rId4775" xr:uid="{E79D4EF7-4797-A94D-BFD9-F5B550CEA704}"/>
    <hyperlink ref="J2394" r:id="rId4776" display="mailto:joepreston@gross.com" xr:uid="{6C683F70-CDCA-6B41-AD06-0768BDB04C46}"/>
    <hyperlink ref="L2394" r:id="rId4777" xr:uid="{E50A79B0-B930-0446-8D70-371C846EF067}"/>
    <hyperlink ref="J2395" r:id="rId4778" display="mailto:ngates@escobar-merritt.com" xr:uid="{F15FA821-3767-C843-87FE-65007E40A62D}"/>
    <hyperlink ref="L2395" r:id="rId4779" xr:uid="{A97E8C4B-17AB-B240-83DD-C9DBABAE4B7C}"/>
    <hyperlink ref="J2396" r:id="rId4780" display="mailto:nkline@english.net" xr:uid="{86931DBE-AF39-924C-83DF-21F96C81AD28}"/>
    <hyperlink ref="L2396" r:id="rId4781" xr:uid="{A4F45287-F19D-0E44-AF3A-2B94686D8768}"/>
    <hyperlink ref="J2397" r:id="rId4782" display="mailto:fmartin@hanna.com" xr:uid="{14190DB0-14AE-C049-9EBD-5AE88C8DF7E9}"/>
    <hyperlink ref="L2397" r:id="rId4783" xr:uid="{27B5825A-FB51-E24E-8FA7-E9A8EE73D8E0}"/>
    <hyperlink ref="J2398" r:id="rId4784" display="mailto:elane@phelps-spears.org" xr:uid="{6987164F-5786-0C48-BEDB-4DE406AD2175}"/>
    <hyperlink ref="L2398" r:id="rId4785" xr:uid="{AC29288C-196F-4E4A-A43E-73612280000C}"/>
    <hyperlink ref="J2399" r:id="rId4786" display="mailto:shelby81@blackburn.info" xr:uid="{7BEF15A1-E9B8-7042-BE78-BECFC418E4B0}"/>
    <hyperlink ref="L2399" r:id="rId4787" xr:uid="{5D9D6239-0982-054B-9BA6-5D2A5F82D59F}"/>
    <hyperlink ref="J2400" r:id="rId4788" display="mailto:vernonbenson@floyd.com" xr:uid="{A1A5B9B8-0F73-0947-88DB-5FB33E5E0C22}"/>
    <hyperlink ref="L2400" r:id="rId4789" xr:uid="{03B996CA-0230-0C4A-B9BD-3C5151E8B5D7}"/>
    <hyperlink ref="J2401" r:id="rId4790" display="mailto:carrolldebbie@frazier-sims.info" xr:uid="{996E4EBC-95C0-6A4B-9E36-2175E78A40C4}"/>
    <hyperlink ref="L2401" r:id="rId4791" xr:uid="{D3C92D76-9388-4D4B-95C5-8F56D528617B}"/>
    <hyperlink ref="J2402" r:id="rId4792" display="mailto:chenjulia@mason.com" xr:uid="{C8957026-84C6-3D4A-B7E9-3B9E8B599E02}"/>
    <hyperlink ref="L2402" r:id="rId4793" xr:uid="{CE0A9D1D-5BDD-E547-A29D-5AE8D0E2CD6C}"/>
    <hyperlink ref="J2403" r:id="rId4794" display="mailto:isabella49@clements-valencia.org" xr:uid="{B3FB706E-ACB5-6940-ADCD-4A97995D3D54}"/>
    <hyperlink ref="L2403" r:id="rId4795" xr:uid="{CEEE563B-2E56-6E45-BBF7-D94CE2F28FBE}"/>
    <hyperlink ref="J2404" r:id="rId4796" display="mailto:nduarte@guzman-griffin.com" xr:uid="{8C5AE6F0-CBD0-A34D-8D5C-D10622A49143}"/>
    <hyperlink ref="L2404" r:id="rId4797" xr:uid="{C512AD89-74E5-2D43-BC45-391624521C76}"/>
    <hyperlink ref="J2405" r:id="rId4798" display="mailto:isaiahferrell@chapman.org" xr:uid="{83304EB4-2BCD-3346-9C80-C1FB03CA4B22}"/>
    <hyperlink ref="L2405" r:id="rId4799" xr:uid="{B25ED6C9-CECE-604F-965E-B5F8D28AFC39}"/>
    <hyperlink ref="J2406" r:id="rId4800" display="mailto:bethanyestes@peck.com" xr:uid="{FA0681B5-5BE8-DB4F-81BF-51E3ACB275C9}"/>
    <hyperlink ref="L2406" r:id="rId4801" xr:uid="{DD5C72EC-ABC5-D94D-8371-A61AE09ADB5B}"/>
    <hyperlink ref="J2407" r:id="rId4802" display="mailto:nicolas38@lowe.biz" xr:uid="{778B4233-1F06-D540-92CB-DE43541829B5}"/>
    <hyperlink ref="L2407" r:id="rId4803" xr:uid="{107F26CA-E3F9-C748-9ECC-5C6B9BA6527A}"/>
    <hyperlink ref="J2408" r:id="rId4804" display="mailto:anna44@eaton-ferrell.com" xr:uid="{975BB6C4-56EB-324A-BB1C-F6EC946CFE7F}"/>
    <hyperlink ref="L2408" r:id="rId4805" xr:uid="{E1CED2F3-DD19-6B49-A1F2-C8B4904F04D1}"/>
    <hyperlink ref="J2409" r:id="rId4806" display="mailto:noahproctor@serrano.org" xr:uid="{5E719629-2137-A54D-8986-0089CFBAD542}"/>
    <hyperlink ref="L2409" r:id="rId4807" xr:uid="{B7AD54D3-D8DA-B447-8B39-CE86BFCF2D3A}"/>
    <hyperlink ref="J2410" r:id="rId4808" display="mailto:rodney94@vance.biz" xr:uid="{32CAF3AB-FA4E-8242-ABDE-813DA984F0B0}"/>
    <hyperlink ref="L2410" r:id="rId4809" xr:uid="{35869CB3-F466-354E-B329-BDCA57165684}"/>
    <hyperlink ref="J2411" r:id="rId4810" display="mailto:destiny64@trujillo.com" xr:uid="{8BA90F71-A719-1646-B248-C26853844A33}"/>
    <hyperlink ref="L2411" r:id="rId4811" xr:uid="{C1E3C545-1A2A-9D48-B55B-4ACD33988D07}"/>
    <hyperlink ref="J2412" r:id="rId4812" display="mailto:frank25@bray-beltran.com" xr:uid="{C946A91E-1016-884E-A7E9-61819AC2FB87}"/>
    <hyperlink ref="L2412" r:id="rId4813" xr:uid="{737EE37A-AF04-544B-98A9-104221797CB3}"/>
    <hyperlink ref="J2413" r:id="rId4814" display="mailto:eburch@parrish-cameron.org" xr:uid="{CBCB8284-EEFC-3E4A-8A5C-4C180252A6CE}"/>
    <hyperlink ref="L2413" r:id="rId4815" xr:uid="{2C4AAC90-D410-5642-8384-F4154DAB0734}"/>
    <hyperlink ref="J2414" r:id="rId4816" display="mailto:cray@crosby-walls.com" xr:uid="{66FAC9B7-3F0D-C746-B629-F93D734607B8}"/>
    <hyperlink ref="L2414" r:id="rId4817" xr:uid="{82EAB0EB-0F41-F84F-846B-2FADCF3C4068}"/>
    <hyperlink ref="J2415" r:id="rId4818" display="mailto:martinamanda@gaines-cooley.net" xr:uid="{F4A2F064-1186-4544-A5AA-23BA95603677}"/>
    <hyperlink ref="L2415" r:id="rId4819" xr:uid="{B6C98279-F1E1-AC4D-9BFE-715F841B1791}"/>
    <hyperlink ref="J2416" r:id="rId4820" display="mailto:roy98@nichols.com" xr:uid="{3AAD65C2-6415-BA43-9C94-92C07866EFC2}"/>
    <hyperlink ref="L2416" r:id="rId4821" xr:uid="{FF0B4718-0209-6E4F-9A58-698AFFCFBEA4}"/>
    <hyperlink ref="J2417" r:id="rId4822" display="mailto:lawsonkelli@chase.com" xr:uid="{DCADE43A-DAE3-984E-A161-6DA018E59AD4}"/>
    <hyperlink ref="L2417" r:id="rId4823" xr:uid="{94E7D1DB-1E86-CB43-8939-ACD91C5D1E4D}"/>
    <hyperlink ref="J2418" r:id="rId4824" display="mailto:dzhang@aguilar.com" xr:uid="{9430B588-8D81-B548-BB93-4CF53678C3A5}"/>
    <hyperlink ref="L2418" r:id="rId4825" xr:uid="{C75A773F-D5BC-7D48-B584-3ACD2D1F34BA}"/>
    <hyperlink ref="J2419" r:id="rId4826" display="mailto:sherrimontgomery@cooley.com" xr:uid="{BD763512-AE22-B548-9280-2FB828C15D78}"/>
    <hyperlink ref="L2419" r:id="rId4827" xr:uid="{91654164-8D90-E445-8608-FF568AE5A255}"/>
    <hyperlink ref="J2420" r:id="rId4828" display="mailto:tannermcmillan@nixon-luna.info" xr:uid="{045C29D2-48A4-2648-8C62-E7564D4B0A5D}"/>
    <hyperlink ref="L2420" r:id="rId4829" xr:uid="{927D0178-F1D8-DA47-A930-AF8B58B31452}"/>
    <hyperlink ref="J2421" r:id="rId4830" display="mailto:jon55@mathews.biz" xr:uid="{F898E79D-6867-A84E-A6BA-B89D7F9EDEEA}"/>
    <hyperlink ref="L2421" r:id="rId4831" xr:uid="{D9198B9C-1274-4F4D-88D3-EBFB838C6202}"/>
    <hyperlink ref="J2422" r:id="rId4832" display="mailto:deborahwiggins@navarro-hill.com" xr:uid="{A8FE4D55-A6F4-584B-B101-4E5638E5798C}"/>
    <hyperlink ref="L2422" r:id="rId4833" xr:uid="{BE71E3CF-A746-9343-8BAE-7493B1433872}"/>
    <hyperlink ref="J2423" r:id="rId4834" display="mailto:weeksantonio@brown.com" xr:uid="{D8FCD6F8-7F39-4844-B37E-346C2C5C2726}"/>
    <hyperlink ref="L2423" r:id="rId4835" xr:uid="{5D643ADA-B9C9-B645-8577-A3665D10AF7A}"/>
    <hyperlink ref="J2424" r:id="rId4836" display="mailto:meadowstanner@cohen.com" xr:uid="{639DE51D-BFF1-BB4D-9642-76ACBA6AC9E9}"/>
    <hyperlink ref="L2424" r:id="rId4837" xr:uid="{448B0317-A2E3-FD41-8795-9B142DCC59E9}"/>
    <hyperlink ref="J2425" r:id="rId4838" display="mailto:breweredgar@aguirre.com" xr:uid="{31352BF3-C094-344E-92F7-DA0269C275A9}"/>
    <hyperlink ref="L2425" r:id="rId4839" xr:uid="{BD04F05A-8011-CA40-9CF9-7709C23936D1}"/>
    <hyperlink ref="J2426" r:id="rId4840" display="mailto:buckrickey@hensley.biz" xr:uid="{114770E7-06AA-F547-AFE3-99E94F9DC29A}"/>
    <hyperlink ref="L2426" r:id="rId4841" xr:uid="{6BD69BA2-9B7B-D341-A1A9-1A3C9A6AE369}"/>
    <hyperlink ref="J2427" r:id="rId4842" display="mailto:christiananthony@dunlap.com" xr:uid="{7FCC000D-FB5F-9D47-8738-99F1ACFB14F8}"/>
    <hyperlink ref="L2427" r:id="rId4843" xr:uid="{E9BCC580-0BFF-4042-A69A-D55823FB2F76}"/>
    <hyperlink ref="J2428" r:id="rId4844" display="mailto:cathymedina@berg.com" xr:uid="{937398BF-FE60-094C-9E65-6E01AD472F57}"/>
    <hyperlink ref="L2428" r:id="rId4845" xr:uid="{2EAA8F8B-D629-0F41-9498-25F721303065}"/>
    <hyperlink ref="J2429" r:id="rId4846" display="mailto:dmclaughlin@gentry.net" xr:uid="{75E70386-10D0-9E47-95E1-8014852797BA}"/>
    <hyperlink ref="L2429" r:id="rId4847" xr:uid="{3AAD53E9-8C82-684C-89A5-CB6A0B1555FE}"/>
    <hyperlink ref="J2430" r:id="rId4848" display="mailto:phyllis97@garza-newman.info" xr:uid="{FD90C5F8-A518-B042-917C-F8CDE1598005}"/>
    <hyperlink ref="L2430" r:id="rId4849" xr:uid="{647612AC-4722-4245-8C5F-C556257B6051}"/>
    <hyperlink ref="J2431" r:id="rId4850" display="mailto:yhoover@lindsey-forbes.biz" xr:uid="{8E4BE97C-92AD-C14A-92BD-ADE97588EC73}"/>
    <hyperlink ref="L2431" r:id="rId4851" xr:uid="{E49CFAE4-3BEA-534F-9B70-08DB8FAD62C0}"/>
    <hyperlink ref="J2432" r:id="rId4852" display="mailto:rhawkins@griffin-hancock.net" xr:uid="{6A474FBC-A0A4-D64D-90A4-623F9E1F9F77}"/>
    <hyperlink ref="L2432" r:id="rId4853" xr:uid="{6AC0209D-F2FA-C24F-A94D-0D25B5595A3F}"/>
    <hyperlink ref="J2433" r:id="rId4854" display="mailto:zodom@norton.com" xr:uid="{BFF1C17C-32A7-DD4D-8C03-48ACC975D69E}"/>
    <hyperlink ref="L2433" r:id="rId4855" xr:uid="{D997F0A5-D411-2143-8244-EACFB26EB254}"/>
    <hyperlink ref="J2434" r:id="rId4856" display="mailto:hinesmelinda@weber-joseph.com" xr:uid="{53E6EDEF-B6C4-5947-9FC7-415040E30290}"/>
    <hyperlink ref="L2434" r:id="rId4857" xr:uid="{C8E7CB76-8FF3-2841-A605-7F026ED27E31}"/>
    <hyperlink ref="J2435" r:id="rId4858" display="mailto:blogan@wang-dyer.com" xr:uid="{9FBD0C64-3AA2-7A44-AB16-16846CF2062E}"/>
    <hyperlink ref="L2435" r:id="rId4859" xr:uid="{2BE17595-B9AA-EC4E-BC24-B560395D77D7}"/>
    <hyperlink ref="J2436" r:id="rId4860" display="mailto:reillykaylee@dickson.biz" xr:uid="{E8F50DE3-4B14-7A44-8F9E-65B19D5ED780}"/>
    <hyperlink ref="L2436" r:id="rId4861" xr:uid="{CFB0A4D0-3089-4A45-B180-48C51C791808}"/>
    <hyperlink ref="J2437" r:id="rId4862" display="mailto:dsaunders@nicholson-park.info" xr:uid="{02F29EA6-CB07-654B-A02D-2FC51410A978}"/>
    <hyperlink ref="L2437" r:id="rId4863" xr:uid="{A0D3E29B-5BAA-0049-9C6B-B6439C5D0DF2}"/>
    <hyperlink ref="J2438" r:id="rId4864" display="mailto:uhicks@arias.info" xr:uid="{8FFEC45E-1E6E-BE43-B641-A80051307AAE}"/>
    <hyperlink ref="L2438" r:id="rId4865" xr:uid="{C8A31BFF-DB3D-4C46-8153-DBC705C5D10D}"/>
    <hyperlink ref="J2439" r:id="rId4866" display="mailto:xmyers@forbes.info" xr:uid="{8CA6CC91-5280-A24B-AA4C-293F1F939BAE}"/>
    <hyperlink ref="L2439" r:id="rId4867" xr:uid="{BB3E1F4F-E0D4-9246-AC82-3CD43B2DF6F8}"/>
    <hyperlink ref="J2440" r:id="rId4868" display="mailto:jane85@wilcox.biz" xr:uid="{8051035C-DFAB-3847-8D9E-86FDBB9AB1AB}"/>
    <hyperlink ref="L2440" r:id="rId4869" xr:uid="{EFD99E1F-9EED-C94A-A0C7-9D0EC6B73AA2}"/>
    <hyperlink ref="J2441" r:id="rId4870" display="mailto:spearscurtis@rich.com" xr:uid="{221B3FEB-EB08-204D-954A-634567908B1B}"/>
    <hyperlink ref="L2441" r:id="rId4871" xr:uid="{39CE1C0C-13DC-EC4D-824A-4EB43FFFA240}"/>
    <hyperlink ref="J2442" r:id="rId4872" display="mailto:greggmccarty@banks-baker.com" xr:uid="{A86111EC-535F-9148-8886-86DD63F74019}"/>
    <hyperlink ref="L2442" r:id="rId4873" xr:uid="{D1D19321-4F47-C444-8724-A863F2A69000}"/>
    <hyperlink ref="J2443" r:id="rId4874" display="mailto:rhonda38@buckley.biz" xr:uid="{FDF79FE5-5965-C347-9469-FB61EC333B9A}"/>
    <hyperlink ref="L2443" r:id="rId4875" xr:uid="{D949847C-00A1-3C43-97C6-64B2C93D5358}"/>
    <hyperlink ref="J2444" r:id="rId4876" display="mailto:jonathon83@fitzpatrick.info" xr:uid="{C68EABE0-F4D9-8245-9FDD-83C82E576BCE}"/>
    <hyperlink ref="L2444" r:id="rId4877" xr:uid="{C0DD44C1-3EA0-F042-9C30-FB5913994F1A}"/>
    <hyperlink ref="J2445" r:id="rId4878" display="mailto:orrtodd@murray-mann.com" xr:uid="{F19F4E2D-C10B-3A48-BD75-D6AA9CDC250F}"/>
    <hyperlink ref="L2445" r:id="rId4879" xr:uid="{B7252DBB-E9D0-5F41-A834-12253AAB69D4}"/>
    <hyperlink ref="J2446" r:id="rId4880" display="mailto:leeoconnor@moon.biz" xr:uid="{2C6089B7-20B2-3641-BBBC-A469F249AA31}"/>
    <hyperlink ref="L2446" r:id="rId4881" xr:uid="{76A9C3A8-7972-B340-B3B0-57EAE1208F35}"/>
    <hyperlink ref="J2447" r:id="rId4882" display="mailto:dmoyer@moon-ewing.com" xr:uid="{6CC3F1B9-F1A7-5346-A2AF-4661FA18208B}"/>
    <hyperlink ref="L2447" r:id="rId4883" xr:uid="{1DCE586E-253F-7F48-9C17-0B5F505EC2F3}"/>
    <hyperlink ref="J2448" r:id="rId4884" display="mailto:vdyer@vega.com" xr:uid="{F2A8E700-3A83-B84E-946E-B6F62F9EEDDC}"/>
    <hyperlink ref="L2448" r:id="rId4885" xr:uid="{12ADD3AF-2556-104C-8B38-37CD60E6C8C8}"/>
    <hyperlink ref="J2449" r:id="rId4886" display="mailto:duranbobby@english.net" xr:uid="{54633F98-AC01-3C4A-B4E6-ADFDBB9B33BD}"/>
    <hyperlink ref="L2449" r:id="rId4887" xr:uid="{3B8D3F03-01C0-544A-B8C9-8591A4E2D438}"/>
    <hyperlink ref="J2450" r:id="rId4888" display="mailto:dsimon@mays-harmon.com" xr:uid="{DFBA8D45-1759-8B41-8146-4DAF365E934F}"/>
    <hyperlink ref="L2450" r:id="rId4889" xr:uid="{52C96154-2BD3-9848-A101-A48B0E68A466}"/>
    <hyperlink ref="J2451" r:id="rId4890" display="mailto:hannahgutierrez@barker.com" xr:uid="{68A662CB-1B1C-B743-9251-EA745EED888D}"/>
    <hyperlink ref="L2451" r:id="rId4891" xr:uid="{1EDD679E-33C4-D848-87AD-E6A2A57E7DB4}"/>
    <hyperlink ref="J2452" r:id="rId4892" display="mailto:baldwinmark@deleon-riddle.com" xr:uid="{3ECADF33-F636-274F-9D28-1621D07AC1BF}"/>
    <hyperlink ref="L2452" r:id="rId4893" xr:uid="{E85B997E-CFEE-D742-8110-70035743F5B3}"/>
    <hyperlink ref="J2453" r:id="rId4894" display="mailto:prandolph@alvarez.com" xr:uid="{9758FDED-8FC8-C441-8312-98137B407DF4}"/>
    <hyperlink ref="L2453" r:id="rId4895" xr:uid="{EEC06FEA-A14F-DF41-9C6E-40D4A9D25A69}"/>
    <hyperlink ref="J2454" r:id="rId4896" display="mailto:fhoward@crawford-herring.com" xr:uid="{C74CB645-2C28-2746-8403-1C1DCE0A4505}"/>
    <hyperlink ref="L2454" r:id="rId4897" xr:uid="{23AF7164-1BF3-C547-8ACD-DE5B3EF0424E}"/>
    <hyperlink ref="J2455" r:id="rId4898" display="mailto:barrybrittney@ramsey-villegas.com" xr:uid="{F92EC92E-AEDA-2949-8A19-E40EBDA268BA}"/>
    <hyperlink ref="L2455" r:id="rId4899" xr:uid="{51FE3700-44A0-A14D-A958-62F8061C8CF8}"/>
    <hyperlink ref="J2456" r:id="rId4900" display="mailto:holly18@bautista.com" xr:uid="{A55862EC-D003-3C45-BE5C-A8D86C031028}"/>
    <hyperlink ref="L2456" r:id="rId4901" xr:uid="{140E9897-7717-7D44-9279-83E53B88A3DA}"/>
    <hyperlink ref="J2457" r:id="rId4902" display="mailto:montgomerylacey@gibson-hayden.com" xr:uid="{90EE5B5A-CA80-8540-9F2C-6B12FE325EE0}"/>
    <hyperlink ref="L2457" r:id="rId4903" xr:uid="{3EB18E4D-ECD2-994C-B713-ED13F1BB8A8A}"/>
    <hyperlink ref="J2458" r:id="rId4904" display="mailto:petersonjoe@parsons.biz" xr:uid="{09D1CA39-90FB-5945-B6FD-A218A074F5FE}"/>
    <hyperlink ref="L2458" r:id="rId4905" xr:uid="{CE29A289-3C4E-B142-BC51-EEC7CDCA7EF3}"/>
    <hyperlink ref="J2459" r:id="rId4906" display="mailto:tuckerhayley@mcintyre.net" xr:uid="{93B3FE7E-C044-2448-9F02-BB232DD54249}"/>
    <hyperlink ref="L2459" r:id="rId4907" xr:uid="{DB64C934-BB54-F84D-9E9D-34CD199AA75D}"/>
    <hyperlink ref="J2460" r:id="rId4908" display="mailto:bdaugherty@patton.biz" xr:uid="{4E0E5061-24FC-0F42-8959-2C14F515789A}"/>
    <hyperlink ref="L2460" r:id="rId4909" xr:uid="{8164D4DF-FF72-CB4A-942B-2728923FAB20}"/>
    <hyperlink ref="J2461" r:id="rId4910" display="mailto:rebeccaestrada@mooney-blackburn.net" xr:uid="{3982682B-3EE4-7849-83F3-CF66BCDE99C2}"/>
    <hyperlink ref="L2461" r:id="rId4911" xr:uid="{65939C4A-5420-434A-831E-549C694DA83F}"/>
    <hyperlink ref="J2462" r:id="rId4912" display="mailto:kgay@kelley.net" xr:uid="{D2631782-D665-7942-AB30-BF97B756921F}"/>
    <hyperlink ref="L2462" r:id="rId4913" xr:uid="{34BD310B-2D45-5B4A-AAD0-3DDBAA0C69BD}"/>
    <hyperlink ref="J2463" r:id="rId4914" display="mailto:wolfmiranda@burch.com" xr:uid="{65F0ECE1-16B1-A047-9800-D29B3A32B50F}"/>
    <hyperlink ref="L2463" r:id="rId4915" xr:uid="{63347E46-C7E0-C340-B044-B1C8AC29B421}"/>
    <hyperlink ref="J2464" r:id="rId4916" display="mailto:tammierobertson@johnston-marshall.biz" xr:uid="{D3F3B498-DC94-E940-A2BC-E8C3B9DC2D9E}"/>
    <hyperlink ref="L2464" r:id="rId4917" xr:uid="{948548D9-6D32-1547-B7D7-69FEEE198A38}"/>
    <hyperlink ref="J2465" r:id="rId4918" display="mailto:carlosdawson@mcclain.com" xr:uid="{4E15C0DF-4285-2C49-8F84-F8E6E6953B65}"/>
    <hyperlink ref="L2465" r:id="rId4919" xr:uid="{710E91C0-01C1-6440-AC0E-BDA2CC2DF39A}"/>
    <hyperlink ref="J2466" r:id="rId4920" display="mailto:danrich@shields.com" xr:uid="{B4F55519-969C-5F46-ABF3-499311442D25}"/>
    <hyperlink ref="L2466" r:id="rId4921" xr:uid="{5ACE8E3A-95AA-5E4C-8C17-A2CFC7D4E505}"/>
    <hyperlink ref="J2467" r:id="rId4922" display="mailto:iyates@frederick.org" xr:uid="{3097C637-467D-514E-A902-08A713C6B2E5}"/>
    <hyperlink ref="L2467" r:id="rId4923" xr:uid="{253FF8E4-9F5F-7740-911E-D74824148ACB}"/>
    <hyperlink ref="J2468" r:id="rId4924" display="mailto:brittneynixon@cochran.com" xr:uid="{57D6A507-0058-BD48-9DF8-647DF8F6A088}"/>
    <hyperlink ref="L2468" r:id="rId4925" xr:uid="{3800C431-AA13-BC4D-B0F3-511AC4C98426}"/>
    <hyperlink ref="J2469" r:id="rId4926" display="mailto:fergusonchloe@mcgrath.biz" xr:uid="{E87E2C3C-8147-2140-8F94-7E2127FF7810}"/>
    <hyperlink ref="L2469" r:id="rId4927" xr:uid="{C77C77CE-6F98-7E42-BD3B-DF780B441A13}"/>
    <hyperlink ref="J2470" r:id="rId4928" display="mailto:maxwellmarks@mayer-carey.com" xr:uid="{45A8AB59-BB53-E54C-B0A2-8019F1A05746}"/>
    <hyperlink ref="L2470" r:id="rId4929" xr:uid="{32A8FA8E-ABE6-E34B-8F9B-7D5E2CD987F0}"/>
    <hyperlink ref="J2471" r:id="rId4930" display="mailto:antonio35@joseph-hansen.com" xr:uid="{DFD1B660-26B4-5C47-9592-9C08AE0DA85B}"/>
    <hyperlink ref="L2471" r:id="rId4931" xr:uid="{41BE6372-4032-7D44-8D73-1AEA91F76800}"/>
    <hyperlink ref="J2472" r:id="rId4932" display="mailto:ipruitt@hartman.com" xr:uid="{0E1A5A74-665A-A44C-BD9F-6E5C8A17FF2A}"/>
    <hyperlink ref="L2472" r:id="rId4933" xr:uid="{4D364C99-DDFD-F748-90F5-1C0934DB2128}"/>
    <hyperlink ref="J2473" r:id="rId4934" display="mailto:churchbarbara@lara.com" xr:uid="{B4CB5548-D3A2-6F47-9C5A-A017A26E2B4F}"/>
    <hyperlink ref="L2473" r:id="rId4935" xr:uid="{1F219C54-6477-3747-80FB-4193BE8B103A}"/>
    <hyperlink ref="J2474" r:id="rId4936" display="mailto:garrettjustin@hess.com" xr:uid="{0FB0C933-B6C3-2244-BD28-4D09F46575C7}"/>
    <hyperlink ref="L2474" r:id="rId4937" xr:uid="{C922C081-4117-AF4D-8537-7E758CF40667}"/>
    <hyperlink ref="J2475" r:id="rId4938" display="mailto:vegaluke@faulkner.net" xr:uid="{18F10915-ABF9-6547-94D1-36AF75240558}"/>
    <hyperlink ref="L2475" r:id="rId4939" xr:uid="{535B5CAF-3364-444D-903B-3773444F7B36}"/>
    <hyperlink ref="J2476" r:id="rId4940" display="mailto:jared30@mays-clarke.com" xr:uid="{60D0A29A-69B6-3B4A-935C-AFCBF6030825}"/>
    <hyperlink ref="L2476" r:id="rId4941" xr:uid="{1EB395A4-68F4-7E41-913F-3452B1792E74}"/>
    <hyperlink ref="J2477" r:id="rId4942" display="mailto:craigaustin@ayers-oneal.org" xr:uid="{8ABD5124-8B35-304F-81CF-FE12B6133BF8}"/>
    <hyperlink ref="L2477" r:id="rId4943" xr:uid="{DDE315BC-4915-8A4F-95B7-BB7B02CFE1C5}"/>
    <hyperlink ref="J2478" r:id="rId4944" display="mailto:rachelwalsh@long-stuart.com" xr:uid="{5F1F3149-37EF-B94F-A300-FD08EEA79183}"/>
    <hyperlink ref="L2478" r:id="rId4945" xr:uid="{5DE71025-F7EF-FD40-9BC0-FDE216DBB7CB}"/>
    <hyperlink ref="J2479" r:id="rId4946" display="mailto:greenekylie@welch.info" xr:uid="{A0DCC933-38FC-694B-810C-596AD1A09DA5}"/>
    <hyperlink ref="L2479" r:id="rId4947" xr:uid="{FA6DE868-55BE-0D4F-A3EB-A68E4924DC68}"/>
    <hyperlink ref="J2480" r:id="rId4948" display="mailto:wattsjaime@shea-ford.biz" xr:uid="{99A3FE47-67D9-254B-814E-D1C147179D68}"/>
    <hyperlink ref="L2480" r:id="rId4949" xr:uid="{EC327E0C-220B-FE4A-A796-C2E96FE2916F}"/>
    <hyperlink ref="J2481" r:id="rId4950" display="mailto:manningmackenzie@foster-hahn.com" xr:uid="{9A765FAC-FE81-0744-B288-33F805F833DB}"/>
    <hyperlink ref="L2481" r:id="rId4951" xr:uid="{2D998D46-1DA3-CE46-AD65-3A3058C897AE}"/>
    <hyperlink ref="J2482" r:id="rId4952" display="mailto:dmckenzie@wood.com" xr:uid="{13322290-4B79-1645-B949-014A911CD86C}"/>
    <hyperlink ref="L2482" r:id="rId4953" xr:uid="{4B6E77E8-8883-C647-9097-F0CAF9CEDCA7}"/>
    <hyperlink ref="J2483" r:id="rId4954" display="mailto:lydiahuang@sweeney.com" xr:uid="{6152B4DD-3736-F34A-89B1-9C15FD5B03C6}"/>
    <hyperlink ref="L2483" r:id="rId4955" xr:uid="{8F3D623A-B015-3140-B689-5B5956C04076}"/>
    <hyperlink ref="J2484" r:id="rId4956" display="mailto:rita55@gomez-sanchez.com" xr:uid="{F702C632-9F85-8F46-AF6B-7F5AB37E739C}"/>
    <hyperlink ref="L2484" r:id="rId4957" xr:uid="{462E0BB9-BE39-E446-96BD-40B950706709}"/>
    <hyperlink ref="J2485" r:id="rId4958" display="mailto:malikoconnor@wiggins.com" xr:uid="{3DCA0A17-5B87-6A45-B8F8-47F5F0374982}"/>
    <hyperlink ref="L2485" r:id="rId4959" xr:uid="{A61AEDB6-A119-3045-A587-2888B34758B9}"/>
    <hyperlink ref="J2486" r:id="rId4960" display="mailto:christyreed@wood.com" xr:uid="{A21EDF70-F113-D94A-9058-CF7E3D16957C}"/>
    <hyperlink ref="L2486" r:id="rId4961" xr:uid="{15571AF4-F4AA-5141-9AB4-19799D33A57E}"/>
    <hyperlink ref="J2487" r:id="rId4962" display="mailto:joseph12@lee.com" xr:uid="{72BF0428-A5F6-2A46-B910-47DE90489BBB}"/>
    <hyperlink ref="L2487" r:id="rId4963" xr:uid="{664882A3-722A-1D45-9E9F-83848E5A24C6}"/>
    <hyperlink ref="J2488" r:id="rId4964" display="mailto:mindy94@hebert.com" xr:uid="{7B25E3A0-9875-A54A-94F3-EC7497F21FD2}"/>
    <hyperlink ref="L2488" r:id="rId4965" xr:uid="{C5473602-E8E3-E24A-8C99-C2031EBC025D}"/>
    <hyperlink ref="J2489" r:id="rId4966" display="mailto:stokessheri@reynolds.org" xr:uid="{5FE7D004-8C90-BB44-B580-E79DC1B4AA23}"/>
    <hyperlink ref="L2489" r:id="rId4967" xr:uid="{8783C30C-405A-ED4E-89D7-79DF91C37FCE}"/>
    <hyperlink ref="J2490" r:id="rId4968" display="mailto:franciscarney@david.com" xr:uid="{5F9C1DEA-CB39-2842-8A3F-3800F9EE9AD6}"/>
    <hyperlink ref="L2490" r:id="rId4969" xr:uid="{AA1095D0-172B-7947-BA66-B58F954A8E06}"/>
    <hyperlink ref="J2491" r:id="rId4970" display="mailto:lromero@friedman.com" xr:uid="{4600F8D5-3336-6E45-A5D2-104E6A91ED92}"/>
    <hyperlink ref="L2491" r:id="rId4971" xr:uid="{5D6FC262-27C8-374E-A14F-D9D67BBA4167}"/>
    <hyperlink ref="J2492" r:id="rId4972" display="mailto:meyersrobin@vazquez.com" xr:uid="{DD057385-7E1B-AE42-844E-36D5EED853F6}"/>
    <hyperlink ref="L2492" r:id="rId4973" xr:uid="{11182641-8B34-154D-8C60-C848B689C4AB}"/>
    <hyperlink ref="J2493" r:id="rId4974" display="mailto:brandy69@mclean.com" xr:uid="{193B0243-CE46-3148-8BA7-A8C179D975EA}"/>
    <hyperlink ref="L2493" r:id="rId4975" xr:uid="{64620865-EC9B-C24A-B1FA-79FAB053EA7F}"/>
    <hyperlink ref="J2494" r:id="rId4976" display="mailto:anavarro@reeves.com" xr:uid="{653667F8-B74B-3547-A659-9D9B7358BD4D}"/>
    <hyperlink ref="L2494" r:id="rId4977" xr:uid="{927FA644-D9D0-EB45-BC58-D220B87DB717}"/>
    <hyperlink ref="J2495" r:id="rId4978" display="mailto:derrickmcbride@marsh.com" xr:uid="{F8C6F880-39C3-5642-8A68-6612937F411B}"/>
    <hyperlink ref="L2495" r:id="rId4979" xr:uid="{87FB28B8-ED2C-B54F-AA65-E6F0BE6F8330}"/>
    <hyperlink ref="J2496" r:id="rId4980" display="mailto:parkchase@obrien.net" xr:uid="{F7BC76D8-5999-DC4B-BD47-0882CC52547C}"/>
    <hyperlink ref="L2496" r:id="rId4981" xr:uid="{18C38213-A1F6-FA43-898B-9D4258939ED5}"/>
    <hyperlink ref="J2497" r:id="rId4982" display="mailto:sherrymadden@kane-wilson.net" xr:uid="{3042644F-660E-1446-8183-9F00FCB3AF37}"/>
    <hyperlink ref="L2497" r:id="rId4983" xr:uid="{A53B6202-B3FA-FB41-9261-8FAEF16E0BD3}"/>
    <hyperlink ref="J2498" r:id="rId4984" display="mailto:hendrixshelby@gallagher-villanueva.com" xr:uid="{186842C2-B21F-D34E-A8E4-A0910FCC9632}"/>
    <hyperlink ref="L2498" r:id="rId4985" xr:uid="{E921C855-9A27-964A-897E-9631F74EEEEE}"/>
    <hyperlink ref="J2499" r:id="rId4986" display="mailto:tatemia@bates.net" xr:uid="{E05F4D1D-423E-064C-BC51-34D80010CD32}"/>
    <hyperlink ref="L2499" r:id="rId4987" xr:uid="{0E871332-26FB-834E-BC9D-E53E032EB8A9}"/>
    <hyperlink ref="J2500" r:id="rId4988" display="mailto:sullivanjane@wilcox-crawford.net" xr:uid="{3D16A8AE-9A53-A244-858C-942253B7882E}"/>
    <hyperlink ref="L2500" r:id="rId4989" xr:uid="{B7C26EAC-28A8-2346-93CF-4931A894ED69}"/>
    <hyperlink ref="J2501" r:id="rId4990" display="mailto:zunigamarc@ruiz-parks.com" xr:uid="{A8E5197C-2A65-0B40-8987-56FF51306E26}"/>
    <hyperlink ref="L2501" r:id="rId4991" xr:uid="{E514AC84-B9AE-1945-B6D4-84B7339FE9B5}"/>
    <hyperlink ref="J2502" r:id="rId4992" display="mailto:kfarley@george.net" xr:uid="{FEBFFA32-6697-7044-8DB4-E93ED5847D20}"/>
    <hyperlink ref="L2502" r:id="rId4993" xr:uid="{E966136B-0428-EB44-A153-61AD5224CA8B}"/>
    <hyperlink ref="J2503" r:id="rId4994" display="mailto:craigdalton@strickland.com" xr:uid="{29436D35-34F4-604F-AFFE-D96AE0DB2296}"/>
    <hyperlink ref="L2503" r:id="rId4995" xr:uid="{F10ECCCE-421E-4F48-BAE1-15B25822FB1C}"/>
    <hyperlink ref="J2504" r:id="rId4996" display="mailto:qgibbs@delgado.com" xr:uid="{9B81E7DE-FE71-C544-988A-6C661302C307}"/>
    <hyperlink ref="L2504" r:id="rId4997" xr:uid="{E02B389F-2D1D-524E-8D15-4CA9F80D129B}"/>
    <hyperlink ref="J2505" r:id="rId4998" display="mailto:brucenancy@burke.com" xr:uid="{DC823CF3-6BBF-8E49-9936-FF67AC805843}"/>
    <hyperlink ref="L2505" r:id="rId4999" xr:uid="{95F2CD06-4119-974B-9076-05FD966A26D7}"/>
    <hyperlink ref="J2506" r:id="rId5000" display="mailto:summer34@gates.info" xr:uid="{C0219511-C4BF-7748-B9D2-1D62580BA2AE}"/>
    <hyperlink ref="L2506" r:id="rId5001" xr:uid="{63667D1C-0FE3-F842-8690-64F197658C5C}"/>
    <hyperlink ref="J2507" r:id="rId5002" display="mailto:williswendy@lindsey.net" xr:uid="{DFD2CA43-ADCC-E14B-B4BA-CC1552BEF25A}"/>
    <hyperlink ref="L2507" r:id="rId5003" xr:uid="{DD3837E1-54DC-4F4B-8FED-607EE67CB11F}"/>
    <hyperlink ref="J2508" r:id="rId5004" display="mailto:larrybarton@parsons.net" xr:uid="{A4B205F6-90C8-AF4A-B28B-B02ABE93EE15}"/>
    <hyperlink ref="L2508" r:id="rId5005" xr:uid="{D5FF0246-D161-5445-B02B-0A772D1E7BF2}"/>
    <hyperlink ref="J2509" r:id="rId5006" display="mailto:judybeard@krueger.com" xr:uid="{3347E6E8-0238-3D46-8088-5D06540795DE}"/>
    <hyperlink ref="L2509" r:id="rId5007" xr:uid="{C7B3AF7C-70AC-2D4C-9E54-09D694628318}"/>
    <hyperlink ref="J2510" r:id="rId5008" display="mailto:dbarnett@weiss.com" xr:uid="{3E657705-0735-E643-91E6-076DD39AEAC4}"/>
    <hyperlink ref="L2510" r:id="rId5009" xr:uid="{D8CCADA1-8FE4-F34E-B89E-5B82AC765629}"/>
    <hyperlink ref="J2511" r:id="rId5010" display="mailto:darrylstark@lloyd.com" xr:uid="{397DB79A-B36D-044E-B905-A53F8264279D}"/>
    <hyperlink ref="L2511" r:id="rId5011" xr:uid="{8853BAA4-1098-0A48-BD3A-0A8BD3C7400C}"/>
    <hyperlink ref="J2512" r:id="rId5012" display="mailto:eduardo51@guerra.com" xr:uid="{D67C5D65-9520-CF47-9219-A9FE0B529C95}"/>
    <hyperlink ref="L2512" r:id="rId5013" xr:uid="{DA50836E-5999-B649-A7A0-EF927D676B3C}"/>
    <hyperlink ref="J2513" r:id="rId5014" display="mailto:reynoldsross@jennings.org" xr:uid="{782EDD91-F621-BB4C-992A-FD9BB4223545}"/>
    <hyperlink ref="L2513" r:id="rId5015" xr:uid="{9B2217A9-8C86-8D4F-88F5-D0ED9F27D12A}"/>
    <hyperlink ref="J2514" r:id="rId5016" display="mailto:kelly13@adams.com" xr:uid="{20C4C2F5-5926-AD44-8885-286B0F74DAB8}"/>
    <hyperlink ref="L2514" r:id="rId5017" xr:uid="{B230C6D7-AC95-214D-9D1D-C8BF4607B49A}"/>
    <hyperlink ref="J2515" r:id="rId5018" display="mailto:mayerjustin@kelley.com" xr:uid="{8CA3015D-C56D-F841-BF8C-032EEC29CD0F}"/>
    <hyperlink ref="L2515" r:id="rId5019" xr:uid="{F6C4E7D2-3A19-9A46-8EBF-DC3DE5640E7E}"/>
    <hyperlink ref="J2516" r:id="rId5020" display="mailto:sheriprice@tapia.com" xr:uid="{B6DED508-A482-5548-9B92-53892A990ACC}"/>
    <hyperlink ref="L2516" r:id="rId5021" xr:uid="{714C72B6-7354-2B44-A8F4-C1021E6B24FE}"/>
    <hyperlink ref="J2517" r:id="rId5022" display="mailto:gabrielroach@jefferson-savage.info" xr:uid="{7977C234-61D0-FE40-9DE4-B26A0A50E7AB}"/>
    <hyperlink ref="L2517" r:id="rId5023" xr:uid="{BD2FFEA7-40D7-A64A-9A89-DFAA1F822653}"/>
    <hyperlink ref="J2518" r:id="rId5024" display="mailto:allisonreilly@cantu.com" xr:uid="{C7F72B37-4206-E040-8D94-B6232F6B086A}"/>
    <hyperlink ref="L2518" r:id="rId5025" xr:uid="{C00360DA-31D4-DD41-9C3D-DD71E7AB7103}"/>
    <hyperlink ref="J2519" r:id="rId5026" display="mailto:crystal58@peterson.biz" xr:uid="{151C8E45-B7FE-574A-A92D-7AD9A71939BE}"/>
    <hyperlink ref="L2519" r:id="rId5027" xr:uid="{7AAA8A6C-5E63-B94D-B3D3-2E71BA34F76C}"/>
    <hyperlink ref="J2520" r:id="rId5028" display="mailto:emcdaniel@chung.org" xr:uid="{52369E41-8269-4F45-AC7A-A5F2EE4459DD}"/>
    <hyperlink ref="L2520" r:id="rId5029" xr:uid="{9D8C8C3B-6749-5B41-8EC5-50238FE3FCA0}"/>
    <hyperlink ref="J2521" r:id="rId5030" display="mailto:warren68@harris-barnes.com" xr:uid="{89127920-900D-E84A-9733-B05CA16403D5}"/>
    <hyperlink ref="L2521" r:id="rId5031" xr:uid="{3C66A003-FA0B-5C48-96F0-4598575EF4C1}"/>
    <hyperlink ref="J2522" r:id="rId5032" display="mailto:nolanrandall@hickman.com" xr:uid="{DB2502F2-25F5-D845-9A39-28F25AF547F4}"/>
    <hyperlink ref="L2522" r:id="rId5033" xr:uid="{03FB5283-E354-2543-9909-E7D981D8520B}"/>
    <hyperlink ref="J2523" r:id="rId5034" display="mailto:mileslori@clarke.com" xr:uid="{22676909-EAC9-294C-812A-0C00B3FFDD52}"/>
    <hyperlink ref="L2523" r:id="rId5035" xr:uid="{2E7372E2-5B25-EA4E-BA96-4E3FB3781813}"/>
    <hyperlink ref="J2524" r:id="rId5036" display="mailto:stokestimothy@beltran.info" xr:uid="{A9D5C6C3-D4A7-8848-89CD-91AE917030A2}"/>
    <hyperlink ref="L2524" r:id="rId5037" xr:uid="{69244DAD-CBFE-D042-9B96-0E06110CCF32}"/>
    <hyperlink ref="J2525" r:id="rId5038" display="mailto:samuel96@colon.com" xr:uid="{DB0707A8-54C3-E145-9713-D9C707E154B5}"/>
    <hyperlink ref="L2525" r:id="rId5039" xr:uid="{B60E0526-D4EB-624A-95B0-7348991DAD57}"/>
    <hyperlink ref="J2526" r:id="rId5040" display="mailto:qcowan@conley.com" xr:uid="{2BBAFF92-C1E4-0B45-90FB-BF2E0CA65E17}"/>
    <hyperlink ref="L2526" r:id="rId5041" xr:uid="{014031D2-1B07-3143-AB9A-F2743831D6F8}"/>
    <hyperlink ref="J2527" r:id="rId5042" display="mailto:leachkerri@oneill.info" xr:uid="{28CD753A-B7B4-5A45-BD02-FE329B17495F}"/>
    <hyperlink ref="L2527" r:id="rId5043" xr:uid="{DCFF063B-C11D-D74E-B566-5D648750C989}"/>
    <hyperlink ref="J2528" r:id="rId5044" display="mailto:savannah09@trevino.com" xr:uid="{BCF37C61-E650-DD4A-BD61-416C3A3AAF93}"/>
    <hyperlink ref="L2528" r:id="rId5045" xr:uid="{68B63F7C-09AC-9D4E-BE0E-EBA8B4F9BA56}"/>
    <hyperlink ref="J2529" r:id="rId5046" display="mailto:rdouglas@mcknight.com" xr:uid="{F2158FC0-129A-BC4C-8481-4226ECC2FA86}"/>
    <hyperlink ref="L2529" r:id="rId5047" xr:uid="{8D0C9608-8F50-ED45-B96A-005FA26576CD}"/>
    <hyperlink ref="J2530" r:id="rId5048" display="mailto:carol05@blevins-spears.org" xr:uid="{FA26CDF8-C91C-2441-A7A7-42D86C4CDF1E}"/>
    <hyperlink ref="L2530" r:id="rId5049" xr:uid="{43DA356A-CA07-7E49-B15B-636E3528DF09}"/>
    <hyperlink ref="J2531" r:id="rId5050" display="mailto:simmonsomar@hines-fowler.info" xr:uid="{36CDE35B-4602-1F43-8282-06675B25FF58}"/>
    <hyperlink ref="L2531" r:id="rId5051" xr:uid="{31EE0805-CD19-DC46-AA62-6FD681FCF85E}"/>
    <hyperlink ref="J2532" r:id="rId5052" display="mailto:eharding@salazar-wade.net" xr:uid="{8114289A-9AF6-3D4B-A71D-53C3F904BB2F}"/>
    <hyperlink ref="L2532" r:id="rId5053" xr:uid="{6434BA80-40F2-694B-B9D3-C72E5B9E058F}"/>
    <hyperlink ref="J2533" r:id="rId5054" display="mailto:darryl51@smith.com" xr:uid="{439122DC-36B3-314D-95A4-9A3B5BEDEEEA}"/>
    <hyperlink ref="L2533" r:id="rId5055" xr:uid="{157D7317-3137-2F4E-8E38-B02F1A3C5C8E}"/>
    <hyperlink ref="J2534" r:id="rId5056" display="mailto:gmacdonald@ramsey.info" xr:uid="{96C3A116-3B8D-9C41-B578-1F62BD3F6CBB}"/>
    <hyperlink ref="L2534" r:id="rId5057" xr:uid="{B4BEF1C9-8120-DB4B-B6FD-4C804994F188}"/>
    <hyperlink ref="J2535" r:id="rId5058" display="mailto:vincentsosa@moses-kaufman.com" xr:uid="{2C878D07-5049-7E48-A2BA-E19B868DD2F8}"/>
    <hyperlink ref="L2535" r:id="rId5059" xr:uid="{A1FB6802-F7AE-7648-983D-1A44A9FDB9E9}"/>
    <hyperlink ref="J2536" r:id="rId5060" display="mailto:fmoyer@hampton.com" xr:uid="{ED004C58-64B2-2740-B730-72F89A237163}"/>
    <hyperlink ref="L2536" r:id="rId5061" xr:uid="{66D299FA-E60B-F949-A0C5-E1F56836EC22}"/>
    <hyperlink ref="J2537" r:id="rId5062" display="mailto:bradhendricks@gutierrez-greer.org" xr:uid="{436F507C-2561-B247-9F0C-780A483413EA}"/>
    <hyperlink ref="L2537" r:id="rId5063" xr:uid="{1925BBFB-9582-554F-A0BE-7BDB79B91F1E}"/>
    <hyperlink ref="J2538" r:id="rId5064" display="mailto:aprille@richards-bartlett.net" xr:uid="{CCACFF1E-E9C3-9F46-B9AC-D9E6A0A4387A}"/>
    <hyperlink ref="L2538" r:id="rId5065" xr:uid="{D4942DA2-AF7E-0241-9CCA-15FED94D6AB1}"/>
    <hyperlink ref="J2539" r:id="rId5066" display="mailto:omar03@castro.com" xr:uid="{CDA8A60F-A299-5A4B-A09D-AB61675697FE}"/>
    <hyperlink ref="L2539" r:id="rId5067" xr:uid="{7BED3352-CE30-DE40-917C-C47208835B15}"/>
    <hyperlink ref="J2540" r:id="rId5068" display="mailto:martinezdiana@alvarado-simmons.com" xr:uid="{21EB724F-744C-024D-BA67-1EDF539D7BDC}"/>
    <hyperlink ref="L2540" r:id="rId5069" xr:uid="{392C1078-4FB9-1E4B-9A87-625898411589}"/>
    <hyperlink ref="J2541" r:id="rId5070" display="mailto:monroecarol@bowers-hatfield.com" xr:uid="{2D8A2585-AFEB-434F-B9EF-4D2EF6B4A4E7}"/>
    <hyperlink ref="L2541" r:id="rId5071" xr:uid="{8DBB5C06-3777-EC4F-8773-51EB66429EEF}"/>
    <hyperlink ref="J2542" r:id="rId5072" display="mailto:samantha60@shepard.com" xr:uid="{CC05C774-320D-7C4B-8726-2C3EDBBB8871}"/>
    <hyperlink ref="L2542" r:id="rId5073" xr:uid="{9C288B2E-02E9-4743-A135-E8684846985A}"/>
    <hyperlink ref="J2543" r:id="rId5074" display="mailto:jamesholmes@page-watts.net" xr:uid="{EB1531C0-19F6-954C-94A4-91348705CB1E}"/>
    <hyperlink ref="L2543" r:id="rId5075" xr:uid="{B5AAB74B-47E5-BC47-B2FA-487321D38121}"/>
    <hyperlink ref="J2544" r:id="rId5076" display="mailto:paynedanny@drake.info" xr:uid="{68C2B6C4-83D5-8C43-A606-677B3FCC1DC5}"/>
    <hyperlink ref="L2544" r:id="rId5077" xr:uid="{CCE0095C-F4BA-C143-9683-9822C1190BD8}"/>
    <hyperlink ref="J2545" r:id="rId5078" display="mailto:jwebster@ellis.com" xr:uid="{9E27C2F4-909B-0648-A268-2AC7C105AE9C}"/>
    <hyperlink ref="L2545" r:id="rId5079" xr:uid="{1DC06BFF-4072-0946-84F4-6C41B88D7CA1}"/>
    <hyperlink ref="J2546" r:id="rId5080" display="mailto:harperalfred@ford.info" xr:uid="{4F49B07B-41CC-424C-835D-8326E26F9C55}"/>
    <hyperlink ref="L2546" r:id="rId5081" xr:uid="{8810EEEF-E69F-5841-89D3-118C1CE91DD3}"/>
    <hyperlink ref="J2547" r:id="rId5082" display="mailto:styler@bernard.com" xr:uid="{23C56275-FA16-F148-AE5B-C8CCB64C2766}"/>
    <hyperlink ref="L2547" r:id="rId5083" xr:uid="{4536AB7A-1447-F943-831D-1B02B2411843}"/>
    <hyperlink ref="J2548" r:id="rId5084" display="mailto:ooneal@jenkins.net" xr:uid="{1D95CCE5-9332-7841-8763-E9FB4A0DD550}"/>
    <hyperlink ref="L2548" r:id="rId5085" xr:uid="{8B39B0E0-D5F5-A349-A2C7-31776D8A6C47}"/>
    <hyperlink ref="J2549" r:id="rId5086" display="mailto:mezacameron@ware-camacho.com" xr:uid="{9964E72E-5529-F145-BF0C-33591AC802D7}"/>
    <hyperlink ref="L2549" r:id="rId5087" xr:uid="{F0634915-3E3A-B04C-9658-6B16089097FB}"/>
    <hyperlink ref="J2550" r:id="rId5088" display="mailto:earl05@boyd.org" xr:uid="{12B9F6B1-F6BF-8A45-8532-7FEBE268BA31}"/>
    <hyperlink ref="L2550" r:id="rId5089" xr:uid="{643FB210-07C9-6C4A-BE7E-780BE716EDFF}"/>
    <hyperlink ref="J2551" r:id="rId5090" display="mailto:tuckerjohn@haley.com" xr:uid="{75C5AF95-32D0-F147-A551-3ED59BDE6EFD}"/>
    <hyperlink ref="L2551" r:id="rId5091" xr:uid="{FDB129CD-5911-C743-A0AE-EE3DF8377C85}"/>
    <hyperlink ref="J2552" r:id="rId5092" display="mailto:imorrison@garner.com" xr:uid="{573D9FFA-E994-014E-8931-4B85874D5672}"/>
    <hyperlink ref="L2552" r:id="rId5093" xr:uid="{4FD305AA-16E7-DF43-9FA5-522036E7E01C}"/>
    <hyperlink ref="J2553" r:id="rId5094" display="mailto:ipatel@santiago.com" xr:uid="{F250C0C4-D955-8B4F-8902-148A3D868163}"/>
    <hyperlink ref="L2553" r:id="rId5095" xr:uid="{8C646207-CD4E-BE4B-BD97-A222D77B5317}"/>
    <hyperlink ref="J2554" r:id="rId5096" display="mailto:billjuarez@hardin.com" xr:uid="{4B16C528-C67A-C84B-AC2B-C606D0698D32}"/>
    <hyperlink ref="L2554" r:id="rId5097" xr:uid="{0988925D-5D8E-504F-BFAA-2ADDA4A16ECC}"/>
    <hyperlink ref="J2555" r:id="rId5098" display="mailto:roycarney@herring-duffy.org" xr:uid="{42C445E7-979E-FE4E-9A56-268C58AB06C2}"/>
    <hyperlink ref="L2555" r:id="rId5099" xr:uid="{952F6A9B-EDAF-4D48-90CE-44ADBE5E1051}"/>
    <hyperlink ref="J2556" r:id="rId5100" display="mailto:wyattburnett@wu-bean.org" xr:uid="{3526B3A6-E43B-8841-BC5F-13A5B68FB252}"/>
    <hyperlink ref="L2556" r:id="rId5101" xr:uid="{D1892785-BC46-DF48-8B85-4C5FBD3D4C76}"/>
    <hyperlink ref="J2557" r:id="rId5102" display="mailto:bradfordlaurie@figueroa.net" xr:uid="{6ED8C3DA-0C88-E241-93F7-CAF09EED7F95}"/>
    <hyperlink ref="L2557" r:id="rId5103" xr:uid="{8974DBA4-ED9D-A74F-BC28-584C72A9FA30}"/>
    <hyperlink ref="J2558" r:id="rId5104" display="mailto:mayorandall@johnson.com" xr:uid="{92E9FB4D-737A-2146-BDE6-975D84D6868F}"/>
    <hyperlink ref="L2558" r:id="rId5105" xr:uid="{AD488F8E-E7A7-FD43-ADE1-8D19AE55C586}"/>
    <hyperlink ref="J2559" r:id="rId5106" display="mailto:iwatson@moss.com" xr:uid="{2296E397-FE37-5248-84A1-D2340D61E3F7}"/>
    <hyperlink ref="L2559" r:id="rId5107" xr:uid="{FB5BD1FE-FE99-614C-89F7-5F5DB7FD05D7}"/>
    <hyperlink ref="J2560" r:id="rId5108" display="mailto:rsantana@baxter.com" xr:uid="{B6B26459-2A6E-DF44-96BD-8CD172850E2F}"/>
    <hyperlink ref="L2560" r:id="rId5109" xr:uid="{537A2544-4A92-2E4F-954A-B86D8B06865E}"/>
    <hyperlink ref="J2561" r:id="rId5110" display="mailto:sbaxter@burnett.info" xr:uid="{9588ABBB-3AEE-6C49-91E2-6724E0FC9B13}"/>
    <hyperlink ref="L2561" r:id="rId5111" xr:uid="{E9C0A87B-0524-2D4A-9667-B349B4B29DE0}"/>
    <hyperlink ref="J2562" r:id="rId5112" display="mailto:julieburns@bray-mccarty.net" xr:uid="{8A8ABCEB-DD43-0540-9FCA-F9B1E553C042}"/>
    <hyperlink ref="L2562" r:id="rId5113" xr:uid="{26FEF57E-F959-AD45-BB7D-0D266B08C119}"/>
    <hyperlink ref="J2563" r:id="rId5114" display="mailto:briannaford@small.com" xr:uid="{61E3F95C-5DF3-D448-9BBB-1CE4B94FE3AA}"/>
    <hyperlink ref="L2563" r:id="rId5115" xr:uid="{C8CBF3BF-6E35-584A-A71E-29ABF5CAE4D0}"/>
    <hyperlink ref="J2564" r:id="rId5116" display="mailto:psanders@baldwin.com" xr:uid="{D813F592-49C3-9E40-90D0-67E6A2EB9C21}"/>
    <hyperlink ref="L2564" r:id="rId5117" xr:uid="{0ED07919-4C4C-0A4F-8D17-0CA09F3B0788}"/>
    <hyperlink ref="J2565" r:id="rId5118" display="mailto:marshearl@santiago-sosa.com" xr:uid="{63615738-CA60-2F46-8992-2170ACF7051C}"/>
    <hyperlink ref="L2565" r:id="rId5119" xr:uid="{0051E555-4677-084C-8EA7-BE65EA66C77D}"/>
    <hyperlink ref="J2566" r:id="rId5120" display="mailto:orozcotravis@underwood.com" xr:uid="{E97F90D8-B937-6141-849C-B64A966B9A1E}"/>
    <hyperlink ref="L2566" r:id="rId5121" xr:uid="{D7789604-1B96-B747-9125-8D9C54105543}"/>
    <hyperlink ref="J2567" r:id="rId5122" display="mailto:cameron24@blanchard.info" xr:uid="{AFEFC4D3-1EF8-1846-87E2-FB07C6B215B9}"/>
    <hyperlink ref="L2567" r:id="rId5123" xr:uid="{4C3E1020-4B23-3B43-BA79-EBF5CA277B8A}"/>
    <hyperlink ref="J2568" r:id="rId5124" display="mailto:skirby@patton.com" xr:uid="{11E682CB-7EA0-F449-81A7-FEE393083FCB}"/>
    <hyperlink ref="L2568" r:id="rId5125" xr:uid="{5AD40C0A-2F10-C947-8F23-1DE120DD1A0B}"/>
    <hyperlink ref="J2569" r:id="rId5126" display="mailto:claytonmeghan@sparks-nelson.info" xr:uid="{AACDA974-D634-B442-AFE4-81D640B0A11A}"/>
    <hyperlink ref="L2569" r:id="rId5127" xr:uid="{D080D4D0-34F1-F047-93C9-9B1C41B68ED6}"/>
    <hyperlink ref="J2570" r:id="rId5128" display="mailto:lortiz@chan.biz" xr:uid="{09C9F4D0-F7AA-4D42-BE34-4B85F9DC89B3}"/>
    <hyperlink ref="L2570" r:id="rId5129" xr:uid="{2B432B2E-FEA6-E540-BDBC-A3D15896B4DD}"/>
    <hyperlink ref="J2571" r:id="rId5130" display="mailto:krystal87@evans.com" xr:uid="{DE148D32-F6E7-8545-A0FD-79D871AA5911}"/>
    <hyperlink ref="L2571" r:id="rId5131" xr:uid="{D33BA4C2-BA22-B148-AF53-A4BA0A429F82}"/>
    <hyperlink ref="J2572" r:id="rId5132" display="mailto:fergusonterri@hebert.com" xr:uid="{731FD033-ECE7-414D-AAD9-587DE99E127A}"/>
    <hyperlink ref="L2572" r:id="rId5133" xr:uid="{7BA9C50E-C4D0-A146-9F59-FC8E8012A2E4}"/>
    <hyperlink ref="J2573" r:id="rId5134" display="mailto:miacampos@weeks.com" xr:uid="{6D06EACC-3EA9-7245-80B1-F0CC2165E769}"/>
    <hyperlink ref="L2573" r:id="rId5135" xr:uid="{B109E449-141B-3C4B-8BA6-C7BDFFEA851C}"/>
    <hyperlink ref="J2574" r:id="rId5136" display="mailto:shieldsderrick@thomas.org" xr:uid="{52020095-9836-584E-9F33-A26EF2197F2D}"/>
    <hyperlink ref="L2574" r:id="rId5137" xr:uid="{63574EA3-794C-2B4A-BBF0-5248541D1FBE}"/>
    <hyperlink ref="J2575" r:id="rId5138" display="mailto:humphreyisaac@mora.org" xr:uid="{F5F6F9F7-3F21-5446-949A-3BF6DB0EEA4B}"/>
    <hyperlink ref="L2575" r:id="rId5139" xr:uid="{FDA9260B-44DC-634F-886F-5F1199688DBD}"/>
    <hyperlink ref="J2576" r:id="rId5140" display="mailto:xterry@cooper.com" xr:uid="{CF9C1B25-DF88-7240-B83F-D5D5E73119AC}"/>
    <hyperlink ref="L2576" r:id="rId5141" xr:uid="{BBB6559A-E27F-F647-A25F-FFC4C77AD93B}"/>
    <hyperlink ref="J2577" r:id="rId5142" display="mailto:katiemcmillan@gould-barrera.biz" xr:uid="{EA49C42D-937B-E545-AE61-EA9B293E3343}"/>
    <hyperlink ref="L2577" r:id="rId5143" xr:uid="{F33940D0-0C68-6B43-8505-8C318110499C}"/>
    <hyperlink ref="J2578" r:id="rId5144" display="mailto:alison21@atkins.com" xr:uid="{1620892A-9123-9144-8179-63C57FE9B975}"/>
    <hyperlink ref="L2578" r:id="rId5145" xr:uid="{1D2B70CD-89E7-FC46-B025-9B850719ECCF}"/>
    <hyperlink ref="J2579" r:id="rId5146" display="mailto:hutchinsonmike@hall.com" xr:uid="{6ED5CBF7-4CF8-0343-92EC-E36E23FEBCCF}"/>
    <hyperlink ref="L2579" r:id="rId5147" xr:uid="{CF2408BF-97D2-9545-8467-8366AB3E17EC}"/>
    <hyperlink ref="J2580" r:id="rId5148" display="mailto:stanley94@duffy-burke.com" xr:uid="{CBE56B34-4258-284A-81EC-BF4B29A24800}"/>
    <hyperlink ref="L2580" r:id="rId5149" xr:uid="{4D45CFAC-8826-4848-BF37-8DFC23C81375}"/>
    <hyperlink ref="J2581" r:id="rId5150" display="mailto:jackwolf@rosario-levy.org" xr:uid="{EFE99AB6-A661-2544-AA78-BF235C998BD3}"/>
    <hyperlink ref="L2581" r:id="rId5151" xr:uid="{3EC5F7C0-1546-6749-A63A-90667D29C436}"/>
    <hyperlink ref="J2582" r:id="rId5152" display="mailto:mariecochran@maddox-mcdowell.com" xr:uid="{0FE7A961-C046-7340-B3E9-48FF6CF34760}"/>
    <hyperlink ref="L2582" r:id="rId5153" xr:uid="{38139677-24E9-6F41-9864-AB878FD5C4F5}"/>
    <hyperlink ref="J2583" r:id="rId5154" display="mailto:jack44@herrera.com" xr:uid="{F9A8542D-FFC0-0F45-9F5C-8702EC723B30}"/>
    <hyperlink ref="L2583" r:id="rId5155" xr:uid="{1B598A93-AADD-B647-BC88-CCAEF5E4617B}"/>
    <hyperlink ref="J2584" r:id="rId5156" display="mailto:melanie77@middleton-burns.com" xr:uid="{187D475A-8B5D-7B4A-A333-BB90DB2065D7}"/>
    <hyperlink ref="L2584" r:id="rId5157" xr:uid="{79FCA09C-0E84-2142-86CC-A384C7DCA5BD}"/>
    <hyperlink ref="J2585" r:id="rId5158" display="mailto:brettruiz@rivera-moss.com" xr:uid="{D7EF18B0-48F2-364A-A7E9-2312370D9E02}"/>
    <hyperlink ref="L2585" r:id="rId5159" xr:uid="{44BBE348-CD35-1F4D-A3FB-DC76547C05BC}"/>
    <hyperlink ref="J2586" r:id="rId5160" display="mailto:donaldsonvictor@velez-watson.com" xr:uid="{1B7B9A41-0057-1D49-96FD-74B29DDED13F}"/>
    <hyperlink ref="L2586" r:id="rId5161" xr:uid="{2ADE2D11-8965-0440-851F-F04B39D69EA8}"/>
    <hyperlink ref="J2587" r:id="rId5162" display="mailto:twalsh@macdonald.net" xr:uid="{CF2D3384-5E21-F24D-B5B3-3099660B1FD6}"/>
    <hyperlink ref="L2587" r:id="rId5163" xr:uid="{5AA37636-66A7-6D4E-836D-7529F48A8A50}"/>
    <hyperlink ref="J2588" r:id="rId5164" display="mailto:mlevine@harper.com" xr:uid="{C2DF6E75-53E1-9D4C-915F-7044378E330A}"/>
    <hyperlink ref="L2588" r:id="rId5165" xr:uid="{D9888EE6-B0B5-8B42-A606-754B8F84F352}"/>
    <hyperlink ref="J2589" r:id="rId5166" display="mailto:dorothy89@wolfe.biz" xr:uid="{A5A9F56E-4411-2646-AA69-1F149E55C0D0}"/>
    <hyperlink ref="L2589" r:id="rId5167" xr:uid="{7DD22A80-888B-2B43-BAC2-2A4B89F83AC8}"/>
    <hyperlink ref="J2590" r:id="rId5168" display="mailto:sampsontodd@rose-mooney.org" xr:uid="{E50362AF-8012-534C-BF44-B68CD31F901A}"/>
    <hyperlink ref="L2590" r:id="rId5169" xr:uid="{FBC2CE40-3452-C343-A08F-142F76CCEC82}"/>
    <hyperlink ref="J2591" r:id="rId5170" display="mailto:nmoyer@wiggins.com" xr:uid="{CC25604A-3133-474F-9751-9A2907B003DB}"/>
    <hyperlink ref="L2591" r:id="rId5171" xr:uid="{9FA382F6-34D6-6E49-A6C5-3C5F8AB69E3D}"/>
    <hyperlink ref="J2592" r:id="rId5172" display="mailto:davieskaylee@gates.info" xr:uid="{4376DAF3-A92C-CE4D-91B2-57B1CF044E2D}"/>
    <hyperlink ref="L2592" r:id="rId5173" xr:uid="{6AAEFA76-F24F-1D4D-B9A5-DCAA13015B10}"/>
    <hyperlink ref="J2593" r:id="rId5174" display="mailto:krystal05@carlson.info" xr:uid="{93E83E08-D847-3B4E-A2AE-492C40F409A6}"/>
    <hyperlink ref="L2593" r:id="rId5175" xr:uid="{9DE0DDA5-0809-524D-9310-79E44F64D427}"/>
    <hyperlink ref="J2594" r:id="rId5176" display="mailto:vicki15@cole.com" xr:uid="{E6209BCD-EAC4-B840-A9B8-CFBE6E4010B9}"/>
    <hyperlink ref="L2594" r:id="rId5177" xr:uid="{F6FFEA6C-E235-3149-960C-A124D3CEA67B}"/>
    <hyperlink ref="J2595" r:id="rId5178" display="mailto:vparks@hart-gillespie.info" xr:uid="{0FBC88A7-3DDB-6849-8AAA-E380243F9FF1}"/>
    <hyperlink ref="L2595" r:id="rId5179" xr:uid="{19605964-9D2D-D149-9B4D-6C7F28181E0E}"/>
    <hyperlink ref="J2596" r:id="rId5180" display="mailto:pennycastillo@huff.biz" xr:uid="{6E44896A-A1F9-B04A-8D3C-49B3ECA37C6F}"/>
    <hyperlink ref="L2596" r:id="rId5181" xr:uid="{B27475B5-AD25-7D40-9A3B-6AAF928294A4}"/>
    <hyperlink ref="J2597" r:id="rId5182" display="mailto:velezcasey@haynes.com" xr:uid="{53D9AE47-F594-A341-B57F-55738F6D3DC5}"/>
    <hyperlink ref="L2597" r:id="rId5183" xr:uid="{266F4931-D635-8546-B7A2-91441CABF190}"/>
    <hyperlink ref="J2598" r:id="rId5184" display="mailto:barbara43@lee.org" xr:uid="{515AE432-453E-6946-BF10-60D828DAF980}"/>
    <hyperlink ref="L2598" r:id="rId5185" xr:uid="{507F340F-9825-924D-A2BF-6839AB024000}"/>
    <hyperlink ref="J2599" r:id="rId5186" display="mailto:autumn39@flores.info" xr:uid="{D4CC9038-5D13-224A-BE8E-DF1AC2F2F0AB}"/>
    <hyperlink ref="L2599" r:id="rId5187" xr:uid="{19001B5A-28C2-2F47-8DAE-496D539C4C1C}"/>
    <hyperlink ref="J2600" r:id="rId5188" display="mailto:kevincarrillo@barnes.com" xr:uid="{75E96F92-0442-914B-9F09-01B97FAF6CDD}"/>
    <hyperlink ref="L2600" r:id="rId5189" xr:uid="{DA4FFBC7-0609-BF46-89B4-208E15FAB6D5}"/>
    <hyperlink ref="J2601" r:id="rId5190" display="mailto:jeanette15@hendricks.com" xr:uid="{BEAD7224-9F22-7447-B0E1-0A00A311A84D}"/>
    <hyperlink ref="L2601" r:id="rId5191" xr:uid="{7D51173B-5176-3A44-BC37-98DE6ACC53BE}"/>
    <hyperlink ref="J2602" r:id="rId5192" display="mailto:grantmullins@bentley.com" xr:uid="{C22764B7-161A-1E4C-92D2-E723702B5210}"/>
    <hyperlink ref="L2602" r:id="rId5193" xr:uid="{8D539A51-9ECC-1349-BD03-5D34A25530F7}"/>
    <hyperlink ref="J2603" r:id="rId5194" display="mailto:ginabauer@armstrong.com" xr:uid="{499BE75F-D883-514F-BAFF-16CA468CB940}"/>
    <hyperlink ref="L2603" r:id="rId5195" xr:uid="{003CAE00-A6AC-C448-A331-AFBBDBE28EEA}"/>
    <hyperlink ref="J2604" r:id="rId5196" display="mailto:kraymond@ashley-mckee.com" xr:uid="{4BFD3654-B60E-8B43-A312-745F9A01810A}"/>
    <hyperlink ref="L2604" r:id="rId5197" xr:uid="{384E1249-6971-5440-ACF1-00D75799EFDB}"/>
    <hyperlink ref="J2605" r:id="rId5198" display="mailto:natashawalton@bullock.biz" xr:uid="{F7829DBB-EC6C-F84E-BC71-27B81C64F1D4}"/>
    <hyperlink ref="L2605" r:id="rId5199" xr:uid="{46981B28-9F1D-4F4C-88F3-DABF81ABDEDE}"/>
    <hyperlink ref="J2606" r:id="rId5200" display="mailto:phillip19@robbins.biz" xr:uid="{C0137833-B4A6-E04E-ABFE-E6F79CE3E891}"/>
    <hyperlink ref="L2606" r:id="rId5201" xr:uid="{D80680E1-F3DB-9843-9314-B7B65F0A99A6}"/>
    <hyperlink ref="J2607" r:id="rId5202" display="mailto:bmorton@joseph-fields.com" xr:uid="{67F3DC91-611E-AE42-8D3F-164FEA4295CD}"/>
    <hyperlink ref="L2607" r:id="rId5203" xr:uid="{892BC8E5-DA11-2C45-BE67-54E16A7F5452}"/>
    <hyperlink ref="J2608" r:id="rId5204" display="mailto:gwarner@fuentes.com" xr:uid="{DBB09AA6-D711-B945-8686-1EC050EF6A93}"/>
    <hyperlink ref="L2608" r:id="rId5205" xr:uid="{8F4FFB2F-5492-9046-800A-56498BD87BF9}"/>
    <hyperlink ref="J2609" r:id="rId5206" display="mailto:warren05@valencia.biz" xr:uid="{EC0D1BAF-BB49-CE4E-B0EF-233AF927D640}"/>
    <hyperlink ref="L2609" r:id="rId5207" xr:uid="{7459680B-4383-C14A-A768-926D782E2C24}"/>
    <hyperlink ref="J2610" r:id="rId5208" display="mailto:stevenmcguire@weiss-meza.com" xr:uid="{0432BB68-00F2-424D-9CEC-4F8660320FCE}"/>
    <hyperlink ref="L2610" r:id="rId5209" xr:uid="{3B8207DE-1D26-5040-BF0B-A5BAFB287454}"/>
    <hyperlink ref="J2611" r:id="rId5210" display="mailto:davewilkins@clements-craig.com" xr:uid="{EBBC4F1A-C4FE-4342-8A12-5A96AF4CE402}"/>
    <hyperlink ref="L2611" r:id="rId5211" xr:uid="{D67FD5AB-F2BB-EE46-802D-4AD283E7630A}"/>
    <hyperlink ref="J2612" r:id="rId5212" display="mailto:bettycampbell@short-lawrence.com" xr:uid="{3D707D49-6201-1345-A693-985C7D2AD7BC}"/>
    <hyperlink ref="L2612" r:id="rId5213" xr:uid="{3176696E-1C3D-E249-9DD1-D68D4DACC301}"/>
    <hyperlink ref="J2613" r:id="rId5214" display="mailto:caindennis@silva.com" xr:uid="{79098C30-70E5-3543-8F8B-841A131CB50C}"/>
    <hyperlink ref="L2613" r:id="rId5215" xr:uid="{6626E682-6A8C-1244-A63F-197984BA2B2C}"/>
    <hyperlink ref="J2614" r:id="rId5216" display="mailto:hughesdave@mccarty.com" xr:uid="{D7245A98-00C4-5B44-88A5-D4022DEA6226}"/>
    <hyperlink ref="L2614" r:id="rId5217" xr:uid="{A6B7953D-D441-5445-8416-3FFC332701CB}"/>
    <hyperlink ref="J2615" r:id="rId5218" display="mailto:debbiehorne@terry.com" xr:uid="{F65344B9-DDCA-424D-A59C-D141C836D7CD}"/>
    <hyperlink ref="L2615" r:id="rId5219" xr:uid="{6498A8EE-38D4-7C41-BEF2-5DA9F3650165}"/>
    <hyperlink ref="J2616" r:id="rId5220" display="mailto:alicia58@pineda-small.com" xr:uid="{4A787954-43FD-6545-967C-098A19E70E17}"/>
    <hyperlink ref="L2616" r:id="rId5221" xr:uid="{9D3B72EE-06E3-8747-AF67-E6AE17CBF1C7}"/>
    <hyperlink ref="J2617" r:id="rId5222" display="mailto:debbiefaulkner@ferguson.net" xr:uid="{E07A80AE-D42C-194F-A81C-C4FB42778271}"/>
    <hyperlink ref="L2617" r:id="rId5223" xr:uid="{7FD9EA89-C592-1A45-9ABA-7DE60804B916}"/>
    <hyperlink ref="J2618" r:id="rId5224" display="mailto:mccormickselena@middleton.com" xr:uid="{80FB7B63-8311-5B4D-98BA-D2178445CAE1}"/>
    <hyperlink ref="L2618" r:id="rId5225" xr:uid="{1D82D678-74AD-F34C-A95F-ECF76D8173F8}"/>
    <hyperlink ref="J2619" r:id="rId5226" display="mailto:vstephens@gibbs.com" xr:uid="{5B0C47E6-6430-F544-BB45-61F6A9C04D4B}"/>
    <hyperlink ref="L2619" r:id="rId5227" xr:uid="{AE2DDCDF-36B4-7043-9387-E354F43D5AB2}"/>
    <hyperlink ref="J2620" r:id="rId5228" display="mailto:ginaberger@riddle.info" xr:uid="{9D474566-1F2E-D54A-8F5E-56046F5274A8}"/>
    <hyperlink ref="L2620" r:id="rId5229" xr:uid="{39B397AC-9C29-834C-8D7D-0C73DE70F8C9}"/>
    <hyperlink ref="J2621" r:id="rId5230" display="mailto:rfoster@benitez-howell.info" xr:uid="{4B1837E4-65A8-A64A-96C5-70B893CF8AEE}"/>
    <hyperlink ref="L2621" r:id="rId5231" xr:uid="{97FCA6E8-D46A-334A-8C6B-A83DD44441B0}"/>
    <hyperlink ref="J2622" r:id="rId5232" display="mailto:rebecca09@garza.info" xr:uid="{50374FD0-7E86-174C-994E-51CA6685D79A}"/>
    <hyperlink ref="L2622" r:id="rId5233" xr:uid="{DB5A4729-7FFB-FA46-B986-01878B3A2170}"/>
    <hyperlink ref="J2623" r:id="rId5234" display="mailto:dmcconnell@bowman.com" xr:uid="{7DF90568-6AC8-8F45-AD0B-7C9925AD6F3B}"/>
    <hyperlink ref="L2623" r:id="rId5235" xr:uid="{FF2B0D97-0B7E-A946-B1CE-C7F9B1E831AB}"/>
    <hyperlink ref="J2624" r:id="rId5236" display="mailto:laurenfarley@delgado.com" xr:uid="{68D82470-528E-F74B-9E1C-B096F6FFE872}"/>
    <hyperlink ref="L2624" r:id="rId5237" xr:uid="{DA9FB69A-C8AD-C245-99AB-0B07BF31F5DF}"/>
    <hyperlink ref="J2625" r:id="rId5238" display="mailto:stacey93@whitaker-roach.com" xr:uid="{735FA07E-914E-8648-8302-0DA678D27150}"/>
    <hyperlink ref="L2625" r:id="rId5239" xr:uid="{3CD3AA5A-BF5D-5447-87B8-16687F603CDA}"/>
    <hyperlink ref="J2626" r:id="rId5240" display="mailto:cannonvictor@holmes-wu.net" xr:uid="{8DC033DE-BE07-6E4D-9DBD-EFABCD236999}"/>
    <hyperlink ref="L2626" r:id="rId5241" xr:uid="{0FF00A1D-DCE8-7444-8778-B246D7EC09D3}"/>
    <hyperlink ref="J2627" r:id="rId5242" display="mailto:tchang@sparks.com" xr:uid="{40EC4624-CC41-2E42-BEFE-12CB43900BE2}"/>
    <hyperlink ref="L2627" r:id="rId5243" xr:uid="{BFE8FF5C-497A-0E46-B108-DF65137AC40A}"/>
    <hyperlink ref="J2628" r:id="rId5244" display="mailto:anita24@sims.org" xr:uid="{56C5D1E1-9EA2-E14C-8E56-25A52AD571BA}"/>
    <hyperlink ref="L2628" r:id="rId5245" xr:uid="{F5AB382A-E99F-C94D-A6E3-0D63D4466DE1}"/>
    <hyperlink ref="J2629" r:id="rId5246" display="mailto:summer43@ball.com" xr:uid="{58741987-684C-4148-BF64-D5B5152561BC}"/>
    <hyperlink ref="L2629" r:id="rId5247" xr:uid="{3DC13EDC-4584-CB47-94AD-FE960788DD23}"/>
    <hyperlink ref="J2630" r:id="rId5248" display="mailto:zhorne@casey.org" xr:uid="{26199809-42E4-E14A-8F3A-FCBE6AE07A5C}"/>
    <hyperlink ref="L2630" r:id="rId5249" xr:uid="{565CB22E-ABB4-1F45-AFAC-60E824D4C61F}"/>
    <hyperlink ref="J2631" r:id="rId5250" display="mailto:claireowen@schneider-norman.info" xr:uid="{F5CDE961-A7A6-E148-8A8D-D1C2490F7BEF}"/>
    <hyperlink ref="L2631" r:id="rId5251" xr:uid="{554C1439-FBE1-9640-BB2C-A48214918D48}"/>
    <hyperlink ref="J2632" r:id="rId5252" display="mailto:brycestevenson@hanson.com" xr:uid="{FA3F091C-AE4B-8E49-9DBF-DF655D1899BE}"/>
    <hyperlink ref="L2632" r:id="rId5253" xr:uid="{4E942A7A-8D59-4147-AF75-CC6BE566D5E5}"/>
    <hyperlink ref="J2633" r:id="rId5254" display="mailto:bhanna@thompson.com" xr:uid="{9B32F719-F09E-1A4C-AD7F-004255072F0F}"/>
    <hyperlink ref="L2633" r:id="rId5255" xr:uid="{52224728-21C4-2D4A-8989-384DD06AE871}"/>
    <hyperlink ref="J2634" r:id="rId5256" display="mailto:mmccarthy@liu.info" xr:uid="{D89294DF-D643-1241-BA87-7B051FC1AE38}"/>
    <hyperlink ref="L2634" r:id="rId5257" xr:uid="{387586DB-21A0-604C-A995-EFBCBD7CAA77}"/>
    <hyperlink ref="J2635" r:id="rId5258" display="mailto:mejiamia@bridges.com" xr:uid="{2CDD1156-A923-E645-8B74-7033755FB9A1}"/>
    <hyperlink ref="L2635" r:id="rId5259" xr:uid="{B71FE725-A053-9B40-973C-9C8A1EA3D61C}"/>
    <hyperlink ref="J2636" r:id="rId5260" display="mailto:vcurtis@rollins-dodson.com" xr:uid="{7EA6CBBC-A701-D943-B1B3-63665AAE45FE}"/>
    <hyperlink ref="L2636" r:id="rId5261" xr:uid="{1488B907-A1A2-1240-B8D7-C52BACBE7967}"/>
    <hyperlink ref="J2637" r:id="rId5262" display="mailto:qmercer@fitzgerald.org" xr:uid="{9A2F6AD2-DA99-D049-8517-8A1B7D7C55CB}"/>
    <hyperlink ref="L2637" r:id="rId5263" xr:uid="{EE085E44-2470-7446-96F6-331305EFC76D}"/>
    <hyperlink ref="J2638" r:id="rId5264" display="mailto:nrowe@ritter-zuniga.net" xr:uid="{9BF5267C-0F65-0041-9F8B-F3DF25292771}"/>
    <hyperlink ref="L2638" r:id="rId5265" xr:uid="{091483A2-F5C5-0A4C-A0EC-8A0B3EE2EC20}"/>
    <hyperlink ref="J2639" r:id="rId5266" display="mailto:cristinafrench@cobb.net" xr:uid="{3A7B188B-6DBB-5E4D-A3F8-F3933472194E}"/>
    <hyperlink ref="L2639" r:id="rId5267" xr:uid="{CB4718CB-3313-E746-9BFE-154759BB2278}"/>
    <hyperlink ref="J2640" r:id="rId5268" display="mailto:huffmanelijah@fry.com" xr:uid="{9CC33903-E054-4847-B43D-5AE2E9A352A6}"/>
    <hyperlink ref="L2640" r:id="rId5269" xr:uid="{746A4099-ABD2-0640-A693-EF243E097E94}"/>
    <hyperlink ref="J2641" r:id="rId5270" display="mailto:pattersonandres@curtis.com" xr:uid="{1308B662-9B80-9648-BB28-8BCA36E6909F}"/>
    <hyperlink ref="L2641" r:id="rId5271" xr:uid="{0BADAFF2-D478-2548-9E8C-2EAB1E018B51}"/>
    <hyperlink ref="J2642" r:id="rId5272" display="mailto:kirkchristensen@andrews.info" xr:uid="{B14548F0-CE7C-F844-B7B6-5ED9CC0413B7}"/>
    <hyperlink ref="L2642" r:id="rId5273" xr:uid="{4F0EB8D5-56A9-CE41-AFEA-7C04CCB70F8E}"/>
    <hyperlink ref="J2643" r:id="rId5274" display="mailto:zimmermanlauren@peterson.org" xr:uid="{56223976-E53D-5A4B-9FEF-1229D8B92FB5}"/>
    <hyperlink ref="L2643" r:id="rId5275" xr:uid="{0D385582-16E0-F44D-B164-2B148FFFCC30}"/>
    <hyperlink ref="J2644" r:id="rId5276" display="mailto:parkmeredith@knapp-dillon.biz" xr:uid="{3691BCC2-6B71-6D45-AB96-BC791B7BC51E}"/>
    <hyperlink ref="L2644" r:id="rId5277" xr:uid="{640B7EC8-2720-3B47-9AB2-DAA9520F746A}"/>
    <hyperlink ref="J2645" r:id="rId5278" display="mailto:ahull@jennings-golden.biz" xr:uid="{3262CB3B-2B7B-B242-901A-607C89FED17B}"/>
    <hyperlink ref="L2645" r:id="rId5279" xr:uid="{2069AC1F-848E-0242-849E-F0FC9A8B0719}"/>
    <hyperlink ref="J2646" r:id="rId5280" display="mailto:russokylie@clarke.com" xr:uid="{92530637-9D24-E746-9D60-4CF650713C36}"/>
    <hyperlink ref="L2646" r:id="rId5281" xr:uid="{08E26470-57C7-6B41-A3C1-5E19E6D54361}"/>
    <hyperlink ref="J2647" r:id="rId5282" display="mailto:meredith75@thomas.com" xr:uid="{7A39FCAA-6BED-CB4D-B043-C02C539B9F51}"/>
    <hyperlink ref="L2647" r:id="rId5283" xr:uid="{83E0BD5B-7AB8-9649-A878-DC3ED0473391}"/>
    <hyperlink ref="J2648" r:id="rId5284" display="mailto:nortonclifford@newman-santos.biz" xr:uid="{1F95B442-3021-384F-9C71-EDC2F28D3A08}"/>
    <hyperlink ref="L2648" r:id="rId5285" xr:uid="{D8BA3382-9E24-C748-941F-87DD3032EDE6}"/>
    <hyperlink ref="J2649" r:id="rId5286" display="mailto:zmcintyre@conley.com" xr:uid="{77D518AD-98BF-664B-A6EE-C5406D6095F6}"/>
    <hyperlink ref="L2649" r:id="rId5287" xr:uid="{AC9F4EB7-CEED-6245-B2AF-13D29A80DF3F}"/>
    <hyperlink ref="J2650" r:id="rId5288" display="mailto:alejandro59@mcintosh.com" xr:uid="{749E1314-72F3-4E47-8577-B3775C838AC8}"/>
    <hyperlink ref="L2650" r:id="rId5289" xr:uid="{C6B5AB74-9EA6-4C4A-8E96-1B10518883D5}"/>
    <hyperlink ref="J2651" r:id="rId5290" display="mailto:franciscoblackburn@ware.org" xr:uid="{BF2F3FC6-4295-1346-81CD-E2CA47163DC5}"/>
    <hyperlink ref="L2651" r:id="rId5291" xr:uid="{BAFFBB13-D5BA-BC4B-B9E0-DCF70151F876}"/>
    <hyperlink ref="J2652" r:id="rId5292" display="mailto:rachelmosley@holden-ware.com" xr:uid="{960F4445-88DC-274B-B337-1E9C5D70E236}"/>
    <hyperlink ref="L2652" r:id="rId5293" xr:uid="{AAAE52C0-AE7C-CF42-A44F-28E0BA1F9CE8}"/>
    <hyperlink ref="J2653" r:id="rId5294" display="mailto:hannah15@phillips-pineda.com" xr:uid="{8A4C01FE-61EE-3E45-86C0-D65CAA36E8B9}"/>
    <hyperlink ref="L2653" r:id="rId5295" xr:uid="{F9344739-CCC9-AC44-B322-38BE883211C6}"/>
    <hyperlink ref="J2654" r:id="rId5296" display="mailto:skeller@leblanc-church.com" xr:uid="{B0E83608-F6DB-744B-B7FC-AB44C84B0E85}"/>
    <hyperlink ref="L2654" r:id="rId5297" xr:uid="{FE39F905-E879-A243-8E72-BF2A2AE02A35}"/>
    <hyperlink ref="J2655" r:id="rId5298" display="mailto:englishtroy@castro-farley.info" xr:uid="{3FCFF5EF-38FA-2A42-8F18-BDA84296BD65}"/>
    <hyperlink ref="L2655" r:id="rId5299" xr:uid="{E9367701-CE01-E54D-863F-37BA7C5DEFD3}"/>
    <hyperlink ref="J2656" r:id="rId5300" display="mailto:tsavage@vasquez.com" xr:uid="{31D93AE6-6E9B-5D48-8239-63487C3085E2}"/>
    <hyperlink ref="L2656" r:id="rId5301" xr:uid="{FDDAD6FB-DCCB-0747-A12C-1F63D0B74556}"/>
    <hyperlink ref="J2657" r:id="rId5302" display="mailto:duffykristen@becker.com" xr:uid="{5B013D4D-BCB7-6147-9813-4BC869549752}"/>
    <hyperlink ref="L2657" r:id="rId5303" xr:uid="{CC6F6954-287E-F347-B0DD-C55A1D4901A4}"/>
    <hyperlink ref="J2658" r:id="rId5304" display="mailto:joshuaramirez@mejia.com" xr:uid="{50036419-E874-8741-9F57-E0C6D2D90EC5}"/>
    <hyperlink ref="L2658" r:id="rId5305" xr:uid="{D2438861-86EA-DC43-827D-1F3F7C623267}"/>
    <hyperlink ref="J2659" r:id="rId5306" display="mailto:blowery@doyle.com" xr:uid="{9EE88ED7-8F35-2941-9E64-228DAE056635}"/>
    <hyperlink ref="L2659" r:id="rId5307" xr:uid="{C6771370-223A-7742-B05C-9B7CA6596ABF}"/>
    <hyperlink ref="J2660" r:id="rId5308" display="mailto:lorraine16@blankenship.com" xr:uid="{FCC712F5-1878-AD4B-A5B5-A9BDF8680223}"/>
    <hyperlink ref="L2660" r:id="rId5309" xr:uid="{52B17C02-430C-B740-BF89-FB894EF73262}"/>
    <hyperlink ref="J2661" r:id="rId5310" display="mailto:kelseymedina@ellison.net" xr:uid="{C775B578-B40A-924C-9A0C-7504949905C6}"/>
    <hyperlink ref="L2661" r:id="rId5311" xr:uid="{901B2F42-5023-1A4E-B665-5ACA45B5221F}"/>
    <hyperlink ref="J2662" r:id="rId5312" display="mailto:nfrancis@cruz.com" xr:uid="{BF11AF6F-FD16-4347-A643-81EFC1DFE49E}"/>
    <hyperlink ref="L2662" r:id="rId5313" xr:uid="{9544FDD4-DDF2-6D41-AEA8-E38451529622}"/>
    <hyperlink ref="J2663" r:id="rId5314" display="mailto:wattsleah@barnes.biz" xr:uid="{B2EB7848-7155-AC44-A575-98C6A9BAAEA8}"/>
    <hyperlink ref="L2663" r:id="rId5315" xr:uid="{488D630C-9087-0743-B43D-AE588C2511AA}"/>
    <hyperlink ref="J2664" r:id="rId5316" display="mailto:goodwincole@grimes-lin.com" xr:uid="{CED3FB44-8830-AE47-A170-B0365A2D5F1D}"/>
    <hyperlink ref="L2664" r:id="rId5317" xr:uid="{904F84C6-13A9-9947-ADDE-94905ACA973C}"/>
    <hyperlink ref="J2665" r:id="rId5318" display="mailto:wernertravis@dickson-wells.com" xr:uid="{6D4AA907-2CFC-6646-BA45-35A48B800781}"/>
    <hyperlink ref="L2665" r:id="rId5319" xr:uid="{73B35DC9-0207-0A4C-9F17-94B50EAAB2FE}"/>
    <hyperlink ref="J2666" r:id="rId5320" display="mailto:vmoreno@mahoney.com" xr:uid="{48C8E368-D612-F244-9C1E-8A62CADDD0B5}"/>
    <hyperlink ref="L2666" r:id="rId5321" xr:uid="{8A56C09F-1969-5041-BCC7-45845A900239}"/>
    <hyperlink ref="J2667" r:id="rId5322" display="mailto:uwarner@wagner.com" xr:uid="{3CCABC3F-9950-2A47-868B-9BB92522CC68}"/>
    <hyperlink ref="L2667" r:id="rId5323" xr:uid="{CCFF1772-FFAD-3B4E-8AC1-633FED39C9C7}"/>
    <hyperlink ref="J2668" r:id="rId5324" display="mailto:pattonvickie@tanner-hawkins.info" xr:uid="{26387F32-9223-514E-B821-A4BF61C3A461}"/>
    <hyperlink ref="L2668" r:id="rId5325" xr:uid="{1E079BF5-718F-054E-978D-122785081C68}"/>
    <hyperlink ref="J2669" r:id="rId5326" display="mailto:juarezmaria@cross.org" xr:uid="{5F783FAC-BE1E-7341-B695-493D92484695}"/>
    <hyperlink ref="L2669" r:id="rId5327" xr:uid="{132DE431-0E05-9D4B-BC9B-EA2F8B23282D}"/>
    <hyperlink ref="J2670" r:id="rId5328" display="mailto:krausenathan@holden-mason.net" xr:uid="{DA87C01D-CA9B-9F42-86D5-CCF209A19B72}"/>
    <hyperlink ref="L2670" r:id="rId5329" xr:uid="{0A0EA2AC-3A27-0642-9F2C-BBDB68375D1E}"/>
    <hyperlink ref="J2671" r:id="rId5330" display="mailto:isaacschroeder@arellano.com" xr:uid="{DA9350A3-3FE7-6A49-8C9E-AA8C9D155A13}"/>
    <hyperlink ref="L2671" r:id="rId5331" xr:uid="{4E8A7E8C-7CA2-4745-AF09-3E855FC43A7A}"/>
    <hyperlink ref="J2672" r:id="rId5332" display="mailto:mirandatimothy@larson.org" xr:uid="{2306601E-8EC5-9041-85B3-0E8C46101344}"/>
    <hyperlink ref="L2672" r:id="rId5333" xr:uid="{2B2B60DF-C536-E24F-85B1-AB37262D5D42}"/>
    <hyperlink ref="J2673" r:id="rId5334" display="mailto:michele52@randall.com" xr:uid="{25EBF5A2-C084-8B48-8CEB-A24FD5E3CB03}"/>
    <hyperlink ref="L2673" r:id="rId5335" xr:uid="{8A0B88CD-FC1B-1B40-A6E9-B9A4DDCDCAB6}"/>
    <hyperlink ref="J2674" r:id="rId5336" display="mailto:jefferyhardin@buchanan.com" xr:uid="{83186B2E-DA88-F94D-B442-C30205B812AC}"/>
    <hyperlink ref="L2674" r:id="rId5337" xr:uid="{8D3DA522-5256-394F-92AE-DB15D1A286D3}"/>
    <hyperlink ref="J2675" r:id="rId5338" display="mailto:marvindean@davenport.com" xr:uid="{3CDB5974-134E-5A44-8D8B-0C86798C660E}"/>
    <hyperlink ref="L2675" r:id="rId5339" xr:uid="{0FC53890-0483-3B47-8868-98EFC542E6BD}"/>
    <hyperlink ref="J2676" r:id="rId5340" display="mailto:rubiohelen@moran.org" xr:uid="{3C03B8D2-BCA9-7B42-A2F3-06D38F05EAA0}"/>
    <hyperlink ref="L2676" r:id="rId5341" xr:uid="{72795F71-8733-554A-8D10-687C700D7B57}"/>
    <hyperlink ref="J2677" r:id="rId5342" display="mailto:hendersonclarence@murray-maddox.com" xr:uid="{9F97CD53-21E3-E54E-9E64-7DB460CD066B}"/>
    <hyperlink ref="L2677" r:id="rId5343" xr:uid="{98B6C945-BEFC-8A45-A1D7-823B61160A87}"/>
    <hyperlink ref="J2678" r:id="rId5344" display="mailto:horndevon@fletcher.com" xr:uid="{2C2FB6C0-9972-1E4C-83F2-D843C220D9F3}"/>
    <hyperlink ref="L2678" r:id="rId5345" xr:uid="{0BDD93FA-D5C3-AD47-89DB-74654172346E}"/>
    <hyperlink ref="J2679" r:id="rId5346" display="mailto:hayleyweber@gilbert.com" xr:uid="{F9127C26-6B7E-A441-B468-6003F7276786}"/>
    <hyperlink ref="L2679" r:id="rId5347" xr:uid="{7F26EA6E-A6E6-0048-AC7B-5BF1737C2513}"/>
    <hyperlink ref="J2680" r:id="rId5348" display="mailto:ckrause@warner.com" xr:uid="{695683B3-C66E-974F-BFED-1A644EE82914}"/>
    <hyperlink ref="L2680" r:id="rId5349" xr:uid="{84BFEA20-146E-494E-8B48-AF5BB741CFE2}"/>
    <hyperlink ref="J2681" r:id="rId5350" display="mailto:dunnsharon@marks.info" xr:uid="{25D83635-5CEC-7544-8A91-4BAD89AF0587}"/>
    <hyperlink ref="L2681" r:id="rId5351" xr:uid="{6BF68216-E713-B849-AB5A-88DC6881E321}"/>
    <hyperlink ref="J2682" r:id="rId5352" display="mailto:smurphy@rivas.org" xr:uid="{90558F24-8B7F-4741-A2D0-409F9D095F3E}"/>
    <hyperlink ref="L2682" r:id="rId5353" xr:uid="{361F1769-DD44-B548-AC02-C3AE4A279572}"/>
    <hyperlink ref="J2683" r:id="rId5354" display="mailto:nolanneil@adams-newton.com" xr:uid="{735F8311-6131-5B49-A095-092D97B9C5F0}"/>
    <hyperlink ref="L2683" r:id="rId5355" xr:uid="{7A05D6AD-CA3E-5B41-9591-EE8698813C92}"/>
    <hyperlink ref="J2684" r:id="rId5356" display="mailto:gmurphy@brown.info" xr:uid="{58AD25B4-1385-054C-8570-39579135C09A}"/>
    <hyperlink ref="L2684" r:id="rId5357" xr:uid="{2B3C91D0-4FDE-FF42-9C49-D1AE5BC4D406}"/>
    <hyperlink ref="J2685" r:id="rId5358" display="mailto:villarrealshawn@norman.com" xr:uid="{3FC39FB2-DF48-0C4F-90BC-12C44828954A}"/>
    <hyperlink ref="L2685" r:id="rId5359" xr:uid="{251B0581-22E5-C449-ACE8-E281F1166B55}"/>
    <hyperlink ref="J2686" r:id="rId5360" display="mailto:guzmanmonique@henderson-davila.net" xr:uid="{92DB59B6-2DD5-B64C-923A-88D332B25EC0}"/>
    <hyperlink ref="L2686" r:id="rId5361" xr:uid="{3EAF7620-AB1C-FB4A-AC20-D52056DDFCEA}"/>
    <hyperlink ref="J2687" r:id="rId5362" display="mailto:debbie36@weaver.com" xr:uid="{F7B12881-E22E-5C40-BA13-D1DC9A7D03E5}"/>
    <hyperlink ref="L2687" r:id="rId5363" xr:uid="{15BD36C3-C321-4A40-9A96-8FF0F20C4D04}"/>
    <hyperlink ref="J2688" r:id="rId5364" display="mailto:gavinvalencia@best.com" xr:uid="{2F214B68-1BE9-F04C-98B6-515261F25CBF}"/>
    <hyperlink ref="L2688" r:id="rId5365" xr:uid="{59B3DE86-ECB8-054E-824C-21CD5E30D07E}"/>
    <hyperlink ref="J2689" r:id="rId5366" display="mailto:dodsonaimee@kirk.com" xr:uid="{B731ABB5-F672-3F44-B8AE-552FF01EE203}"/>
    <hyperlink ref="L2689" r:id="rId5367" xr:uid="{C69F7585-094E-EE48-A276-4B25876C241D}"/>
    <hyperlink ref="J2690" r:id="rId5368" display="mailto:zstein@valenzuela.com" xr:uid="{298EEBA9-1FAE-EE46-9B65-14C39237E24F}"/>
    <hyperlink ref="L2690" r:id="rId5369" xr:uid="{2D2A4A64-8A9F-E347-8FC1-771F70B88834}"/>
    <hyperlink ref="J2691" r:id="rId5370" display="mailto:sabrina74@steele.com" xr:uid="{5C0C1DA7-CB30-5846-9775-E8C4F866477F}"/>
    <hyperlink ref="L2691" r:id="rId5371" xr:uid="{196C36F1-6E78-4543-8130-C1B8E099D61F}"/>
    <hyperlink ref="J2692" r:id="rId5372" display="mailto:jtucker@ayers-swanson.com" xr:uid="{DAD94977-5423-694A-836E-35D164F127C9}"/>
    <hyperlink ref="L2692" r:id="rId5373" xr:uid="{768B1EFA-C078-2245-B656-677624D16DA9}"/>
    <hyperlink ref="J2693" r:id="rId5374" display="mailto:fernandezdenise@hess.com" xr:uid="{5C1F284D-0A86-0E49-8F16-0629A1267AFE}"/>
    <hyperlink ref="L2693" r:id="rId5375" xr:uid="{D7A4AC5E-28AD-5D4A-9448-241007BCA053}"/>
    <hyperlink ref="J2694" r:id="rId5376" display="mailto:ffinley@stokes.com" xr:uid="{86228732-B818-C74D-8DCC-1F5F96BB60C6}"/>
    <hyperlink ref="L2694" r:id="rId5377" xr:uid="{22DE21C3-1A85-924D-AD6A-3C4FDC54DD9E}"/>
    <hyperlink ref="J2695" r:id="rId5378" display="mailto:jefffox@morrison.com" xr:uid="{76F47B1F-8BD7-DF4F-8229-D7112427606D}"/>
    <hyperlink ref="L2695" r:id="rId5379" xr:uid="{4CDD06E9-4B7B-1B43-BA52-FD9FE1E968C0}"/>
    <hyperlink ref="J2696" r:id="rId5380" display="mailto:pamdickerson@mcclure.org" xr:uid="{BDB2DB5D-8D3E-454D-BE34-DBF5B817C502}"/>
    <hyperlink ref="L2696" r:id="rId5381" xr:uid="{0771613D-4DFB-B642-A246-06AEE687B2FA}"/>
    <hyperlink ref="J2697" r:id="rId5382" display="mailto:geneshelton@morris-ali.com" xr:uid="{D3DC2021-E800-904F-82BB-6D5EA94A03E2}"/>
    <hyperlink ref="L2697" r:id="rId5383" xr:uid="{B37BB11E-0B63-D145-A7CA-7CFD17B9962D}"/>
    <hyperlink ref="J2698" r:id="rId5384" display="mailto:jaclyn54@jefferson.com" xr:uid="{C6D5FC63-EA93-FE4F-B724-A570FF565BE8}"/>
    <hyperlink ref="L2698" r:id="rId5385" xr:uid="{46FD0C9A-89A3-994D-8916-AFBD6872A447}"/>
    <hyperlink ref="J2699" r:id="rId5386" display="mailto:stacy98@hodges.info" xr:uid="{A92AD779-300C-E041-A30F-FEEF5B5CBAE4}"/>
    <hyperlink ref="L2699" r:id="rId5387" xr:uid="{334F7C7F-C1D1-4F4C-9446-9F0C47727A47}"/>
    <hyperlink ref="J2700" r:id="rId5388" display="mailto:oortega@rivas.biz" xr:uid="{FD75A9A3-9CDF-354F-B18F-9B346BD92032}"/>
    <hyperlink ref="L2700" r:id="rId5389" xr:uid="{7A7C61E8-982D-1347-BF25-2E2D96D1653A}"/>
    <hyperlink ref="J2701" r:id="rId5390" display="mailto:morgandustin@morrow.org" xr:uid="{5863BCFB-BF85-DC43-9481-798B788CF504}"/>
    <hyperlink ref="L2701" r:id="rId5391" xr:uid="{75C6EBA9-B01E-B449-8534-65D656BD5246}"/>
    <hyperlink ref="J2702" r:id="rId5392" display="mailto:courtney74@eaton.net" xr:uid="{7525B888-EA96-3B48-BC7A-91454BC6F62E}"/>
    <hyperlink ref="L2702" r:id="rId5393" xr:uid="{3F55E9A7-E0D8-7246-92B7-333CCECA158A}"/>
    <hyperlink ref="J2703" r:id="rId5394" display="mailto:jonathancohen@booker-collier.com" xr:uid="{4A127A7E-F08C-B245-9329-7A6039B1E164}"/>
    <hyperlink ref="L2703" r:id="rId5395" xr:uid="{55667E34-D116-A143-A590-4C24D19FB6AA}"/>
    <hyperlink ref="J2704" r:id="rId5396" display="mailto:jeanpoole@cabrera.com" xr:uid="{3171758D-F9DB-024F-9D06-EE10DE9B61C7}"/>
    <hyperlink ref="L2704" r:id="rId5397" xr:uid="{601D8422-A0B8-7D48-8D16-0CD3C4BCA543}"/>
    <hyperlink ref="J2705" r:id="rId5398" display="mailto:kylienichols@gibbs-duran.net" xr:uid="{95C62CB5-FBE6-FD4E-AE95-E8EBFBA5DBA6}"/>
    <hyperlink ref="L2705" r:id="rId5399" xr:uid="{93479A40-2566-EB4B-8831-C01D85DD42F4}"/>
    <hyperlink ref="J2706" r:id="rId5400" display="mailto:wongelizabeth@bentley.org" xr:uid="{16E99803-1E48-7148-86FC-DB51435A3A97}"/>
    <hyperlink ref="L2706" r:id="rId5401" xr:uid="{0756E1F1-3B64-CE4D-B510-A696CEADDD56}"/>
    <hyperlink ref="J2707" r:id="rId5402" display="mailto:brenda20@higgins.com" xr:uid="{8678119C-EDFE-394E-A45C-11A2D9B7029D}"/>
    <hyperlink ref="L2707" r:id="rId5403" xr:uid="{879C2FEE-F19B-204A-B185-F727382584CF}"/>
    <hyperlink ref="J2708" r:id="rId5404" display="mailto:fritzgabrielle@hebert.biz" xr:uid="{51E81303-BAF2-0844-8F46-E4F593863977}"/>
    <hyperlink ref="L2708" r:id="rId5405" xr:uid="{30831325-803C-2944-86F8-D6A698728643}"/>
    <hyperlink ref="J2709" r:id="rId5406" display="mailto:cobbtracey@valenzuela.com" xr:uid="{DE6D611B-73FA-A24D-9FF8-FFF03D33DEC0}"/>
    <hyperlink ref="L2709" r:id="rId5407" xr:uid="{E8D569C7-9D67-4E43-A73B-3D4030479307}"/>
    <hyperlink ref="J2710" r:id="rId5408" display="mailto:eshort@juarez.com" xr:uid="{63ED4CC3-4021-1A4A-A306-93CBE2A540C0}"/>
    <hyperlink ref="L2710" r:id="rId5409" xr:uid="{EF586AEE-CD27-684F-B741-9D035BF29A58}"/>
    <hyperlink ref="J2711" r:id="rId5410" display="mailto:micheal20@spence-oneal.net" xr:uid="{452912CB-44D7-934E-B94A-61A1996A69B9}"/>
    <hyperlink ref="L2711" r:id="rId5411" xr:uid="{71E4ADA0-3C09-6E48-9C9A-E8D052A869CC}"/>
    <hyperlink ref="J2712" r:id="rId5412" display="mailto:kenneth71@cline.com" xr:uid="{521C45F0-8C83-D24E-8281-FB8507D3C3EA}"/>
    <hyperlink ref="L2712" r:id="rId5413" xr:uid="{576403F0-1238-3F44-BE96-39485650AA0F}"/>
    <hyperlink ref="J2713" r:id="rId5414" display="mailto:sturner@brennan.com" xr:uid="{C285E1F3-3A80-1A49-BFEE-985DFD272AD8}"/>
    <hyperlink ref="L2713" r:id="rId5415" xr:uid="{7074F0BC-CDA8-7A48-BC9E-FA849397C56E}"/>
    <hyperlink ref="J2714" r:id="rId5416" display="mailto:woodardmarcia@mack.com" xr:uid="{21DAC5F0-3CBE-E145-BE72-6DFC0950D5E3}"/>
    <hyperlink ref="L2714" r:id="rId5417" xr:uid="{FE89EFC9-20E4-AF42-94B3-5B9B91347191}"/>
    <hyperlink ref="J2715" r:id="rId5418" display="mailto:brianarandolph@webb.net" xr:uid="{608C78FE-95BD-4E4C-AB1D-4DCFC5A52AB5}"/>
    <hyperlink ref="L2715" r:id="rId5419" xr:uid="{BF194FF9-A5F1-624A-A997-DBAFB26A151C}"/>
    <hyperlink ref="J2716" r:id="rId5420" display="mailto:richlindsay@hoover.biz" xr:uid="{2FE371BB-7318-BC46-993F-029832CEE0C5}"/>
    <hyperlink ref="L2716" r:id="rId5421" xr:uid="{1D7859E1-E021-6042-BD3C-F076410B749A}"/>
    <hyperlink ref="J2717" r:id="rId5422" display="mailto:simskatherine@stephens.com" xr:uid="{B3875FCB-C9F2-B44C-96F2-00C5AFEF23E2}"/>
    <hyperlink ref="L2717" r:id="rId5423" xr:uid="{3E041E6C-7B28-1E4F-AD73-3E322197B6C4}"/>
    <hyperlink ref="J2718" r:id="rId5424" display="mailto:katherine15@elliott-warren.info" xr:uid="{F82DEAF3-75AA-8F4D-9AD6-EDE56685486D}"/>
    <hyperlink ref="L2718" r:id="rId5425" xr:uid="{802D4F4A-602B-7F45-8D79-31621659AFCE}"/>
    <hyperlink ref="J2719" r:id="rId5426" display="mailto:acevedomark@lin-levy.biz" xr:uid="{8F53E3EA-09FE-F44C-9B63-1068FA273C3A}"/>
    <hyperlink ref="L2719" r:id="rId5427" xr:uid="{1F39B848-46C0-6449-9D0D-E01FB0E46103}"/>
    <hyperlink ref="J2720" r:id="rId5428" display="mailto:kristiemoses@curry.org" xr:uid="{BABF7C29-191A-7048-9353-6A4F932A072F}"/>
    <hyperlink ref="L2720" r:id="rId5429" xr:uid="{119CC913-1D71-6644-AD98-11B7C4915A7E}"/>
    <hyperlink ref="J2721" r:id="rId5430" display="mailto:claire76@peterson-french.com" xr:uid="{E0607902-5255-3344-AB81-0597567A1257}"/>
    <hyperlink ref="L2721" r:id="rId5431" xr:uid="{60023FAD-C900-1545-838B-A01FFBDB5060}"/>
    <hyperlink ref="J2722" r:id="rId5432" display="mailto:xwang@mullins.com" xr:uid="{7898408B-F5DE-2A4A-BD51-1F69FFF1248E}"/>
    <hyperlink ref="L2722" r:id="rId5433" xr:uid="{50AB1647-4638-BE45-AAAB-AC3FA1E273BC}"/>
    <hyperlink ref="J2723" r:id="rId5434" display="mailto:claytonrobles@zavala-atkins.org" xr:uid="{DBFB524C-707E-8442-BB59-D246824DCB18}"/>
    <hyperlink ref="L2723" r:id="rId5435" xr:uid="{8D63441F-035E-8141-9000-0DEEAAED2344}"/>
    <hyperlink ref="J2724" r:id="rId5436" display="mailto:colleen20@coffey.com" xr:uid="{C76F8D54-5D3E-CA46-BF0A-634C935BAC21}"/>
    <hyperlink ref="L2724" r:id="rId5437" xr:uid="{941293E5-0519-B840-BE10-F36DC20951E7}"/>
    <hyperlink ref="J2725" r:id="rId5438" display="mailto:dcohen@mills-riley.net" xr:uid="{F548FEB9-444B-FB4D-9C29-CA411D972B2C}"/>
    <hyperlink ref="L2725" r:id="rId5439" xr:uid="{8E3C5F81-54A4-DE43-B5D9-41EDDCE64DB2}"/>
    <hyperlink ref="J2726" r:id="rId5440" display="mailto:bookertyler@gross.com" xr:uid="{7FE4D4B4-A21E-CF49-87FD-A3D5C775F782}"/>
    <hyperlink ref="L2726" r:id="rId5441" xr:uid="{E663897D-662A-4E46-BD75-3B451EFAB41B}"/>
    <hyperlink ref="J2727" r:id="rId5442" display="mailto:zpark@carter-compton.com" xr:uid="{EC58E092-0D65-EF47-881B-19C5222D5B7B}"/>
    <hyperlink ref="L2727" r:id="rId5443" xr:uid="{1D1BC270-9866-2C4C-AA40-2BF58C21461D}"/>
    <hyperlink ref="J2728" r:id="rId5444" display="mailto:vhoffman@doyle-bowen.net" xr:uid="{7BECF833-198C-3A4D-9C81-74F409079677}"/>
    <hyperlink ref="L2728" r:id="rId5445" xr:uid="{B5E9DF63-F998-7E4E-91C1-8B1EA4C0BEBD}"/>
    <hyperlink ref="J2729" r:id="rId5446" display="mailto:pollardbeth@mclaughlin-harrison.com" xr:uid="{2F814DB7-D672-BE4F-A735-B9E34550658F}"/>
    <hyperlink ref="L2729" r:id="rId5447" xr:uid="{D9FC8CD4-D70A-8E43-AAC6-E9B4D1A02EA0}"/>
    <hyperlink ref="J2730" r:id="rId5448" display="mailto:ckelley@frost-alvarez.com" xr:uid="{FF61191E-B52B-B04E-BC60-D12B1DDC0DBA}"/>
    <hyperlink ref="L2730" r:id="rId5449" xr:uid="{C9FF105F-8E2D-E646-8A74-7E94CDAAB796}"/>
    <hyperlink ref="J2731" r:id="rId5450" display="mailto:maddoxdanielle@cantu.com" xr:uid="{F67C5D1A-14B3-764D-B5FF-C895AD4A17F6}"/>
    <hyperlink ref="L2731" r:id="rId5451" xr:uid="{C8E3A5E4-CC57-C142-9E0A-306430D465C7}"/>
    <hyperlink ref="J2732" r:id="rId5452" display="mailto:jball@marsh.com" xr:uid="{F99C5760-BA82-EE48-8363-78B1895126B6}"/>
    <hyperlink ref="L2732" r:id="rId5453" xr:uid="{7C4E278E-FBAE-0046-9364-0C28E14C2B05}"/>
    <hyperlink ref="J2733" r:id="rId5454" display="mailto:gvilla@clarke.com" xr:uid="{D85334C8-4F23-2146-A8A9-680743544CA3}"/>
    <hyperlink ref="L2733" r:id="rId5455" xr:uid="{D7184ACB-3473-9B44-ADA4-759E26D6EF72}"/>
    <hyperlink ref="J2734" r:id="rId5456" display="mailto:eroberts@cooley.com" xr:uid="{89562E66-9EB6-6442-B921-0905DCB8B20F}"/>
    <hyperlink ref="L2734" r:id="rId5457" xr:uid="{72D6D966-D876-C644-A97A-CA3DFA610197}"/>
    <hyperlink ref="J2735" r:id="rId5458" display="mailto:tvang@wells-davila.com" xr:uid="{0388CFA3-C9EE-C347-8C8B-095CC861C067}"/>
    <hyperlink ref="L2735" r:id="rId5459" xr:uid="{74B24ACD-C914-5E48-A5EC-97CE01C174D2}"/>
    <hyperlink ref="J2736" r:id="rId5460" display="mailto:bhooper@white.com" xr:uid="{9B7E65A2-366B-494A-8AB1-928B45C9F415}"/>
    <hyperlink ref="L2736" r:id="rId5461" xr:uid="{DF4B6A0E-E45F-F64E-8A5C-1A52E0ECFA5D}"/>
    <hyperlink ref="J2737" r:id="rId5462" display="mailto:haroldmoody@olson-massey.com" xr:uid="{5BB0561F-33A1-1540-8501-D5955707ACD9}"/>
    <hyperlink ref="L2737" r:id="rId5463" xr:uid="{2202E7A8-F1E5-CC49-81D6-DD926D2E2325}"/>
    <hyperlink ref="J2738" r:id="rId5464" display="mailto:riveraclifford@watts.biz" xr:uid="{E297C8DD-6040-5A45-97F5-551E49007C83}"/>
    <hyperlink ref="L2738" r:id="rId5465" xr:uid="{231FC6E6-3427-4C48-847F-47D22B4A6DED}"/>
    <hyperlink ref="J2739" r:id="rId5466" display="mailto:ernest59@waters.com" xr:uid="{DD1F0BBB-1DDE-104C-AA04-2027DA66984B}"/>
    <hyperlink ref="L2739" r:id="rId5467" xr:uid="{D364C314-AFDC-714A-B117-BF1A607E4731}"/>
    <hyperlink ref="J2740" r:id="rId5468" display="mailto:xrandolph@wu-rivera.com" xr:uid="{EE4CA19D-B92E-5B41-98F7-C4D1150C876B}"/>
    <hyperlink ref="L2740" r:id="rId5469" xr:uid="{9518456B-606A-794C-AFBB-9B2747688656}"/>
    <hyperlink ref="J2741" r:id="rId5470" display="mailto:cesarburns@mays-mcdonald.com" xr:uid="{5FE15678-CB59-5442-AD07-215EFF0EEE87}"/>
    <hyperlink ref="L2741" r:id="rId5471" xr:uid="{99FD7B1E-A0AF-1045-9128-3F20924A082B}"/>
    <hyperlink ref="J2742" r:id="rId5472" display="mailto:noahdominguez@reyes-snow.com" xr:uid="{48C43003-A5A8-6B48-A285-3F8128B9E0CF}"/>
    <hyperlink ref="L2742" r:id="rId5473" xr:uid="{D7021CFE-414F-594E-9631-08273DDFC119}"/>
    <hyperlink ref="J2743" r:id="rId5474" display="mailto:elijah12@pugh-david.com" xr:uid="{10F044B1-2E24-DA49-ABC2-BB132511928B}"/>
    <hyperlink ref="L2743" r:id="rId5475" xr:uid="{8F91D0EF-046D-DD48-BD38-6472F8D721F6}"/>
    <hyperlink ref="J2744" r:id="rId5476" display="mailto:lydia43@ritter.com" xr:uid="{27557288-D4D2-D947-8EFF-771D822BE95D}"/>
    <hyperlink ref="L2744" r:id="rId5477" xr:uid="{761BBC8C-1B92-4047-B6AD-284115CA5142}"/>
    <hyperlink ref="J2745" r:id="rId5478" display="mailto:kristine34@rivas-suarez.net" xr:uid="{1B7D35AA-A51B-464C-A819-C6AEAF375979}"/>
    <hyperlink ref="L2745" r:id="rId5479" xr:uid="{08E0E166-9BD5-3F4F-81BC-1A33A4E4977F}"/>
    <hyperlink ref="J2746" r:id="rId5480" display="mailto:joycemayo@marquez-anthony.com" xr:uid="{10CF00E3-1775-C944-895B-1949F9CBB66B}"/>
    <hyperlink ref="L2746" r:id="rId5481" xr:uid="{9E8D5C5E-ED1C-704E-812A-171EC8D57C6D}"/>
    <hyperlink ref="J2747" r:id="rId5482" display="mailto:epham@hatfield.biz" xr:uid="{9C8FD97F-8D36-5B48-93DF-273E1770BBA4}"/>
    <hyperlink ref="L2747" r:id="rId5483" xr:uid="{003CB37F-4410-E14B-B541-47CE41AD4771}"/>
    <hyperlink ref="J2748" r:id="rId5484" display="mailto:kendra22@pearson.info" xr:uid="{0D3CC1C2-D5EB-5E4B-BB35-339BB199B618}"/>
    <hyperlink ref="L2748" r:id="rId5485" xr:uid="{9BCAFBA3-2D89-7241-8B86-A011400AE747}"/>
    <hyperlink ref="J2749" r:id="rId5486" display="mailto:glenda77@hughes.net" xr:uid="{A80C91A6-AB17-884F-ACA6-840DF74721E4}"/>
    <hyperlink ref="L2749" r:id="rId5487" xr:uid="{A23CEAAA-A29F-7F49-A4E4-67F315D9FEEE}"/>
    <hyperlink ref="J2750" r:id="rId5488" display="mailto:robbinscharles@ashley.com" xr:uid="{1B0A1E01-C9A3-974B-83C0-3DFE409CBE8E}"/>
    <hyperlink ref="L2750" r:id="rId5489" xr:uid="{FED1F7D7-0AFC-E94D-8C20-48074C168236}"/>
    <hyperlink ref="J2751" r:id="rId5490" display="mailto:ddaugherty@travis.com" xr:uid="{473DC885-9FE6-1243-9817-371D44A46C74}"/>
    <hyperlink ref="L2751" r:id="rId5491" xr:uid="{4E8F61EB-6A85-EE4D-A929-63B37D8B57FA}"/>
    <hyperlink ref="J2752" r:id="rId5492" display="mailto:joel53@reed.com" xr:uid="{7D6CAD2E-AFA7-034A-8AEC-00299A16F02F}"/>
    <hyperlink ref="L2752" r:id="rId5493" xr:uid="{CE559BB8-3011-9046-9413-BC7EE118FB89}"/>
    <hyperlink ref="J2753" r:id="rId5494" display="mailto:cduke@barber-zimmerman.net" xr:uid="{299C345D-71B5-5C45-913F-7A0AE50FDD9B}"/>
    <hyperlink ref="L2753" r:id="rId5495" xr:uid="{C2744D82-E1C6-4344-BE10-E912B9FAE2E2}"/>
    <hyperlink ref="J2754" r:id="rId5496" display="mailto:salinasscott@sutton.biz" xr:uid="{82C95AB7-114A-3441-918F-2C32AB48D427}"/>
    <hyperlink ref="L2754" r:id="rId5497" xr:uid="{210DFB60-CCED-CB43-829F-99966CD368E0}"/>
    <hyperlink ref="J2755" r:id="rId5498" display="mailto:chasemeredith@grimes.biz" xr:uid="{64CC4FFE-9561-D84B-9C53-54311637C60C}"/>
    <hyperlink ref="L2755" r:id="rId5499" xr:uid="{84412337-F3AA-C640-B684-D8CCE2390DE3}"/>
    <hyperlink ref="J2756" r:id="rId5500" display="mailto:kroberson@tapia.com" xr:uid="{787F9095-A4E3-A646-B96E-740BD7125FE2}"/>
    <hyperlink ref="L2756" r:id="rId5501" xr:uid="{BDCD9B7C-4003-5849-BEDE-D08A6620D904}"/>
    <hyperlink ref="J2757" r:id="rId5502" display="mailto:yangvictor@munoz.com" xr:uid="{83E7F44E-CE39-E442-80A4-8980E046E4BE}"/>
    <hyperlink ref="L2757" r:id="rId5503" xr:uid="{31F20D9B-2228-E74E-92A5-CCE9355BE660}"/>
    <hyperlink ref="J2758" r:id="rId5504" display="mailto:chloehood@horne.com" xr:uid="{FB6C2782-05FF-2C4F-BF13-EEAA6819E93B}"/>
    <hyperlink ref="L2758" r:id="rId5505" xr:uid="{C2E56B22-F356-744F-A10B-881377B944FD}"/>
    <hyperlink ref="J2759" r:id="rId5506" display="mailto:tiffanypearson@benson.com" xr:uid="{6D0356EE-C89B-7C49-B040-07FC13D7B7AC}"/>
    <hyperlink ref="L2759" r:id="rId5507" xr:uid="{1F131647-25AD-9A4D-B4AA-408185C66D02}"/>
    <hyperlink ref="J2760" r:id="rId5508" display="mailto:sabrinafrye@gates.com" xr:uid="{E4D6A84C-8ABB-7C41-BE40-BEC1AB3050A7}"/>
    <hyperlink ref="L2760" r:id="rId5509" xr:uid="{BC64FBBC-1A68-B749-BD43-382145CA0C32}"/>
    <hyperlink ref="J2761" r:id="rId5510" display="mailto:bernard26@heath.com" xr:uid="{9315669B-661A-1046-AFE7-F8E1DDEFE82D}"/>
    <hyperlink ref="L2761" r:id="rId5511" xr:uid="{BF30ECE7-AB2C-0E48-AAF7-7D831D5895AE}"/>
    <hyperlink ref="J2762" r:id="rId5512" display="mailto:julie40@colon.com" xr:uid="{2CE1B4F0-8BA7-8C4D-9440-1232FA59A27A}"/>
    <hyperlink ref="L2762" r:id="rId5513" xr:uid="{BEAC14E3-336F-0347-9B62-6A096345D668}"/>
    <hyperlink ref="J2763" r:id="rId5514" display="mailto:ghuynh@wood.org" xr:uid="{B631B1EF-78B4-AF40-A5C9-4FE89338034C}"/>
    <hyperlink ref="L2763" r:id="rId5515" xr:uid="{AEC4E2FA-8094-8146-9BD2-5B63D01D278A}"/>
    <hyperlink ref="J2764" r:id="rId5516" display="mailto:billarroyo@nielsen.com" xr:uid="{BBA818A4-FC08-B14D-8117-9E6F97117E8C}"/>
    <hyperlink ref="L2764" r:id="rId5517" xr:uid="{E00F42F0-8B13-3341-82A8-8310A0D7FBA3}"/>
    <hyperlink ref="J2765" r:id="rId5518" display="mailto:dustin14@blankenship.biz" xr:uid="{CE84A095-A67B-0748-A8F4-FDC316683853}"/>
    <hyperlink ref="L2765" r:id="rId5519" xr:uid="{9BA4400A-AB4C-274E-9A5B-A3CBC8A77316}"/>
    <hyperlink ref="J2766" r:id="rId5520" display="mailto:bradley08@houston.info" xr:uid="{015DE795-1E5E-EF42-BE81-C2595106EEB5}"/>
    <hyperlink ref="L2766" r:id="rId5521" xr:uid="{A95C663F-B87E-AF4A-A4A0-D07042863847}"/>
    <hyperlink ref="J2767" r:id="rId5522" display="mailto:jean11@farley-krueger.com" xr:uid="{9EA5650D-ACDB-5C41-9F1E-B9273CBE8707}"/>
    <hyperlink ref="L2767" r:id="rId5523" xr:uid="{19A0CA05-AADE-A847-8580-FAA343C10289}"/>
    <hyperlink ref="J2768" r:id="rId5524" display="mailto:ambernewton@guerra.info" xr:uid="{96D89608-09E8-2943-9FF9-201512BE26B8}"/>
    <hyperlink ref="L2768" r:id="rId5525" xr:uid="{893F3A9E-180B-2343-84CF-A53E5440A4CB}"/>
    <hyperlink ref="J2769" r:id="rId5526" display="mailto:judithmontoya@dunn.net" xr:uid="{66AFDC1E-BFCF-B74A-83F6-33310C65BA0F}"/>
    <hyperlink ref="L2769" r:id="rId5527" xr:uid="{B4E59980-0D9B-8642-8E7F-BC26D7F152D3}"/>
    <hyperlink ref="J2770" r:id="rId5528" display="mailto:lindsay57@kramer-chaney.info" xr:uid="{EA9A9C16-3AB0-3B4F-9217-6DCFF9C34353}"/>
    <hyperlink ref="L2770" r:id="rId5529" xr:uid="{1880E10E-7176-0340-AE79-D6EEDAC51E57}"/>
    <hyperlink ref="J2771" r:id="rId5530" display="mailto:jasminchen@chaney.biz" xr:uid="{E437CA9E-0A73-A344-9C0D-EE0238F6BC0B}"/>
    <hyperlink ref="L2771" r:id="rId5531" xr:uid="{E45E8956-5C9B-E64C-B65E-50E43E45C3B7}"/>
    <hyperlink ref="J2772" r:id="rId5532" display="mailto:mikaylalyons@curtis.info" xr:uid="{A761BB95-648F-B643-A76B-2B58C578D1D0}"/>
    <hyperlink ref="L2772" r:id="rId5533" xr:uid="{453E9221-4888-8F4A-BCAE-765BAFC419D3}"/>
    <hyperlink ref="J2773" r:id="rId5534" display="mailto:batessavannah@roberts.com" xr:uid="{DBF802B0-49B8-3745-A44C-E092820BDAAD}"/>
    <hyperlink ref="L2773" r:id="rId5535" xr:uid="{BC9F0E94-0BFD-FF49-B6C4-FE1E24098F46}"/>
    <hyperlink ref="J2774" r:id="rId5536" display="mailto:tbaird@peters-valdez.com" xr:uid="{435B45DF-4B39-2D4F-806D-ABEC86B3DA3D}"/>
    <hyperlink ref="L2774" r:id="rId5537" xr:uid="{4CCFA9DD-4306-6648-AD54-758D4B7CFD02}"/>
    <hyperlink ref="J2775" r:id="rId5538" display="mailto:nolanmisty@massey.com" xr:uid="{CA93AB8D-B1B9-6E49-84AA-9E950B73D822}"/>
    <hyperlink ref="L2775" r:id="rId5539" xr:uid="{25BF3982-0F5E-F747-A95A-8BAC6E426943}"/>
    <hyperlink ref="J2776" r:id="rId5540" display="mailto:terri95@logan.com" xr:uid="{B42E5A34-7429-D14B-A158-6F99B712242C}"/>
    <hyperlink ref="L2776" r:id="rId5541" xr:uid="{69AEDEB5-2889-1843-B33C-612D2D46C818}"/>
    <hyperlink ref="J2777" r:id="rId5542" display="mailto:jeffrey24@mccoy.com" xr:uid="{49968A29-CB73-6A42-9866-D14467B3E8F8}"/>
    <hyperlink ref="L2777" r:id="rId5543" xr:uid="{798A8CB0-E482-7E4A-B57E-1FD5755CC0C3}"/>
    <hyperlink ref="J2778" r:id="rId5544" display="mailto:kirk33@stephens.com" xr:uid="{9917FE11-985F-5B4F-BC91-8DC10F0C3076}"/>
    <hyperlink ref="L2778" r:id="rId5545" xr:uid="{FE3EB8F6-FA1F-2E48-9490-87801D22A7A6}"/>
    <hyperlink ref="J2779" r:id="rId5546" display="mailto:stacie84@stewart-lee.org" xr:uid="{F4DCAF5A-1816-AB42-9881-BF73E6E6CB53}"/>
    <hyperlink ref="L2779" r:id="rId5547" xr:uid="{5DF0E740-5923-7441-8DB4-2FA023733D4F}"/>
    <hyperlink ref="J2780" r:id="rId5548" display="mailto:frances15@frank.biz" xr:uid="{625967D0-4BD8-014E-8D25-A39B3F3ECBE4}"/>
    <hyperlink ref="L2780" r:id="rId5549" xr:uid="{E0432552-6FE3-BD4B-A9CC-59F3FA5AB070}"/>
    <hyperlink ref="J2781" r:id="rId5550" display="mailto:ashlee32@fitzgerald.net" xr:uid="{CDBD66E1-5A8A-A342-821F-EEEE0AD477B2}"/>
    <hyperlink ref="L2781" r:id="rId5551" xr:uid="{C7373596-B71E-1143-BA64-886E79B80923}"/>
    <hyperlink ref="J2782" r:id="rId5552" display="mailto:kim62@mercer.com" xr:uid="{B8B11954-960B-4147-993F-06D212545F15}"/>
    <hyperlink ref="L2782" r:id="rId5553" xr:uid="{2036B41C-4F44-D944-9E84-A899399F3D61}"/>
    <hyperlink ref="J2783" r:id="rId5554" display="mailto:virginia98@cervantes.com" xr:uid="{8FC09F15-8DD6-BE47-9712-3DA2677E6AF7}"/>
    <hyperlink ref="L2783" r:id="rId5555" xr:uid="{02FF7726-BEB9-6249-91B4-8D8DE5A51AFC}"/>
    <hyperlink ref="J2784" r:id="rId5556" display="mailto:rileyyvette@kane-ruiz.org" xr:uid="{56F98B43-B256-C04D-A41E-24747BD54A68}"/>
    <hyperlink ref="L2784" r:id="rId5557" xr:uid="{3C5568CC-FC61-7643-AE35-5C8AD03736CF}"/>
    <hyperlink ref="J2785" r:id="rId5558" display="mailto:merrittlee@park.org" xr:uid="{F9C49064-41F4-B243-AC53-29130B0801A6}"/>
    <hyperlink ref="L2785" r:id="rId5559" xr:uid="{3945F2F3-24D2-134D-8320-CC3265A3C083}"/>
    <hyperlink ref="J2786" r:id="rId5560" display="mailto:garneraustin@everett.com" xr:uid="{84A75403-1E85-9D45-8F25-4E902C32EE1B}"/>
    <hyperlink ref="L2786" r:id="rId5561" xr:uid="{A5FC6CB3-3AD3-E649-89C5-DED1BC5E2694}"/>
    <hyperlink ref="J2787" r:id="rId5562" display="mailto:markscheyenne@camacho.com" xr:uid="{0947FE2E-613F-954A-8CBE-5C982A4A61E6}"/>
    <hyperlink ref="L2787" r:id="rId5563" xr:uid="{8E504EFC-6CAF-F443-B07B-8B2C1DF9543F}"/>
    <hyperlink ref="J2788" r:id="rId5564" display="mailto:ushort@montoya.com" xr:uid="{9BC25FEA-B240-AB45-99E4-1DFC01BE3F33}"/>
    <hyperlink ref="L2788" r:id="rId5565" xr:uid="{76365008-8A92-4E40-A4AA-ED7440EE62FA}"/>
    <hyperlink ref="J2789" r:id="rId5566" display="mailto:morgan62@krause.com" xr:uid="{5B75B454-A4E6-9D4D-870F-3023342FD168}"/>
    <hyperlink ref="L2789" r:id="rId5567" xr:uid="{F1175C60-8830-4241-87E3-5EB8CD25FA1D}"/>
    <hyperlink ref="J2790" r:id="rId5568" display="mailto:jackson94@cain-hayes.com" xr:uid="{4F5B8D3C-56FE-FB42-84C7-9F58CC7B070D}"/>
    <hyperlink ref="L2790" r:id="rId5569" xr:uid="{E0E6C15D-4732-E644-806B-2F0690F4D3BE}"/>
    <hyperlink ref="J2791" r:id="rId5570" display="mailto:crossgreg@gamble.biz" xr:uid="{3F17E08C-9029-3B43-9EC6-C1005BE8D48C}"/>
    <hyperlink ref="L2791" r:id="rId5571" xr:uid="{528DC788-98C3-C74B-8513-E6413D30DDCA}"/>
    <hyperlink ref="J2792" r:id="rId5572" display="mailto:joyce72@walters.com" xr:uid="{45517DE0-1EC9-5348-A2F4-03DE4E77117A}"/>
    <hyperlink ref="L2792" r:id="rId5573" xr:uid="{CC49CC4B-CFD0-0E41-995B-256011B2A5F6}"/>
    <hyperlink ref="J2793" r:id="rId5574" display="mailto:kimberly94@valdez.com" xr:uid="{AFC65432-93D0-9E4F-9309-9CF4C38B95C9}"/>
    <hyperlink ref="L2793" r:id="rId5575" xr:uid="{AB322714-23DA-D24C-83C8-261D995EFA04}"/>
    <hyperlink ref="J2794" r:id="rId5576" display="mailto:fernando81@skinner-li.org" xr:uid="{D2EE807B-44DA-8F48-8B65-A4E9DB1D2791}"/>
    <hyperlink ref="L2794" r:id="rId5577" xr:uid="{5411BB7A-FAE5-594D-84B9-9F0123915509}"/>
    <hyperlink ref="J2795" r:id="rId5578" display="mailto:bobbywebster@lyons.org" xr:uid="{6EBE91FE-40D5-2841-A2E2-930B87931ACA}"/>
    <hyperlink ref="L2795" r:id="rId5579" xr:uid="{582AF34D-EDA7-404D-9D68-E55C49EC7EF7}"/>
    <hyperlink ref="J2796" r:id="rId5580" display="mailto:eduardo96@best-sheppard.net" xr:uid="{8E8FFACB-3EC8-3F49-AD5B-89B1E310E2C3}"/>
    <hyperlink ref="L2796" r:id="rId5581" xr:uid="{4316752F-DC07-0B45-A766-C9342813FDB4}"/>
    <hyperlink ref="J2797" r:id="rId5582" display="mailto:owensmichelle@collins.com" xr:uid="{CB9E30EB-F235-E94D-867C-38B1E428870C}"/>
    <hyperlink ref="L2797" r:id="rId5583" xr:uid="{FEB497E1-D2D7-294F-A0C6-65E24572B827}"/>
    <hyperlink ref="J2798" r:id="rId5584" display="mailto:steve77@sanford.com" xr:uid="{D5256DA4-FB74-FB46-915E-09D2AE741D55}"/>
    <hyperlink ref="L2798" r:id="rId5585" xr:uid="{4368A5C2-6FB7-4943-9ABF-604F457A6694}"/>
    <hyperlink ref="J2799" r:id="rId5586" display="mailto:ekerr@burch.net" xr:uid="{46C239A4-C5E9-0C4C-AE6B-02DAE1A58B17}"/>
    <hyperlink ref="L2799" r:id="rId5587" xr:uid="{CE83B0F9-94A2-8A42-8F03-C22F7555E304}"/>
    <hyperlink ref="J2800" r:id="rId5588" display="mailto:reynoldsjeffery@branch.info" xr:uid="{CD64062A-BCB9-634E-89A3-705D9D0F4AB4}"/>
    <hyperlink ref="L2800" r:id="rId5589" xr:uid="{A2756345-6826-DA43-AA3A-9D8F6623DC0F}"/>
    <hyperlink ref="J2801" r:id="rId5590" display="mailto:nmeadows@schroeder.com" xr:uid="{84B2B96C-7E23-AD47-9162-CD5EF0EBABD4}"/>
    <hyperlink ref="L2801" r:id="rId5591" xr:uid="{48E7F3A9-6477-6644-ADF5-8B7BF05D46D6}"/>
    <hyperlink ref="J2802" r:id="rId5592" display="mailto:lorraine83@molina.net" xr:uid="{4810C706-2C06-544C-8802-DFADE32EA646}"/>
    <hyperlink ref="L2802" r:id="rId5593" xr:uid="{CB7491C3-7887-C74B-A331-004D3FB0B32C}"/>
    <hyperlink ref="J2803" r:id="rId5594" display="mailto:amberbowman@alexander.com" xr:uid="{2B728B35-B09A-154A-AFE0-A68122D215E2}"/>
    <hyperlink ref="L2803" r:id="rId5595" xr:uid="{A785B5B6-4238-F64A-8265-D49676D2D05D}"/>
    <hyperlink ref="J2804" r:id="rId5596" display="mailto:johnnypugh@wang.net" xr:uid="{912A591A-5E12-C549-9C23-9F42F5071A5B}"/>
    <hyperlink ref="L2804" r:id="rId5597" xr:uid="{F3CA22D3-14BD-4146-A50D-B8756B357CBB}"/>
    <hyperlink ref="J2805" r:id="rId5598" display="mailto:sandovalmary@woodward.com" xr:uid="{6CAB5EFF-A930-6140-953C-CB1F3C602DCB}"/>
    <hyperlink ref="L2805" r:id="rId5599" xr:uid="{C9CC3F9B-3F0A-9D4A-A0DC-0826309724F7}"/>
    <hyperlink ref="J2806" r:id="rId5600" display="mailto:eholland@braun.com" xr:uid="{33DEDDD7-73EA-7642-B1FE-17FE1FE3838D}"/>
    <hyperlink ref="L2806" r:id="rId5601" xr:uid="{B15922B6-3A50-C345-9444-38E09DEB4BF6}"/>
    <hyperlink ref="J2807" r:id="rId5602" display="mailto:theodoremarsh@bond.com" xr:uid="{7C822D6D-3563-7840-9D7A-50D681C1A9D0}"/>
    <hyperlink ref="L2807" r:id="rId5603" xr:uid="{95C8681B-CF7F-E74C-B957-3EBAE20A85C6}"/>
    <hyperlink ref="J2808" r:id="rId5604" display="mailto:russell98@cook.com" xr:uid="{5B7C560C-45E6-084F-BE98-742F86B72BBC}"/>
    <hyperlink ref="L2808" r:id="rId5605" xr:uid="{2DD16C0F-4859-6048-A43D-F524A51463D6}"/>
    <hyperlink ref="J2809" r:id="rId5606" display="mailto:victoriamccullough@joyce-villegas.com" xr:uid="{E31CB5EB-A6F0-5C4E-B7CB-101FB98BF809}"/>
    <hyperlink ref="L2809" r:id="rId5607" xr:uid="{2BD92F67-C286-8748-BA11-85BE93FC3D8A}"/>
    <hyperlink ref="J2810" r:id="rId5608" display="mailto:derrickaustin@mcintyre.com" xr:uid="{A15CE6E7-62E0-564A-A94A-620C9BF0A3F4}"/>
    <hyperlink ref="L2810" r:id="rId5609" xr:uid="{A441E80F-F9A6-6147-A147-51CE4F6C1D0D}"/>
    <hyperlink ref="J2811" r:id="rId5610" display="mailto:vaughanmarissa@sutton-carter.com" xr:uid="{A0417038-7B80-D749-AEEA-7AD7457F8E49}"/>
    <hyperlink ref="L2811" r:id="rId5611" xr:uid="{405AC490-3E01-CE42-B025-D41A23269CC2}"/>
    <hyperlink ref="J2812" r:id="rId5612" display="mailto:ehaley@hampton.com" xr:uid="{4CAEB6DF-E28E-CA43-B882-B8A56F2BACF0}"/>
    <hyperlink ref="L2812" r:id="rId5613" xr:uid="{B18482F6-39B8-E143-9FBD-351775B541BC}"/>
    <hyperlink ref="J2813" r:id="rId5614" display="mailto:hornlucas@waters.org" xr:uid="{2112FFD9-6450-9C4B-A04C-4650EEC0823D}"/>
    <hyperlink ref="L2813" r:id="rId5615" xr:uid="{3EDC86B1-FF08-3B42-951B-632267B7A604}"/>
    <hyperlink ref="J2814" r:id="rId5616" display="mailto:john34@black.com" xr:uid="{E08A00B6-8996-494B-9176-7C3230C60638}"/>
    <hyperlink ref="L2814" r:id="rId5617" xr:uid="{773D707F-2EC0-FD49-B938-B3253EB5CF31}"/>
    <hyperlink ref="J2815" r:id="rId5618" display="mailto:kristenbradley@hopkins-knight.biz" xr:uid="{D18A6C15-C747-394F-835C-7F2592ED8DDC}"/>
    <hyperlink ref="L2815" r:id="rId5619" xr:uid="{47445D1C-2C17-694C-AE60-F5A1896DFCA7}"/>
    <hyperlink ref="J2816" r:id="rId5620" display="mailto:tomgross@trevino.com" xr:uid="{87EC71B8-9ACA-2F4C-9694-8DBA3C02FE97}"/>
    <hyperlink ref="L2816" r:id="rId5621" xr:uid="{90A694D3-09B8-974C-886C-4896E57E1B5D}"/>
    <hyperlink ref="J2817" r:id="rId5622" display="mailto:gramsey@norton.com" xr:uid="{C9FE9D7F-81F2-8B4E-87F0-FFAB8D2A1637}"/>
    <hyperlink ref="L2817" r:id="rId5623" xr:uid="{4AB34B24-E586-B94C-B9D6-9D6B5979298E}"/>
    <hyperlink ref="J2818" r:id="rId5624" display="mailto:danharding@baldwin.org" xr:uid="{5E57E332-F6D8-9141-BF47-3039AC37435F}"/>
    <hyperlink ref="L2818" r:id="rId5625" xr:uid="{C862C1CA-7A31-0E4E-85CF-E7C51CC1FE1D}"/>
    <hyperlink ref="J2819" r:id="rId5626" display="mailto:vspence@rojas.net" xr:uid="{00EC2D1D-BBD9-4945-B535-B2E1B29F34F3}"/>
    <hyperlink ref="L2819" r:id="rId5627" xr:uid="{3BFA87C0-C527-1341-AA8E-5AF14F11B919}"/>
    <hyperlink ref="J2820" r:id="rId5628" display="mailto:gbryan@krueger.com" xr:uid="{97E5081A-8D7B-CA4B-95D2-1E7999CF9A3F}"/>
    <hyperlink ref="L2820" r:id="rId5629" xr:uid="{D7AE9A43-2AFC-A748-84D0-083BC406239B}"/>
    <hyperlink ref="J2821" r:id="rId5630" display="mailto:kennedymarc@sims.com" xr:uid="{3A7AD894-D243-BF48-B4D9-D27BF370B117}"/>
    <hyperlink ref="L2821" r:id="rId5631" xr:uid="{AF29120E-2B8B-5C46-8996-B9708828C5BD}"/>
    <hyperlink ref="J2822" r:id="rId5632" display="mailto:herringbelinda@bauer.com" xr:uid="{12A856B0-26BE-A24C-9049-7CB0A64B7CBE}"/>
    <hyperlink ref="L2822" r:id="rId5633" xr:uid="{183249CB-872C-0543-BE26-51A5FC2E6EB4}"/>
    <hyperlink ref="J2823" r:id="rId5634" display="mailto:dalton08@dunn.com" xr:uid="{7F32EED3-3365-FC4E-9580-0745715C45E5}"/>
    <hyperlink ref="L2823" r:id="rId5635" xr:uid="{A5184EA3-19AA-DE4D-BC94-CEC60CEB0E69}"/>
    <hyperlink ref="J2824" r:id="rId5636" display="mailto:wmaynard@vasquez.org" xr:uid="{F3CD2C39-7A76-DB43-9058-4749E49E3C8F}"/>
    <hyperlink ref="L2824" r:id="rId5637" xr:uid="{97F84C8E-5E97-4242-8871-BD0ABC4346AB}"/>
    <hyperlink ref="J2825" r:id="rId5638" display="mailto:leroy10@riggs.biz" xr:uid="{36EADA5B-5DCD-1B44-BC91-4DED5112989F}"/>
    <hyperlink ref="L2825" r:id="rId5639" xr:uid="{9CE983C6-1AFF-A948-8698-0B65135562BB}"/>
    <hyperlink ref="J2826" r:id="rId5640" display="mailto:anitaclayton@carey.biz" xr:uid="{0F03A289-EC46-804A-BDD3-89936E93A695}"/>
    <hyperlink ref="L2826" r:id="rId5641" xr:uid="{CFDA622A-502B-5C4B-A4C0-5D8F8DC6BC9A}"/>
    <hyperlink ref="J2827" r:id="rId5642" display="mailto:gmoon@marks.com" xr:uid="{6151C78E-9051-134D-998F-2EA5749A8F34}"/>
    <hyperlink ref="L2827" r:id="rId5643" xr:uid="{6543CF9D-CEC7-AA4C-8B0B-00200932B717}"/>
    <hyperlink ref="J2828" r:id="rId5644" display="mailto:solisnancy@rivas.com" xr:uid="{3F83E4FE-0545-0A42-9FFC-1633077B947F}"/>
    <hyperlink ref="L2828" r:id="rId5645" xr:uid="{67BF5499-FF7C-7547-A412-1046D0F47C7F}"/>
    <hyperlink ref="J2829" r:id="rId5646" display="mailto:angelica38@compton.com" xr:uid="{5BCD480F-A86B-E448-BE5C-0A8599CE2AA6}"/>
    <hyperlink ref="L2829" r:id="rId5647" xr:uid="{B065081F-2A82-454C-9A15-041F59A13067}"/>
    <hyperlink ref="J2830" r:id="rId5648" display="mailto:dbeard@gordon-lewis.com" xr:uid="{74CA6580-7F14-0243-9083-08264B4DCDED}"/>
    <hyperlink ref="L2830" r:id="rId5649" xr:uid="{C9465C4F-65F2-A448-83FE-8EFB50CC7AF7}"/>
    <hyperlink ref="J2831" r:id="rId5650" display="mailto:colin13@richardson.biz" xr:uid="{734A2C2B-DBB7-2645-BE50-217737C1536A}"/>
    <hyperlink ref="L2831" r:id="rId5651" xr:uid="{D3945FE8-17D4-3F4D-A4CD-66F9732FE17A}"/>
    <hyperlink ref="J2832" r:id="rId5652" display="mailto:kdudley@edwards.com" xr:uid="{CB8675B7-9A93-FA49-BA1A-B8BD48C9DAFC}"/>
    <hyperlink ref="L2832" r:id="rId5653" xr:uid="{4501481B-5683-E940-B19F-C2BA77CA5E93}"/>
    <hyperlink ref="J2833" r:id="rId5654" display="mailto:andrewriley@perkins-pace.com" xr:uid="{3DDCFD48-F8D6-F845-BEFB-3D6C5D2FF848}"/>
    <hyperlink ref="L2833" r:id="rId5655" xr:uid="{DD323C76-FEBF-6E43-98C6-280183AE76B1}"/>
    <hyperlink ref="J2834" r:id="rId5656" display="mailto:qfoley@patton.com" xr:uid="{E77FF2B9-106B-EA48-8D3D-85900DB4F6DB}"/>
    <hyperlink ref="L2834" r:id="rId5657" xr:uid="{897C725D-CAE2-EC49-9B65-13E5A2D44D7A}"/>
    <hyperlink ref="J2835" r:id="rId5658" display="mailto:noah57@blackburn.com" xr:uid="{BFDB66CE-D21F-C942-9D9E-4D074D90323E}"/>
    <hyperlink ref="L2835" r:id="rId5659" xr:uid="{3A79A07B-EAA7-8C46-987A-DD9EC2CD46D4}"/>
    <hyperlink ref="J2836" r:id="rId5660" display="mailto:tiffany45@stanley.biz" xr:uid="{E37B70D2-AD4D-AC48-BEC5-9F1B7ED60281}"/>
    <hyperlink ref="L2836" r:id="rId5661" xr:uid="{84A75C7C-EDA9-BF48-94C6-EA023F4B00F2}"/>
    <hyperlink ref="J2837" r:id="rId5662" display="mailto:rbarker@mccann.com" xr:uid="{4498B11D-55FF-5946-AF8A-51F8CB82E576}"/>
    <hyperlink ref="L2837" r:id="rId5663" xr:uid="{8A79CDB5-6919-F54D-AB63-28D3D3641CD6}"/>
    <hyperlink ref="J2838" r:id="rId5664" display="mailto:sheryladams@best.com" xr:uid="{98F438B8-F4CF-C044-8953-B1FBC0997606}"/>
    <hyperlink ref="L2838" r:id="rId5665" xr:uid="{38261C1C-520B-4C4D-BE2A-FDEFE8B7A3FA}"/>
    <hyperlink ref="J2839" r:id="rId5666" display="mailto:kristina76@nash.net" xr:uid="{50E54C80-010F-B344-B894-D0D96547E307}"/>
    <hyperlink ref="L2839" r:id="rId5667" xr:uid="{A9C968BD-AE14-254F-91DD-BC35D5D67E3D}"/>
    <hyperlink ref="J2840" r:id="rId5668" display="mailto:weaverjade@montoya-holder.com" xr:uid="{3C0821E2-AD32-5741-A7E2-5D9235184DCB}"/>
    <hyperlink ref="L2840" r:id="rId5669" xr:uid="{8B40419B-AB11-B44E-AADA-BE33A3BD79A6}"/>
    <hyperlink ref="J2841" r:id="rId5670" display="mailto:isharp@hull.info" xr:uid="{714D54F4-2877-5345-AE6E-70614612D05B}"/>
    <hyperlink ref="L2841" r:id="rId5671" xr:uid="{20907882-886C-D249-88CB-54DAD0BDF836}"/>
    <hyperlink ref="J2842" r:id="rId5672" display="mailto:raymondpaige@khan.org" xr:uid="{189B9DDB-D9F4-5E47-AB5C-964EE45307F2}"/>
    <hyperlink ref="L2842" r:id="rId5673" xr:uid="{38B6D014-1218-CB49-B231-2DBA62424395}"/>
    <hyperlink ref="J2843" r:id="rId5674" display="mailto:leon90@quinn.net" xr:uid="{D9F1F8ED-70AC-3143-A0A2-607F079CFA79}"/>
    <hyperlink ref="L2843" r:id="rId5675" xr:uid="{8221609C-ED2F-D04D-8422-F8DCF7C37C17}"/>
    <hyperlink ref="J2844" r:id="rId5676" display="mailto:taraashley@crane.com" xr:uid="{7795C183-452C-994A-83EB-6488A1C26379}"/>
    <hyperlink ref="L2844" r:id="rId5677" xr:uid="{297330E2-C6D7-8D44-A0E8-16F2F8E105B0}"/>
    <hyperlink ref="J2845" r:id="rId5678" display="mailto:yjohnston@choi.com" xr:uid="{46A183AE-CF3B-9846-BB58-97831745A057}"/>
    <hyperlink ref="L2845" r:id="rId5679" xr:uid="{BA2ADA9F-9F4F-DC4C-ADF1-61415AEF4104}"/>
    <hyperlink ref="J2846" r:id="rId5680" display="mailto:trujillojasmine@calderon-peck.org" xr:uid="{D19FDD6B-4897-AA43-8234-E7AD6A7F8674}"/>
    <hyperlink ref="L2846" r:id="rId5681" xr:uid="{BBD23CD3-0AF2-614A-8E5E-4E308E8FB0CA}"/>
    <hyperlink ref="J2847" r:id="rId5682" display="mailto:faith91@hart.info" xr:uid="{A420308C-31AF-0B46-97DD-56351A9C9474}"/>
    <hyperlink ref="L2847" r:id="rId5683" xr:uid="{65ABB8E1-0A7D-6F49-8C3C-CC93D5F7E2C5}"/>
    <hyperlink ref="J2848" r:id="rId5684" display="mailto:teresa21@mcfarland.biz" xr:uid="{4FAD4AE6-3D16-3648-B603-3A3CE49E0A49}"/>
    <hyperlink ref="L2848" r:id="rId5685" xr:uid="{3A2659B2-2CD8-AC47-908F-99389D2F39C6}"/>
    <hyperlink ref="J2849" r:id="rId5686" display="mailto:krichard@kramer.com" xr:uid="{F259B2C5-E833-0942-A99B-155E417D8733}"/>
    <hyperlink ref="L2849" r:id="rId5687" xr:uid="{F83212F7-124E-AD45-96AD-9AED1CA1BC64}"/>
    <hyperlink ref="J2850" r:id="rId5688" display="mailto:lamkatie@coffey.com" xr:uid="{F8930E31-3F64-934B-831E-310BBE5A0B95}"/>
    <hyperlink ref="L2850" r:id="rId5689" xr:uid="{191C4D55-8C52-B349-ADF8-97144A903453}"/>
    <hyperlink ref="J2851" r:id="rId5690" display="mailto:qballard@golden.com" xr:uid="{F75D9D7A-B203-EF40-BB26-FA2DD971F5A8}"/>
    <hyperlink ref="L2851" r:id="rId5691" xr:uid="{3D45605D-A08D-8149-B82C-391CE7EED117}"/>
    <hyperlink ref="J2852" r:id="rId5692" display="mailto:ashleyfrench@gallegos.com" xr:uid="{DE35ED2E-B280-CD4E-BF47-633203E9AE9D}"/>
    <hyperlink ref="L2852" r:id="rId5693" xr:uid="{53EF1FB8-E162-F64E-93BA-4AEA938663AB}"/>
    <hyperlink ref="J2853" r:id="rId5694" display="mailto:hahncharlotte@macias.com" xr:uid="{20FCCC84-B6FE-C440-85CE-8EBAEA00D9B1}"/>
    <hyperlink ref="L2853" r:id="rId5695" xr:uid="{6A84427A-7EB6-D44A-88D6-6E15093C2C49}"/>
    <hyperlink ref="J2854" r:id="rId5696" display="mailto:claudia88@morrow-coleman.info" xr:uid="{CF5C0BCF-B845-7948-B30A-275D2217BD91}"/>
    <hyperlink ref="L2854" r:id="rId5697" xr:uid="{7BAF9C64-B20E-DE4A-8C3E-55AC0C6B8931}"/>
    <hyperlink ref="J2855" r:id="rId5698" display="mailto:qnewman@little-hayden.org" xr:uid="{20F8896E-F4F8-3D4A-962B-E0FDAEF32906}"/>
    <hyperlink ref="L2855" r:id="rId5699" xr:uid="{7F251A1A-0021-1745-85A1-4D814A86AB22}"/>
    <hyperlink ref="J2856" r:id="rId5700" display="mailto:cliffordcisneros@mcintyre-watts.com" xr:uid="{A44260B1-DF2F-C64C-8898-B50DBEDEB54F}"/>
    <hyperlink ref="L2856" r:id="rId5701" xr:uid="{98C20697-F094-2543-93A7-AAAEC1312A9D}"/>
    <hyperlink ref="J2857" r:id="rId5702" display="mailto:valerieburgess@cannon-herring.org" xr:uid="{428E7732-315B-644A-ABF9-683F65236EC6}"/>
    <hyperlink ref="L2857" r:id="rId5703" xr:uid="{68EC8482-BD85-A04E-B26B-E9769FDC34D0}"/>
    <hyperlink ref="J2858" r:id="rId5704" display="mailto:icastro@petersen.net" xr:uid="{904F52C7-E1BA-4C44-80D3-BD97D795673B}"/>
    <hyperlink ref="L2858" r:id="rId5705" xr:uid="{12637BCF-C136-9D4F-AF7D-A876DA8F0903}"/>
    <hyperlink ref="J2859" r:id="rId5706" display="mailto:frichards@fuller.com" xr:uid="{5935D887-018C-9A41-BC26-4449376AA51B}"/>
    <hyperlink ref="L2859" r:id="rId5707" xr:uid="{943EA8CF-ABBA-FF40-9C35-5A61834FC71E}"/>
    <hyperlink ref="J2860" r:id="rId5708" display="mailto:ylawrence@bentley-rich.org" xr:uid="{4583E23F-4D4D-5248-96A5-FCB3F3A04939}"/>
    <hyperlink ref="L2860" r:id="rId5709" xr:uid="{1723FA61-8870-4B43-BF59-A5418E7463C6}"/>
    <hyperlink ref="J2861" r:id="rId5710" display="mailto:kirsten37@valencia.org" xr:uid="{848FF2DE-7CD9-AF49-B3EF-3F91D8E8F3D2}"/>
    <hyperlink ref="L2861" r:id="rId5711" xr:uid="{4470DE5A-45A6-8D4D-BB39-10A7387FCFE9}"/>
    <hyperlink ref="J2862" r:id="rId5712" display="mailto:carol53@mcpherson-welch.com" xr:uid="{8FD5C92E-D044-1444-AB05-C00A91FF37B3}"/>
    <hyperlink ref="L2862" r:id="rId5713" xr:uid="{8D745C3D-0327-FA46-BE95-FE002C6A3C60}"/>
    <hyperlink ref="J2863" r:id="rId5714" display="mailto:marisa13@gaines-stuart.com" xr:uid="{F1914C7C-9EBF-9646-9861-AF30B49FE6F8}"/>
    <hyperlink ref="L2863" r:id="rId5715" xr:uid="{994E1AE2-F6E4-5C45-AC1E-257C1C19572C}"/>
    <hyperlink ref="J2864" r:id="rId5716" display="mailto:billy24@hester-moses.biz" xr:uid="{9AA1B6A1-73A8-6A42-AAFC-54C135DBB03E}"/>
    <hyperlink ref="L2864" r:id="rId5717" xr:uid="{7106CCCE-D2BE-8841-A1EA-EBBFE113C78E}"/>
    <hyperlink ref="J2865" r:id="rId5718" display="mailto:joannevillarreal@mata.org" xr:uid="{13E92F1F-541A-144B-818F-7532B6A2B23C}"/>
    <hyperlink ref="L2865" r:id="rId5719" xr:uid="{390BC47F-03E5-D146-952D-9FC5F6F37E08}"/>
    <hyperlink ref="J2866" r:id="rId5720" display="mailto:solomonkrista@hart.com" xr:uid="{3F645A43-99BF-B147-8D43-FC589B3CB8B5}"/>
    <hyperlink ref="L2866" r:id="rId5721" xr:uid="{9E535295-CBCE-3942-B1C6-592CD494A06D}"/>
    <hyperlink ref="J2867" r:id="rId5722" display="mailto:sheliazavala@tapia.com" xr:uid="{3117EAAE-36BF-6841-AF5C-69508E25B8E5}"/>
    <hyperlink ref="L2867" r:id="rId5723" xr:uid="{7EBDC88F-1023-D641-AD80-369837C23AC7}"/>
    <hyperlink ref="J2868" r:id="rId5724" display="mailto:micheal31@ali.com" xr:uid="{BCBBFD88-A0AA-FE44-904D-7D2AD1490ECB}"/>
    <hyperlink ref="L2868" r:id="rId5725" xr:uid="{E07033CD-06C4-674C-BE62-AF6BED488FE6}"/>
    <hyperlink ref="J2869" r:id="rId5726" display="mailto:lbolton@andersen.net" xr:uid="{1E9CE33B-3FFD-F645-8D45-4F29548EA73C}"/>
    <hyperlink ref="L2869" r:id="rId5727" xr:uid="{6322BF30-95AE-F041-B5B6-1F05D717AE3F}"/>
    <hyperlink ref="J2870" r:id="rId5728" display="mailto:gryan@dougherty.com" xr:uid="{2A4E1E0F-071F-4648-BD7F-391BF558F247}"/>
    <hyperlink ref="L2870" r:id="rId5729" xr:uid="{437B5050-347A-C941-9E27-1DE6C100547A}"/>
    <hyperlink ref="J2871" r:id="rId5730" display="mailto:faulknerkara@wade.info" xr:uid="{AAFD6DBB-A2D9-0D4E-B4A6-3152621FA375}"/>
    <hyperlink ref="L2871" r:id="rId5731" xr:uid="{FF346399-63D6-E747-BC4D-C8FB86029ADA}"/>
    <hyperlink ref="J2872" r:id="rId5732" display="mailto:icompton@johnston-murphy.com" xr:uid="{61557661-850F-064A-9824-70E5648F3B61}"/>
    <hyperlink ref="L2872" r:id="rId5733" xr:uid="{9A4F92AA-C463-504B-AD6C-B204AECDB948}"/>
    <hyperlink ref="J2873" r:id="rId5734" display="mailto:mballard@hunt-moreno.biz" xr:uid="{6B9631CD-85CA-B142-A080-D4E685808388}"/>
    <hyperlink ref="L2873" r:id="rId5735" xr:uid="{68E1FECC-9E7C-A244-8A82-D5212C14F527}"/>
    <hyperlink ref="J2874" r:id="rId5736" display="mailto:fkaiser@fernandez.com" xr:uid="{5CCF7288-2158-E046-873D-D474754D3C47}"/>
    <hyperlink ref="L2874" r:id="rId5737" xr:uid="{019F0CA6-F28A-9743-8DBA-0BAD57CA82C8}"/>
    <hyperlink ref="J2875" r:id="rId5738" display="mailto:jillbaldwin@santiago.com" xr:uid="{E6361A3B-11B1-9446-9E53-A543FC9DC8B4}"/>
    <hyperlink ref="L2875" r:id="rId5739" xr:uid="{B51728BC-3D05-C64D-BAAF-9CC09BDC97B2}"/>
    <hyperlink ref="J2876" r:id="rId5740" display="mailto:watsonbrittany@kemp.biz" xr:uid="{AD2C7DFD-FE7D-9F4B-B728-D7EBA284A6E7}"/>
    <hyperlink ref="L2876" r:id="rId5741" xr:uid="{014D9763-F859-1940-9DD1-F770468F150E}"/>
    <hyperlink ref="J2877" r:id="rId5742" display="mailto:lukemaynard@harvey.com" xr:uid="{246F2163-B413-964C-A689-C68904A4EBBA}"/>
    <hyperlink ref="L2877" r:id="rId5743" xr:uid="{8EB9E5D5-4781-0944-92B3-4088EC003029}"/>
    <hyperlink ref="J2878" r:id="rId5744" display="mailto:brandon84@gilmore-lester.net" xr:uid="{82F06397-9C2D-AA42-9702-C24238245B72}"/>
    <hyperlink ref="L2878" r:id="rId5745" xr:uid="{054AF8E5-956B-D04B-94C5-DFCDBE1B3686}"/>
    <hyperlink ref="J2879" r:id="rId5746" display="mailto:dbeltran@barker.com" xr:uid="{9161AAF8-4B03-B04C-B678-3FA6266B77B2}"/>
    <hyperlink ref="L2879" r:id="rId5747" xr:uid="{CED20B1E-4E79-5046-AFFF-F221975E06F3}"/>
    <hyperlink ref="J2880" r:id="rId5748" display="mailto:vangjoshua@petersen.com" xr:uid="{9EACF6CB-E0E9-F943-82C6-190B193C177F}"/>
    <hyperlink ref="L2880" r:id="rId5749" xr:uid="{C650E0BD-23E0-7941-BB44-4F0432D1AD9A}"/>
    <hyperlink ref="J2881" r:id="rId5750" display="mailto:melvinfrench@moore.com" xr:uid="{6503FB30-6719-004E-820F-C9456FF65C87}"/>
    <hyperlink ref="L2881" r:id="rId5751" xr:uid="{DAD62025-79CC-C548-9EFF-8AE1C60B03BC}"/>
    <hyperlink ref="J2882" r:id="rId5752" display="mailto:gravesthomas@curry.com" xr:uid="{3E8AE011-49DD-3B41-8823-E2CE130BF4F7}"/>
    <hyperlink ref="L2882" r:id="rId5753" xr:uid="{45F1AF0F-5956-D749-9CE2-1A4595828361}"/>
    <hyperlink ref="J2883" r:id="rId5754" display="mailto:leslieaustin@atkinson-brady.com" xr:uid="{FACD9BCF-4A06-3A44-A11F-777F3A0C2A79}"/>
    <hyperlink ref="L2883" r:id="rId5755" xr:uid="{74AE5449-D73B-6A43-87EB-EBED341DCAB8}"/>
    <hyperlink ref="J2884" r:id="rId5756" display="mailto:theresa69@mcpherson.info" xr:uid="{785E3D49-D9C2-4643-83CA-695D94AEE36C}"/>
    <hyperlink ref="L2884" r:id="rId5757" xr:uid="{B53B108C-2F82-CD4E-A7AB-CB467F367D6B}"/>
    <hyperlink ref="J2885" r:id="rId5758" display="mailto:harrellveronica@barker-romero.info" xr:uid="{2BFEC96E-C1E2-484D-84D6-EA37029CAEDD}"/>
    <hyperlink ref="L2885" r:id="rId5759" xr:uid="{623D8AA5-380B-A040-B854-66FF06AC604E}"/>
    <hyperlink ref="J2886" r:id="rId5760" display="mailto:gwendolyn36@cline.com" xr:uid="{6428AE01-8171-DE4E-AE45-D6A2F1882827}"/>
    <hyperlink ref="L2886" r:id="rId5761" xr:uid="{236FE528-3EE6-6E47-8162-E5028FE2C7CF}"/>
    <hyperlink ref="J2887" r:id="rId5762" display="mailto:mindybullock@huffman.biz" xr:uid="{97CD76CD-6819-8144-BA8B-87D1E7562B27}"/>
    <hyperlink ref="L2887" r:id="rId5763" xr:uid="{26987020-44F5-F54E-B0A8-15C88ABE872B}"/>
    <hyperlink ref="J2888" r:id="rId5764" display="mailto:horneolivia@schaefer.biz" xr:uid="{F52C8CBB-0D91-8E45-B0F2-985360A6BF14}"/>
    <hyperlink ref="L2888" r:id="rId5765" xr:uid="{70709676-AEF9-4349-8215-8199DEAFB074}"/>
    <hyperlink ref="J2889" r:id="rId5766" display="mailto:hodgekurt@bass-mann.com" xr:uid="{307AF68D-889E-954A-BD5C-C3D70C967599}"/>
    <hyperlink ref="L2889" r:id="rId5767" xr:uid="{300B4CE2-A81D-364A-A48D-3B2C2B66C5ED}"/>
    <hyperlink ref="J2890" r:id="rId5768" display="mailto:colecheyenne@callahan-bryant.biz" xr:uid="{48C0D061-7194-5A4D-A6A6-0D42588735C9}"/>
    <hyperlink ref="L2890" r:id="rId5769" xr:uid="{46DC8B9C-877D-5740-8C5E-DE70E3F6E31E}"/>
    <hyperlink ref="J2891" r:id="rId5770" display="mailto:alexaochoa@woodward.info" xr:uid="{4C76F005-1977-9B4F-A517-6BBC603F8CCB}"/>
    <hyperlink ref="L2891" r:id="rId5771" xr:uid="{4004310E-8DC7-4F48-9440-D4E3340F4245}"/>
    <hyperlink ref="J2892" r:id="rId5772" display="mailto:jacobvelazquez@pearson.biz" xr:uid="{04FFB9DF-93AC-0D45-A074-3ECD53020FEC}"/>
    <hyperlink ref="L2892" r:id="rId5773" xr:uid="{DB4F2D22-25AF-C143-8764-BF796D0DEE44}"/>
    <hyperlink ref="J2893" r:id="rId5774" display="mailto:kpennington@figueroa.biz" xr:uid="{C57C6C01-3AFB-6441-A324-8C27A425417E}"/>
    <hyperlink ref="L2893" r:id="rId5775" xr:uid="{077D7138-140B-6443-9B9F-47B7B17866C4}"/>
    <hyperlink ref="J2894" r:id="rId5776" display="mailto:lunacolton@macdonald.com" xr:uid="{67C7CA4C-7682-4D4A-A656-62AD79DCC8C5}"/>
    <hyperlink ref="L2894" r:id="rId5777" xr:uid="{7FE6099F-5840-D94E-9B30-E87AC6D17E51}"/>
    <hyperlink ref="J2895" r:id="rId5778" display="mailto:roy90@richard-travis.com" xr:uid="{C57D1413-0805-9849-814D-559974A4678E}"/>
    <hyperlink ref="L2895" r:id="rId5779" xr:uid="{771E4D9E-98B8-9A4F-BDAA-58C9E69501A9}"/>
    <hyperlink ref="J2896" r:id="rId5780" display="mailto:desireerosales@reynolds.com" xr:uid="{2C5014C3-70F3-5F48-AE7C-B0F685CC7B14}"/>
    <hyperlink ref="L2896" r:id="rId5781" xr:uid="{30D9985F-29B6-6C48-89BC-1ED2CE34F3FD}"/>
    <hyperlink ref="J2897" r:id="rId5782" display="mailto:sanforddevon@gill.biz" xr:uid="{8428BAA1-F1D9-5E4E-812C-30F592168338}"/>
    <hyperlink ref="L2897" r:id="rId5783" xr:uid="{240EFF3F-4DED-6641-8927-4A3CC361BCAA}"/>
    <hyperlink ref="J2898" r:id="rId5784" display="mailto:nnolan@mcmillan.com" xr:uid="{F891A13C-58A3-8E40-9276-ACE240A1BC7E}"/>
    <hyperlink ref="L2898" r:id="rId5785" xr:uid="{66CD5760-02DF-154F-BB9A-AA968B64BDD0}"/>
    <hyperlink ref="J2899" r:id="rId5786" display="mailto:charlottehoffman@powers-baker.com" xr:uid="{89AF2AA1-8EB6-2549-97D1-2E0048A2B3B7}"/>
    <hyperlink ref="L2899" r:id="rId5787" xr:uid="{BEA1B715-20BF-D240-9BBE-FE5BB653D22C}"/>
    <hyperlink ref="J2900" r:id="rId5788" display="mailto:sergio51@rosario.biz" xr:uid="{017A3851-F4DE-CC4D-8B3C-7F5BAFBE4ED8}"/>
    <hyperlink ref="L2900" r:id="rId5789" xr:uid="{41B31617-83D4-3547-8ED3-C933326414D3}"/>
    <hyperlink ref="J2901" r:id="rId5790" display="mailto:nathangregory@ballard-davidson.com" xr:uid="{6EA0399F-5323-A641-9367-4F96DA09E677}"/>
    <hyperlink ref="L2901" r:id="rId5791" xr:uid="{C2F1F0B5-BB98-BF49-B794-39C7B55C5584}"/>
    <hyperlink ref="J2902" r:id="rId5792" display="mailto:bowmanjane@burns.com" xr:uid="{E99566A7-9251-F048-BB93-7685F39B5DA2}"/>
    <hyperlink ref="L2902" r:id="rId5793" xr:uid="{6D758B05-4E0A-E54E-B41C-01985314895D}"/>
    <hyperlink ref="J2903" r:id="rId5794" display="mailto:zlane@riddle.info" xr:uid="{C8A19F81-A89E-4C4E-97EE-384C94AFE2FE}"/>
    <hyperlink ref="L2903" r:id="rId5795" xr:uid="{FE3620C7-6171-A44D-9658-F1B7E97F1F18}"/>
    <hyperlink ref="J2904" r:id="rId5796" display="mailto:bryanayers@hudson-crosby.biz" xr:uid="{B0EDCABE-4368-DC46-A8F2-6887F324F0B9}"/>
    <hyperlink ref="L2904" r:id="rId5797" xr:uid="{81B61425-D1E2-6F4B-A629-347254BB1BE7}"/>
    <hyperlink ref="J2905" r:id="rId5798" display="mailto:gloriahensley@padilla-gillespie.com" xr:uid="{86CAEC5C-709D-B647-BE82-D52AC35A1BFB}"/>
    <hyperlink ref="L2905" r:id="rId5799" xr:uid="{DDFB0D12-745E-4F41-B78A-A3607C8176B4}"/>
    <hyperlink ref="J2906" r:id="rId5800" display="mailto:bonniemoody@rodgers.com" xr:uid="{7DCED3CF-4F11-8149-BCE5-4E4599CD3A3D}"/>
    <hyperlink ref="L2906" r:id="rId5801" xr:uid="{DA3A4EDA-D0C7-B449-886F-7B609F91A879}"/>
    <hyperlink ref="J2907" r:id="rId5802" display="mailto:cassandra42@guerra.com" xr:uid="{BB835967-2F81-4549-A94A-11373492C488}"/>
    <hyperlink ref="L2907" r:id="rId5803" xr:uid="{41F484A0-74D0-DC49-B96D-CA310EF8651E}"/>
    <hyperlink ref="J2908" r:id="rId5804" display="mailto:tasha81@rosario-shepherd.info" xr:uid="{F66646B4-0912-084E-8074-04DB7F48D4C6}"/>
    <hyperlink ref="L2908" r:id="rId5805" xr:uid="{7765BAF6-50F3-154E-9F64-1F4D77AD8658}"/>
    <hyperlink ref="J2909" r:id="rId5806" display="mailto:shaffertristan@swanson.org" xr:uid="{07346E47-FA23-3748-A654-C3955A8F43E5}"/>
    <hyperlink ref="L2909" r:id="rId5807" xr:uid="{B1EA5CDF-13DA-A844-8711-C57F76DA78A1}"/>
    <hyperlink ref="J2910" r:id="rId5808" display="mailto:edwardsglen@villa.biz" xr:uid="{D79320A1-225E-524C-9DEC-53B1CE9C62FF}"/>
    <hyperlink ref="L2910" r:id="rId5809" xr:uid="{A47F94C5-7D31-994C-A10B-C6BD89FA3646}"/>
    <hyperlink ref="J2911" r:id="rId5810" display="mailto:glenn26@gregory.com" xr:uid="{98FA9A67-7573-CD41-B362-6E87E07020F5}"/>
    <hyperlink ref="L2911" r:id="rId5811" xr:uid="{B0687D23-4197-8840-9B69-207086864C24}"/>
    <hyperlink ref="J2912" r:id="rId5812" display="mailto:newtonrandy@campbell.info" xr:uid="{7699708B-34F7-B144-9FEE-F4CB3482AD01}"/>
    <hyperlink ref="L2912" r:id="rId5813" xr:uid="{96DF43EA-6C13-4943-9BA7-A6583A74E48F}"/>
    <hyperlink ref="J2913" r:id="rId5814" display="mailto:bondcathy@combs-donaldson.com" xr:uid="{116CC850-FE41-8741-9E1F-930A7272B356}"/>
    <hyperlink ref="L2913" r:id="rId5815" xr:uid="{8458D251-D652-8042-A840-AFDF03CC5B7A}"/>
    <hyperlink ref="J2914" r:id="rId5816" display="mailto:ronnie25@arellano.com" xr:uid="{23648EA1-9CC9-2D43-8C69-E7D290B5978A}"/>
    <hyperlink ref="L2914" r:id="rId5817" xr:uid="{5C9C0574-B511-4843-A4A6-EF41389EC513}"/>
    <hyperlink ref="J2915" r:id="rId5818" display="mailto:bryanttanner@anderson.com" xr:uid="{68E57EBB-1467-AD42-83A1-7F0F74C61671}"/>
    <hyperlink ref="L2915" r:id="rId5819" xr:uid="{20021FF4-BD61-6741-AEFC-BBD476BD0741}"/>
    <hyperlink ref="J2916" r:id="rId5820" display="mailto:lindseydale@mercer.com" xr:uid="{4D6EDBE4-8159-F841-AA44-BA8C4AD3C52E}"/>
    <hyperlink ref="L2916" r:id="rId5821" xr:uid="{0EEE908A-63EA-4D41-A8EB-764BD5921850}"/>
    <hyperlink ref="J2917" r:id="rId5822" display="mailto:cantukirsten@bond-goodman.biz" xr:uid="{BA539FC3-B5FB-A34E-A064-9F4300AD6278}"/>
    <hyperlink ref="L2917" r:id="rId5823" xr:uid="{9CFEDDA2-7989-C14C-A4EA-E432332E8ECF}"/>
    <hyperlink ref="J2918" r:id="rId5824" display="mailto:donaldrandolph@cline.com" xr:uid="{FDE5BE0D-430B-0645-82D2-41D2B3D75CC9}"/>
    <hyperlink ref="L2918" r:id="rId5825" xr:uid="{F774552D-6243-9E41-8911-2F1F750A6334}"/>
    <hyperlink ref="J2919" r:id="rId5826" display="mailto:edgar80@gibbs.biz" xr:uid="{3A3B0B91-D04C-2542-9B13-7A1C558C0FC2}"/>
    <hyperlink ref="L2919" r:id="rId5827" xr:uid="{2F05B189-2166-9D40-9F64-9BCDE77C149E}"/>
    <hyperlink ref="J2920" r:id="rId5828" display="mailto:hoodroberta@ware-sanford.com" xr:uid="{3CFC9CA0-9184-8540-9669-1F7048C6D2B5}"/>
    <hyperlink ref="L2920" r:id="rId5829" xr:uid="{C9E3D00C-77B4-6F4C-A65A-75F01796FBA1}"/>
    <hyperlink ref="J2921" r:id="rId5830" display="mailto:kellerkevin@hancock.biz" xr:uid="{397204BC-7C04-7941-AD6C-0B44E3BF0849}"/>
    <hyperlink ref="L2921" r:id="rId5831" xr:uid="{6EC4EC13-9B0C-B940-8700-FBC7F16FF2F5}"/>
    <hyperlink ref="J2922" r:id="rId5832" display="mailto:nancymccoy@gates.com" xr:uid="{118DA85F-A507-8B47-BFA1-7DC63AC5E9DD}"/>
    <hyperlink ref="L2922" r:id="rId5833" xr:uid="{D31CEC26-9583-3A49-B7BB-F492E7A131AA}"/>
    <hyperlink ref="J2923" r:id="rId5834" display="mailto:jeanne63@bird-aguirre.info" xr:uid="{4916AA35-8262-984B-B664-1DE72E353D43}"/>
    <hyperlink ref="L2923" r:id="rId5835" xr:uid="{00F96472-5CF2-5149-8274-8E99AFEEEC39}"/>
    <hyperlink ref="J2924" r:id="rId5836" display="mailto:jocelynmathews@terry-mclaughlin.com" xr:uid="{C0C62ED3-6FB7-6644-AE09-45C0AF4ABC54}"/>
    <hyperlink ref="L2924" r:id="rId5837" xr:uid="{EBF42E0D-FF40-6F43-A68F-6B8576C30897}"/>
    <hyperlink ref="J2925" r:id="rId5838" display="mailto:yneal@fletcher.com" xr:uid="{19BD6A21-CE52-D846-8C77-8D4423D3BB0D}"/>
    <hyperlink ref="L2925" r:id="rId5839" xr:uid="{D4E77E83-49DF-5E48-98C5-E7BF54BE2142}"/>
    <hyperlink ref="J2926" r:id="rId5840" display="mailto:jholt@harper.net" xr:uid="{074A66A1-BE07-6D42-9942-09032773AD4E}"/>
    <hyperlink ref="L2926" r:id="rId5841" xr:uid="{C455CCCF-FC5F-D843-9D16-12A18C454759}"/>
    <hyperlink ref="J2927" r:id="rId5842" display="mailto:oscar35@ortega-calhoun.biz" xr:uid="{5CFC340F-A5F0-374B-A013-FA1281190A9E}"/>
    <hyperlink ref="L2927" r:id="rId5843" xr:uid="{3B31C582-F198-FE46-8EAC-031A17D49427}"/>
    <hyperlink ref="J2928" r:id="rId5844" display="mailto:kurtbranch@walls.com" xr:uid="{3614C583-8571-FE49-80E9-510605539306}"/>
    <hyperlink ref="L2928" r:id="rId5845" xr:uid="{34043807-548E-EE4A-B84E-98DE77A11892}"/>
    <hyperlink ref="J2929" r:id="rId5846" display="mailto:zhardy@bernard.com" xr:uid="{1D5DD5C8-7CF3-924A-87CE-F409EE567B80}"/>
    <hyperlink ref="L2929" r:id="rId5847" xr:uid="{EF9F06E7-66BF-F74B-B00B-473935F3D5AC}"/>
    <hyperlink ref="J2930" r:id="rId5848" display="mailto:cameronbrenda@ortega.biz" xr:uid="{16F404E9-A30F-4F41-8931-1425F5DDB91C}"/>
    <hyperlink ref="L2930" r:id="rId5849" xr:uid="{6EF2D4B1-8DE3-444B-938F-632B3BEF4C35}"/>
    <hyperlink ref="J2931" r:id="rId5850" display="mailto:dhenry@bass.biz" xr:uid="{EED9C329-C58C-2846-9C95-C0CE109F5318}"/>
    <hyperlink ref="L2931" r:id="rId5851" xr:uid="{37F934B2-EB64-9D4E-A85B-A07A17E404EB}"/>
    <hyperlink ref="J2932" r:id="rId5852" display="mailto:alison42@mitchell.com" xr:uid="{61736BA9-F860-2048-8BEC-E8649E9C92C8}"/>
    <hyperlink ref="L2932" r:id="rId5853" xr:uid="{1372D2D5-2879-B943-8CCA-F0A881C151BD}"/>
    <hyperlink ref="J2933" r:id="rId5854" display="mailto:friedmanjacob@sherman-dyer.com" xr:uid="{D177A98A-EBA0-BC42-B723-440EA7D079DF}"/>
    <hyperlink ref="L2933" r:id="rId5855" xr:uid="{3C5EF403-73B3-DA4F-BCCE-5F4003188785}"/>
    <hyperlink ref="J2934" r:id="rId5856" display="mailto:marshrachel@haley.com" xr:uid="{D83F1DEA-EE72-4948-8D02-3B6F7F7EC750}"/>
    <hyperlink ref="L2934" r:id="rId5857" xr:uid="{C472E8B4-AECF-BC48-A75A-A487C57566FA}"/>
    <hyperlink ref="J2935" r:id="rId5858" display="mailto:mahoneysheryl@rich.org" xr:uid="{BDA572FA-CE4C-6A4B-83A3-239554FC32A3}"/>
    <hyperlink ref="L2935" r:id="rId5859" xr:uid="{1560E034-7930-5A47-8FB5-5BC6E26E4E8E}"/>
    <hyperlink ref="J2936" r:id="rId5860" display="mailto:dickersonmichaela@haas.biz" xr:uid="{F18A1A77-AD15-D94C-B1EB-42B7145BC14A}"/>
    <hyperlink ref="L2936" r:id="rId5861" xr:uid="{45722462-402E-5D47-8E8A-029F9B5920E9}"/>
    <hyperlink ref="J2937" r:id="rId5862" display="mailto:lvillanueva@bowers.com" xr:uid="{E9EA7120-2C16-1448-B67B-29FA9C0F44D7}"/>
    <hyperlink ref="L2937" r:id="rId5863" xr:uid="{C94E888F-6321-0341-ACE5-DA0830FFD670}"/>
    <hyperlink ref="J2938" r:id="rId5864" display="mailto:wsteele@kaufman.net" xr:uid="{0EDB2E7F-07EE-DF45-930F-1B2EBC869F57}"/>
    <hyperlink ref="L2938" r:id="rId5865" xr:uid="{8E6BD731-AFAE-D044-A0CD-F88EBE18A252}"/>
    <hyperlink ref="J2939" r:id="rId5866" display="mailto:tristan19@parsons.com" xr:uid="{87EC6737-96BA-EA40-B1BD-6572C977B4DD}"/>
    <hyperlink ref="L2939" r:id="rId5867" xr:uid="{763E300D-96A9-824A-97C5-CF575A60DA9A}"/>
    <hyperlink ref="J2940" r:id="rId5868" display="mailto:randallanthony@mack-trevino.com" xr:uid="{A626C5E6-BE9C-3B4D-BC35-853D9A80502A}"/>
    <hyperlink ref="L2940" r:id="rId5869" xr:uid="{B59DEAC1-AAE6-A749-88F3-267E60CAB07E}"/>
    <hyperlink ref="J2941" r:id="rId5870" display="mailto:marie75@hensley.com" xr:uid="{FBBAFA1B-B3CD-3740-9E55-31B4258B50EF}"/>
    <hyperlink ref="L2941" r:id="rId5871" xr:uid="{9B9F7EAC-CA1B-1F4A-A436-EB0A1D4FA46E}"/>
    <hyperlink ref="J2942" r:id="rId5872" display="mailto:collincase@santos.info" xr:uid="{EAF63B29-7457-964F-9C75-1C455BE64CFE}"/>
    <hyperlink ref="L2942" r:id="rId5873" xr:uid="{01D543DA-12BB-8345-B03B-0E2330AD37D8}"/>
    <hyperlink ref="J2943" r:id="rId5874" display="mailto:gregstewart@torres.biz" xr:uid="{DA6F9908-A64A-704F-AC03-E1729C2C45A7}"/>
    <hyperlink ref="L2943" r:id="rId5875" xr:uid="{B5DFB9A5-36FA-1B40-B04A-E06F5434C05E}"/>
    <hyperlink ref="J2944" r:id="rId5876" display="mailto:logan88@krueger.com" xr:uid="{A8E3CEE2-7437-FC4C-BBE6-321A0FECE38D}"/>
    <hyperlink ref="L2944" r:id="rId5877" xr:uid="{A176EF3F-A950-EF48-8BEC-15F2EB33D4BF}"/>
    <hyperlink ref="J2945" r:id="rId5878" display="mailto:howardcaleb@gilbert.com" xr:uid="{178F255A-376D-7E43-90AA-6C7EE475E441}"/>
    <hyperlink ref="L2945" r:id="rId5879" xr:uid="{30E2609B-AFAB-864B-AD84-E8825130F492}"/>
    <hyperlink ref="J2946" r:id="rId5880" display="mailto:valdezluis@doyle.info" xr:uid="{EFD4BA55-58CB-6943-BA6B-B47ECC0E6D1B}"/>
    <hyperlink ref="L2946" r:id="rId5881" xr:uid="{B65972FD-A241-1D42-8550-8D947013B8D5}"/>
    <hyperlink ref="J2947" r:id="rId5882" display="mailto:carlbenson@evans.com" xr:uid="{AF859F42-5FE2-EE44-A62B-7303192F9636}"/>
    <hyperlink ref="L2947" r:id="rId5883" xr:uid="{4A3C7FFE-7D4C-794D-965F-C2F238A83C20}"/>
    <hyperlink ref="J2948" r:id="rId5884" display="mailto:wdawson@nash-rowland.com" xr:uid="{AF7DC602-AD2B-3F4A-83DC-40689B448610}"/>
    <hyperlink ref="L2948" r:id="rId5885" xr:uid="{7D492E5A-8A2C-F74E-ACAF-60A2C7F71C7E}"/>
    <hyperlink ref="J2949" r:id="rId5886" display="mailto:cassidy37@phelps-carney.com" xr:uid="{8118DB46-C021-8D48-98CB-54CBC039FCD7}"/>
    <hyperlink ref="L2949" r:id="rId5887" xr:uid="{9F487321-F830-C143-9B34-3D3F6ED85D0D}"/>
    <hyperlink ref="J2950" r:id="rId5888" display="mailto:yrichmond@tate.org" xr:uid="{26C16BAD-4B65-8D45-9D49-C9589F95840E}"/>
    <hyperlink ref="L2950" r:id="rId5889" xr:uid="{208F2F03-6C91-8745-A8E2-442CA99C8A93}"/>
    <hyperlink ref="J2951" r:id="rId5890" display="mailto:bryankirby@aguilar.com" xr:uid="{8D8D7D6D-BE02-2845-ACE7-9B89DE7F6A9D}"/>
    <hyperlink ref="L2951" r:id="rId5891" xr:uid="{95698D7D-2E06-D84B-8431-762FDDDD9BE9}"/>
    <hyperlink ref="J2952" r:id="rId5892" display="mailto:uprice@christian.net" xr:uid="{EDCEEB98-8A24-7649-9411-BCFF64B9F996}"/>
    <hyperlink ref="L2952" r:id="rId5893" xr:uid="{CA342BB0-D0F4-BE43-9B46-B11A900751B4}"/>
    <hyperlink ref="J2953" r:id="rId5894" display="mailto:nataliewu@french-cohen.com" xr:uid="{0FC429CF-0DED-BA4B-BD0F-82A879027BBD}"/>
    <hyperlink ref="L2953" r:id="rId5895" xr:uid="{97B3ED41-996A-0348-8BD1-0DF90552471E}"/>
    <hyperlink ref="J2954" r:id="rId5896" display="mailto:coffeysteve@pena.com" xr:uid="{3949EBAF-49D6-2742-9282-BD32190A035D}"/>
    <hyperlink ref="L2954" r:id="rId5897" xr:uid="{5663285E-7D9E-3340-86AE-F0E18736220E}"/>
    <hyperlink ref="J2955" r:id="rId5898" display="mailto:andrademeagan@barrett.com" xr:uid="{6AB91E0C-BFFB-2C42-B200-3AB58F72B076}"/>
    <hyperlink ref="L2955" r:id="rId5899" xr:uid="{685F009B-C355-0C46-B2CF-3153FB0CB4DE}"/>
    <hyperlink ref="J2956" r:id="rId5900" display="mailto:melanie98@wheeler-fleming.org" xr:uid="{A3E23534-6D92-824B-8E0F-69649CDBD1EE}"/>
    <hyperlink ref="L2956" r:id="rId5901" xr:uid="{F440C928-ECB8-004A-B078-31B2A30701C7}"/>
    <hyperlink ref="J2957" r:id="rId5902" display="mailto:jocelyn33@dickson.com" xr:uid="{3F9C2E78-1165-C547-8C06-69AB431C1506}"/>
    <hyperlink ref="L2957" r:id="rId5903" xr:uid="{CA5E6C43-877C-944D-A144-A75755CF23F7}"/>
    <hyperlink ref="J2958" r:id="rId5904" display="mailto:fbest@pierce.com" xr:uid="{A8B4E686-931C-A243-B4CE-931F35FB360A}"/>
    <hyperlink ref="L2958" r:id="rId5905" xr:uid="{C3134B50-DD2C-8D4A-AE5F-A3B55962D6D0}"/>
    <hyperlink ref="J2959" r:id="rId5906" display="mailto:kari88@rose.com" xr:uid="{9D809480-C3B6-1447-A842-2DDD163FA083}"/>
    <hyperlink ref="L2959" r:id="rId5907" xr:uid="{0FFBA696-DBA7-2D4A-9565-B3A8ADDCEAE8}"/>
    <hyperlink ref="J2960" r:id="rId5908" display="mailto:joyce24@ewing.com" xr:uid="{832DC2CC-154A-904B-85D1-7AF99DA9E65D}"/>
    <hyperlink ref="L2960" r:id="rId5909" xr:uid="{B2DA0600-F2D6-3C4B-9055-10F701B4CFBA}"/>
    <hyperlink ref="J2961" r:id="rId5910" display="mailto:jimenezshannon@miller-mendoza.com" xr:uid="{8CE43ACA-58C9-1144-9225-32A11B956C81}"/>
    <hyperlink ref="L2961" r:id="rId5911" xr:uid="{37EB6765-7057-2D4D-9695-1BDA77A74611}"/>
    <hyperlink ref="J2962" r:id="rId5912" display="mailto:maureenmckay@santos-ho.net" xr:uid="{BE647F67-A63B-4B4A-9768-1366C2141C7E}"/>
    <hyperlink ref="L2962" r:id="rId5913" xr:uid="{6C6BB119-8695-FC46-BFAD-97B057E6A6DB}"/>
    <hyperlink ref="J2963" r:id="rId5914" display="mailto:xbrennan@mcintyre.org" xr:uid="{7B7052FD-48D4-C94B-9F9C-022EB8395CC3}"/>
    <hyperlink ref="L2963" r:id="rId5915" xr:uid="{35BD079D-791B-0543-BF48-AF34D46E905F}"/>
    <hyperlink ref="J2964" r:id="rId5916" display="mailto:leerojas@martinez.com" xr:uid="{72D3FDE8-3810-6A48-A17E-F3CC381C3D5D}"/>
    <hyperlink ref="L2964" r:id="rId5917" xr:uid="{4AA3F867-64F8-6E43-B6A2-F3E1B2C27386}"/>
    <hyperlink ref="J2965" r:id="rId5918" display="mailto:tammystevenson@mcgee-hoffman.org" xr:uid="{20A280A5-BF26-6C41-AE25-ACB244F75DD4}"/>
    <hyperlink ref="L2965" r:id="rId5919" xr:uid="{771AB9BD-3B8E-1E4F-8D2E-1E91B903FFEF}"/>
    <hyperlink ref="J2966" r:id="rId5920" display="mailto:bfarmer@reilly.com" xr:uid="{0B899457-4964-A944-A7F3-9A6968BB2E6B}"/>
    <hyperlink ref="L2966" r:id="rId5921" xr:uid="{556CFC2A-E9D7-444A-8394-53128661334D}"/>
    <hyperlink ref="J2967" r:id="rId5922" display="mailto:tabithavaldez@rubio-bradshaw.com" xr:uid="{9BF30601-B052-4549-9A5F-DB2B9212A9D4}"/>
    <hyperlink ref="L2967" r:id="rId5923" xr:uid="{96BF629A-5FCF-B54E-A43E-962F5F4F6181}"/>
    <hyperlink ref="J2968" r:id="rId5924" display="mailto:barajasjanet@joseph.com" xr:uid="{0DADEA40-E5E4-FA4C-8AE9-779234BD34A4}"/>
    <hyperlink ref="L2968" r:id="rId5925" xr:uid="{DC24FA54-67B8-E74F-B5FF-B7080B806266}"/>
    <hyperlink ref="J2969" r:id="rId5926" display="mailto:pobrien@tapia.net" xr:uid="{668B23A2-973A-C94F-AA83-46F92D706C4E}"/>
    <hyperlink ref="L2969" r:id="rId5927" xr:uid="{B8A5BA0F-DD3A-D34E-BB56-8A80BEC3D62B}"/>
    <hyperlink ref="J2970" r:id="rId5928" display="mailto:allenmiranda@acevedo.info" xr:uid="{8562FC62-6FF1-1044-A0A1-7FB8FB6FD896}"/>
    <hyperlink ref="L2970" r:id="rId5929" xr:uid="{4DF4918E-97A3-074E-9452-A539BBBF9F33}"/>
    <hyperlink ref="J2971" r:id="rId5930" display="mailto:saundersjorge@small-pearson.com" xr:uid="{4DDF31CC-7D22-764B-96FE-CD81F4F996E6}"/>
    <hyperlink ref="L2971" r:id="rId5931" xr:uid="{C4C2256D-050F-C742-A3D7-862C648837FF}"/>
    <hyperlink ref="J2972" r:id="rId5932" display="mailto:shirleyfitzgerald@levine-stanley.net" xr:uid="{994713EB-A7C2-1F4B-A817-1522642A9D9D}"/>
    <hyperlink ref="L2972" r:id="rId5933" xr:uid="{177E5AE7-D49D-FB45-B2C8-B7FE9C199E8A}"/>
    <hyperlink ref="J2973" r:id="rId5934" display="mailto:kiaralindsey@baker-doyle.com" xr:uid="{6ABF4E5A-A21E-1A4D-A5E8-21820B119A53}"/>
    <hyperlink ref="L2973" r:id="rId5935" xr:uid="{53FA1125-4529-E446-A7D3-8A1352F06799}"/>
    <hyperlink ref="J2974" r:id="rId5936" display="mailto:joshuafoley@holland.org" xr:uid="{93F7E7D4-D33D-2246-B01A-2A5A0ACBFF32}"/>
    <hyperlink ref="L2974" r:id="rId5937" xr:uid="{7E86F359-6DD6-6E42-B8A5-7EB0732729B3}"/>
    <hyperlink ref="J2975" r:id="rId5938" display="mailto:rodneylin@romero.com" xr:uid="{0BEC1BD6-01DC-684F-BC6A-6CE5AB79ACFD}"/>
    <hyperlink ref="L2975" r:id="rId5939" xr:uid="{AEC36CC8-24A9-314A-AFB3-498BA5446250}"/>
    <hyperlink ref="J2976" r:id="rId5940" display="mailto:willissherri@hobbs.com" xr:uid="{1429EB44-41D0-C14E-A753-6ECA2373F32B}"/>
    <hyperlink ref="L2976" r:id="rId5941" xr:uid="{013951A8-31B2-AF42-95E2-CE7575FD4466}"/>
    <hyperlink ref="J2977" r:id="rId5942" display="mailto:smithfelicia@mora-yates.com" xr:uid="{30FECDDB-7E5A-D946-84B0-567900635AB9}"/>
    <hyperlink ref="L2977" r:id="rId5943" xr:uid="{8E39E288-F410-AC4E-819B-37B0060A79A2}"/>
    <hyperlink ref="J2978" r:id="rId5944" display="mailto:daryl49@rivers.com" xr:uid="{15681649-F693-104C-A677-6060DCED12F4}"/>
    <hyperlink ref="L2978" r:id="rId5945" xr:uid="{FB4B3402-6CCD-AA4D-B0FC-6E2473A206F5}"/>
    <hyperlink ref="J2979" r:id="rId5946" display="mailto:esparzakyle@rogers.com" xr:uid="{0854D9A8-FD35-2B47-8105-D97CCD37932E}"/>
    <hyperlink ref="L2979" r:id="rId5947" xr:uid="{FC00F1F1-0150-894A-88BE-D7B5FBC21A5A}"/>
    <hyperlink ref="J2980" r:id="rId5948" display="mailto:russellbrandy@gould.com" xr:uid="{545113F8-C317-3F4D-ADB5-84825952E1EF}"/>
    <hyperlink ref="L2980" r:id="rId5949" xr:uid="{7BEB0939-3F42-E44A-A079-499B82F62559}"/>
    <hyperlink ref="J2981" r:id="rId5950" display="mailto:helenkramer@maldonado.com" xr:uid="{B5B0B50C-18DB-2A46-9F30-20B4D2B19384}"/>
    <hyperlink ref="L2981" r:id="rId5951" xr:uid="{7563ACAA-EA9C-B840-9055-A0788AFE0B15}"/>
    <hyperlink ref="J2982" r:id="rId5952" display="mailto:julie74@roach-rollins.net" xr:uid="{8D345DA9-FD9B-6C4F-8E5D-7C8FDF8F597F}"/>
    <hyperlink ref="L2982" r:id="rId5953" xr:uid="{BA737DFE-D6AE-9741-8974-3225A4E50D44}"/>
    <hyperlink ref="J2983" r:id="rId5954" display="mailto:patricia07@joseph-deleon.biz" xr:uid="{39154B9E-17CA-D54D-807B-425F6DD77FA9}"/>
    <hyperlink ref="L2983" r:id="rId5955" xr:uid="{A6C77A55-D2F2-3849-BF40-AAEF81C1F2B9}"/>
    <hyperlink ref="J2984" r:id="rId5956" display="mailto:wkirby@cortez.com" xr:uid="{BE187CB1-5894-474F-8244-C1868CC60DD4}"/>
    <hyperlink ref="L2984" r:id="rId5957" xr:uid="{F4973847-2B84-C443-A020-C348E95FDE63}"/>
    <hyperlink ref="J2985" r:id="rId5958" display="mailto:gmccann@rojas.com" xr:uid="{7F2BCDAA-BA47-5044-881C-FD69FA90834E}"/>
    <hyperlink ref="L2985" r:id="rId5959" xr:uid="{3AA5F6A2-606C-5844-B00B-EB190A460F89}"/>
    <hyperlink ref="J2986" r:id="rId5960" display="mailto:apruitt@mayer-calderon.com" xr:uid="{6743145A-E205-EA44-8ED7-03F752B87FC7}"/>
    <hyperlink ref="L2986" r:id="rId5961" xr:uid="{EC562DFC-7555-0642-AF51-51D67C53D83C}"/>
    <hyperlink ref="J2987" r:id="rId5962" display="mailto:pnavarro@chandler-brandt.net" xr:uid="{596037B7-FE25-3640-8CF0-F529A84A071B}"/>
    <hyperlink ref="L2987" r:id="rId5963" xr:uid="{77E4AF03-2074-B84A-A8F6-B1FB1AB7D65A}"/>
    <hyperlink ref="J2988" r:id="rId5964" display="mailto:huertadaniel@oconnor.com" xr:uid="{6DE1F2CC-5969-1742-972C-C39540A8586C}"/>
    <hyperlink ref="L2988" r:id="rId5965" xr:uid="{273F283C-3AE5-DA41-9E1B-FEB639CB20EA}"/>
    <hyperlink ref="J2989" r:id="rId5966" display="mailto:zunderwood@odom.com" xr:uid="{4BED461B-C844-AB4B-B19E-978E8DEA0A6C}"/>
    <hyperlink ref="L2989" r:id="rId5967" xr:uid="{AE4FD466-0DFB-7540-B7DA-706D621B2185}"/>
    <hyperlink ref="J2990" r:id="rId5968" display="mailto:wyatt84@dougherty-hays.info" xr:uid="{A44FC8CF-0FF1-524D-AD37-9BF37B542D0F}"/>
    <hyperlink ref="L2990" r:id="rId5969" xr:uid="{62F72A93-6B1B-EB4D-977E-389DCA65498F}"/>
    <hyperlink ref="J2991" r:id="rId5970" display="mailto:fmoyer@warner.com" xr:uid="{1C2B24A5-8B0E-0D40-8B6F-4374D808589A}"/>
    <hyperlink ref="L2991" r:id="rId5971" xr:uid="{D24419AB-C333-7447-9B94-1526FB7A7DF4}"/>
    <hyperlink ref="J2992" r:id="rId5972" display="mailto:bairdalex@holder.net" xr:uid="{ADA86AF4-8854-F242-8E19-73150996CBE0}"/>
    <hyperlink ref="L2992" r:id="rId5973" xr:uid="{A4A6431D-C90F-BA4D-B1AB-A714FA6EA3D0}"/>
    <hyperlink ref="J2993" r:id="rId5974" display="mailto:kirk31@benton.biz" xr:uid="{FBDE5AE9-F42E-204D-9E8D-D7856053A486}"/>
    <hyperlink ref="L2993" r:id="rId5975" xr:uid="{A037B942-04B2-844A-9174-79D64F3877FE}"/>
    <hyperlink ref="J2994" r:id="rId5976" display="mailto:danstone@casey-lewis.com" xr:uid="{E275A923-CE75-E247-9BD1-232845B91FAD}"/>
    <hyperlink ref="L2994" r:id="rId5977" xr:uid="{AB15DF0F-48B6-FB46-B692-48594EAA6427}"/>
    <hyperlink ref="J2995" r:id="rId5978" display="mailto:victorfrancis@daniels.com" xr:uid="{FCCCB995-4F79-354A-A689-9794150D4DD1}"/>
    <hyperlink ref="L2995" r:id="rId5979" xr:uid="{5A5D6667-B23D-5D4C-94B9-FBCA4E0D1BF5}"/>
    <hyperlink ref="J2996" r:id="rId5980" display="mailto:dyermegan@liu.org" xr:uid="{E2C40D01-0BE7-FE48-B953-8BBC507505E8}"/>
    <hyperlink ref="L2996" r:id="rId5981" xr:uid="{AB1323D5-DBD9-5E48-8754-B08B19AF4B77}"/>
    <hyperlink ref="J2997" r:id="rId5982" display="mailto:schung@walls.com" xr:uid="{73A24C1C-E13F-4A4C-9003-10C3907BA55B}"/>
    <hyperlink ref="L2997" r:id="rId5983" xr:uid="{04D5C484-471D-0347-A75E-A609DBA378E2}"/>
    <hyperlink ref="J2998" r:id="rId5984" display="mailto:emaxwell@arias.info" xr:uid="{9DEE3C35-3D9C-6B43-85B8-E7AA0C3725CD}"/>
    <hyperlink ref="L2998" r:id="rId5985" xr:uid="{BB5A6D28-0EA8-3A48-91A3-4F1CDCD960D4}"/>
    <hyperlink ref="J2999" r:id="rId5986" display="mailto:rhondaheath@mason.info" xr:uid="{D9AFC901-8027-6B43-9CBF-4B281F09B016}"/>
    <hyperlink ref="L2999" r:id="rId5987" xr:uid="{0973868E-7F9B-0642-8A1F-3CE9F510C442}"/>
    <hyperlink ref="J3000" r:id="rId5988" display="mailto:mcintoshcaleb@hogan.info" xr:uid="{7A088B9C-20DA-0040-9DBE-F08E92513330}"/>
    <hyperlink ref="L3000" r:id="rId5989" xr:uid="{766048F9-FC26-3040-B797-D38B8C56D608}"/>
    <hyperlink ref="J3001" r:id="rId5990" display="mailto:wbeltran@green.biz" xr:uid="{DFDB4DF6-D874-FF47-AC50-7EAE572A7FD7}"/>
    <hyperlink ref="L3001" r:id="rId5991" xr:uid="{698BBC49-D71A-064D-9ADC-0AE83D124820}"/>
    <hyperlink ref="J3002" r:id="rId5992" display="mailto:mitchell27@benitez.info" xr:uid="{942784BC-BA9D-9746-8C80-AFB7BBEDA7E3}"/>
    <hyperlink ref="L3002" r:id="rId5993" xr:uid="{B329F3D0-D20D-424C-867C-F36A0D27D5DA}"/>
    <hyperlink ref="J3003" r:id="rId5994" display="mailto:carneygeorge@daniel.biz" xr:uid="{FA26E88D-79A2-194A-9CD4-322BC0CBADD9}"/>
    <hyperlink ref="L3003" r:id="rId5995" xr:uid="{9999D5DC-2035-284A-AC0C-D41A5A601894}"/>
    <hyperlink ref="J3004" r:id="rId5996" display="mailto:spearsharry@sanchez.biz" xr:uid="{55C915FF-6E93-6E41-B193-15C034707762}"/>
    <hyperlink ref="L3004" r:id="rId5997" xr:uid="{85A0A1DC-D791-C843-897B-5A00286C129E}"/>
    <hyperlink ref="J3005" r:id="rId5998" display="mailto:desireecasey@donovan-carroll.org" xr:uid="{F62188E7-86FF-9247-883B-5ED2F14791F6}"/>
    <hyperlink ref="L3005" r:id="rId5999" xr:uid="{7B67CFB2-5F3E-F248-8EF1-A46CCC1E37E1}"/>
    <hyperlink ref="J3006" r:id="rId6000" display="mailto:maria80@mcknight.com" xr:uid="{0004661E-A797-3144-B838-5A71F5319D5A}"/>
    <hyperlink ref="L3006" r:id="rId6001" xr:uid="{22F81076-5806-5144-A9ED-86A430E6C1B2}"/>
    <hyperlink ref="J3007" r:id="rId6002" display="mailto:sandymartinez@melendez.com" xr:uid="{0C0A8317-6786-574E-89F0-BCA4F2206C31}"/>
    <hyperlink ref="L3007" r:id="rId6003" xr:uid="{EF018DA3-3BB5-7E4B-94D0-482F66F542D3}"/>
    <hyperlink ref="J3008" r:id="rId6004" display="mailto:benjaminbrown@contreras.com" xr:uid="{2A928D9F-4FF1-CD44-A606-DDBE09E969B5}"/>
    <hyperlink ref="L3008" r:id="rId6005" xr:uid="{D1DF4DA8-B552-A744-BF25-2D40327800E5}"/>
    <hyperlink ref="J3009" r:id="rId6006" display="mailto:cooleyaaron@valdez.org" xr:uid="{6549F1A3-A632-364D-BDDF-1D9F9299EDA2}"/>
    <hyperlink ref="L3009" r:id="rId6007" xr:uid="{9D2CF40B-778F-514E-A915-2F86EEE7C8EB}"/>
    <hyperlink ref="J3010" r:id="rId6008" display="mailto:wesley80@sanchez.com" xr:uid="{25620C63-587E-724F-B3BB-52768AB6B1C2}"/>
    <hyperlink ref="L3010" r:id="rId6009" xr:uid="{E884C30C-E2E7-BB45-894F-2922B20220DC}"/>
    <hyperlink ref="J3011" r:id="rId6010" display="mailto:jerickson@foster.info" xr:uid="{D5885E1C-5C02-F54A-95DC-0E1D95F46533}"/>
    <hyperlink ref="L3011" r:id="rId6011" xr:uid="{43CB0666-ACCB-F44F-B8FA-69C35C44AEB1}"/>
    <hyperlink ref="J3012" r:id="rId6012" display="mailto:qcohen@nicholson.com" xr:uid="{4A5E1AFC-5A69-304A-92AA-6A23F70D7407}"/>
    <hyperlink ref="L3012" r:id="rId6013" xr:uid="{7D25D6F9-746F-B94A-A8D3-8F70DB3B053E}"/>
    <hyperlink ref="J3013" r:id="rId6014" display="mailto:tanner87@hale.com" xr:uid="{796FF2E5-759A-EA42-94EF-3B319C9C3838}"/>
    <hyperlink ref="L3013" r:id="rId6015" xr:uid="{72D4F22E-FEAA-6348-A428-F9B4C2B91FE6}"/>
    <hyperlink ref="J3014" r:id="rId6016" display="mailto:tina86@morrow.org" xr:uid="{7E7B302F-8756-ED4D-B98F-DD8DB3649B91}"/>
    <hyperlink ref="L3014" r:id="rId6017" xr:uid="{AD343A82-168E-4A40-A81F-9124DE5A5BEE}"/>
    <hyperlink ref="J3015" r:id="rId6018" display="mailto:shirley24@mack.info" xr:uid="{13071C48-D1C8-574F-BF99-12AAAD9E337D}"/>
    <hyperlink ref="L3015" r:id="rId6019" xr:uid="{DADB02B6-0036-4E43-BAA6-0F572AD128BE}"/>
    <hyperlink ref="J3016" r:id="rId6020" display="mailto:kpetty@green.com" xr:uid="{93CC7724-4262-6F4F-88D9-29F73E26FB14}"/>
    <hyperlink ref="L3016" r:id="rId6021" xr:uid="{147634E1-300C-9144-B1E3-E1517E6BA7E9}"/>
    <hyperlink ref="J3017" r:id="rId6022" display="mailto:odeleon@hill.org" xr:uid="{1388CECD-B658-394B-8CAC-EE74A3219CAF}"/>
    <hyperlink ref="L3017" r:id="rId6023" xr:uid="{82A725C8-8561-ED4C-9BB8-D2196A81E7C9}"/>
    <hyperlink ref="J3018" r:id="rId6024" display="mailto:cunninghammeagan@patterson.com" xr:uid="{71E73EA0-86AD-8247-84B8-2122D767E48A}"/>
    <hyperlink ref="L3018" r:id="rId6025" xr:uid="{86C9584A-DD86-8342-8B85-033274D84DBB}"/>
    <hyperlink ref="J3019" r:id="rId6026" display="mailto:ncastaneda@abbott-beasley.com" xr:uid="{BCACCDF8-08FA-0C4A-8A7F-174C329FDDA9}"/>
    <hyperlink ref="L3019" r:id="rId6027" xr:uid="{EB87A04D-EB80-3849-9976-ABBB0F47F418}"/>
    <hyperlink ref="J3020" r:id="rId6028" display="mailto:savageregina@yates-nicholson.biz" xr:uid="{398756F6-E476-124B-A387-E2556C10D68D}"/>
    <hyperlink ref="L3020" r:id="rId6029" xr:uid="{2117CDFF-1E3B-3B42-AE40-66CB549C5584}"/>
    <hyperlink ref="J3021" r:id="rId6030" display="mailto:danielle79@hatfield-rojas.com" xr:uid="{7564570B-6FCC-794A-A16B-DA8712B1C2C5}"/>
    <hyperlink ref="L3021" r:id="rId6031" xr:uid="{C22FC2BB-3906-C147-B4B5-338B7A4EFA8F}"/>
    <hyperlink ref="J3022" r:id="rId6032" display="mailto:townsendwillie@mclean.org" xr:uid="{ACCAEB98-0D4E-6A46-B9D8-95BBE22152A1}"/>
    <hyperlink ref="L3022" r:id="rId6033" xr:uid="{3BD45032-5FF9-CA41-B85B-7A08D9F85392}"/>
    <hyperlink ref="J3023" r:id="rId6034" display="mailto:santiagoalexa@casey-hawkins.net" xr:uid="{E7344009-2089-4343-9DA9-FE0BB2469829}"/>
    <hyperlink ref="L3023" r:id="rId6035" xr:uid="{4D4A1D89-3841-EF4B-80A5-A13F9A0BFEC7}"/>
    <hyperlink ref="J3024" r:id="rId6036" display="mailto:zschroeder@weber.info" xr:uid="{E8C0B94A-44ED-6F47-A41E-D94306D5B2E4}"/>
    <hyperlink ref="L3024" r:id="rId6037" xr:uid="{CD18B1E1-E89D-8340-A0A4-81D0B50EED65}"/>
    <hyperlink ref="J3025" r:id="rId6038" display="mailto:jesus38@spears.com" xr:uid="{2ECD9D91-968C-4C43-B107-755614F90A39}"/>
    <hyperlink ref="L3025" r:id="rId6039" xr:uid="{81B59C71-34D6-914C-80EE-99504468F09E}"/>
    <hyperlink ref="J3026" r:id="rId6040" display="mailto:laceymiller@bray.com" xr:uid="{F483C474-827F-3542-8E87-73DD535A0EF8}"/>
    <hyperlink ref="L3026" r:id="rId6041" xr:uid="{17AF5EDA-B27D-DF45-90E5-62DABE955C36}"/>
    <hyperlink ref="J3027" r:id="rId6042" display="mailto:kathleenblake@drake-schmitt.com" xr:uid="{C99BBE27-116C-0D47-87F6-25970E04C24B}"/>
    <hyperlink ref="L3027" r:id="rId6043" xr:uid="{02D4A31F-3468-2F4E-869C-7A548754A2BB}"/>
    <hyperlink ref="J3028" r:id="rId6044" display="mailto:cheryl07@aguirre.com" xr:uid="{53F2FE1B-D583-9A40-BFF9-CB9B4B857033}"/>
    <hyperlink ref="L3028" r:id="rId6045" xr:uid="{FF64828F-C72B-DF42-9473-BACC480E6159}"/>
    <hyperlink ref="J3029" r:id="rId6046" display="mailto:parksmax@castaneda.com" xr:uid="{78CE10DB-FBC9-F24C-AA32-32C3FB12F224}"/>
    <hyperlink ref="L3029" r:id="rId6047" xr:uid="{6D71576E-727C-1B46-8F6B-5DFA10C0E942}"/>
    <hyperlink ref="J3030" r:id="rId6048" display="mailto:janetsims@singh.com" xr:uid="{7141290D-8232-3E42-B005-66D7D2DCB0AC}"/>
    <hyperlink ref="L3030" r:id="rId6049" xr:uid="{EB72C373-1D9A-F844-8D62-72325F471C26}"/>
    <hyperlink ref="J3031" r:id="rId6050" display="mailto:hesseric@burke-grant.info" xr:uid="{E3C5CA3B-680A-A746-B71C-7762E26C683E}"/>
    <hyperlink ref="L3031" r:id="rId6051" xr:uid="{D8281B8F-91D1-EF48-B3F5-F7C64A1CC1B9}"/>
    <hyperlink ref="J3032" r:id="rId6052" display="mailto:stevenswillie@mercado-oconnor.biz" xr:uid="{BC559282-7BCD-E64F-BC54-E6430EE60F41}"/>
    <hyperlink ref="L3032" r:id="rId6053" xr:uid="{7F5C25D0-BC90-1E45-8897-D8F4ED3F4664}"/>
    <hyperlink ref="J3033" r:id="rId6054" display="mailto:martinjanice@walsh.com" xr:uid="{48CD724D-D1B5-1B42-B368-C8189D04668A}"/>
    <hyperlink ref="L3033" r:id="rId6055" xr:uid="{9C5BAE44-49CE-D14D-A542-EEBB1F2D26E0}"/>
    <hyperlink ref="J3034" r:id="rId6056" display="mailto:msummers@velazquez.biz" xr:uid="{EE7DC417-6FDA-A445-AF2C-B348D0A5763F}"/>
    <hyperlink ref="L3034" r:id="rId6057" xr:uid="{D45373A9-B02A-8740-8FAD-7CB4FD514443}"/>
    <hyperlink ref="J3035" r:id="rId6058" display="mailto:qfitzpatrick@villarreal-kim.com" xr:uid="{B9D68F7A-376E-CE48-8311-8D84FE9F7B68}"/>
    <hyperlink ref="L3035" r:id="rId6059" xr:uid="{92BEDC20-8B41-B045-902C-E0208E03B5F7}"/>
    <hyperlink ref="J3036" r:id="rId6060" display="mailto:hkaiser@frey.biz" xr:uid="{9950D15D-595C-024B-A9C5-6DBE876406EB}"/>
    <hyperlink ref="L3036" r:id="rId6061" xr:uid="{5BEF550B-1B03-F94E-AC23-0E82F03A0B0C}"/>
    <hyperlink ref="J3037" r:id="rId6062" display="mailto:uzimmerman@forbes.info" xr:uid="{6C334259-6409-9340-AD3D-15B2C3471FC1}"/>
    <hyperlink ref="L3037" r:id="rId6063" xr:uid="{1DEDB4F6-0E96-884D-A502-8316D0BE7820}"/>
    <hyperlink ref="J3038" r:id="rId6064" display="mailto:cooleysteve@hubbard-cuevas.biz" xr:uid="{2EBE3562-019F-514B-BF99-5C83435A041E}"/>
    <hyperlink ref="L3038" r:id="rId6065" xr:uid="{1F54AF34-B169-894D-88AB-4F49EAD6779C}"/>
    <hyperlink ref="J3039" r:id="rId6066" display="mailto:hodgesclaire@watson.com" xr:uid="{5E7F4510-76B6-144F-97E2-33D539329430}"/>
    <hyperlink ref="L3039" r:id="rId6067" xr:uid="{429CDE96-DBD6-B449-9E55-F12B928DB1F4}"/>
    <hyperlink ref="J3040" r:id="rId6068" display="mailto:nathaniellyons@acevedo.com" xr:uid="{F3365483-1AEA-6F44-9B84-8D460A578CD4}"/>
    <hyperlink ref="L3040" r:id="rId6069" xr:uid="{E1FBEA5B-DEEC-FE4C-BE3C-7B3393949534}"/>
    <hyperlink ref="J3041" r:id="rId6070" display="mailto:meyersroberto@villarreal.org" xr:uid="{EA1FE1B3-41F2-B44D-B5E6-8793E2BDF95F}"/>
    <hyperlink ref="L3041" r:id="rId6071" xr:uid="{04377052-742F-D749-9A9E-3F318A07C1E2}"/>
    <hyperlink ref="J3042" r:id="rId6072" display="mailto:norma31@castaneda.net" xr:uid="{C52D3F58-8F0D-4146-BB55-3F419BB8F88E}"/>
    <hyperlink ref="L3042" r:id="rId6073" xr:uid="{8212DB5B-C2C1-D44E-97EE-C5901B5326AE}"/>
    <hyperlink ref="J3043" r:id="rId6074" display="mailto:kpotts@guerrero.com" xr:uid="{8E6CCB1B-CDFF-A042-9500-BD4F2CB8EF29}"/>
    <hyperlink ref="L3043" r:id="rId6075" xr:uid="{C6DB6C71-7E2E-804D-8364-7057A53699FE}"/>
    <hyperlink ref="J3044" r:id="rId6076" display="mailto:kcross@hudson-mcknight.info" xr:uid="{3418775F-938B-6546-A3E1-2CE9B6095E94}"/>
    <hyperlink ref="L3044" r:id="rId6077" xr:uid="{F2BA6293-8CE2-2C47-83A5-B364F4758551}"/>
    <hyperlink ref="J3045" r:id="rId6078" display="mailto:sheri17@terrell.org" xr:uid="{058FDCA2-A5F7-5840-9B36-EE18BDC9FA73}"/>
    <hyperlink ref="L3045" r:id="rId6079" xr:uid="{C984F9F1-1A76-EE4C-8A9E-7B0AA3B22BA1}"/>
    <hyperlink ref="J3046" r:id="rId6080" display="mailto:philip29@english.com" xr:uid="{A42D34DB-6656-0340-99C5-840A77B761D9}"/>
    <hyperlink ref="L3046" r:id="rId6081" xr:uid="{4236D150-760E-C64F-B1B4-DD38253AB4FF}"/>
    <hyperlink ref="J3047" r:id="rId6082" display="mailto:marcusgeorge@cortez-york.biz" xr:uid="{5D258B45-E2B3-874C-9285-78526CEEAAAF}"/>
    <hyperlink ref="L3047" r:id="rId6083" xr:uid="{F56FB0EE-2C23-5E4D-8C03-B5082DCF0331}"/>
    <hyperlink ref="J3048" r:id="rId6084" display="mailto:penatiffany@stout.com" xr:uid="{E4163D12-D9F8-7C4D-A8B8-F10B2AB0FB4E}"/>
    <hyperlink ref="L3048" r:id="rId6085" xr:uid="{8E9CAEB6-E40C-3844-84B9-804AB64F0A1F}"/>
    <hyperlink ref="J3049" r:id="rId6086" display="mailto:vhartman@kelly-coffey.org" xr:uid="{FDA67D26-0115-E341-8094-F1A6FE0EB932}"/>
    <hyperlink ref="L3049" r:id="rId6087" xr:uid="{5B89898B-5701-0B4B-9FDF-29DB4DC596E7}"/>
    <hyperlink ref="J3050" r:id="rId6088" display="mailto:hstevens@choi.info" xr:uid="{5A3B0E02-F103-B44E-B3AF-FE73DCA277F3}"/>
    <hyperlink ref="L3050" r:id="rId6089" xr:uid="{BC4FAA57-6FD0-8A43-8127-FC27C01BB427}"/>
    <hyperlink ref="J3051" r:id="rId6090" display="mailto:gabrielahull@solomon.com" xr:uid="{EFE3BF3F-EB40-C240-AB63-FB60618638E7}"/>
    <hyperlink ref="L3051" r:id="rId6091" xr:uid="{2899DD13-44C2-F245-95BA-E59AA96889CE}"/>
    <hyperlink ref="J3052" r:id="rId6092" display="mailto:oscar92@trujillo.com" xr:uid="{F1AE1395-9FDC-8841-B693-C7CD213BF2BE}"/>
    <hyperlink ref="L3052" r:id="rId6093" xr:uid="{93C334C4-4A7C-DC46-907A-4D8D2A469361}"/>
    <hyperlink ref="J3053" r:id="rId6094" display="mailto:haydentyler@kemp.com" xr:uid="{7171967A-C269-D143-B316-CC9EAB6F0F4A}"/>
    <hyperlink ref="L3053" r:id="rId6095" xr:uid="{AA532C98-C74C-7D45-B568-19F31E5BC549}"/>
    <hyperlink ref="J3054" r:id="rId6096" display="mailto:zfarrell@saunders.info" xr:uid="{AE1E2863-F33B-964F-A57F-AA206111461A}"/>
    <hyperlink ref="L3054" r:id="rId6097" xr:uid="{0D7C3E80-12B2-0543-80B4-FC4ACB27B8BC}"/>
    <hyperlink ref="J3055" r:id="rId6098" display="mailto:jason36@boyd.com" xr:uid="{392B3A4B-6C61-CB46-9161-3EE69FDBA0D1}"/>
    <hyperlink ref="L3055" r:id="rId6099" xr:uid="{9D028FE8-BC78-BF48-BFCE-E7D2D1B7C4A9}"/>
    <hyperlink ref="J3056" r:id="rId6100" display="mailto:fredharrington@archer-hicks.com" xr:uid="{507693FE-3E3F-BE47-A6A0-9FF610D21CB4}"/>
    <hyperlink ref="L3056" r:id="rId6101" xr:uid="{1781B012-15AF-0849-9BD1-51D099FF2B55}"/>
    <hyperlink ref="J3057" r:id="rId6102" display="mailto:brandonshepherd@fry.com" xr:uid="{CE4E1660-F5CB-D14B-9186-FE0F938C3C18}"/>
    <hyperlink ref="L3057" r:id="rId6103" xr:uid="{29F0F114-BAE4-9D4A-B3CF-1B2C2FDC66B8}"/>
    <hyperlink ref="J3058" r:id="rId6104" display="mailto:sean25@grimes.org" xr:uid="{395DCB3F-E87D-D046-B58F-6AB9D5F25C92}"/>
    <hyperlink ref="L3058" r:id="rId6105" xr:uid="{F610CEE7-DE5D-1B45-994A-8A80691637AF}"/>
    <hyperlink ref="J3059" r:id="rId6106" display="mailto:hessbrady@fleming-stein.com" xr:uid="{8867904A-224C-FD46-8F49-78E5C0530A0C}"/>
    <hyperlink ref="L3059" r:id="rId6107" xr:uid="{AFD67318-EE3F-FC4F-85C6-2B5CD6F5143E}"/>
    <hyperlink ref="J3060" r:id="rId6108" display="mailto:kristophergay@donovan.com" xr:uid="{037C9CE5-BED0-F747-B91A-0F468148910E}"/>
    <hyperlink ref="L3060" r:id="rId6109" xr:uid="{F070C830-2B58-AB4C-959E-078A71851A5F}"/>
    <hyperlink ref="J3061" r:id="rId6110" display="mailto:heatherwong@bryant.com" xr:uid="{86CE9B04-6499-A649-85DA-213ACC16E73E}"/>
    <hyperlink ref="L3061" r:id="rId6111" xr:uid="{B914140C-271C-8145-AADB-C88B3A7AB208}"/>
    <hyperlink ref="J3062" r:id="rId6112" display="mailto:hooverbenjamin@parker.net" xr:uid="{905B1037-A7E7-244B-91A2-4AB82641BC93}"/>
    <hyperlink ref="L3062" r:id="rId6113" xr:uid="{E877F4E8-DB24-4042-94D2-FAB8C09E322D}"/>
    <hyperlink ref="J3063" r:id="rId6114" display="mailto:rhonda73@peterson.biz" xr:uid="{66259471-BB75-9148-AE95-729C028724A8}"/>
    <hyperlink ref="L3063" r:id="rId6115" xr:uid="{FB5CDCFF-9DCE-C74A-B009-0DD75C569122}"/>
    <hyperlink ref="J3064" r:id="rId6116" display="mailto:floresjerry@atkinson.biz" xr:uid="{F1F8E43E-A49C-2640-A0DF-D2277F179999}"/>
    <hyperlink ref="L3064" r:id="rId6117" xr:uid="{C7EE7D73-2402-FF47-8265-B95D555154BF}"/>
    <hyperlink ref="J3065" r:id="rId6118" display="mailto:schultzdiana@rangel.com" xr:uid="{3A92277B-450F-E44E-9541-61ACED125248}"/>
    <hyperlink ref="L3065" r:id="rId6119" xr:uid="{02DBBDF5-5BDC-9043-927C-63CE556A88B9}"/>
    <hyperlink ref="J3066" r:id="rId6120" display="mailto:aaron46@sutton.com" xr:uid="{F3C14E2B-0B98-F441-BA7E-B37D925F4B7C}"/>
    <hyperlink ref="L3066" r:id="rId6121" xr:uid="{C8D1CA39-F333-9048-8452-6DC5C3AA03EB}"/>
    <hyperlink ref="J3067" r:id="rId6122" display="mailto:linda14@flynn.com" xr:uid="{6FB09292-77F9-694D-868E-A323E2C58727}"/>
    <hyperlink ref="L3067" r:id="rId6123" xr:uid="{BA3637F2-DC08-2F4E-BE68-E5FCAD01D44B}"/>
    <hyperlink ref="J3068" r:id="rId6124" display="mailto:devin11@briggs.org" xr:uid="{EB2CC866-9A1D-CB4B-8374-FCBFDB916A2F}"/>
    <hyperlink ref="L3068" r:id="rId6125" xr:uid="{C85765C0-9A1D-844C-9D7D-C6B39863914A}"/>
    <hyperlink ref="J3069" r:id="rId6126" display="mailto:amandawarner@gonzalez.com" xr:uid="{7C83D69E-71E6-0049-AE29-6B4A4A7D7260}"/>
    <hyperlink ref="L3069" r:id="rId6127" xr:uid="{842A8D83-4876-5F48-819F-8143F542B9A3}"/>
    <hyperlink ref="J3070" r:id="rId6128" display="mailto:dalestevens@hayden.net" xr:uid="{D270A0F5-F871-114F-A4BE-331B27C82E00}"/>
    <hyperlink ref="L3070" r:id="rId6129" xr:uid="{646C9440-D3F0-B944-9B31-9CFC3EAD3832}"/>
    <hyperlink ref="J3071" r:id="rId6130" display="mailto:pmartinez@faulkner.net" xr:uid="{8DEA73F7-D1C9-4A45-A2EF-97C26FB597A0}"/>
    <hyperlink ref="L3071" r:id="rId6131" xr:uid="{CEC602DB-4BB5-6F41-805A-81463FBED5EA}"/>
    <hyperlink ref="J3072" r:id="rId6132" display="mailto:gabrielle47@kim-allen.com" xr:uid="{F13A9511-DF67-9741-96EF-1357F86356D2}"/>
    <hyperlink ref="L3072" r:id="rId6133" xr:uid="{10EC9AAF-4080-CD41-AF1B-9EABBE7922C5}"/>
    <hyperlink ref="J3073" r:id="rId6134" display="mailto:penningtonraven@blevins.info" xr:uid="{19D111FA-E640-8848-9FEE-BFFB40C3651C}"/>
    <hyperlink ref="L3073" r:id="rId6135" xr:uid="{1A1C10D8-1A8F-7246-B80C-39979FF12FC8}"/>
    <hyperlink ref="J3074" r:id="rId6136" display="mailto:todd36@watkins.com" xr:uid="{59A076A1-616D-A74C-9D1C-F6D5ABD08966}"/>
    <hyperlink ref="L3074" r:id="rId6137" xr:uid="{F54DA88F-9BA9-224B-9DF5-6952594E5EA5}"/>
    <hyperlink ref="J3075" r:id="rId6138" display="mailto:michellehurst@navarro-barajas.info" xr:uid="{9040657C-5D08-3543-A08A-826D3808760C}"/>
    <hyperlink ref="L3075" r:id="rId6139" xr:uid="{AE53D4FD-6448-264F-B602-092B0CEF3318}"/>
    <hyperlink ref="J3076" r:id="rId6140" display="mailto:jessicasimpson@ewing.org" xr:uid="{56484C75-DB4C-7A47-896A-235ECB53E519}"/>
    <hyperlink ref="L3076" r:id="rId6141" xr:uid="{7DB20F17-5CE2-634B-93B4-783B0EB9CE87}"/>
    <hyperlink ref="J3077" r:id="rId6142" display="mailto:dustinwarner@kline-reyes.biz" xr:uid="{C3E84588-9870-9A44-BA6C-CD77306FF3EF}"/>
    <hyperlink ref="L3077" r:id="rId6143" xr:uid="{D6202D0F-8220-C147-A459-D32D9530638C}"/>
    <hyperlink ref="J3078" r:id="rId6144" display="mailto:zavalamary@house.com" xr:uid="{07DE9663-4321-AD44-8E24-26A95743712C}"/>
    <hyperlink ref="L3078" r:id="rId6145" xr:uid="{DB0AC6A1-1B2D-4E48-A54D-484452069D5D}"/>
    <hyperlink ref="J3079" r:id="rId6146" display="mailto:vhayden@cantrell.info" xr:uid="{264B5C80-06F0-BC43-9EFB-00DB68352AEF}"/>
    <hyperlink ref="L3079" r:id="rId6147" xr:uid="{7A36489C-6750-3A4A-95BD-811B7A2F2CCA}"/>
    <hyperlink ref="J3080" r:id="rId6148" display="mailto:anna61@hanson.com" xr:uid="{90AA531F-7381-B44B-9F74-BF5791420B51}"/>
    <hyperlink ref="L3080" r:id="rId6149" xr:uid="{F14A355A-27FB-E04C-8B60-69F5E678A949}"/>
    <hyperlink ref="J3081" r:id="rId6150" display="mailto:manuellucas@ramirez.com" xr:uid="{B3FF2D80-D130-AB4C-997B-3AD195FFF06C}"/>
    <hyperlink ref="L3081" r:id="rId6151" xr:uid="{788503BD-45BB-2449-A0B0-09D63EA48142}"/>
    <hyperlink ref="J3082" r:id="rId6152" display="mailto:antonio32@bradford-collins.com" xr:uid="{AA3931CC-4947-2743-B862-2DAA2E9B4CF1}"/>
    <hyperlink ref="L3082" r:id="rId6153" xr:uid="{BEC92AE5-A4A4-1E4C-9CEF-01E4E8284101}"/>
    <hyperlink ref="J3083" r:id="rId6154" display="mailto:mcintyrecaitlyn@russell.com" xr:uid="{17B070B0-AB06-F747-80F7-83F060F62936}"/>
    <hyperlink ref="L3083" r:id="rId6155" xr:uid="{EEF93543-A640-DD45-8E03-228FADB5A797}"/>
    <hyperlink ref="J3084" r:id="rId6156" display="mailto:jconrad@conner.com" xr:uid="{E5B162F5-6A96-6E4C-B168-35FAD5BFD7F7}"/>
    <hyperlink ref="L3084" r:id="rId6157" xr:uid="{84077AEF-5CCF-2044-9E0C-7412535C3D21}"/>
    <hyperlink ref="J3085" r:id="rId6158" display="mailto:mcgeeclarence@ramsey-alvarado.com" xr:uid="{5D9078DE-B39D-3D45-B5A8-7155EE2EA409}"/>
    <hyperlink ref="L3085" r:id="rId6159" xr:uid="{AA9D04E4-1B99-204B-BED6-EE291BD20C8D}"/>
    <hyperlink ref="J3086" r:id="rId6160" display="mailto:hcallahan@graham.com" xr:uid="{C8051B59-8864-A04E-80F8-842C6F4278AD}"/>
    <hyperlink ref="L3086" r:id="rId6161" xr:uid="{1407438D-F89D-AD4F-A809-CB376E01D3E1}"/>
    <hyperlink ref="J3087" r:id="rId6162" display="mailto:tyronemelendez@roman-jimenez.biz" xr:uid="{E9F361AD-601C-AB46-B59B-BD1E9D674CBD}"/>
    <hyperlink ref="L3087" r:id="rId6163" xr:uid="{6BAA0A57-D472-9147-AE1A-FBFE789120D0}"/>
    <hyperlink ref="J3088" r:id="rId6164" display="mailto:warnereugene@hess.org" xr:uid="{8BB1133C-0717-0D45-B5E0-7684BA5D46EC}"/>
    <hyperlink ref="L3088" r:id="rId6165" xr:uid="{DF1B2E85-1376-4E4E-9701-94A8519DE1BF}"/>
    <hyperlink ref="J3089" r:id="rId6166" display="mailto:egarner@chavez.com" xr:uid="{73FF29FD-6AD4-9846-90BE-6FA862F2A163}"/>
    <hyperlink ref="L3089" r:id="rId6167" xr:uid="{66C57410-CAB8-4E46-9A90-DC413EA219EC}"/>
    <hyperlink ref="J3090" r:id="rId6168" display="mailto:biancagriffin@shaw-case.biz" xr:uid="{E6ED2BC1-26F1-2046-9F28-B2FD80A9639D}"/>
    <hyperlink ref="L3090" r:id="rId6169" xr:uid="{83962F54-B848-3149-A70B-35129DA99CD6}"/>
    <hyperlink ref="J3091" r:id="rId6170" display="mailto:nguyencody@case.org" xr:uid="{3859DE6C-0328-8948-97C3-8DF2244884D0}"/>
    <hyperlink ref="L3091" r:id="rId6171" xr:uid="{617E5FE7-EA28-144A-8018-278628F3F032}"/>
    <hyperlink ref="J3092" r:id="rId6172" display="mailto:spencer94@hull-french.com" xr:uid="{29C63587-82C3-A748-A7C0-68A95E89E5A0}"/>
    <hyperlink ref="L3092" r:id="rId6173" xr:uid="{F5F01925-5E40-E24B-9560-71F5F1897DF0}"/>
    <hyperlink ref="J3093" r:id="rId6174" display="mailto:bryce97@weeks-brennan.com" xr:uid="{2BE9B317-4F2D-C944-ABB7-96534F5AC104}"/>
    <hyperlink ref="L3093" r:id="rId6175" xr:uid="{53D0C019-B334-7C48-9E63-0E5FCEE88DFA}"/>
    <hyperlink ref="J3094" r:id="rId6176" display="mailto:vincent67@cobb.net" xr:uid="{823D0618-3528-E74E-929F-D5CE9D32AE4C}"/>
    <hyperlink ref="L3094" r:id="rId6177" xr:uid="{A9B83D9E-FA9B-4E43-A2D0-78FB5CFEA912}"/>
    <hyperlink ref="J3095" r:id="rId6178" display="mailto:carriemckenzie@mcneil-nelson.com" xr:uid="{06AFAFF3-A680-5C4E-A1C4-4D1EA36594C1}"/>
    <hyperlink ref="L3095" r:id="rId6179" xr:uid="{EA43AB93-0F64-2143-8B8B-B5A4492AE445}"/>
    <hyperlink ref="J3096" r:id="rId6180" display="mailto:myersandre@wyatt.biz" xr:uid="{C345C353-2193-964C-BF82-AE051B22DDDA}"/>
    <hyperlink ref="L3096" r:id="rId6181" xr:uid="{1C4199C3-3BFC-7F44-84D0-C82F16DBE4CD}"/>
    <hyperlink ref="J3097" r:id="rId6182" display="mailto:caseymatthew@mullen.com" xr:uid="{1705AA51-7004-AB43-A2EB-7C7B7AAA5B08}"/>
    <hyperlink ref="L3097" r:id="rId6183" xr:uid="{8094550F-AE97-B144-BB95-F7F8EBF48C99}"/>
    <hyperlink ref="J3098" r:id="rId6184" display="mailto:rachelcarroll@madden-strong.com" xr:uid="{2B1B900C-7A54-794A-9769-EAC4D2B5DE0E}"/>
    <hyperlink ref="L3098" r:id="rId6185" xr:uid="{DFFAA895-3EE6-0646-837C-D1A14CB8DEC0}"/>
    <hyperlink ref="J3099" r:id="rId6186" display="mailto:natashaclayton@richardson.com" xr:uid="{D71FF3C6-BCAE-EC44-8150-5F79AF802939}"/>
    <hyperlink ref="L3099" r:id="rId6187" xr:uid="{D89EAC23-7B7B-C84D-96DF-B55CC4CB8F9A}"/>
    <hyperlink ref="J3100" r:id="rId6188" display="mailto:iwalter@bender.com" xr:uid="{246E1BFD-FC3B-8B41-B399-98F1EF1D5B84}"/>
    <hyperlink ref="L3100" r:id="rId6189" xr:uid="{DA96FACA-86EC-074B-A4AA-295CC0A323DA}"/>
    <hyperlink ref="J3101" r:id="rId6190" display="mailto:gene76@padilla.org" xr:uid="{90E00618-9DBD-4645-B265-0F79C67F1372}"/>
    <hyperlink ref="L3101" r:id="rId6191" xr:uid="{F080DC13-05F5-B349-92B2-D5CFA9EA5F6F}"/>
    <hyperlink ref="J3102" r:id="rId6192" display="mailto:dianawarner@roberson.com" xr:uid="{58FED830-2403-F340-A573-ECC69538654D}"/>
    <hyperlink ref="L3102" r:id="rId6193" xr:uid="{45A5D1F3-DB7B-A349-9265-3B15A8029C54}"/>
    <hyperlink ref="J3103" r:id="rId6194" display="mailto:chavezricky@rivas.com" xr:uid="{48371E29-8DFB-6B40-ACDF-2B9FC7512316}"/>
    <hyperlink ref="L3103" r:id="rId6195" xr:uid="{16CDFB34-8CD0-9B46-8AD9-4F090C9C42E2}"/>
    <hyperlink ref="J3104" r:id="rId6196" display="mailto:marilynchurch@alvarez.biz" xr:uid="{64619177-880A-1549-8EDB-4FA9F3511DE9}"/>
    <hyperlink ref="L3104" r:id="rId6197" xr:uid="{473A7C87-3DBB-5C4B-A848-27D031B6BD03}"/>
    <hyperlink ref="J3105" r:id="rId6198" display="mailto:scosta@nelson-solomon.info" xr:uid="{3468BD0B-AA3C-644C-8B44-C0CC128EA893}"/>
    <hyperlink ref="L3105" r:id="rId6199" xr:uid="{127CB95F-EE75-9348-BE18-EF0075BD7CB6}"/>
    <hyperlink ref="J3106" r:id="rId6200" display="mailto:bradfordtheresa@carrillo-salazar.org" xr:uid="{8AC6FE38-3195-8D48-9F9A-414D8CD94AB3}"/>
    <hyperlink ref="L3106" r:id="rId6201" xr:uid="{B02D57A2-E196-9144-9A53-397D441AECFC}"/>
    <hyperlink ref="J3107" r:id="rId6202" display="mailto:osbornpatrick@cameron.net" xr:uid="{552C703C-F174-EE4B-BC6E-5CAFCF3B1AA0}"/>
    <hyperlink ref="L3107" r:id="rId6203" xr:uid="{F0B24F71-6A6E-964E-B5C4-554937546662}"/>
    <hyperlink ref="J3108" r:id="rId6204" display="mailto:wsullivan@steele-huber.org" xr:uid="{A0835A7C-C819-A14D-8230-12FFA5171A9B}"/>
    <hyperlink ref="L3108" r:id="rId6205" xr:uid="{B812D932-D6C1-9147-A170-7CCF1BBA7C21}"/>
    <hyperlink ref="J3109" r:id="rId6206" display="mailto:ccrawford@ramirez.com" xr:uid="{55CFCC32-78D6-6849-8D59-AECAE248BC3C}"/>
    <hyperlink ref="L3109" r:id="rId6207" xr:uid="{9ED4DC8E-65F0-F840-BF61-D2D435A87F02}"/>
    <hyperlink ref="J3110" r:id="rId6208" display="mailto:darrylhardin@bentley.com" xr:uid="{E26ADADC-ACD1-BD42-B464-E50E9FCFED90}"/>
    <hyperlink ref="L3110" r:id="rId6209" xr:uid="{53E21756-D523-034A-80FD-49F7186E1CFA}"/>
    <hyperlink ref="J3111" r:id="rId6210" display="mailto:xmcintyre@mckenzie.com" xr:uid="{65097581-5B6D-9043-9F25-CC6F3A35EF3C}"/>
    <hyperlink ref="L3111" r:id="rId6211" xr:uid="{2E6975B2-818D-F64E-90C0-07ED9571BB1B}"/>
    <hyperlink ref="J3112" r:id="rId6212" display="mailto:mcgrathfrancis@nixon.info" xr:uid="{287C8CE8-D0C7-C646-BF3B-3243B3225E34}"/>
    <hyperlink ref="L3112" r:id="rId6213" xr:uid="{5189481F-F148-6C49-BA99-D13621E8AAA5}"/>
    <hyperlink ref="J3113" r:id="rId6214" display="mailto:juarezfrederick@molina.net" xr:uid="{E4533715-AEFE-E947-A577-D20B9C7C81E1}"/>
    <hyperlink ref="L3113" r:id="rId6215" xr:uid="{2F76AECB-8362-A742-947A-4F44735FC8BE}"/>
    <hyperlink ref="J3114" r:id="rId6216" display="mailto:baileymunoz@duke.org" xr:uid="{772E4A22-786F-E647-9E53-ADB03106B1E6}"/>
    <hyperlink ref="L3114" r:id="rId6217" xr:uid="{88F1FB53-820E-6846-A44A-5F0389569DBC}"/>
    <hyperlink ref="J3115" r:id="rId6218" display="mailto:williamolson@lawson.biz" xr:uid="{928FA3E9-8558-4541-AD6A-DCB997AE592E}"/>
    <hyperlink ref="L3115" r:id="rId6219" xr:uid="{62D71CAF-2DFA-4347-ADE4-05338B91C70E}"/>
    <hyperlink ref="J3116" r:id="rId6220" display="mailto:boylenorman@yang-mueller.biz" xr:uid="{3DAB43A0-9AEE-C143-B2D6-BB219A34C17C}"/>
    <hyperlink ref="L3116" r:id="rId6221" xr:uid="{0AE69FAC-8AED-0343-AB52-2CA5A7946FCD}"/>
    <hyperlink ref="J3117" r:id="rId6222" display="mailto:huynhcarl@ayers.net" xr:uid="{4CDB51E1-39BC-B14D-B7DA-F1BB5BC5371C}"/>
    <hyperlink ref="L3117" r:id="rId6223" xr:uid="{426350D8-32A3-F342-AE68-ADCA0F836111}"/>
    <hyperlink ref="J3118" r:id="rId6224" display="mailto:strongruth@bryant.net" xr:uid="{DF049FFF-3307-BB43-88C4-53A3E9604B9F}"/>
    <hyperlink ref="L3118" r:id="rId6225" xr:uid="{92D089AD-12FC-8A48-B238-FD9244708F68}"/>
    <hyperlink ref="J3119" r:id="rId6226" display="mailto:jeffrey76@shelton-bray.com" xr:uid="{A369086D-E579-694E-9EC7-531EFAA11CAD}"/>
    <hyperlink ref="L3119" r:id="rId6227" xr:uid="{5A683B44-69B2-6A44-A8C3-7D796910260F}"/>
    <hyperlink ref="J3120" r:id="rId6228" display="mailto:andre51@doyle.biz" xr:uid="{528D49F1-1BBB-034F-A4B9-7C028BC88015}"/>
    <hyperlink ref="L3120" r:id="rId6229" xr:uid="{A225F2F8-43C9-564A-990E-117D056D3986}"/>
    <hyperlink ref="J3121" r:id="rId6230" display="mailto:ahaynes@gilbert-rush.com" xr:uid="{65003458-45BF-8243-957D-C6AF9783D6F5}"/>
    <hyperlink ref="L3121" r:id="rId6231" xr:uid="{45B5F959-29F5-1E4C-A936-6E8F8E26AF8D}"/>
    <hyperlink ref="J3122" r:id="rId6232" display="mailto:robertohodges@sweeney.info" xr:uid="{9139CDBE-FAEB-D544-82C5-33A44FB4E671}"/>
    <hyperlink ref="L3122" r:id="rId6233" xr:uid="{A5576122-A951-DD4A-AB08-22AAACE4EECB}"/>
    <hyperlink ref="J3123" r:id="rId6234" display="mailto:dana33@pennington-ewing.org" xr:uid="{628DD4A1-6243-BF42-BE9E-2D2C6814C8DB}"/>
    <hyperlink ref="L3123" r:id="rId6235" xr:uid="{13A5D5D1-9C13-6F42-BFE4-118B8BBF06D2}"/>
    <hyperlink ref="J3124" r:id="rId6236" display="mailto:bnewman@roberts-small.com" xr:uid="{EBFC72CB-39A9-0E43-8905-26AF93CF11AF}"/>
    <hyperlink ref="L3124" r:id="rId6237" xr:uid="{AC5CB52E-4358-FA46-BF45-49261259305A}"/>
    <hyperlink ref="J3125" r:id="rId6238" display="mailto:brewerbethany@gates.com" xr:uid="{FCDA9B4C-82FF-914D-8109-8211C2D86FF7}"/>
    <hyperlink ref="L3125" r:id="rId6239" xr:uid="{5A2C168F-C866-1548-8A92-F3E9528156E0}"/>
    <hyperlink ref="J3126" r:id="rId6240" display="mailto:janet76@singleton.com" xr:uid="{2769E670-31C8-A747-A0F9-D92AB94DCAC8}"/>
    <hyperlink ref="L3126" r:id="rId6241" xr:uid="{9F138515-6CEF-6946-B11F-5B38CF988DCA}"/>
    <hyperlink ref="J3127" r:id="rId6242" display="mailto:wfox@solomon.com" xr:uid="{3E27A648-4B25-4541-AC08-8F913C074740}"/>
    <hyperlink ref="L3127" r:id="rId6243" xr:uid="{CF75BB3A-C3C9-CC49-A747-116114693C8A}"/>
    <hyperlink ref="J3128" r:id="rId6244" display="mailto:kennethjefferson@mullins.info" xr:uid="{B7A5D3AD-4281-7343-9EAA-2660E278807C}"/>
    <hyperlink ref="L3128" r:id="rId6245" xr:uid="{D7933BF4-8DFD-0944-939A-F1DA709C982F}"/>
    <hyperlink ref="J3129" r:id="rId6246" display="mailto:patrick96@kemp.com" xr:uid="{267721E9-5122-D441-9276-09C0AFB482EA}"/>
    <hyperlink ref="L3129" r:id="rId6247" xr:uid="{CE102A74-5275-BC4C-BA02-D0032E76EDCC}"/>
    <hyperlink ref="J3130" r:id="rId6248" display="mailto:barry16@bennett.com" xr:uid="{328AD125-CF59-9340-8D37-57B45970497F}"/>
    <hyperlink ref="L3130" r:id="rId6249" xr:uid="{E5938A21-DEB5-1546-AC85-A935D40952D2}"/>
    <hyperlink ref="J3131" r:id="rId6250" display="mailto:shanelang@simon.com" xr:uid="{9D6A6557-66F5-1C4D-BAE7-2099F0A08239}"/>
    <hyperlink ref="L3131" r:id="rId6251" xr:uid="{89F6E1A9-7BC3-AB43-AC50-2D4776A29BA2}"/>
    <hyperlink ref="J3132" r:id="rId6252" display="mailto:reesebruce@wilkins.info" xr:uid="{00BD2F63-CDFB-1541-B106-1862DAF53DE5}"/>
    <hyperlink ref="L3132" r:id="rId6253" xr:uid="{146FC6C4-AC0D-A041-98BF-5E7A34D186B8}"/>
    <hyperlink ref="J3133" r:id="rId6254" display="mailto:naguirre@spencer-mcneil.com" xr:uid="{80786CC6-0472-BA48-9CAE-7C7C86E3BE7A}"/>
    <hyperlink ref="L3133" r:id="rId6255" xr:uid="{CB1B01E1-FEEE-5348-8303-B579F2C4E400}"/>
    <hyperlink ref="J3134" r:id="rId6256" display="mailto:arellanowalter@flowers.com" xr:uid="{56D93957-A6D7-C941-BF1E-6258F9A4063E}"/>
    <hyperlink ref="L3134" r:id="rId6257" xr:uid="{18A48330-57D9-9148-8F3E-47B73507E460}"/>
    <hyperlink ref="J3135" r:id="rId6258" display="mailto:isaunders@booker.com" xr:uid="{CC5E51C6-E1F4-D648-966A-5F42F041B7E7}"/>
    <hyperlink ref="L3135" r:id="rId6259" xr:uid="{2F926890-CEDC-FC48-BBDA-80A85B722745}"/>
    <hyperlink ref="J3136" r:id="rId6260" display="mailto:isaiahvillarreal@bishop.com" xr:uid="{0B1F3828-987E-374E-AAB0-651454CAF701}"/>
    <hyperlink ref="L3136" r:id="rId6261" xr:uid="{F91B599C-5318-9640-BBF1-39865A5CE4E6}"/>
    <hyperlink ref="J3137" r:id="rId6262" display="mailto:kathleen91@kemp.com" xr:uid="{E3670B93-3505-A14D-AA3B-D3812C2D1B63}"/>
    <hyperlink ref="L3137" r:id="rId6263" xr:uid="{019D7CCF-C54D-C142-8E41-92EEED80CBFA}"/>
    <hyperlink ref="J3138" r:id="rId6264" display="mailto:anita61@caldwell.com" xr:uid="{9C932BDB-9CCE-5E4E-8072-9540AD70014B}"/>
    <hyperlink ref="L3138" r:id="rId6265" xr:uid="{FB8C34A2-2EC2-794D-9635-52D11243D19D}"/>
    <hyperlink ref="J3139" r:id="rId6266" display="mailto:tbruce@spencer.com" xr:uid="{814EB39B-7D22-6C4F-AC10-267D8A90C784}"/>
    <hyperlink ref="L3139" r:id="rId6267" xr:uid="{D939FADB-CA5F-CA4F-B5B0-E4E6663BF453}"/>
    <hyperlink ref="J3140" r:id="rId6268" display="mailto:wangadrienne@hanson.com" xr:uid="{62294955-52E5-7740-8221-E33662404C1D}"/>
    <hyperlink ref="L3140" r:id="rId6269" xr:uid="{F5EA33C2-F83F-E74E-9D6C-000183B8EDFA}"/>
    <hyperlink ref="J3141" r:id="rId6270" display="mailto:aterry@townsend.com" xr:uid="{52C68E2C-54F3-1542-BBAF-6E0AF02B205A}"/>
    <hyperlink ref="L3141" r:id="rId6271" xr:uid="{2CF0BA7C-E92C-9D41-8B60-766ED0FCD4B5}"/>
    <hyperlink ref="J3142" r:id="rId6272" display="mailto:burnettbrandon@church.biz" xr:uid="{283547ED-4DD9-0C41-8788-E93CEC9DB712}"/>
    <hyperlink ref="L3142" r:id="rId6273" xr:uid="{3D3B9CD7-C75B-7841-871F-5576917DB6FA}"/>
    <hyperlink ref="J3143" r:id="rId6274" display="mailto:hstone@berger-peck.biz" xr:uid="{46C670A6-7B38-FC4A-BC9A-3738E9307C9D}"/>
    <hyperlink ref="L3143" r:id="rId6275" xr:uid="{C6E04B7C-888D-A843-A475-1C9F9DC3398B}"/>
    <hyperlink ref="J3144" r:id="rId6276" display="mailto:zmaynard@gaines.info" xr:uid="{BD03AFC4-92EC-AC48-8163-9E537956E433}"/>
    <hyperlink ref="L3144" r:id="rId6277" xr:uid="{85F21381-832A-E146-9637-1C4B4DA40E55}"/>
    <hyperlink ref="J3145" r:id="rId6278" display="mailto:jeremy80@dickerson-rice.net" xr:uid="{C59371C4-40AC-324C-8A46-7521E6BADABA}"/>
    <hyperlink ref="L3145" r:id="rId6279" xr:uid="{E07B0477-1C89-1E48-B5B1-A6073D483B1F}"/>
    <hyperlink ref="J3146" r:id="rId6280" display="mailto:kmay@lewis-mcmillan.com" xr:uid="{C451D667-3B23-4C45-8E72-416C96B3D2DB}"/>
    <hyperlink ref="L3146" r:id="rId6281" xr:uid="{C197AE95-DA8B-A84F-A586-7F4353E83AF4}"/>
    <hyperlink ref="J3147" r:id="rId6282" display="mailto:kyates@lane.net" xr:uid="{A980C0A9-0885-AE48-95D6-834D6AE37C9B}"/>
    <hyperlink ref="L3147" r:id="rId6283" xr:uid="{E8C077CC-4E6E-A044-8DD4-D008F4C8E3B8}"/>
    <hyperlink ref="J3148" r:id="rId6284" display="mailto:parker38@mathis-church.com" xr:uid="{7B0537D4-E23F-EB42-A87F-1ED084734E16}"/>
    <hyperlink ref="L3148" r:id="rId6285" xr:uid="{87DD9DB2-31FD-4241-AE31-3040DA40E24F}"/>
    <hyperlink ref="J3149" r:id="rId6286" display="mailto:neilhammond@jones-stark.biz" xr:uid="{FB9E45F0-9EAE-CD49-8077-CF23F6DCDDAE}"/>
    <hyperlink ref="L3149" r:id="rId6287" xr:uid="{B19A29AA-9A6C-BC46-831F-EB6A18E5AFB2}"/>
    <hyperlink ref="J3150" r:id="rId6288" display="mailto:ronnie29@duncan.com" xr:uid="{A1519F67-DDBA-4C43-8C5B-7DDD816328A9}"/>
    <hyperlink ref="L3150" r:id="rId6289" xr:uid="{45AA98AD-0D93-0C4E-9DDD-29EE6ADA5AA3}"/>
    <hyperlink ref="J3151" r:id="rId6290" display="mailto:barrypacheco@atkins.com" xr:uid="{9A996819-F150-5A4E-8403-27014F84248F}"/>
    <hyperlink ref="L3151" r:id="rId6291" xr:uid="{ACB7597E-2ECA-3845-BBB4-CFACBDC7C9F9}"/>
    <hyperlink ref="J3152" r:id="rId6292" display="mailto:matthewfitzgerald@hernandez.info" xr:uid="{003A4793-6E43-C14B-AADE-267494E529EE}"/>
    <hyperlink ref="L3152" r:id="rId6293" xr:uid="{C917B865-CB85-174D-8027-0961E73071EA}"/>
    <hyperlink ref="J3153" r:id="rId6294" display="mailto:fletcherjavier@knapp-le.org" xr:uid="{1ECBBD6B-757D-BF49-A497-AC46DD282AA6}"/>
    <hyperlink ref="L3153" r:id="rId6295" xr:uid="{199DA220-EA3A-4C4D-9AA2-CBCB7291D721}"/>
    <hyperlink ref="J3154" r:id="rId6296" display="mailto:lfuentes@rivas.com" xr:uid="{9A21ED0D-4BFF-BF45-B421-D2ADC309FD16}"/>
    <hyperlink ref="L3154" r:id="rId6297" xr:uid="{1EC113BF-3FF1-BA4D-A0A6-C6969AC9F89F}"/>
    <hyperlink ref="J3155" r:id="rId6298" display="mailto:estradabreanna@french.com" xr:uid="{DDCF70E8-5C72-7443-AE5C-7B0D7DF07045}"/>
    <hyperlink ref="L3155" r:id="rId6299" xr:uid="{D3A83F29-3853-434C-8035-8615568FB573}"/>
    <hyperlink ref="J3156" r:id="rId6300" display="mailto:wharding@dickerson.com" xr:uid="{E9B1C9D9-FE0B-CA47-9E3F-4778A37D2F4B}"/>
    <hyperlink ref="L3156" r:id="rId6301" xr:uid="{85284E9C-350C-3747-A540-647A59ACA836}"/>
    <hyperlink ref="J3157" r:id="rId6302" display="mailto:mirandadebbie@travis.com" xr:uid="{536C09A0-7560-8D4A-8A28-F59AE67AA3A9}"/>
    <hyperlink ref="L3157" r:id="rId6303" xr:uid="{453FFF3F-96BF-1F4A-A9D7-16CB4E06BE2E}"/>
    <hyperlink ref="J3158" r:id="rId6304" display="mailto:vfitzpatrick@macias-sanchez.com" xr:uid="{A8F0F81B-5375-2142-9B27-EA081EC6CE40}"/>
    <hyperlink ref="L3158" r:id="rId6305" xr:uid="{002308DD-DDE3-3F4F-AF2E-2045F7B6185C}"/>
    <hyperlink ref="J3159" r:id="rId6306" display="mailto:rebekah91@hubbard-ware.org" xr:uid="{56573AB3-23C8-1E48-81EF-E023CEE94759}"/>
    <hyperlink ref="L3159" r:id="rId6307" xr:uid="{45960318-FCE6-2748-9817-7412E74D9A50}"/>
    <hyperlink ref="J3160" r:id="rId6308" display="mailto:shirleyriddle@huynh.biz" xr:uid="{D6D32D08-2FAE-6548-B73D-7B4323DB446C}"/>
    <hyperlink ref="L3160" r:id="rId6309" xr:uid="{E3C8D23F-B6B4-5546-A7C7-3E6825557E9C}"/>
    <hyperlink ref="J3161" r:id="rId6310" display="mailto:andres09@ryan-payne.com" xr:uid="{B9B9B403-12F5-F44A-8261-45917ADB28AE}"/>
    <hyperlink ref="L3161" r:id="rId6311" xr:uid="{9653E46A-7238-7E4E-8EA9-A7029507717E}"/>
    <hyperlink ref="J3162" r:id="rId6312" display="mailto:stacielittle@kirk.biz" xr:uid="{0C9331F9-9E87-0E4F-845D-6783A74BF0C9}"/>
    <hyperlink ref="L3162" r:id="rId6313" xr:uid="{3C5FE231-CA13-5B40-B53F-6B45FC58C62F}"/>
    <hyperlink ref="J3163" r:id="rId6314" display="mailto:vangcody@cummings.com" xr:uid="{F98F2E9D-FA2B-6641-82F9-AA7899E4D0BC}"/>
    <hyperlink ref="L3163" r:id="rId6315" xr:uid="{57CF7648-9096-5648-9EF9-1D4B57A62AB6}"/>
    <hyperlink ref="J3164" r:id="rId6316" display="mailto:lamjoanne@russo.com" xr:uid="{E7095445-A4D9-FB41-B5BE-A76F4331E852}"/>
    <hyperlink ref="L3164" r:id="rId6317" xr:uid="{20AC1542-7FE8-394B-A983-33948527E375}"/>
    <hyperlink ref="J3165" r:id="rId6318" display="mailto:joan47@hanna.com" xr:uid="{934D8011-3489-634E-8934-B4B35E68DF75}"/>
    <hyperlink ref="L3165" r:id="rId6319" xr:uid="{F914E64C-66F7-2746-BF65-F441D485CB15}"/>
    <hyperlink ref="J3166" r:id="rId6320" display="mailto:princemark@avery-mejia.com" xr:uid="{A0CF49AA-175E-874C-8036-1D827444BA39}"/>
    <hyperlink ref="L3166" r:id="rId6321" xr:uid="{9512C2AD-824B-994C-BD13-B40CF0A8570F}"/>
    <hyperlink ref="J3167" r:id="rId6322" display="mailto:iosborn@sellers.com" xr:uid="{FB1EA063-37C9-DF4E-94B9-8B48F5C25118}"/>
    <hyperlink ref="L3167" r:id="rId6323" xr:uid="{6DE9ADC6-B4C0-FE42-8355-64B18E742F33}"/>
    <hyperlink ref="J3168" r:id="rId6324" display="mailto:reginald59@johnson.info" xr:uid="{8BB14A33-BDE0-014D-BE2B-271FB69EC68F}"/>
    <hyperlink ref="L3168" r:id="rId6325" xr:uid="{0883B887-FCD3-4445-B896-D5AB540A9A4D}"/>
    <hyperlink ref="J3169" r:id="rId6326" display="mailto:deanralph@christian.com" xr:uid="{F3C13E47-7984-6844-84D5-6F29A6A5C80F}"/>
    <hyperlink ref="L3169" r:id="rId6327" xr:uid="{A1301E85-4606-7948-B3E2-B57F498B048F}"/>
    <hyperlink ref="J3170" r:id="rId6328" display="mailto:beverly43@alvarado.com" xr:uid="{EB28DBD6-B1F9-3144-AF94-5784B0ABDD9B}"/>
    <hyperlink ref="L3170" r:id="rId6329" xr:uid="{2A305333-1419-F24F-8A8C-9171328F4847}"/>
    <hyperlink ref="J3171" r:id="rId6330" display="mailto:elizabeth48@rosales.com" xr:uid="{780F043C-A1EF-FB44-BDBF-4BCAF2B9FD65}"/>
    <hyperlink ref="L3171" r:id="rId6331" xr:uid="{DFEA126B-C12A-5C4E-90C8-08BD5A633516}"/>
    <hyperlink ref="J3172" r:id="rId6332" display="mailto:aguilarmark@fields.com" xr:uid="{0EA44C4D-EF62-514F-8CC7-7D4649747FE9}"/>
    <hyperlink ref="L3172" r:id="rId6333" xr:uid="{876D9F1F-BFD6-6B48-BB52-F1B65F11ED9F}"/>
    <hyperlink ref="J3173" r:id="rId6334" display="mailto:lambraymond@cantrell.org" xr:uid="{06CFBA18-EECD-C044-A149-D57DADD1F1F7}"/>
    <hyperlink ref="L3173" r:id="rId6335" xr:uid="{E02BE417-4013-4F46-ACF1-857CD685F619}"/>
    <hyperlink ref="J3174" r:id="rId6336" display="mailto:robertakerr@riddle.info" xr:uid="{23D52C0F-3B9A-684A-89CD-AF1AB0A9DEA8}"/>
    <hyperlink ref="L3174" r:id="rId6337" xr:uid="{2F3155E9-CDC4-4744-90ED-6959D0D71518}"/>
    <hyperlink ref="J3175" r:id="rId6338" display="mailto:kathy29@mendoza.com" xr:uid="{01D020AA-2CE4-1B40-A09B-96E2ABE97611}"/>
    <hyperlink ref="L3175" r:id="rId6339" xr:uid="{4CC67CAE-19AE-8A45-9EEF-E7A585673DCF}"/>
    <hyperlink ref="J3176" r:id="rId6340" display="mailto:bridget60@nunez.com" xr:uid="{64F0582D-CAB2-9C47-910D-94E8C143668C}"/>
    <hyperlink ref="L3176" r:id="rId6341" xr:uid="{353D03A0-9DCE-4747-81C8-85E2B9679250}"/>
    <hyperlink ref="J3177" r:id="rId6342" display="mailto:spenceellen@leon.net" xr:uid="{50D54D90-B369-4A41-A4D4-E68C9073BF48}"/>
    <hyperlink ref="L3177" r:id="rId6343" xr:uid="{C248CBF1-8F6C-C84D-AA9F-ABC2C6380D79}"/>
    <hyperlink ref="J3178" r:id="rId6344" display="mailto:erowe@henry.info" xr:uid="{8D952CFA-B2D5-1948-A1B4-05DA9663B249}"/>
    <hyperlink ref="L3178" r:id="rId6345" xr:uid="{34CE62A8-5C92-E84C-9632-1F1D74C96A8D}"/>
    <hyperlink ref="J3179" r:id="rId6346" display="mailto:jeromeandersen@garcia.biz" xr:uid="{9E0422FF-9FC5-B141-A4C7-FA72D5E515EB}"/>
    <hyperlink ref="L3179" r:id="rId6347" xr:uid="{878F8422-E948-0243-9C5F-43FB057610A7}"/>
    <hyperlink ref="J3180" r:id="rId6348" display="mailto:edwardsangela@sheppard.com" xr:uid="{7FF8DD48-2044-864E-B1FF-49B44DD566B5}"/>
    <hyperlink ref="L3180" r:id="rId6349" xr:uid="{BDF20D68-8739-7B45-B665-9927466D05AA}"/>
    <hyperlink ref="J3181" r:id="rId6350" display="mailto:rblanchard@melendez-roman.com" xr:uid="{574E85EA-CEA0-4242-9926-06F78905CAD9}"/>
    <hyperlink ref="L3181" r:id="rId6351" xr:uid="{D05330BC-750F-734B-8FE0-D7F1F02B9B7A}"/>
    <hyperlink ref="J3182" r:id="rId6352" display="mailto:rangelcory@callahan-reilly.com" xr:uid="{905895B7-0020-2748-A2D1-DCB45FA5B0AF}"/>
    <hyperlink ref="L3182" r:id="rId6353" xr:uid="{A289117F-F3D4-2340-B187-E7B5A7B7A41A}"/>
    <hyperlink ref="J3183" r:id="rId6354" display="mailto:dmeza@cook.org" xr:uid="{71103693-4073-0B4E-B9F5-947121B0EF0D}"/>
    <hyperlink ref="L3183" r:id="rId6355" xr:uid="{F66B022C-E422-C64E-ACB2-41947637265C}"/>
    <hyperlink ref="J3184" r:id="rId6356" display="mailto:roy08@hampton.biz" xr:uid="{52F0B724-3FED-A64F-84B7-7CFB69FFF2F9}"/>
    <hyperlink ref="L3184" r:id="rId6357" xr:uid="{65036711-6796-0F4C-A510-D39B7C088AEF}"/>
    <hyperlink ref="J3185" r:id="rId6358" display="mailto:romeroseth@woodward.info" xr:uid="{F87C6F5D-6EC7-5040-B114-052527CE5BE9}"/>
    <hyperlink ref="L3185" r:id="rId6359" xr:uid="{97F40BF6-353C-484C-A0C1-A96E4585CC32}"/>
    <hyperlink ref="J3186" r:id="rId6360" display="mailto:latoyamendoza@macias.com" xr:uid="{5C660BDE-C030-A448-9668-14D59BD07841}"/>
    <hyperlink ref="L3186" r:id="rId6361" xr:uid="{92767DBD-17F8-6A40-A894-84FFE2C7701E}"/>
    <hyperlink ref="J3187" r:id="rId6362" display="mailto:sdouglas@short-simon.biz" xr:uid="{7B301ABB-065A-A44D-869D-FD78A1FBC061}"/>
    <hyperlink ref="L3187" r:id="rId6363" xr:uid="{94544285-6A3F-3540-BDAA-654727A2BDE9}"/>
    <hyperlink ref="J3188" r:id="rId6364" display="mailto:pettyseth@hart.com" xr:uid="{7E87742A-B0B4-FC45-8F05-633E44E4C357}"/>
    <hyperlink ref="L3188" r:id="rId6365" xr:uid="{17DD527A-93C5-714A-A4CC-D8C666D78A37}"/>
    <hyperlink ref="J3189" r:id="rId6366" display="mailto:taylor73@nelson-ryan.com" xr:uid="{E52DBF20-5041-F04C-89B0-42915F7E7DFC}"/>
    <hyperlink ref="L3189" r:id="rId6367" xr:uid="{CB3D5E39-AAAA-134D-98EC-435C84B61F68}"/>
    <hyperlink ref="J3190" r:id="rId6368" display="mailto:wadesheena@weiss.com" xr:uid="{98987976-412C-814C-9276-B7334114DEC1}"/>
    <hyperlink ref="L3190" r:id="rId6369" xr:uid="{E6A5E4E6-4BFA-8F42-AB2B-948EA06083EA}"/>
    <hyperlink ref="J3191" r:id="rId6370" display="mailto:kelliemcgee@burke-henderson.com" xr:uid="{387F472D-53F8-DB44-8797-044DA42DD7FA}"/>
    <hyperlink ref="L3191" r:id="rId6371" xr:uid="{644FD6E9-233D-D74D-8914-F87FFBA1F625}"/>
    <hyperlink ref="J3192" r:id="rId6372" display="mailto:chelsearocha@burgess.com" xr:uid="{AB9FA6DA-A0A7-2E4D-BCBE-7019E64D96E4}"/>
    <hyperlink ref="L3192" r:id="rId6373" xr:uid="{B997A3AE-417E-514A-A5BC-15968CB885B7}"/>
    <hyperlink ref="J3193" r:id="rId6374" display="mailto:wandaconner@hayden.com" xr:uid="{0E49E168-837E-F640-B69D-8A9DE20B17F5}"/>
    <hyperlink ref="L3193" r:id="rId6375" xr:uid="{007A04A1-5D60-4F4E-B45B-F4737CDB3782}"/>
    <hyperlink ref="J3194" r:id="rId6376" display="mailto:dtyler@bell-bailey.com" xr:uid="{E27E9B0C-4127-5B49-9F5E-0F2BFD21AC7F}"/>
    <hyperlink ref="L3194" r:id="rId6377" xr:uid="{B86955A3-85D2-C848-8A13-98C25A4D1479}"/>
    <hyperlink ref="J3195" r:id="rId6378" display="mailto:lesliecross@bonilla.com" xr:uid="{1813DEF1-C66C-5045-A79B-0E6AC3DCBED0}"/>
    <hyperlink ref="L3195" r:id="rId6379" xr:uid="{B5254FAD-AB1B-2E47-BA5C-C11A27082126}"/>
    <hyperlink ref="J3196" r:id="rId6380" display="mailto:cathy42@roman.com" xr:uid="{D4B63BD5-BF2C-E945-8CDF-198E8AF9335E}"/>
    <hyperlink ref="L3196" r:id="rId6381" xr:uid="{B344883F-50C7-844A-BB48-04FB967F2EED}"/>
    <hyperlink ref="J3197" r:id="rId6382" display="mailto:ebony17@pearson-martinez.info" xr:uid="{639AB379-534C-824A-AC3A-557E5AD7F48A}"/>
    <hyperlink ref="L3197" r:id="rId6383" xr:uid="{4B41A1D2-ECEC-E14C-AE48-3E28738805C0}"/>
    <hyperlink ref="J3198" r:id="rId6384" display="mailto:jennadavidson@beltran-madden.org" xr:uid="{6AFE6A0A-74D7-BE4E-95D4-6CA3EAB06E0C}"/>
    <hyperlink ref="L3198" r:id="rId6385" xr:uid="{D2DCD1D0-FF47-344D-A9EB-AC71A96E1511}"/>
    <hyperlink ref="J3199" r:id="rId6386" display="mailto:diane76@mills.org" xr:uid="{B32F7B7E-5D39-0F4C-9DDF-E40800B454FB}"/>
    <hyperlink ref="L3199" r:id="rId6387" xr:uid="{0D0BD8D8-B83B-F944-9A4B-91F2CBF4DC32}"/>
    <hyperlink ref="J3200" r:id="rId6388" display="mailto:castroerik@knox-gallegos.biz" xr:uid="{74F3A455-4B4E-734D-9599-E66DB1399BAC}"/>
    <hyperlink ref="L3200" r:id="rId6389" xr:uid="{60EDC018-80A7-0147-868A-3D7423520D65}"/>
    <hyperlink ref="J3201" r:id="rId6390" display="mailto:myoung@shaffer.com" xr:uid="{ECA8BF83-D06F-B74F-86C5-062A3B543737}"/>
    <hyperlink ref="L3201" r:id="rId6391" xr:uid="{AFA23CAE-B693-1C4D-9EF1-688BDC4856C4}"/>
    <hyperlink ref="J3202" r:id="rId6392" display="mailto:vvelez@coleman-rice.biz" xr:uid="{70BEB0D6-BDCA-3345-8CE0-EA322AA9E01D}"/>
    <hyperlink ref="L3202" r:id="rId6393" xr:uid="{A77E20ED-5D77-3544-9E9F-57D1B657B5B2}"/>
    <hyperlink ref="J3203" r:id="rId6394" display="mailto:rowen@swanson.com" xr:uid="{ED81C3A0-2278-B748-8300-1718EADC7AE6}"/>
    <hyperlink ref="L3203" r:id="rId6395" xr:uid="{5AA4037B-5299-F543-95B5-798B33A1E59B}"/>
    <hyperlink ref="J3204" r:id="rId6396" display="mailto:marcus23@gates.biz" xr:uid="{3E76E717-63B4-EF40-85AE-63A5AC9211DE}"/>
    <hyperlink ref="L3204" r:id="rId6397" xr:uid="{CFACD19F-1295-994F-A474-C6E0A5AD7B28}"/>
    <hyperlink ref="J3205" r:id="rId6398" display="mailto:horncollin@downs.com" xr:uid="{B273D699-DDCA-944E-9667-2079E3BBED10}"/>
    <hyperlink ref="L3205" r:id="rId6399" xr:uid="{1CCF7463-27F6-3C49-B630-7171DF7D8AFB}"/>
    <hyperlink ref="J3206" r:id="rId6400" display="mailto:perkinscaleb@little.com" xr:uid="{F4574D17-F623-2542-A9DE-9624A9C7CA7F}"/>
    <hyperlink ref="L3206" r:id="rId6401" xr:uid="{8469E322-1390-ED42-975C-DF16F6B73070}"/>
    <hyperlink ref="J3207" r:id="rId6402" display="mailto:iperez@fuentes.org" xr:uid="{88024848-D1C7-1843-B7CA-4D147EE10ADD}"/>
    <hyperlink ref="L3207" r:id="rId6403" xr:uid="{9239E5AD-2E52-CC48-A09C-9F67A88268DD}"/>
    <hyperlink ref="J3208" r:id="rId6404" display="mailto:greghatfield@potter.com" xr:uid="{F24C01BA-5799-1D49-9BEA-4B15405F81B0}"/>
    <hyperlink ref="L3208" r:id="rId6405" xr:uid="{13E17E2F-318F-BE48-A346-83B2C9416106}"/>
    <hyperlink ref="J3209" r:id="rId6406" display="mailto:billy70@swanson-hughes.com" xr:uid="{29A8FBA9-3ED4-7047-BF04-BB870657E63B}"/>
    <hyperlink ref="L3209" r:id="rId6407" xr:uid="{7B2C0966-AE83-0645-B20B-EFEC00C8B801}"/>
    <hyperlink ref="J3210" r:id="rId6408" display="mailto:whunt@walter.com" xr:uid="{2B596299-489E-E44C-9F3F-0AB6153C89B4}"/>
    <hyperlink ref="L3210" r:id="rId6409" xr:uid="{AD5893B8-A430-7D44-9706-F080ADC9EFB0}"/>
    <hyperlink ref="J3211" r:id="rId6410" display="mailto:rollinseugene@wilcox.org" xr:uid="{89DFF502-65AD-574C-A905-2FCC6190D37C}"/>
    <hyperlink ref="L3211" r:id="rId6411" xr:uid="{FEF0B84B-9CE4-AD44-8934-230A1490BCCC}"/>
    <hyperlink ref="J3212" r:id="rId6412" display="mailto:phillipsdana@ballard-mullins.com" xr:uid="{F0F86911-FF71-D041-8ACE-93CA5B23BD07}"/>
    <hyperlink ref="L3212" r:id="rId6413" xr:uid="{374463A9-72CD-7C40-B5A0-C8E6A97E8EB9}"/>
    <hyperlink ref="J3213" r:id="rId6414" display="mailto:ashley12@jarvis.com" xr:uid="{426D5DCB-AF03-A14B-92FF-CFCC027334B9}"/>
    <hyperlink ref="L3213" r:id="rId6415" xr:uid="{1AFFE426-07CC-3146-80AA-C927A2EE6FBE}"/>
    <hyperlink ref="J3214" r:id="rId6416" display="mailto:ltanner@mcdowell.com" xr:uid="{5ED00255-7E1A-D64C-8652-2F8AEB86556B}"/>
    <hyperlink ref="L3214" r:id="rId6417" xr:uid="{53B18954-ADEA-3F4C-AC03-A3096F8905CC}"/>
    <hyperlink ref="J3215" r:id="rId6418" display="mailto:cunninghammicheal@stewart.com" xr:uid="{85C51875-886D-2647-BB6F-DBDFD0546EE9}"/>
    <hyperlink ref="L3215" r:id="rId6419" xr:uid="{FC6A2A75-4A42-134A-BBBE-31A41EEB67ED}"/>
    <hyperlink ref="J3216" r:id="rId6420" display="mailto:cherylgomez@espinoza-good.com" xr:uid="{5F9F4207-53D6-9B4B-96BC-E37EDF9A516D}"/>
    <hyperlink ref="L3216" r:id="rId6421" xr:uid="{09DEAD09-155F-6A4A-AAB5-F0F370790614}"/>
    <hyperlink ref="J3217" r:id="rId6422" display="mailto:abigail55@meyers.com" xr:uid="{29D5B881-97CA-004B-8CDE-0C14AC318625}"/>
    <hyperlink ref="L3217" r:id="rId6423" xr:uid="{FB6AAF27-A4E1-B341-9D9E-2697534F315D}"/>
    <hyperlink ref="J3218" r:id="rId6424" display="mailto:arthur92@novak.com" xr:uid="{DFF46849-D9CF-6540-9022-A6A810D32C0F}"/>
    <hyperlink ref="L3218" r:id="rId6425" xr:uid="{7884CADB-25B9-4E4B-AAC4-0BEFE761335B}"/>
    <hyperlink ref="J3219" r:id="rId6426" display="mailto:asalinas@cordova.org" xr:uid="{F504D0CA-B383-234E-9FD3-87DCE7D526F6}"/>
    <hyperlink ref="L3219" r:id="rId6427" xr:uid="{CE3916B2-6D51-5D49-906D-3BC5C92AF170}"/>
    <hyperlink ref="J3220" r:id="rId6428" display="mailto:ernestberry@fitzgerald.com" xr:uid="{4C6BAC53-70D5-2A4C-9341-6B04D62BD40C}"/>
    <hyperlink ref="L3220" r:id="rId6429" xr:uid="{296E12C3-B85A-5943-8B91-2A39EA379D35}"/>
    <hyperlink ref="J3221" r:id="rId6430" display="mailto:moyermark@moran.com" xr:uid="{287A4717-7B67-CB49-BC84-886E6110325D}"/>
    <hyperlink ref="L3221" r:id="rId6431" xr:uid="{AB05350E-50F5-EF4D-9233-D74B7BA2015D}"/>
    <hyperlink ref="J3222" r:id="rId6432" display="mailto:leroyvilla@peck.com" xr:uid="{5BD9793D-5F6C-DF46-B858-42484AAE19FA}"/>
    <hyperlink ref="L3222" r:id="rId6433" xr:uid="{5A2CCADA-22E9-EF42-8D18-5FB81BF8EF50}"/>
    <hyperlink ref="J3223" r:id="rId6434" display="mailto:zhanna@summers.com" xr:uid="{CF65FE0C-C5F5-E542-BCEF-DE7EC04D65B6}"/>
    <hyperlink ref="L3223" r:id="rId6435" xr:uid="{1B959095-2C87-964E-9D7E-B6749061D449}"/>
    <hyperlink ref="J3224" r:id="rId6436" display="mailto:jphelps@roach.com" xr:uid="{7CD20A08-DD1C-4649-B155-8E4F6E19F908}"/>
    <hyperlink ref="L3224" r:id="rId6437" xr:uid="{114E5C63-56CB-A64A-9FB0-AFE3EFE7585E}"/>
    <hyperlink ref="J3225" r:id="rId6438" display="mailto:felicia08@rose.com" xr:uid="{7DAF05ED-483C-7843-84CF-B2E4C8FFC422}"/>
    <hyperlink ref="L3225" r:id="rId6439" xr:uid="{3C756270-BC03-1A41-B68D-445942DFE673}"/>
    <hyperlink ref="J3226" r:id="rId6440" display="mailto:crystal46@farrell-lam.org" xr:uid="{823493A8-5F33-9141-B01A-F9612D632768}"/>
    <hyperlink ref="L3226" r:id="rId6441" xr:uid="{C8FFEF3B-BC82-6F44-A14C-4450591FEBED}"/>
    <hyperlink ref="J3227" r:id="rId6442" display="mailto:laurawashington@vazquez.com" xr:uid="{0546AFDA-7E40-8549-9A43-5DBE653D6A18}"/>
    <hyperlink ref="L3227" r:id="rId6443" xr:uid="{876BDEAA-CEEA-C444-92FD-E77C5E24F429}"/>
    <hyperlink ref="J3228" r:id="rId6444" display="mailto:waltergardner@lawrence.biz" xr:uid="{3D5AB2F8-79F2-4F44-BC4D-95C6E3EF937F}"/>
    <hyperlink ref="L3228" r:id="rId6445" xr:uid="{52BC0817-700E-1947-BA51-0856B971E449}"/>
    <hyperlink ref="J3229" r:id="rId6446" display="mailto:mason78@washington.com" xr:uid="{D30ECEBC-304B-8544-8B3E-92CF162B1702}"/>
    <hyperlink ref="L3229" r:id="rId6447" xr:uid="{F79BADA7-359C-C44F-B27D-EBDABB08C563}"/>
    <hyperlink ref="J3230" r:id="rId6448" display="mailto:tanya20@jacobs.org" xr:uid="{E64666D4-5C66-5B4D-93E1-9607974E95A8}"/>
    <hyperlink ref="L3230" r:id="rId6449" xr:uid="{AAB3E035-CD10-9346-81E7-D336385EF9D2}"/>
    <hyperlink ref="J3231" r:id="rId6450" display="mailto:herbertbarrera@merritt.biz" xr:uid="{CB2E4FD9-6D67-0445-88AB-570781977104}"/>
    <hyperlink ref="L3231" r:id="rId6451" xr:uid="{6FA4FBC5-A665-C247-BA61-2717BF71D1B3}"/>
    <hyperlink ref="J3232" r:id="rId6452" display="mailto:ibarr@potts-carey.com" xr:uid="{FD0F25A7-D21B-7C4F-B99C-D7A2ED8FD5BA}"/>
    <hyperlink ref="L3232" r:id="rId6453" xr:uid="{8C6ACF1E-8EE7-684A-B3D6-0B991350A6A9}"/>
    <hyperlink ref="J3233" r:id="rId6454" display="mailto:lauriehays@osborn.com" xr:uid="{5050C67D-4E39-444F-9B36-42C6DDF823FB}"/>
    <hyperlink ref="L3233" r:id="rId6455" xr:uid="{33158ABC-C21B-8B4B-A210-F144529569D6}"/>
    <hyperlink ref="J3234" r:id="rId6456" display="mailto:mccannherbert@dorsey.net" xr:uid="{0FABE621-E172-834D-9871-DCC6CA22B496}"/>
    <hyperlink ref="L3234" r:id="rId6457" xr:uid="{096C8D05-19FB-5543-9A5B-B9E0795A2A65}"/>
    <hyperlink ref="J3235" r:id="rId6458" display="mailto:ashleypowell@howe.com" xr:uid="{9C8E7B14-0663-784F-B0FA-E03E4CEC1B75}"/>
    <hyperlink ref="L3235" r:id="rId6459" xr:uid="{F3A4B9E3-06E1-EC49-AB6B-B38A2FEB70FA}"/>
    <hyperlink ref="J3236" r:id="rId6460" display="mailto:zpoole@blanchard.biz" xr:uid="{39AA1E54-1214-4A43-903B-F8C778D8144D}"/>
    <hyperlink ref="L3236" r:id="rId6461" xr:uid="{4ADF876F-A699-654E-96A1-6EA27448E87E}"/>
    <hyperlink ref="J3237" r:id="rId6462" display="mailto:danielleball@cabrera-bartlett.net" xr:uid="{7194B793-ABAA-AE47-BA70-905938D32E99}"/>
    <hyperlink ref="L3237" r:id="rId6463" xr:uid="{6BB93A3B-9AAC-E14E-86BC-FADFBE2FA713}"/>
    <hyperlink ref="J3238" r:id="rId6464" display="mailto:helenarroyo@thomas.net" xr:uid="{83ED82E6-623D-7F4F-9EC3-3FFDEA6CD52F}"/>
    <hyperlink ref="L3238" r:id="rId6465" xr:uid="{410F9284-7CC9-084E-9201-E9B725EA0A9C}"/>
    <hyperlink ref="J3239" r:id="rId6466" display="mailto:steelecurtis@chase-hurley.biz" xr:uid="{E639C65E-ABEE-F340-81A1-7058EB190759}"/>
    <hyperlink ref="L3239" r:id="rId6467" xr:uid="{63EA1232-08FD-214A-BB3A-901D3A362633}"/>
    <hyperlink ref="J3240" r:id="rId6468" display="mailto:kthomas@simpson.net" xr:uid="{C4E1271D-85EB-384D-8AFD-E724E1125516}"/>
    <hyperlink ref="L3240" r:id="rId6469" xr:uid="{D372A0F9-3F37-6349-AB81-3415FBC701E2}"/>
    <hyperlink ref="J3241" r:id="rId6470" display="mailto:clayton13@alvarez.info" xr:uid="{AE3AC1AC-1010-C54A-9261-472DEB58348D}"/>
    <hyperlink ref="L3241" r:id="rId6471" xr:uid="{32F9DB98-C785-3342-AA3D-AE93ACAAC8B8}"/>
    <hyperlink ref="J3242" r:id="rId6472" display="mailto:qwood@golden.net" xr:uid="{F0232152-5C80-4949-AE63-BCEA037858CD}"/>
    <hyperlink ref="L3242" r:id="rId6473" xr:uid="{D249ACDF-D7AF-0249-9895-4725AB167DAE}"/>
    <hyperlink ref="J3243" r:id="rId6474" display="mailto:callahancrystal@little-castaneda.biz" xr:uid="{017AF84D-9060-4F4A-A376-18C1BD78DC99}"/>
    <hyperlink ref="L3243" r:id="rId6475" xr:uid="{ED59E24E-7A88-E847-959E-248D93D62843}"/>
    <hyperlink ref="J3244" r:id="rId6476" display="mailto:xreilly@bradford-harding.com" xr:uid="{771B3351-D19E-004B-98E1-AB834F802646}"/>
    <hyperlink ref="L3244" r:id="rId6477" xr:uid="{379F0028-1CA0-A74B-9033-3A48F111B506}"/>
    <hyperlink ref="J3245" r:id="rId6478" display="mailto:cowanalbert@martinez.com" xr:uid="{25F7B3AF-844B-7C48-9110-3F57F633209F}"/>
    <hyperlink ref="L3245" r:id="rId6479" xr:uid="{75921C25-1C62-8A4F-BBA8-FE27CCA9499F}"/>
    <hyperlink ref="J3246" r:id="rId6480" display="mailto:amcdowell@holden.com" xr:uid="{3C154C72-22A7-6649-B0D4-5EC5CF9BD99E}"/>
    <hyperlink ref="L3246" r:id="rId6481" xr:uid="{EAF166D4-C3EC-3E4A-9EB6-C81B657BF07B}"/>
    <hyperlink ref="J3247" r:id="rId6482" display="mailto:stephanie06@doyle.info" xr:uid="{881528A6-2607-9B4A-81BA-C70BAC18DF8C}"/>
    <hyperlink ref="L3247" r:id="rId6483" xr:uid="{71514133-ACBB-484D-83EB-8F313E6E9D45}"/>
    <hyperlink ref="J3248" r:id="rId6484" display="mailto:morenojason@mcneil.com" xr:uid="{B56A7817-A6A9-6347-A07A-D1E9866C033A}"/>
    <hyperlink ref="L3248" r:id="rId6485" xr:uid="{712BB0AA-49E5-5442-B048-C589656F82B5}"/>
    <hyperlink ref="J3249" r:id="rId6486" display="mailto:alyssaperkins@moss.com" xr:uid="{A7F690B3-E79B-8840-922B-D48DB1B82F67}"/>
    <hyperlink ref="L3249" r:id="rId6487" xr:uid="{689063F4-4EC6-6C47-B84D-AA954CD1B1EE}"/>
    <hyperlink ref="J3250" r:id="rId6488" display="mailto:dukeleon@wilkins.com" xr:uid="{E1850BA9-5E6E-F346-85DA-2B0A6D02C561}"/>
    <hyperlink ref="L3250" r:id="rId6489" xr:uid="{691EA4FF-772B-504A-AA0D-1AD8073FB649}"/>
    <hyperlink ref="J3251" r:id="rId6490" display="mailto:nandrews@reynolds.com" xr:uid="{26C804DB-DA85-754B-9E5B-5F6A23C3A0FC}"/>
    <hyperlink ref="L3251" r:id="rId6491" xr:uid="{6E7966FD-219C-3442-927D-F19A295E4A17}"/>
    <hyperlink ref="J3252" r:id="rId6492" display="mailto:alexandra21@kemp.biz" xr:uid="{12290E15-C933-0E49-8697-5B42D205C083}"/>
    <hyperlink ref="L3252" r:id="rId6493" xr:uid="{C5B02232-CCF4-E240-B98A-6F9B958DC721}"/>
    <hyperlink ref="J3253" r:id="rId6494" display="mailto:ariel89@orr-carpenter.info" xr:uid="{F008AD59-A3BF-604C-8134-922AB426FE31}"/>
    <hyperlink ref="L3253" r:id="rId6495" xr:uid="{678DA510-4EF9-0044-BF99-060E07065405}"/>
    <hyperlink ref="J3254" r:id="rId6496" display="mailto:pammccarty@young.net" xr:uid="{8554A4DE-3C4C-B546-8A21-D04B9598BFB7}"/>
    <hyperlink ref="L3254" r:id="rId6497" xr:uid="{DB3B712F-346A-9748-AA52-D95DE550A28B}"/>
    <hyperlink ref="J3255" r:id="rId6498" display="mailto:rwu@mejia-nolan.com" xr:uid="{7CFF38F6-5496-4649-83CB-D1793BB9466D}"/>
    <hyperlink ref="L3255" r:id="rId6499" xr:uid="{870924D5-2DAB-1547-A023-912A2A96125B}"/>
    <hyperlink ref="J3256" r:id="rId6500" display="mailto:terrymcintosh@christian.org" xr:uid="{90C6DD5F-6D3E-3041-A502-E7E52122DFA6}"/>
    <hyperlink ref="L3256" r:id="rId6501" xr:uid="{003064BE-2281-D840-AAFC-471C271DF684}"/>
    <hyperlink ref="J3257" r:id="rId6502" display="mailto:dalton19@mora.biz" xr:uid="{EEF459DC-4FCA-A740-AB5B-79740EFA9EEE}"/>
    <hyperlink ref="L3257" r:id="rId6503" xr:uid="{9252AAF2-EE55-1143-AD84-9E64AEF87971}"/>
    <hyperlink ref="J3258" r:id="rId6504" display="mailto:loriacevedo@buchanan.com" xr:uid="{43CBAB85-0EB9-CA45-8FCA-1960F287B9EC}"/>
    <hyperlink ref="L3258" r:id="rId6505" xr:uid="{8161639F-F7D0-9A44-BF84-7F10D06E345F}"/>
    <hyperlink ref="J3259" r:id="rId6506" display="mailto:solismiranda@ashley.com" xr:uid="{28034CA3-4731-924B-94D8-EC697BCB822A}"/>
    <hyperlink ref="L3259" r:id="rId6507" xr:uid="{24589890-B797-2B4C-899B-7D33CAD6BF18}"/>
    <hyperlink ref="J3260" r:id="rId6508" display="mailto:robin07@wallace.info" xr:uid="{4FC58421-289C-B641-82E6-1FCF236CE182}"/>
    <hyperlink ref="L3260" r:id="rId6509" xr:uid="{D5A8064C-2BF9-8342-9143-013AA2B62676}"/>
    <hyperlink ref="J3261" r:id="rId6510" display="mailto:krystalmeyer@mcdonald.com" xr:uid="{B71233C7-CC2A-AC4B-AAA3-020A7C9A2FD4}"/>
    <hyperlink ref="L3261" r:id="rId6511" xr:uid="{E0D4C597-5409-6445-AAAE-84069D64AC2C}"/>
    <hyperlink ref="J3262" r:id="rId6512" display="mailto:swalker@novak.com" xr:uid="{214868D4-EF6B-7F49-B3A6-C0DA45E7CB21}"/>
    <hyperlink ref="L3262" r:id="rId6513" xr:uid="{67B94971-5DD9-844E-A473-E0090D7FD52D}"/>
    <hyperlink ref="J3263" r:id="rId6514" display="mailto:bernard52@scott.net" xr:uid="{6C6171C8-77AC-A142-8B2B-B893589B9DF2}"/>
    <hyperlink ref="L3263" r:id="rId6515" xr:uid="{6AA962CC-4898-A748-8858-EF8DEB33DB3C}"/>
    <hyperlink ref="J3264" r:id="rId6516" display="mailto:oscar23@stokes-larsen.info" xr:uid="{22F53EF8-E7F0-A747-B92D-42B195B2D0EC}"/>
    <hyperlink ref="L3264" r:id="rId6517" xr:uid="{9FA8D000-EE33-2D43-B30B-487A868EED43}"/>
    <hyperlink ref="J3265" r:id="rId6518" display="mailto:allenjoel@kennedy.com" xr:uid="{B6CF5C9E-20A1-C848-9047-790BF54493AD}"/>
    <hyperlink ref="L3265" r:id="rId6519" xr:uid="{3D687E5A-B469-ED4C-9BC5-1BE6D65154A7}"/>
    <hyperlink ref="J3266" r:id="rId6520" display="mailto:copelandrebecca@meyers.com" xr:uid="{7AB1D388-13C3-AB46-97C9-D2F3A22F2C63}"/>
    <hyperlink ref="L3266" r:id="rId6521" xr:uid="{830682AC-49D0-244B-8E32-89DF4369E929}"/>
    <hyperlink ref="J3267" r:id="rId6522" display="mailto:mereditheaton@richardson.com" xr:uid="{A1D20E5F-4FFE-C849-B6C7-88323886F7D2}"/>
    <hyperlink ref="L3267" r:id="rId6523" xr:uid="{E499831E-EC24-3E41-82C1-D5DBD26622C4}"/>
    <hyperlink ref="J3268" r:id="rId6524" display="mailto:madison11@horton-holmes.info" xr:uid="{B4E29C89-61CD-CC48-A815-AA0C3A386477}"/>
    <hyperlink ref="L3268" r:id="rId6525" xr:uid="{C019D566-890A-EA4D-AA61-D24285EF2614}"/>
    <hyperlink ref="J3269" r:id="rId6526" display="mailto:sydney74@douglas.com" xr:uid="{F3D3D88F-9F70-CB48-99EB-1A548F7BE0D2}"/>
    <hyperlink ref="L3269" r:id="rId6527" xr:uid="{49393CF3-6F5C-3A4F-9DE3-2FBF0A30C33E}"/>
    <hyperlink ref="J3270" r:id="rId6528" display="mailto:zcastro@camacho.info" xr:uid="{FF1BE3B2-17FC-EC49-9259-E60EC0121D81}"/>
    <hyperlink ref="L3270" r:id="rId6529" xr:uid="{0261DB71-3E73-ED49-8F59-30E92514A392}"/>
    <hyperlink ref="J3271" r:id="rId6530" display="mailto:kirbydwayne@hines.com" xr:uid="{6BB8507E-15F9-EE4D-A487-CA4227B0C7D8}"/>
    <hyperlink ref="L3271" r:id="rId6531" xr:uid="{A71CB58E-05ED-B548-B775-EC31B6F5E4C1}"/>
    <hyperlink ref="J3272" r:id="rId6532" display="mailto:qvillegas@page.com" xr:uid="{A700476A-8C99-F34B-B194-46B8055CAB0E}"/>
    <hyperlink ref="L3272" r:id="rId6533" xr:uid="{959C78C7-F02B-B24F-8523-A8D3EE414800}"/>
    <hyperlink ref="J3273" r:id="rId6534" display="mailto:soniaspence@patterson.com" xr:uid="{4D40B0A8-AF10-D349-9455-609AEBAD1BD2}"/>
    <hyperlink ref="L3273" r:id="rId6535" xr:uid="{176CB5E3-079D-244B-859C-247D7C31A6FD}"/>
    <hyperlink ref="J3274" r:id="rId6536" display="mailto:bonillagloria@gillespie.com" xr:uid="{75DC5AE2-258B-8B46-ABAF-9D18D825A324}"/>
    <hyperlink ref="L3274" r:id="rId6537" xr:uid="{8FB31A15-5FCC-8944-9CAA-08C1131F89BB}"/>
    <hyperlink ref="J3275" r:id="rId6538" display="mailto:marc31@shaw-campbell.com" xr:uid="{95AFCC93-73AF-3B4F-A5B0-F3D5361778A6}"/>
    <hyperlink ref="L3275" r:id="rId6539" xr:uid="{5BCCA296-7C50-F041-84A8-B38CDCE08E08}"/>
    <hyperlink ref="J3276" r:id="rId6540" display="mailto:harrissean@wise-sloan.biz" xr:uid="{4F38C2C7-B99E-2646-94CB-0B5CE7A6115D}"/>
    <hyperlink ref="L3276" r:id="rId6541" xr:uid="{529F051A-9C0E-534A-92EF-47E5FBA251A1}"/>
    <hyperlink ref="J3277" r:id="rId6542" display="mailto:sproctor@le.biz" xr:uid="{03ECA367-0D0D-CC45-BA08-DF19C9BDB9A8}"/>
    <hyperlink ref="L3277" r:id="rId6543" xr:uid="{7B415FDD-55B6-8247-9661-FC326F5E57C5}"/>
    <hyperlink ref="J3278" r:id="rId6544" display="mailto:melanie60@curry.org" xr:uid="{D8921027-C8EB-BC48-A514-3E618726C9AE}"/>
    <hyperlink ref="L3278" r:id="rId6545" xr:uid="{CF8592EF-E374-CF4A-A5E4-3049645BADB3}"/>
    <hyperlink ref="J3279" r:id="rId6546" display="mailto:kathleenanthony@vang-kane.info" xr:uid="{6B3A580A-FAC3-1345-B8DE-69D11DC1335B}"/>
    <hyperlink ref="L3279" r:id="rId6547" xr:uid="{80A69AFF-E323-564A-A699-FFDA199C0CEC}"/>
    <hyperlink ref="J3280" r:id="rId6548" display="mailto:sharon62@pace-barr.com" xr:uid="{18293D62-F582-D04F-9353-91F31E21E9B7}"/>
    <hyperlink ref="L3280" r:id="rId6549" xr:uid="{B4131058-7EF6-0E48-86C8-53936F05E192}"/>
    <hyperlink ref="J3281" r:id="rId6550" display="mailto:sally15@hood-delgado.biz" xr:uid="{1DFE31DB-AD4B-8D4B-9C62-2DD76D960E53}"/>
    <hyperlink ref="L3281" r:id="rId6551" xr:uid="{EA31916C-CEA2-2644-B0AE-F3F918735242}"/>
    <hyperlink ref="J3282" r:id="rId6552" display="mailto:foxkelsey@potts-haney.com" xr:uid="{EA4752E9-7C49-A447-AA05-82E8FF3DCCD2}"/>
    <hyperlink ref="L3282" r:id="rId6553" xr:uid="{B8CD8782-CE68-774A-B749-50E8AA96D23E}"/>
    <hyperlink ref="J3283" r:id="rId6554" display="mailto:marshallbrenda@matthews.com" xr:uid="{3F3999A8-CD1B-9D4B-BA87-2664F4233526}"/>
    <hyperlink ref="L3283" r:id="rId6555" xr:uid="{308641A2-6D82-654A-AD4B-46A4B13B65A0}"/>
    <hyperlink ref="J3284" r:id="rId6556" display="mailto:annette96@house-serrano.com" xr:uid="{AB38C120-3829-3E48-A643-979EC34F41FC}"/>
    <hyperlink ref="L3284" r:id="rId6557" xr:uid="{D5A11FEF-59E1-874B-AC64-FCD82AFAB31D}"/>
    <hyperlink ref="J3285" r:id="rId6558" display="mailto:grantmayer@davidson.com" xr:uid="{2BF8DDDB-B5D6-7A4B-9881-83431101DC9B}"/>
    <hyperlink ref="L3285" r:id="rId6559" xr:uid="{99ECFDE4-4ED6-FC49-B8EE-46846CC7B921}"/>
    <hyperlink ref="J3286" r:id="rId6560" display="mailto:khall@middleton.com" xr:uid="{0E252188-BA90-AC44-860E-B6E0B3306F1F}"/>
    <hyperlink ref="L3286" r:id="rId6561" xr:uid="{D7969E94-496F-0A4A-9D9F-5951113ACCEC}"/>
    <hyperlink ref="J3287" r:id="rId6562" display="mailto:paulgarcia@castro-vang.org" xr:uid="{FD4E9B12-6393-F14E-8460-FEC1D37F449A}"/>
    <hyperlink ref="L3287" r:id="rId6563" xr:uid="{6990B2F2-E84A-D740-A1D6-7FCFF7F039E3}"/>
    <hyperlink ref="J3288" r:id="rId6564" display="mailto:donald19@harrington-adams.com" xr:uid="{08725CB3-E8BE-BD42-A970-03791EB05D68}"/>
    <hyperlink ref="L3288" r:id="rId6565" xr:uid="{A5FFA070-2F97-674F-AD35-66D65BE1414B}"/>
    <hyperlink ref="J3289" r:id="rId6566" display="mailto:marconeill@joyce-dennis.biz" xr:uid="{D863F8E7-77AE-0046-9B2C-497A9E75CE25}"/>
    <hyperlink ref="L3289" r:id="rId6567" xr:uid="{979FC54B-0DD2-F141-87EB-0FE5DF336F47}"/>
    <hyperlink ref="J3290" r:id="rId6568" display="mailto:qmccormick@raymond-torres.org" xr:uid="{CA2D8A90-1595-C94C-9DD6-DEED6BE6D050}"/>
    <hyperlink ref="L3290" r:id="rId6569" xr:uid="{77C6B2A4-965B-B74B-A5E7-F6C63226FEED}"/>
    <hyperlink ref="J3291" r:id="rId6570" display="mailto:seancamacho@richards-curtis.com" xr:uid="{D48FF2CC-BFBB-4149-BE70-D5F4F6EDED70}"/>
    <hyperlink ref="L3291" r:id="rId6571" xr:uid="{B56CCE68-197E-034E-8CCB-198AD8332342}"/>
    <hyperlink ref="J3292" r:id="rId6572" display="mailto:jennarodgers@farmer.com" xr:uid="{79832CA7-F3C0-614F-BA1C-99210D6362AA}"/>
    <hyperlink ref="L3292" r:id="rId6573" xr:uid="{B1880E47-7F5A-BF4C-B96F-CFC31A4EB5DA}"/>
    <hyperlink ref="J3293" r:id="rId6574" display="mailto:ronnie13@mcneil-chapman.com" xr:uid="{B4C91C56-43AC-7740-9517-796839E12694}"/>
    <hyperlink ref="L3293" r:id="rId6575" xr:uid="{8225C2A8-1C35-5F47-B7C3-8B653F41EC4F}"/>
    <hyperlink ref="J3294" r:id="rId6576" display="mailto:tmckenzie@garrison.net" xr:uid="{F298B59C-AFF9-CA42-A5F3-6BAF1744A450}"/>
    <hyperlink ref="L3294" r:id="rId6577" xr:uid="{0640DDE9-FD24-A944-BB27-18F77D6B8607}"/>
    <hyperlink ref="J3295" r:id="rId6578" display="mailto:leonardrhonda@michael.com" xr:uid="{EB37FF25-E057-9B43-9B58-5F23B02693B6}"/>
    <hyperlink ref="L3295" r:id="rId6579" xr:uid="{3943091E-9709-2148-9DE6-6D7FE0EB7BF7}"/>
    <hyperlink ref="J3296" r:id="rId6580" display="mailto:vfletcher@robbins.org" xr:uid="{9C2F0C9E-0CB5-D040-A420-920451B0D368}"/>
    <hyperlink ref="L3296" r:id="rId6581" xr:uid="{E73B2FBB-CC55-3E40-B750-DE81E2074050}"/>
    <hyperlink ref="J3297" r:id="rId6582" display="mailto:ogarner@stevens.biz" xr:uid="{9076524B-8E18-474A-B800-E2CA8E0C5281}"/>
    <hyperlink ref="L3297" r:id="rId6583" xr:uid="{964C1E19-A505-E740-8E68-4E69917EEDF5}"/>
    <hyperlink ref="J3298" r:id="rId6584" display="mailto:tpadilla@cowan.com" xr:uid="{98ACBE8D-9C89-C049-9B3C-C3A673FBA7B1}"/>
    <hyperlink ref="L3298" r:id="rId6585" xr:uid="{0CC81EBD-3E3C-FC43-B998-AE123027E632}"/>
    <hyperlink ref="J3299" r:id="rId6586" display="mailto:newmanjuan@oconnell.com" xr:uid="{9E0F6BC1-8D05-6D4C-8F0C-26BB9BFB56B5}"/>
    <hyperlink ref="L3299" r:id="rId6587" xr:uid="{DABE40B5-F0BD-E742-8239-7CC49009B8BA}"/>
    <hyperlink ref="J3300" r:id="rId6588" display="mailto:luceroalice@barron.com" xr:uid="{51AEBA72-B656-E844-B230-493E44968B07}"/>
    <hyperlink ref="L3300" r:id="rId6589" xr:uid="{57ECC152-2ED5-2647-B02D-0391E3C95F9D}"/>
    <hyperlink ref="J3301" r:id="rId6590" display="mailto:kelly04@bradley.org" xr:uid="{E121D6EB-3B08-8044-A845-B9E40E4537A9}"/>
    <hyperlink ref="L3301" r:id="rId6591" xr:uid="{3E1C93BB-8FB5-CD4D-9EC0-3F255F233869}"/>
    <hyperlink ref="J3302" r:id="rId6592" display="mailto:rcamacho@duncan.com" xr:uid="{25E2842A-6708-DC4E-807E-36EF7835C387}"/>
    <hyperlink ref="L3302" r:id="rId6593" xr:uid="{0F94DD5B-36A0-5243-B728-EEC78F49F91B}"/>
    <hyperlink ref="J3303" r:id="rId6594" display="mailto:huffmanmichele@kent.com" xr:uid="{86F1C5CA-40FC-494C-9AAD-70E6911FAFB9}"/>
    <hyperlink ref="L3303" r:id="rId6595" xr:uid="{AA670680-2C74-B542-AA44-F518E36F8551}"/>
    <hyperlink ref="J3304" r:id="rId6596" display="mailto:connorpatrick@fletcher-booth.net" xr:uid="{F5D9E00E-FD25-3141-8E17-12BAC15004EE}"/>
    <hyperlink ref="L3304" r:id="rId6597" xr:uid="{C8961CE2-0500-D143-A566-3D1AF9D6E301}"/>
    <hyperlink ref="J3305" r:id="rId6598" display="mailto:kerry64@little-reilly.com" xr:uid="{B3ECFAA2-7FF5-A343-8D08-5957760D2E7B}"/>
    <hyperlink ref="L3305" r:id="rId6599" xr:uid="{9AFE1BEE-D56A-EE42-8432-56328194B384}"/>
    <hyperlink ref="J3306" r:id="rId6600" display="mailto:wburch@martin.biz" xr:uid="{B3FFCB84-1CF6-F04B-9873-3936B52FF576}"/>
    <hyperlink ref="L3306" r:id="rId6601" xr:uid="{DB130C1F-36F0-2043-9349-3D64FC7B3B14}"/>
    <hyperlink ref="J3307" r:id="rId6602" display="mailto:ravenbriggs@farmer.com" xr:uid="{3BDC2948-6D94-D148-837F-3565A71169B3}"/>
    <hyperlink ref="L3307" r:id="rId6603" xr:uid="{2D364997-BCAA-B247-848E-749B94D4FD37}"/>
    <hyperlink ref="J3308" r:id="rId6604" display="mailto:mcfarlandbrady@crosby.com" xr:uid="{BA0ADA8A-7B96-F344-89FF-30F1D5F19EE3}"/>
    <hyperlink ref="L3308" r:id="rId6605" xr:uid="{28081E4C-E97C-5E49-9B5F-A75E9460ECF4}"/>
    <hyperlink ref="J3309" r:id="rId6606" display="mailto:annawu@vasquez.net" xr:uid="{93C77B04-81A1-5542-ADF2-EA8B2B8223D2}"/>
    <hyperlink ref="L3309" r:id="rId6607" xr:uid="{033A20DE-FFE2-4E41-ABCD-18D31FDC656B}"/>
    <hyperlink ref="J3310" r:id="rId6608" display="mailto:rdean@cardenas.com" xr:uid="{BB9CA4B6-23E3-BE4A-83AF-A5EDCD679230}"/>
    <hyperlink ref="L3310" r:id="rId6609" xr:uid="{D55647A2-FA8E-5E4A-BFCB-083BDBAB0D05}"/>
    <hyperlink ref="J3311" r:id="rId6610" display="mailto:montgomerydennis@franco-holden.biz" xr:uid="{85563FDD-963E-1D41-857D-D6A932AFB36C}"/>
    <hyperlink ref="L3311" r:id="rId6611" xr:uid="{5E6B2CAC-87F1-AE4E-8A9B-06BDCAA40B4D}"/>
    <hyperlink ref="J3312" r:id="rId6612" display="mailto:stanleydanielle@reid.com" xr:uid="{67586532-2E40-D74C-A421-4F6515FFA0FA}"/>
    <hyperlink ref="L3312" r:id="rId6613" xr:uid="{8088BC80-8C71-8942-A5EA-1D1D9B3D171A}"/>
    <hyperlink ref="J3313" r:id="rId6614" display="mailto:roweconnor@garza.com" xr:uid="{D3D50C8F-72C3-D54C-9C5C-C27E9505EE3B}"/>
    <hyperlink ref="L3313" r:id="rId6615" xr:uid="{68BB4271-A6A9-C941-A78A-33F760BC61A2}"/>
    <hyperlink ref="J3314" r:id="rId6616" display="mailto:mccoyryan@simon-vang.com" xr:uid="{FB42DB38-5BA4-404C-BD2F-FFE7811FC65E}"/>
    <hyperlink ref="L3314" r:id="rId6617" xr:uid="{A94591D2-18F8-3D4A-B3CB-76CEF452F044}"/>
    <hyperlink ref="J3315" r:id="rId6618" display="mailto:shunt@huynh.com" xr:uid="{11DB5053-19DF-C844-8DD1-1BB982068536}"/>
    <hyperlink ref="L3315" r:id="rId6619" xr:uid="{A81EFA47-6A51-3F42-B22D-77B9B51BD641}"/>
    <hyperlink ref="J3316" r:id="rId6620" display="mailto:bennettmakayla@erickson-contreras.org" xr:uid="{94476C39-FA57-2343-A65D-A83E2BD937E9}"/>
    <hyperlink ref="L3316" r:id="rId6621" xr:uid="{51DAA6DF-96DB-4248-949E-72A876A61EAA}"/>
    <hyperlink ref="J3317" r:id="rId6622" display="mailto:masseykaitlin@montoya.com" xr:uid="{9A0BE844-9A7C-3640-A0CE-B94279D67EFB}"/>
    <hyperlink ref="L3317" r:id="rId6623" xr:uid="{0C87DF19-9485-8E45-A357-83E29DE7B1EA}"/>
    <hyperlink ref="J3318" r:id="rId6624" display="mailto:marshalllogan@hogan-castro.info" xr:uid="{E4E553FA-5A51-C341-B7B5-8B8A279D58F5}"/>
    <hyperlink ref="L3318" r:id="rId6625" xr:uid="{0DCD4EFC-0008-BA41-9E12-8EC53BDBB499}"/>
    <hyperlink ref="J3319" r:id="rId6626" display="mailto:allen95@yu.biz" xr:uid="{AE121020-E3B4-A74E-8AF7-AB5D1B7A1D78}"/>
    <hyperlink ref="L3319" r:id="rId6627" xr:uid="{A09936F1-AD15-EC47-BFB7-30CFAE85F8D1}"/>
    <hyperlink ref="J3320" r:id="rId6628" display="mailto:dariusschmitt@moyer.info" xr:uid="{630C4350-6735-DC4E-8469-CF6CC4405517}"/>
    <hyperlink ref="L3320" r:id="rId6629" xr:uid="{D7FE3765-7C63-8742-ABC7-1C70B603B10F}"/>
    <hyperlink ref="J3321" r:id="rId6630" display="mailto:noah84@bush-peters.org" xr:uid="{DDEE949E-74B3-C342-A864-B97128213191}"/>
    <hyperlink ref="L3321" r:id="rId6631" xr:uid="{CA35398D-52A9-BE4A-BCA2-1E897B35B220}"/>
    <hyperlink ref="J3322" r:id="rId6632" display="mailto:jill04@barnett.net" xr:uid="{4C337775-52E4-E344-87C5-CED9263A1D2F}"/>
    <hyperlink ref="L3322" r:id="rId6633" xr:uid="{373A76EB-E741-3C4D-8366-AB555C692740}"/>
    <hyperlink ref="J3323" r:id="rId6634" display="mailto:aimeevazquez@bartlett-olson.info" xr:uid="{1B9DCA58-E7E1-AF48-9F91-92312EABE2E1}"/>
    <hyperlink ref="L3323" r:id="rId6635" xr:uid="{1E844E16-8D2E-8040-B02F-BE9C519BF1B3}"/>
    <hyperlink ref="J3324" r:id="rId6636" display="mailto:phillipfrancis@arellano.org" xr:uid="{FA037B18-D868-9548-A0D0-04B51E60F80A}"/>
    <hyperlink ref="L3324" r:id="rId6637" xr:uid="{69B21E13-7C20-DB48-9FE3-539B175EED34}"/>
    <hyperlink ref="J3325" r:id="rId6638" display="mailto:shaunyoder@savage-ingram.com" xr:uid="{3A046978-DA83-B441-BA6D-FF588F20A61D}"/>
    <hyperlink ref="L3325" r:id="rId6639" xr:uid="{2BA02146-6EFF-6A48-B509-4C104D506B14}"/>
    <hyperlink ref="J3326" r:id="rId6640" display="mailto:camerongregory@camacho-clayton.com" xr:uid="{9EF21742-C5FF-1E4A-8FCC-B7399CADF532}"/>
    <hyperlink ref="L3326" r:id="rId6641" xr:uid="{310AD056-BDBE-AC40-8B3B-A1116189CA52}"/>
    <hyperlink ref="J3327" r:id="rId6642" display="mailto:katie94@ballard-munoz.com" xr:uid="{B58E5795-4272-6645-BF27-8D25264648FD}"/>
    <hyperlink ref="L3327" r:id="rId6643" xr:uid="{77985E2E-66DC-C44A-A245-320EB5A51D76}"/>
    <hyperlink ref="J3328" r:id="rId6644" display="mailto:dhatfield@pena.net" xr:uid="{C62B02B3-DB1A-0842-9024-4A1DC04B2708}"/>
    <hyperlink ref="L3328" r:id="rId6645" xr:uid="{45D5A672-62A8-934A-8B18-E84BAFD34D2B}"/>
    <hyperlink ref="J3329" r:id="rId6646" display="mailto:padillaralph@holloway-morton.com" xr:uid="{1EFE16F2-A848-8E41-A6AC-45DBF95CD562}"/>
    <hyperlink ref="L3329" r:id="rId6647" xr:uid="{8C009A0C-1A62-2045-9258-23C603DCEF34}"/>
    <hyperlink ref="J3330" r:id="rId6648" display="mailto:christy95@cordova.com" xr:uid="{D6977529-76E0-0842-8061-CCF5507C81BD}"/>
    <hyperlink ref="L3330" r:id="rId6649" xr:uid="{399A074F-7B82-AD4B-8119-69456BE08C10}"/>
    <hyperlink ref="J3331" r:id="rId6650" display="mailto:travishaley@meyers.net" xr:uid="{AA2007F9-2DFB-DC48-A50C-12602A04B5AC}"/>
    <hyperlink ref="L3331" r:id="rId6651" xr:uid="{8BD85F6F-0F84-9340-9F7E-33B5612BF615}"/>
    <hyperlink ref="J3332" r:id="rId6652" display="mailto:kaylee35@nixon.com" xr:uid="{F80D4D22-A395-6047-AFC2-CAE5A9C0BB7D}"/>
    <hyperlink ref="L3332" r:id="rId6653" xr:uid="{63CB99E8-E909-FB40-B746-1AAE3984EC81}"/>
    <hyperlink ref="J3333" r:id="rId6654" display="mailto:beth77@whitehead.biz" xr:uid="{B616D505-A6A6-094F-9ED7-783E0410B2F5}"/>
    <hyperlink ref="L3333" r:id="rId6655" xr:uid="{E2D4502D-7DF7-F448-A802-F8CB57401955}"/>
    <hyperlink ref="J3334" r:id="rId6656" display="mailto:vnelson@farley.com" xr:uid="{1EF952A1-7CF8-1A43-BD3B-4C313467F37D}"/>
    <hyperlink ref="L3334" r:id="rId6657" xr:uid="{A3669651-CF6D-864C-8A4B-8BA533586F72}"/>
    <hyperlink ref="J3335" r:id="rId6658" display="mailto:colleenpope@rosario-long.com" xr:uid="{DAC46045-BEBD-3545-8B88-27D9CAF30423}"/>
    <hyperlink ref="L3335" r:id="rId6659" xr:uid="{B0D5A655-37A6-F240-830D-CBC7B780F145}"/>
    <hyperlink ref="J3336" r:id="rId6660" display="mailto:rbuckley@jackson.com" xr:uid="{319A096C-4DA2-8641-AF3C-126FD376C0B1}"/>
    <hyperlink ref="L3336" r:id="rId6661" xr:uid="{CD50CA7B-B702-E640-8676-8845FBAC47D0}"/>
    <hyperlink ref="J3337" r:id="rId6662" display="mailto:howardjody@hartman.com" xr:uid="{318D6476-5E13-9B46-8806-37D5CB5D66B9}"/>
    <hyperlink ref="L3337" r:id="rId6663" xr:uid="{FCCBA148-13CA-7541-941C-164091BDC29E}"/>
    <hyperlink ref="J3338" r:id="rId6664" display="mailto:torresebony@calhoun.com" xr:uid="{BEA4F036-9B76-F84F-ADD1-833685A532C5}"/>
    <hyperlink ref="L3338" r:id="rId6665" xr:uid="{F4061693-7F39-CC49-9FE4-56709177FC34}"/>
    <hyperlink ref="J3339" r:id="rId6666" display="mailto:holly76@andrade.org" xr:uid="{86EA16C8-E241-4647-875C-12FC88991227}"/>
    <hyperlink ref="L3339" r:id="rId6667" xr:uid="{B5C359FC-A802-DA45-BC9F-8A6E7D91E6AE}"/>
    <hyperlink ref="J3340" r:id="rId6668" display="mailto:chavezemma@butler-hart.com" xr:uid="{3502C627-CF2D-7B4B-8543-DDA6B4D27597}"/>
    <hyperlink ref="L3340" r:id="rId6669" xr:uid="{477A6609-BEC0-FD41-95AB-89A00B798FB9}"/>
    <hyperlink ref="J3341" r:id="rId6670" display="mailto:catherine57@cantrell.com" xr:uid="{F2642915-1037-CA40-ACD0-ACB8810C4109}"/>
    <hyperlink ref="L3341" r:id="rId6671" xr:uid="{28C45C4B-B538-6C43-97D3-548104C2DB13}"/>
    <hyperlink ref="J3342" r:id="rId6672" display="mailto:johnsonlouis@velez.net" xr:uid="{66A9F790-63E8-DD49-BCE3-F103118B0CD9}"/>
    <hyperlink ref="L3342" r:id="rId6673" xr:uid="{7B4077BE-9212-D24E-B4CC-741BCEEA534B}"/>
    <hyperlink ref="J3343" r:id="rId6674" display="mailto:damonjarvis@rojas.com" xr:uid="{1B29FF1A-6725-6842-869B-88712863CBB8}"/>
    <hyperlink ref="L3343" r:id="rId6675" xr:uid="{0A915FEF-F616-9B49-A01D-4288D0A3C721}"/>
    <hyperlink ref="J3344" r:id="rId6676" display="mailto:davenportmarilyn@le.com" xr:uid="{4A302FDF-C6F9-5841-B23B-05C072FB1646}"/>
    <hyperlink ref="L3344" r:id="rId6677" xr:uid="{70779761-FD5A-B44A-A40B-C2D51C8424FB}"/>
    <hyperlink ref="J3345" r:id="rId6678" display="mailto:nbrewer@cummings.org" xr:uid="{8A063D83-31B2-6745-B945-CFAEB7140641}"/>
    <hyperlink ref="L3345" r:id="rId6679" xr:uid="{BE05DCC9-55B3-0947-9CF0-99EDAEFE11DD}"/>
    <hyperlink ref="J3346" r:id="rId6680" display="mailto:wwright@bernard.com" xr:uid="{A7C4821F-DC6D-F844-B449-E8D4A076347F}"/>
    <hyperlink ref="L3346" r:id="rId6681" xr:uid="{C2780B58-4FC3-A648-AE00-C4D13E39ED1E}"/>
    <hyperlink ref="J3347" r:id="rId6682" display="mailto:trivas@jarvis.info" xr:uid="{F2D09C28-503D-9141-8152-B011AC8AFDDA}"/>
    <hyperlink ref="L3347" r:id="rId6683" xr:uid="{E45E7D57-FBA5-4E4D-8BAC-6481EF50A8B0}"/>
    <hyperlink ref="J3348" r:id="rId6684" display="mailto:lcervantes@kent-tucker.com" xr:uid="{DBDDA683-42BE-C644-A240-A9FD1242BB1F}"/>
    <hyperlink ref="L3348" r:id="rId6685" xr:uid="{DAA49B39-92BE-2146-97B9-EE192A9FC87B}"/>
    <hyperlink ref="J3349" r:id="rId6686" display="mailto:scott79@drake-bennett.biz" xr:uid="{1BACA871-73B5-EA43-99D5-B4DAF38AB10D}"/>
    <hyperlink ref="L3349" r:id="rId6687" xr:uid="{BC2A44BA-3D2D-4F4E-ACED-F0EDA01C74C7}"/>
    <hyperlink ref="J3350" r:id="rId6688" display="mailto:alloyd@fox.org" xr:uid="{65D5FD25-E403-6B45-862B-2C311AFE3081}"/>
    <hyperlink ref="L3350" r:id="rId6689" xr:uid="{C6AE0DA5-3C11-804A-B369-679EA68FDF99}"/>
    <hyperlink ref="J3351" r:id="rId6690" display="mailto:kent43@booker.com" xr:uid="{5D7B73BD-F40D-2C44-9341-AF0EED6E3310}"/>
    <hyperlink ref="L3351" r:id="rId6691" xr:uid="{08BA5385-46C9-4B44-8D7A-E418E2CEA236}"/>
    <hyperlink ref="J3352" r:id="rId6692" display="mailto:reedhayden@chen.info" xr:uid="{B19EF8D4-D1D8-2949-A92A-34CCF082F88B}"/>
    <hyperlink ref="L3352" r:id="rId6693" xr:uid="{38D7277B-FDD2-4543-A9CF-D8412CE1CB85}"/>
    <hyperlink ref="J3353" r:id="rId6694" display="mailto:jillsnow@west.com" xr:uid="{A48484D4-B7DB-8843-88E9-CCC1CE07E3A1}"/>
    <hyperlink ref="L3353" r:id="rId6695" xr:uid="{5850EC7F-9CB6-D94F-BBC4-96A445A647E2}"/>
    <hyperlink ref="J3354" r:id="rId6696" display="mailto:colton46@robinson.biz" xr:uid="{7641E254-1BAB-2E49-9501-92A6064ABC15}"/>
    <hyperlink ref="L3354" r:id="rId6697" xr:uid="{7DDFE490-97D0-2D48-ACA7-B9F3A047BA0E}"/>
    <hyperlink ref="J3355" r:id="rId6698" display="mailto:wvelez@reilly.biz" xr:uid="{A8D0EDDC-51C8-D148-A57A-080260C1A6EF}"/>
    <hyperlink ref="L3355" r:id="rId6699" xr:uid="{1AD16B14-37CE-7E41-A134-7516A8ADBA73}"/>
    <hyperlink ref="J3356" r:id="rId6700" display="mailto:grant17@lopez.com" xr:uid="{F8DC7AF8-13D5-5345-9FE5-E803695F6346}"/>
    <hyperlink ref="L3356" r:id="rId6701" xr:uid="{BB553CD4-9142-5841-A96D-F8EC6D8FDA2D}"/>
    <hyperlink ref="J3357" r:id="rId6702" display="mailto:rbaldwin@spencer-mckinney.info" xr:uid="{18FAFCF6-00F3-AC41-B6B1-5B1FA15B597F}"/>
    <hyperlink ref="L3357" r:id="rId6703" xr:uid="{A2C04F78-5093-4C4C-8489-DA6AE9D31D8B}"/>
    <hyperlink ref="J3358" r:id="rId6704" display="mailto:helen01@rosales.com" xr:uid="{69771E90-9E07-FC4D-B0FF-E9DC5BF1ACB7}"/>
    <hyperlink ref="L3358" r:id="rId6705" xr:uid="{4FAA2438-50BB-4D40-AD90-247D6F9A0AB2}"/>
    <hyperlink ref="J3359" r:id="rId6706" display="mailto:herbert79@west.com" xr:uid="{DE95EB51-D4F4-DD42-B7F6-1716B2EC6B90}"/>
    <hyperlink ref="L3359" r:id="rId6707" xr:uid="{A352011A-3FAC-D445-9DD1-8D96B96181D9}"/>
    <hyperlink ref="J3360" r:id="rId6708" display="mailto:stefaniechoi@lambert-deleon.info" xr:uid="{6FD37855-99CA-E24E-9F95-3453BB96D6E6}"/>
    <hyperlink ref="L3360" r:id="rId6709" xr:uid="{744576AB-29F2-1D43-9DC5-DC6C8A0A36B8}"/>
    <hyperlink ref="J3361" r:id="rId6710" display="mailto:hoodvalerie@everett.com" xr:uid="{5224F043-4AC1-B048-8849-4347AEEBCB26}"/>
    <hyperlink ref="L3361" r:id="rId6711" xr:uid="{B793A5D7-4CA7-AE40-949A-CCD8194445D0}"/>
    <hyperlink ref="J3362" r:id="rId6712" display="mailto:earlayala@little.com" xr:uid="{B8100193-E3F6-6A41-8FAD-26B38849504B}"/>
    <hyperlink ref="L3362" r:id="rId6713" xr:uid="{69A5D37B-5C60-C544-BAD9-D83099AFCE75}"/>
    <hyperlink ref="J3363" r:id="rId6714" display="mailto:heidi14@hanson.com" xr:uid="{5B645A4E-9293-8A49-98CB-4F3DC628984E}"/>
    <hyperlink ref="L3363" r:id="rId6715" xr:uid="{94387E67-73F9-C84E-A751-F998C539CB8B}"/>
    <hyperlink ref="J3364" r:id="rId6716" display="mailto:hdickerson@cardenas.biz" xr:uid="{88DED209-0D62-DD49-9384-0E6C005F27C7}"/>
    <hyperlink ref="L3364" r:id="rId6717" xr:uid="{97850A23-81C3-6A4A-ADBE-1592521C685A}"/>
    <hyperlink ref="J3365" r:id="rId6718" display="mailto:willissavannah@stevens.com" xr:uid="{B37AA948-A132-3E4F-96F9-45D4C222CEA7}"/>
    <hyperlink ref="L3365" r:id="rId6719" xr:uid="{B3FC3491-3FD1-1545-894E-DAF8AA2829DD}"/>
    <hyperlink ref="J3366" r:id="rId6720" display="mailto:ssteele@henderson.org" xr:uid="{8AE03C59-E2C2-5540-B5F7-9C0D6D269140}"/>
    <hyperlink ref="L3366" r:id="rId6721" xr:uid="{792ED44D-D3FF-8448-A5FA-30E502F609C1}"/>
    <hyperlink ref="J3367" r:id="rId6722" display="mailto:tara26@ruiz.com" xr:uid="{D889F637-4956-DB41-BD97-EE1E45A53D11}"/>
    <hyperlink ref="L3367" r:id="rId6723" xr:uid="{12B50BB3-DBD4-6F40-800C-91925AF40B0B}"/>
    <hyperlink ref="J3368" r:id="rId6724" display="mailto:arthur78@sandoval.com" xr:uid="{2503251B-951A-D640-98C0-BEAC2FBAE939}"/>
    <hyperlink ref="L3368" r:id="rId6725" xr:uid="{179B1007-C138-704A-B4EE-60691C2164EB}"/>
    <hyperlink ref="J3369" r:id="rId6726" display="mailto:gwade@sosa.com" xr:uid="{36F17B43-3E62-544A-8E02-B8887BDD368D}"/>
    <hyperlink ref="L3369" r:id="rId6727" xr:uid="{8D4DDA7D-03AF-4943-9C60-C136ABEB9937}"/>
    <hyperlink ref="J3370" r:id="rId6728" display="mailto:qrubio@bean.net" xr:uid="{C1FEBDB2-33AE-F345-BC70-DEF10725CFB3}"/>
    <hyperlink ref="L3370" r:id="rId6729" xr:uid="{90238B99-1169-9A4A-8BDD-D9739919565D}"/>
    <hyperlink ref="J3371" r:id="rId6730" display="mailto:jane84@ho.com" xr:uid="{E60F80F7-A784-D94B-8493-1FAE02451B1A}"/>
    <hyperlink ref="L3371" r:id="rId6731" xr:uid="{1113EFFA-8321-0844-9593-D0ED1E113F7E}"/>
    <hyperlink ref="J3372" r:id="rId6732" display="mailto:thatfield@arellano.net" xr:uid="{99601608-41A1-9F4F-8FA1-A453A46DAA7A}"/>
    <hyperlink ref="L3372" r:id="rId6733" xr:uid="{2568C0FC-81C5-424D-A720-8FF3FFA2B9EA}"/>
    <hyperlink ref="J3373" r:id="rId6734" display="mailto:nancy24@gordon-molina.com" xr:uid="{9A249118-D07B-2D4E-A114-4D1C0CB99503}"/>
    <hyperlink ref="L3373" r:id="rId6735" xr:uid="{3D495E37-BCC1-7A45-A26D-D4062A8A911D}"/>
    <hyperlink ref="J3374" r:id="rId6736" display="mailto:autumnwarner@huang.org" xr:uid="{A69CAF89-9B94-0E42-B2CF-0446C5F4F703}"/>
    <hyperlink ref="L3374" r:id="rId6737" xr:uid="{AFCF5EF8-6B7C-7D42-B8ED-E8DF8BE009E3}"/>
    <hyperlink ref="J3375" r:id="rId6738" display="mailto:danielle59@berry.com" xr:uid="{FEEEE0A1-23DB-6040-99F5-516C392263F6}"/>
    <hyperlink ref="L3375" r:id="rId6739" xr:uid="{FC75AA4F-F126-5242-A5FF-A5D4C535A995}"/>
    <hyperlink ref="J3376" r:id="rId6740" display="mailto:simonsophia@mcdonald-ayers.net" xr:uid="{58EA4D02-18F8-4A44-8064-6126B8A83A54}"/>
    <hyperlink ref="L3376" r:id="rId6741" xr:uid="{CB286CFF-3F38-DB42-A5BC-84E541C4711F}"/>
    <hyperlink ref="J3377" r:id="rId6742" display="mailto:vegatammie@lutz-livingston.com" xr:uid="{78D2EB5D-83E6-D044-AAD0-1B5570158307}"/>
    <hyperlink ref="L3377" r:id="rId6743" xr:uid="{A3DE3818-BCFC-3F4B-A5F4-7964503CB82A}"/>
    <hyperlink ref="J3378" r:id="rId6744" display="mailto:mike34@griffith.com" xr:uid="{02C070F8-424D-6940-B57E-4FC590D47391}"/>
    <hyperlink ref="L3378" r:id="rId6745" xr:uid="{7BCB3131-2206-1045-A7FC-C2F90EAB8F2D}"/>
    <hyperlink ref="J3379" r:id="rId6746" display="mailto:pruittshelby@mcpherson-drake.com" xr:uid="{4EA31868-E43D-0544-A3E1-52F382B47851}"/>
    <hyperlink ref="L3379" r:id="rId6747" xr:uid="{11E1AFFA-C88F-A54A-B045-3A6F5B047B19}"/>
    <hyperlink ref="J3380" r:id="rId6748" display="mailto:wkrueger@coleman-reid.com" xr:uid="{ADA46667-153A-B74A-BA94-09E624D8B7DE}"/>
    <hyperlink ref="L3380" r:id="rId6749" xr:uid="{BBDBE203-4D51-994E-BDA0-D95BC62B1B67}"/>
    <hyperlink ref="J3381" r:id="rId6750" display="mailto:pfaulkner@orozco.com" xr:uid="{E35DF9E7-A460-2540-938E-27E36C37DF7B}"/>
    <hyperlink ref="L3381" r:id="rId6751" xr:uid="{CFC8B528-08E9-2645-A1FF-04F7C7AE07D1}"/>
    <hyperlink ref="J3382" r:id="rId6752" display="mailto:ldelgado@waller-bell.net" xr:uid="{5FB2A795-A96C-EA44-9229-617E70F08602}"/>
    <hyperlink ref="L3382" r:id="rId6753" xr:uid="{6D4AF3AF-A84C-3E41-8CEF-E582DF1F834C}"/>
    <hyperlink ref="J3383" r:id="rId6754" display="mailto:leslie06@patterson.com" xr:uid="{7BE5E189-CBB7-404B-9903-4136CAB8D56C}"/>
    <hyperlink ref="L3383" r:id="rId6755" xr:uid="{E7F0F036-57AA-5A42-BF6D-B2F5EC00A2BE}"/>
    <hyperlink ref="J3384" r:id="rId6756" display="mailto:eyork@velez-valentine.info" xr:uid="{0639BBAF-EAB8-9E40-84AE-5A5E9257A9A1}"/>
    <hyperlink ref="L3384" r:id="rId6757" xr:uid="{796DAE12-1284-8845-AAE2-D07F5C74A32A}"/>
    <hyperlink ref="J3385" r:id="rId6758" display="mailto:robinewing@holt.biz" xr:uid="{93FA1020-5614-7544-BAC2-1122529AE408}"/>
    <hyperlink ref="L3385" r:id="rId6759" xr:uid="{FF544469-CC83-9445-9117-B3183D954D4C}"/>
    <hyperlink ref="J3386" r:id="rId6760" display="mailto:legina@roman.info" xr:uid="{C3441C2B-A11B-3A46-B8E3-A5D20DE279BF}"/>
    <hyperlink ref="L3386" r:id="rId6761" xr:uid="{1EC1E0FA-6E22-6740-B8D9-D8DB2EF81863}"/>
    <hyperlink ref="J3387" r:id="rId6762" display="mailto:stephaniewhite@weeks.biz" xr:uid="{61627AE1-67D8-854A-BCBE-F8824F3643C2}"/>
    <hyperlink ref="L3387" r:id="rId6763" xr:uid="{C11B609E-49A1-6F49-BFF9-AFC2160A83D2}"/>
    <hyperlink ref="J3388" r:id="rId6764" display="mailto:lgomez@roach.org" xr:uid="{09C5595C-8038-644C-9A56-A794E6B7A950}"/>
    <hyperlink ref="L3388" r:id="rId6765" xr:uid="{BFF83EDE-514F-AC43-9299-5833AA6A70B6}"/>
    <hyperlink ref="J3389" r:id="rId6766" display="mailto:andrewmcpherson@rose.com" xr:uid="{D7035CBA-A77A-9345-9A25-74D1BB7864A5}"/>
    <hyperlink ref="L3389" r:id="rId6767" xr:uid="{78FBCEA6-30F6-2A43-B7A6-377B4725E093}"/>
    <hyperlink ref="J3390" r:id="rId6768" display="mailto:palmerjeanette@ibarra.biz" xr:uid="{BD5EAEBB-2B9B-D441-9106-97E1BB6F33ED}"/>
    <hyperlink ref="L3390" r:id="rId6769" xr:uid="{7EE78ADD-30C7-134B-A729-9F6989C9E93B}"/>
    <hyperlink ref="J3391" r:id="rId6770" display="mailto:krauseyvette@baker.com" xr:uid="{D6108F32-1CA5-934A-9D2D-B0D3E2C2252F}"/>
    <hyperlink ref="L3391" r:id="rId6771" xr:uid="{9D706DD0-F639-DB41-83D3-9B580F082697}"/>
    <hyperlink ref="J3392" r:id="rId6772" display="mailto:blackwellearl@schultz.com" xr:uid="{639A04AE-BD9D-164D-BC0A-DF4DE3700FA6}"/>
    <hyperlink ref="L3392" r:id="rId6773" xr:uid="{F39F1394-222B-7144-8DC9-F547ADA6D505}"/>
    <hyperlink ref="J3393" r:id="rId6774" display="mailto:melissa67@bernard-whitney.org" xr:uid="{E6C4CF45-9935-DB4D-AACD-363C76B2FAFF}"/>
    <hyperlink ref="L3393" r:id="rId6775" xr:uid="{EDFF33C9-363E-844B-BD7E-4E223B19ED02}"/>
    <hyperlink ref="J3394" r:id="rId6776" display="mailto:elizabeth40@bradley-james.com" xr:uid="{A6C6938A-9B9D-0B43-8AD2-A2FB2F357269}"/>
    <hyperlink ref="L3394" r:id="rId6777" xr:uid="{AD071D5C-F636-D247-93E0-5AE7B7269FDB}"/>
    <hyperlink ref="J3395" r:id="rId6778" display="mailto:psellers@gaines.com" xr:uid="{3EF1BE4F-2707-0844-BDA6-BB338D3913D4}"/>
    <hyperlink ref="L3395" r:id="rId6779" xr:uid="{274473DE-849E-0E4E-BBFA-467082695801}"/>
    <hyperlink ref="J3396" r:id="rId6780" display="mailto:diazalvin@barrera-ferrell.org" xr:uid="{D4B4F1C1-2EC9-2943-B6B0-6B9CBAE5BF34}"/>
    <hyperlink ref="L3396" r:id="rId6781" xr:uid="{7395C129-6251-0C45-91E8-6A2EFE7D7715}"/>
    <hyperlink ref="J3397" r:id="rId6782" display="mailto:mcknightmadeline@gilmore.net" xr:uid="{764FC76E-9480-0D4F-990E-AFC5A188814F}"/>
    <hyperlink ref="L3397" r:id="rId6783" xr:uid="{6926D834-00C4-B742-B4B0-091898F72E37}"/>
    <hyperlink ref="J3398" r:id="rId6784" display="mailto:grantjoshua@james.net" xr:uid="{DD840F69-99EF-854C-A53A-4C69DF9B577C}"/>
    <hyperlink ref="L3398" r:id="rId6785" xr:uid="{9B3537C0-675C-8644-B212-096BB7F3FF2C}"/>
    <hyperlink ref="J3399" r:id="rId6786" display="mailto:ebowman@garrison.biz" xr:uid="{7E0E52C4-D28D-BF4D-BF43-CEF668C7BDFC}"/>
    <hyperlink ref="L3399" r:id="rId6787" xr:uid="{7C7AAD03-8E42-C441-A86D-2F66C6017293}"/>
    <hyperlink ref="J3400" r:id="rId6788" display="mailto:imclean@english.com" xr:uid="{74CB2919-35FD-744F-850E-A25F16E91B65}"/>
    <hyperlink ref="L3400" r:id="rId6789" xr:uid="{E879E98C-17E0-4F4D-BC9B-5308DB343D79}"/>
    <hyperlink ref="J3401" r:id="rId6790" display="mailto:azuniga@may.com" xr:uid="{102CB20C-4F4E-B44B-8F4E-CA29B7806BD2}"/>
    <hyperlink ref="L3401" r:id="rId6791" xr:uid="{EF5B5658-996B-3440-B96A-9162626DEB2B}"/>
    <hyperlink ref="J3402" r:id="rId6792" display="mailto:montgomeryross@gilmore.net" xr:uid="{1E001B42-54FF-954A-B103-46A32D213DB9}"/>
    <hyperlink ref="L3402" r:id="rId6793" xr:uid="{F14F0099-78F1-AB43-BAA1-310093112EE7}"/>
    <hyperlink ref="J3403" r:id="rId6794" display="mailto:jalvarez@riddle.com" xr:uid="{43140FFD-E344-B448-B354-AE6A164BAC62}"/>
    <hyperlink ref="L3403" r:id="rId6795" xr:uid="{AF314FFD-5632-2B4C-8F35-28EF5145B6DF}"/>
    <hyperlink ref="J3404" r:id="rId6796" display="mailto:marisa36@duncan.biz" xr:uid="{624DFB69-18E2-A642-9FB7-CD01CA43D6B3}"/>
    <hyperlink ref="L3404" r:id="rId6797" xr:uid="{E5908D77-1B79-9743-B3C0-47B70FD85A39}"/>
    <hyperlink ref="J3405" r:id="rId6798" display="mailto:mquinn@gaines-carlson.org" xr:uid="{80295C05-C603-434D-80A8-695E602CD663}"/>
    <hyperlink ref="L3405" r:id="rId6799" xr:uid="{F948FABB-540D-5145-882A-7D1725D20BDF}"/>
    <hyperlink ref="J3406" r:id="rId6800" display="mailto:abarajas@vargas.info" xr:uid="{3F575CF9-2404-624D-8F09-AC7AFB2E5F1B}"/>
    <hyperlink ref="L3406" r:id="rId6801" xr:uid="{B59B447A-1B55-D942-B07F-CB7F006AECE5}"/>
    <hyperlink ref="J3407" r:id="rId6802" display="mailto:fishernicolas@gates-calhoun.com" xr:uid="{D4D96674-0CEA-1040-8A1C-CFC28170918C}"/>
    <hyperlink ref="L3407" r:id="rId6803" xr:uid="{37D3ED79-E17C-CB4F-931E-528900BEBA24}"/>
    <hyperlink ref="J3408" r:id="rId6804" display="mailto:campbellbridget@dunlap-parsons.com" xr:uid="{7CB0665A-0ED8-4243-A44B-B1FEE4C52E2C}"/>
    <hyperlink ref="L3408" r:id="rId6805" xr:uid="{AC05137B-1964-4D4A-ACA6-E2DEC623FBB0}"/>
    <hyperlink ref="J3409" r:id="rId6806" display="mailto:barbaramoore@elliott.org" xr:uid="{52638803-E34E-FE47-A50D-FA095E8BC0D3}"/>
    <hyperlink ref="L3409" r:id="rId6807" xr:uid="{8762183B-8ADB-E241-93E3-5ADC5D24A36D}"/>
    <hyperlink ref="J3410" r:id="rId6808" display="mailto:atkinsebony@simmons-mills.com" xr:uid="{63C56858-1CDD-DD4F-99EC-2D2B1AEA5686}"/>
    <hyperlink ref="L3410" r:id="rId6809" xr:uid="{4515F3AC-EE43-1946-B92F-2AA5EA41A70B}"/>
    <hyperlink ref="J3411" r:id="rId6810" display="mailto:phampton@sawyer-kline.com" xr:uid="{F22943BC-1198-0642-B19D-A2FBCA35EBDB}"/>
    <hyperlink ref="L3411" r:id="rId6811" xr:uid="{686EF04D-4F7B-DF40-99D9-098D64C5922D}"/>
    <hyperlink ref="J3412" r:id="rId6812" display="mailto:xsimmons@jennings.com" xr:uid="{8B618774-CE38-E642-B63A-19E432A36A62}"/>
    <hyperlink ref="L3412" r:id="rId6813" xr:uid="{0D49BC98-F0F5-8B4D-8B75-D73EC57FC0FB}"/>
    <hyperlink ref="J3413" r:id="rId6814" display="mailto:norman26@ray.info" xr:uid="{58D9F944-3A69-8749-BF5F-08576694973B}"/>
    <hyperlink ref="L3413" r:id="rId6815" xr:uid="{932D6F43-B454-0049-8A52-07BEDC8CB332}"/>
    <hyperlink ref="J3414" r:id="rId6816" display="mailto:aalvarez@mcclain-mcpherson.com" xr:uid="{FB5D3128-D511-4E46-8BF3-BFAD95DE26D6}"/>
    <hyperlink ref="L3414" r:id="rId6817" xr:uid="{E43471D3-AA6D-F84C-874A-106DF6EF422A}"/>
    <hyperlink ref="J3415" r:id="rId6818" display="mailto:crossjaclyn@benton.com" xr:uid="{43475379-28A3-204B-8A75-5769D7DC99A7}"/>
    <hyperlink ref="L3415" r:id="rId6819" xr:uid="{C72E13C9-CB22-5447-9E9A-2F3E85D19FFF}"/>
    <hyperlink ref="J3416" r:id="rId6820" display="mailto:beckmarissa@lawrence-grimes.biz" xr:uid="{8B23DAFD-E69E-CF44-B94E-D6A5EE94EA09}"/>
    <hyperlink ref="L3416" r:id="rId6821" xr:uid="{71E4CC59-3021-8449-BF32-6D5F111DE800}"/>
    <hyperlink ref="J3417" r:id="rId6822" display="mailto:hesskaitlyn@haney.com" xr:uid="{52ADB3FF-CD92-0246-B76A-C5BC6242A3DD}"/>
    <hyperlink ref="L3417" r:id="rId6823" xr:uid="{13749991-439D-DA43-AF2B-22765993E8B7}"/>
    <hyperlink ref="J3418" r:id="rId6824" display="mailto:sharon91@walker.biz" xr:uid="{1C204C6C-B18E-DE4D-9B62-BE9589698AFF}"/>
    <hyperlink ref="L3418" r:id="rId6825" xr:uid="{06433985-71E6-AB41-81AE-B1D831CFCB5F}"/>
    <hyperlink ref="J3419" r:id="rId6826" display="mailto:carl60@kennedy.com" xr:uid="{753D06E7-230E-D84E-9961-B9918667A2D1}"/>
    <hyperlink ref="L3419" r:id="rId6827" xr:uid="{3F83E599-C4F6-8445-9D5C-199CD012A5EE}"/>
    <hyperlink ref="J3420" r:id="rId6828" display="mailto:werneralexander@hart.com" xr:uid="{C0E103A3-E4E5-7746-9201-A644BA1E0F20}"/>
    <hyperlink ref="L3420" r:id="rId6829" xr:uid="{540FF16A-6752-2943-9233-7B89D991FE62}"/>
    <hyperlink ref="J3421" r:id="rId6830" display="mailto:gibbsphilip@wilkerson.net" xr:uid="{AD3B9CF1-D9D0-B44E-BB07-F49B59E94FDB}"/>
    <hyperlink ref="L3421" r:id="rId6831" xr:uid="{247E14D9-EF7E-0546-A1E4-9F8C1EA639ED}"/>
    <hyperlink ref="J3422" r:id="rId6832" display="mailto:xparker@arnold.info" xr:uid="{3793F3E8-B491-444F-AC00-469131BA1A2E}"/>
    <hyperlink ref="L3422" r:id="rId6833" xr:uid="{B2E15A13-9F78-5C4D-8B12-DD275D9FD369}"/>
    <hyperlink ref="J3423" r:id="rId6834" display="mailto:katrina61@kramer.com" xr:uid="{B510412D-352F-F146-9A09-7D53960832D5}"/>
    <hyperlink ref="L3423" r:id="rId6835" xr:uid="{3666DBB9-20E6-994E-967A-E6417A7AD297}"/>
    <hyperlink ref="J3424" r:id="rId6836" display="mailto:doris13@costa.com" xr:uid="{34FBF40A-26AF-DD47-A319-88D00DE91EB8}"/>
    <hyperlink ref="L3424" r:id="rId6837" xr:uid="{ED92CB25-36A0-7A4F-ACF6-33AB22FB2169}"/>
    <hyperlink ref="J3425" r:id="rId6838" display="mailto:hensonlydia@becker.com" xr:uid="{5F0AA549-A145-6C45-AE3C-ACDC8D7C0212}"/>
    <hyperlink ref="L3425" r:id="rId6839" xr:uid="{124B0B97-78E0-404B-8AAE-5062CED46451}"/>
    <hyperlink ref="J3426" r:id="rId6840" display="mailto:jortiz@cain-marshall.biz" xr:uid="{9B0A4078-5A48-134D-8791-9C56DED63B86}"/>
    <hyperlink ref="L3426" r:id="rId6841" xr:uid="{1BE59770-68E2-3846-AA96-1364194A2D78}"/>
    <hyperlink ref="J3427" r:id="rId6842" display="mailto:grodriguez@braun.com" xr:uid="{5F084A4E-1725-FE40-97BB-5FF11AF9312E}"/>
    <hyperlink ref="L3427" r:id="rId6843" xr:uid="{37508225-CE81-6E48-BF15-98FE4CAFBEFD}"/>
    <hyperlink ref="J3428" r:id="rId6844" display="mailto:shawncook@cardenas-guzman.info" xr:uid="{95F966D8-5311-9840-9AA4-CBEC641646A7}"/>
    <hyperlink ref="L3428" r:id="rId6845" xr:uid="{65889887-B4DB-634D-9BE5-83543FD4A401}"/>
    <hyperlink ref="J3429" r:id="rId6846" display="mailto:bauerjackson@carson.info" xr:uid="{90CF137C-387E-B047-A33D-1D089DD696FF}"/>
    <hyperlink ref="L3429" r:id="rId6847" xr:uid="{9016EA99-F48B-9C4F-89DA-C3917CEF89DF}"/>
    <hyperlink ref="J3430" r:id="rId6848" display="mailto:beverly16@terrell.info" xr:uid="{B6418BDE-06E7-1B4D-AB32-72EFB32672D5}"/>
    <hyperlink ref="L3430" r:id="rId6849" xr:uid="{1F75EFB3-F9EE-B043-9C0B-6FADBD7C27F2}"/>
    <hyperlink ref="J3431" r:id="rId6850" display="mailto:oburns@ortiz.biz" xr:uid="{A84997D2-484C-584E-9BFD-F33957A9AB55}"/>
    <hyperlink ref="L3431" r:id="rId6851" xr:uid="{64550355-16B1-3B46-960D-7B8B3D55FF38}"/>
    <hyperlink ref="J3432" r:id="rId6852" display="mailto:fsawyer@padilla.com" xr:uid="{4989E425-A103-7848-B675-61E8E402A8A0}"/>
    <hyperlink ref="L3432" r:id="rId6853" xr:uid="{C6C481BE-B378-2F47-B8CE-FB5B2B00773F}"/>
    <hyperlink ref="J3433" r:id="rId6854" display="mailto:lellis@esparza.com" xr:uid="{73A17AC4-6CFA-0246-8F6B-31429F7E61DD}"/>
    <hyperlink ref="L3433" r:id="rId6855" xr:uid="{C249BC37-2E51-034F-ADF6-2ABBBBF79594}"/>
    <hyperlink ref="J3434" r:id="rId6856" display="mailto:elijah44@lambert.com" xr:uid="{2B4A8F27-75B0-FE45-99BA-5156298475B4}"/>
    <hyperlink ref="L3434" r:id="rId6857" xr:uid="{700D4F3C-E830-CF44-B918-B4448797A0E9}"/>
    <hyperlink ref="J3435" r:id="rId6858" display="mailto:bradleydave@hull-anthony.org" xr:uid="{5FBAD437-9A18-6740-888E-7913A350C94C}"/>
    <hyperlink ref="L3435" r:id="rId6859" xr:uid="{A9404161-9DCF-2C43-8767-2D9D49935DEB}"/>
    <hyperlink ref="J3436" r:id="rId6860" display="mailto:fli@brewer.com" xr:uid="{85E08B1F-2FCC-3E42-BF64-F68BD99344BC}"/>
    <hyperlink ref="L3436" r:id="rId6861" xr:uid="{77A8CF7A-C833-C941-A974-37CB7568EC43}"/>
    <hyperlink ref="J3437" r:id="rId6862" display="mailto:casey02@barry.info" xr:uid="{4DBFE40C-97AA-1E40-AA10-ADA7D6F2C9C2}"/>
    <hyperlink ref="L3437" r:id="rId6863" xr:uid="{9465E808-A2D9-424D-8BFF-D0CBF487E2A6}"/>
    <hyperlink ref="J3438" r:id="rId6864" display="mailto:zchristensen@crawford.info" xr:uid="{C628D18C-0BE8-2A4E-BFA8-CEB364DCDC33}"/>
    <hyperlink ref="L3438" r:id="rId6865" xr:uid="{D6423EAB-6EAF-8A4E-99D9-2657EF1C0E16}"/>
    <hyperlink ref="J3439" r:id="rId6866" display="mailto:caroline66@phelps.com" xr:uid="{C60D4214-B11E-8B46-A645-7D90A5BE4337}"/>
    <hyperlink ref="L3439" r:id="rId6867" xr:uid="{F56761F6-21C3-3A47-B79B-8AE3F0677EA2}"/>
    <hyperlink ref="J3440" r:id="rId6868" display="mailto:bridget48@bowen.com" xr:uid="{46DAAABA-3DB4-7240-8711-8FAD3AB36865}"/>
    <hyperlink ref="L3440" r:id="rId6869" xr:uid="{3F81EE59-9D49-E048-ACE7-9E99537F1032}"/>
    <hyperlink ref="J3441" r:id="rId6870" display="mailto:yhodge@holden.com" xr:uid="{6C12F92A-7531-BD43-A34E-84AAF2AB9A13}"/>
    <hyperlink ref="L3441" r:id="rId6871" xr:uid="{5090C4A0-2BD9-464B-9B58-A4CBF7086F6C}"/>
    <hyperlink ref="J3442" r:id="rId6872" display="mailto:david63@paul-mccoy.com" xr:uid="{68413D3C-174B-1347-9BA7-6487C1DFD661}"/>
    <hyperlink ref="L3442" r:id="rId6873" xr:uid="{D148DA99-1A42-E147-B5B7-25A1A092AA6A}"/>
    <hyperlink ref="J3443" r:id="rId6874" display="mailto:norriskevin@rojas.com" xr:uid="{A281FD05-18EF-9747-BEBC-4DB1BCF59556}"/>
    <hyperlink ref="L3443" r:id="rId6875" xr:uid="{3D834F93-16B2-174F-B943-D23CE416F73F}"/>
    <hyperlink ref="J3444" r:id="rId6876" display="mailto:christinale@stevenson.info" xr:uid="{B1895DD2-B76F-D94F-A770-B40A30356310}"/>
    <hyperlink ref="L3444" r:id="rId6877" xr:uid="{C56092D5-780B-FB4C-B34C-593983C4D9AA}"/>
    <hyperlink ref="J3445" r:id="rId6878" display="mailto:rrasmussen@hahn.net" xr:uid="{55B9365A-91F5-0140-9442-9F6D3CC2FFE1}"/>
    <hyperlink ref="L3445" r:id="rId6879" xr:uid="{0A2C4D6B-21B4-F446-82C4-22D99375F517}"/>
    <hyperlink ref="J3446" r:id="rId6880" display="mailto:huangjillian@mathis.com" xr:uid="{55705439-5CAC-1E4B-9348-5505CC2F2C40}"/>
    <hyperlink ref="L3446" r:id="rId6881" xr:uid="{3EBA7837-BA96-F844-BC9A-CC30A2F92D49}"/>
    <hyperlink ref="J3447" r:id="rId6882" display="mailto:pgrant@nolan.info" xr:uid="{A166A136-9D12-0548-9E50-4A3D706F116E}"/>
    <hyperlink ref="L3447" r:id="rId6883" xr:uid="{01982A12-DDB8-D348-9ACA-704A19D9B783}"/>
    <hyperlink ref="J3448" r:id="rId6884" display="mailto:idorsey@beltran-knox.com" xr:uid="{844740B2-172A-F64D-AEC2-42C7A6C8282E}"/>
    <hyperlink ref="L3448" r:id="rId6885" xr:uid="{C98701FF-A9D9-DD4C-9764-E4A7E6D0B58C}"/>
    <hyperlink ref="J3449" r:id="rId6886" display="mailto:jodi12@powell.net" xr:uid="{5F50D96B-6AAE-0046-B559-EF04A596D269}"/>
    <hyperlink ref="L3449" r:id="rId6887" xr:uid="{EC2E14D7-5774-D341-95F4-BFFBC9DB1DB1}"/>
    <hyperlink ref="J3450" r:id="rId6888" display="mailto:joshua48@mcclure.com" xr:uid="{E39E29A7-6F1C-6841-81FA-AB96B8767E6C}"/>
    <hyperlink ref="L3450" r:id="rId6889" xr:uid="{EA01BC62-12D0-3144-AB17-1C644538BDA8}"/>
    <hyperlink ref="J3451" r:id="rId6890" display="mailto:wlester@farley.com" xr:uid="{566ED60E-A8CB-C44B-A0AB-84C48069457E}"/>
    <hyperlink ref="L3451" r:id="rId6891" xr:uid="{D2E6B1D6-82A4-9048-88A9-AC1209C22A86}"/>
    <hyperlink ref="J3452" r:id="rId6892" display="mailto:mikaylacantu@meza-jarvis.net" xr:uid="{6FC46EAB-B9A2-2E4C-B373-874E008008AE}"/>
    <hyperlink ref="L3452" r:id="rId6893" xr:uid="{7DB04145-6D46-9844-9023-83E5A884B0AD}"/>
    <hyperlink ref="J3453" r:id="rId6894" display="mailto:sfreeman@boyle-aguirre.org" xr:uid="{71986E30-0391-714E-8B29-5CECC0F7454A}"/>
    <hyperlink ref="L3453" r:id="rId6895" xr:uid="{8574D456-72F7-EE4E-8A40-19D7A910FFA8}"/>
    <hyperlink ref="J3454" r:id="rId6896" display="mailto:dsummers@page.biz" xr:uid="{88A3BC2C-CA31-324A-98C8-88B09B799E6E}"/>
    <hyperlink ref="L3454" r:id="rId6897" xr:uid="{CC9A37D1-B9CA-7541-8826-1CD893E7D207}"/>
    <hyperlink ref="J3455" r:id="rId6898" display="mailto:lynnchurch@horne.net" xr:uid="{D05CF88B-92CB-A645-A322-4A1326CEAFD0}"/>
    <hyperlink ref="L3455" r:id="rId6899" xr:uid="{44004BFC-57FE-3F43-8FFC-68DE7A743AA4}"/>
    <hyperlink ref="J3456" r:id="rId6900" display="mailto:mason17@rivers.org" xr:uid="{1A9D094A-9D79-D64F-80EF-AC709FFBA765}"/>
    <hyperlink ref="L3456" r:id="rId6901" xr:uid="{E2E0459E-3719-EA45-8FCB-DA96A2FA83B9}"/>
    <hyperlink ref="J3457" r:id="rId6902" display="mailto:srichmond@beasley.net" xr:uid="{D645EDE8-556A-624A-87E8-173B51666DD0}"/>
    <hyperlink ref="L3457" r:id="rId6903" xr:uid="{01827EC9-5FE8-1E43-BEE0-E2B40A00F45D}"/>
    <hyperlink ref="J3458" r:id="rId6904" display="mailto:troylowe@taylor.biz" xr:uid="{FE332238-D5F4-CB4C-8690-9365CFD7E552}"/>
    <hyperlink ref="L3458" r:id="rId6905" xr:uid="{68B47278-7873-1F4D-91FC-6014841C5E6B}"/>
    <hyperlink ref="J3459" r:id="rId6906" display="mailto:christinemarsh@kirk.com" xr:uid="{7ED89B59-8C73-044F-9D8A-3EC0E5EBD4B1}"/>
    <hyperlink ref="L3459" r:id="rId6907" xr:uid="{7A00CE77-C6A1-2748-84CA-B70CAFD9EC94}"/>
    <hyperlink ref="J3460" r:id="rId6908" display="mailto:jeffery17@george-giles.info" xr:uid="{7E2732CD-8F77-C34A-B646-AB00E069312E}"/>
    <hyperlink ref="L3460" r:id="rId6909" xr:uid="{0F427DDA-7B41-4F4C-9C07-8F9C7D5A16F9}"/>
    <hyperlink ref="J3461" r:id="rId6910" display="mailto:todd48@bryan.org" xr:uid="{687BE961-F8ED-474D-A691-D8A8B9B4457C}"/>
    <hyperlink ref="L3461" r:id="rId6911" xr:uid="{446CE42D-7CBB-5942-9F7A-672A2A42E23D}"/>
    <hyperlink ref="J3462" r:id="rId6912" display="mailto:iyoung@turner.com" xr:uid="{298B4C44-6BB8-7342-9821-173B1295EE84}"/>
    <hyperlink ref="L3462" r:id="rId6913" xr:uid="{E017C2B5-B2EF-3148-81DF-4EE1C42EFF64}"/>
    <hyperlink ref="J3463" r:id="rId6914" display="mailto:langcesar@esparza-barajas.org" xr:uid="{DFDC23DC-C529-8A48-B31C-A5AB885E02FF}"/>
    <hyperlink ref="L3463" r:id="rId6915" xr:uid="{DA1715F1-D0B3-D241-A18E-AD06899364B0}"/>
    <hyperlink ref="J3464" r:id="rId6916" display="mailto:nschneider@cherry.com" xr:uid="{3BF6D4C0-5CD3-7E49-BA8E-A6F41E95F51E}"/>
    <hyperlink ref="L3464" r:id="rId6917" xr:uid="{2150C8C1-A6F7-2F4B-A1AA-40B3B8BDF47B}"/>
    <hyperlink ref="J3465" r:id="rId6918" display="mailto:hmorgan@vasquez.org" xr:uid="{A6F649B2-BCFD-F44A-A7E0-3F29B874D47B}"/>
    <hyperlink ref="L3465" r:id="rId6919" xr:uid="{7285962E-A193-F34A-AB1F-153719CBE5E3}"/>
    <hyperlink ref="J3466" r:id="rId6920" display="mailto:asantana@wallace.org" xr:uid="{FC611ADF-A351-9A40-9E9E-3116CCD6F8EF}"/>
    <hyperlink ref="L3466" r:id="rId6921" xr:uid="{867A53D1-0111-3E41-923F-22605F1E704C}"/>
    <hyperlink ref="J3467" r:id="rId6922" display="mailto:vmahoney@wiggins-flowers.com" xr:uid="{F1028252-0764-074B-9CDC-61922EBC53A2}"/>
    <hyperlink ref="L3467" r:id="rId6923" xr:uid="{290892CC-5153-7945-A38A-B3D2D5B389E0}"/>
    <hyperlink ref="J3468" r:id="rId6924" display="mailto:madelineberger@robles-singleton.biz" xr:uid="{5311D25A-FF1B-DB4C-A28F-F2114997B57E}"/>
    <hyperlink ref="L3468" r:id="rId6925" xr:uid="{F99054DB-A582-E84A-B98A-027FEFC49AE6}"/>
    <hyperlink ref="J3469" r:id="rId6926" display="mailto:latasha16@goodman.com" xr:uid="{0E31862C-60D8-9747-9938-C522DAC66F34}"/>
    <hyperlink ref="L3469" r:id="rId6927" xr:uid="{ACC02D5D-F0F2-D24F-A0D1-B92B6EF26918}"/>
    <hyperlink ref="J3470" r:id="rId6928" display="mailto:vernonbernard@jenkins.org" xr:uid="{E0028988-DD64-7C42-B31A-64F72A1DE2D0}"/>
    <hyperlink ref="L3470" r:id="rId6929" xr:uid="{95729FD4-C076-1348-9F0E-839931F204A4}"/>
    <hyperlink ref="J3471" r:id="rId6930" display="mailto:brookechapman@roberson.com" xr:uid="{82B5DE53-A6EE-9142-897C-04439B80F352}"/>
    <hyperlink ref="L3471" r:id="rId6931" xr:uid="{F0221EDE-E3A0-5A4C-8F98-96A7E32C6734}"/>
    <hyperlink ref="J3472" r:id="rId6932" display="mailto:mcgeedonald@sawyer.com" xr:uid="{A8FBEC3E-40B0-A144-9955-3D3D753A998C}"/>
    <hyperlink ref="L3472" r:id="rId6933" xr:uid="{A6D676EB-C79E-8344-98EE-28B2868E086C}"/>
    <hyperlink ref="J3473" r:id="rId6934" display="mailto:carneyjon@avila.org" xr:uid="{A581B690-28AA-8B46-9706-CE6A4831ACA3}"/>
    <hyperlink ref="L3473" r:id="rId6935" xr:uid="{16BA6303-BCEB-F14A-8D4D-1390B03478CA}"/>
    <hyperlink ref="J3474" r:id="rId6936" display="mailto:sierranewton@le.biz" xr:uid="{344D5AF1-7337-3741-B3BA-6DAD9BCE612A}"/>
    <hyperlink ref="L3474" r:id="rId6937" xr:uid="{EE1A1D42-173C-8847-98C1-C30261E8B6C6}"/>
    <hyperlink ref="J3475" r:id="rId6938" display="mailto:rayvalentine@merritt.com" xr:uid="{81B1D4C8-1EE0-CD4B-A82E-F8723A5C19EE}"/>
    <hyperlink ref="L3475" r:id="rId6939" xr:uid="{2D1540D5-C608-1A4A-824A-04433CC3D31B}"/>
    <hyperlink ref="J3476" r:id="rId6940" display="mailto:uwillis@harmon.com" xr:uid="{B1F594EA-9C88-164B-8A4F-6FD6355B0786}"/>
    <hyperlink ref="L3476" r:id="rId6941" xr:uid="{9E0040C6-2DDD-C74B-AAD0-E057C69D7C32}"/>
    <hyperlink ref="J3477" r:id="rId6942" display="mailto:jvelez@copeland.com" xr:uid="{68E995AA-1418-A94C-B26C-F4896A853D02}"/>
    <hyperlink ref="L3477" r:id="rId6943" xr:uid="{586DAA53-BE2F-4C44-BF53-137AA9FBD8FF}"/>
    <hyperlink ref="J3478" r:id="rId6944" display="mailto:tonyawaters@mullen-saunders.biz" xr:uid="{CC693C8F-13F7-A947-B913-9211A9598AF2}"/>
    <hyperlink ref="L3478" r:id="rId6945" xr:uid="{DD0E508D-EA3E-0141-88CB-05292F1297A4}"/>
    <hyperlink ref="J3479" r:id="rId6946" display="mailto:blankenshipsteve@cabrera.com" xr:uid="{E14F07C2-F16A-DD48-A182-9A8286DC1FB3}"/>
    <hyperlink ref="L3479" r:id="rId6947" xr:uid="{999263BB-4C9F-5244-A552-9C8269329552}"/>
    <hyperlink ref="J3480" r:id="rId6948" display="mailto:dhood@livingston.com" xr:uid="{4BF830D3-6CC0-0543-B708-38F5D6E061D0}"/>
    <hyperlink ref="L3480" r:id="rId6949" xr:uid="{748AFD25-534C-104D-8987-BAB08BB4115E}"/>
    <hyperlink ref="J3481" r:id="rId6950" display="mailto:rushnicole@davies.net" xr:uid="{C695B1B5-5ACA-3441-B8BE-2B4C0545A221}"/>
    <hyperlink ref="L3481" r:id="rId6951" xr:uid="{633F9B03-97DD-DA40-BECC-3F97A3272D8F}"/>
    <hyperlink ref="J3482" r:id="rId6952" display="mailto:katelyn88@hays.com" xr:uid="{943B96B5-C997-1147-85F8-8ABC1E3D455A}"/>
    <hyperlink ref="L3482" r:id="rId6953" xr:uid="{1F3752B5-8ED8-0F42-9AFB-EB0263462E52}"/>
    <hyperlink ref="J3483" r:id="rId6954" display="mailto:imorrison@krause.com" xr:uid="{FC3509E5-EC88-EA44-A6C0-5F6D98B85CA3}"/>
    <hyperlink ref="L3483" r:id="rId6955" xr:uid="{CCBDDF75-76CD-714D-9A24-91267D3223F8}"/>
    <hyperlink ref="J3484" r:id="rId6956" display="mailto:jocelyn64@eaton.org" xr:uid="{8FA453BF-31D2-1247-8B11-8AC96A534D7F}"/>
    <hyperlink ref="L3484" r:id="rId6957" xr:uid="{5598AB10-F4D2-D44D-B8E9-129DAD53B512}"/>
    <hyperlink ref="J3485" r:id="rId6958" display="mailto:henryhansen@greer-lozano.net" xr:uid="{1E1074E0-D955-1843-BF2C-F30ABDDD9944}"/>
    <hyperlink ref="L3485" r:id="rId6959" xr:uid="{3611F03B-4C76-D04B-B91D-D16B6AE736B5}"/>
    <hyperlink ref="J3486" r:id="rId6960" display="mailto:monique35@bishop.com" xr:uid="{8F15FEDD-6039-A141-B792-BA73593DD599}"/>
    <hyperlink ref="L3486" r:id="rId6961" xr:uid="{243E192E-CCBC-0445-AA23-63065FF3A326}"/>
    <hyperlink ref="J3487" r:id="rId6962" display="mailto:mindygregory@campbell-matthews.com" xr:uid="{A0338434-469F-9C44-89F5-F8049B6E1E19}"/>
    <hyperlink ref="L3487" r:id="rId6963" xr:uid="{D791F680-BDD9-C242-AEFD-F8D133F36F49}"/>
    <hyperlink ref="J3488" r:id="rId6964" display="mailto:jefferylee@castaneda.net" xr:uid="{EF82DCF7-B719-E840-B234-FBB85B2F3B86}"/>
    <hyperlink ref="L3488" r:id="rId6965" xr:uid="{4D4A1B82-ECA3-D446-B734-605F90B93720}"/>
    <hyperlink ref="J3489" r:id="rId6966" display="mailto:bethanybradshaw@pugh.com" xr:uid="{D8E8EF48-BA72-7142-80B3-BB3A091F839F}"/>
    <hyperlink ref="L3489" r:id="rId6967" xr:uid="{1B196946-EF38-1847-9443-9F315F0B08CF}"/>
    <hyperlink ref="J3490" r:id="rId6968" display="mailto:cjohnson@rice-andersen.net" xr:uid="{A1CF15A7-7ED7-914E-9A3B-9C15A363A497}"/>
    <hyperlink ref="L3490" r:id="rId6969" xr:uid="{7D3122C9-2BF2-AE4D-8B21-AE6757600650}"/>
    <hyperlink ref="J3491" r:id="rId6970" display="mailto:joannlara@carlson-lowery.com" xr:uid="{2CF0C0F1-7187-2045-A392-2021F2D5C6ED}"/>
    <hyperlink ref="L3491" r:id="rId6971" xr:uid="{6BA681DD-3EA9-044F-983C-143D26254F59}"/>
    <hyperlink ref="J3492" r:id="rId6972" display="mailto:pittsarthur@booth.com" xr:uid="{E742B7EB-1D09-0446-9EA3-9C45B234910F}"/>
    <hyperlink ref="L3492" r:id="rId6973" xr:uid="{BDD84C5A-C9FA-FB49-B700-5507D1513AE7}"/>
    <hyperlink ref="J3493" r:id="rId6974" display="mailto:tannerlogan@ramos.net" xr:uid="{F38F4F4A-F2DE-EE4C-9CB0-DCBEB6CAEC9A}"/>
    <hyperlink ref="L3493" r:id="rId6975" xr:uid="{BE38A931-A239-8B46-BD6C-651CDB04E2A2}"/>
    <hyperlink ref="J3494" r:id="rId6976" display="mailto:ninamcdowell@solomon.com" xr:uid="{6CB90D41-0EDC-984B-90C5-49DDBA8313F3}"/>
    <hyperlink ref="L3494" r:id="rId6977" xr:uid="{AB30446B-2C76-6147-BD15-ADC5FAF9DF00}"/>
    <hyperlink ref="J3495" r:id="rId6978" display="mailto:alyssa63@cooley.org" xr:uid="{294496A3-F444-A641-B0D0-29F4F6C6E865}"/>
    <hyperlink ref="L3495" r:id="rId6979" xr:uid="{EB31A560-FEEA-EE4A-9A69-7315DBD40995}"/>
    <hyperlink ref="J3496" r:id="rId6980" display="mailto:joycejimmy@ruiz.biz" xr:uid="{A0B1406C-C67D-0048-A9E3-63023787A6A2}"/>
    <hyperlink ref="L3496" r:id="rId6981" xr:uid="{D2652663-E70D-4145-922F-8B7AC88A367F}"/>
    <hyperlink ref="J3497" r:id="rId6982" display="mailto:allisonrachael@rios.com" xr:uid="{DEC6350C-C932-8340-AF56-16112DB232EC}"/>
    <hyperlink ref="L3497" r:id="rId6983" xr:uid="{42541920-01FB-BF49-8CF2-D94BAD2636DF}"/>
    <hyperlink ref="J3498" r:id="rId6984" display="mailto:alfredsantos@henson.info" xr:uid="{3ECA0507-A0CA-2D40-9CB7-D0FEF3A7C5C6}"/>
    <hyperlink ref="L3498" r:id="rId6985" xr:uid="{DA8318B6-BB4A-8A4D-8899-DBD2B4144807}"/>
    <hyperlink ref="J3499" r:id="rId6986" display="mailto:josephdale@vincent.info" xr:uid="{B1DD8B1D-4D50-A04E-9CE9-07776BEC1A0C}"/>
    <hyperlink ref="L3499" r:id="rId6987" xr:uid="{E87B9BF0-5467-B24D-8CF5-2D8A90D906FE}"/>
    <hyperlink ref="J3500" r:id="rId6988" display="mailto:tomhall@kline.com" xr:uid="{E47E6FB4-5B3F-D843-A183-CB0F1FEE24A5}"/>
    <hyperlink ref="L3500" r:id="rId6989" xr:uid="{35B8D8E1-C5E7-A245-A641-3D80254CDFAF}"/>
    <hyperlink ref="J3501" r:id="rId6990" display="mailto:robynpatrick@hooper-pham.com" xr:uid="{FAC89FA0-C1FC-8746-A98F-0C6FB0F8F842}"/>
    <hyperlink ref="L3501" r:id="rId6991" xr:uid="{D95480A9-03BD-EA42-AC4D-EC832F646D86}"/>
    <hyperlink ref="J3502" r:id="rId6992" display="mailto:clayton25@webb.com" xr:uid="{FA8BB844-C3C6-BA46-BECE-5BD90C883F88}"/>
    <hyperlink ref="L3502" r:id="rId6993" xr:uid="{B01C4EB8-43D8-4944-92F9-B92F270FCDA4}"/>
    <hyperlink ref="J3503" r:id="rId6994" display="mailto:wardralph@key.com" xr:uid="{490D49B6-8864-194D-85E3-D50D8A461DC3}"/>
    <hyperlink ref="L3503" r:id="rId6995" xr:uid="{A2E1DBE5-8E10-A54A-BD17-584748A79818}"/>
    <hyperlink ref="J3504" r:id="rId6996" display="mailto:lucerogwendolyn@reid-sutton.com" xr:uid="{6FC99B6D-8DBD-1446-B59F-70183DCB9B51}"/>
    <hyperlink ref="L3504" r:id="rId6997" xr:uid="{A36CE47E-4837-2843-8B14-24B2CB220A4F}"/>
    <hyperlink ref="J3505" r:id="rId6998" display="mailto:nathan96@ortiz-hendricks.com" xr:uid="{8ACF9AD7-4518-DC4E-9A49-5B37E1743112}"/>
    <hyperlink ref="L3505" r:id="rId6999" xr:uid="{0F57B1CD-4156-EA49-9DEB-E7A0FB77FF47}"/>
    <hyperlink ref="J3506" r:id="rId7000" display="mailto:sierrahensley@wilkerson.com" xr:uid="{1ABC89A6-9197-194A-8F2E-814827AD8A6C}"/>
    <hyperlink ref="L3506" r:id="rId7001" xr:uid="{634368ED-09A0-1649-933A-0C8EF643BE55}"/>
    <hyperlink ref="J3507" r:id="rId7002" display="mailto:ideleon@gordon-bradley.com" xr:uid="{152A4A82-DA43-8840-A80F-E53D67AB453F}"/>
    <hyperlink ref="L3507" r:id="rId7003" xr:uid="{9B33A33D-D374-A54B-BB86-BC133A8C070C}"/>
    <hyperlink ref="J3508" r:id="rId7004" display="mailto:gyu@farley.info" xr:uid="{BB8FB95A-AA2B-104C-96F0-51D9E80C06B8}"/>
    <hyperlink ref="L3508" r:id="rId7005" xr:uid="{F21A3D4E-4BE1-A444-89B3-C155278ADD69}"/>
    <hyperlink ref="J3509" r:id="rId7006" display="mailto:trojas@cameron-martin.info" xr:uid="{3411E94C-34AD-8B47-8373-80E22A3865C1}"/>
    <hyperlink ref="L3509" r:id="rId7007" xr:uid="{82DDF112-338B-B546-B1E5-54CF60817FAF}"/>
    <hyperlink ref="J3510" r:id="rId7008" display="mailto:poncedarrell@austin.com" xr:uid="{16C06753-13AB-8248-A606-F1F245A4DCD0}"/>
    <hyperlink ref="L3510" r:id="rId7009" xr:uid="{FB9287CB-4FCB-8840-81E0-DDD9685A0368}"/>
    <hyperlink ref="J3511" r:id="rId7010" display="mailto:davisnina@willis-pace.net" xr:uid="{398DD2B8-60E1-EE41-8569-3694319FDA15}"/>
    <hyperlink ref="L3511" r:id="rId7011" xr:uid="{A76FE151-04C1-B847-9791-722B5BCD5E94}"/>
    <hyperlink ref="J3512" r:id="rId7012" display="mailto:leonardmartha@hull.com" xr:uid="{ABA76222-E7D4-F645-A525-0E4C2E3EFC35}"/>
    <hyperlink ref="L3512" r:id="rId7013" xr:uid="{ECEB2A75-5771-824A-8E58-A5FA36827809}"/>
    <hyperlink ref="J3513" r:id="rId7014" display="mailto:iandouglas@acevedo-norman.com" xr:uid="{D81FBEAC-ADCD-7C4E-B481-6F03CF994A49}"/>
    <hyperlink ref="L3513" r:id="rId7015" xr:uid="{28596C88-540D-164B-9637-81DA09F18C30}"/>
    <hyperlink ref="J3514" r:id="rId7016" display="mailto:yesenia45@greene.net" xr:uid="{18326CC9-FF2C-6C49-906E-D82365C7088D}"/>
    <hyperlink ref="L3514" r:id="rId7017" xr:uid="{A483776A-F767-B04B-831B-DD80620F804C}"/>
    <hyperlink ref="J3515" r:id="rId7018" display="mailto:ghester@dixon.info" xr:uid="{4FE0BE07-71E8-BA48-A0F3-996D83F88643}"/>
    <hyperlink ref="L3515" r:id="rId7019" xr:uid="{70E88F10-FB8E-6743-B245-A5F6C87EF450}"/>
    <hyperlink ref="J3516" r:id="rId7020" display="mailto:marvindelacruz@preston-rocha.com" xr:uid="{F4457863-763E-9649-967D-FF6D0E871FED}"/>
    <hyperlink ref="L3516" r:id="rId7021" xr:uid="{7F6D5268-C740-D147-B5BE-9882DA9113FC}"/>
    <hyperlink ref="J3517" r:id="rId7022" display="mailto:haydencole@james-fox.com" xr:uid="{2AC6DE36-5B62-1648-91CE-1454136B39E3}"/>
    <hyperlink ref="L3517" r:id="rId7023" xr:uid="{030D3773-2538-BA48-80AC-EC953A7B135D}"/>
    <hyperlink ref="J3518" r:id="rId7024" display="mailto:rickey48@burns.com" xr:uid="{0EC1D770-AD2A-CC4C-BE0F-0F7AC4BF9901}"/>
    <hyperlink ref="L3518" r:id="rId7025" xr:uid="{141D729A-AA42-0B40-9E75-FA144695AABA}"/>
    <hyperlink ref="J3519" r:id="rId7026" display="mailto:briana60@thornton.com" xr:uid="{69DD00D0-28F3-694A-BFC5-366C80600F78}"/>
    <hyperlink ref="L3519" r:id="rId7027" xr:uid="{27964615-A7A2-CC46-83DC-01956D65B975}"/>
    <hyperlink ref="J3520" r:id="rId7028" display="mailto:nzimmerman@donovan.org" xr:uid="{3C3FB127-837A-1A4A-BADB-A1BF68DDEE49}"/>
    <hyperlink ref="L3520" r:id="rId7029" xr:uid="{3C34DD69-F852-4549-94BC-A38A8B3B25C7}"/>
    <hyperlink ref="J3521" r:id="rId7030" display="mailto:leahglenn@kramer.com" xr:uid="{B475EB13-36FA-6B44-9EC0-3CF66AD6413F}"/>
    <hyperlink ref="L3521" r:id="rId7031" xr:uid="{EA2E9231-2123-6040-9EF6-87242B148738}"/>
    <hyperlink ref="J3522" r:id="rId7032" display="mailto:xblevins@dudley.com" xr:uid="{5B3B5C4C-87FA-A545-ACC0-56876B769592}"/>
    <hyperlink ref="L3522" r:id="rId7033" xr:uid="{719C14C5-0489-1849-9C0B-FD80B0F4E353}"/>
    <hyperlink ref="J3523" r:id="rId7034" display="mailto:phamkarina@frazier.com" xr:uid="{40966189-990D-A546-8299-1EA065997EBE}"/>
    <hyperlink ref="L3523" r:id="rId7035" xr:uid="{1D9795E7-F998-5948-A931-029C833188CE}"/>
    <hyperlink ref="J3524" r:id="rId7036" display="mailto:vasquezpatricia@hawkins-rose.com" xr:uid="{AA76F992-754F-F34A-A222-3032FE924784}"/>
    <hyperlink ref="L3524" r:id="rId7037" xr:uid="{5E6B5531-A148-DA41-9508-F650ECC82F17}"/>
    <hyperlink ref="J3525" r:id="rId7038" display="mailto:jane42@bartlett-irwin.com" xr:uid="{14724E40-BB6A-7840-A0B3-CF2B5F1BBED9}"/>
    <hyperlink ref="L3525" r:id="rId7039" xr:uid="{9B768C5C-4E02-AE4D-8E83-FBD80E118CAF}"/>
    <hyperlink ref="J3526" r:id="rId7040" display="mailto:bautistamitchell@cordova.biz" xr:uid="{973B749A-45B8-E640-9DD2-B03D72EEFBAB}"/>
    <hyperlink ref="L3526" r:id="rId7041" xr:uid="{44BC020F-A128-A445-9140-8704E8695361}"/>
    <hyperlink ref="J3527" r:id="rId7042" display="mailto:uhill@callahan.info" xr:uid="{42CDCF54-AD6E-B54D-BAC0-47D18CE5D8EB}"/>
    <hyperlink ref="L3527" r:id="rId7043" xr:uid="{A403BCE4-68BA-FB4E-9168-FCC1C8809B94}"/>
    <hyperlink ref="J3528" r:id="rId7044" display="mailto:kristinapotts@valentine.com" xr:uid="{1961BFDF-5272-CD45-AB4D-A064941C0BFF}"/>
    <hyperlink ref="L3528" r:id="rId7045" xr:uid="{4E8A4057-2619-224C-B711-746AAAE8E630}"/>
    <hyperlink ref="J3529" r:id="rId7046" display="mailto:terrymcguire@blackwell-mason.com" xr:uid="{8E39FA27-E733-C341-A4A8-B635372AC655}"/>
    <hyperlink ref="L3529" r:id="rId7047" xr:uid="{ECF6FFCB-5514-3C49-AAD5-964058D5EA32}"/>
    <hyperlink ref="J3530" r:id="rId7048" display="mailto:mcphersontamara@odom.com" xr:uid="{E6E89884-D112-8D49-BFA2-DF6AEA9311CC}"/>
    <hyperlink ref="L3530" r:id="rId7049" xr:uid="{F85B70C5-B2F3-E84B-B7CF-BC0C398582CE}"/>
    <hyperlink ref="J3531" r:id="rId7050" display="mailto:gabriel92@riggs.com" xr:uid="{7190EA92-69C5-4145-9473-DB82DE58559A}"/>
    <hyperlink ref="L3531" r:id="rId7051" xr:uid="{CBA14525-908F-6C49-9B04-5E8DD441965E}"/>
    <hyperlink ref="J3532" r:id="rId7052" display="mailto:shawn76@small-hodges.com" xr:uid="{67D9E150-B812-9E48-AE62-C484E0306312}"/>
    <hyperlink ref="L3532" r:id="rId7053" xr:uid="{28B33D9E-D592-4145-88A5-273BB6B8B502}"/>
    <hyperlink ref="J3533" r:id="rId7054" display="mailto:blakele@sloan.com" xr:uid="{29EB6B1C-A7AC-0C44-AB53-645DD43693EA}"/>
    <hyperlink ref="L3533" r:id="rId7055" xr:uid="{02AA75EB-68DA-DE47-A4F4-FC870CCD26DA}"/>
    <hyperlink ref="J3534" r:id="rId7056" display="mailto:barrymanning@estrada.info" xr:uid="{A06A51F7-C50A-4A44-92A5-93797F04A2FD}"/>
    <hyperlink ref="L3534" r:id="rId7057" xr:uid="{A81837BC-108E-5940-9D19-0ADA616F0775}"/>
    <hyperlink ref="J3535" r:id="rId7058" display="mailto:pattyhunter@davies-shelton.com" xr:uid="{CC0C0BF0-BCBA-9F45-A889-13B5EB810951}"/>
    <hyperlink ref="L3535" r:id="rId7059" xr:uid="{B351B0F2-0692-7046-8A95-D0D0C7B499F3}"/>
    <hyperlink ref="J3536" r:id="rId7060" display="mailto:lisa77@aguilar.com" xr:uid="{6D0E60A0-287A-BD41-9ED4-6B344F1E5673}"/>
    <hyperlink ref="L3536" r:id="rId7061" xr:uid="{8662557F-27B3-7F4E-A8EB-AFC30415DFFE}"/>
    <hyperlink ref="J3537" r:id="rId7062" display="mailto:eduardo70@gomez.com" xr:uid="{43075BBD-C305-5546-B63A-244EFB76679C}"/>
    <hyperlink ref="L3537" r:id="rId7063" xr:uid="{FCDAF8C6-71F2-8542-A1EF-EFCA8F580A24}"/>
    <hyperlink ref="J3538" r:id="rId7064" display="mailto:idelgado@fischer.com" xr:uid="{0911CABA-758F-B64C-A4C9-D38B46EB275A}"/>
    <hyperlink ref="L3538" r:id="rId7065" xr:uid="{51658A55-8E58-3B4B-AFB0-962494879EF0}"/>
    <hyperlink ref="J3539" r:id="rId7066" display="mailto:candacegarza@rodriguez-gamble.net" xr:uid="{155CF14E-9ED4-DE4A-858D-61DCC45FC191}"/>
    <hyperlink ref="L3539" r:id="rId7067" xr:uid="{1D621B59-0AB2-E943-B4D0-254EF091D9D5}"/>
    <hyperlink ref="J3540" r:id="rId7068" display="mailto:mcconnellbenjamin@edwards.org" xr:uid="{E1CADCCD-8DA9-4F4D-9D24-73D2A640B413}"/>
    <hyperlink ref="L3540" r:id="rId7069" xr:uid="{EFFAD702-3FAE-3340-903A-02A0EC809223}"/>
    <hyperlink ref="J3541" r:id="rId7070" display="mailto:hsavage@frank.info" xr:uid="{69935AF1-17B3-2749-B5D5-1E7D7B7E8779}"/>
    <hyperlink ref="L3541" r:id="rId7071" xr:uid="{8293AB5B-AB9E-FE4E-9D3E-850ECC62FE0E}"/>
    <hyperlink ref="J3542" r:id="rId7072" display="mailto:nbentley@mack.com" xr:uid="{6D11D473-0492-9A4B-8C3F-ED320482B257}"/>
    <hyperlink ref="L3542" r:id="rId7073" xr:uid="{FAC8C53E-9453-864C-B452-CDF8F5109D94}"/>
    <hyperlink ref="J3543" r:id="rId7074" display="mailto:imedina@sanders.org" xr:uid="{9F9098D7-4154-2344-AC1B-23CE4557B5C6}"/>
    <hyperlink ref="L3543" r:id="rId7075" xr:uid="{1D561063-472B-D641-9351-9AF8FA808A2B}"/>
    <hyperlink ref="J3544" r:id="rId7076" display="mailto:baileyshea@crawford-meadows.net" xr:uid="{401CBCF6-0D06-2847-88AF-3A40CE0E5A68}"/>
    <hyperlink ref="L3544" r:id="rId7077" xr:uid="{C5DDBED2-6488-3940-998E-261CBFEFEBF6}"/>
    <hyperlink ref="J3545" r:id="rId7078" display="mailto:lfields@phelps-larsen.com" xr:uid="{A1303FBF-3D40-0A45-AA44-80961E02B08C}"/>
    <hyperlink ref="L3545" r:id="rId7079" xr:uid="{3892A3A9-A2C0-0045-B5E1-11E5FBC854B6}"/>
    <hyperlink ref="J3546" r:id="rId7080" display="mailto:yatesjack@jennings.net" xr:uid="{84624C9E-3581-2940-8822-B0BD6B26385C}"/>
    <hyperlink ref="L3546" r:id="rId7081" xr:uid="{5A24F3D7-BF7E-504E-B69B-B1309F2E2174}"/>
    <hyperlink ref="J3547" r:id="rId7082" display="mailto:terrysharon@watts-reyes.com" xr:uid="{BD105F25-CF44-CD48-90DB-441B793BA567}"/>
    <hyperlink ref="L3547" r:id="rId7083" xr:uid="{BFA6F4FA-7F05-584D-83B1-28F72D30A7C7}"/>
    <hyperlink ref="J3548" r:id="rId7084" display="mailto:pjensen@chen.net" xr:uid="{2DE84F16-C3D2-DD46-BF5F-97C3689063F8}"/>
    <hyperlink ref="L3548" r:id="rId7085" xr:uid="{A6F89060-EB24-D049-9C6F-9615A3BE4137}"/>
    <hyperlink ref="J3549" r:id="rId7086" display="mailto:coffeydan@daniels.com" xr:uid="{AF3D2D53-745B-F54E-82FF-B006D22BE662}"/>
    <hyperlink ref="L3549" r:id="rId7087" xr:uid="{B37CE18F-614A-1F4A-B278-755FF8215C74}"/>
    <hyperlink ref="J3550" r:id="rId7088" display="mailto:keith80@daniel.org" xr:uid="{5F047E06-BD5A-1C4D-9494-D2E97B5C6548}"/>
    <hyperlink ref="L3550" r:id="rId7089" xr:uid="{144E63D6-32A6-354F-8008-613D69122C27}"/>
    <hyperlink ref="J3551" r:id="rId7090" display="mailto:eestrada@blankenship.com" xr:uid="{7CD23358-D6FB-1441-92B8-A4CD75FB33D3}"/>
    <hyperlink ref="L3551" r:id="rId7091" xr:uid="{CBC6639B-8859-5A4F-9B62-BD7EDC73A82E}"/>
    <hyperlink ref="J3552" r:id="rId7092" display="mailto:evansalexandra@tanner.biz" xr:uid="{EEB78BAD-5ADD-8F45-BA84-4B977E66393F}"/>
    <hyperlink ref="L3552" r:id="rId7093" xr:uid="{B8A15429-1F6F-C047-B306-764ED82BF709}"/>
    <hyperlink ref="J3553" r:id="rId7094" display="mailto:shahevelyn@ware.org" xr:uid="{66F4E31D-521B-824B-9B76-850CAE2D69A4}"/>
    <hyperlink ref="L3553" r:id="rId7095" xr:uid="{89558547-AC62-9A45-A34D-65D87A8866DA}"/>
    <hyperlink ref="J3554" r:id="rId7096" display="mailto:qpatrick@tran-ellis.org" xr:uid="{B7CE2C29-69E0-204C-B378-D7904C52DD51}"/>
    <hyperlink ref="L3554" r:id="rId7097" xr:uid="{0F0E43B9-3C4A-F649-8FC5-EC6A2518B5B9}"/>
    <hyperlink ref="J3555" r:id="rId7098" display="mailto:floydjoy@walls-vance.com" xr:uid="{C98333C1-907F-5042-B8CF-301AADFF98F0}"/>
    <hyperlink ref="L3555" r:id="rId7099" xr:uid="{8268CE85-635B-CA48-91F8-0090404CD3C3}"/>
    <hyperlink ref="J3556" r:id="rId7100" display="mailto:sierrameza@terry.com" xr:uid="{DDA0286E-9081-0247-963F-6E01083705AD}"/>
    <hyperlink ref="L3556" r:id="rId7101" xr:uid="{2D8ADFBC-8BF4-A24A-A9CA-900F173A3C00}"/>
    <hyperlink ref="J3557" r:id="rId7102" display="mailto:gabrielazamora@bird-valdez.org" xr:uid="{BDFE0765-5691-6C4A-A0EA-70FA4EA90186}"/>
    <hyperlink ref="L3557" r:id="rId7103" xr:uid="{77C2B240-BF17-A347-A741-260AAA0D04D1}"/>
    <hyperlink ref="J3558" r:id="rId7104" display="mailto:chloe68@moran-copeland.com" xr:uid="{3E708E23-C631-1243-A59E-13D405FB48F2}"/>
    <hyperlink ref="L3558" r:id="rId7105" xr:uid="{B7B518E7-DE34-3C4B-B549-35F7BFB4FAC5}"/>
    <hyperlink ref="J3559" r:id="rId7106" display="mailto:melvinnielsen@acevedo.com" xr:uid="{4327C7CE-6FC0-3A4F-9526-FA85BEB2B09C}"/>
    <hyperlink ref="L3559" r:id="rId7107" xr:uid="{3B720BE0-AE08-9C42-93EA-80B6E1B0675A}"/>
    <hyperlink ref="J3560" r:id="rId7108" display="mailto:beasleyaudrey@armstrong.com" xr:uid="{2B10A28F-9C9E-B643-B677-9B4431C7E066}"/>
    <hyperlink ref="L3560" r:id="rId7109" xr:uid="{2E9D4E3A-C226-E642-A300-CC355FD51113}"/>
    <hyperlink ref="J3561" r:id="rId7110" display="mailto:earl28@mosley.biz" xr:uid="{98861B93-7468-164C-B45B-EB51A2384303}"/>
    <hyperlink ref="L3561" r:id="rId7111" xr:uid="{F536B03D-7155-8143-8B67-800804664B9A}"/>
    <hyperlink ref="J3562" r:id="rId7112" display="mailto:monroejody@bryant.com" xr:uid="{A611FA8E-C310-CC4C-8D93-243B4F0F24CB}"/>
    <hyperlink ref="L3562" r:id="rId7113" xr:uid="{9D6167C4-323A-F741-86E1-86795E647F93}"/>
    <hyperlink ref="J3563" r:id="rId7114" display="mailto:yriley@proctor.biz" xr:uid="{2F6BF8ED-FE84-7E4E-B72A-988D33CF6FD5}"/>
    <hyperlink ref="L3563" r:id="rId7115" xr:uid="{E0E04E11-1F72-AF4A-ACF2-4EB86FFF9A63}"/>
    <hyperlink ref="J3564" r:id="rId7116" display="mailto:cbryant@rollins-anderson.net" xr:uid="{768DECFF-60CB-9449-B2F1-A2DE44251BCE}"/>
    <hyperlink ref="L3564" r:id="rId7117" xr:uid="{85ABEF45-A6DC-E54D-8871-90DCC1A649C2}"/>
    <hyperlink ref="J3565" r:id="rId7118" display="mailto:beardcassidy@parker.com" xr:uid="{ABE332CD-AE3D-494C-A767-CCC094461F1F}"/>
    <hyperlink ref="L3565" r:id="rId7119" xr:uid="{70FE3279-6EBD-1746-9CFE-3E1DB722A091}"/>
    <hyperlink ref="J3566" r:id="rId7120" display="mailto:prich@mckee-orozco.biz" xr:uid="{A9620B94-AE63-F945-AD79-45F3E51A7075}"/>
    <hyperlink ref="L3566" r:id="rId7121" xr:uid="{27C17E6A-D2D5-4441-8669-A1D5B210108A}"/>
    <hyperlink ref="J3567" r:id="rId7122" display="mailto:faithclark@haney.org" xr:uid="{B9D46387-3A7E-1942-9878-0FFE0BE0883A}"/>
    <hyperlink ref="L3567" r:id="rId7123" xr:uid="{630CA1D9-3D64-0846-AC7B-00D2FDDBB2E0}"/>
    <hyperlink ref="J3568" r:id="rId7124" display="mailto:cathylewis@hogan.com" xr:uid="{A1C00253-3D90-884E-A5D8-E6384FFAC9C7}"/>
    <hyperlink ref="L3568" r:id="rId7125" xr:uid="{1DFB9941-4B3E-F146-9CF6-4FA2098AD196}"/>
    <hyperlink ref="J3569" r:id="rId7126" display="mailto:sbaker@cherry.com" xr:uid="{9CF966D0-CDD4-9A4D-9420-610BB0573EA3}"/>
    <hyperlink ref="L3569" r:id="rId7127" xr:uid="{740EB8A5-4D69-9C4F-99DC-351D8D881AC9}"/>
    <hyperlink ref="J3570" r:id="rId7128" display="mailto:rosarioelijah@beard-barron.com" xr:uid="{70B4CD85-535E-144F-B671-9EBCA5A40ACA}"/>
    <hyperlink ref="L3570" r:id="rId7129" xr:uid="{3B28729E-FC7C-0043-9D22-098F3B9AB40C}"/>
    <hyperlink ref="J3571" r:id="rId7130" display="mailto:hahntim@wise.com" xr:uid="{8FB62D0E-DCFB-664B-89FA-5B88C14D95F3}"/>
    <hyperlink ref="L3571" r:id="rId7131" xr:uid="{BF96F75C-538F-FC4B-B9E1-BE23161504B8}"/>
    <hyperlink ref="J3572" r:id="rId7132" display="mailto:dukecaitlin@lozano-gibbs.info" xr:uid="{A31A3F60-C332-3A41-BDC4-35E67B0B9448}"/>
    <hyperlink ref="L3572" r:id="rId7133" xr:uid="{6672A9A3-3561-5544-9684-3428F54CB64B}"/>
    <hyperlink ref="J3573" r:id="rId7134" display="mailto:yarroyo@santana-townsend.net" xr:uid="{613235AD-C033-B642-AD57-789B1B7191D1}"/>
    <hyperlink ref="L3573" r:id="rId7135" xr:uid="{DE335F47-AB05-5342-AD63-DE13D0283F0B}"/>
    <hyperlink ref="J3574" r:id="rId7136" display="mailto:jillian34@cowan.com" xr:uid="{E3EFCBB7-0DF0-9743-9F20-EF31B239E7F4}"/>
    <hyperlink ref="L3574" r:id="rId7137" xr:uid="{2737F6E8-C9D6-F443-B337-05F9349799D3}"/>
    <hyperlink ref="J3575" r:id="rId7138" display="mailto:tim15@prince.info" xr:uid="{6E47AE05-A821-9D44-8E0D-43D9F4A6DCD3}"/>
    <hyperlink ref="L3575" r:id="rId7139" xr:uid="{EE5012F6-4EA2-3E4D-8464-8782A7F267AE}"/>
    <hyperlink ref="J3576" r:id="rId7140" display="mailto:cmarshall@richardson.com" xr:uid="{3737750F-FCE2-0C4D-8AC8-20ACD7A74EE1}"/>
    <hyperlink ref="L3576" r:id="rId7141" xr:uid="{AA2066D4-2BAF-4B49-B56A-FA1B8919211B}"/>
    <hyperlink ref="J3577" r:id="rId7142" display="mailto:wyatt10@ingram-robles.com" xr:uid="{52E10641-60A3-2447-8883-096790A4ED57}"/>
    <hyperlink ref="L3577" r:id="rId7143" xr:uid="{5C7357B1-D8E4-F044-AD19-26AC978E6D57}"/>
    <hyperlink ref="J3578" r:id="rId7144" display="mailto:kimlang@meyers-vincent.biz" xr:uid="{225FF432-DC85-C949-B359-A8C2F043F26C}"/>
    <hyperlink ref="L3578" r:id="rId7145" xr:uid="{93627158-F42F-4242-A288-21786AB2905F}"/>
    <hyperlink ref="J3579" r:id="rId7146" display="mailto:ashleeabbott@mcclain.org" xr:uid="{9410AD6F-68CB-844C-BD47-6012CE97910D}"/>
    <hyperlink ref="L3579" r:id="rId7147" xr:uid="{B056B4DA-8A3E-9547-9780-F4AD2C11E223}"/>
    <hyperlink ref="J3580" r:id="rId7148" display="mailto:bridgethardin@morales.net" xr:uid="{C2FBF3F0-A0F6-5140-8428-7EDB97775B5F}"/>
    <hyperlink ref="L3580" r:id="rId7149" xr:uid="{3424494C-2D5D-9444-817F-AD0722CEABE6}"/>
    <hyperlink ref="J3581" r:id="rId7150" display="mailto:calvinbuckley@clark-hendrix.biz" xr:uid="{58C3D0CD-FE51-E34D-805C-0DEFB0F631E6}"/>
    <hyperlink ref="L3581" r:id="rId7151" xr:uid="{A5B19347-F247-ED48-8939-0612D8FF90FA}"/>
    <hyperlink ref="J3582" r:id="rId7152" display="mailto:collin67@parsons.com" xr:uid="{5640FD78-AF56-5A4B-9E26-A7962ACD58C5}"/>
    <hyperlink ref="L3582" r:id="rId7153" xr:uid="{EEECC4CA-38C7-CF4F-B6D6-5EF8C5E07244}"/>
    <hyperlink ref="J3583" r:id="rId7154" display="mailto:garnerjoyce@kane-christian.com" xr:uid="{7B83E0F3-8710-3C40-ACB3-0BA939E8DD3E}"/>
    <hyperlink ref="L3583" r:id="rId7155" xr:uid="{BFEA1201-9265-4D4D-BB80-5B75FF973A76}"/>
    <hyperlink ref="J3584" r:id="rId7156" display="mailto:lucasrichard@chandler-cross.com" xr:uid="{83B067F1-D75C-D247-B27A-5A2BA89675F6}"/>
    <hyperlink ref="L3584" r:id="rId7157" xr:uid="{1AD85590-07B9-F14E-A6F6-E62590C9A70B}"/>
    <hyperlink ref="J3585" r:id="rId7158" display="mailto:mariodean@mcintosh.com" xr:uid="{7E57C1EE-CC3B-E84C-9FFE-6CC24F938FEA}"/>
    <hyperlink ref="L3585" r:id="rId7159" xr:uid="{E1658C2F-8FC1-6D48-93EA-C75B2D293BE4}"/>
    <hyperlink ref="J3586" r:id="rId7160" display="mailto:ramseykent@valdez.biz" xr:uid="{2E8FDF09-6809-9F4F-A448-564725BD9720}"/>
    <hyperlink ref="L3586" r:id="rId7161" xr:uid="{84B53AE3-C4BC-3A4E-AF33-244293636169}"/>
    <hyperlink ref="J3587" r:id="rId7162" display="mailto:cassie07@ross.net" xr:uid="{AA3CEEB7-2AD4-C444-A0C4-3CC7F1585DCA}"/>
    <hyperlink ref="L3587" r:id="rId7163" xr:uid="{2E9507DA-75B6-9142-AFF0-39D4673A6BA8}"/>
    <hyperlink ref="J3588" r:id="rId7164" display="mailto:annette74@howell.com" xr:uid="{682F6A83-8644-0F45-AFE8-B290636174EC}"/>
    <hyperlink ref="L3588" r:id="rId7165" xr:uid="{BEA8006D-5AF7-5849-81EB-A8E257AD61AF}"/>
    <hyperlink ref="J3589" r:id="rId7166" display="mailto:mario73@english-mcgee.com" xr:uid="{AD111AA3-9FB1-1E48-9D21-5BB46461428F}"/>
    <hyperlink ref="L3589" r:id="rId7167" xr:uid="{4055DFFD-044E-1C41-9F2C-A8EC1AD048D5}"/>
    <hyperlink ref="J3590" r:id="rId7168" display="mailto:ponceallison@wang.net" xr:uid="{34C14DBC-C737-F34A-951A-C176B7BFCF2A}"/>
    <hyperlink ref="L3590" r:id="rId7169" xr:uid="{3DAB610A-67D5-D84C-95CD-BFFC9F031806}"/>
    <hyperlink ref="J3591" r:id="rId7170" display="mailto:uweaver@andersen.com" xr:uid="{E63F2180-60DB-184C-A2EE-6F826A32B10D}"/>
    <hyperlink ref="L3591" r:id="rId7171" xr:uid="{AF3BF3E6-ECC7-C64A-A4E1-5E4FBA3A2A31}"/>
    <hyperlink ref="J3592" r:id="rId7172" display="mailto:huynhraymond@krueger-briggs.com" xr:uid="{5B27512C-6684-4D4C-A935-68E8DE5FA06E}"/>
    <hyperlink ref="L3592" r:id="rId7173" xr:uid="{99B1D796-545D-634F-BECD-789348484586}"/>
    <hyperlink ref="J3593" r:id="rId7174" display="mailto:ashleylindsay@bruce-hoover.com" xr:uid="{C6D87D2E-3A6A-7045-A63A-4437F58D6161}"/>
    <hyperlink ref="L3593" r:id="rId7175" xr:uid="{B6639707-6CB6-5943-954F-1C73C7CEFB43}"/>
    <hyperlink ref="J3594" r:id="rId7176" display="mailto:hayleychapman@petty-austin.com" xr:uid="{9C0B2DC3-084A-354C-B4E3-9C768E87A4A1}"/>
    <hyperlink ref="L3594" r:id="rId7177" xr:uid="{B4CB899F-CD84-4443-B53C-726CDC739F2A}"/>
    <hyperlink ref="J3595" r:id="rId7178" display="mailto:olsonsharon@shelton.org" xr:uid="{D28A1922-B6E8-D04D-B3FD-373DD1BB6051}"/>
    <hyperlink ref="L3595" r:id="rId7179" xr:uid="{E47E772B-6076-B745-9E67-4B44CC02BE20}"/>
    <hyperlink ref="J3596" r:id="rId7180" display="mailto:blake37@craig.biz" xr:uid="{D87E8889-2BB0-7848-B984-2C7193CC78D5}"/>
    <hyperlink ref="L3596" r:id="rId7181" xr:uid="{F3FD5A70-1B73-0F4B-B48E-CE554AAFDA88}"/>
    <hyperlink ref="J3597" r:id="rId7182" display="mailto:bettyduffy@pierce-koch.com" xr:uid="{893E5D1A-DFBD-3447-A9C2-7B57D4580F2C}"/>
    <hyperlink ref="L3597" r:id="rId7183" xr:uid="{6611842D-D28C-F94E-86F6-65FCA18FA6C8}"/>
    <hyperlink ref="J3598" r:id="rId7184" display="mailto:burnsjoy@edwards.com" xr:uid="{FCDDDB7B-00FE-C94C-A9D0-646460E10491}"/>
    <hyperlink ref="L3598" r:id="rId7185" xr:uid="{4BFB5720-983D-EA4E-AE30-6C3D63DBFC4D}"/>
    <hyperlink ref="J3599" r:id="rId7186" display="mailto:bobby84@mcgrath-massey.biz" xr:uid="{B069F4B3-41B4-7F42-96C7-24023CF32FA5}"/>
    <hyperlink ref="L3599" r:id="rId7187" xr:uid="{FD83109D-4333-8B46-A3B0-E03D9BD41F4A}"/>
    <hyperlink ref="J3600" r:id="rId7188" display="mailto:mathewlara@nixon.com" xr:uid="{99072295-7C5C-7C46-A7C0-231E230289B5}"/>
    <hyperlink ref="L3600" r:id="rId7189" xr:uid="{7808C79E-B9EE-564D-9308-A95304067E61}"/>
    <hyperlink ref="J3601" r:id="rId7190" display="mailto:ernest35@ochoa.com" xr:uid="{0FF480CB-B65E-BF40-BBF2-9B3A93E36387}"/>
    <hyperlink ref="L3601" r:id="rId7191" xr:uid="{80C56792-C022-5444-918D-44E7B00F62C8}"/>
    <hyperlink ref="J3602" r:id="rId7192" display="mailto:prattharry@bentley-villarreal.org" xr:uid="{9B676ADA-3E66-9442-94B6-87A4E4201CDA}"/>
    <hyperlink ref="L3602" r:id="rId7193" xr:uid="{CB4E96F0-67FB-B649-9AD2-C927F5A097FF}"/>
    <hyperlink ref="J3603" r:id="rId7194" display="mailto:vsutton@rogers.net" xr:uid="{B78A936F-6062-C043-8139-F21F03CD22F7}"/>
    <hyperlink ref="L3603" r:id="rId7195" xr:uid="{C6BF4C75-973A-5748-8844-CB0C3B313FA4}"/>
    <hyperlink ref="J3604" r:id="rId7196" display="mailto:fredle@cameron-lam.biz" xr:uid="{2B7C87E2-122E-764A-B73F-3FF2672078D4}"/>
    <hyperlink ref="L3604" r:id="rId7197" xr:uid="{7F327BFB-B9B3-B34D-A195-080E5E80877B}"/>
    <hyperlink ref="J3605" r:id="rId7198" display="mailto:salasomar@hutchinson-shaffer.com" xr:uid="{EFA19E76-7E47-C043-A8C6-FE8DE31F5F32}"/>
    <hyperlink ref="L3605" r:id="rId7199" xr:uid="{35B78C50-7513-5243-837F-78FC7F766B04}"/>
    <hyperlink ref="J3606" r:id="rId7200" display="mailto:pvalenzuela@romero.com" xr:uid="{00DA3B49-19C0-F646-8C7A-19C61716CCAE}"/>
    <hyperlink ref="L3606" r:id="rId7201" xr:uid="{E114B51E-5986-D648-BA57-43367773492F}"/>
    <hyperlink ref="J3607" r:id="rId7202" display="mailto:virginiasilva@willis-cook.biz" xr:uid="{13AD2452-E9A8-1545-B2DD-4A1893EFFA86}"/>
    <hyperlink ref="L3607" r:id="rId7203" xr:uid="{A6AE884F-EA92-174C-996A-937C6EC74111}"/>
    <hyperlink ref="J3608" r:id="rId7204" display="mailto:owentheresa@leonard.com" xr:uid="{5EF0F9DE-A496-C043-AC30-06A7DE7C6686}"/>
    <hyperlink ref="L3608" r:id="rId7205" xr:uid="{D85412CF-5CE8-E343-B002-CD17608EA805}"/>
    <hyperlink ref="J3609" r:id="rId7206" display="mailto:trevor06@cochran.com" xr:uid="{5EC8F4AB-3655-A843-8360-A54B069ABC22}"/>
    <hyperlink ref="L3609" r:id="rId7207" xr:uid="{DB2D63E4-A2E0-0840-A585-A84F6B0FAE16}"/>
    <hyperlink ref="J3610" r:id="rId7208" display="mailto:seangarrett@deleon.com" xr:uid="{7270C980-55CA-114F-954E-38FD67B738F1}"/>
    <hyperlink ref="L3610" r:id="rId7209" xr:uid="{962A7E7F-57C5-DC4F-B7DC-66B7510AF1D8}"/>
    <hyperlink ref="J3611" r:id="rId7210" display="mailto:mclayton@austin-brewer.com" xr:uid="{D5085DD4-8CCB-EB4C-A10C-64AEE308A8FF}"/>
    <hyperlink ref="L3611" r:id="rId7211" xr:uid="{158F0A70-F837-4245-A452-421D2F610A78}"/>
    <hyperlink ref="J3612" r:id="rId7212" display="mailto:rogerflores@guerrero.net" xr:uid="{351903D9-7097-6F42-89AC-54FD4CE84FBF}"/>
    <hyperlink ref="L3612" r:id="rId7213" xr:uid="{3774704D-4427-1949-8A5B-C7409C16BB44}"/>
    <hyperlink ref="J3613" r:id="rId7214" display="mailto:veronica99@raymond-chavez.com" xr:uid="{C0A10108-008D-3441-9E37-0FD8C9632C5F}"/>
    <hyperlink ref="L3613" r:id="rId7215" xr:uid="{E4B5E170-E9FA-2E47-BEF8-29A01AB4E504}"/>
    <hyperlink ref="J3614" r:id="rId7216" display="mailto:thernandez@odom.net" xr:uid="{C7730B60-B76C-194F-A459-94043AD6AE12}"/>
    <hyperlink ref="L3614" r:id="rId7217" xr:uid="{83E9FB7B-611C-E247-BAB8-E265561D20EA}"/>
    <hyperlink ref="J3615" r:id="rId7218" display="mailto:annaarcher@guerra.com" xr:uid="{2F865DD2-1941-754E-B0CC-C24C5ECCA82E}"/>
    <hyperlink ref="L3615" r:id="rId7219" xr:uid="{4EB81E34-316E-9747-BD88-12F225147223}"/>
    <hyperlink ref="J3616" r:id="rId7220" display="mailto:diana58@cherry.com" xr:uid="{0E2303C2-FF95-0F47-A781-74A68BC6BAE8}"/>
    <hyperlink ref="L3616" r:id="rId7221" xr:uid="{A4DA7AD1-3B89-464E-8015-5F6706664838}"/>
    <hyperlink ref="J3617" r:id="rId7222" display="mailto:vbuck@guerrero.com" xr:uid="{A2A612B4-B894-264C-AB99-B5BF152585D7}"/>
    <hyperlink ref="L3617" r:id="rId7223" xr:uid="{88683A4D-6923-EB44-B224-B5E5D50CC210}"/>
    <hyperlink ref="J3618" r:id="rId7224" display="mailto:carly76@gomez.com" xr:uid="{5333361C-DCDF-4D4C-ABD7-6BD795F1FB09}"/>
    <hyperlink ref="L3618" r:id="rId7225" xr:uid="{ED649F1B-72DE-4244-9589-4DE6E4C82A2F}"/>
    <hyperlink ref="J3619" r:id="rId7226" display="mailto:sara48@stone-barber.org" xr:uid="{09858336-4E35-164A-A6D6-61D6C27AEC99}"/>
    <hyperlink ref="L3619" r:id="rId7227" xr:uid="{5564F0B6-6404-4243-BEE8-650D7E4632FB}"/>
    <hyperlink ref="J3620" r:id="rId7228" display="mailto:eugene62@rodgers.com" xr:uid="{81FD18E1-050C-0E48-8015-B031E3E6AF8A}"/>
    <hyperlink ref="L3620" r:id="rId7229" xr:uid="{57CC16F1-AF0B-414B-A8ED-70959AB7F7B1}"/>
    <hyperlink ref="J3621" r:id="rId7230" display="mailto:kellerclinton@faulkner.biz" xr:uid="{4A2CA70A-336A-3A48-9058-08662C247643}"/>
    <hyperlink ref="L3621" r:id="rId7231" xr:uid="{77C60D62-C9F8-1942-B6DC-A583C5569960}"/>
    <hyperlink ref="J3622" r:id="rId7232" display="mailto:olsoncalvin@christensen.net" xr:uid="{65C85EEF-B52A-144D-ACEC-0BFC3B49BA37}"/>
    <hyperlink ref="L3622" r:id="rId7233" xr:uid="{F4A02509-3E43-FB41-99D7-18EC21670221}"/>
    <hyperlink ref="J3623" r:id="rId7234" display="mailto:breanna21@duarte-carter.org" xr:uid="{1E05812B-E96D-F744-AF73-0375C5392FC9}"/>
    <hyperlink ref="L3623" r:id="rId7235" xr:uid="{CB7566D1-DC92-4444-9680-9309CE94281C}"/>
    <hyperlink ref="J3624" r:id="rId7236" display="mailto:lamdustin@roach.net" xr:uid="{1C2713DE-45B2-5040-B550-C5F83F3B0EFE}"/>
    <hyperlink ref="L3624" r:id="rId7237" xr:uid="{6A1E1A80-911F-CF4D-8D22-228FAA8B2E14}"/>
    <hyperlink ref="J3625" r:id="rId7238" display="mailto:darin48@lane.org" xr:uid="{D6247A36-6325-A347-8045-B30107B381D5}"/>
    <hyperlink ref="L3625" r:id="rId7239" xr:uid="{3F773D32-DE38-BE43-A148-9E4967C3841B}"/>
    <hyperlink ref="J3626" r:id="rId7240" display="mailto:mackenzie79@rowe.com" xr:uid="{F9D23B4E-A007-674B-A5CA-103B008A9F73}"/>
    <hyperlink ref="L3626" r:id="rId7241" xr:uid="{14F66CF5-3E23-224F-A16E-99E789939E41}"/>
    <hyperlink ref="J3627" r:id="rId7242" display="mailto:qwiley@buck.net" xr:uid="{4CC053FD-1378-FA42-954C-5A678A7125EF}"/>
    <hyperlink ref="L3627" r:id="rId7243" xr:uid="{64B8599B-B587-8E45-B063-A5EF4D4BC128}"/>
    <hyperlink ref="J3628" r:id="rId7244" display="mailto:savagelinda@zimmerman.net" xr:uid="{E1616CC0-EF02-F04F-9DEA-DC75AFED796B}"/>
    <hyperlink ref="L3628" r:id="rId7245" xr:uid="{4003DB24-518A-8C41-89BF-9AFE4F429BA5}"/>
    <hyperlink ref="J3629" r:id="rId7246" display="mailto:mirandavasquez@peck.com" xr:uid="{3AA5F129-2D91-F94B-A036-760A6FAB7CBB}"/>
    <hyperlink ref="L3629" r:id="rId7247" xr:uid="{240DA8B6-DB21-C44B-88F3-746425D1033B}"/>
    <hyperlink ref="J3630" r:id="rId7248" display="mailto:holdencurtis@hernandez.org" xr:uid="{9D7C6F16-3351-504E-97B4-3F6E79FB2950}"/>
    <hyperlink ref="L3630" r:id="rId7249" xr:uid="{6602963C-3381-3D41-9C98-3E3F081C53A3}"/>
    <hyperlink ref="J3631" r:id="rId7250" display="mailto:kurt98@brady-reyes.com" xr:uid="{ACF30F0A-01DF-B84C-940F-13A7AE2F22D0}"/>
    <hyperlink ref="L3631" r:id="rId7251" xr:uid="{1C28412D-B19E-0549-83C8-E4F496A62EE2}"/>
    <hyperlink ref="J3632" r:id="rId7252" display="mailto:adkinslori@oliver-bender.com" xr:uid="{3764631F-61F7-D44C-9468-FF7CDEDC388D}"/>
    <hyperlink ref="L3632" r:id="rId7253" xr:uid="{F9983444-5B39-9843-A259-3C3CB942C6E6}"/>
    <hyperlink ref="J3633" r:id="rId7254" display="mailto:solomondeanna@simon.com" xr:uid="{7ACFAADE-AAA6-FE49-A777-994A3F08CB08}"/>
    <hyperlink ref="L3633" r:id="rId7255" xr:uid="{27B3AD03-9AB7-3349-85E8-6EA63AB89868}"/>
    <hyperlink ref="J3634" r:id="rId7256" display="mailto:grahamwendy@hicks.org" xr:uid="{B41CC49F-DC66-734B-92E4-D3361C71514F}"/>
    <hyperlink ref="L3634" r:id="rId7257" xr:uid="{F171CEE5-C22B-4A4E-AC66-43C3B6FAAFF6}"/>
    <hyperlink ref="J3635" r:id="rId7258" display="mailto:barnesvictoria@yang.org" xr:uid="{31E66D27-6BC9-474B-BD19-4104D9291B51}"/>
    <hyperlink ref="L3635" r:id="rId7259" xr:uid="{C5B727AE-3466-AC4F-A9CA-BCEAA79D8D44}"/>
    <hyperlink ref="J3636" r:id="rId7260" display="mailto:dchristensen@castro-melton.biz" xr:uid="{28F68FF4-58C4-6548-AB97-EC6E16F909D5}"/>
    <hyperlink ref="L3636" r:id="rId7261" xr:uid="{5913FD4C-93AF-DE4E-A6DB-1F79D27B07CD}"/>
    <hyperlink ref="J3637" r:id="rId7262" display="mailto:rothmatthew@compton.com" xr:uid="{3B2D26DF-657B-4145-B789-BEF08B5246D7}"/>
    <hyperlink ref="L3637" r:id="rId7263" xr:uid="{CBE78D2A-2B23-C54D-B279-02C9221D6850}"/>
    <hyperlink ref="J3638" r:id="rId7264" display="mailto:gail04@higgins-larson.com" xr:uid="{ED63DA79-9757-6841-A1CC-2C4C9924C0C9}"/>
    <hyperlink ref="L3638" r:id="rId7265" xr:uid="{FE435999-7AB6-A04F-ACCE-2B830EF58B04}"/>
    <hyperlink ref="J3639" r:id="rId7266" display="mailto:unolan@white-key.biz" xr:uid="{11503B73-3BD7-DA43-917E-4AAAAAADEA09}"/>
    <hyperlink ref="L3639" r:id="rId7267" xr:uid="{C6E06400-6D14-B84A-9000-52B9E7282AE7}"/>
    <hyperlink ref="J3640" r:id="rId7268" display="mailto:xblake@friedman.com" xr:uid="{9E1D0E97-160A-B948-8604-277C28EB9FB5}"/>
    <hyperlink ref="L3640" r:id="rId7269" xr:uid="{3868120B-D643-C24B-8184-256FE7265495}"/>
    <hyperlink ref="J3641" r:id="rId7270" display="mailto:leroy30@blake.info" xr:uid="{A4F61D61-30F1-B641-942B-72529A3AF249}"/>
    <hyperlink ref="L3641" r:id="rId7271" xr:uid="{27273F15-B94D-7345-98C9-82FF4F3B3AE7}"/>
    <hyperlink ref="J3642" r:id="rId7272" display="mailto:chandana@santos.info" xr:uid="{D672011D-66BD-BF44-9164-CE5982384917}"/>
    <hyperlink ref="L3642" r:id="rId7273" xr:uid="{2D3198E4-A2DD-4140-9F13-E29B12A72A91}"/>
    <hyperlink ref="J3643" r:id="rId7274" display="mailto:mindy07@blankenship-donovan.com" xr:uid="{F53DA2B9-4216-0343-A1E6-ABF55197C3A4}"/>
    <hyperlink ref="L3643" r:id="rId7275" xr:uid="{47E0062C-782A-7F43-B8A8-CC2D6A0EC7D6}"/>
    <hyperlink ref="J3644" r:id="rId7276" display="mailto:qkline@gamble-pena.biz" xr:uid="{E8133135-D95F-3448-AF44-DE368EE7D5BC}"/>
    <hyperlink ref="L3644" r:id="rId7277" xr:uid="{71EE5973-C3E8-C145-A5B0-F9763EC483D2}"/>
    <hyperlink ref="J3645" r:id="rId7278" display="mailto:brandi65@baldwin.org" xr:uid="{CBBAE6F1-2F92-A246-BABF-B068A2A86E24}"/>
    <hyperlink ref="L3645" r:id="rId7279" xr:uid="{B3A96EF0-3C70-E34D-9C0D-01E129E18634}"/>
    <hyperlink ref="J3646" r:id="rId7280" display="mailto:baileystevenson@herrera.biz" xr:uid="{E09D097F-AADA-DB43-80DF-B828B5239BCC}"/>
    <hyperlink ref="L3646" r:id="rId7281" xr:uid="{600FC46C-CAD6-D449-9CDD-B12FC79FDD14}"/>
    <hyperlink ref="J3647" r:id="rId7282" display="mailto:rfox@figueroa-pruitt.com" xr:uid="{D1A04FF6-D3E3-6A41-B726-3A58B614EEC0}"/>
    <hyperlink ref="L3647" r:id="rId7283" xr:uid="{F6473624-36CD-3649-9CBA-8C9AA0121467}"/>
    <hyperlink ref="J3648" r:id="rId7284" display="mailto:maurice76@kennedy.com" xr:uid="{6AE3AB3F-B6FC-6341-9EE2-8BC8D2BF04CB}"/>
    <hyperlink ref="L3648" r:id="rId7285" xr:uid="{55C4E9DE-2B6D-3841-9C71-D14FC70073A1}"/>
    <hyperlink ref="J3649" r:id="rId7286" display="mailto:pricekristen@higgins.com" xr:uid="{C710B06C-00AD-C74E-A3B5-C06323337263}"/>
    <hyperlink ref="L3649" r:id="rId7287" xr:uid="{E3BD6B51-4830-8746-9139-E9DC5FA32BBB}"/>
    <hyperlink ref="J3650" r:id="rId7288" display="mailto:bullockshari@roth.info" xr:uid="{FC209727-E7A9-1243-8441-D439C2DF8B58}"/>
    <hyperlink ref="L3650" r:id="rId7289" xr:uid="{043C4E8D-9BEF-F74A-844C-12F36F804D11}"/>
    <hyperlink ref="J3651" r:id="rId7290" display="mailto:billmacias@shepard.com" xr:uid="{CB89B890-2647-B949-98C9-15054781361C}"/>
    <hyperlink ref="L3651" r:id="rId7291" xr:uid="{14BDE1EF-FA03-294E-ADE1-3216DAFB9C32}"/>
    <hyperlink ref="J3652" r:id="rId7292" display="mailto:carrillojon@santana.com" xr:uid="{A24C7709-91A4-CF48-9382-90DC49A87D27}"/>
    <hyperlink ref="L3652" r:id="rId7293" xr:uid="{318E24BF-1EEF-9C4D-9EF9-A042E934B228}"/>
    <hyperlink ref="J3653" r:id="rId7294" display="mailto:tiffanymendoza@austin.com" xr:uid="{2C35FC0D-EF79-614B-B0F2-01A4C696EA78}"/>
    <hyperlink ref="L3653" r:id="rId7295" xr:uid="{9DB9F107-9EFA-2B48-ABCD-A274E8B20644}"/>
    <hyperlink ref="J3654" r:id="rId7296" display="mailto:jpatrick@skinner-willis.info" xr:uid="{B574E2E7-E666-D149-9E98-9E1C6A0C623F}"/>
    <hyperlink ref="L3654" r:id="rId7297" xr:uid="{F13DD343-5A57-984D-80FF-72ADB2DEE068}"/>
    <hyperlink ref="J3655" r:id="rId7298" display="mailto:collinsdon@huynh-duarte.com" xr:uid="{F7820D69-2824-894E-B3D1-DEFABBD98102}"/>
    <hyperlink ref="L3655" r:id="rId7299" xr:uid="{1BBE29C3-236A-2A4B-85A9-3D49BBCD496C}"/>
    <hyperlink ref="J3656" r:id="rId7300" display="mailto:elliottmichaela@jones.com" xr:uid="{8A8B756A-82A1-8B4C-B3EF-699381A86A75}"/>
    <hyperlink ref="L3656" r:id="rId7301" xr:uid="{2C54E864-CEBC-D040-9BE7-613EEF6F95A7}"/>
    <hyperlink ref="J3657" r:id="rId7302" display="mailto:peggy77@riggs.com" xr:uid="{90182B7A-BC1F-D349-A3F3-6098FFBE4C84}"/>
    <hyperlink ref="L3657" r:id="rId7303" xr:uid="{3BD92D62-A8D6-814E-80D1-D2E75031B010}"/>
    <hyperlink ref="J3658" r:id="rId7304" display="mailto:calvinavery@burnett-davies.com" xr:uid="{7606AB80-0F36-5E45-82AB-40A381ED3223}"/>
    <hyperlink ref="L3658" r:id="rId7305" xr:uid="{A936687E-8821-A049-B57C-70ACCE8BAA54}"/>
    <hyperlink ref="J3659" r:id="rId7306" display="mailto:hardingyesenia@huffman.com" xr:uid="{2F2E34E7-2433-BB45-9283-C97C29107A64}"/>
    <hyperlink ref="L3659" r:id="rId7307" xr:uid="{05386126-C0F4-E546-89AE-1738486712F7}"/>
    <hyperlink ref="J3660" r:id="rId7308" display="mailto:jacksonwalton@walter.com" xr:uid="{A8FF3934-57FF-C340-AB3A-67256D1032F9}"/>
    <hyperlink ref="L3660" r:id="rId7309" xr:uid="{FC816967-3AC8-C841-BA6F-32C9D72F0D7D}"/>
    <hyperlink ref="J3661" r:id="rId7310" display="mailto:bushbetty@klein.com" xr:uid="{257D78FB-32C2-BB49-8A1D-8F12F18C3EB6}"/>
    <hyperlink ref="L3661" r:id="rId7311" xr:uid="{084DCC97-3664-EC40-A377-A86FF704DF29}"/>
    <hyperlink ref="J3662" r:id="rId7312" display="mailto:rickysandoval@gibbs.com" xr:uid="{6D2E90D1-2CA4-5640-9067-F9472435CD9F}"/>
    <hyperlink ref="L3662" r:id="rId7313" xr:uid="{7F9B66CC-E933-CD45-8C69-14B70B5087B3}"/>
    <hyperlink ref="J3663" r:id="rId7314" display="mailto:jonathonpetersen@benjamin-vaughn.com" xr:uid="{631CF097-81C2-EE4D-914E-1FD70F109C00}"/>
    <hyperlink ref="L3663" r:id="rId7315" xr:uid="{8EE57B83-B964-EC44-98B7-BC9AD7AE76DE}"/>
    <hyperlink ref="J3664" r:id="rId7316" display="mailto:lunablake@hebert.com" xr:uid="{A1230683-63FD-6446-A37A-B0A03523900B}"/>
    <hyperlink ref="L3664" r:id="rId7317" xr:uid="{3BA94819-4160-7F42-8688-36F92E52AC6C}"/>
    <hyperlink ref="J3665" r:id="rId7318" display="mailto:alexandergarrison@tapia.com" xr:uid="{FBA5CCCC-4E1D-3F48-B15F-E10D42AE242A}"/>
    <hyperlink ref="L3665" r:id="rId7319" xr:uid="{A5DAF978-42CA-9440-885E-CD90ABD4BEE8}"/>
    <hyperlink ref="J3666" r:id="rId7320" display="mailto:llindsey@welch.com" xr:uid="{88B4E7E7-62A2-6B4C-9830-BD9B202BEBFC}"/>
    <hyperlink ref="L3666" r:id="rId7321" xr:uid="{82FBD1D7-7D43-3744-B1B9-B1EB1AF454AF}"/>
    <hyperlink ref="J3667" r:id="rId7322" display="mailto:chamberstraci@cardenas-haney.com" xr:uid="{966FD08E-1725-DD4A-A9B0-7BA6EB028032}"/>
    <hyperlink ref="L3667" r:id="rId7323" xr:uid="{554FD405-8770-CB4F-9DBA-054ACA1D4247}"/>
    <hyperlink ref="J3668" r:id="rId7324" display="mailto:eestes@dorsey.com" xr:uid="{98EF7053-C055-DB4C-8766-D93296AB9FCA}"/>
    <hyperlink ref="L3668" r:id="rId7325" xr:uid="{612F541F-D0B3-224A-B5EC-B061759DD452}"/>
    <hyperlink ref="J3669" r:id="rId7326" display="mailto:adkinsregina@bishop.info" xr:uid="{BC4178C5-59BD-EA49-B17B-B14A582A691C}"/>
    <hyperlink ref="L3669" r:id="rId7327" xr:uid="{21ED7A60-D1F9-5F4D-A06A-0AA8E2F4BB47}"/>
    <hyperlink ref="J3670" r:id="rId7328" display="mailto:deborah10@ball.com" xr:uid="{D4AF4623-56D6-AD42-B7C2-A159517092D5}"/>
    <hyperlink ref="L3670" r:id="rId7329" xr:uid="{5140B4F4-9124-5E4F-979E-5F150D1A5B52}"/>
    <hyperlink ref="J3671" r:id="rId7330" display="mailto:wolfefrancis@davies.com" xr:uid="{A77F0F2C-5757-6B45-866D-09CA63BF1A8F}"/>
    <hyperlink ref="L3671" r:id="rId7331" xr:uid="{FE9F0EF6-4FA2-D348-993D-B35DD07E558B}"/>
    <hyperlink ref="J3672" r:id="rId7332" display="mailto:nsingh@mccann.com" xr:uid="{124280A6-0EDA-8F4B-99CF-2BF0C7DE7E1B}"/>
    <hyperlink ref="L3672" r:id="rId7333" xr:uid="{9A011B37-F79C-634B-8032-33116F68FA80}"/>
    <hyperlink ref="J3673" r:id="rId7334" display="mailto:alvin46@humphrey-adams.com" xr:uid="{E7AA2E90-DB62-D847-BFBC-BC00192B1F4A}"/>
    <hyperlink ref="L3673" r:id="rId7335" xr:uid="{1B064244-90EB-C04F-849E-887D7CD04017}"/>
    <hyperlink ref="J3674" r:id="rId7336" display="mailto:crystal88@dickson.info" xr:uid="{B10E1DDB-80E4-E246-81F4-87CD386677BB}"/>
    <hyperlink ref="L3674" r:id="rId7337" xr:uid="{71539C14-CA7B-8649-ADA4-2B741D2BE6B8}"/>
    <hyperlink ref="J3675" r:id="rId7338" display="mailto:dillonhiggins@mejia-lutz.com" xr:uid="{677C851C-20D4-F441-9B38-01B7A30C8B1E}"/>
    <hyperlink ref="L3675" r:id="rId7339" xr:uid="{1F834EF6-09B4-9147-A076-D8188DE64036}"/>
    <hyperlink ref="J3676" r:id="rId7340" display="mailto:davemccann@cross.net" xr:uid="{C3617A17-FE42-5B44-A470-39A4B7CD91B8}"/>
    <hyperlink ref="L3676" r:id="rId7341" xr:uid="{952C6BD2-E8C0-9F4A-8F2B-F2FA053E781E}"/>
    <hyperlink ref="J3677" r:id="rId7342" display="mailto:tammy94@roman.com" xr:uid="{A1802EC2-7207-BB48-9E53-E4C3A90FA066}"/>
    <hyperlink ref="L3677" r:id="rId7343" xr:uid="{2C67FD4C-E996-1740-A88A-A93394650889}"/>
    <hyperlink ref="J3678" r:id="rId7344" display="mailto:wernergarrett@trevino.org" xr:uid="{537B3DD2-B9B5-994F-A82D-FC54A332F959}"/>
    <hyperlink ref="L3678" r:id="rId7345" xr:uid="{1DE71466-36A3-4344-B830-C348E496FCD9}"/>
    <hyperlink ref="J3679" r:id="rId7346" display="mailto:dariusolsen@oneal-holloway.biz" xr:uid="{06B507B1-23DD-E54E-96F1-09ECE073C9A2}"/>
    <hyperlink ref="L3679" r:id="rId7347" xr:uid="{9CBC2BA8-3F73-9B4D-96FF-69E6E9EF11CC}"/>
    <hyperlink ref="J3680" r:id="rId7348" display="mailto:crossbrent@burnett.com" xr:uid="{9663ABFC-19BA-FE4B-8660-2C968105D9BD}"/>
    <hyperlink ref="L3680" r:id="rId7349" xr:uid="{398A92D6-4072-0247-AFBD-23C34EE33493}"/>
    <hyperlink ref="J3681" r:id="rId7350" display="mailto:fruiz@blackburn.com" xr:uid="{C7F40932-74F1-2240-84FF-A4F37F0DF14C}"/>
    <hyperlink ref="L3681" r:id="rId7351" xr:uid="{F705C760-A6C6-1C4A-9618-3D99E8BC770A}"/>
    <hyperlink ref="J3682" r:id="rId7352" display="mailto:melindahaney@little-faulkner.biz" xr:uid="{489317D6-B111-5C49-8B5C-D66B84F43CE0}"/>
    <hyperlink ref="L3682" r:id="rId7353" xr:uid="{73188469-C640-374B-8B83-8656B789FE4D}"/>
    <hyperlink ref="J3683" r:id="rId7354" display="mailto:fitzgeraldmitchell@pennington-mcguire.info" xr:uid="{0BEE545A-2D25-2B42-AE29-E61E5D2408FD}"/>
    <hyperlink ref="L3683" r:id="rId7355" xr:uid="{F5A0DCEF-39AF-9A4C-BA9E-048ED998D779}"/>
    <hyperlink ref="J3684" r:id="rId7356" display="mailto:huynhapril@nunez.biz" xr:uid="{5C590CF7-4508-EC41-984A-49801A86F354}"/>
    <hyperlink ref="L3684" r:id="rId7357" xr:uid="{96ECB794-35A6-714F-9D26-652D10023968}"/>
    <hyperlink ref="J3685" r:id="rId7358" display="mailto:lamtommy@church.com" xr:uid="{29C4A574-4FFF-FE48-98D9-82C1677F7F1D}"/>
    <hyperlink ref="L3685" r:id="rId7359" xr:uid="{477D9E76-AB72-0947-AD0F-446672EF319E}"/>
    <hyperlink ref="J3686" r:id="rId7360" display="mailto:evanwall@palmer-bruce.com" xr:uid="{6F6C5AB8-69D3-EB41-BBB8-2B11B8191DCC}"/>
    <hyperlink ref="L3686" r:id="rId7361" xr:uid="{1BBA0E45-6FEB-BC41-9055-8E9BB6C343AF}"/>
    <hyperlink ref="J3687" r:id="rId7362" display="mailto:miguelmartin@dickerson.com" xr:uid="{90E3AE71-3B3D-1745-8309-1A638ACF2CE2}"/>
    <hyperlink ref="L3687" r:id="rId7363" xr:uid="{363CE4A7-DDB4-D740-98A5-CDBDBD9D47DA}"/>
    <hyperlink ref="J3688" r:id="rId7364" display="mailto:nchristensen@little.com" xr:uid="{7BA1DFCE-D661-8E41-9713-854A7ADFFC28}"/>
    <hyperlink ref="L3688" r:id="rId7365" xr:uid="{0C1286CC-9CBF-3649-8850-01A4FF964A9B}"/>
    <hyperlink ref="J3689" r:id="rId7366" display="mailto:rebecca35@bradford.com" xr:uid="{31597133-9063-C040-AB8C-41AC90691333}"/>
    <hyperlink ref="L3689" r:id="rId7367" xr:uid="{46813D21-C903-644F-B124-BC9686D3A9D4}"/>
    <hyperlink ref="J3690" r:id="rId7368" display="mailto:kara58@sullivan.biz" xr:uid="{F26DEE82-0FC0-BA42-9021-A09E7C804EE6}"/>
    <hyperlink ref="L3690" r:id="rId7369" xr:uid="{DF8500EC-B6FB-F347-AA37-CDB996CE16AF}"/>
    <hyperlink ref="J3691" r:id="rId7370" display="mailto:alisha98@bennett-frazier.com" xr:uid="{EF0264DD-4CCE-7F48-ADB4-3E551E39B421}"/>
    <hyperlink ref="L3691" r:id="rId7371" xr:uid="{93536F3E-01A5-9241-8054-1FEE9B007B1B}"/>
    <hyperlink ref="J3692" r:id="rId7372" display="mailto:hclark@forbes-ashley.com" xr:uid="{DB60C537-63B8-A544-9DCB-F711CDC584FB}"/>
    <hyperlink ref="L3692" r:id="rId7373" xr:uid="{FBB8B7E2-64EA-5345-AED1-BC7AF530E4CA}"/>
    <hyperlink ref="J3693" r:id="rId7374" display="mailto:sheena37@beasley.net" xr:uid="{645689B1-C603-9F4B-96A0-0DDBF1F6446F}"/>
    <hyperlink ref="L3693" r:id="rId7375" xr:uid="{51075557-EFF3-B043-A378-3C863EA8E9DC}"/>
    <hyperlink ref="J3694" r:id="rId7376" display="mailto:hughescassie@maxwell.com" xr:uid="{986C0C84-9B4B-F741-A3EA-1DC3A1997710}"/>
    <hyperlink ref="L3694" r:id="rId7377" xr:uid="{FEBB7DFF-BEE1-B54C-AE3C-46B77790A802}"/>
    <hyperlink ref="J3695" r:id="rId7378" display="mailto:kristopher60@choi.com" xr:uid="{0FC935CF-7E39-0544-AA5D-132D07315556}"/>
    <hyperlink ref="L3695" r:id="rId7379" xr:uid="{4ECAC4AC-EC63-F244-90E2-1C31E832D67E}"/>
    <hyperlink ref="J3696" r:id="rId7380" display="mailto:llindsey@decker-cervantes.org" xr:uid="{929851EA-4903-F445-8620-1CEDFA5236F6}"/>
    <hyperlink ref="L3696" r:id="rId7381" xr:uid="{909700E1-84DC-B34B-976A-2A17FEB81DB3}"/>
    <hyperlink ref="J3697" r:id="rId7382" display="mailto:brittany00@waters.com" xr:uid="{2372D691-9A20-3A48-B17C-53C94CB3105B}"/>
    <hyperlink ref="L3697" r:id="rId7383" xr:uid="{6BC16AE1-0DCE-DC43-AFB7-0FBF8069157D}"/>
    <hyperlink ref="J3698" r:id="rId7384" display="mailto:dwayne48@ruiz-fernandez.com" xr:uid="{896884C0-C8BB-4847-90C8-9378A74B9E92}"/>
    <hyperlink ref="L3698" r:id="rId7385" xr:uid="{07352801-E3AE-FE4B-BD09-403033AE6F15}"/>
    <hyperlink ref="J3699" r:id="rId7386" display="mailto:watersgabriella@abbott-collins.info" xr:uid="{CABE40EA-EA8E-154D-85D6-2EF573449310}"/>
    <hyperlink ref="L3699" r:id="rId7387" xr:uid="{44CD272D-48EF-B149-9183-1B1BDF31C799}"/>
    <hyperlink ref="J3700" r:id="rId7388" display="mailto:qsanchez@silva-roberson.com" xr:uid="{4A1DDB7C-F287-694F-9B25-2832C4D8D7C0}"/>
    <hyperlink ref="L3700" r:id="rId7389" xr:uid="{2CE8F1E0-7E1E-AE4D-BCCC-1DBE32618C3A}"/>
    <hyperlink ref="J3701" r:id="rId7390" display="mailto:sharonkemp@gaines.com" xr:uid="{1F12D427-E8A4-DB40-9C67-0C7F6EDC0F36}"/>
    <hyperlink ref="L3701" r:id="rId7391" xr:uid="{85BD9680-654D-6240-A7DF-7D0D5E7C13DB}"/>
    <hyperlink ref="J3702" r:id="rId7392" display="mailto:vweiss@stokes.com" xr:uid="{9D57750E-6B9C-4B4D-BBA7-F879F158669F}"/>
    <hyperlink ref="L3702" r:id="rId7393" xr:uid="{0279A096-AE72-E34E-AEF3-1ECE35BF19A0}"/>
    <hyperlink ref="J3703" r:id="rId7394" display="mailto:moorecolin@liu.com" xr:uid="{85FA659E-E976-4F4A-9334-7E0456DB0B34}"/>
    <hyperlink ref="L3703" r:id="rId7395" xr:uid="{0053C0BC-B78F-824E-8810-16E98FEDA6BF}"/>
    <hyperlink ref="J3704" r:id="rId7396" display="mailto:hermankirsten@hooper.biz" xr:uid="{F3A3EB00-B91C-C746-B754-DB54D6723F76}"/>
    <hyperlink ref="L3704" r:id="rId7397" xr:uid="{6CB846C3-F13E-EF4F-A614-39D48FD6500A}"/>
    <hyperlink ref="J3705" r:id="rId7398" display="mailto:diane65@grant.org" xr:uid="{13E8949D-F697-8843-A1FC-9F916E3ACA9D}"/>
    <hyperlink ref="L3705" r:id="rId7399" xr:uid="{EA0814A1-0E8F-E744-875B-904D2FAD2453}"/>
    <hyperlink ref="J3706" r:id="rId7400" display="mailto:sydneyconway@hines-herrera.net" xr:uid="{23EE290E-46AA-8646-863E-D9B3E4987BAB}"/>
    <hyperlink ref="L3706" r:id="rId7401" xr:uid="{33C0B4CF-79D5-1F4C-8AB4-F0FC71CAA894}"/>
    <hyperlink ref="J3707" r:id="rId7402" display="mailto:pford@campbell.biz" xr:uid="{5137AC3D-3B91-0C4E-92B3-FA6146471AFA}"/>
    <hyperlink ref="L3707" r:id="rId7403" xr:uid="{FD75C3F4-2702-5349-94A3-7E2CC099032F}"/>
    <hyperlink ref="J3708" r:id="rId7404" display="mailto:ryansherri@collier-ritter.com" xr:uid="{0AEE781C-C79F-A646-80CA-FA826FFFDA9F}"/>
    <hyperlink ref="L3708" r:id="rId7405" xr:uid="{5A1FE65B-C620-704F-B2BF-F876B8940B14}"/>
    <hyperlink ref="J3709" r:id="rId7406" display="mailto:annettebailey@sanders.com" xr:uid="{2B0094E3-5806-9D48-B808-380F575FE3B1}"/>
    <hyperlink ref="L3709" r:id="rId7407" xr:uid="{5A88344D-E6FC-2D42-9BD1-E7BE3341820C}"/>
    <hyperlink ref="J3710" r:id="rId7408" display="mailto:whansen@mckee.com" xr:uid="{43F270B2-BBA3-AA4B-B41F-F71995F5A3B7}"/>
    <hyperlink ref="L3710" r:id="rId7409" xr:uid="{87B951A1-E7AD-D043-83AA-C98983E831AE}"/>
    <hyperlink ref="J3711" r:id="rId7410" display="mailto:kristirusso@gonzales.com" xr:uid="{36580901-9B47-AD47-8285-94FDDBE6EC1E}"/>
    <hyperlink ref="L3711" r:id="rId7411" xr:uid="{E0F1C50A-8F80-2747-89FE-6B769DBB211A}"/>
    <hyperlink ref="J3712" r:id="rId7412" display="mailto:tracey47@ayala.com" xr:uid="{C2A67DEF-AE4D-0540-A993-854662D133C4}"/>
    <hyperlink ref="L3712" r:id="rId7413" xr:uid="{AE792D90-8727-2143-9FAB-2F01CE31E0A8}"/>
    <hyperlink ref="J3713" r:id="rId7414" display="mailto:chase92@mcfarland.com" xr:uid="{1B4DE352-0A92-124E-8C8F-5DD9DB4D1522}"/>
    <hyperlink ref="L3713" r:id="rId7415" xr:uid="{1442605E-16B2-0D46-80FA-DBBCD3D87792}"/>
    <hyperlink ref="J3714" r:id="rId7416" display="mailto:urusso@riddle-bryant.org" xr:uid="{6D73AA33-C1E1-D24B-9CA8-0A9FFC47A74A}"/>
    <hyperlink ref="L3714" r:id="rId7417" xr:uid="{31A256E9-6BC6-0243-9F9E-A7FDBB701131}"/>
    <hyperlink ref="J3715" r:id="rId7418" display="mailto:jenniferstein@carter.info" xr:uid="{6B77D763-A98D-AC45-9869-6EE164CC83B4}"/>
    <hyperlink ref="L3715" r:id="rId7419" xr:uid="{8802343F-D2B4-D846-94DF-4CE5AC686B13}"/>
    <hyperlink ref="J3716" r:id="rId7420" display="mailto:isaac79@levy.com" xr:uid="{7BA76A86-017F-404B-93F7-5FFD1CF67AD4}"/>
    <hyperlink ref="L3716" r:id="rId7421" xr:uid="{8952B6A0-E5FE-0C49-82BF-5E144A2A7EB4}"/>
    <hyperlink ref="J3717" r:id="rId7422" display="mailto:mullencolton@barton-morrison.com" xr:uid="{AE73D63F-CE5B-9C4A-BCF0-EF3E18C9E962}"/>
    <hyperlink ref="L3717" r:id="rId7423" xr:uid="{D4EE90E1-7237-4C42-9A1F-441A8EC3B6DC}"/>
    <hyperlink ref="J3718" r:id="rId7424" display="mailto:harold62@duffy-mejia.com" xr:uid="{9EC810F6-A372-1C45-B126-05D32015DE0D}"/>
    <hyperlink ref="L3718" r:id="rId7425" xr:uid="{75E8DC6A-7607-DD48-83D5-C3FFB66886A2}"/>
    <hyperlink ref="J3719" r:id="rId7426" display="mailto:danielleon@lutz.net" xr:uid="{985954CE-F65A-204F-ABBE-4B663FBEBCA1}"/>
    <hyperlink ref="L3719" r:id="rId7427" xr:uid="{387CD60D-F07B-7B4B-AD7A-264971246A99}"/>
    <hyperlink ref="J3720" r:id="rId7428" display="mailto:kenneth47@wells.net" xr:uid="{C57F2CB5-5994-8C4A-8CDE-C580C2A19E56}"/>
    <hyperlink ref="L3720" r:id="rId7429" xr:uid="{B257899D-69FB-874D-9DDF-52B3C4470E54}"/>
    <hyperlink ref="J3721" r:id="rId7430" display="mailto:daltonalvarado@campbell-thompson.net" xr:uid="{474293B8-5B95-D745-B39C-2504D5FB42BE}"/>
    <hyperlink ref="L3721" r:id="rId7431" xr:uid="{C9A2FF08-D3F1-5D4E-952A-7514B15D24A0}"/>
    <hyperlink ref="J3722" r:id="rId7432" display="mailto:petersenclifford@huynh-robertson.com" xr:uid="{CA212CFD-6E0E-394C-A7B1-E34FB9251FE0}"/>
    <hyperlink ref="L3722" r:id="rId7433" xr:uid="{67B361C4-8185-F446-9056-0EA57E32B571}"/>
    <hyperlink ref="J3723" r:id="rId7434" display="mailto:valeriechristensen@berger.com" xr:uid="{0ECFBD3F-AED3-A342-B6AA-1B4F279787C1}"/>
    <hyperlink ref="L3723" r:id="rId7435" xr:uid="{0C5FB37B-317F-BF4F-885F-F5E694397189}"/>
    <hyperlink ref="J3724" r:id="rId7436" display="mailto:terrance01@bennett-barajas.biz" xr:uid="{625566C6-8851-F44F-9FE3-083867B78F4C}"/>
    <hyperlink ref="L3724" r:id="rId7437" xr:uid="{27820E9C-C771-5A41-B496-6B2720A2D070}"/>
    <hyperlink ref="J3725" r:id="rId7438" display="mailto:norrisdon@castillo-lin.com" xr:uid="{FB95B912-701F-3348-9F5D-854B4F94F307}"/>
    <hyperlink ref="L3725" r:id="rId7439" xr:uid="{173F0078-C433-7845-8D3D-146181E155C1}"/>
    <hyperlink ref="J3726" r:id="rId7440" display="mailto:carolbryan@horne-cunningham.com" xr:uid="{D10B62EE-FC9A-4F4C-AD11-6EEB4F43ED74}"/>
    <hyperlink ref="L3726" r:id="rId7441" xr:uid="{36496A4D-1A0D-F74E-AD94-ABFA82355B4C}"/>
    <hyperlink ref="J3727" r:id="rId7442" display="mailto:fpadilla@paul.info" xr:uid="{70C032B8-343A-6340-9DF2-7E76B89388C0}"/>
    <hyperlink ref="L3727" r:id="rId7443" xr:uid="{833AA3F4-0B60-7C47-B82D-F644B8D11B3D}"/>
    <hyperlink ref="J3728" r:id="rId7444" display="mailto:feliciaglover@luna.com" xr:uid="{7B441220-4601-AE4C-B6BB-8AB8365E0888}"/>
    <hyperlink ref="L3728" r:id="rId7445" xr:uid="{4028E825-2B4D-4F4F-9C65-23D6A1D276E2}"/>
    <hyperlink ref="J3729" r:id="rId7446" display="mailto:millerangela@vang.com" xr:uid="{5B038C17-25F9-2A4E-BE28-CC5F3391003C}"/>
    <hyperlink ref="L3729" r:id="rId7447" xr:uid="{706A604A-BF83-A241-A8EE-3E6FDE6D7323}"/>
    <hyperlink ref="J3730" r:id="rId7448" display="mailto:mcknightparker@dougherty.com" xr:uid="{0F92D12E-03E3-9D4F-8146-6D48A0659D09}"/>
    <hyperlink ref="L3730" r:id="rId7449" xr:uid="{859C63C6-928A-7C43-8A35-2A76FBEBF714}"/>
    <hyperlink ref="J3731" r:id="rId7450" display="mailto:freemanjenna@carey-quinn.org" xr:uid="{5E9F099E-5626-6246-B0E1-EE8DAA73AE8E}"/>
    <hyperlink ref="L3731" r:id="rId7451" xr:uid="{66E36D76-35A3-094B-AD71-B971CD27F98E}"/>
    <hyperlink ref="J3732" r:id="rId7452" display="mailto:jnash@mcgrath-monroe.com" xr:uid="{CEC7E1EA-B245-6F4E-8844-0912ED7E8F1F}"/>
    <hyperlink ref="L3732" r:id="rId7453" xr:uid="{2E8C74B8-660E-3144-92EB-E63B031A2177}"/>
    <hyperlink ref="J3733" r:id="rId7454" display="mailto:sstark@watts.com" xr:uid="{29B9981C-6906-1947-A46A-3103A7EA82B7}"/>
    <hyperlink ref="L3733" r:id="rId7455" xr:uid="{8B552B00-87DB-B649-8205-B5270D82B584}"/>
    <hyperlink ref="J3734" r:id="rId7456" display="mailto:kylezimmerman@adkins.com" xr:uid="{3BAEA8B9-FE61-9246-B01B-35ACD82A5FF5}"/>
    <hyperlink ref="L3734" r:id="rId7457" xr:uid="{14EA9A7C-F858-A144-A92C-01E4862C828B}"/>
    <hyperlink ref="J3735" r:id="rId7458" display="mailto:charleneyoung@holland-hunt.info" xr:uid="{A7448E0B-CA67-7F40-B662-125B22775C9B}"/>
    <hyperlink ref="L3735" r:id="rId7459" xr:uid="{669A3A94-D87F-9144-BD7E-EEA2B24E27E2}"/>
    <hyperlink ref="J3736" r:id="rId7460" display="mailto:elaine65@hebert.com" xr:uid="{A1F31771-A957-0048-9FDA-58AEC38EF1A5}"/>
    <hyperlink ref="L3736" r:id="rId7461" xr:uid="{2FFC7B07-D52B-E24B-9E73-6A6C49E6F037}"/>
    <hyperlink ref="J3737" r:id="rId7462" display="mailto:molly59@alvarado.info" xr:uid="{C8FC96AE-9305-D146-A516-D5974485D282}"/>
    <hyperlink ref="L3737" r:id="rId7463" xr:uid="{85418C38-BBD4-0B47-A858-72867ED1E9AA}"/>
    <hyperlink ref="J3738" r:id="rId7464" display="mailto:stacey84@luna.com" xr:uid="{074EB61A-E0C3-2F4D-88A9-E69FF34EAFD1}"/>
    <hyperlink ref="L3738" r:id="rId7465" xr:uid="{1263EA23-B3F0-154F-8434-6A20D885F65E}"/>
    <hyperlink ref="J3739" r:id="rId7466" display="mailto:holdenerik@luna-george.com" xr:uid="{070988D1-A933-9D4C-81F3-20F8EA9470F6}"/>
    <hyperlink ref="L3739" r:id="rId7467" xr:uid="{DFE4211B-E5CC-3447-A4EA-70AF50CED855}"/>
    <hyperlink ref="J3740" r:id="rId7468" display="mailto:franklin16@davies-larson.com" xr:uid="{B13C59A4-B5BD-3542-B5DF-9741B7A568C0}"/>
    <hyperlink ref="L3740" r:id="rId7469" xr:uid="{9C1CFFA3-B351-9646-8DF9-F711BC52DDDE}"/>
    <hyperlink ref="J3741" r:id="rId7470" display="mailto:marissa58@hayden-hooper.net" xr:uid="{E9EB2794-BC2B-B54B-BC3E-69B60524D178}"/>
    <hyperlink ref="L3741" r:id="rId7471" xr:uid="{5D4B029A-49CB-3548-89D6-A6951569EB09}"/>
    <hyperlink ref="J3742" r:id="rId7472" display="mailto:levi54@butler.com" xr:uid="{D8401269-836C-0A4C-B480-C91A48795B6E}"/>
    <hyperlink ref="L3742" r:id="rId7473" xr:uid="{94D31655-6416-A247-84D5-455EB89981CB}"/>
    <hyperlink ref="J3743" r:id="rId7474" display="mailto:allenmckenzie@giles.org" xr:uid="{11B0495A-5B30-B44B-B1C1-14596E476D68}"/>
    <hyperlink ref="L3743" r:id="rId7475" xr:uid="{61954225-5F30-9D44-9F0C-FFF9FB8A7363}"/>
    <hyperlink ref="J3744" r:id="rId7476" display="mailto:mullinsfred@briggs-yates.com" xr:uid="{7F7B20CD-602C-244B-B92E-A0C06D637630}"/>
    <hyperlink ref="L3744" r:id="rId7477" xr:uid="{6BF5280B-642D-4B42-B742-75FAFFF48953}"/>
    <hyperlink ref="J3745" r:id="rId7478" display="mailto:erikaduke@curry.com" xr:uid="{11AE89E2-6ED6-784D-8EDA-054B32B68E34}"/>
    <hyperlink ref="L3745" r:id="rId7479" xr:uid="{5A2BE3BB-EE46-144C-AFEF-46A101209F15}"/>
    <hyperlink ref="J3746" r:id="rId7480" display="mailto:kendrabarajas@cherry.net" xr:uid="{C617E047-4E26-5E41-B12B-6965D469F571}"/>
    <hyperlink ref="L3746" r:id="rId7481" xr:uid="{2E766D39-3907-6346-AA4A-B04BBAA46804}"/>
    <hyperlink ref="J3747" r:id="rId7482" display="mailto:bradshawjackie@calderon.com" xr:uid="{ACEC64CB-87C0-F940-9832-07113DF4D7EA}"/>
    <hyperlink ref="L3747" r:id="rId7483" xr:uid="{76E241A1-6822-064F-915B-0B960B7D1319}"/>
    <hyperlink ref="J3748" r:id="rId7484" display="mailto:alisha19@campos.com" xr:uid="{0066872D-DC31-C949-A51C-9ED0AB484002}"/>
    <hyperlink ref="L3748" r:id="rId7485" xr:uid="{D74B5EBB-2236-C74D-80A0-6AC9FDA44814}"/>
    <hyperlink ref="J3749" r:id="rId7486" display="mailto:ashley19@cardenas.info" xr:uid="{CBC85745-E1CE-4A4C-A259-6C68BA741555}"/>
    <hyperlink ref="L3749" r:id="rId7487" xr:uid="{8EABC2B0-AE87-8441-A171-61166E8AEB4C}"/>
    <hyperlink ref="J3750" r:id="rId7488" display="mailto:dillonterri@perkins.com" xr:uid="{4B609630-B619-D145-860B-CCB708F02027}"/>
    <hyperlink ref="L3750" r:id="rId7489" xr:uid="{6E821260-9171-9345-9334-12C47DB16970}"/>
    <hyperlink ref="J3751" r:id="rId7490" display="mailto:ariel39@mccoy.info" xr:uid="{0B7DC104-F462-8247-B01D-F912EA3F31A8}"/>
    <hyperlink ref="L3751" r:id="rId7491" xr:uid="{FC796A2D-3D1E-9B41-B9FE-154C7E9EB109}"/>
    <hyperlink ref="J3752" r:id="rId7492" display="mailto:gamblebrandy@summers.org" xr:uid="{AE61CA89-B362-AE46-9495-178DAB797F83}"/>
    <hyperlink ref="L3752" r:id="rId7493" xr:uid="{D2D8CFA5-1043-7B4B-A14C-C817FD79FACD}"/>
    <hyperlink ref="J3753" r:id="rId7494" display="mailto:sonya44@salinas-banks.biz" xr:uid="{8752FADA-9404-A14C-805E-415514534422}"/>
    <hyperlink ref="L3753" r:id="rId7495" xr:uid="{79680C1E-2FB7-834D-BE75-0D41A10B49C1}"/>
    <hyperlink ref="J3754" r:id="rId7496" display="mailto:sierra88@schultz.com" xr:uid="{4E197CF4-46B7-CC40-8CC5-05AF8D5758CC}"/>
    <hyperlink ref="L3754" r:id="rId7497" xr:uid="{DBD8FBC8-0678-B046-93DF-358C76AC7CD6}"/>
    <hyperlink ref="J3755" r:id="rId7498" display="mailto:geoffrey76@clayton.com" xr:uid="{497236E5-892B-854B-9F88-C0EEC869C9A5}"/>
    <hyperlink ref="L3755" r:id="rId7499" xr:uid="{7B1D734E-8717-EB45-AFC1-582B64F16592}"/>
    <hyperlink ref="J3756" r:id="rId7500" display="mailto:robin91@byrd.com" xr:uid="{1B98BAB6-D289-2E4D-8201-BECF8A686B1C}"/>
    <hyperlink ref="L3756" r:id="rId7501" xr:uid="{FA8841D0-1EF1-534B-A6A5-7E57A4B136CC}"/>
    <hyperlink ref="J3757" r:id="rId7502" display="mailto:dickersonmaria@lester-curry.com" xr:uid="{6C582ECC-DDBB-234C-B9DC-289F8555AE0D}"/>
    <hyperlink ref="L3757" r:id="rId7503" xr:uid="{D7A1CCD3-8E73-A94A-9231-6BF29F3AC435}"/>
    <hyperlink ref="J3758" r:id="rId7504" display="mailto:lorettanorman@hunter-mcdaniel.com" xr:uid="{861C6E9C-52BD-1842-BF87-23D39C603592}"/>
    <hyperlink ref="L3758" r:id="rId7505" xr:uid="{A6C97254-5C2B-2741-85A6-EAADC773E97E}"/>
    <hyperlink ref="J3759" r:id="rId7506" display="mailto:douglasstout@mccann-gutierrez.com" xr:uid="{8BC4C950-B4B6-454B-A0AE-58F751067A64}"/>
    <hyperlink ref="L3759" r:id="rId7507" xr:uid="{0BA00B62-4499-C94F-9324-0E07D8958F9D}"/>
    <hyperlink ref="J3760" r:id="rId7508" display="mailto:bshah@le.com" xr:uid="{BDE84762-923C-3946-B64A-696F639521D9}"/>
    <hyperlink ref="L3760" r:id="rId7509" xr:uid="{4A452692-A5CA-DF4B-9E11-31C2CA457185}"/>
    <hyperlink ref="J3761" r:id="rId7510" display="mailto:norman98@mclaughlin-holder.info" xr:uid="{6B05D680-8C60-3943-AF9A-47000CF71553}"/>
    <hyperlink ref="L3761" r:id="rId7511" xr:uid="{990F45CE-F4CD-B24C-9A16-2B55679A0E96}"/>
    <hyperlink ref="J3762" r:id="rId7512" display="mailto:dustinhuynh@kaiser.com" xr:uid="{6CC9C784-9B17-7B4F-BC27-9FBD0830C020}"/>
    <hyperlink ref="L3762" r:id="rId7513" xr:uid="{5E18D635-A5FE-0044-B047-D33AC173E23B}"/>
    <hyperlink ref="J3763" r:id="rId7514" display="mailto:kaitlynsimmons@krause.com" xr:uid="{1AAE3C45-89CB-C441-8A60-2CB7E1AD72D3}"/>
    <hyperlink ref="L3763" r:id="rId7515" xr:uid="{549724AD-2117-2346-94CC-0C3B6FFA2CC3}"/>
    <hyperlink ref="J3764" r:id="rId7516" display="mailto:shanegallagher@armstrong.com" xr:uid="{308893E8-021A-5942-9992-934E4A27441B}"/>
    <hyperlink ref="L3764" r:id="rId7517" xr:uid="{991AB123-B71C-BC42-9F5A-0AE0E678E3D7}"/>
    <hyperlink ref="J3765" r:id="rId7518" display="mailto:rayshelton@butler.info" xr:uid="{6012F8A2-27E2-5340-B419-8BFA4599272B}"/>
    <hyperlink ref="L3765" r:id="rId7519" xr:uid="{43BD1725-FCB4-474C-9AED-9133220611AD}"/>
    <hyperlink ref="J3766" r:id="rId7520" display="mailto:chelsea91@good-morgan.org" xr:uid="{3E6F2B10-EE01-474C-A021-C426336D35BF}"/>
    <hyperlink ref="L3766" r:id="rId7521" xr:uid="{18EE340E-A969-3344-BC7D-F2C18270BA13}"/>
    <hyperlink ref="J3767" r:id="rId7522" display="mailto:hcastaneda@walton-houston.com" xr:uid="{4DABB9A7-3067-0940-B010-96B288B68EBB}"/>
    <hyperlink ref="L3767" r:id="rId7523" xr:uid="{654F08C2-D73D-9C4E-8A09-3F1217EFAA87}"/>
    <hyperlink ref="J3768" r:id="rId7524" display="mailto:alanhester@lynn.com" xr:uid="{61C685ED-75FF-DD4B-A9F6-58A08338185A}"/>
    <hyperlink ref="L3768" r:id="rId7525" xr:uid="{2D2C34D5-A2F3-4342-AF42-00252ED62C2D}"/>
    <hyperlink ref="J3769" r:id="rId7526" display="mailto:campbelloscar@downs.org" xr:uid="{D26B1619-33D6-CF43-A00D-1C043B8BD4A2}"/>
    <hyperlink ref="L3769" r:id="rId7527" xr:uid="{4A281F92-1F45-534F-8935-E5B86FD8B786}"/>
    <hyperlink ref="J3770" r:id="rId7528" display="mailto:alexa22@stark.org" xr:uid="{0C9F49A4-724A-7349-9E58-DF1DDB061B72}"/>
    <hyperlink ref="L3770" r:id="rId7529" xr:uid="{53F8305D-97CA-994D-B8B4-98959C19E6E7}"/>
    <hyperlink ref="J3771" r:id="rId7530" display="mailto:cannonglenn@mcdaniel-rocha.net" xr:uid="{DC732466-E1EE-1944-9294-71060DF88C3D}"/>
    <hyperlink ref="L3771" r:id="rId7531" xr:uid="{F0F538C9-3379-A944-8095-0621ED9DAA8E}"/>
    <hyperlink ref="J3772" r:id="rId7532" display="mailto:zacharycordova@simon-stark.org" xr:uid="{85358132-4AB8-D047-8B4E-208C7D08308F}"/>
    <hyperlink ref="L3772" r:id="rId7533" xr:uid="{6FC20FB3-0818-584A-B311-54FD95964B48}"/>
    <hyperlink ref="J3773" r:id="rId7534" display="mailto:bedwards@lyons-ramsey.org" xr:uid="{F78F82BB-45B5-904D-92BD-12E50151C49A}"/>
    <hyperlink ref="L3773" r:id="rId7535" xr:uid="{1811376E-1AEC-3B4E-B436-4C550DFA091A}"/>
    <hyperlink ref="J3774" r:id="rId7536" display="mailto:barrettanthony@hendricks-singh.com" xr:uid="{819BC121-946F-4D49-ABF8-81FB7350F2E0}"/>
    <hyperlink ref="L3774" r:id="rId7537" xr:uid="{50B33323-D646-D14C-823C-832EFE06A66F}"/>
    <hyperlink ref="J3775" r:id="rId7538" display="mailto:christopherhoffman@daniel-finley.com" xr:uid="{5C2DD035-C940-CC49-A6AC-01F79F613FF7}"/>
    <hyperlink ref="L3775" r:id="rId7539" xr:uid="{B0B0D2CC-4E83-6F40-94DF-BFCFDBCC33CF}"/>
    <hyperlink ref="J3776" r:id="rId7540" display="mailto:frenchdamon@duffy.com" xr:uid="{9B53018E-A1FB-9646-9950-28287F7110D2}"/>
    <hyperlink ref="L3776" r:id="rId7541" xr:uid="{9AE9ED87-6864-E744-BAF4-22F5B3B05C76}"/>
    <hyperlink ref="J3777" r:id="rId7542" display="mailto:isabella25@williamson.net" xr:uid="{216678D8-42D2-F949-B648-D419AD479229}"/>
    <hyperlink ref="L3777" r:id="rId7543" xr:uid="{60F45288-177C-8B4D-886E-A69655CFA051}"/>
    <hyperlink ref="J3778" r:id="rId7544" display="mailto:ronald20@buck.com" xr:uid="{5C4668C3-5783-A847-AB16-45449CA5BE6E}"/>
    <hyperlink ref="L3778" r:id="rId7545" xr:uid="{FCC79BDF-C8C4-3F48-89FD-0F388EAFAABC}"/>
    <hyperlink ref="J3779" r:id="rId7546" display="mailto:bonnie48@fritz-costa.org" xr:uid="{107D9B4C-34DF-B043-A44B-056EE4587CF8}"/>
    <hyperlink ref="L3779" r:id="rId7547" xr:uid="{0B09CC50-AC2B-5D45-BF43-BDDDF143EED5}"/>
    <hyperlink ref="J3780" r:id="rId7548" display="mailto:xmoore@weber-holland.com" xr:uid="{DB4F3353-646C-D64A-B7F4-20C1D3132BB0}"/>
    <hyperlink ref="L3780" r:id="rId7549" xr:uid="{C0286BBD-CF94-1540-BA8D-9B47E23CD1E4}"/>
    <hyperlink ref="J3781" r:id="rId7550" display="mailto:kelseyvance@hensley.com" xr:uid="{1F276D57-9A80-A643-BDC4-2148945605B1}"/>
    <hyperlink ref="L3781" r:id="rId7551" xr:uid="{EA1E9FFD-1456-D547-ABD7-5EB4AD020727}"/>
    <hyperlink ref="J3782" r:id="rId7552" display="mailto:lukevelez@chang.info" xr:uid="{6EFB31E0-E1F3-5443-8799-E008360AA988}"/>
    <hyperlink ref="L3782" r:id="rId7553" xr:uid="{5DA1440C-727E-094E-8D7C-7AC23A779910}"/>
    <hyperlink ref="J3783" r:id="rId7554" display="mailto:cole21@morgan.net" xr:uid="{37BFDB06-7A3A-B348-8FE9-D68C576F127E}"/>
    <hyperlink ref="L3783" r:id="rId7555" xr:uid="{468DF672-3794-A949-971A-DD5716CF1D14}"/>
    <hyperlink ref="J3784" r:id="rId7556" display="mailto:zromero@myers.net" xr:uid="{B7A881EF-F623-8843-B5F6-64A5980D79E4}"/>
    <hyperlink ref="L3784" r:id="rId7557" xr:uid="{FC4A3708-1FC0-5D42-9FDA-D442736053F3}"/>
    <hyperlink ref="J3785" r:id="rId7558" display="mailto:jorgerasmussen@morton.com" xr:uid="{C72C15D0-B128-614C-A2BA-36B8FE69F2B3}"/>
    <hyperlink ref="L3785" r:id="rId7559" xr:uid="{38118F43-0B7C-0A47-817F-809009029DE4}"/>
    <hyperlink ref="J3786" r:id="rId7560" display="mailto:desiree66@atkins.net" xr:uid="{E58EC5E8-6DF8-CF40-AD1A-A610C55F47E9}"/>
    <hyperlink ref="L3786" r:id="rId7561" xr:uid="{74F7AC04-00C7-4646-B570-E50A0AF91480}"/>
    <hyperlink ref="J3787" r:id="rId7562" display="mailto:hectorandersen@hurley.com" xr:uid="{F56576BF-E128-8744-BCC3-A22DCE78BB0F}"/>
    <hyperlink ref="L3787" r:id="rId7563" xr:uid="{D5036389-4604-5C48-8EC4-D5CB4C489EAA}"/>
    <hyperlink ref="J3788" r:id="rId7564" display="mailto:jose45@francis-sherman.com" xr:uid="{CBCF42C1-86BD-3448-99BD-0FB6FFD9966F}"/>
    <hyperlink ref="L3788" r:id="rId7565" xr:uid="{D4786F77-5611-BE48-8D2C-16008FB7B93F}"/>
    <hyperlink ref="J3789" r:id="rId7566" display="mailto:cparker@watson-ford.info" xr:uid="{6AF7065A-33D9-F441-AD95-1223C0990343}"/>
    <hyperlink ref="L3789" r:id="rId7567" xr:uid="{045D6BF0-ECD8-3B49-8BD5-9142FDF550B2}"/>
    <hyperlink ref="J3790" r:id="rId7568" display="mailto:dpreston@barnes.com" xr:uid="{41A2ECCA-D228-D240-A140-96E3E60167D5}"/>
    <hyperlink ref="L3790" r:id="rId7569" xr:uid="{97B8E989-4A50-4843-A654-0294A6928C5C}"/>
    <hyperlink ref="J3791" r:id="rId7570" display="mailto:dorismayer@briggs-daniels.net" xr:uid="{1661D1FE-ACBE-ED49-B2DB-5201269FACE6}"/>
    <hyperlink ref="L3791" r:id="rId7571" xr:uid="{9063560D-BFAA-C946-A6B6-6188843290D7}"/>
    <hyperlink ref="J3792" r:id="rId7572" display="mailto:gravesgregg@beasley.com" xr:uid="{877F27C8-57F6-CF4B-96AD-9B4EFCEC151B}"/>
    <hyperlink ref="L3792" r:id="rId7573" xr:uid="{D3B7F160-CADB-3743-9315-12B3DB50CD21}"/>
    <hyperlink ref="J3793" r:id="rId7574" display="mailto:weberalfred@frederick.com" xr:uid="{13064463-E175-F04B-857C-5583F68D15B9}"/>
    <hyperlink ref="L3793" r:id="rId7575" xr:uid="{80E40F90-3357-D24B-B83E-70E22DDFF8B6}"/>
    <hyperlink ref="J3794" r:id="rId7576" display="mailto:tami19@bray-calhoun.com" xr:uid="{47C17930-A891-7D44-91CC-080AA73FA8B3}"/>
    <hyperlink ref="L3794" r:id="rId7577" xr:uid="{9A37BFFF-0AB5-F642-AA02-F4D857038299}"/>
    <hyperlink ref="J3795" r:id="rId7578" display="mailto:xhanna@allen-blackburn.com" xr:uid="{BB73A95B-03FB-2A41-AD30-79329D40452D}"/>
    <hyperlink ref="L3795" r:id="rId7579" xr:uid="{57DB96D5-96A8-434B-B2D4-C8679A7A47F4}"/>
    <hyperlink ref="J3796" r:id="rId7580" display="mailto:careylawrence@leblanc.com" xr:uid="{5EF03FA4-092E-5D4F-966E-A0A139E8230E}"/>
    <hyperlink ref="L3796" r:id="rId7581" xr:uid="{DD1B6CE4-2D14-8945-A9A4-4EE65EACC250}"/>
    <hyperlink ref="J3797" r:id="rId7582" display="mailto:deanna46@fuller.com" xr:uid="{9177EF52-46B8-B440-B385-16E92E4B96A3}"/>
    <hyperlink ref="L3797" r:id="rId7583" xr:uid="{B2311615-66D2-5E42-9BC9-302789EBC99C}"/>
    <hyperlink ref="J3798" r:id="rId7584" display="mailto:karl18@hicks-boone.com" xr:uid="{C2DFA85B-FF61-F24F-B80F-CBE82CA23C02}"/>
    <hyperlink ref="L3798" r:id="rId7585" xr:uid="{7492CF99-E017-4D45-BB92-DA1B1D35215B}"/>
    <hyperlink ref="J3799" r:id="rId7586" display="mailto:anoble@hayden-mayo.com" xr:uid="{C8CDABF9-6243-7A47-BA7D-E1168C5545D9}"/>
    <hyperlink ref="L3799" r:id="rId7587" xr:uid="{653A774F-5C3E-9F4F-9375-86E1939EA693}"/>
    <hyperlink ref="J3800" r:id="rId7588" display="mailto:mitchellcalderon@holt-goodwin.com" xr:uid="{F8599D97-D4E8-BF4C-A71E-A3ED6A2230AA}"/>
    <hyperlink ref="L3800" r:id="rId7589" xr:uid="{65F61BF6-4E39-3D4B-B530-8DE2812D6CC8}"/>
    <hyperlink ref="J3801" r:id="rId7590" display="mailto:cathywoodard@rhodes.com" xr:uid="{228A1789-EEBB-134A-A582-A4A7E764A439}"/>
    <hyperlink ref="L3801" r:id="rId7591" xr:uid="{2B7CA1ED-2DD3-8A4E-8582-208B196B0893}"/>
    <hyperlink ref="J3802" r:id="rId7592" display="mailto:ldunlap@carlson.com" xr:uid="{49C999F9-E5A9-F14C-B1A6-C297805F27CD}"/>
    <hyperlink ref="L3802" r:id="rId7593" xr:uid="{35B1C92B-8478-4949-A91B-9B6E0846BF39}"/>
    <hyperlink ref="J3803" r:id="rId7594" display="mailto:tomwalsh@reilly.net" xr:uid="{024D50A2-E135-7A49-9180-DE3C4A4E8004}"/>
    <hyperlink ref="L3803" r:id="rId7595" xr:uid="{7D8DB2AD-A3CF-F54F-A713-6858A3385FDB}"/>
    <hyperlink ref="J3804" r:id="rId7596" display="mailto:biancahuerta@hardin-rowe.net" xr:uid="{F8949B26-45EA-F242-B7CF-C0F78CFA878D}"/>
    <hyperlink ref="L3804" r:id="rId7597" xr:uid="{21502F7E-4C84-2E4B-9856-8751CD17A4BF}"/>
    <hyperlink ref="J3805" r:id="rId7598" display="mailto:rose11@knapp.info" xr:uid="{7928CE6E-03CC-F34C-8911-78B0A00A56A7}"/>
    <hyperlink ref="L3805" r:id="rId7599" xr:uid="{8BA3A409-2AD0-4843-8FD4-A3F66236ECB8}"/>
    <hyperlink ref="J3806" r:id="rId7600" display="mailto:annafriedman@jones.org" xr:uid="{E9763FD4-24D4-C044-B433-3016D3D133F5}"/>
    <hyperlink ref="L3806" r:id="rId7601" xr:uid="{DF5F231C-A493-3147-B7ED-8EA2917F78EF}"/>
    <hyperlink ref="J3807" r:id="rId7602" display="mailto:dudleyeduardo@werner.org" xr:uid="{4E481E7F-5EEA-6E4E-8D7A-9FEA3E0E25B5}"/>
    <hyperlink ref="L3807" r:id="rId7603" xr:uid="{D3716CFC-6FC9-244E-9921-C8E897DAFA20}"/>
    <hyperlink ref="J3808" r:id="rId7604" display="mailto:petersonparker@knox.net" xr:uid="{DBCE0173-7DB3-EE44-A51E-2C1D8FD58BEF}"/>
    <hyperlink ref="L3808" r:id="rId7605" xr:uid="{080A2835-FA18-9047-AEA3-68D482891A18}"/>
    <hyperlink ref="J3809" r:id="rId7606" display="mailto:sellerssherri@pham.info" xr:uid="{A8329799-74BD-6F4D-95C6-A0B3E5A1A8B8}"/>
    <hyperlink ref="L3809" r:id="rId7607" xr:uid="{EE1F2747-BFB3-F94E-AF5D-748F4BE0EE40}"/>
    <hyperlink ref="J3810" r:id="rId7608" display="mailto:randyallen@lozano.net" xr:uid="{4500A68F-E5A9-D848-B8CD-E570D1C6574E}"/>
    <hyperlink ref="L3810" r:id="rId7609" xr:uid="{E6FDE59B-8287-914A-AB17-8D67C2E76192}"/>
    <hyperlink ref="J3811" r:id="rId7610" display="mailto:lauren58@ramsey.com" xr:uid="{467E41E3-B94B-654F-BB7B-2ABB4B0A6A0C}"/>
    <hyperlink ref="L3811" r:id="rId7611" xr:uid="{AB2A4153-F75A-FD45-B8DF-F26DE7942A22}"/>
    <hyperlink ref="J3812" r:id="rId7612" display="mailto:karileonard@hobbs-harmon.com" xr:uid="{B416CEF3-4CFB-7A4B-97AF-74F00CC10A68}"/>
    <hyperlink ref="L3812" r:id="rId7613" xr:uid="{62E0AEEB-C696-D74B-8D10-D2585A2D1639}"/>
    <hyperlink ref="J3813" r:id="rId7614" display="mailto:bryanglen@freeman.org" xr:uid="{163575AE-4C12-3C45-89BA-C533260400E0}"/>
    <hyperlink ref="L3813" r:id="rId7615" xr:uid="{CF10BF95-267E-5949-AF28-F42A5F67597B}"/>
    <hyperlink ref="J3814" r:id="rId7616" display="mailto:christinekrause@avery.com" xr:uid="{1C905CD8-AB9D-9D4F-BAEE-80DB428764B4}"/>
    <hyperlink ref="L3814" r:id="rId7617" xr:uid="{74B9217B-C25E-AC4A-AE6C-145E14834E13}"/>
    <hyperlink ref="J3815" r:id="rId7618" display="mailto:franciscopena@lamb-allen.com" xr:uid="{422A3894-A000-154A-A560-D27F4D300D06}"/>
    <hyperlink ref="L3815" r:id="rId7619" xr:uid="{52B00F00-8347-C54D-BE28-E6C2C2D46D53}"/>
    <hyperlink ref="J3816" r:id="rId7620" display="mailto:lesliemays@hurst-mccarty.com" xr:uid="{BF04207A-068B-D848-B182-D11E9CB4A88C}"/>
    <hyperlink ref="L3816" r:id="rId7621" xr:uid="{83B42729-8B6B-A648-A792-F0EB28BDA26F}"/>
    <hyperlink ref="J3817" r:id="rId7622" display="mailto:haroldsantana@black.info" xr:uid="{5601D76F-9DBF-3F40-BEDA-F508408E5E00}"/>
    <hyperlink ref="L3817" r:id="rId7623" xr:uid="{783EFC30-3058-3B4F-A765-73104E0D32C3}"/>
    <hyperlink ref="J3818" r:id="rId7624" display="mailto:alison43@maldonado-shepard.com" xr:uid="{F53D2006-2A7D-F647-8E90-8312976D71ED}"/>
    <hyperlink ref="L3818" r:id="rId7625" xr:uid="{A9D3E907-23A8-CE49-B88F-96EFD84D0DAD}"/>
    <hyperlink ref="J3819" r:id="rId7626" display="mailto:hoffmanjasmin@washington.com" xr:uid="{0463F219-894B-084E-8952-26870C3408F4}"/>
    <hyperlink ref="L3819" r:id="rId7627" xr:uid="{8EE5444F-3753-EB4F-8267-0D93F18D490C}"/>
    <hyperlink ref="J3820" r:id="rId7628" display="mailto:yeseniasheppard@levy-houston.com" xr:uid="{1C7A2C18-D4B8-DF46-8722-F64E49ED1B42}"/>
    <hyperlink ref="L3820" r:id="rId7629" xr:uid="{3443DC99-CC04-734C-B0FF-12A3E615063A}"/>
    <hyperlink ref="J3821" r:id="rId7630" display="mailto:doughertyroberto@davidson.com" xr:uid="{AB7E22A5-D321-1443-9961-720C66818E4B}"/>
    <hyperlink ref="L3821" r:id="rId7631" xr:uid="{F470E65E-6CF8-D246-BDF6-E10DEE0BAA3D}"/>
    <hyperlink ref="J3822" r:id="rId7632" display="mailto:johnathan12@lutz.com" xr:uid="{239E6BE4-EFB7-5E41-891E-7873C5B39F29}"/>
    <hyperlink ref="L3822" r:id="rId7633" xr:uid="{13580AA3-4502-A64A-B731-8B59E82F0552}"/>
    <hyperlink ref="J3823" r:id="rId7634" display="mailto:hutchinsonkelly@walsh.com" xr:uid="{67FB7B48-772C-1845-A170-51790B230B23}"/>
    <hyperlink ref="L3823" r:id="rId7635" xr:uid="{A3BCF846-E4F4-594B-ACF7-DAF90D633BD9}"/>
    <hyperlink ref="J3824" r:id="rId7636" display="mailto:csims@hodges.biz" xr:uid="{6CD510F2-6D5B-2644-9293-435BF192C66F}"/>
    <hyperlink ref="L3824" r:id="rId7637" xr:uid="{6E42FF41-74F1-3445-9B38-6F111512948C}"/>
    <hyperlink ref="J3825" r:id="rId7638" display="mailto:alfredhaas@cowan.com" xr:uid="{2B2582EB-3294-8C4B-B6A3-DFC8EBCE80C9}"/>
    <hyperlink ref="L3825" r:id="rId7639" xr:uid="{AE4D15A8-32AB-7A4C-8706-F2A5C783F184}"/>
    <hyperlink ref="J3826" r:id="rId7640" display="mailto:paynetammy@mcmahon.info" xr:uid="{9D500BF4-EF04-974A-B1C7-D5D59BB86DA4}"/>
    <hyperlink ref="L3826" r:id="rId7641" xr:uid="{71F3D7AF-50BC-D748-93A3-F1E746702DA0}"/>
    <hyperlink ref="J3827" r:id="rId7642" display="mailto:dunlapjennifer@riddle.com" xr:uid="{A232F8A4-6987-7549-B818-422FB442E42A}"/>
    <hyperlink ref="L3827" r:id="rId7643" xr:uid="{1D017EA3-37CD-2749-8E04-52ACA41E8B32}"/>
    <hyperlink ref="J3828" r:id="rId7644" display="mailto:cole37@bradford.com" xr:uid="{67474051-CE28-EE4A-8B92-EBE26CA6D5A5}"/>
    <hyperlink ref="L3828" r:id="rId7645" xr:uid="{D00ECA7B-9D98-D049-A1DB-EA4521071E5E}"/>
    <hyperlink ref="J3829" r:id="rId7646" display="mailto:msingh@olsen.com" xr:uid="{AA930B33-7A28-E24C-97BE-4BA8D062AFEA}"/>
    <hyperlink ref="L3829" r:id="rId7647" xr:uid="{5C7A48FF-9E9F-F743-9A12-AB185EF5EFAC}"/>
    <hyperlink ref="J3830" r:id="rId7648" display="mailto:nbrooks@moore.com" xr:uid="{944043CF-164B-CE45-B420-5BA018C2E0FD}"/>
    <hyperlink ref="L3830" r:id="rId7649" xr:uid="{B11CC03F-0B47-E744-86B6-634BE904B6B2}"/>
    <hyperlink ref="J3831" r:id="rId7650" display="mailto:cameron60@bowen.com" xr:uid="{0950D400-CECC-4A49-B6ED-BDA6949F5919}"/>
    <hyperlink ref="L3831" r:id="rId7651" xr:uid="{90E0D9BA-1243-454D-9D7A-1B4F5B035C23}"/>
    <hyperlink ref="J3832" r:id="rId7652" display="mailto:sharonduncan@callahan.com" xr:uid="{C0028058-B638-AE40-8100-A38B000312F7}"/>
    <hyperlink ref="L3832" r:id="rId7653" xr:uid="{578779FA-D88D-A446-BC9E-DBA55FFC6D8A}"/>
    <hyperlink ref="J3833" r:id="rId7654" display="mailto:clairegarza@terrell.com" xr:uid="{F0D5AA8C-BD3D-8F44-8B4E-CE07A5DEFF88}"/>
    <hyperlink ref="L3833" r:id="rId7655" xr:uid="{04689E14-B2D9-DC42-BDE1-16F1062605C9}"/>
    <hyperlink ref="J3834" r:id="rId7656" display="mailto:kaitlincalderon@lawson.com" xr:uid="{88C16645-E49B-6843-8298-F94346250FCB}"/>
    <hyperlink ref="L3834" r:id="rId7657" xr:uid="{1FADE7F4-F3CF-0841-A2AE-4263A406D918}"/>
    <hyperlink ref="J3835" r:id="rId7658" display="mailto:ihood@browning-patrick.com" xr:uid="{8ECE286C-7F06-7242-8F9D-FEBCDBA999E1}"/>
    <hyperlink ref="L3835" r:id="rId7659" xr:uid="{8FC82E82-F2CC-184A-BC81-65A9A6079C9B}"/>
    <hyperlink ref="J3836" r:id="rId7660" display="mailto:kathy27@rogers.com" xr:uid="{A4B78ADD-D183-D740-8C1A-5482DEBA9BEA}"/>
    <hyperlink ref="L3836" r:id="rId7661" xr:uid="{E08B4954-29E1-5643-964B-029CC13FDD7C}"/>
    <hyperlink ref="J3837" r:id="rId7662" display="mailto:bhowe@crawford.com" xr:uid="{49FEB8D1-4BC0-C447-AEBB-467BBF53B5D0}"/>
    <hyperlink ref="L3837" r:id="rId7663" xr:uid="{A33EC05B-F980-594A-B5A1-8CB4159857E4}"/>
    <hyperlink ref="J3838" r:id="rId7664" display="mailto:millerbruce@fitzgerald-clay.com" xr:uid="{FCAD6517-5207-6143-AE00-0A97ACC2CEA7}"/>
    <hyperlink ref="L3838" r:id="rId7665" xr:uid="{2644133C-7857-514D-BE71-24593BCABAA3}"/>
    <hyperlink ref="J3839" r:id="rId7666" display="mailto:tcummings@barr.org" xr:uid="{B23A448D-BCC9-7E41-B126-DBD4AF1246E6}"/>
    <hyperlink ref="L3839" r:id="rId7667" xr:uid="{D537672B-7B95-654E-A64A-78DEDCB6D4F8}"/>
    <hyperlink ref="J3840" r:id="rId7668" display="mailto:miguel93@hendricks.biz" xr:uid="{F8A1F830-8330-8C4F-8D35-C2E1EF9F3F6D}"/>
    <hyperlink ref="L3840" r:id="rId7669" xr:uid="{12577646-E823-4647-9350-FB571544D6FF}"/>
    <hyperlink ref="J3841" r:id="rId7670" display="mailto:jmorrow@wang-franklin.com" xr:uid="{13F82111-BA06-B842-913C-32AF88B9E4C7}"/>
    <hyperlink ref="L3841" r:id="rId7671" xr:uid="{885BF192-200B-0B45-B3E8-662091EBE9B0}"/>
    <hyperlink ref="J3842" r:id="rId7672" display="mailto:beckchristine@knapp.com" xr:uid="{E92CADF3-09AD-F943-9F5F-3EB20697C404}"/>
    <hyperlink ref="L3842" r:id="rId7673" xr:uid="{D232CCAD-688C-134D-A246-6DE19343246F}"/>
    <hyperlink ref="J3843" r:id="rId7674" display="mailto:mariopotter@morales.com" xr:uid="{C21220E9-C6BD-D94B-9581-F0D8A076113E}"/>
    <hyperlink ref="L3843" r:id="rId7675" xr:uid="{92B601B7-9A66-5747-AEDA-AAFDFA5F4F0A}"/>
    <hyperlink ref="J3844" r:id="rId7676" display="mailto:qrobertson@galvan.com" xr:uid="{536D3BA4-9AD5-AE4E-B559-FE24D2961C9E}"/>
    <hyperlink ref="L3844" r:id="rId7677" xr:uid="{B82E4D1A-A911-8642-BC5B-F6E8149083A5}"/>
    <hyperlink ref="J3845" r:id="rId7678" display="mailto:ginairwin@mcclain-ramsey.com" xr:uid="{71E5DCD4-BC61-6446-BC2C-244796A821E4}"/>
    <hyperlink ref="L3845" r:id="rId7679" xr:uid="{98225E20-E814-3A48-9D47-96980C8D3D89}"/>
    <hyperlink ref="J3846" r:id="rId7680" display="mailto:rosshaas@avila.com" xr:uid="{B444C75D-F7FB-F049-86FA-04CF71C74F51}"/>
    <hyperlink ref="L3846" r:id="rId7681" xr:uid="{D56A4557-1FA1-984F-8404-C60295C1E142}"/>
    <hyperlink ref="J3847" r:id="rId7682" display="mailto:bcunningham@humphrey.com" xr:uid="{9188BEB3-BC17-8142-8AF9-5A7A4395A9E3}"/>
    <hyperlink ref="L3847" r:id="rId7683" xr:uid="{A8319678-ED03-4541-85AC-57E96F8458AE}"/>
    <hyperlink ref="J3848" r:id="rId7684" display="mailto:normanjohns@guerra-owens.com" xr:uid="{75CA3378-05AA-AE42-A475-F2731EFA9EB1}"/>
    <hyperlink ref="L3848" r:id="rId7685" xr:uid="{857FE3A6-93C3-074E-BC07-F65496572CE9}"/>
    <hyperlink ref="J3849" r:id="rId7686" display="mailto:scott58@yoder-salas.com" xr:uid="{01A5CF9F-0654-A74C-97E3-3E8639FB06D2}"/>
    <hyperlink ref="L3849" r:id="rId7687" xr:uid="{10F316E0-8ADA-A548-953E-318A8E0BBFBC}"/>
    <hyperlink ref="J3850" r:id="rId7688" display="mailto:jillthornton@hardin.com" xr:uid="{8CBCABE8-4023-CE4D-A3F8-F37525FC45D6}"/>
    <hyperlink ref="L3850" r:id="rId7689" xr:uid="{5638C805-0279-5B4B-8ACB-C31A35D7EACB}"/>
    <hyperlink ref="J3851" r:id="rId7690" display="mailto:ryan69@pollard-sanders.com" xr:uid="{43C79F1A-9D7B-CB48-A006-0F51135AA258}"/>
    <hyperlink ref="L3851" r:id="rId7691" xr:uid="{670CFEF0-62C2-2B46-8AE8-23BCA24546CB}"/>
    <hyperlink ref="J3852" r:id="rId7692" display="mailto:zbush@henson-blake.info" xr:uid="{DF227013-55FF-3446-83A8-11B1207A171F}"/>
    <hyperlink ref="L3852" r:id="rId7693" xr:uid="{9CC367D6-CEEC-0440-9F95-23A12DC7919A}"/>
    <hyperlink ref="J3853" r:id="rId7694" display="mailto:ekey@vance-crosby.info" xr:uid="{6A6464C5-98AD-674C-8A84-44137B18DAB9}"/>
    <hyperlink ref="L3853" r:id="rId7695" xr:uid="{E6A9DA6C-7DF2-D744-BC63-6E29316CD1CE}"/>
    <hyperlink ref="J3854" r:id="rId7696" display="mailto:madeline32@harrison.com" xr:uid="{CE4A97D9-6D51-5444-9650-F5C6962A96D6}"/>
    <hyperlink ref="L3854" r:id="rId7697" xr:uid="{3CCEF5D6-00A5-AF4D-A864-E0FE982D0F14}"/>
    <hyperlink ref="J3855" r:id="rId7698" display="mailto:haydentran@thompson-dunn.net" xr:uid="{463D9990-4C48-FA41-B3D9-8509F0B3A889}"/>
    <hyperlink ref="L3855" r:id="rId7699" xr:uid="{71E30F73-9CEE-FA40-8E4E-DE07B775C04F}"/>
    <hyperlink ref="J3856" r:id="rId7700" display="mailto:dwilkinson@weeks-bautista.biz" xr:uid="{A647AEF0-55D4-F842-8CE7-D40BB9DF83E8}"/>
    <hyperlink ref="L3856" r:id="rId7701" xr:uid="{4B811E5B-DBF1-5746-92CE-94750DE484B9}"/>
    <hyperlink ref="J3857" r:id="rId7702" display="mailto:brandy94@perez.com" xr:uid="{E9B0603C-1459-DE48-AC28-DC933CFACEBA}"/>
    <hyperlink ref="L3857" r:id="rId7703" xr:uid="{E9C0F5CA-788C-F94F-9957-BF6774D3C020}"/>
    <hyperlink ref="J3858" r:id="rId7704" display="mailto:hayley44@ellis.info" xr:uid="{87772DF3-8DE5-FA47-B177-A18F70FEEC1B}"/>
    <hyperlink ref="L3858" r:id="rId7705" xr:uid="{86612EC1-67FC-174B-9686-A3F5D52D3FFA}"/>
    <hyperlink ref="J3859" r:id="rId7706" display="mailto:genebrady@poole.biz" xr:uid="{9A27F8BD-2C50-8943-870E-E3392AB3D6A3}"/>
    <hyperlink ref="L3859" r:id="rId7707" xr:uid="{481A239D-5B5E-FB45-B61E-745C40D15455}"/>
    <hyperlink ref="J3860" r:id="rId7708" display="mailto:faulknershawna@simmons-pruitt.info" xr:uid="{EACC29E5-24DC-2C4A-97B6-F6D760801631}"/>
    <hyperlink ref="L3860" r:id="rId7709" xr:uid="{BEFD96CF-50EB-6047-9D47-C09546FCC951}"/>
    <hyperlink ref="J3861" r:id="rId7710" display="mailto:carlos62@reid.biz" xr:uid="{62526EE0-FAF2-D248-A71B-79545485E1C8}"/>
    <hyperlink ref="L3861" r:id="rId7711" xr:uid="{8497F7B2-3B63-2D4E-9881-F8138A34DF89}"/>
    <hyperlink ref="J3862" r:id="rId7712" display="mailto:justin89@mcneil.com" xr:uid="{003514E3-E31E-D34A-A503-84EE303D838F}"/>
    <hyperlink ref="L3862" r:id="rId7713" xr:uid="{C841DB45-2735-1149-9EDE-F66149088801}"/>
    <hyperlink ref="J3863" r:id="rId7714" display="mailto:mcdanielvincent@lamb-tate.net" xr:uid="{F0BC419B-AAF4-B54D-B5B8-D26628DA650C}"/>
    <hyperlink ref="L3863" r:id="rId7715" xr:uid="{BE03DD28-6A67-1647-B3E6-BA7E23EC0928}"/>
    <hyperlink ref="J3864" r:id="rId7716" display="mailto:michelenewton@conway.com" xr:uid="{FFDB09AA-226F-D941-B884-09CCFA64AC62}"/>
    <hyperlink ref="L3864" r:id="rId7717" xr:uid="{67E74428-D572-2F4C-BA91-E3735636A7DD}"/>
    <hyperlink ref="J3865" r:id="rId7718" display="mailto:lwarner@powell.com" xr:uid="{4C71BB29-F9FD-574A-A0FF-C86390D3F9AF}"/>
    <hyperlink ref="L3865" r:id="rId7719" xr:uid="{6572B8DE-0FB7-3F4E-8302-435A22D3997A}"/>
    <hyperlink ref="J3866" r:id="rId7720" display="mailto:yolanda31@cordova-york.info" xr:uid="{D61292E7-FF1F-BE43-996C-0F5C08F10E04}"/>
    <hyperlink ref="L3866" r:id="rId7721" xr:uid="{DDCB465B-4A98-7E44-B9E1-31A692926508}"/>
    <hyperlink ref="J3867" r:id="rId7722" display="mailto:traciebryant@blake.info" xr:uid="{E227C85D-B351-294C-B695-B3D7FCA5E99A}"/>
    <hyperlink ref="L3867" r:id="rId7723" xr:uid="{B8484EF8-B657-3F46-B340-ACC6CE5C0C11}"/>
    <hyperlink ref="J3868" r:id="rId7724" display="mailto:tjoyce@mcknight-montes.com" xr:uid="{205B620A-9BE4-B04E-886C-E6AA7A55B670}"/>
    <hyperlink ref="L3868" r:id="rId7725" xr:uid="{1FAA9990-3B83-A34F-B795-B71348A1DC68}"/>
    <hyperlink ref="J3869" r:id="rId7726" display="mailto:darrell44@le.info" xr:uid="{92457526-F0EE-AE41-9668-EB1951182BA1}"/>
    <hyperlink ref="L3869" r:id="rId7727" xr:uid="{B36DC360-EF49-9045-B6DB-3140FCEDFAD8}"/>
    <hyperlink ref="J3870" r:id="rId7728" display="mailto:mitchellerika@drake.com" xr:uid="{1EFAFB5A-19A9-104E-B4F1-AA82908EA0D7}"/>
    <hyperlink ref="L3870" r:id="rId7729" xr:uid="{17E8C8B4-A61B-F240-B3E6-DBE87DA0395A}"/>
    <hyperlink ref="J3871" r:id="rId7730" display="mailto:eric28@benton.com" xr:uid="{DF2B7E3A-2E95-0344-B90C-0B6972D50A80}"/>
    <hyperlink ref="L3871" r:id="rId7731" xr:uid="{D6799ED2-3689-9846-AD67-138C0D1E5284}"/>
    <hyperlink ref="J3872" r:id="rId7732" display="mailto:vburke@gibbs.com" xr:uid="{3E408410-1F7E-4E44-B25B-AB47F0A02FFC}"/>
    <hyperlink ref="L3872" r:id="rId7733" xr:uid="{9AF82215-56D9-E94D-B1D7-F61E94477442}"/>
    <hyperlink ref="J3873" r:id="rId7734" display="mailto:cblackwell@friedman.com" xr:uid="{C915852B-4729-C847-A576-8C6F0F0FFB41}"/>
    <hyperlink ref="L3873" r:id="rId7735" xr:uid="{8167929C-228F-2E4E-B069-E1887C0A8417}"/>
    <hyperlink ref="J3874" r:id="rId7736" display="mailto:huynhjustin@rowland.com" xr:uid="{C1AFAEF4-23DD-1044-9575-F655BAC1A99F}"/>
    <hyperlink ref="L3874" r:id="rId7737" xr:uid="{B0596610-C39D-CA49-9C9E-772DDE97683F}"/>
    <hyperlink ref="J3875" r:id="rId7738" display="mailto:stuart65@briggs.net" xr:uid="{AD45FB6D-7BA5-7C44-8F48-2DA1DC49863B}"/>
    <hyperlink ref="L3875" r:id="rId7739" xr:uid="{C5B33FEA-D67C-C045-B2FB-8DE7D56DF26C}"/>
    <hyperlink ref="J3876" r:id="rId7740" display="mailto:tomreynolds@pope.com" xr:uid="{04C407BC-A2F4-FE40-82AA-F3748FFBBF8D}"/>
    <hyperlink ref="L3876" r:id="rId7741" xr:uid="{66D6F9D2-F3DF-F648-A925-E5A80A3AD6D6}"/>
    <hyperlink ref="J3877" r:id="rId7742" display="mailto:dfleming@flowers.com" xr:uid="{8B091357-8754-A44C-8DE8-170594492968}"/>
    <hyperlink ref="L3877" r:id="rId7743" xr:uid="{0A9714D4-D2B7-A842-8A5C-B2EC7831FCB3}"/>
    <hyperlink ref="J3878" r:id="rId7744" display="mailto:dannyhunt@strong.com" xr:uid="{6828B564-1445-1448-8E4F-1D82DD7749D9}"/>
    <hyperlink ref="L3878" r:id="rId7745" xr:uid="{C87C842F-E9F2-7F43-A3A4-F863EE8012B7}"/>
    <hyperlink ref="J3879" r:id="rId7746" display="mailto:terry28@kennedy.info" xr:uid="{8D7FBCE7-0F31-7A4D-8771-E957688F62F4}"/>
    <hyperlink ref="L3879" r:id="rId7747" xr:uid="{6C7D6DAD-4B92-9C40-BA7B-9CEFDDC9458B}"/>
    <hyperlink ref="J3880" r:id="rId7748" display="mailto:ugarcia@pace-zimmerman.info" xr:uid="{5BEA90EA-ECB9-5F40-820D-C5B5BB983D70}"/>
    <hyperlink ref="L3880" r:id="rId7749" xr:uid="{4CCE63B9-059A-E94C-985F-041B3ED28C2E}"/>
    <hyperlink ref="J3881" r:id="rId7750" display="mailto:dleach@chase-charles.com" xr:uid="{EECEAC3D-7C7C-264B-96C2-C655BF030E07}"/>
    <hyperlink ref="L3881" r:id="rId7751" xr:uid="{F0BF3637-64F6-1440-9455-3803AE6976E5}"/>
    <hyperlink ref="J3882" r:id="rId7752" display="mailto:vhopkins@pittman.org" xr:uid="{2A18DD95-1177-774C-A89C-81B47A6FBA1E}"/>
    <hyperlink ref="L3882" r:id="rId7753" xr:uid="{340CAA4C-3DAE-D646-8EDD-6A00FF6C7023}"/>
    <hyperlink ref="J3883" r:id="rId7754" display="mailto:patrick44@cortez.biz" xr:uid="{B7B6BA57-ACD5-EF47-BF1D-160272913038}"/>
    <hyperlink ref="L3883" r:id="rId7755" xr:uid="{B1CF0014-DD57-2D4F-95C1-2B18421A58E0}"/>
    <hyperlink ref="J3884" r:id="rId7756" display="mailto:ryanmiles@middleton-cohen.info" xr:uid="{CA1F2BD5-5C67-E241-B3F6-21B0B2F14123}"/>
    <hyperlink ref="L3884" r:id="rId7757" xr:uid="{EA34EEFC-709B-B54E-8B28-146B0C38E5EC}"/>
    <hyperlink ref="J3885" r:id="rId7758" display="mailto:bnovak@mathews.org" xr:uid="{779A1D73-1AB4-0D47-8E85-26CCBA3B73F6}"/>
    <hyperlink ref="L3885" r:id="rId7759" xr:uid="{BAF84545-F236-0049-87CB-F589740425D1}"/>
    <hyperlink ref="J3886" r:id="rId7760" display="mailto:lowekarla@campos-preston.com" xr:uid="{43D05170-737C-9D41-B598-67F2EFE9059B}"/>
    <hyperlink ref="L3886" r:id="rId7761" xr:uid="{1298DC78-8ACF-6B49-BAE4-E7F81F533B2F}"/>
    <hyperlink ref="J3887" r:id="rId7762" display="mailto:bianca83@camacho.com" xr:uid="{2E799AE6-8D2E-5C49-902E-EEEDAC6930BC}"/>
    <hyperlink ref="L3887" r:id="rId7763" xr:uid="{8214E800-9C34-B040-AC04-7726D6025A6C}"/>
    <hyperlink ref="J3888" r:id="rId7764" display="mailto:zcervantes@dennis.com" xr:uid="{022587FF-0585-2243-9011-2603C967EC43}"/>
    <hyperlink ref="L3888" r:id="rId7765" xr:uid="{AE12B093-6933-9042-9B4F-6A35A817878D}"/>
    <hyperlink ref="J3889" r:id="rId7766" display="mailto:mbrown@callahan-moon.info" xr:uid="{95A9D1B6-DDFC-234C-90E7-046CA6D86AB7}"/>
    <hyperlink ref="L3889" r:id="rId7767" xr:uid="{A582E04E-639B-5C41-A046-1AC6CD6E26E5}"/>
    <hyperlink ref="J3890" r:id="rId7768" display="mailto:reginald12@stanton-dougherty.com" xr:uid="{908D3441-A8C0-C248-ACDF-14197CC244C4}"/>
    <hyperlink ref="L3890" r:id="rId7769" xr:uid="{7017259E-D87F-614D-989B-05553E81D963}"/>
    <hyperlink ref="J3891" r:id="rId7770" display="mailto:twilliams@conway-lozano.com" xr:uid="{FF114253-7014-7547-AFE8-8FF31A333A36}"/>
    <hyperlink ref="L3891" r:id="rId7771" xr:uid="{73E15D35-8EE9-D44C-B3AF-75FC0299D66C}"/>
    <hyperlink ref="J3892" r:id="rId7772" display="mailto:darrylalvarez@lee.com" xr:uid="{3944E656-2E85-8B42-8BC0-0307A0050F65}"/>
    <hyperlink ref="L3892" r:id="rId7773" xr:uid="{A0308B3B-4349-D14B-8E7A-E2C8A7832B72}"/>
    <hyperlink ref="J3893" r:id="rId7774" display="mailto:terrellrichard@juarez.org" xr:uid="{0B9B09C2-CDFC-FB4A-85E6-12D5CDD0ED62}"/>
    <hyperlink ref="L3893" r:id="rId7775" xr:uid="{EED71E58-1204-4042-827B-0C7F85D18885}"/>
    <hyperlink ref="J3894" r:id="rId7776" display="mailto:drollins@humphrey.com" xr:uid="{C5F18239-E3CE-4441-869B-09EF2281F762}"/>
    <hyperlink ref="L3894" r:id="rId7777" xr:uid="{04A80A13-5803-5543-8705-BDCCCA7A19C5}"/>
    <hyperlink ref="J3895" r:id="rId7778" display="mailto:quinncarmen@gilbert.com" xr:uid="{82E57646-F1FA-B647-B45C-61D35783860F}"/>
    <hyperlink ref="L3895" r:id="rId7779" xr:uid="{CC306FE4-5AEE-894A-AAD2-246A0A0104FF}"/>
    <hyperlink ref="J3896" r:id="rId7780" display="mailto:rodriguezgordon@ramirez.com" xr:uid="{2C4DAA29-E21B-3D47-A91B-47FB3FCF6C37}"/>
    <hyperlink ref="L3896" r:id="rId7781" xr:uid="{2FF2F868-66C3-F54B-8938-7AC1430A0893}"/>
    <hyperlink ref="J3897" r:id="rId7782" display="mailto:cspence@oconnor.biz" xr:uid="{A056F999-DA4E-DC4A-A7C6-EAE790A556AC}"/>
    <hyperlink ref="L3897" r:id="rId7783" xr:uid="{ECD525F0-FF2D-5E44-AF29-74DBFA20E8AA}"/>
    <hyperlink ref="J3898" r:id="rId7784" display="mailto:brandi71@ponce.com" xr:uid="{7F58D31F-BF3C-854C-9075-70E4B54B16C8}"/>
    <hyperlink ref="L3898" r:id="rId7785" xr:uid="{D2B16575-0ED9-7D41-B743-BC738B9E697A}"/>
    <hyperlink ref="J3899" r:id="rId7786" display="mailto:ogriffith@sharp-brewer.info" xr:uid="{2BA17997-106B-6A40-95FC-38B11655AF27}"/>
    <hyperlink ref="L3899" r:id="rId7787" xr:uid="{46C61890-4252-5B4D-8BAF-805562FBE682}"/>
    <hyperlink ref="J3900" r:id="rId7788" display="mailto:kelsey90@bryant-olson.com" xr:uid="{D94709C8-21A9-684A-94BC-B88ED4414BEC}"/>
    <hyperlink ref="L3900" r:id="rId7789" xr:uid="{9C271F06-2A02-3D42-B30B-DEE4AF83924A}"/>
    <hyperlink ref="J3901" r:id="rId7790" display="mailto:rivasjoshua@james.info" xr:uid="{F32C0A01-7F1A-3D48-A9A2-6793DCE6A51E}"/>
    <hyperlink ref="L3901" r:id="rId7791" xr:uid="{7D84BDE2-289A-9B43-9297-9C7CB038572C}"/>
    <hyperlink ref="J3902" r:id="rId7792" display="mailto:allen00@long.com" xr:uid="{B5515D86-E0B5-2D41-9D12-76A8CEFD92BC}"/>
    <hyperlink ref="L3902" r:id="rId7793" xr:uid="{6E18ED47-55E7-2046-8998-87AB83523182}"/>
    <hyperlink ref="J3903" r:id="rId7794" display="mailto:nicholasguerrero@woods.com" xr:uid="{1EAAE01B-0829-0F46-86E1-D6639C1E0D24}"/>
    <hyperlink ref="L3903" r:id="rId7795" xr:uid="{B28D546C-3172-FF4A-B3F5-BFF65AE6B222}"/>
    <hyperlink ref="J3904" r:id="rId7796" display="mailto:jon39@merritt-deleon.net" xr:uid="{45E2D7A2-8728-904C-AD50-A8FDA915797B}"/>
    <hyperlink ref="L3904" r:id="rId7797" xr:uid="{65D44167-C16A-B246-9CC1-0AE215E4547A}"/>
    <hyperlink ref="J3905" r:id="rId7798" display="mailto:kaitlyn72@trevino.com" xr:uid="{21C97DCC-C72B-FE46-8609-3CBCE3A37195}"/>
    <hyperlink ref="L3905" r:id="rId7799" xr:uid="{09E877D5-D3A5-AE46-B4EB-CF4EF0356742}"/>
    <hyperlink ref="J3906" r:id="rId7800" display="mailto:pedrodougherty@ramos.org" xr:uid="{0E33EF90-F5D1-894B-9161-006224899FC9}"/>
    <hyperlink ref="L3906" r:id="rId7801" xr:uid="{1623FB1E-FAAD-3644-BB91-CE24FCF63648}"/>
    <hyperlink ref="J3907" r:id="rId7802" display="mailto:vlittle@villa.com" xr:uid="{0D93A750-DBCF-2847-82AD-E6C792E08522}"/>
    <hyperlink ref="L3907" r:id="rId7803" xr:uid="{E6E203D7-A2F9-D041-9715-4C64C0086A11}"/>
    <hyperlink ref="J3908" r:id="rId7804" display="mailto:chris20@velez.info" xr:uid="{EC6B207B-98DD-994D-A0A3-78891593F67B}"/>
    <hyperlink ref="L3908" r:id="rId7805" xr:uid="{7153083C-2A23-BD43-B990-785F998F1D30}"/>
    <hyperlink ref="J3909" r:id="rId7806" display="mailto:eweeks@hodge-escobar.org" xr:uid="{45ECF820-C4F7-C848-A03E-BC31CB31EC45}"/>
    <hyperlink ref="L3909" r:id="rId7807" xr:uid="{03FB12D1-F2AE-2844-9B8A-DCE2591FC86C}"/>
    <hyperlink ref="J3910" r:id="rId7808" display="mailto:lmckee@copeland.net" xr:uid="{B05E80C9-00B0-BD4B-9C75-3FB2A0FEDBDB}"/>
    <hyperlink ref="L3910" r:id="rId7809" xr:uid="{ED56DC5D-B195-3E46-921A-DDABA2CF9AE2}"/>
    <hyperlink ref="J3911" r:id="rId7810" display="mailto:kerry10@arias.biz" xr:uid="{F3BFD9AC-E7E3-0F4C-A299-AA069E45C49B}"/>
    <hyperlink ref="L3911" r:id="rId7811" xr:uid="{1086A7B3-CA31-A943-82FC-B2CBE19C4E4F}"/>
    <hyperlink ref="J3912" r:id="rId7812" display="mailto:antonioelliott@williams.com" xr:uid="{F31D0D1C-70CE-F040-8EC4-0D68A01826DC}"/>
    <hyperlink ref="L3912" r:id="rId7813" xr:uid="{871CCEEE-73CC-1C4B-BDD7-7595B4C84507}"/>
    <hyperlink ref="J3913" r:id="rId7814" display="mailto:taylor18@dyer-ortega.com" xr:uid="{EE15D34E-599D-6643-AD18-4A0C5F1D8C9B}"/>
    <hyperlink ref="L3913" r:id="rId7815" xr:uid="{91B88869-1979-6E4F-A172-004D8569E569}"/>
    <hyperlink ref="J3914" r:id="rId7816" display="mailto:jkidd@skinner.net" xr:uid="{0D811F62-2BD0-8341-9CE2-4E5A5279DFF4}"/>
    <hyperlink ref="L3914" r:id="rId7817" xr:uid="{D02F6062-B393-1340-81D7-716C9D8E3CAB}"/>
    <hyperlink ref="J3915" r:id="rId7818" display="mailto:rose16@rowe-valenzuela.biz" xr:uid="{D7B59C85-144D-D543-A9D3-30E6E5E53786}"/>
    <hyperlink ref="L3915" r:id="rId7819" xr:uid="{A87F920D-B2C3-4C42-9651-850A24A31945}"/>
    <hyperlink ref="J3916" r:id="rId7820" display="mailto:robyn25@cortez.com" xr:uid="{8A80C88C-1D91-904F-B78F-89F42C85C923}"/>
    <hyperlink ref="L3916" r:id="rId7821" xr:uid="{309B4AB0-EC51-9848-B0AB-CF52A9E95F8A}"/>
    <hyperlink ref="J3917" r:id="rId7822" display="mailto:charlenerichardson@singh.com" xr:uid="{D707E64B-FD96-0D4E-82AA-5BC9596E102F}"/>
    <hyperlink ref="L3917" r:id="rId7823" xr:uid="{89090067-306D-0248-B466-A934B3510147}"/>
    <hyperlink ref="J3918" r:id="rId7824" display="mailto:kathychang@peterson.com" xr:uid="{576078B5-11AD-2248-9A8D-4B499DC7A88E}"/>
    <hyperlink ref="L3918" r:id="rId7825" xr:uid="{A40AC559-7783-8B4E-86E7-4DCDA0C882C1}"/>
    <hyperlink ref="J3919" r:id="rId7826" display="mailto:sherribush@sampson-hensley.org" xr:uid="{A7A68D7D-FDA8-6B4C-970A-2931265DF5A6}"/>
    <hyperlink ref="L3919" r:id="rId7827" xr:uid="{2A9AB9D1-8E67-8149-AD17-D28328B26FA0}"/>
    <hyperlink ref="J3920" r:id="rId7828" display="mailto:kristi94@estes-silva.com" xr:uid="{7CFB61BA-EBAA-B74B-AD0A-FA3E64374E08}"/>
    <hyperlink ref="L3920" r:id="rId7829" xr:uid="{B2F1FFD0-1EE7-AD4E-BA04-3D4BCED09DCC}"/>
    <hyperlink ref="J3921" r:id="rId7830" display="mailto:cdiaz@roth-fry.com" xr:uid="{08F4BD13-FB38-A24A-924A-7A9331E16020}"/>
    <hyperlink ref="L3921" r:id="rId7831" xr:uid="{17B85552-0955-DE41-922B-8549EF3BB609}"/>
    <hyperlink ref="J3922" r:id="rId7832" display="mailto:heidimartin@abbott.com" xr:uid="{DC639286-FF4C-2443-A1E2-F7DF7C19500F}"/>
    <hyperlink ref="L3922" r:id="rId7833" xr:uid="{94F1F9B3-5681-F447-BFF5-4B891277CFE7}"/>
    <hyperlink ref="J3923" r:id="rId7834" display="mailto:shahbrett@fry.com" xr:uid="{FA2CDDD5-4C53-ED48-865F-D2BF45845CA5}"/>
    <hyperlink ref="L3923" r:id="rId7835" xr:uid="{E052465D-2DA7-D742-8F57-1794E1AEEEA9}"/>
    <hyperlink ref="J3924" r:id="rId7836" display="mailto:tamara13@caldwell.biz" xr:uid="{D1FBAF2D-1149-8343-BC5F-E96A16DF26FB}"/>
    <hyperlink ref="L3924" r:id="rId7837" xr:uid="{75E5A975-37E4-7446-BA0A-92ECABC00195}"/>
    <hyperlink ref="J3925" r:id="rId7838" display="mailto:bryanhopkins@webster.com" xr:uid="{A6E8C10B-BA2F-9740-AF3C-52D5B151F6B0}"/>
    <hyperlink ref="L3925" r:id="rId7839" xr:uid="{943ABB7C-B596-D042-BD39-55F108D68B85}"/>
    <hyperlink ref="J3926" r:id="rId7840" display="mailto:yvance@oneal.com" xr:uid="{EA69F9E1-D076-984F-8B26-5D1545A46630}"/>
    <hyperlink ref="L3926" r:id="rId7841" xr:uid="{FCBDFCC9-9FA4-FC41-85BC-B8DE1D76AE74}"/>
    <hyperlink ref="J3927" r:id="rId7842" display="mailto:harold50@pollard.biz" xr:uid="{1DC9FDD1-7B28-8D4F-9D8D-CAA3C97B915A}"/>
    <hyperlink ref="L3927" r:id="rId7843" xr:uid="{9FE37575-4A20-F440-9455-D6749B9F04D3}"/>
    <hyperlink ref="J3928" r:id="rId7844" display="mailto:rjames@guerrero.com" xr:uid="{5DD20A99-EF31-C747-894C-DC2E088F3E2E}"/>
    <hyperlink ref="L3928" r:id="rId7845" xr:uid="{36C72845-A29A-4845-BAC2-16B88A95C9E6}"/>
    <hyperlink ref="J3929" r:id="rId7846" display="mailto:upham@richardson-casey.net" xr:uid="{CD335BF6-88D3-C248-9EDE-A87D7A940F6E}"/>
    <hyperlink ref="L3929" r:id="rId7847" xr:uid="{839542B2-38A6-3C43-9B3B-67205542E81C}"/>
    <hyperlink ref="J3930" r:id="rId7848" display="mailto:camachokurt@brady-cameron.com" xr:uid="{D348AC57-4EC5-1843-9990-6B6B25D59AE1}"/>
    <hyperlink ref="L3930" r:id="rId7849" xr:uid="{0F7CE677-E026-FE46-A6FD-DF5F253A6337}"/>
    <hyperlink ref="J3931" r:id="rId7850" display="mailto:saraponce@roberts.com" xr:uid="{3EF74D04-7451-F649-9ACC-030F588E2A5E}"/>
    <hyperlink ref="L3931" r:id="rId7851" xr:uid="{7471DBEF-2C31-3145-A362-0A956D64504A}"/>
    <hyperlink ref="J3932" r:id="rId7852" display="mailto:tcantrell@mills.com" xr:uid="{695D9C49-749D-6747-9A5D-2A3125C0802D}"/>
    <hyperlink ref="L3932" r:id="rId7853" xr:uid="{2C5E6F07-52AA-1742-B3E1-B7F229380C3A}"/>
    <hyperlink ref="J3933" r:id="rId7854" display="mailto:lreeves@sutton.com" xr:uid="{8CA4F718-6325-EB4C-ADB0-7AC4627412C0}"/>
    <hyperlink ref="L3933" r:id="rId7855" xr:uid="{EBFDE690-1666-8640-8C13-5B041865BA20}"/>
    <hyperlink ref="J3934" r:id="rId7856" display="mailto:asalazar@cortez-cowan.com" xr:uid="{8BAADAF6-1203-A44D-8CA6-464388C5025D}"/>
    <hyperlink ref="L3934" r:id="rId7857" xr:uid="{0131DE77-BD7A-824C-B83F-1D55A51ED8F2}"/>
    <hyperlink ref="J3935" r:id="rId7858" display="mailto:hollyflynn@hart.com" xr:uid="{4DA2B4E8-96EF-1644-9902-D7E37BF7E0BA}"/>
    <hyperlink ref="L3935" r:id="rId7859" xr:uid="{0E74219B-2B2C-204E-B06C-8B52C42FA09A}"/>
    <hyperlink ref="J3936" r:id="rId7860" display="mailto:lsilva@chaney.org" xr:uid="{252C9977-72B4-4149-9EB1-678E6DFAA460}"/>
    <hyperlink ref="L3936" r:id="rId7861" xr:uid="{93FEDF34-E4D7-9540-A731-B390309D23B2}"/>
    <hyperlink ref="J3937" r:id="rId7862" display="mailto:isandoval@oconnor.com" xr:uid="{1A787FB8-55F8-2A4D-93BC-38778577950D}"/>
    <hyperlink ref="L3937" r:id="rId7863" xr:uid="{93D6395D-EF66-A645-A313-0F98F9EDB287}"/>
    <hyperlink ref="J3938" r:id="rId7864" display="mailto:dzamora@horton.org" xr:uid="{5091ED0F-92CF-D746-9F0B-D366A460B1C3}"/>
    <hyperlink ref="L3938" r:id="rId7865" xr:uid="{73D2FB49-7663-3A47-A1EB-07751C4703C9}"/>
    <hyperlink ref="J3939" r:id="rId7866" display="mailto:zhangbrian@hatfield-wright.org" xr:uid="{815A8FE8-B983-494E-8ABC-CE6162C301B3}"/>
    <hyperlink ref="L3939" r:id="rId7867" xr:uid="{2F080511-210E-C044-942A-4E61F3889A24}"/>
    <hyperlink ref="J3940" r:id="rId7868" display="mailto:xcummings@case.org" xr:uid="{D75F0ED2-E6BE-E04E-B2A4-DB4466E0E569}"/>
    <hyperlink ref="L3940" r:id="rId7869" xr:uid="{CF07D5D7-C15B-EB42-93B4-EB810F2E982F}"/>
    <hyperlink ref="J3941" r:id="rId7870" display="mailto:porr@gilbert.com" xr:uid="{E1D79D54-9712-2B4D-8DB1-2EC137F43387}"/>
    <hyperlink ref="L3941" r:id="rId7871" xr:uid="{909CC03F-DB95-8449-825C-50C5634370EF}"/>
    <hyperlink ref="J3942" r:id="rId7872" display="mailto:masonmayo@romero-woodward.net" xr:uid="{A0BED6D4-FD4C-5C4B-9166-5B2443804A26}"/>
    <hyperlink ref="L3942" r:id="rId7873" xr:uid="{1DEB9D27-D43A-8943-BE87-101C6E2193A3}"/>
    <hyperlink ref="J3943" r:id="rId7874" display="mailto:colleen37@french.org" xr:uid="{29E8BB01-8639-9546-B698-620C3B5FD5FD}"/>
    <hyperlink ref="L3943" r:id="rId7875" xr:uid="{0A9EBD12-C1D3-D94B-8914-AB8F66868A6D}"/>
    <hyperlink ref="J3944" r:id="rId7876" display="mailto:mitchellkara@pollard.com" xr:uid="{0BA15233-44CC-8246-8092-0EDF372BC3E5}"/>
    <hyperlink ref="L3944" r:id="rId7877" xr:uid="{0DE7253E-6986-C247-83A0-419FBF897334}"/>
    <hyperlink ref="J3945" r:id="rId7878" display="mailto:lauren63@contreras-mcneil.com" xr:uid="{B4BBEC0E-E253-974A-908D-35F10B968220}"/>
    <hyperlink ref="L3945" r:id="rId7879" xr:uid="{EAD2A31F-EA3E-D84F-A632-5EC3059C0182}"/>
    <hyperlink ref="J3946" r:id="rId7880" display="mailto:finleyroy@zhang-osborne.com" xr:uid="{8F8EAD6C-AF4B-E743-B3C2-C2F04A71FA75}"/>
    <hyperlink ref="L3946" r:id="rId7881" xr:uid="{1A88339A-E11B-8E46-B970-EAF6216E5C42}"/>
    <hyperlink ref="J3947" r:id="rId7882" display="mailto:dhahn@gilbert-murray.com" xr:uid="{8FC3D2B8-6703-0043-B14B-3B749F2BF436}"/>
    <hyperlink ref="L3947" r:id="rId7883" xr:uid="{3D4DC0CC-4B5B-7248-ABCD-290809D42F33}"/>
    <hyperlink ref="J3948" r:id="rId7884" display="mailto:rossrusso@larson.com" xr:uid="{7FE8EB8F-3956-3640-8CBC-8A195969EDFF}"/>
    <hyperlink ref="L3948" r:id="rId7885" xr:uid="{3522D06D-4F57-BF45-BAB0-56D30DA810EF}"/>
    <hyperlink ref="J3949" r:id="rId7886" display="mailto:kentmichael@frye.org" xr:uid="{AFB89A28-846F-6243-8E1F-442C62ED04BF}"/>
    <hyperlink ref="L3949" r:id="rId7887" xr:uid="{8E2EEBD8-4609-4040-B8D3-6075265F96D8}"/>
    <hyperlink ref="J3950" r:id="rId7888" display="mailto:norma21@campos-hurley.com" xr:uid="{23D648F8-8A13-474F-9EA2-E37FC2364D14}"/>
    <hyperlink ref="L3950" r:id="rId7889" xr:uid="{E6669625-F084-6F47-B6DC-279BADC84102}"/>
    <hyperlink ref="J3951" r:id="rId7890" display="mailto:loganstephen@travis.com" xr:uid="{3501FDDF-41F3-5046-A97F-5FDCCFF614B0}"/>
    <hyperlink ref="L3951" r:id="rId7891" xr:uid="{5D356DA2-ADB3-4A42-BCC6-CEFCD47EC4E9}"/>
    <hyperlink ref="J3952" r:id="rId7892" display="mailto:chris52@garcia.com" xr:uid="{656B61CA-0A9E-F640-AB3C-F553614938BF}"/>
    <hyperlink ref="L3952" r:id="rId7893" xr:uid="{29D6705D-DD17-3244-8AF7-30E7A1DF0B4B}"/>
    <hyperlink ref="J3953" r:id="rId7894" display="mailto:sabrinakent@weiss.net" xr:uid="{C4B27AC4-0735-4046-A2C3-F1A1F7563F85}"/>
    <hyperlink ref="L3953" r:id="rId7895" xr:uid="{BE3CDD24-D228-984E-B153-E611522B2011}"/>
    <hyperlink ref="J3954" r:id="rId7896" display="mailto:chandlershawn@deleon-stafford.com" xr:uid="{DDE33A1B-4D6E-CD4D-8EE4-0AC4D2AF309C}"/>
    <hyperlink ref="L3954" r:id="rId7897" xr:uid="{9AF0ED65-08D6-6D40-AEE5-AE5038F9ED00}"/>
    <hyperlink ref="J3955" r:id="rId7898" display="mailto:tbryant@neal-mercado.org" xr:uid="{7172306D-3FA7-514E-A317-C23DCCBDBCC5}"/>
    <hyperlink ref="L3955" r:id="rId7899" xr:uid="{ACC115BF-9FC0-7640-8733-D6DE5AE8FA45}"/>
    <hyperlink ref="J3956" r:id="rId7900" display="mailto:velasquezray@sloan.com" xr:uid="{4A3C5B68-0AB3-0F4C-8C78-DC2FAB607939}"/>
    <hyperlink ref="L3956" r:id="rId7901" xr:uid="{84CED19F-4137-B744-A16A-2D5AF963E7B6}"/>
    <hyperlink ref="J3957" r:id="rId7902" display="mailto:jeanette66@reid.net" xr:uid="{6D54562F-61F6-494D-A16B-DAB531175A78}"/>
    <hyperlink ref="L3957" r:id="rId7903" xr:uid="{3670544A-11F9-0944-9F44-8376B859EF90}"/>
    <hyperlink ref="J3958" r:id="rId7904" display="mailto:chadzhang@hancock.com" xr:uid="{8044B521-A94E-8D42-B6CD-99345B813B79}"/>
    <hyperlink ref="L3958" r:id="rId7905" xr:uid="{70C37B00-0E7F-D349-820B-CA836A4D0F3D}"/>
    <hyperlink ref="J3959" r:id="rId7906" display="mailto:frederickcandice@mata-collins.com" xr:uid="{5BE2D96A-A350-CF4A-863E-4F0C510357B8}"/>
    <hyperlink ref="L3959" r:id="rId7907" xr:uid="{A9E3442E-7978-AD4D-BD45-367A449AF030}"/>
    <hyperlink ref="J3960" r:id="rId7908" display="mailto:glendaware@barr-pollard.net" xr:uid="{C33A0A19-B022-8D49-A478-5978BFC7EEA8}"/>
    <hyperlink ref="L3960" r:id="rId7909" xr:uid="{B6BCA4B3-EC24-C944-A451-0B43496689D0}"/>
    <hyperlink ref="J3961" r:id="rId7910" display="mailto:kristy66@kramer.net" xr:uid="{9F277E65-BCFF-5042-BF27-B996043437B8}"/>
    <hyperlink ref="L3961" r:id="rId7911" xr:uid="{5E6BE6A1-DCE4-E440-9601-BB1DE492E4F1}"/>
    <hyperlink ref="J3962" r:id="rId7912" display="mailto:willie03@brandt-kline.com" xr:uid="{536C47F1-E6E4-4140-8E13-375B64BBAE45}"/>
    <hyperlink ref="L3962" r:id="rId7913" xr:uid="{70CD0617-B3C4-6343-A472-9434ABBBBF36}"/>
    <hyperlink ref="J3963" r:id="rId7914" display="mailto:cochranbetty@wilkins.com" xr:uid="{EE7F3F23-DBE8-6C48-8056-90561CEC1EFF}"/>
    <hyperlink ref="L3963" r:id="rId7915" xr:uid="{4EA73C1D-67F0-3E46-A551-702F77EF9A07}"/>
    <hyperlink ref="J3964" r:id="rId7916" display="mailto:cliffordhuff@ferrell-flores.com" xr:uid="{DA6CBD23-0E50-D64F-A916-AAB467412352}"/>
    <hyperlink ref="L3964" r:id="rId7917" xr:uid="{71B22C58-BCA1-8742-ACD1-C16072CEF334}"/>
    <hyperlink ref="J3965" r:id="rId7918" display="mailto:spencerwilliam@blevins.info" xr:uid="{70160C9C-414E-8C4A-AC05-3E4549BE74CD}"/>
    <hyperlink ref="L3965" r:id="rId7919" xr:uid="{B9B69EFB-E121-F444-958A-210EBD30DEA8}"/>
    <hyperlink ref="J3966" r:id="rId7920" display="mailto:vincent45@walters.com" xr:uid="{34B1EF0A-364B-F545-BB3C-06924ED9A042}"/>
    <hyperlink ref="L3966" r:id="rId7921" xr:uid="{39A13BBF-E873-654C-A8AF-9E639EB12351}"/>
    <hyperlink ref="J3967" r:id="rId7922" display="mailto:gordonabbott@carson-robles.com" xr:uid="{E3C11304-F04C-734F-8FD7-D8D3B75DCF7E}"/>
    <hyperlink ref="L3967" r:id="rId7923" xr:uid="{9BEC7D47-BAF7-3640-9015-E74911B6EF57}"/>
    <hyperlink ref="J3968" r:id="rId7924" display="mailto:losborn@rhodes.com" xr:uid="{C9CC38B1-4622-8E46-A4EB-1D70B8307C07}"/>
    <hyperlink ref="L3968" r:id="rId7925" xr:uid="{81B06B1E-0548-D446-9DA1-E6263E41324B}"/>
    <hyperlink ref="J3969" r:id="rId7926" display="mailto:conraderika@stark.com" xr:uid="{9FF4310C-E3FD-FD4E-B5D5-183D40B1D1C9}"/>
    <hyperlink ref="L3969" r:id="rId7927" xr:uid="{BAB44F29-DE23-6B45-A623-77A00CFE49B7}"/>
    <hyperlink ref="J3970" r:id="rId7928" display="mailto:mccoyyolanda@winters-mclaughlin.org" xr:uid="{040C48E3-D0D3-4B4C-9A9D-6DF6F40BAFF4}"/>
    <hyperlink ref="L3970" r:id="rId7929" xr:uid="{A4D17BF9-8E50-6841-B04D-567A305C9D0A}"/>
    <hyperlink ref="J3971" r:id="rId7930" display="mailto:audreycraig@riggs.com" xr:uid="{CABCC1CB-1E91-3640-9C74-C7E6373F60DE}"/>
    <hyperlink ref="L3971" r:id="rId7931" xr:uid="{DB6812C9-57CE-944E-8CEB-7D343F32993B}"/>
    <hyperlink ref="J3972" r:id="rId7932" display="mailto:cathygomez@schmidt.org" xr:uid="{4EDD8307-2EC6-CD49-8B46-2957A09BC04D}"/>
    <hyperlink ref="L3972" r:id="rId7933" xr:uid="{438BBF76-CFF1-D643-B709-2BB778CE4693}"/>
    <hyperlink ref="J3973" r:id="rId7934" display="mailto:rayhinton@warner.com" xr:uid="{0334E05C-4D92-454C-832D-3CA50CDB9E1C}"/>
    <hyperlink ref="L3973" r:id="rId7935" xr:uid="{03352117-BF32-BE4E-ADAD-8AC0898C528E}"/>
    <hyperlink ref="J3974" r:id="rId7936" display="mailto:blankenshipkatrina@navarro-castaneda.info" xr:uid="{6E7DF7F1-FF7D-4F40-94AB-E7D5866F5233}"/>
    <hyperlink ref="L3974" r:id="rId7937" xr:uid="{61696AFB-E162-8540-9566-A02E1A8D3A28}"/>
    <hyperlink ref="J3975" r:id="rId7938" display="mailto:autumn08@richardson.org" xr:uid="{4ACD02AD-F18C-2140-BD01-77B3E27401C3}"/>
    <hyperlink ref="L3975" r:id="rId7939" xr:uid="{73166830-328B-BC4D-98A5-5CE2535B670A}"/>
    <hyperlink ref="J3976" r:id="rId7940" display="mailto:meltonangelica@everett-leonard.net" xr:uid="{34CFDC33-E8F2-BB40-A582-78548D418257}"/>
    <hyperlink ref="L3976" r:id="rId7941" xr:uid="{9721A5DB-A7A3-3E4A-A086-F4F9EDC1AEAB}"/>
    <hyperlink ref="J3977" r:id="rId7942" display="mailto:lauren77@poole.net" xr:uid="{12809274-6E1E-534A-8E0D-9720F5C9BE2A}"/>
    <hyperlink ref="L3977" r:id="rId7943" xr:uid="{608D887B-6551-B540-B4EA-BA37942F298B}"/>
    <hyperlink ref="J3978" r:id="rId7944" display="mailto:laceyholloway@weeks.info" xr:uid="{ABC32BFA-F236-B840-8EBE-863C7F687C7A}"/>
    <hyperlink ref="L3978" r:id="rId7945" xr:uid="{0C18061B-9EA0-BE4F-9D64-65E524D9F00D}"/>
    <hyperlink ref="J3979" r:id="rId7946" display="mailto:stevenmorris@whitaker.com" xr:uid="{FA50B22A-D43A-7642-A007-021E866B1B54}"/>
    <hyperlink ref="L3979" r:id="rId7947" xr:uid="{592B0C8E-AD79-3749-A1A4-DAED6035B168}"/>
    <hyperlink ref="J3980" r:id="rId7948" display="mailto:maddenbrooke@garrison.org" xr:uid="{B75F6761-5AEC-DA45-97A3-839E9D5AB017}"/>
    <hyperlink ref="L3980" r:id="rId7949" xr:uid="{5C6689F5-448C-EB47-8DF8-3E7B90FEBF32}"/>
    <hyperlink ref="J3981" r:id="rId7950" display="mailto:gardnerlawrence@austin-barr.com" xr:uid="{9CAF15DD-9353-C846-A82D-F669B54851C8}"/>
    <hyperlink ref="L3981" r:id="rId7951" xr:uid="{6768F5F9-FA86-594B-B404-63D77F7B42AF}"/>
    <hyperlink ref="J3982" r:id="rId7952" display="mailto:hduran@washington.com" xr:uid="{0ABDEC26-2C24-4241-AF79-395FC7B6F0EE}"/>
    <hyperlink ref="L3982" r:id="rId7953" xr:uid="{848FB799-8F6B-4C49-BCFD-F8CFE2F64481}"/>
    <hyperlink ref="J3983" r:id="rId7954" display="mailto:afoster@mccann.biz" xr:uid="{18A3D0D6-0CD4-0049-A1F1-B01F56E788E6}"/>
    <hyperlink ref="L3983" r:id="rId7955" xr:uid="{6B37DBBB-86F9-D44C-813D-E780E9B2CA5C}"/>
    <hyperlink ref="J3984" r:id="rId7956" display="mailto:nichole59@cooley.com" xr:uid="{A54F2849-F215-FD42-896E-A148D532F557}"/>
    <hyperlink ref="L3984" r:id="rId7957" xr:uid="{57B3BB00-0AB1-8645-9A2A-9C936405ED92}"/>
    <hyperlink ref="J3985" r:id="rId7958" display="mailto:hfrank@welch-ware.biz" xr:uid="{41B41EBA-CCF8-3043-8647-DB88D3843950}"/>
    <hyperlink ref="L3985" r:id="rId7959" xr:uid="{6ADAEE95-672F-AC43-9EEC-EBB8111A8BE4}"/>
    <hyperlink ref="J3986" r:id="rId7960" display="mailto:harold01@camacho-whitaker.com" xr:uid="{3A1BBDAB-8B75-0F48-86AC-A72A2D820EED}"/>
    <hyperlink ref="L3986" r:id="rId7961" xr:uid="{37BD7F86-3E31-B341-8C62-824F8B5378DC}"/>
    <hyperlink ref="J3987" r:id="rId7962" display="mailto:anna29@conley.com" xr:uid="{E56BD49D-E345-6B42-9875-FAD709E3A98F}"/>
    <hyperlink ref="L3987" r:id="rId7963" xr:uid="{5BF71AF3-E1EF-DF4C-8E94-539C48EFA0B9}"/>
    <hyperlink ref="J3988" r:id="rId7964" display="mailto:enunez@garrett.com" xr:uid="{083DD974-7C62-E944-A135-764FBDE9D23A}"/>
    <hyperlink ref="L3988" r:id="rId7965" xr:uid="{7DB53E6C-8E95-4A4A-9705-9F27AA988272}"/>
    <hyperlink ref="J3989" r:id="rId7966" display="mailto:cherrytim@meadows.com" xr:uid="{CD6749ED-D4D9-9749-B226-10A456B6294B}"/>
    <hyperlink ref="L3989" r:id="rId7967" xr:uid="{A92CAF15-0D49-CB4D-890B-6BE0C410A3BD}"/>
    <hyperlink ref="J3990" r:id="rId7968" display="mailto:cameron21@dunlap-raymond.com" xr:uid="{361B44D4-666D-2340-B38C-DEABD199643D}"/>
    <hyperlink ref="L3990" r:id="rId7969" xr:uid="{0F10074E-EE59-5E4D-9580-A109D401AB5F}"/>
    <hyperlink ref="J3991" r:id="rId7970" display="mailto:ralphfranklin@barajas.biz" xr:uid="{81F9A5E0-82BB-BD45-B61C-FD289F226C3A}"/>
    <hyperlink ref="L3991" r:id="rId7971" xr:uid="{54F19C4E-6B26-1341-B53C-758DB185C636}"/>
    <hyperlink ref="J3992" r:id="rId7972" display="mailto:adrian25@wong-nixon.com" xr:uid="{06970864-CB33-8146-8CE5-BC35C4D024FA}"/>
    <hyperlink ref="L3992" r:id="rId7973" xr:uid="{60EC1B6F-83F7-EE44-BF73-8F52BA886B22}"/>
    <hyperlink ref="J3993" r:id="rId7974" display="mailto:yesenia78@ayala.org" xr:uid="{A01FB91E-7972-194A-923A-229E96DE320B}"/>
    <hyperlink ref="L3993" r:id="rId7975" xr:uid="{8ED7BFE5-AF8F-8646-844A-E913554675B6}"/>
    <hyperlink ref="J3994" r:id="rId7976" display="mailto:erikweiss@bauer-jones.com" xr:uid="{2A92E636-3EB9-6442-A45E-D93BDCD49AAB}"/>
    <hyperlink ref="L3994" r:id="rId7977" xr:uid="{BE939687-7814-4748-88AF-791FD0538A60}"/>
    <hyperlink ref="J3995" r:id="rId7978" display="mailto:shaunbryan@payne.net" xr:uid="{9DA13668-FAA2-4B42-828E-992B2C72EB62}"/>
    <hyperlink ref="L3995" r:id="rId7979" xr:uid="{BB57F453-4C3A-C64F-9152-1D6417A8C3E5}"/>
    <hyperlink ref="J3996" r:id="rId7980" display="mailto:marquezeileen@robbins-douglas.com" xr:uid="{A97E4A6C-9C32-BD4A-A8FB-71BBC9ED840A}"/>
    <hyperlink ref="L3996" r:id="rId7981" xr:uid="{F227835E-57A6-F043-9899-6B3CC7792A2A}"/>
    <hyperlink ref="J3997" r:id="rId7982" display="mailto:deleonruth@best-lin.com" xr:uid="{861B114B-88D8-9845-BA52-0D97D05EA87B}"/>
    <hyperlink ref="L3997" r:id="rId7983" xr:uid="{313CFFFD-7EF0-AF48-9ADB-CCABE17CA05E}"/>
    <hyperlink ref="J3998" r:id="rId7984" display="mailto:wcook@wyatt.net" xr:uid="{4F1260FC-66D3-7643-9599-FC3BFB0E2FBE}"/>
    <hyperlink ref="L3998" r:id="rId7985" xr:uid="{713700D5-EDEE-3745-8396-E4875CA59E9D}"/>
    <hyperlink ref="J3999" r:id="rId7986" display="mailto:xchen@doyle.com" xr:uid="{2B69DFF4-FF9E-EC47-A286-191E2FDA62FA}"/>
    <hyperlink ref="L3999" r:id="rId7987" xr:uid="{BF7F47D5-2D00-7542-A056-584FAAE88953}"/>
    <hyperlink ref="J4000" r:id="rId7988" display="mailto:summersvanessa@jacobs.com" xr:uid="{1FBD0581-3A09-4946-8D99-03054ACADD12}"/>
    <hyperlink ref="L4000" r:id="rId7989" xr:uid="{52867539-0B6B-904C-A408-66524B853912}"/>
    <hyperlink ref="J4001" r:id="rId7990" display="mailto:swansonspencer@massey.info" xr:uid="{2BEF1101-8863-974F-BFF8-C7BB1D83F7D3}"/>
    <hyperlink ref="L4001" r:id="rId7991" xr:uid="{C2AC18A4-2CD6-2444-8F0A-8FED419B6F83}"/>
    <hyperlink ref="J4002" r:id="rId7992" display="mailto:elliskyle@cervantes.org" xr:uid="{6F4D1EFC-50E1-5748-83A9-67A33189DAA0}"/>
    <hyperlink ref="L4002" r:id="rId7993" xr:uid="{E6CB6A89-6466-D648-BA27-DED78829AE91}"/>
    <hyperlink ref="J4003" r:id="rId7994" display="mailto:wellsjoann@wiggins.com" xr:uid="{7348F10F-5641-7E43-8669-1374B866F056}"/>
    <hyperlink ref="L4003" r:id="rId7995" xr:uid="{DAB845B9-2AB8-1642-8E44-11468305610D}"/>
    <hyperlink ref="J4004" r:id="rId7996" display="mailto:jfischer@mays.org" xr:uid="{E0448296-53E7-B14B-AE59-1D18EB6064E7}"/>
    <hyperlink ref="L4004" r:id="rId7997" xr:uid="{CB904E10-7296-174D-996D-BA08B9573A0E}"/>
    <hyperlink ref="J4005" r:id="rId7998" display="mailto:tamipacheco@hays.com" xr:uid="{31ABB75A-5C98-5449-9DCB-E08B4C9F672E}"/>
    <hyperlink ref="L4005" r:id="rId7999" xr:uid="{6E0498C3-A8C5-DE46-9E19-5E9CEF3CFE6A}"/>
    <hyperlink ref="J4006" r:id="rId8000" display="mailto:laurablankenship@wolf.com" xr:uid="{35974199-2EFC-0F4F-95E7-B8162446F53F}"/>
    <hyperlink ref="L4006" r:id="rId8001" xr:uid="{5BBD920F-693E-1247-8F2C-556911EF094C}"/>
    <hyperlink ref="J4007" r:id="rId8002" display="mailto:marissasampson@barnes.com" xr:uid="{58365004-9D6A-1F49-95E4-46CD9F07D148}"/>
    <hyperlink ref="L4007" r:id="rId8003" xr:uid="{13466343-C2EF-2E40-A86D-869D32A9E802}"/>
    <hyperlink ref="J4008" r:id="rId8004" display="mailto:kimhill@norman.info" xr:uid="{E8B1A8F2-8112-A845-B4EC-7CDD72F77BFD}"/>
    <hyperlink ref="L4008" r:id="rId8005" xr:uid="{10690011-BEDA-2142-9AF9-F8C31E68C884}"/>
    <hyperlink ref="J4009" r:id="rId8006" display="mailto:drichardson@thompson.net" xr:uid="{53FADFCE-2FE5-0840-B90C-A04835559590}"/>
    <hyperlink ref="L4009" r:id="rId8007" xr:uid="{90D55ADE-E766-8A41-A0D1-CC68ADDB75CA}"/>
    <hyperlink ref="J4010" r:id="rId8008" display="mailto:youngjennifer@stein.com" xr:uid="{6584BF75-AE94-0744-BBB6-3D00CA06CF6B}"/>
    <hyperlink ref="L4010" r:id="rId8009" xr:uid="{91630B5F-772C-B54A-8A75-798C03637AA7}"/>
    <hyperlink ref="J4011" r:id="rId8010" display="mailto:francisco66@brooks-austin.com" xr:uid="{32E0B49E-3157-104D-AC4D-029199B87DBC}"/>
    <hyperlink ref="L4011" r:id="rId8011" xr:uid="{659DF8F3-6ECB-E64D-B379-F2D301FDAD9A}"/>
    <hyperlink ref="J4012" r:id="rId8012" display="mailto:waltonstacey@porter.com" xr:uid="{48B7AB9E-0278-0B4C-9EF1-C8EF154A3A02}"/>
    <hyperlink ref="L4012" r:id="rId8013" xr:uid="{343C96D8-F0D5-D843-ABD9-A32F3F882EA1}"/>
    <hyperlink ref="J4013" r:id="rId8014" display="mailto:leviflynn@barr-myers.biz" xr:uid="{90DF0555-09F4-0D4F-9FEA-A8709446D079}"/>
    <hyperlink ref="L4013" r:id="rId8015" xr:uid="{AB10871B-3480-0E46-8C46-08C94A0B8948}"/>
    <hyperlink ref="J4014" r:id="rId8016" display="mailto:jacobsondale@rice.com" xr:uid="{33A0B89B-AC1D-CC49-A6AE-F083832CB79D}"/>
    <hyperlink ref="L4014" r:id="rId8017" xr:uid="{247B8463-B904-814C-9A30-9C6E91F4C252}"/>
    <hyperlink ref="J4015" r:id="rId8018" display="mailto:levinecollin@esparza.com" xr:uid="{72C1ABDE-1AFC-344F-89CB-8971FB2F448B}"/>
    <hyperlink ref="L4015" r:id="rId8019" xr:uid="{88B2D4F3-15EF-E946-932D-2F418C3F0794}"/>
    <hyperlink ref="J4016" r:id="rId8020" display="mailto:mary13@gillespie.com" xr:uid="{872B0148-BB7E-064D-A13B-1CA6DADE7504}"/>
    <hyperlink ref="L4016" r:id="rId8021" xr:uid="{CA6D11BD-FB3B-414D-91F6-55AC0BD157B8}"/>
    <hyperlink ref="J4017" r:id="rId8022" display="mailto:parrishjaime@weiss-foley.net" xr:uid="{494E042C-1E36-424F-A790-A4F696C4B161}"/>
    <hyperlink ref="L4017" r:id="rId8023" xr:uid="{26F288E7-1199-DD42-8CA1-5E06D2723E11}"/>
    <hyperlink ref="J4018" r:id="rId8024" display="mailto:kempshelia@hamilton.com" xr:uid="{3E805A4B-8F7A-F14F-8A2D-91709EE8D573}"/>
    <hyperlink ref="L4018" r:id="rId8025" xr:uid="{29B93ABF-FF29-C144-B8E2-AF5FB12EA732}"/>
    <hyperlink ref="J4019" r:id="rId8026" display="mailto:taylorcampbell@buck-campbell.com" xr:uid="{17EEF6A0-DADD-C34E-9F47-9BABCCEA0598}"/>
    <hyperlink ref="L4019" r:id="rId8027" xr:uid="{CA284D99-9C32-654C-96FA-F15CAC2DB972}"/>
    <hyperlink ref="J4020" r:id="rId8028" display="mailto:bescobar@english-mcdowell.net" xr:uid="{EF936D1F-6A5E-8D40-A135-32C4BFB64795}"/>
    <hyperlink ref="L4020" r:id="rId8029" xr:uid="{4435307D-6D24-814D-BFED-FDB960BD6FD8}"/>
    <hyperlink ref="J4021" r:id="rId8030" display="mailto:ocastro@dickson.com" xr:uid="{66301C06-DCAD-5A4D-89BD-32040472EEE2}"/>
    <hyperlink ref="L4021" r:id="rId8031" xr:uid="{B2A1336E-27B3-464F-9DD4-E2AE95DE5B9A}"/>
    <hyperlink ref="J4022" r:id="rId8032" display="mailto:edward96@greene.org" xr:uid="{77D3DE0F-5929-FF4A-8036-4EAB388B4750}"/>
    <hyperlink ref="L4022" r:id="rId8033" xr:uid="{0D13B9DB-86DF-EC40-A617-F5C326132702}"/>
    <hyperlink ref="J4023" r:id="rId8034" display="mailto:foxconnie@chaney.info" xr:uid="{DC642C3B-C48D-8544-98D2-ED076B5F7FE5}"/>
    <hyperlink ref="L4023" r:id="rId8035" xr:uid="{CBAB29C5-1B83-994E-92E8-58415E0CE903}"/>
    <hyperlink ref="J4024" r:id="rId8036" display="mailto:dawsonbianca@york-hardin.net" xr:uid="{EDB3C4CD-B26D-3A40-AB1F-D00A097D57D6}"/>
    <hyperlink ref="L4024" r:id="rId8037" xr:uid="{0C27C0D1-DD53-9C44-9725-83EF7ABE2DFD}"/>
    <hyperlink ref="J4025" r:id="rId8038" display="mailto:theresa07@roth.biz" xr:uid="{EFECE7C6-B095-E545-8302-02E255A6F3FD}"/>
    <hyperlink ref="L4025" r:id="rId8039" xr:uid="{594C474D-AC3A-B74C-B3CA-97AF30F360E2}"/>
    <hyperlink ref="J4026" r:id="rId8040" display="mailto:xhudson@landry.com" xr:uid="{BF444D06-03A1-F347-A2A5-A4B0AE52AE57}"/>
    <hyperlink ref="L4026" r:id="rId8041" xr:uid="{6CB88966-0AA7-EE4C-8886-5744F8707AD4}"/>
    <hyperlink ref="J4027" r:id="rId8042" display="mailto:teresalambert@maynard.com" xr:uid="{ACF1E387-7422-E847-977A-2124CC2462FD}"/>
    <hyperlink ref="L4027" r:id="rId8043" xr:uid="{5FEC09BA-683F-224A-8902-C719E0F97833}"/>
    <hyperlink ref="J4028" r:id="rId8044" display="mailto:alisonrobinson@mcconnell.com" xr:uid="{21B38250-AB05-7C40-961B-A287B47EB49E}"/>
    <hyperlink ref="L4028" r:id="rId8045" xr:uid="{B0A12EC5-0FE2-3548-B200-757091BE1DE2}"/>
    <hyperlink ref="J4029" r:id="rId8046" display="mailto:obrady@noble-curtis.com" xr:uid="{1D8E4F86-D508-D24C-8356-7B2F6DCA61EA}"/>
    <hyperlink ref="L4029" r:id="rId8047" xr:uid="{4B2BBC56-62A4-7741-AB95-2FA887C8FD80}"/>
    <hyperlink ref="J4030" r:id="rId8048" display="mailto:tasha29@campos.com" xr:uid="{FE3782E6-64CE-9F49-B275-F4B59EAB54AA}"/>
    <hyperlink ref="L4030" r:id="rId8049" xr:uid="{16EB3657-A8C0-AD46-8CAB-D608C3921FE0}"/>
    <hyperlink ref="J4031" r:id="rId8050" display="mailto:pkidd@goodwin.com" xr:uid="{64CB6EC4-E8FA-7947-B4D6-051B5A41E885}"/>
    <hyperlink ref="L4031" r:id="rId8051" xr:uid="{7B80DC72-C3B2-1943-8319-76A461B430EE}"/>
    <hyperlink ref="J4032" r:id="rId8052" display="mailto:edwinkey@benson.com" xr:uid="{1B2CBD17-ED49-E54E-8CDC-F2DDEBB68BE5}"/>
    <hyperlink ref="L4032" r:id="rId8053" xr:uid="{55D10C5C-DD07-BD4F-82E2-7DD3A945DC0B}"/>
    <hyperlink ref="J4033" r:id="rId8054" display="mailto:tristanrubio@villegas-boone.com" xr:uid="{3AD95FB9-DB8F-3545-9318-41DA1F6E3948}"/>
    <hyperlink ref="L4033" r:id="rId8055" xr:uid="{6AF836FB-ED44-A842-9B90-02EBD5ECBFFF}"/>
    <hyperlink ref="J4034" r:id="rId8056" display="mailto:kristinoneal@patrick.com" xr:uid="{ACDDE2C8-760D-4A42-8C1E-B8ADDAE622FC}"/>
    <hyperlink ref="L4034" r:id="rId8057" xr:uid="{D69AF4F3-DE32-5149-A22C-4DE44092FFAB}"/>
    <hyperlink ref="J4035" r:id="rId8058" display="mailto:ibarralaura@le.com" xr:uid="{72F63C9F-F018-4F46-B949-836027FE6377}"/>
    <hyperlink ref="L4035" r:id="rId8059" xr:uid="{8A8DD140-34C4-334B-B9B7-3F3C8234094F}"/>
    <hyperlink ref="J4036" r:id="rId8060" display="mailto:robbinsheidi@patrick-hess.info" xr:uid="{6429E867-A85A-9A43-99FF-A8107946FBD3}"/>
    <hyperlink ref="L4036" r:id="rId8061" xr:uid="{3650FF02-FD72-294D-A264-F35CCFF64FBE}"/>
    <hyperlink ref="J4037" r:id="rId8062" display="mailto:lestercody@fry-callahan.com" xr:uid="{00FBCD2F-7277-8447-BD5A-3CD27D4C81B6}"/>
    <hyperlink ref="L4037" r:id="rId8063" xr:uid="{E16168E6-FC0A-7249-8ABD-4548A7F9AAAA}"/>
    <hyperlink ref="J4038" r:id="rId8064" display="mailto:leonrickey@moran-benson.com" xr:uid="{040C0CE7-0519-C241-8D9D-914FD992BA0D}"/>
    <hyperlink ref="L4038" r:id="rId8065" xr:uid="{4ED8DC26-98A3-2B49-A856-4876D7B200C5}"/>
    <hyperlink ref="J4039" r:id="rId8066" display="mailto:zwalls@kerr.org" xr:uid="{EEB61643-5A2E-E94D-89F0-5A8C9120CBFD}"/>
    <hyperlink ref="L4039" r:id="rId8067" xr:uid="{35AAE398-DAAB-8C4B-BA3A-5FD297DF1E83}"/>
    <hyperlink ref="J4040" r:id="rId8068" display="mailto:tatkinson@butler.com" xr:uid="{A64951BB-5938-B543-A29F-8C8E01DE951B}"/>
    <hyperlink ref="L4040" r:id="rId8069" xr:uid="{B224B7C3-A7DC-5F45-B4F5-5E93DD5F80C2}"/>
    <hyperlink ref="J4041" r:id="rId8070" display="mailto:kingerica@beck.com" xr:uid="{7E9C46E5-DBFE-E14F-97E1-8DB14C757700}"/>
    <hyperlink ref="L4041" r:id="rId8071" xr:uid="{34476192-C147-8D43-AA3D-7F255B751A4A}"/>
    <hyperlink ref="J4042" r:id="rId8072" display="mailto:parkpreston@brooks.com" xr:uid="{E0678FB1-AE7F-954F-8429-57432052DE4B}"/>
    <hyperlink ref="L4042" r:id="rId8073" xr:uid="{AD446FF3-4854-4F41-B66E-7994C1416E17}"/>
    <hyperlink ref="J4043" r:id="rId8074" display="mailto:katrinacain@rivas-dominguez.com" xr:uid="{30A66E10-C6C9-DE43-B862-29EC9E09945B}"/>
    <hyperlink ref="L4043" r:id="rId8075" xr:uid="{9162B10D-3BFC-E84F-B5A7-5E8EB7BA8BBE}"/>
    <hyperlink ref="J4044" r:id="rId8076" display="mailto:dalton20@english.com" xr:uid="{9A9EB0CB-2193-9241-9379-F733A7B58D64}"/>
    <hyperlink ref="L4044" r:id="rId8077" xr:uid="{9A20FF06-B8EF-B742-A381-154961A60A58}"/>
    <hyperlink ref="J4045" r:id="rId8078" display="mailto:pamelamcknight@fuller.com" xr:uid="{D68BA154-BED9-8B40-8CA3-9E667C1C7224}"/>
    <hyperlink ref="L4045" r:id="rId8079" xr:uid="{2D6CA390-DCAC-9740-947E-E23BC58A7FAD}"/>
    <hyperlink ref="J4046" r:id="rId8080" display="mailto:farrellcesar@neal.com" xr:uid="{66C27524-67A6-6C47-BF83-FC6F2620CE17}"/>
    <hyperlink ref="L4046" r:id="rId8081" xr:uid="{8985E47C-7C9B-5A4E-8CA8-B67779A9CA56}"/>
    <hyperlink ref="J4047" r:id="rId8082" display="mailto:gconrad@david-dixon.com" xr:uid="{8B9C8C32-83D9-9F47-9766-854031842D6B}"/>
    <hyperlink ref="L4047" r:id="rId8083" xr:uid="{54514317-C9D0-7D4C-90EC-A070678A9423}"/>
    <hyperlink ref="J4048" r:id="rId8084" display="mailto:brownglenn@delgado-gill.biz" xr:uid="{6D792753-7F28-3945-A674-9D69E486ED84}"/>
    <hyperlink ref="L4048" r:id="rId8085" xr:uid="{179F66EE-14FA-6E42-A957-5BEC27B6D198}"/>
    <hyperlink ref="J4049" r:id="rId8086" display="mailto:jchen@meyers.info" xr:uid="{AD5E1038-8C67-E04D-BD27-984941ACE842}"/>
    <hyperlink ref="L4049" r:id="rId8087" xr:uid="{95A810AA-B304-8841-9B10-31C07BD9262A}"/>
    <hyperlink ref="J4050" r:id="rId8088" display="mailto:pduke@bentley-pittman.com" xr:uid="{D3E384C8-B371-DA46-BA0C-F064E2DC72A5}"/>
    <hyperlink ref="L4050" r:id="rId8089" xr:uid="{6CDF27A3-99E3-F344-82B3-3E0A12734620}"/>
    <hyperlink ref="J4051" r:id="rId8090" display="mailto:crogers@humphrey.com" xr:uid="{035086AB-A597-A749-B89D-6D08C5212CEA}"/>
    <hyperlink ref="L4051" r:id="rId8091" xr:uid="{EAF7C3CF-B97C-1747-9FAC-C0694DAA7353}"/>
    <hyperlink ref="J4052" r:id="rId8092" display="mailto:cassidyking@shelton-mcgee.info" xr:uid="{D32AE9E4-22DF-4F48-9C78-5B94845F67D8}"/>
    <hyperlink ref="L4052" r:id="rId8093" xr:uid="{8B26E2E1-E4AB-7C41-A117-35F8CEFB924F}"/>
    <hyperlink ref="J4053" r:id="rId8094" display="mailto:logantaylor@villa.org" xr:uid="{489DF382-3E9E-7B4C-AD4C-4240675B1942}"/>
    <hyperlink ref="L4053" r:id="rId8095" xr:uid="{E1E9172C-B871-FD41-8745-EA4BA3D6311A}"/>
    <hyperlink ref="J4054" r:id="rId8096" display="mailto:baileyerickson@roberson-holt.com" xr:uid="{E9879C89-D843-FF44-A973-4F7D0631F05C}"/>
    <hyperlink ref="L4054" r:id="rId8097" xr:uid="{4C9A54EA-C1F9-784C-A7BA-3FA39FFC2F17}"/>
    <hyperlink ref="J4055" r:id="rId8098" display="mailto:qbray@nguyen-cervantes.com" xr:uid="{051A3430-BCA0-5D45-8D38-9F9B18E223D4}"/>
    <hyperlink ref="L4055" r:id="rId8099" xr:uid="{5DD45FF9-BB0D-3D40-A241-28FA4B6C9BBF}"/>
    <hyperlink ref="J4056" r:id="rId8100" display="mailto:greg70@flynn.com" xr:uid="{2D3EBEB4-F23E-DD4D-875A-E975DCC6CF7D}"/>
    <hyperlink ref="L4056" r:id="rId8101" xr:uid="{28EE5894-DAA9-3440-85D9-EBFCC0814260}"/>
    <hyperlink ref="J4057" r:id="rId8102" display="mailto:normanchristina@kirby.biz" xr:uid="{F89B9F94-424E-BF40-B5EE-2D958DFCFDDB}"/>
    <hyperlink ref="L4057" r:id="rId8103" xr:uid="{823B061E-40A1-9E4D-AD1E-17CBC5F7AEC2}"/>
    <hyperlink ref="J4058" r:id="rId8104" display="mailto:zimmermanfrank@collier.com" xr:uid="{4F7AF4C2-FE3E-AA4D-82E4-B2305BCC2286}"/>
    <hyperlink ref="L4058" r:id="rId8105" xr:uid="{DCDA1806-41D4-7042-A520-A735A82C2F8D}"/>
    <hyperlink ref="J4059" r:id="rId8106" display="mailto:tami74@sexton.com" xr:uid="{B760D7DC-2A34-F642-AE3A-D3C3B6712350}"/>
    <hyperlink ref="L4059" r:id="rId8107" xr:uid="{067F663B-81F6-1940-A658-2FA5946D932F}"/>
    <hyperlink ref="J4060" r:id="rId8108" display="mailto:ninavazquez@conway-durham.com" xr:uid="{CF047217-1440-6D4B-978C-1EA7551CAF47}"/>
    <hyperlink ref="L4060" r:id="rId8109" xr:uid="{D496E39C-1C8A-AE43-9997-E4212F662A4D}"/>
    <hyperlink ref="J4061" r:id="rId8110" display="mailto:nporter@ingram.com" xr:uid="{A9040878-0988-0547-BED0-EF0B132371CC}"/>
    <hyperlink ref="L4061" r:id="rId8111" xr:uid="{793B395A-DBA4-754B-A537-A40BCE0C324C}"/>
    <hyperlink ref="J4062" r:id="rId8112" display="mailto:ulynn@collier.com" xr:uid="{0C975115-5776-1C45-A420-EA214869D3AF}"/>
    <hyperlink ref="L4062" r:id="rId8113" xr:uid="{59597DD9-3FF8-3B4F-A9CC-5B6DBD462FBA}"/>
    <hyperlink ref="J4063" r:id="rId8114" display="mailto:rthompson@farrell.com" xr:uid="{821C632B-7C7C-5B46-8D21-4F44E4A22D32}"/>
    <hyperlink ref="L4063" r:id="rId8115" xr:uid="{FD27BA8F-5D49-A548-A4D8-B05CF763C2F8}"/>
    <hyperlink ref="J4064" r:id="rId8116" display="mailto:marilyn25@cardenas.info" xr:uid="{7B12EE8C-F38B-3C47-BCC5-9F5D9FCA530B}"/>
    <hyperlink ref="L4064" r:id="rId8117" xr:uid="{50FC076B-CD5A-EF4E-9252-A66F2DFB3472}"/>
    <hyperlink ref="J4065" r:id="rId8118" display="mailto:watkinson@forbes-tanner.com" xr:uid="{0996B310-534E-8A42-AD0E-2E306369A98E}"/>
    <hyperlink ref="L4065" r:id="rId8119" xr:uid="{8EA24044-96D1-1B40-B883-0A65F392617E}"/>
    <hyperlink ref="J4066" r:id="rId8120" display="mailto:ana28@griffin.com" xr:uid="{E94D996C-D756-6947-B7F0-F86D799388E7}"/>
    <hyperlink ref="L4066" r:id="rId8121" xr:uid="{B586CF0C-D088-C948-8091-5CB358C8629F}"/>
    <hyperlink ref="J4067" r:id="rId8122" display="mailto:kathrynortega@waller.org" xr:uid="{106B22B8-03B0-7B49-BAFA-BBC75CA9331B}"/>
    <hyperlink ref="L4067" r:id="rId8123" xr:uid="{0D45DD1D-9BC0-3041-9A66-64F569EAF8C8}"/>
    <hyperlink ref="J4068" r:id="rId8124" display="mailto:connerkathryn@church.com" xr:uid="{8F10D9C9-4963-BC4F-9364-55EE053C5DBD}"/>
    <hyperlink ref="L4068" r:id="rId8125" xr:uid="{4E43D4F8-D68C-1348-98F8-8170DE579943}"/>
    <hyperlink ref="J4069" r:id="rId8126" display="mailto:earl93@holmes-mcbride.com" xr:uid="{5BB8E02B-6C4E-9D42-824B-214BE6E1B408}"/>
    <hyperlink ref="L4069" r:id="rId8127" xr:uid="{454DFB8D-A832-3043-A45B-ECB6529B9BEE}"/>
    <hyperlink ref="J4070" r:id="rId8128" display="mailto:lozanodebra@freeman.net" xr:uid="{F5C43E21-46D8-D649-A699-92D9D3637A62}"/>
    <hyperlink ref="L4070" r:id="rId8129" xr:uid="{1E90E30C-6D9B-DA44-A3AF-A0A10A43CA41}"/>
    <hyperlink ref="J4071" r:id="rId8130" display="mailto:barajasluke@jensen-mays.info" xr:uid="{52136C9E-A0CC-5B4F-829E-D75E88ADF6C9}"/>
    <hyperlink ref="L4071" r:id="rId8131" xr:uid="{8F1C2CF0-3573-2343-A064-3B5719451C7F}"/>
    <hyperlink ref="J4072" r:id="rId8132" display="mailto:carlaobrien@serrano.com" xr:uid="{3D5C6935-CDA3-9543-BFF1-D8109E7F8EB1}"/>
    <hyperlink ref="L4072" r:id="rId8133" xr:uid="{6D6E6FB5-6CC4-224E-9A30-0F689F62E8FE}"/>
    <hyperlink ref="J4073" r:id="rId8134" display="mailto:mackenzievalentine@hamilton-colon.biz" xr:uid="{3D253494-7031-FF4D-B011-C9866B597B1F}"/>
    <hyperlink ref="L4073" r:id="rId8135" xr:uid="{6ECB5DBE-386B-2241-B431-373FE7D0A6FB}"/>
    <hyperlink ref="J4074" r:id="rId8136" display="mailto:montesdaisy@browning-paul.com" xr:uid="{E5A81270-873A-0045-B94F-E3A329C1BF7C}"/>
    <hyperlink ref="L4074" r:id="rId8137" xr:uid="{6633A837-8C63-624F-A903-18CF2B9E5476}"/>
    <hyperlink ref="J4075" r:id="rId8138" display="mailto:gordon45@miller.com" xr:uid="{9FB9E2CC-ED3F-CE44-BA97-93A2530498D3}"/>
    <hyperlink ref="L4075" r:id="rId8139" xr:uid="{AFB4EB53-37D6-514A-8B2F-84F0EE634BCF}"/>
    <hyperlink ref="J4076" r:id="rId8140" display="mailto:collinpearson@carey.com" xr:uid="{E2AA4B06-2050-7244-97B2-5D93F29CACB5}"/>
    <hyperlink ref="L4076" r:id="rId8141" xr:uid="{7F89DAA9-B374-E244-9B13-9A98727669AC}"/>
    <hyperlink ref="J4077" r:id="rId8142" display="mailto:fsaunders@arellano.net" xr:uid="{D4B021EF-6F94-0A47-89CC-0DA4B9425704}"/>
    <hyperlink ref="L4077" r:id="rId8143" xr:uid="{7A286799-6BCC-2241-AF76-8FEBBB008453}"/>
    <hyperlink ref="J4078" r:id="rId8144" display="mailto:gonzalezkevin@terrell.com" xr:uid="{29F671A9-E7D2-3146-B3FD-11BD7FC5339F}"/>
    <hyperlink ref="L4078" r:id="rId8145" xr:uid="{1232E46F-8570-F04E-83C0-A505FFC2B382}"/>
    <hyperlink ref="J4079" r:id="rId8146" display="mailto:elijahzhang@adkins.com" xr:uid="{87435629-5A57-2C4D-AD1F-6E9F16DC7F9D}"/>
    <hyperlink ref="L4079" r:id="rId8147" xr:uid="{71EB34E6-4656-0041-B61C-A9C7D034A894}"/>
    <hyperlink ref="J4080" r:id="rId8148" display="mailto:gavinriggs@maxwell.com" xr:uid="{D4008B86-33DC-3A4B-B412-AB05F346EE73}"/>
    <hyperlink ref="L4080" r:id="rId8149" xr:uid="{2AAF7451-F5A2-5A47-AB93-F671BA6445CF}"/>
    <hyperlink ref="J4081" r:id="rId8150" display="mailto:maria83@villanueva-cordova.com" xr:uid="{847A4C33-0063-704E-87F6-EA39D366A5B5}"/>
    <hyperlink ref="L4081" r:id="rId8151" xr:uid="{8B9A18E4-1EF4-CF48-9AA3-DC2C8CF87C25}"/>
    <hyperlink ref="J4082" r:id="rId8152" display="mailto:alejandrabaldwin@boyle.com" xr:uid="{1D4CF8B7-CD30-B74B-A17D-26F8484B7151}"/>
    <hyperlink ref="L4082" r:id="rId8153" xr:uid="{CE154433-2B28-C345-9B2F-8BE90F96231A}"/>
    <hyperlink ref="J4083" r:id="rId8154" display="mailto:choover@tran.com" xr:uid="{66BC0A75-99B7-B942-ACF3-F15B56965AB5}"/>
    <hyperlink ref="L4083" r:id="rId8155" xr:uid="{AA15881C-3CB4-6047-A437-9104A878FA04}"/>
    <hyperlink ref="J4084" r:id="rId8156" display="mailto:mariogentry@blanchard-lawrence.com" xr:uid="{3A65BC84-0195-784A-B7F9-EDCCC81E3F22}"/>
    <hyperlink ref="L4084" r:id="rId8157" xr:uid="{FA62C11B-ED74-784B-B022-E74DB516B4B5}"/>
    <hyperlink ref="J4085" r:id="rId8158" display="mailto:jeanhatfield@greene.com" xr:uid="{8DA72F22-18A9-4F4F-8A65-6797D079D04D}"/>
    <hyperlink ref="L4085" r:id="rId8159" xr:uid="{AEA1DD94-7A3E-524E-9A89-4114013DD5F0}"/>
    <hyperlink ref="J4086" r:id="rId8160" display="mailto:hholder@boyer.com" xr:uid="{BD029CEA-511C-4546-9160-21E32279E347}"/>
    <hyperlink ref="L4086" r:id="rId8161" xr:uid="{D119E425-D383-8F44-A241-AC504FD77030}"/>
    <hyperlink ref="J4087" r:id="rId8162" display="mailto:jody12@armstrong.org" xr:uid="{7641A905-B881-1C45-A597-F106815909B5}"/>
    <hyperlink ref="L4087" r:id="rId8163" xr:uid="{A060DD60-3CEE-464A-88F4-D7FF17D66792}"/>
    <hyperlink ref="J4088" r:id="rId8164" display="mailto:jill58@gallagher.com" xr:uid="{07271155-AAF8-9642-9041-BF4C04336DCD}"/>
    <hyperlink ref="L4088" r:id="rId8165" xr:uid="{9DA660E0-212A-2843-AC37-CBC1F047B563}"/>
    <hyperlink ref="J4089" r:id="rId8166" display="mailto:garrisonriley@hester.com" xr:uid="{45AE842C-AF2C-1947-8408-B95DC25333AE}"/>
    <hyperlink ref="L4089" r:id="rId8167" xr:uid="{D06A5854-0CAD-2E47-9149-26B02E7BF5C1}"/>
    <hyperlink ref="J4090" r:id="rId8168" display="mailto:miaflores@meyer-harding.com" xr:uid="{7E0F43CA-0E9F-D541-861C-1B372E037AAC}"/>
    <hyperlink ref="L4090" r:id="rId8169" xr:uid="{9F2AE9A1-B60E-F34A-9FCD-B5D8C5C5DCCC}"/>
    <hyperlink ref="J4091" r:id="rId8170" display="mailto:morganmaldonado@paul.com" xr:uid="{195F07A5-5863-8E4A-8902-265D06412395}"/>
    <hyperlink ref="L4091" r:id="rId8171" xr:uid="{32F63B77-E9BA-8241-951D-52EF7DFE5682}"/>
    <hyperlink ref="J4092" r:id="rId8172" display="mailto:glennichols@foley.com" xr:uid="{5C4B7445-CB8F-F848-B322-EF04F752540D}"/>
    <hyperlink ref="L4092" r:id="rId8173" xr:uid="{D3BBA213-B80A-084C-B481-ACC103176215}"/>
    <hyperlink ref="J4093" r:id="rId8174" display="mailto:maurice01@walsh-shaffer.com" xr:uid="{E30E8FD2-157F-9C49-B278-0114E02324F6}"/>
    <hyperlink ref="L4093" r:id="rId8175" xr:uid="{B7EBE764-5920-6348-9506-C20D7815A8C8}"/>
    <hyperlink ref="J4094" r:id="rId8176" display="mailto:iblair@duran.org" xr:uid="{88B9C1C5-2658-6443-B8C3-9B10FA3701EA}"/>
    <hyperlink ref="L4094" r:id="rId8177" xr:uid="{A6477E7B-3047-DC4B-9D16-3E49019051EC}"/>
    <hyperlink ref="J4095" r:id="rId8178" display="mailto:daniel34@brewer.com" xr:uid="{AC53367F-953B-0C44-8FFF-72D06CD41C8D}"/>
    <hyperlink ref="L4095" r:id="rId8179" xr:uid="{B7B633DD-B52D-7C4C-AE25-F23DE49CEB2E}"/>
    <hyperlink ref="J4096" r:id="rId8180" display="mailto:austinsingleton@juarez-austin.com" xr:uid="{610AE62D-77EA-5E44-A9A1-03E61E29C307}"/>
    <hyperlink ref="L4096" r:id="rId8181" xr:uid="{28DFB248-AA82-8145-9625-03D5A13259E6}"/>
    <hyperlink ref="J4097" r:id="rId8182" display="mailto:vickie63@newman.com" xr:uid="{969EB08A-F213-2A42-B584-9B09E0BEE1B2}"/>
    <hyperlink ref="L4097" r:id="rId8183" xr:uid="{7B5528B9-7652-5943-B9AB-9FC78C05AF9F}"/>
    <hyperlink ref="J4098" r:id="rId8184" display="mailto:fowlerbrady@stokes.net" xr:uid="{42FC9E1B-6DF2-BB4A-BFBE-F12A94345A4D}"/>
    <hyperlink ref="L4098" r:id="rId8185" xr:uid="{4546981D-DC8A-904C-969A-3390F0DFB4D4}"/>
    <hyperlink ref="J4099" r:id="rId8186" display="mailto:carriemckinney@kramer.biz" xr:uid="{09FC4E44-AD3F-DE4E-9BAB-C5E3864C28EC}"/>
    <hyperlink ref="L4099" r:id="rId8187" xr:uid="{67CA9DF5-DF8C-6D41-B3C5-96800A2E6F11}"/>
    <hyperlink ref="J4100" r:id="rId8188" display="mailto:gregavery@mayer.info" xr:uid="{6512BACD-66C3-8342-8EAE-6B8B9CF307F1}"/>
    <hyperlink ref="L4100" r:id="rId8189" xr:uid="{415A7D49-F862-E94C-B9A0-32A3030132A1}"/>
    <hyperlink ref="J4101" r:id="rId8190" display="mailto:robertroth@craig.info" xr:uid="{D36E297D-CEED-8549-8743-8E8A4E3F75C8}"/>
    <hyperlink ref="L4101" r:id="rId8191" xr:uid="{EB2CFD9E-1976-0A4D-BBDB-6F710819B434}"/>
    <hyperlink ref="J4102" r:id="rId8192" display="mailto:bobby37@juarez-hansen.com" xr:uid="{CF2F2B01-C68D-AE4C-8393-67DF6AE484B1}"/>
    <hyperlink ref="L4102" r:id="rId8193" xr:uid="{84907463-700C-B544-94BD-B5D026835B83}"/>
    <hyperlink ref="J4103" r:id="rId8194" display="mailto:jeanne87@bolton.org" xr:uid="{D39824E6-4C7E-9A49-BA31-8B4E8EAC1341}"/>
    <hyperlink ref="L4103" r:id="rId8195" xr:uid="{F8B40D18-7C4C-664B-B7F5-6CBBEDBB5FE7}"/>
    <hyperlink ref="J4104" r:id="rId8196" display="mailto:parker40@taylor-huff.org" xr:uid="{A850D04E-8EC3-7843-A1FD-166D3AC42640}"/>
    <hyperlink ref="L4104" r:id="rId8197" xr:uid="{6C45CE48-ED25-3C4A-B1FF-04738F853D34}"/>
    <hyperlink ref="J4105" r:id="rId8198" display="mailto:xroberson@beltran-buck.com" xr:uid="{7553B4BF-F09D-0244-A453-B1CF1815E949}"/>
    <hyperlink ref="L4105" r:id="rId8199" xr:uid="{E17FF295-F0A5-D447-8405-733E15F0D792}"/>
    <hyperlink ref="J4106" r:id="rId8200" display="mailto:joycenash@west-cobb.com" xr:uid="{AEB308F5-64B5-F849-9B7B-87BD5358774A}"/>
    <hyperlink ref="L4106" r:id="rId8201" xr:uid="{DFFC5084-E1B1-614F-BFCC-20718475446E}"/>
    <hyperlink ref="J4107" r:id="rId8202" display="mailto:guerrerowanda@marks-campbell.org" xr:uid="{90164784-1307-9643-9A35-E278A9878291}"/>
    <hyperlink ref="L4107" r:id="rId8203" xr:uid="{3CC03D54-A3D1-8845-A70A-12AE57AA76BF}"/>
    <hyperlink ref="J4108" r:id="rId8204" display="mailto:gmiranda@bird.com" xr:uid="{72120BFC-3E09-7E4D-BC28-B2166E1184BF}"/>
    <hyperlink ref="L4108" r:id="rId8205" xr:uid="{7A58A290-6BFE-BA44-8F6E-86EF6C0F4547}"/>
    <hyperlink ref="J4109" r:id="rId8206" display="mailto:christine15@nash.com" xr:uid="{E2520ADE-D239-C543-BFED-525FE9F1E350}"/>
    <hyperlink ref="L4109" r:id="rId8207" xr:uid="{D605983B-89BF-2A45-9D68-52B06357B673}"/>
    <hyperlink ref="J4110" r:id="rId8208" display="mailto:loveannette@barrera.org" xr:uid="{378BC8F6-0254-B04B-BBC1-21399F4CBD80}"/>
    <hyperlink ref="L4110" r:id="rId8209" xr:uid="{D9FE0EA5-7A2D-D24B-9B18-1B1BB0CF337D}"/>
    <hyperlink ref="J4111" r:id="rId8210" display="mailto:umoody@sheppard.com" xr:uid="{331CE85C-4208-0543-99C1-12B9004D4791}"/>
    <hyperlink ref="L4111" r:id="rId8211" xr:uid="{29A741E4-DB41-0943-81EA-E2B8C4950F25}"/>
    <hyperlink ref="J4112" r:id="rId8212" display="mailto:villalatoya@logan.com" xr:uid="{12FFA58E-C679-8141-B33F-9B6CC28702AD}"/>
    <hyperlink ref="L4112" r:id="rId8213" xr:uid="{8B0DA5D5-FEDA-B944-8ECB-FB5DD9972A36}"/>
    <hyperlink ref="J4113" r:id="rId8214" display="mailto:umcclain@lee-suarez.com" xr:uid="{C90B8AEA-BC67-CD44-9997-C36ACD81815D}"/>
    <hyperlink ref="L4113" r:id="rId8215" xr:uid="{5639F0B1-DBF4-B546-B701-EF5856086C94}"/>
    <hyperlink ref="J4114" r:id="rId8216" display="mailto:bianca92@ali.com" xr:uid="{6E6E1A2A-372B-FA41-927F-701E2E2038DC}"/>
    <hyperlink ref="L4114" r:id="rId8217" xr:uid="{DAEA72F8-C907-F745-A899-6A0A0AB444CB}"/>
    <hyperlink ref="J4115" r:id="rId8218" display="mailto:tammyhouse@harris-townsend.com" xr:uid="{98E2CC9E-F847-7A44-BFDC-AE684C554F30}"/>
    <hyperlink ref="L4115" r:id="rId8219" xr:uid="{C76E083E-7605-3B4E-9AA9-E41FE2C0E6AC}"/>
    <hyperlink ref="J4116" r:id="rId8220" display="mailto:melindafrazier@dixon.com" xr:uid="{814A7C7C-0692-2B46-9C12-EB6E3DBEC645}"/>
    <hyperlink ref="L4116" r:id="rId8221" xr:uid="{440ECD2B-3A95-5F4B-887D-AC30F362E479}"/>
    <hyperlink ref="J4117" r:id="rId8222" display="mailto:gene05@bird.com" xr:uid="{75DCBD76-EF6B-A34F-9923-D1B02AA8EDDE}"/>
    <hyperlink ref="L4117" r:id="rId8223" xr:uid="{105144B8-0AD5-F944-828E-69623D84A139}"/>
    <hyperlink ref="J4118" r:id="rId8224" display="mailto:sierrapage@valdez.com" xr:uid="{ED1B9439-18DA-514C-AA77-919019C1CBB1}"/>
    <hyperlink ref="L4118" r:id="rId8225" xr:uid="{60F1DD63-B31D-7742-98F9-EC29BA6D23EE}"/>
    <hyperlink ref="J4119" r:id="rId8226" display="mailto:raven70@zhang.com" xr:uid="{32C154FA-ED06-6C44-A1C8-0F47C95F2D3A}"/>
    <hyperlink ref="L4119" r:id="rId8227" xr:uid="{2F702578-2B21-324F-90C3-D18AE4598E53}"/>
    <hyperlink ref="J4120" r:id="rId8228" display="mailto:jakechapman@yu.com" xr:uid="{99092245-5CD0-7E44-B56C-AE11888D88FE}"/>
    <hyperlink ref="L4120" r:id="rId8229" xr:uid="{BF1DB6AD-18F1-6A47-8314-20BE7435F934}"/>
    <hyperlink ref="J4121" r:id="rId8230" display="mailto:pagewayne@bowman.com" xr:uid="{2E652FF1-5F8F-BE40-B198-9964F246C8B1}"/>
    <hyperlink ref="L4121" r:id="rId8231" xr:uid="{9205E6A5-BDBF-2144-AD79-B7CBF4720643}"/>
    <hyperlink ref="J4122" r:id="rId8232" display="mailto:fowlerkathleen@swanson-willis.com" xr:uid="{0E277F6E-C645-374C-97E7-FA216B423653}"/>
    <hyperlink ref="L4122" r:id="rId8233" xr:uid="{84A27A6E-43A0-154E-948D-C5B5DFB1BF74}"/>
    <hyperlink ref="J4123" r:id="rId8234" display="mailto:makaylaward@steele.org" xr:uid="{6D8F217D-1BB5-AC48-B7D3-0E775252B8A8}"/>
    <hyperlink ref="L4123" r:id="rId8235" xr:uid="{21468395-2ADB-7340-B5AD-D37A3CBDF5F9}"/>
    <hyperlink ref="J4124" r:id="rId8236" display="mailto:wsteele@olsen.net" xr:uid="{4E3A633D-83B4-9441-B529-929A3EAC2785}"/>
    <hyperlink ref="L4124" r:id="rId8237" xr:uid="{D0FBF3A5-DE2F-F149-9B23-E1265C93AA90}"/>
    <hyperlink ref="J4125" r:id="rId8238" display="mailto:sweeneygabriela@hall-riley.com" xr:uid="{511E11F3-DBFA-A94B-AA6A-A49DB231BA96}"/>
    <hyperlink ref="L4125" r:id="rId8239" xr:uid="{45F21AFB-3B87-4C48-B19F-1323542B46F1}"/>
    <hyperlink ref="J4126" r:id="rId8240" display="mailto:grimesjenna@tapia.org" xr:uid="{2E20350C-3F2B-0A4E-8F8F-59FECE141542}"/>
    <hyperlink ref="L4126" r:id="rId8241" xr:uid="{E8EDFACE-4757-374C-9CEC-5709B0C4C4CC}"/>
    <hyperlink ref="J4127" r:id="rId8242" display="mailto:zreeves@park.com" xr:uid="{D3D044E6-48AE-EE40-A058-55A9F202B440}"/>
    <hyperlink ref="L4127" r:id="rId8243" xr:uid="{56A2C192-1043-2546-AAC9-74831B116426}"/>
    <hyperlink ref="J4128" r:id="rId8244" display="mailto:edwinsutton@lynn.info" xr:uid="{D2E51104-352F-A348-B9B2-DCC2D656E8A5}"/>
    <hyperlink ref="L4128" r:id="rId8245" xr:uid="{42CBE104-3445-3F47-A795-90BC87D6230C}"/>
    <hyperlink ref="J4129" r:id="rId8246" display="mailto:dconley@drake-maldonado.com" xr:uid="{6DA09135-FB40-654F-BB2F-E2D9D169A670}"/>
    <hyperlink ref="L4129" r:id="rId8247" xr:uid="{43300F08-CB93-4D43-A004-4FEF8706612F}"/>
    <hyperlink ref="J4130" r:id="rId8248" display="mailto:rachelcarroll@barajas.com" xr:uid="{1D86F847-A148-3544-81A9-E2238CE6B954}"/>
    <hyperlink ref="L4130" r:id="rId8249" xr:uid="{D081E814-F8C4-9E47-924B-082EC1A9046C}"/>
    <hyperlink ref="J4131" r:id="rId8250" display="mailto:tcarey@chaney.com" xr:uid="{83E646E6-4D7F-5141-8991-FA2B64F66C84}"/>
    <hyperlink ref="L4131" r:id="rId8251" xr:uid="{D16BF44E-2E4F-644C-A8CF-FF5E797B4C74}"/>
    <hyperlink ref="J4132" r:id="rId8252" display="mailto:matthewhughes@dalton.com" xr:uid="{DC8E8155-FDF9-2B43-BA5C-EE7CDB07887D}"/>
    <hyperlink ref="L4132" r:id="rId8253" xr:uid="{B040DBD3-B738-604D-A2A3-9E7102C24954}"/>
    <hyperlink ref="J4133" r:id="rId8254" display="mailto:kaufmankristie@thornton.org" xr:uid="{2D14C455-878C-A742-B727-F5374E8FE818}"/>
    <hyperlink ref="L4133" r:id="rId8255" xr:uid="{903AC66C-EB08-4D4E-BB71-C0A65FAC2725}"/>
    <hyperlink ref="J4134" r:id="rId8256" display="mailto:holdergregg@wolf.info" xr:uid="{E9CD86FB-BD0F-2049-98F8-30C1FB33A4B6}"/>
    <hyperlink ref="L4134" r:id="rId8257" xr:uid="{5E5954A1-3F8D-D64B-B34E-FBC0116C29D3}"/>
    <hyperlink ref="J4135" r:id="rId8258" display="mailto:shellywang@sexton.org" xr:uid="{60FCF375-B7A1-F241-BDCF-D1B752E34929}"/>
    <hyperlink ref="L4135" r:id="rId8259" xr:uid="{D70DA8FE-2A0B-F043-9334-89AA853E0A8B}"/>
    <hyperlink ref="J4136" r:id="rId8260" display="mailto:yluna@nash.com" xr:uid="{72A68BEC-6B0D-9049-974C-3FB9B7FB75E5}"/>
    <hyperlink ref="L4136" r:id="rId8261" xr:uid="{9AD86762-AC4B-B349-8FDC-E3B018FA8534}"/>
    <hyperlink ref="J4137" r:id="rId8262" display="mailto:larsonbilly@vang.info" xr:uid="{4D25EF3D-A53A-7840-BD3E-7DB393AE18BF}"/>
    <hyperlink ref="L4137" r:id="rId8263" xr:uid="{BC2D74C9-1E1F-4849-9E52-F13D39381C15}"/>
    <hyperlink ref="J4138" r:id="rId8264" display="mailto:briana98@sampson.com" xr:uid="{3EAD53C4-2E2A-E744-BC5A-4B342BDD8966}"/>
    <hyperlink ref="L4138" r:id="rId8265" xr:uid="{3959763D-BF14-2F4D-981D-B1C28158C71D}"/>
    <hyperlink ref="J4139" r:id="rId8266" display="mailto:juarezallen@cox-costa.com" xr:uid="{3382758F-0B1E-FD49-9F3B-201CC6B24455}"/>
    <hyperlink ref="L4139" r:id="rId8267" xr:uid="{45447ED9-233F-9644-8C00-92050061F4A9}"/>
    <hyperlink ref="J4140" r:id="rId8268" display="mailto:penny09@kim.com" xr:uid="{02CB71C3-3F79-8144-AA3E-6AF21EF46A75}"/>
    <hyperlink ref="L4140" r:id="rId8269" xr:uid="{F35629DE-5B3D-5E4E-B79D-621DA55F7486}"/>
    <hyperlink ref="J4141" r:id="rId8270" display="mailto:laguilar@ingram-fernandez.org" xr:uid="{D5BA6B15-BD75-264C-8AC5-75B687F262FA}"/>
    <hyperlink ref="L4141" r:id="rId8271" xr:uid="{357492A4-C543-3146-8433-231EF8E6B194}"/>
    <hyperlink ref="J4142" r:id="rId8272" display="mailto:wdavila@bryan.net" xr:uid="{7D051D15-DBBE-F14B-9668-7DA71634E2C5}"/>
    <hyperlink ref="L4142" r:id="rId8273" xr:uid="{D114EA05-9D56-764C-96D7-45985175C74C}"/>
    <hyperlink ref="J4143" r:id="rId8274" display="mailto:abauer@walker.info" xr:uid="{6FFC10D0-6C89-194F-A5DC-A2B17F6BCA45}"/>
    <hyperlink ref="L4143" r:id="rId8275" xr:uid="{DFE49393-8516-424F-836C-B2A5099BF391}"/>
    <hyperlink ref="J4144" r:id="rId8276" display="mailto:devinwolfe@garrison.info" xr:uid="{3B7A3F87-EA46-6643-BE40-D7942F45F902}"/>
    <hyperlink ref="L4144" r:id="rId8277" xr:uid="{68DB7919-2547-5340-82C3-9A99C314F3A6}"/>
    <hyperlink ref="J4145" r:id="rId8278" display="mailto:jacquelinepollard@proctor-yoder.com" xr:uid="{A03FE5F5-EA91-8A42-BABB-16E8A8069EAF}"/>
    <hyperlink ref="L4145" r:id="rId8279" xr:uid="{EEB59CB9-C4ED-1D4E-AFBE-B5BDBF8AFF41}"/>
    <hyperlink ref="J4146" r:id="rId8280" display="mailto:alison24@blevins.com" xr:uid="{66A19B44-BB80-6846-89C5-151E6D1C836C}"/>
    <hyperlink ref="L4146" r:id="rId8281" xr:uid="{188DC8C4-0D87-9F4A-82FB-A4D61F7EF26A}"/>
    <hyperlink ref="J4147" r:id="rId8282" display="mailto:aaron25@davis.com" xr:uid="{AB392007-73DE-9749-BBE3-F21ACD9CC97B}"/>
    <hyperlink ref="L4147" r:id="rId8283" xr:uid="{3FC646D1-B02C-F64D-8DEE-9F1A69DE49DC}"/>
    <hyperlink ref="J4148" r:id="rId8284" display="mailto:mollymckenzie@douglas.org" xr:uid="{4A697AD3-48CD-D14A-8FAD-E5178F4BD841}"/>
    <hyperlink ref="L4148" r:id="rId8285" xr:uid="{B295DE30-CD05-5442-99EC-393E986DFDD3}"/>
    <hyperlink ref="J4149" r:id="rId8286" display="mailto:ellisclinton@conley-cisneros.org" xr:uid="{1C098992-663E-704E-A35B-AEC9B1023A63}"/>
    <hyperlink ref="L4149" r:id="rId8287" xr:uid="{2A25B0E7-1C06-4B48-B780-52F94C4C49FF}"/>
    <hyperlink ref="J4150" r:id="rId8288" display="mailto:ggallagher@lowery.com" xr:uid="{82581ED9-4EDD-424C-9598-1B86DE99DC12}"/>
    <hyperlink ref="L4150" r:id="rId8289" xr:uid="{839FB01C-C461-FA48-87D4-8A005B348912}"/>
    <hyperlink ref="J4151" r:id="rId8290" display="mailto:frhodes@doyle.com" xr:uid="{E0980D9D-0C07-724F-BE48-18EEC17769B9}"/>
    <hyperlink ref="L4151" r:id="rId8291" xr:uid="{F8CB4417-3819-294C-A61E-67A8CBC705BE}"/>
    <hyperlink ref="J4152" r:id="rId8292" display="mailto:baileycarey@shields.biz" xr:uid="{DED6ED3D-92BE-394A-92D3-AF16138592E7}"/>
    <hyperlink ref="L4152" r:id="rId8293" xr:uid="{1847E348-DF13-4B4D-87B4-0DBE1C9ED150}"/>
    <hyperlink ref="J4153" r:id="rId8294" display="mailto:rodneylove@randall.com" xr:uid="{B82D3455-2AAB-4C44-8D8C-28F841B42C7B}"/>
    <hyperlink ref="L4153" r:id="rId8295" xr:uid="{D6F149C1-C2AA-D749-87AE-D511EC26982C}"/>
    <hyperlink ref="J4154" r:id="rId8296" display="mailto:krista42@hubbard-clayton.info" xr:uid="{AF92FF9B-5010-FB47-978E-2E798B7557EC}"/>
    <hyperlink ref="L4154" r:id="rId8297" xr:uid="{D5789E41-D50E-A94E-BC94-31AC581779CE}"/>
    <hyperlink ref="J4155" r:id="rId8298" display="mailto:cliffordoconnor@alvarez-chandler.com" xr:uid="{D8FA4FBD-1161-844E-ADFA-C9470915EA37}"/>
    <hyperlink ref="L4155" r:id="rId8299" xr:uid="{98915AFB-B95B-7648-9803-48B59620647A}"/>
    <hyperlink ref="J4156" r:id="rId8300" display="mailto:wyatt83@curtis-foster.org" xr:uid="{F38C120E-835D-E643-8DAC-D8AF1BBBB457}"/>
    <hyperlink ref="L4156" r:id="rId8301" xr:uid="{DEA2D7C8-3A2E-A54E-82B9-5ADB6AD947A0}"/>
    <hyperlink ref="J4157" r:id="rId8302" display="mailto:lorr@duffy.com" xr:uid="{58546D66-0ECC-8B4B-8479-F0958316CBDD}"/>
    <hyperlink ref="L4157" r:id="rId8303" xr:uid="{389CC144-201F-7F45-930D-01C428899482}"/>
    <hyperlink ref="J4158" r:id="rId8304" display="mailto:robertnguyen@christensen.org" xr:uid="{96AB01A0-2BEF-3E49-B195-62E3AB96E733}"/>
    <hyperlink ref="L4158" r:id="rId8305" xr:uid="{41D0BD39-3BDD-F846-B6F7-19833E259EB7}"/>
    <hyperlink ref="J4159" r:id="rId8306" display="mailto:hobbslatoya@garcia.net" xr:uid="{978B518A-B81B-4249-A26E-AD7D3FE3C5F1}"/>
    <hyperlink ref="L4159" r:id="rId8307" xr:uid="{2A320683-7D47-3144-AD77-82C86FBAD4DE}"/>
    <hyperlink ref="J4160" r:id="rId8308" display="mailto:darrylbradley@bruce.info" xr:uid="{F2956B18-25EC-2348-A40B-B3567C59DC12}"/>
    <hyperlink ref="L4160" r:id="rId8309" xr:uid="{F1018256-FB08-0F4C-8209-596966A7DB78}"/>
    <hyperlink ref="J4161" r:id="rId8310" display="mailto:kgreer@cordova-santos.biz" xr:uid="{E7A82D25-231A-3746-BFA2-D062BDF6B397}"/>
    <hyperlink ref="L4161" r:id="rId8311" xr:uid="{500A578D-24BA-AC4E-B3B3-EC72B00A6C90}"/>
    <hyperlink ref="J4162" r:id="rId8312" display="mailto:kgalloway@haynes-skinner.com" xr:uid="{2011B066-79F5-0C4C-9DEC-843E90C006FA}"/>
    <hyperlink ref="L4162" r:id="rId8313" xr:uid="{B00B69E0-A1C5-FA4B-B2AD-E71A7D5C28CF}"/>
    <hyperlink ref="J4163" r:id="rId8314" display="mailto:meaganpineda@carlson-calderon.biz" xr:uid="{0FD79577-D28C-3046-BCB3-84CAFBA43995}"/>
    <hyperlink ref="L4163" r:id="rId8315" xr:uid="{FB265132-8E89-4046-811F-3435CC68E263}"/>
    <hyperlink ref="J4164" r:id="rId8316" display="mailto:preston37@campbell-cunningham.com" xr:uid="{AF761C63-C8DE-5342-8A50-FC6AFA71E0EC}"/>
    <hyperlink ref="L4164" r:id="rId8317" xr:uid="{847A8999-1DC4-0440-8D37-6E107FC1A3C9}"/>
    <hyperlink ref="J4165" r:id="rId8318" display="mailto:gomezmichaela@raymond.com" xr:uid="{DE034E81-7BE1-064D-B75B-9AB6A2D65E8E}"/>
    <hyperlink ref="L4165" r:id="rId8319" xr:uid="{C1302972-3887-644E-89E2-B1AEDB3ED9E1}"/>
    <hyperlink ref="J4166" r:id="rId8320" display="mailto:holly82@andrews.com" xr:uid="{479EB30C-1D75-D24F-A3DF-871A30704F50}"/>
    <hyperlink ref="L4166" r:id="rId8321" xr:uid="{5E458640-564D-4A42-8A73-33D26B616104}"/>
    <hyperlink ref="J4167" r:id="rId8322" display="mailto:regina02@lutz-lowery.com" xr:uid="{A1C2F725-2F59-FD41-AF4F-3CC52A31E08D}"/>
    <hyperlink ref="L4167" r:id="rId8323" xr:uid="{F2F3275C-6FC1-DB4D-8DA2-D927E4AEC219}"/>
    <hyperlink ref="J4168" r:id="rId8324" display="mailto:kristenmurillo@serrano.com" xr:uid="{256146CC-0E54-6E48-AB64-539EC8D9A0A1}"/>
    <hyperlink ref="L4168" r:id="rId8325" xr:uid="{F79C083F-2D1B-6F47-905F-A4007D5B2ADE}"/>
    <hyperlink ref="J4169" r:id="rId8326" display="mailto:thomascox@anthony-webster.com" xr:uid="{94B23414-6506-F44C-BD1D-F1F8F199C5F6}"/>
    <hyperlink ref="L4169" r:id="rId8327" xr:uid="{A82C5516-A2AC-E141-996C-1A5CD1D11E39}"/>
    <hyperlink ref="J4170" r:id="rId8328" display="mailto:sheryldiaz@thomas-fisher.com" xr:uid="{1626A308-0748-DF46-B013-B3AF58C33359}"/>
    <hyperlink ref="L4170" r:id="rId8329" xr:uid="{E24F881E-D88F-6D48-9544-CDC07D544399}"/>
    <hyperlink ref="J4171" r:id="rId8330" display="mailto:boyerjohnathan@morse.info" xr:uid="{090D2DE0-45CF-4345-B845-B657A0D3ACA1}"/>
    <hyperlink ref="L4171" r:id="rId8331" xr:uid="{FA0FAB9A-76C9-924D-8A74-FE5E7ACA371A}"/>
    <hyperlink ref="J4172" r:id="rId8332" display="mailto:marcia97@mcfarland-moore.com" xr:uid="{41CB694E-E08F-F445-AF30-7D5E176B57F2}"/>
    <hyperlink ref="L4172" r:id="rId8333" xr:uid="{E58C6C6E-8AE7-9347-B0E1-4AC9DE0E3FB3}"/>
    <hyperlink ref="J4173" r:id="rId8334" display="mailto:diaztara@knapp-michael.biz" xr:uid="{C317098B-2CD2-4742-A223-D5F58809A300}"/>
    <hyperlink ref="L4173" r:id="rId8335" xr:uid="{16B9EF50-9584-784B-9622-4A9FABF1F89D}"/>
    <hyperlink ref="J4174" r:id="rId8336" display="mailto:cassidy32@wells.com" xr:uid="{64FDD160-CA07-134F-BF2E-27928669F91F}"/>
    <hyperlink ref="L4174" r:id="rId8337" xr:uid="{7CA7D725-F811-4E44-A8C0-ECB0226A5F5F}"/>
    <hyperlink ref="J4175" r:id="rId8338" display="mailto:shirley59@sparks-waller.com" xr:uid="{4677E8F6-1405-FD4E-B010-AF0F870B4EE0}"/>
    <hyperlink ref="L4175" r:id="rId8339" xr:uid="{500FC4AC-0F39-BA4A-B025-7B6BBAE9E0E5}"/>
    <hyperlink ref="J4176" r:id="rId8340" display="mailto:jessicarivas@rasmussen-flynn.com" xr:uid="{F3B751A5-1BCA-E849-A838-E9D291DC2903}"/>
    <hyperlink ref="L4176" r:id="rId8341" xr:uid="{5EDEC812-89CD-864C-93F2-F294A32191D6}"/>
    <hyperlink ref="J4177" r:id="rId8342" display="mailto:corypayne@conway.net" xr:uid="{2A6CD402-23DE-0947-868F-77C25685FBF8}"/>
    <hyperlink ref="L4177" r:id="rId8343" xr:uid="{DF2B0546-D21E-EA40-987D-08335478A309}"/>
    <hyperlink ref="J4178" r:id="rId8344" display="mailto:raybrandt@meyer.info" xr:uid="{000D71FA-50B0-CF48-9454-992D9F8494B4}"/>
    <hyperlink ref="L4178" r:id="rId8345" xr:uid="{EFE33271-BDF3-4F40-872A-55BE82F9C8EE}"/>
    <hyperlink ref="J4179" r:id="rId8346" display="mailto:kaylanelson@lucas.com" xr:uid="{3EA9940E-9662-014F-A6D3-690FA78B6305}"/>
    <hyperlink ref="L4179" r:id="rId8347" xr:uid="{A0538894-BE42-8A45-8AA1-0E07FA5C25AA}"/>
    <hyperlink ref="J4180" r:id="rId8348" display="mailto:martinweber@berry.biz" xr:uid="{5D0FE14D-E7A7-294A-985A-4247AF2710E5}"/>
    <hyperlink ref="L4180" r:id="rId8349" xr:uid="{9A0FD2DE-8D9C-7645-901C-A71FBC76B524}"/>
    <hyperlink ref="J4181" r:id="rId8350" display="mailto:cbaker@george-mullins.com" xr:uid="{36E61681-F734-6741-944F-0B8642CCB6F2}"/>
    <hyperlink ref="L4181" r:id="rId8351" xr:uid="{42D52781-8234-D545-A500-7C1D488A5C80}"/>
    <hyperlink ref="J4182" r:id="rId8352" display="mailto:mckenziewinters@marshall.org" xr:uid="{3447EC81-60B2-C043-9E21-746CC5554BDF}"/>
    <hyperlink ref="L4182" r:id="rId8353" xr:uid="{F77BF37C-6776-3F46-85A8-9D0A7F7EE085}"/>
    <hyperlink ref="J4183" r:id="rId8354" display="mailto:jamie79@dalton-byrd.com" xr:uid="{16E709C6-801B-124D-AC01-ABBF687997D8}"/>
    <hyperlink ref="L4183" r:id="rId8355" xr:uid="{B42FBFB4-4828-6B4A-9365-D2501EE0BE0A}"/>
    <hyperlink ref="J4184" r:id="rId8356" display="mailto:mstanton@hines-weeks.com" xr:uid="{2A22E913-0BC9-7F41-ACD9-A5ABCC9C488C}"/>
    <hyperlink ref="L4184" r:id="rId8357" xr:uid="{99C7DD0E-63A5-2949-A3CA-AECAF0B17C10}"/>
    <hyperlink ref="J4185" r:id="rId8358" display="mailto:makayla49@branch.net" xr:uid="{D94E0C6C-F157-A84A-B7C6-97507F317773}"/>
    <hyperlink ref="L4185" r:id="rId8359" xr:uid="{D888184E-BC85-7046-80A2-16AA3E3C1C64}"/>
    <hyperlink ref="J4186" r:id="rId8360" display="mailto:gwendolyn12@stevenson.org" xr:uid="{7914129A-3631-174D-A344-B51CA38D569B}"/>
    <hyperlink ref="L4186" r:id="rId8361" xr:uid="{DA8254E2-908A-E64D-BD46-30901385FEB4}"/>
    <hyperlink ref="J4187" r:id="rId8362" display="mailto:alishasalazar@kent.info" xr:uid="{AC69E3C8-EE9B-174A-B509-0A545F9DADAB}"/>
    <hyperlink ref="L4187" r:id="rId8363" xr:uid="{DE5E7C35-0D5C-D544-9F3D-A3951ADC3B38}"/>
    <hyperlink ref="J4188" r:id="rId8364" display="mailto:keithhaley@hays.com" xr:uid="{C34DF91E-6D66-BD40-88B6-489654B82245}"/>
    <hyperlink ref="L4188" r:id="rId8365" xr:uid="{A07D550E-124C-3D43-BF4D-568340B8FFEF}"/>
    <hyperlink ref="J4189" r:id="rId8366" display="mailto:grayelizabeth@fernandez.com" xr:uid="{4C46178F-A368-2B47-B0EA-1DD897669974}"/>
    <hyperlink ref="L4189" r:id="rId8367" xr:uid="{13DC3E37-C889-D84F-87B7-3901BFA6E8A9}"/>
    <hyperlink ref="J4190" r:id="rId8368" display="mailto:dunnjohnny@pearson.com" xr:uid="{B883E08E-5E34-B446-BBE8-9E8FE0617AD4}"/>
    <hyperlink ref="L4190" r:id="rId8369" xr:uid="{BC965047-2A68-E845-89A2-264C46B98209}"/>
    <hyperlink ref="J4191" r:id="rId8370" display="mailto:leonardterry@mclaughlin-ayers.com" xr:uid="{6DE1AF32-8FA7-5746-A326-E2002972EBE8}"/>
    <hyperlink ref="L4191" r:id="rId8371" xr:uid="{29DCA079-E036-EA45-AC30-A1CE2EACF922}"/>
    <hyperlink ref="J4192" r:id="rId8372" display="mailto:anitaortega@mcneil.net" xr:uid="{1A3F7D30-9BA5-9144-962E-FFD7AA380A6D}"/>
    <hyperlink ref="L4192" r:id="rId8373" xr:uid="{91CDDFC7-6E57-0D4A-82F1-0659C5EF05BD}"/>
    <hyperlink ref="J4193" r:id="rId8374" display="mailto:jeffrice@mcmillan.com" xr:uid="{C6E88161-F2BC-DB4F-9044-BFBB2A40A4ED}"/>
    <hyperlink ref="L4193" r:id="rId8375" xr:uid="{94FC7AC2-4DB6-B84D-BCFD-1CE21D090455}"/>
    <hyperlink ref="J4194" r:id="rId8376" display="mailto:pollardmallory@prince.com" xr:uid="{B9B7697A-B30D-1E40-8013-D446DE01C75E}"/>
    <hyperlink ref="L4194" r:id="rId8377" xr:uid="{C8EC47AE-6145-394D-94E0-0DCB4280EBD2}"/>
    <hyperlink ref="J4195" r:id="rId8378" display="mailto:pamela03@barr.info" xr:uid="{A395CA35-8D7A-2B49-8A5B-A55B634687E5}"/>
    <hyperlink ref="L4195" r:id="rId8379" xr:uid="{18893CAD-BC32-1444-975B-C7C94B244E83}"/>
    <hyperlink ref="J4196" r:id="rId8380" display="mailto:ewingjaime@erickson.com" xr:uid="{B5669A61-0F27-274C-AE68-A0F6839E02D1}"/>
    <hyperlink ref="L4196" r:id="rId8381" xr:uid="{CF156B62-D91A-0C40-A01B-8D7AD24760B4}"/>
    <hyperlink ref="J4197" r:id="rId8382" display="mailto:zlara@koch-fields.net" xr:uid="{2FC178C0-DEEB-F841-BE0A-49927F55337F}"/>
    <hyperlink ref="L4197" r:id="rId8383" xr:uid="{EF6D96EB-1F83-2042-8264-A3CA2BBD2076}"/>
    <hyperlink ref="J4198" r:id="rId8384" display="mailto:fernandowalters@ellis.com" xr:uid="{18E756EC-FC30-FA4F-9F94-A34C0D409F36}"/>
    <hyperlink ref="L4198" r:id="rId8385" xr:uid="{7C03D367-691A-B744-AF02-073DBB190B70}"/>
    <hyperlink ref="J4199" r:id="rId8386" display="mailto:zgarner@kennedy-key.com" xr:uid="{E0F9A6E6-9089-E741-BB0F-137FFB1D2B29}"/>
    <hyperlink ref="L4199" r:id="rId8387" xr:uid="{DC8BC13E-3ED6-4F40-A7DD-31BD8EF28A84}"/>
    <hyperlink ref="J4200" r:id="rId8388" display="mailto:sawyercarl@gibson.com" xr:uid="{F302C0F5-8682-0344-B38A-E2D5B9884B0F}"/>
    <hyperlink ref="L4200" r:id="rId8389" xr:uid="{75F1CF75-FE4A-C04D-A668-DF0BEA8EE360}"/>
    <hyperlink ref="J4201" r:id="rId8390" display="mailto:tony63@murillo-bass.com" xr:uid="{C48A593D-0112-E846-82ED-C54A49D21B55}"/>
    <hyperlink ref="L4201" r:id="rId8391" xr:uid="{9D2F8119-5E33-8B41-8E53-7A6031643A43}"/>
    <hyperlink ref="J4202" r:id="rId8392" display="mailto:hardinglawrence@howe.biz" xr:uid="{AE405EC3-64A9-9040-B5A2-F0FBAE185435}"/>
    <hyperlink ref="L4202" r:id="rId8393" xr:uid="{393B035E-58A3-7F44-A6AD-7D7A8A8BD227}"/>
    <hyperlink ref="J4203" r:id="rId8394" display="mailto:patricialevy@strong.net" xr:uid="{9BEFBE52-A121-9242-931D-E186B9D0E1AE}"/>
    <hyperlink ref="L4203" r:id="rId8395" xr:uid="{095A5FC4-A051-494D-BF5E-1BA487C1A7B6}"/>
    <hyperlink ref="J4204" r:id="rId8396" display="mailto:ekey@bolton-summers.com" xr:uid="{F1CEB2FC-EED8-F041-A68C-BCCC701066D7}"/>
    <hyperlink ref="L4204" r:id="rId8397" xr:uid="{79961955-2DA9-2A4F-B929-DB5E46355352}"/>
    <hyperlink ref="J4205" r:id="rId8398" display="mailto:joneslauren@cameron-hensley.com" xr:uid="{341546F4-B168-8243-B798-B774CDDC2B4A}"/>
    <hyperlink ref="L4205" r:id="rId8399" xr:uid="{13674C48-8E23-0343-B073-3FCE37E13690}"/>
    <hyperlink ref="J4206" r:id="rId8400" display="mailto:wnavarro@andersen.com" xr:uid="{42E4453D-2CA5-A04A-AB35-85D6452C9FA5}"/>
    <hyperlink ref="L4206" r:id="rId8401" xr:uid="{2633F394-99F6-B647-BA35-7ECBF782C768}"/>
    <hyperlink ref="J4207" r:id="rId8402" display="mailto:oburnett@sellers.com" xr:uid="{FD231B69-705D-834C-9C96-922DF90CD8BF}"/>
    <hyperlink ref="L4207" r:id="rId8403" xr:uid="{99C29AA6-C060-434E-BAD9-D743AFD55DD8}"/>
    <hyperlink ref="J4208" r:id="rId8404" display="mailto:mitchellshort@bartlett.com" xr:uid="{D8662BE4-BFD5-EF41-B698-D84973A8BB41}"/>
    <hyperlink ref="L4208" r:id="rId8405" xr:uid="{BF10DDF2-49DE-1843-B676-B9E0867001FD}"/>
    <hyperlink ref="J4209" r:id="rId8406" display="mailto:jerry33@daniels.com" xr:uid="{D6F29261-77E1-F04C-86E4-BE1032966A10}"/>
    <hyperlink ref="L4209" r:id="rId8407" xr:uid="{70C67737-8610-994A-A604-BC097DA762A0}"/>
    <hyperlink ref="J4210" r:id="rId8408" display="mailto:cheyennewood@mccarthy.com" xr:uid="{09B3A2A5-5C60-6B46-A41D-545575EF4E59}"/>
    <hyperlink ref="L4210" r:id="rId8409" xr:uid="{81E14792-2DBF-E44F-BF06-CC586EE4A8E8}"/>
    <hyperlink ref="J4211" r:id="rId8410" display="mailto:barrettsierra@nguyen.com" xr:uid="{B93CEE4D-C7A8-0D48-8B1D-ECFED5560C55}"/>
    <hyperlink ref="L4211" r:id="rId8411" xr:uid="{B10B9C42-83EC-3A40-8DE4-CAEECAB1FECB}"/>
    <hyperlink ref="J4212" r:id="rId8412" display="mailto:alishawoodward@osborn.biz" xr:uid="{CD47C7B4-9892-3248-A2E0-F3598A8EC559}"/>
    <hyperlink ref="L4212" r:id="rId8413" xr:uid="{1D7C3557-86F7-EE4C-904D-459667988457}"/>
    <hyperlink ref="J4213" r:id="rId8414" display="mailto:newtonemma@hendricks.com" xr:uid="{E55AF894-EF50-CD43-9653-24046D8668C1}"/>
    <hyperlink ref="L4213" r:id="rId8415" xr:uid="{5AF8B61B-8383-9F47-8079-DD96EC3DDA8B}"/>
    <hyperlink ref="J4214" r:id="rId8416" display="mailto:bherrera@cruz.com" xr:uid="{1D289873-36E2-E84C-8D77-8E11A5BD2E00}"/>
    <hyperlink ref="L4214" r:id="rId8417" xr:uid="{B66A7C9D-5A6E-5F41-A893-F9558EAF340A}"/>
    <hyperlink ref="J4215" r:id="rId8418" display="mailto:belindabenitez@camacho-small.info" xr:uid="{D03EE92F-B3EB-AF48-8184-22217462FEFB}"/>
    <hyperlink ref="L4215" r:id="rId8419" xr:uid="{DBA9AA4F-2715-284B-A11B-8A00A724FC22}"/>
    <hyperlink ref="J4216" r:id="rId8420" display="mailto:michelecarney@norris.biz" xr:uid="{7E53B812-7309-AF43-987C-D3D604F56D82}"/>
    <hyperlink ref="L4216" r:id="rId8421" xr:uid="{BDA30B78-F88E-FA4D-A3AA-0D792E35D419}"/>
    <hyperlink ref="J4217" r:id="rId8422" display="mailto:parkermullins@riley-perkins.com" xr:uid="{4F6FA260-4CF8-4C42-8FE2-2F320D6D67BA}"/>
    <hyperlink ref="L4217" r:id="rId8423" xr:uid="{B76FB2F2-88FE-8844-A973-C981723BB6B4}"/>
    <hyperlink ref="J4218" r:id="rId8424" display="mailto:wcummings@robinson.com" xr:uid="{EDE09F62-C636-2A4C-98AA-4B2651C968A0}"/>
    <hyperlink ref="L4218" r:id="rId8425" xr:uid="{E5A6C226-B51B-0C4A-92A5-060F6C9F52DF}"/>
    <hyperlink ref="J4219" r:id="rId8426" display="mailto:melendezemma@richardson-wagner.net" xr:uid="{3D1BCA76-9353-C14C-BB78-6DF185F0BDC4}"/>
    <hyperlink ref="L4219" r:id="rId8427" xr:uid="{B293C584-E691-374D-B035-271A3E2AEB89}"/>
    <hyperlink ref="J4220" r:id="rId8428" display="mailto:gmiles@mccarty-burgess.com" xr:uid="{EAFC3E86-0D09-F641-BC9B-30B44A2D5433}"/>
    <hyperlink ref="L4220" r:id="rId8429" xr:uid="{C5368E82-C110-7F48-B320-1307547A146D}"/>
    <hyperlink ref="J4221" r:id="rId8430" display="mailto:xnash@norton.com" xr:uid="{DA7752E1-1F07-6A42-8303-F8D1CE11C052}"/>
    <hyperlink ref="L4221" r:id="rId8431" xr:uid="{6260F9F4-AE0B-FD4F-8007-809CFA2A38EE}"/>
    <hyperlink ref="J4222" r:id="rId8432" display="mailto:laurieleblanc@floyd.com" xr:uid="{D7590DB1-23DC-074B-AF4D-91D143CC1C12}"/>
    <hyperlink ref="L4222" r:id="rId8433" xr:uid="{F1FFE9E7-71C0-C349-9B23-137BD10A0703}"/>
    <hyperlink ref="J4223" r:id="rId8434" display="mailto:debrahenry@cordova-soto.biz" xr:uid="{BC826500-336E-8F4B-8BF9-9CB23E87C89A}"/>
    <hyperlink ref="L4223" r:id="rId8435" xr:uid="{ABD5D2D8-C737-8747-AA28-EABEB875F245}"/>
    <hyperlink ref="J4224" r:id="rId8436" display="mailto:osanders@trevino-mora.com" xr:uid="{AF965E1C-6BF8-D54F-8F43-731C57174621}"/>
    <hyperlink ref="L4224" r:id="rId8437" xr:uid="{30FBD4D8-0ECF-3F46-9CC1-8BFB5DA4404B}"/>
    <hyperlink ref="J4225" r:id="rId8438" display="mailto:michaelteresa@wheeler-patel.com" xr:uid="{F5D65DCF-9F7F-B04C-951C-262EC027CB42}"/>
    <hyperlink ref="L4225" r:id="rId8439" xr:uid="{0EAC56E8-D5F1-3B4F-84DC-101375A2BEEC}"/>
    <hyperlink ref="J4226" r:id="rId8440" display="mailto:michele72@garrett.org" xr:uid="{7C44B03E-4158-BF46-A32A-0A65C6A46FE4}"/>
    <hyperlink ref="L4226" r:id="rId8441" xr:uid="{A811FBF6-4AAD-9046-8D07-69E959EC8A2A}"/>
    <hyperlink ref="J4227" r:id="rId8442" display="mailto:jamesyvette@raymond.org" xr:uid="{74A42455-5E7F-094E-8E03-2AF5DAFC647E}"/>
    <hyperlink ref="L4227" r:id="rId8443" xr:uid="{EDE3D666-53FB-DD40-9B71-C168F841ED60}"/>
    <hyperlink ref="J4228" r:id="rId8444" display="mailto:walkerbobby@chandler.com" xr:uid="{B2158D37-8F48-CC40-B035-A8FED74CD6E8}"/>
    <hyperlink ref="L4228" r:id="rId8445" xr:uid="{B320F4F2-77CA-554E-BC37-37BBA6A84133}"/>
    <hyperlink ref="J4229" r:id="rId8446" display="mailto:heidi97@morgan.com" xr:uid="{34B0016F-EB08-BE44-979B-5A071CE05E31}"/>
    <hyperlink ref="L4229" r:id="rId8447" xr:uid="{0ED0C44D-FCAD-2741-9D61-7FCB6A81149F}"/>
    <hyperlink ref="J4230" r:id="rId8448" display="mailto:allisongeorge@barrera.net" xr:uid="{2FF7EE54-DAC2-9D46-8269-A95CA7A12988}"/>
    <hyperlink ref="L4230" r:id="rId8449" xr:uid="{08DC1F88-426B-C147-AD77-4B07BE079C38}"/>
    <hyperlink ref="J4231" r:id="rId8450" display="mailto:joycesalas@simmons.com" xr:uid="{03686808-2EA7-F542-AE93-01C10B931B60}"/>
    <hyperlink ref="L4231" r:id="rId8451" xr:uid="{5D5814DE-69AC-4F43-AFE9-ACECE6B36439}"/>
    <hyperlink ref="J4232" r:id="rId8452" display="mailto:ehorton@marshall-crawford.org" xr:uid="{E4157757-78E9-B040-8556-4FFB27E565DA}"/>
    <hyperlink ref="L4232" r:id="rId8453" xr:uid="{057C779C-1C5D-4645-95C0-33F90B9E2D89}"/>
    <hyperlink ref="J4233" r:id="rId8454" display="mailto:tara21@payne-kerr.com" xr:uid="{3ED2A61B-5724-B444-B61C-2E35A71388A7}"/>
    <hyperlink ref="L4233" r:id="rId8455" xr:uid="{45A1678B-06D7-D044-81E7-FC2AF4AB8F59}"/>
    <hyperlink ref="J4234" r:id="rId8456" display="mailto:xnorris@david.com" xr:uid="{A3906236-8C3A-F747-836F-E1C2C15B1917}"/>
    <hyperlink ref="L4234" r:id="rId8457" xr:uid="{2127A28F-CB9D-A94A-958C-3063BAF2A4E3}"/>
    <hyperlink ref="J4235" r:id="rId8458" display="mailto:garrettmiguel@schroeder-moon.org" xr:uid="{678B0CF5-38A8-9D43-AB7D-1C6A042CE3BE}"/>
    <hyperlink ref="L4235" r:id="rId8459" xr:uid="{A7080213-3F22-BE44-8623-76BCA138F0B6}"/>
    <hyperlink ref="J4236" r:id="rId8460" display="mailto:edgar76@garrison.com" xr:uid="{EE25B109-1C07-4C4C-A853-1E1484EC01EB}"/>
    <hyperlink ref="L4236" r:id="rId8461" xr:uid="{11A6CC81-1CB6-5E4E-B7F7-F0EA906D4148}"/>
    <hyperlink ref="J4237" r:id="rId8462" display="mailto:pittsstacy@gillespie-holt.org" xr:uid="{CA47A845-E412-D941-BCCB-BA0867213257}"/>
    <hyperlink ref="L4237" r:id="rId8463" xr:uid="{0067E27E-23E4-7F45-AEE9-F45409CF8881}"/>
    <hyperlink ref="J4238" r:id="rId8464" display="mailto:reginald38@orozco-hahn.com" xr:uid="{BF1D1670-D505-9140-BADD-D2AF5D357BA3}"/>
    <hyperlink ref="L4238" r:id="rId8465" xr:uid="{E368A35F-640E-5140-80FD-137C30F2239B}"/>
    <hyperlink ref="J4239" r:id="rId8466" display="mailto:russelltami@bradshaw-palmer.com" xr:uid="{EAA9945D-7090-8D45-8141-60A256293025}"/>
    <hyperlink ref="L4239" r:id="rId8467" xr:uid="{0C6F8EF3-200E-8648-B908-2D405A709AC1}"/>
    <hyperlink ref="J4240" r:id="rId8468" display="mailto:mackenziegrant@sharp.com" xr:uid="{1FF2D4DE-C56F-DA4C-98EB-E15A9B6EE7A3}"/>
    <hyperlink ref="L4240" r:id="rId8469" xr:uid="{725EE3AA-854A-C643-9DB9-337ED07F2184}"/>
    <hyperlink ref="J4241" r:id="rId8470" display="mailto:williamshort@benson.com" xr:uid="{2C161982-0703-3644-8169-A89593B83BD3}"/>
    <hyperlink ref="L4241" r:id="rId8471" xr:uid="{6872A782-5320-B749-A968-0DF8DF889A44}"/>
    <hyperlink ref="J4242" r:id="rId8472" display="mailto:yali@willis-flynn.com" xr:uid="{7FDF1401-67FA-9548-8DF1-AEB43A01F435}"/>
    <hyperlink ref="L4242" r:id="rId8473" xr:uid="{F2888CD5-2751-3748-B7AA-5E0796F408CF}"/>
    <hyperlink ref="J4243" r:id="rId8474" display="mailto:summermelendez@conway.biz" xr:uid="{383533E2-75C9-C24B-B318-75F21C820DED}"/>
    <hyperlink ref="L4243" r:id="rId8475" xr:uid="{BAA8EDED-3D73-1A42-A700-86E17F9BC58F}"/>
    <hyperlink ref="J4244" r:id="rId8476" display="mailto:kendra58@levine-pittman.com" xr:uid="{8510E32C-4DA6-3C47-9343-9D903E57FDB3}"/>
    <hyperlink ref="L4244" r:id="rId8477" xr:uid="{B5B3A133-4914-0947-99F5-E7711334A635}"/>
    <hyperlink ref="J4245" r:id="rId8478" display="mailto:tara91@lynch.com" xr:uid="{D6CD15AF-9691-964D-9A8D-18D8DFA9DDBB}"/>
    <hyperlink ref="L4245" r:id="rId8479" xr:uid="{92FE628A-821D-6840-A353-C5587702E4A9}"/>
    <hyperlink ref="J4246" r:id="rId8480" display="mailto:jacksonnicholson@casey-fritz.com" xr:uid="{8482FFDA-7B8C-1040-8565-5FB61CFF3F0C}"/>
    <hyperlink ref="L4246" r:id="rId8481" xr:uid="{45101599-13F6-294C-AD8B-2BF63D95280D}"/>
    <hyperlink ref="J4247" r:id="rId8482" display="mailto:alexsharp@bonilla-carpenter.org" xr:uid="{E351953C-E3F3-4C47-8DF6-14337CA029FF}"/>
    <hyperlink ref="L4247" r:id="rId8483" xr:uid="{A1C1D1AC-2275-AE46-85A9-50E935E6E442}"/>
    <hyperlink ref="J4248" r:id="rId8484" display="mailto:mitchellvernon@wilkins.org" xr:uid="{0AE18B8C-81D5-8948-999E-524C293CAC26}"/>
    <hyperlink ref="L4248" r:id="rId8485" xr:uid="{4DDD7AC9-DCEC-3241-B36C-183713B860C9}"/>
    <hyperlink ref="J4249" r:id="rId8486" display="mailto:sandymorse@cummings.com" xr:uid="{72B091FA-5BA0-DE42-B1B0-58EE5A58A18C}"/>
    <hyperlink ref="L4249" r:id="rId8487" xr:uid="{8B2335C8-1B11-5640-A8D8-82707C8F2070}"/>
    <hyperlink ref="J4250" r:id="rId8488" display="mailto:jacobsamy@buck.com" xr:uid="{77B75411-70CF-D947-BF0A-CECBAA72FE03}"/>
    <hyperlink ref="L4250" r:id="rId8489" xr:uid="{D164DED1-E897-F344-B4AB-1AF0AE55CD10}"/>
    <hyperlink ref="J4251" r:id="rId8490" display="mailto:edunn@mckinney-bell.com" xr:uid="{C7903630-5C0A-014A-9F86-30E784F25150}"/>
    <hyperlink ref="L4251" r:id="rId8491" xr:uid="{40CB4052-7773-0149-9D6C-215730B9B8F1}"/>
    <hyperlink ref="J4252" r:id="rId8492" display="mailto:zavalakirsten@chase.com" xr:uid="{D1417324-BB00-A44A-9F92-31B1247046CC}"/>
    <hyperlink ref="L4252" r:id="rId8493" xr:uid="{35728837-B5A4-FD47-A575-11183A08DD3C}"/>
    <hyperlink ref="J4253" r:id="rId8494" display="mailto:mallory30@montes.biz" xr:uid="{E897C2FC-5FD3-6D41-897D-86C184EA27DF}"/>
    <hyperlink ref="L4253" r:id="rId8495" xr:uid="{E2F35B17-26B9-A749-9D24-86C3CF719417}"/>
    <hyperlink ref="J4254" r:id="rId8496" display="mailto:hwhite@morton-marks.com" xr:uid="{E0C109A3-BBC3-F34A-8091-76BF77DF0E79}"/>
    <hyperlink ref="L4254" r:id="rId8497" xr:uid="{75835C62-5439-3F40-9312-159DFDE8AB77}"/>
    <hyperlink ref="J4255" r:id="rId8498" display="mailto:spencergavin@bell.net" xr:uid="{090B6237-E6D9-2940-9B49-A2C2B73DFEB3}"/>
    <hyperlink ref="L4255" r:id="rId8499" xr:uid="{E7E93B28-2A84-0F44-8A57-CC23CFC9649A}"/>
    <hyperlink ref="J4256" r:id="rId8500" display="mailto:johnstonkerri@cisneros.info" xr:uid="{365BEF01-8AF8-7446-841B-EF759A532CA9}"/>
    <hyperlink ref="L4256" r:id="rId8501" xr:uid="{5B667CC2-C59B-4E40-BE91-E523E5E51C58}"/>
    <hyperlink ref="J4257" r:id="rId8502" display="mailto:agamble@ochoa-davidson.net" xr:uid="{0EA3F78A-CDD9-7348-B91A-7E7AB1697E99}"/>
    <hyperlink ref="L4257" r:id="rId8503" xr:uid="{8B53082F-B20E-DC4E-9178-82B216D7E2ED}"/>
    <hyperlink ref="J4258" r:id="rId8504" display="mailto:andersonangie@hickman.com" xr:uid="{ED566B8A-4483-2345-8573-96325F6D133F}"/>
    <hyperlink ref="L4258" r:id="rId8505" xr:uid="{2B8E3C3C-0911-9B46-9381-EB1D37082E79}"/>
    <hyperlink ref="J4259" r:id="rId8506" display="mailto:maynardsean@shepard.com" xr:uid="{F79D001E-D86A-D74A-BD9C-5D1C1342B1E1}"/>
    <hyperlink ref="L4259" r:id="rId8507" xr:uid="{5A8E5C1C-3C75-2A4E-9120-1277D48F9410}"/>
    <hyperlink ref="J4260" r:id="rId8508" display="mailto:emma64@nolan.com" xr:uid="{DE647451-7D7F-B644-B703-1406A57F9E43}"/>
    <hyperlink ref="L4260" r:id="rId8509" xr:uid="{1C034A4E-0307-D743-9746-9E064994A9C2}"/>
    <hyperlink ref="J4261" r:id="rId8510" display="mailto:aellison@calderon.com" xr:uid="{7C2AE1F5-B600-2148-B324-B252F56F18BD}"/>
    <hyperlink ref="L4261" r:id="rId8511" xr:uid="{959A7ECD-9405-6B48-BB6C-254F54C73F4B}"/>
    <hyperlink ref="J4262" r:id="rId8512" display="mailto:dominicbooth@savage.net" xr:uid="{DDE7B211-AF65-8D48-BBCC-ABEE54C4B17C}"/>
    <hyperlink ref="L4262" r:id="rId8513" xr:uid="{C11EACB7-C43C-9E49-B7A7-944ACBC96971}"/>
    <hyperlink ref="J4263" r:id="rId8514" display="mailto:lblake@vargas-bailey.com" xr:uid="{B308A281-1CDF-0540-ACE4-47ADFD7D72FC}"/>
    <hyperlink ref="L4263" r:id="rId8515" xr:uid="{9CD11993-3D72-2942-B13C-40590B0701DF}"/>
    <hyperlink ref="J4264" r:id="rId8516" display="mailto:kirstenberger@strong-wallace.com" xr:uid="{3BFC2341-5985-8B44-9139-7FDCB0D4584C}"/>
    <hyperlink ref="L4264" r:id="rId8517" xr:uid="{AC3607D5-33E8-344F-8A0F-2A3545D561DB}"/>
    <hyperlink ref="J4265" r:id="rId8518" display="mailto:arichard@espinoza-spears.com" xr:uid="{C7CC3B20-7EF1-0F4E-B418-1A6B488A743D}"/>
    <hyperlink ref="L4265" r:id="rId8519" xr:uid="{1FB3E08A-4062-E14E-9E82-8E67DD7BB157}"/>
    <hyperlink ref="J4266" r:id="rId8520" display="mailto:kwagner@mays-fox.com" xr:uid="{1AC94739-D560-8D45-BE8C-A7AC0D5CE9FA}"/>
    <hyperlink ref="L4266" r:id="rId8521" xr:uid="{539A04C5-4332-7A4E-8785-744913EAA613}"/>
    <hyperlink ref="J4267" r:id="rId8522" display="mailto:norman70@cummings.com" xr:uid="{F0D95E36-C29E-0341-A986-17B5159700DF}"/>
    <hyperlink ref="L4267" r:id="rId8523" xr:uid="{08E3A521-62FA-E64E-A99E-AACB67630C9C}"/>
    <hyperlink ref="J4268" r:id="rId8524" display="mailto:dorothy01@moore-griffin.com" xr:uid="{76C2BE9B-1BFC-CC49-9B07-522F8BF2AE90}"/>
    <hyperlink ref="L4268" r:id="rId8525" xr:uid="{99F8F2E8-C9E1-1F47-9D6B-B0BF920F40D8}"/>
    <hyperlink ref="J4269" r:id="rId8526" display="mailto:pam03@sosa-fisher.biz" xr:uid="{1B17E458-A07B-8749-BC0E-4304E732C072}"/>
    <hyperlink ref="L4269" r:id="rId8527" xr:uid="{D9617860-34B9-E945-915B-09076EC15674}"/>
    <hyperlink ref="J4270" r:id="rId8528" display="mailto:jjohnston@crane-galloway.com" xr:uid="{E3654362-4465-EE45-AB0A-D32EF2C5BF38}"/>
    <hyperlink ref="L4270" r:id="rId8529" xr:uid="{BEEA442A-3199-5C42-8579-BF8C46DC6B83}"/>
    <hyperlink ref="J4271" r:id="rId8530" display="mailto:qvelasquez@moyer.com" xr:uid="{41F56135-C8FE-3946-A665-31C3C5EE5D26}"/>
    <hyperlink ref="L4271" r:id="rId8531" xr:uid="{4D586C34-27E8-AC4D-BC18-7EA00682F783}"/>
    <hyperlink ref="J4272" r:id="rId8532" display="mailto:uzimmerman@chang-levy.info" xr:uid="{B969BACD-6C4C-F046-B723-CE8F77302A3A}"/>
    <hyperlink ref="L4272" r:id="rId8533" xr:uid="{31F9F165-2690-9E47-9E4D-029428BAE674}"/>
    <hyperlink ref="J4273" r:id="rId8534" display="mailto:dawnhopkins@deleon.com" xr:uid="{2691B573-8B4B-D449-A436-E635AF8C0DAC}"/>
    <hyperlink ref="L4273" r:id="rId8535" xr:uid="{685919A6-2B52-1146-B634-9FDD11DE0DE2}"/>
    <hyperlink ref="J4274" r:id="rId8536" display="mailto:morrisemily@brandt-myers.com" xr:uid="{8FD10611-1523-2843-9738-F3C9FBD01B7C}"/>
    <hyperlink ref="L4274" r:id="rId8537" xr:uid="{E79415EC-E64F-5249-BA38-A06A3EACFD43}"/>
    <hyperlink ref="J4275" r:id="rId8538" display="mailto:pagemanuel@mercado-dudley.com" xr:uid="{2B16B016-6F8D-454F-805A-550A9F8E45E1}"/>
    <hyperlink ref="L4275" r:id="rId8539" xr:uid="{4138858F-E001-DA4C-B069-6E42FC6D4A49}"/>
    <hyperlink ref="J4276" r:id="rId8540" display="mailto:rosshinton@carey.biz" xr:uid="{01F0F926-D178-4848-B2B6-09D20095E188}"/>
    <hyperlink ref="L4276" r:id="rId8541" xr:uid="{D66B13C0-4A6E-D847-B84E-4795DDF13F64}"/>
    <hyperlink ref="J4277" r:id="rId8542" display="mailto:dave93@harmon.biz" xr:uid="{0714B2AE-33F8-E745-85FA-0A85E9BA7458}"/>
    <hyperlink ref="L4277" r:id="rId8543" xr:uid="{C6AE62AF-C547-914B-B48E-2A8964B241BA}"/>
    <hyperlink ref="J4278" r:id="rId8544" display="mailto:eduardo39@bass.com" xr:uid="{D1F93CCC-D6EA-3643-8815-F7A274ACE622}"/>
    <hyperlink ref="L4278" r:id="rId8545" xr:uid="{B1E52EF6-88AA-0C42-903E-48FEED44DAE4}"/>
    <hyperlink ref="J4279" r:id="rId8546" display="mailto:kelseywatkins@gillespie-prince.info" xr:uid="{17ADD033-56D6-D148-9F0A-DA35019221D3}"/>
    <hyperlink ref="L4279" r:id="rId8547" xr:uid="{A7F246F6-674F-A741-8E37-D6A0A572B360}"/>
    <hyperlink ref="J4280" r:id="rId8548" display="mailto:jack19@vasquez.org" xr:uid="{0DCE7DC5-08CB-DD48-B072-04E28260CC1F}"/>
    <hyperlink ref="L4280" r:id="rId8549" xr:uid="{C5A44EF4-8783-3649-B27B-EE1BCBD04F2A}"/>
    <hyperlink ref="J4281" r:id="rId8550" display="mailto:carol28@ross-jensen.com" xr:uid="{B18339F2-0C79-1F4C-9379-5A59ACCAE841}"/>
    <hyperlink ref="L4281" r:id="rId8551" xr:uid="{282BBE6D-F132-C94D-AA05-9C35881417A1}"/>
    <hyperlink ref="J4282" r:id="rId8552" display="mailto:sloankatherine@montgomery-norris.net" xr:uid="{AAFC0552-24DE-9546-A07C-4F5131B96965}"/>
    <hyperlink ref="L4282" r:id="rId8553" xr:uid="{936E0AF5-8220-6845-80A8-1D78F58F79CF}"/>
    <hyperlink ref="J4283" r:id="rId8554" display="mailto:fwoodward@cook.org" xr:uid="{2388E42F-F5DF-FA44-BF16-EB708F511299}"/>
    <hyperlink ref="L4283" r:id="rId8555" xr:uid="{0CE8E7BD-C920-A54F-B82D-1D7A69F327ED}"/>
    <hyperlink ref="J4284" r:id="rId8556" display="mailto:trevinobrooke@black-freeman.com" xr:uid="{BFC1A110-BC45-0F4A-8B00-F1A00B131E8D}"/>
    <hyperlink ref="L4284" r:id="rId8557" xr:uid="{6C6C5E6B-6E0E-7D47-849F-1434786EF107}"/>
    <hyperlink ref="J4285" r:id="rId8558" display="mailto:krivas@eaton-stanton.com" xr:uid="{B54E0B63-FEDC-1F4B-9039-D435E3CE5D2F}"/>
    <hyperlink ref="L4285" r:id="rId8559" xr:uid="{154588DF-D508-FF40-AD9B-108876DA987D}"/>
    <hyperlink ref="J4286" r:id="rId8560" display="mailto:rosehodge@middleton-garrison.com" xr:uid="{2FD5E12B-A82D-5743-87FF-DA217CDC2759}"/>
    <hyperlink ref="L4286" r:id="rId8561" xr:uid="{420576FE-BA5F-4C46-8423-CC07C3B7BD85}"/>
    <hyperlink ref="J4287" r:id="rId8562" display="mailto:dakota29@gates-baxter.com" xr:uid="{CBB3CAD8-3C28-E04B-90B0-7DF73B37CE55}"/>
    <hyperlink ref="L4287" r:id="rId8563" xr:uid="{8773D0D7-8500-684D-9116-027E2C3B817B}"/>
    <hyperlink ref="J4288" r:id="rId8564" display="mailto:nlutz@clarke-kane.info" xr:uid="{A1D3307A-00BA-4047-863E-D3D0499C79D3}"/>
    <hyperlink ref="L4288" r:id="rId8565" xr:uid="{D4C1D9DD-3342-1B4B-B1FD-348EED6463A2}"/>
    <hyperlink ref="J4289" r:id="rId8566" display="mailto:mercedes09@todd-acevedo.com" xr:uid="{2E80F398-DB95-474B-BB4E-FC4FA513E50D}"/>
    <hyperlink ref="L4289" r:id="rId8567" xr:uid="{606B1FB8-33E9-6048-BD06-CAA805F03505}"/>
    <hyperlink ref="J4290" r:id="rId8568" display="mailto:bruce70@park.info" xr:uid="{A2B2DA42-6E75-844F-A2DB-40027FD9AE15}"/>
    <hyperlink ref="L4290" r:id="rId8569" xr:uid="{AE86C576-FE99-D54A-81A8-F2806F334919}"/>
    <hyperlink ref="J4291" r:id="rId8570" display="mailto:stacey69@barron-hughes.com" xr:uid="{97F8597D-5C85-554C-AE8E-7B57310AB11A}"/>
    <hyperlink ref="L4291" r:id="rId8571" xr:uid="{35EAF6A8-F828-E044-82D3-5442C2850546}"/>
    <hyperlink ref="J4292" r:id="rId8572" display="mailto:allisondouglas@marsh-flowers.info" xr:uid="{7C049939-A563-DD48-A950-1FCD1A41C8BC}"/>
    <hyperlink ref="L4292" r:id="rId8573" xr:uid="{B7503EC2-FABB-2445-85F0-6745587EA107}"/>
    <hyperlink ref="J4293" r:id="rId8574" display="mailto:daltonsheri@aguilar.com" xr:uid="{12B5DCCD-C968-1C47-9F80-A8CC81E1DE0F}"/>
    <hyperlink ref="L4293" r:id="rId8575" xr:uid="{DBE7B667-8681-804B-A947-7EE598AEEC53}"/>
    <hyperlink ref="J4294" r:id="rId8576" display="mailto:ceverett@gamble-faulkner.com" xr:uid="{DDBECF09-488B-0F4D-A165-1BFDB9FA55BA}"/>
    <hyperlink ref="L4294" r:id="rId8577" xr:uid="{5A9F843A-89CE-5648-B2C3-9B8F7CB0B26B}"/>
    <hyperlink ref="J4295" r:id="rId8578" display="mailto:obarajas@gates.net" xr:uid="{A489C6B2-DFC6-CD45-9AE2-5AE35E80C3E6}"/>
    <hyperlink ref="L4295" r:id="rId8579" xr:uid="{AB4AE532-4ED6-EF4B-B82A-8B7439BC7934}"/>
    <hyperlink ref="J4296" r:id="rId8580" display="mailto:sdalton@summers-orr.com" xr:uid="{4BF089A3-B22D-164C-92A9-71F4B493562C}"/>
    <hyperlink ref="L4296" r:id="rId8581" xr:uid="{8AF4BE55-6E21-E148-8655-2D4B02303955}"/>
    <hyperlink ref="J4297" r:id="rId8582" display="mailto:douglasmurphy@huffman-carney.com" xr:uid="{18CC58FA-A5E1-D84B-ACF3-4A4C33AADE63}"/>
    <hyperlink ref="L4297" r:id="rId8583" xr:uid="{363D4478-D025-9640-A0E7-E4EAFC993329}"/>
    <hyperlink ref="J4298" r:id="rId8584" display="mailto:corozco@davenport.biz" xr:uid="{0DA37CCF-2311-9848-B8BA-2369C9BEF8BA}"/>
    <hyperlink ref="L4298" r:id="rId8585" xr:uid="{279C2EF4-FECE-EA43-B3F8-D75D191094E0}"/>
    <hyperlink ref="J4299" r:id="rId8586" display="mailto:frostmallory@walters.com" xr:uid="{4BB7E15F-3107-6346-8DAD-AC28E808AA13}"/>
    <hyperlink ref="L4299" r:id="rId8587" xr:uid="{1B28D6BC-1FC4-024A-B546-460DDD4C0052}"/>
    <hyperlink ref="J4300" r:id="rId8588" display="mailto:sheri69@blanchard-burton.com" xr:uid="{0B683A66-3DB6-CA4B-BA7F-962AB8EF3B18}"/>
    <hyperlink ref="L4300" r:id="rId8589" xr:uid="{BABC2302-29E1-DD41-AB31-2492E73483AB}"/>
    <hyperlink ref="J4301" r:id="rId8590" display="mailto:zoeferguson@murray-patrick.net" xr:uid="{D1A2D279-9043-324E-A3FE-D2DBFB4D751B}"/>
    <hyperlink ref="L4301" r:id="rId8591" xr:uid="{0C05A39C-832F-D046-86A7-44AEC6A207C7}"/>
    <hyperlink ref="J4302" r:id="rId8592" display="mailto:russotracy@benson-hodge.com" xr:uid="{9D1D446B-93E2-8A4E-A9E4-D49062823AFF}"/>
    <hyperlink ref="L4302" r:id="rId8593" xr:uid="{7F70C28C-4895-7D4B-BEF6-149A7F1859B8}"/>
    <hyperlink ref="J4303" r:id="rId8594" display="mailto:dmccoy@henson-hahn.com" xr:uid="{0E018A5B-DCFA-3549-9BF6-CADA9BA50FC8}"/>
    <hyperlink ref="L4303" r:id="rId8595" xr:uid="{5218A56F-0B16-E147-B44F-1516C21F8F73}"/>
    <hyperlink ref="J4304" r:id="rId8596" display="mailto:hmcgrath@michael-schultz.com" xr:uid="{508E7C66-1B67-6E47-BDEC-294CAA7B33AB}"/>
    <hyperlink ref="L4304" r:id="rId8597" xr:uid="{70FEA4AC-7744-5841-86AA-3A1112CEFA67}"/>
    <hyperlink ref="J4305" r:id="rId8598" display="mailto:tcurry@mathis.biz" xr:uid="{A894357F-125F-9940-8146-33FFEAF901F9}"/>
    <hyperlink ref="L4305" r:id="rId8599" xr:uid="{3F80543B-0C7C-0F4B-AE15-10C66C14ACDA}"/>
    <hyperlink ref="J4306" r:id="rId8600" display="mailto:onealrodney@ross.com" xr:uid="{4B9992DC-0D1C-A24D-93EB-2335023E5BDC}"/>
    <hyperlink ref="L4306" r:id="rId8601" xr:uid="{2241BFFA-A69D-2149-AB10-6533E774EA9F}"/>
    <hyperlink ref="J4307" r:id="rId8602" display="mailto:wujackie@vaughn-cowan.net" xr:uid="{3CFAB4F3-FB9D-BE41-8120-299359B76E70}"/>
    <hyperlink ref="L4307" r:id="rId8603" xr:uid="{848FDC08-DD40-8949-B7E0-61CBA197D56C}"/>
    <hyperlink ref="J4308" r:id="rId8604" display="mailto:leonarddixon@hudson.com" xr:uid="{F6C65958-78FF-DB47-81DD-50759E075A57}"/>
    <hyperlink ref="L4308" r:id="rId8605" xr:uid="{1EEC9966-6604-E141-B9C9-4F3AA9DA6B2D}"/>
    <hyperlink ref="J4309" r:id="rId8606" display="mailto:nballard@dyer.com" xr:uid="{17E73D8C-EF67-D346-8482-CE9E3E2A0F71}"/>
    <hyperlink ref="L4309" r:id="rId8607" xr:uid="{7A9C19E3-F79C-B446-833F-95DB40DE4EC1}"/>
    <hyperlink ref="J4310" r:id="rId8608" display="mailto:tommyhaas@holmes.biz" xr:uid="{F58AB598-FCE3-1448-BAEA-7157A941DDDB}"/>
    <hyperlink ref="L4310" r:id="rId8609" xr:uid="{5F72CDE4-2ABB-984F-8EA8-568067EB7062}"/>
    <hyperlink ref="J4311" r:id="rId8610" display="mailto:julie68@yates-roberts.com" xr:uid="{F7873453-FF95-B548-A417-A23D8F5B7041}"/>
    <hyperlink ref="L4311" r:id="rId8611" xr:uid="{45A0088C-FE22-9A43-B3F0-2DB99A170DE1}"/>
    <hyperlink ref="J4312" r:id="rId8612" display="mailto:doylegarrett@salas.org" xr:uid="{CECFA53B-636D-5B47-9343-C4A499BE572C}"/>
    <hyperlink ref="L4312" r:id="rId8613" xr:uid="{92236522-3AAD-874C-BC8E-26AAB84F73FD}"/>
    <hyperlink ref="J4313" r:id="rId8614" display="mailto:orogers@wyatt-middleton.info" xr:uid="{13264E5E-5E5D-DB44-9E2F-FA30D147F258}"/>
    <hyperlink ref="L4313" r:id="rId8615" xr:uid="{32959646-8889-0549-8F52-384458472179}"/>
    <hyperlink ref="J4314" r:id="rId8616" display="mailto:salasriley@cordova-mcconnell.info" xr:uid="{9CC5C50C-048C-0641-9D54-F5970C6FC157}"/>
    <hyperlink ref="L4314" r:id="rId8617" xr:uid="{0C31F139-D86D-C44E-883F-A2FF331DA493}"/>
    <hyperlink ref="J4315" r:id="rId8618" display="mailto:basshenry@brandt.com" xr:uid="{576B3EF4-A182-764A-AA98-4154F4762F77}"/>
    <hyperlink ref="L4315" r:id="rId8619" xr:uid="{B0469EE4-92FA-9340-83EE-E27702FCC616}"/>
    <hyperlink ref="J4316" r:id="rId8620" display="mailto:jacob86@kemp.com" xr:uid="{4149B075-C054-5042-9137-611F413466D8}"/>
    <hyperlink ref="L4316" r:id="rId8621" xr:uid="{9D64B7F6-41B4-9D47-B133-501CC44E4D6C}"/>
    <hyperlink ref="J4317" r:id="rId8622" display="mailto:bryan51@espinoza.com" xr:uid="{84184458-ADEC-B348-97CC-19E926F2B0E4}"/>
    <hyperlink ref="L4317" r:id="rId8623" xr:uid="{BFD926D5-F7FB-FF4B-BD63-532D612A7105}"/>
    <hyperlink ref="J4318" r:id="rId8624" display="mailto:fstokes@paul-cooper.com" xr:uid="{0766B6A4-2E4E-6B4D-BA17-E42130DCDB72}"/>
    <hyperlink ref="L4318" r:id="rId8625" xr:uid="{216A3BA3-B98F-D345-B9E5-9C88D74B0791}"/>
    <hyperlink ref="J4319" r:id="rId8626" display="mailto:cindyjackson@cowan.com" xr:uid="{C9D08FE2-7B8E-2048-B6C7-4996A1F8AA61}"/>
    <hyperlink ref="L4319" r:id="rId8627" xr:uid="{BB1E0B18-BC85-2640-9629-86DCCE9B2498}"/>
    <hyperlink ref="J4320" r:id="rId8628" display="mailto:tammyglass@rosales-waller.biz" xr:uid="{88F685AB-9E8D-5741-B4E9-44252841ECF6}"/>
    <hyperlink ref="L4320" r:id="rId8629" xr:uid="{2EB8B5F5-A637-134B-B77F-C1827C60EF81}"/>
    <hyperlink ref="J4321" r:id="rId8630" display="mailto:paige89@bryan-andrade.org" xr:uid="{E3ABF82E-246C-BC41-A350-C0325C908565}"/>
    <hyperlink ref="L4321" r:id="rId8631" xr:uid="{D24BC4B6-5160-5243-83BC-DF26B9F2AC1F}"/>
    <hyperlink ref="J4322" r:id="rId8632" display="mailto:ocruz@mcguire-kennedy.org" xr:uid="{E9D41BA7-A184-6941-A5D4-8883B95CEF83}"/>
    <hyperlink ref="L4322" r:id="rId8633" xr:uid="{46EC4ABC-E1DF-6949-9EC7-E4B0C251C234}"/>
    <hyperlink ref="J4323" r:id="rId8634" display="mailto:nathanielhansen@massey.com" xr:uid="{9F08297E-D55E-9B41-B132-A67523BEDDC7}"/>
    <hyperlink ref="L4323" r:id="rId8635" xr:uid="{BCCC7E82-5577-024D-9025-5369451B644E}"/>
    <hyperlink ref="J4324" r:id="rId8636" display="mailto:ellen45@coleman-monroe.org" xr:uid="{8263A477-3A8B-774E-B068-4DBF02C80FC0}"/>
    <hyperlink ref="L4324" r:id="rId8637" xr:uid="{C299A287-0DF2-9544-9CD8-ECBACC63CF85}"/>
    <hyperlink ref="J4325" r:id="rId8638" display="mailto:pwhitney@sharp-powell.net" xr:uid="{DB1284BB-67D7-7242-A3D3-4180FFD64D82}"/>
    <hyperlink ref="L4325" r:id="rId8639" xr:uid="{ACC797F0-B40C-4F45-B696-E6C42F23D886}"/>
    <hyperlink ref="J4326" r:id="rId8640" display="mailto:gcastillo@cherry.com" xr:uid="{3C85F17F-40E7-EC42-8D21-74FC67F8C60C}"/>
    <hyperlink ref="L4326" r:id="rId8641" xr:uid="{A62FE996-C952-1841-B08C-7B831D7FD6E0}"/>
    <hyperlink ref="J4327" r:id="rId8642" display="mailto:savageapril@david-martinez.biz" xr:uid="{E30F058E-066E-5240-95EE-9B34AFBE8930}"/>
    <hyperlink ref="L4327" r:id="rId8643" xr:uid="{CF8B2D4E-D132-7D46-B828-7817A7A8D7E1}"/>
    <hyperlink ref="J4328" r:id="rId8644" display="mailto:durhamrickey@parrish.org" xr:uid="{E14D086D-40B6-F34A-A2DA-9BB6B2F50DBD}"/>
    <hyperlink ref="L4328" r:id="rId8645" xr:uid="{0BC16FFF-9A95-704A-8DD0-1BF77A386273}"/>
    <hyperlink ref="J4329" r:id="rId8646" display="mailto:rickeymadden@camacho.com" xr:uid="{A9C06C13-22E6-1C4B-BADB-BD6AA5A235C7}"/>
    <hyperlink ref="L4329" r:id="rId8647" xr:uid="{92E047ED-11A0-AD44-A26E-7BA384EB8583}"/>
    <hyperlink ref="J4330" r:id="rId8648" display="mailto:rlyons@fuentes-rhodes.com" xr:uid="{8CAAB455-CF35-AF42-8D77-94AAB938D963}"/>
    <hyperlink ref="L4330" r:id="rId8649" xr:uid="{F6EAD7B8-D7C0-6D49-B2D3-01C6EAFB5985}"/>
    <hyperlink ref="J4331" r:id="rId8650" display="mailto:bholden@howard.org" xr:uid="{82713BC8-E066-704C-AFE3-8077538A043A}"/>
    <hyperlink ref="L4331" r:id="rId8651" xr:uid="{43FC1D9A-29FD-9844-93D3-888E50E76B34}"/>
    <hyperlink ref="J4332" r:id="rId8652" display="mailto:melody85@phillips.org" xr:uid="{0D9DADB1-1A4F-8C4E-BC61-38C365F222A1}"/>
    <hyperlink ref="L4332" r:id="rId8653" xr:uid="{A9781AF1-E7EF-0A4B-A302-A141C0AD36E7}"/>
    <hyperlink ref="J4333" r:id="rId8654" display="mailto:maria42@howell.com" xr:uid="{53B19AFD-BF3A-2E40-8DBA-CA54E8EA9D65}"/>
    <hyperlink ref="L4333" r:id="rId8655" xr:uid="{DCDE101C-72C0-C046-9D7C-7127BB83280E}"/>
    <hyperlink ref="J4334" r:id="rId8656" display="mailto:terrilozano@brown.info" xr:uid="{B09C4A2C-3FE0-9248-AC6F-60514E797D98}"/>
    <hyperlink ref="L4334" r:id="rId8657" xr:uid="{AAB64005-934E-F44A-B352-42C0BE8799BD}"/>
    <hyperlink ref="J4335" r:id="rId8658" display="mailto:mccoydeborah@simpson.net" xr:uid="{56B83757-6A92-394F-88F6-D27E32467FB6}"/>
    <hyperlink ref="L4335" r:id="rId8659" xr:uid="{037366C9-0D93-834F-BA96-93643F549AD7}"/>
    <hyperlink ref="J4336" r:id="rId8660" display="mailto:vancelori@mcdowell-gray.org" xr:uid="{5DEF2E47-906C-1E40-AF16-22E514B0DBD5}"/>
    <hyperlink ref="L4336" r:id="rId8661" xr:uid="{63058DF6-01AB-D54D-B968-E7D1903B2D47}"/>
    <hyperlink ref="J4337" r:id="rId8662" display="mailto:nicole73@dickerson-krause.com" xr:uid="{1A13367C-3446-F04E-A119-A4B7DFD6C2AA}"/>
    <hyperlink ref="L4337" r:id="rId8663" xr:uid="{F28361DC-9BAC-2B49-B82A-7F9B4229229E}"/>
    <hyperlink ref="J4338" r:id="rId8664" display="mailto:clarence81@herman.com" xr:uid="{96EB61E8-11FF-9145-B6F3-74C20B022A70}"/>
    <hyperlink ref="L4338" r:id="rId8665" xr:uid="{F5C59E9F-DDA5-1F4B-B13C-BC85AB044BBA}"/>
    <hyperlink ref="J4339" r:id="rId8666" display="mailto:faith58@arellano.net" xr:uid="{431B7AFF-F62C-AE4F-9B25-8428C793B457}"/>
    <hyperlink ref="L4339" r:id="rId8667" xr:uid="{26E07FFF-2C58-DF41-BE9B-E28EA0305F29}"/>
    <hyperlink ref="J4340" r:id="rId8668" display="mailto:vwalsh@tanner.com" xr:uid="{B1C69657-86DB-EB4D-A8CC-67D7346A1D53}"/>
    <hyperlink ref="L4340" r:id="rId8669" xr:uid="{42056667-67FD-1342-B747-C04E8B740B48}"/>
    <hyperlink ref="J4341" r:id="rId8670" display="mailto:juanroy@leblanc-zhang.biz" xr:uid="{D87F4D66-09A4-F24A-BB2A-64764444B3EA}"/>
    <hyperlink ref="L4341" r:id="rId8671" xr:uid="{E40B3A1B-CC3A-CF4C-ACA8-19576A20322E}"/>
    <hyperlink ref="J4342" r:id="rId8672" display="mailto:pcampos@spence-johnson.com" xr:uid="{E297D665-FE68-4E46-9C79-32E42EF0A345}"/>
    <hyperlink ref="L4342" r:id="rId8673" xr:uid="{E95FB2BE-DEA2-0A42-B236-C55E16D35106}"/>
    <hyperlink ref="J4343" r:id="rId8674" display="mailto:smercado@watkins.org" xr:uid="{4A3A119D-8661-1849-BBBF-5E0F11D3FA7A}"/>
    <hyperlink ref="L4343" r:id="rId8675" xr:uid="{5FB8F0CA-1FC7-AC49-832F-100B80CDDB8F}"/>
    <hyperlink ref="J4344" r:id="rId8676" display="mailto:mccarthyzachary@kelly.com" xr:uid="{1550F77D-583B-034E-B15D-7A92342EBDED}"/>
    <hyperlink ref="L4344" r:id="rId8677" xr:uid="{BF9AC256-751A-AC4D-97FE-B1CD3066B324}"/>
    <hyperlink ref="J4345" r:id="rId8678" display="mailto:ruben33@lamb.com" xr:uid="{CA51C73A-9D2F-3547-9A78-52C75EE91317}"/>
    <hyperlink ref="L4345" r:id="rId8679" xr:uid="{109DAE06-31DC-B544-918E-6AA133DDD776}"/>
    <hyperlink ref="J4346" r:id="rId8680" display="mailto:yschneider@silva.com" xr:uid="{5E921805-0A60-C14B-9D04-BD1919724778}"/>
    <hyperlink ref="L4346" r:id="rId8681" xr:uid="{538ABDCC-C8F5-A54B-B6D9-C60D8D432891}"/>
    <hyperlink ref="J4347" r:id="rId8682" display="mailto:jle@soto.com" xr:uid="{FCF0BF59-2528-7D4C-80B8-06478009760A}"/>
    <hyperlink ref="L4347" r:id="rId8683" xr:uid="{2478E8AD-2E3E-354E-9AE5-CF27DFED6620}"/>
    <hyperlink ref="J4348" r:id="rId8684" display="mailto:waynejacobson@kidd-terry.org" xr:uid="{47B5E7CD-031E-2A49-83B5-BD40507D5720}"/>
    <hyperlink ref="L4348" r:id="rId8685" xr:uid="{23D88FD5-63A5-6649-B743-BE817BACC76B}"/>
    <hyperlink ref="J4349" r:id="rId8686" display="mailto:philipknight@grant.com" xr:uid="{3D580601-0A1F-2A42-BF0A-10BC56BE41C5}"/>
    <hyperlink ref="L4349" r:id="rId8687" xr:uid="{C659AD12-86F0-8644-BB1E-C863FE5AA2CC}"/>
    <hyperlink ref="J4350" r:id="rId8688" display="mailto:tracey12@pratt.com" xr:uid="{7CB18014-B2EA-0347-AA62-E6E767744D28}"/>
    <hyperlink ref="L4350" r:id="rId8689" xr:uid="{7FFD9D08-51A3-494D-AC93-F47FF44EEAB7}"/>
    <hyperlink ref="J4351" r:id="rId8690" display="mailto:ellen15@chambers-combs.com" xr:uid="{1543E143-0FD7-D740-9E6C-947AC4C35060}"/>
    <hyperlink ref="L4351" r:id="rId8691" xr:uid="{60E7014A-857D-CC48-92E6-E8FD0EF63E09}"/>
    <hyperlink ref="J4352" r:id="rId8692" display="mailto:courtneychang@heath-haynes.biz" xr:uid="{7A761EE7-D3F8-B941-816C-DED873BAC679}"/>
    <hyperlink ref="L4352" r:id="rId8693" xr:uid="{83C33587-4B60-1348-9EB2-F624751C9375}"/>
    <hyperlink ref="J4353" r:id="rId8694" display="mailto:stacy46@pham.biz" xr:uid="{26B3CF43-56AD-D24D-BEB2-FB7E3661335A}"/>
    <hyperlink ref="L4353" r:id="rId8695" xr:uid="{E23FD5AE-5B63-8948-9135-B44CF738E68F}"/>
    <hyperlink ref="J4354" r:id="rId8696" display="mailto:brocha@cantu.biz" xr:uid="{F07296E1-E547-0144-9DA8-CB5B43440276}"/>
    <hyperlink ref="L4354" r:id="rId8697" xr:uid="{54894204-5A8F-FE46-B8D4-650DD7B9CAD5}"/>
    <hyperlink ref="J4355" r:id="rId8698" display="mailto:karl21@mccarty-willis.info" xr:uid="{DF2C12A2-2D9C-FA43-8BAA-4042D696AB86}"/>
    <hyperlink ref="L4355" r:id="rId8699" xr:uid="{4C85CC28-857C-2746-9149-8F68AA9497FF}"/>
    <hyperlink ref="J4356" r:id="rId8700" display="mailto:paula22@nielsen.com" xr:uid="{6ED9E87A-66BC-1441-8027-511B1F4C8E7C}"/>
    <hyperlink ref="L4356" r:id="rId8701" xr:uid="{AF48546B-B4DB-0E4F-82D3-BB4A4EA585E4}"/>
    <hyperlink ref="J4357" r:id="rId8702" display="mailto:alishadickson@shaw.com" xr:uid="{4F794FD5-0046-E443-B277-529FBA8BFFAE}"/>
    <hyperlink ref="L4357" r:id="rId8703" xr:uid="{B5F769E7-F2F4-E04D-A1D6-CAD3743DD911}"/>
    <hyperlink ref="J4358" r:id="rId8704" display="mailto:cameron42@gamble.net" xr:uid="{8332C33F-3D57-9242-88B6-34EEE825D281}"/>
    <hyperlink ref="L4358" r:id="rId8705" xr:uid="{DB2B6C80-392A-364E-928A-CAB21A602FF3}"/>
    <hyperlink ref="J4359" r:id="rId8706" display="mailto:ckrueger@manning.org" xr:uid="{6C1150A2-A71E-9249-BB4A-E67AF226D012}"/>
    <hyperlink ref="L4359" r:id="rId8707" xr:uid="{E137AA3C-9CD0-764A-8CE3-23F646122AE1}"/>
    <hyperlink ref="J4360" r:id="rId8708" display="mailto:terri66@ortega-york.info" xr:uid="{4E4F8AED-840A-174E-9F5D-E369A30D05BB}"/>
    <hyperlink ref="L4360" r:id="rId8709" xr:uid="{8E316A71-4C38-C34B-9B2A-7AE9650AB683}"/>
    <hyperlink ref="J4361" r:id="rId8710" display="mailto:wandadecker@montes.info" xr:uid="{F0568E8C-5E73-464E-A7D0-87177136A1C7}"/>
    <hyperlink ref="L4361" r:id="rId8711" xr:uid="{AD8C6D4F-023E-2243-A5CE-10473A50784A}"/>
    <hyperlink ref="J4362" r:id="rId8712" display="mailto:danielle35@rich.com" xr:uid="{E42C6021-CBD0-E647-B4D1-DB2D776D3259}"/>
    <hyperlink ref="L4362" r:id="rId8713" xr:uid="{656E30BD-3843-2742-BE82-82EB2F651AE6}"/>
    <hyperlink ref="J4363" r:id="rId8714" display="mailto:ericchase@hudson-schmidt.com" xr:uid="{865ED5E1-D300-5947-B38B-BFA491DC7161}"/>
    <hyperlink ref="L4363" r:id="rId8715" xr:uid="{11897E41-1400-BD4A-B9DE-31A21CF552D2}"/>
    <hyperlink ref="J4364" r:id="rId8716" display="mailto:vwong@love-matthews.org" xr:uid="{919A638B-9034-BF42-9188-D6234A054A78}"/>
    <hyperlink ref="L4364" r:id="rId8717" xr:uid="{68AF8E44-E251-3142-AFAE-8D5DD0FA5CCA}"/>
    <hyperlink ref="J4365" r:id="rId8718" display="mailto:alexandria01@cain.com" xr:uid="{2F44E92D-2E09-7941-9D43-D29C812C2251}"/>
    <hyperlink ref="L4365" r:id="rId8719" xr:uid="{DCD28970-AFEC-2B4E-A435-DC75B32843C0}"/>
    <hyperlink ref="J4366" r:id="rId8720" display="mailto:orichardson@mayer.biz" xr:uid="{E56818D2-CEC4-EA4C-B46E-6B25865E0038}"/>
    <hyperlink ref="L4366" r:id="rId8721" xr:uid="{1DC54EF2-4421-984F-B2A7-8BFAFC861F1F}"/>
    <hyperlink ref="J4367" r:id="rId8722" display="mailto:jillfoley@madden-malone.org" xr:uid="{54D7CB1C-1B8E-8142-9AF0-7BE5EAC8F791}"/>
    <hyperlink ref="L4367" r:id="rId8723" xr:uid="{B00A1110-9C12-3D4F-B6B4-00FDE1E807C1}"/>
    <hyperlink ref="J4368" r:id="rId8724" display="mailto:tberry@stein.info" xr:uid="{954225BE-3BFB-6046-BF98-14D8ACB37B74}"/>
    <hyperlink ref="L4368" r:id="rId8725" xr:uid="{77D7CD9C-A0D0-5742-B60A-C8C325132B53}"/>
    <hyperlink ref="J4369" r:id="rId8726" display="mailto:lacey91@bradford-stanton.net" xr:uid="{8AB4394E-2562-4743-8D23-5D6AF04F1FB4}"/>
    <hyperlink ref="L4369" r:id="rId8727" xr:uid="{9032A8C6-9C7C-ED4C-BEE2-8F131E191FE6}"/>
    <hyperlink ref="J4370" r:id="rId8728" display="mailto:bentleycasey@reese.net" xr:uid="{AAE844DA-9440-C44A-8B88-399A17DE56F6}"/>
    <hyperlink ref="L4370" r:id="rId8729" xr:uid="{F1560536-BB3C-BE43-ADD2-421577E5E681}"/>
    <hyperlink ref="J4371" r:id="rId8730" display="mailto:jeffreyvalenzuela@ross.org" xr:uid="{217CC2D5-D0B3-F54F-834E-ABE3F1F090F2}"/>
    <hyperlink ref="L4371" r:id="rId8731" xr:uid="{529DD4A4-233E-E740-808A-4D88A7AB56CB}"/>
    <hyperlink ref="J4372" r:id="rId8732" display="mailto:hayden57@shaw.org" xr:uid="{E8416BFA-7BCA-4A47-A936-EE392217933C}"/>
    <hyperlink ref="L4372" r:id="rId8733" xr:uid="{52E3E7B2-D4F9-6A4C-BD18-1B33622190F1}"/>
    <hyperlink ref="J4373" r:id="rId8734" display="mailto:spencejoshua@short-kelley.info" xr:uid="{2A5D661A-65FE-E64E-A5E5-5B9B0278CBF0}"/>
    <hyperlink ref="L4373" r:id="rId8735" xr:uid="{92BCC248-CBFC-2D46-A3A7-27DF3A976D3A}"/>
    <hyperlink ref="J4374" r:id="rId8736" display="mailto:ulindsey@wiley.com" xr:uid="{3EA28381-2C1E-6441-B3FA-FD2D3CF11197}"/>
    <hyperlink ref="L4374" r:id="rId8737" xr:uid="{C78E3628-7EFA-D34D-8DBD-197CA848209D}"/>
    <hyperlink ref="J4375" r:id="rId8738" display="mailto:craigbauer@giles.com" xr:uid="{036F8E88-D681-D84D-A66E-974DF11F39F7}"/>
    <hyperlink ref="L4375" r:id="rId8739" xr:uid="{9FBA465D-46DB-8D45-849A-63308C964A84}"/>
    <hyperlink ref="J4376" r:id="rId8740" display="mailto:marcford@hurley-grimes.biz" xr:uid="{9A5A9DFB-8E18-344E-9114-3FDAA50E7723}"/>
    <hyperlink ref="L4376" r:id="rId8741" xr:uid="{98755B82-E454-C547-8E9E-3F59BF01257E}"/>
    <hyperlink ref="J4377" r:id="rId8742" display="mailto:gabrielacowan@dudley.biz" xr:uid="{07AB43D1-ED0D-9640-87EC-01524155B586}"/>
    <hyperlink ref="L4377" r:id="rId8743" xr:uid="{AD6A59FA-4B99-4C45-B1A0-EC79AC5F76C0}"/>
    <hyperlink ref="J4378" r:id="rId8744" display="mailto:judithhogan@mahoney.net" xr:uid="{2C4B16CE-E379-8C4E-BA86-6D95E03F0183}"/>
    <hyperlink ref="L4378" r:id="rId8745" xr:uid="{7AC0334F-02EE-6F46-9DF2-7F0C775501A0}"/>
    <hyperlink ref="J4379" r:id="rId8746" display="mailto:rubenwatson@berry.biz" xr:uid="{336E751E-BFA4-B34D-94D2-52BE2C72A95C}"/>
    <hyperlink ref="L4379" r:id="rId8747" xr:uid="{AEBCAC68-5C60-6E40-AEE7-E2319EEC8661}"/>
    <hyperlink ref="J4380" r:id="rId8748" display="mailto:rschmitt@terry.com" xr:uid="{98644AB4-A00D-8C40-BAD8-8D9E6A1A90C9}"/>
    <hyperlink ref="L4380" r:id="rId8749" xr:uid="{304EF74A-623E-A043-AD58-4030A35919A3}"/>
    <hyperlink ref="J4381" r:id="rId8750" display="mailto:vangcorey@hines-murphy.com" xr:uid="{073B7124-5F04-E149-B833-F226C0DC6546}"/>
    <hyperlink ref="L4381" r:id="rId8751" xr:uid="{CB654BF3-820A-3840-9DA5-40F525638447}"/>
    <hyperlink ref="J4382" r:id="rId8752" display="mailto:knightmario@murillo.org" xr:uid="{144DA483-A24C-734D-A6BD-5F8F411CE71A}"/>
    <hyperlink ref="L4382" r:id="rId8753" xr:uid="{FDEFE599-FF7F-6F42-B60D-75280E0EBBCD}"/>
    <hyperlink ref="J4383" r:id="rId8754" display="mailto:robersoncurtis@huynh-blankenship.com" xr:uid="{355B1E74-EDAA-B843-83F6-4DA019DE66AC}"/>
    <hyperlink ref="L4383" r:id="rId8755" xr:uid="{EE422D73-B4C5-E54A-B1FE-05A8A8EEEBDB}"/>
    <hyperlink ref="J4384" r:id="rId8756" display="mailto:ashleehickman@norris.com" xr:uid="{D68D48C7-2B1D-EC4B-9023-24FD34D34EA4}"/>
    <hyperlink ref="L4384" r:id="rId8757" xr:uid="{78459776-120D-2F49-95EF-6BC5BE78F1CF}"/>
    <hyperlink ref="J4385" r:id="rId8758" display="mailto:cathymiranda@welch.biz" xr:uid="{79D1F573-798F-7240-A309-5B05377574AD}"/>
    <hyperlink ref="L4385" r:id="rId8759" xr:uid="{04422A09-4D02-544C-BD2F-9652B8862816}"/>
    <hyperlink ref="J4386" r:id="rId8760" display="mailto:austin89@woods.com" xr:uid="{11DBD684-3C69-F047-96B9-600CE53C61B0}"/>
    <hyperlink ref="L4386" r:id="rId8761" xr:uid="{E1F1FF8E-F808-F546-9E40-A113AB918CB3}"/>
    <hyperlink ref="J4387" r:id="rId8762" display="mailto:umoreno@wilkerson.com" xr:uid="{59299C31-2E9F-FA42-86DE-D9FA45DA7A22}"/>
    <hyperlink ref="L4387" r:id="rId8763" xr:uid="{C1CADCA8-1E50-284D-95A7-299922B8AB0F}"/>
    <hyperlink ref="J4388" r:id="rId8764" display="mailto:yvonne19@chung.biz" xr:uid="{FF5A638E-33E5-C241-81F6-EAB322443D3B}"/>
    <hyperlink ref="L4388" r:id="rId8765" xr:uid="{E82851A6-E58C-D24D-896A-7F53C9DF74D7}"/>
    <hyperlink ref="J4389" r:id="rId8766" display="mailto:odunn@haley.com" xr:uid="{780059DF-7CD4-6B4A-A09E-443B4AA756AE}"/>
    <hyperlink ref="L4389" r:id="rId8767" xr:uid="{480DDD90-13CE-2547-AC35-2865A683B363}"/>
    <hyperlink ref="J4390" r:id="rId8768" display="mailto:yesenia80@combs-joseph.biz" xr:uid="{7562BAA6-6A71-3D4A-918D-422C3FC8C4BF}"/>
    <hyperlink ref="L4390" r:id="rId8769" xr:uid="{736F75E1-9199-7D43-9A57-F3FB83667C2C}"/>
    <hyperlink ref="J4391" r:id="rId8770" display="mailto:sstafford@hobbs.biz" xr:uid="{D540C685-2516-2F43-B5B9-785C9D13AFE6}"/>
    <hyperlink ref="L4391" r:id="rId8771" xr:uid="{5049F102-765E-DC46-AAB2-8A8C8F19311E}"/>
    <hyperlink ref="J4392" r:id="rId8772" display="mailto:branchmakayla@russell-greene.info" xr:uid="{9340686D-06E1-DB48-81E7-072DD3AB7F45}"/>
    <hyperlink ref="L4392" r:id="rId8773" xr:uid="{8B247485-FAF0-2A41-9044-56FBD4448BB9}"/>
    <hyperlink ref="J4393" r:id="rId8774" display="mailto:darylmcmillan@marsh.org" xr:uid="{9AA75B7D-A3D5-134B-8B43-1EAFC378CC7A}"/>
    <hyperlink ref="L4393" r:id="rId8775" xr:uid="{3B62CDF1-DBFE-F14B-B881-B67A196498E0}"/>
    <hyperlink ref="J4394" r:id="rId8776" display="mailto:tdixon@ingram-benjamin.com" xr:uid="{751C4611-C1D1-8643-A979-01BE32F1D728}"/>
    <hyperlink ref="L4394" r:id="rId8777" xr:uid="{60BA95A0-DD80-F848-91ED-0E1AE8EDBB49}"/>
    <hyperlink ref="J4395" r:id="rId8778" display="mailto:conneraaron@villegas-herring.com" xr:uid="{45C3A1EE-1321-0F43-B0A9-F94D82AEF3AA}"/>
    <hyperlink ref="L4395" r:id="rId8779" xr:uid="{0840B237-CF09-704B-9314-CD75F4A4C0BA}"/>
    <hyperlink ref="J4396" r:id="rId8780" display="mailto:trevor59@mooney-clements.info" xr:uid="{4CCDDAF4-E9B2-BD4F-8238-D5B529468C92}"/>
    <hyperlink ref="L4396" r:id="rId8781" xr:uid="{78CC955F-2250-7042-BD5C-C90B6082C198}"/>
    <hyperlink ref="J4397" r:id="rId8782" display="mailto:sonyadodson@bentley.org" xr:uid="{8F785899-707C-084F-A03D-D1ABE0D5FA8A}"/>
    <hyperlink ref="L4397" r:id="rId8783" xr:uid="{8F4E7D23-3FF6-D14C-947B-E218F63CA8F9}"/>
    <hyperlink ref="J4398" r:id="rId8784" display="mailto:shari56@bell.org" xr:uid="{889116C8-E4B4-2E4B-B207-6DBE6BD83C42}"/>
    <hyperlink ref="L4398" r:id="rId8785" xr:uid="{CB2BB016-7FEE-BC4F-9AA0-F36E4302FF79}"/>
    <hyperlink ref="J4399" r:id="rId8786" display="mailto:april52@martin.com" xr:uid="{478C53D7-6D83-2E42-AD79-ED7A1558D8ED}"/>
    <hyperlink ref="L4399" r:id="rId8787" xr:uid="{DE83E6C7-1F71-3C43-ABFD-E7A44C9B441B}"/>
    <hyperlink ref="J4400" r:id="rId8788" display="mailto:cole79@dillon-braun.net" xr:uid="{494D32E0-6EC3-F24A-8415-EB1404F144DB}"/>
    <hyperlink ref="L4400" r:id="rId8789" xr:uid="{6116FC59-EC24-EC4D-9990-34B179D45AC8}"/>
    <hyperlink ref="J4401" r:id="rId8790" display="mailto:vmcpherson@garcia-benitez.com" xr:uid="{BE8BF693-98F0-B148-A7F6-6E3E6F77C413}"/>
    <hyperlink ref="L4401" r:id="rId8791" xr:uid="{B7C3A418-007F-D74B-8253-87CF1557D929}"/>
    <hyperlink ref="J4402" r:id="rId8792" display="mailto:bairdpeggy@barajas-cook.biz" xr:uid="{4166F510-437D-ED41-8708-0DFE070B5F3B}"/>
    <hyperlink ref="L4402" r:id="rId8793" xr:uid="{3EA1DC78-8DC0-A145-89B8-27AB73BADFD3}"/>
    <hyperlink ref="J4403" r:id="rId8794" display="mailto:peckandre@aguirre.com" xr:uid="{FAE7FD0E-C23C-694C-B31F-A6203A6AA94C}"/>
    <hyperlink ref="L4403" r:id="rId8795" xr:uid="{2D5B55F8-C939-8647-9425-1E1F291F5F09}"/>
    <hyperlink ref="J4404" r:id="rId8796" display="mailto:jilliangreene@bolton.com" xr:uid="{E88C1157-1F16-4844-AE95-4B558C82A7D8}"/>
    <hyperlink ref="L4404" r:id="rId8797" xr:uid="{6BBAB2A0-35B0-FC4F-A09E-15A6E2E4734A}"/>
    <hyperlink ref="J4405" r:id="rId8798" display="mailto:alexanderduran@woods.info" xr:uid="{301F5597-3353-8D44-9E6D-6DA7A86C3C3E}"/>
    <hyperlink ref="L4405" r:id="rId8799" xr:uid="{98E2CB57-87B9-FE4E-AEDA-D91BC872C10A}"/>
    <hyperlink ref="J4406" r:id="rId8800" display="mailto:cameronmason@mcmahon.com" xr:uid="{9D99B837-71EF-AA4A-B848-F58B540F9CD5}"/>
    <hyperlink ref="L4406" r:id="rId8801" xr:uid="{B8460855-77E5-2A4E-B8FA-1AF9FABB5648}"/>
    <hyperlink ref="J4407" r:id="rId8802" display="mailto:wayne87@owens.com" xr:uid="{B039A585-09C6-434E-91E7-18A37F355B3A}"/>
    <hyperlink ref="L4407" r:id="rId8803" xr:uid="{44326CDD-B456-AC4B-AC35-9AA2292502B9}"/>
    <hyperlink ref="J4408" r:id="rId8804" display="mailto:bestdamon@bryant-nguyen.com" xr:uid="{AF644293-844C-1947-8F03-BBFEEED69503}"/>
    <hyperlink ref="L4408" r:id="rId8805" xr:uid="{7B96C22E-79C5-D549-8FFE-CC50D4FF9B81}"/>
    <hyperlink ref="J4409" r:id="rId8806" display="mailto:zimmermansue@kennedy-nolan.com" xr:uid="{D43DE7E8-0725-0640-A2D5-B6AA254E1970}"/>
    <hyperlink ref="L4409" r:id="rId8807" xr:uid="{8EA28BA9-F523-6B4E-999F-DE83AEA55526}"/>
    <hyperlink ref="J4410" r:id="rId8808" display="mailto:priscillamoon@nash.com" xr:uid="{05B45474-D7CB-4F44-9582-A215EA96A52D}"/>
    <hyperlink ref="L4410" r:id="rId8809" xr:uid="{E0D30137-18AB-C944-B8F8-941A454D448A}"/>
    <hyperlink ref="J4411" r:id="rId8810" display="mailto:bobwood@terry-travis.com" xr:uid="{06EE3D8E-6108-D14E-9D6C-CE4218CFCEBE}"/>
    <hyperlink ref="L4411" r:id="rId8811" xr:uid="{6EDC2BCA-1EC2-3849-AA07-F70F6BF70926}"/>
    <hyperlink ref="J4412" r:id="rId8812" display="mailto:darlene43@lin-lambert.com" xr:uid="{88D1A6AB-7A05-3349-9FC9-CA8765F52648}"/>
    <hyperlink ref="L4412" r:id="rId8813" xr:uid="{B3A6ECFD-3FB4-EE4E-8899-A6C9A79BE476}"/>
    <hyperlink ref="J4413" r:id="rId8814" display="mailto:rhondaholder@mccormick-carter.com" xr:uid="{AC516C1F-40AE-5648-9480-3F999BB137BF}"/>
    <hyperlink ref="L4413" r:id="rId8815" xr:uid="{76782973-66FF-AC44-A384-F1C4FBBEBB1A}"/>
    <hyperlink ref="J4414" r:id="rId8816" display="mailto:xparker@robbins.info" xr:uid="{1447C2AB-0069-B84B-8529-99EC73E881A2}"/>
    <hyperlink ref="L4414" r:id="rId8817" xr:uid="{2B98F668-90C4-F54F-8310-27DE6236D6F2}"/>
    <hyperlink ref="J4415" r:id="rId8818" display="mailto:webbfrancis@park.com" xr:uid="{C4458627-F971-EF43-B3B3-9CD19BD8B2CD}"/>
    <hyperlink ref="L4415" r:id="rId8819" xr:uid="{4BF80308-09B6-7C48-86F9-07CF99E5445F}"/>
    <hyperlink ref="J4416" r:id="rId8820" display="mailto:michaelacantu@erickson.biz" xr:uid="{554AE9D0-86A2-B844-A92B-C50FF8741131}"/>
    <hyperlink ref="L4416" r:id="rId8821" xr:uid="{4B5268DE-AF28-5749-9228-EB11667D5AEC}"/>
    <hyperlink ref="J4417" r:id="rId8822" display="mailto:deborah77@mendoza-fernandez.info" xr:uid="{9237E6A6-B9C0-3348-9BD7-C298FB9BFE61}"/>
    <hyperlink ref="L4417" r:id="rId8823" xr:uid="{FA7AFA60-3DAD-C846-ACA6-D17E594B91E4}"/>
    <hyperlink ref="J4418" r:id="rId8824" display="mailto:chrishays@fisher-yates.com" xr:uid="{71C7DDA0-B3E7-7E44-91D7-0AE80E1B9395}"/>
    <hyperlink ref="L4418" r:id="rId8825" xr:uid="{8D22AD81-BB10-F649-85E1-FFBA1ED2575E}"/>
    <hyperlink ref="J4419" r:id="rId8826" display="mailto:nichole14@marquez-herring.com" xr:uid="{FE6C9800-8D46-CE4F-A6E0-D68C81756362}"/>
    <hyperlink ref="L4419" r:id="rId8827" xr:uid="{D51B542A-9FC7-CB44-94BA-7410A40AB4D3}"/>
    <hyperlink ref="J4420" r:id="rId8828" display="mailto:abullock@weber-nunez.com" xr:uid="{8107DB18-188E-B342-9434-49E32E1F2AEC}"/>
    <hyperlink ref="L4420" r:id="rId8829" xr:uid="{BE0D00F4-B8A7-FA4C-B087-A4826706961A}"/>
    <hyperlink ref="J4421" r:id="rId8830" display="mailto:anthony47@mcclain.com" xr:uid="{1DFAE652-D68F-784A-85F6-A4E4A7EC8324}"/>
    <hyperlink ref="L4421" r:id="rId8831" xr:uid="{A2E89C0B-1C79-FA48-BB0F-A6C5807490E9}"/>
    <hyperlink ref="J4422" r:id="rId8832" display="mailto:hatfieldpriscilla@zavala.info" xr:uid="{548C06E6-8818-C947-84DE-41FF26D4054D}"/>
    <hyperlink ref="L4422" r:id="rId8833" xr:uid="{A41FC325-6325-084D-910E-D129DC5E9878}"/>
    <hyperlink ref="J4423" r:id="rId8834" display="mailto:terrence31@mcbride-burns.com" xr:uid="{076680C2-FF92-714C-83F8-411089A6BC2F}"/>
    <hyperlink ref="L4423" r:id="rId8835" xr:uid="{C1754F21-9B46-544F-BC31-19D79D066DD0}"/>
    <hyperlink ref="J4424" r:id="rId8836" display="mailto:tammie99@horton-wise.net" xr:uid="{44EC6707-6C35-C547-866E-F74E2725535A}"/>
    <hyperlink ref="L4424" r:id="rId8837" xr:uid="{488B7A4A-F1D1-3D41-A5E0-9AAA1C02F9AD}"/>
    <hyperlink ref="J4425" r:id="rId8838" display="mailto:omoses@lindsey.com" xr:uid="{C2F4E643-09D9-9747-92E3-A865CCF45735}"/>
    <hyperlink ref="L4425" r:id="rId8839" xr:uid="{43376B8A-5C1C-C14A-AC0E-AD3135467892}"/>
    <hyperlink ref="J4426" r:id="rId8840" display="mailto:kingmichelle@carter.com" xr:uid="{E18B13C5-636C-7140-BBE7-A5876568303B}"/>
    <hyperlink ref="L4426" r:id="rId8841" xr:uid="{6037E61B-5D5C-F843-B239-BF0A6C7F1237}"/>
    <hyperlink ref="J4427" r:id="rId8842" display="mailto:gabriel77@dennis-archer.net" xr:uid="{96691F43-DBC9-4B42-B84A-E29EB7C79ABD}"/>
    <hyperlink ref="L4427" r:id="rId8843" xr:uid="{80A276C0-4534-C943-831A-72FA69B8F80B}"/>
    <hyperlink ref="J4428" r:id="rId8844" display="mailto:clarencerandolph@nunez.com" xr:uid="{85CF0AF0-41AB-F740-B9CE-25CAA9F376DF}"/>
    <hyperlink ref="L4428" r:id="rId8845" xr:uid="{9ACCDB2D-A312-D244-8802-FD2EC1CC0E64}"/>
    <hyperlink ref="J4429" r:id="rId8846" display="mailto:moralespaige@hebert.org" xr:uid="{6EF33D05-5B76-2F40-AE58-D30607CD3F49}"/>
    <hyperlink ref="L4429" r:id="rId8847" xr:uid="{F3FF8DBC-B921-A54F-A245-12A052632AF6}"/>
    <hyperlink ref="J4430" r:id="rId8848" display="mailto:petersjoy@beasley-cuevas.net" xr:uid="{9F66A871-073C-8947-B6A1-7712EF8CB997}"/>
    <hyperlink ref="L4430" r:id="rId8849" xr:uid="{8886FB22-4179-6942-B09E-A7B6C85AA2B3}"/>
    <hyperlink ref="J4431" r:id="rId8850" display="mailto:katherine35@schroeder.com" xr:uid="{5E515A5B-0449-F64D-A22A-6AD995678472}"/>
    <hyperlink ref="L4431" r:id="rId8851" xr:uid="{B270AF9E-2D30-EB4A-A4F5-33CE9F51498C}"/>
    <hyperlink ref="J4432" r:id="rId8852" display="mailto:glenda53@ortega.com" xr:uid="{4B001CD8-6BFB-534D-8B05-C218F0A6EBBC}"/>
    <hyperlink ref="L4432" r:id="rId8853" xr:uid="{C284A509-49FF-5F45-92C6-D2EC6408DFCE}"/>
    <hyperlink ref="J4433" r:id="rId8854" display="mailto:daryl70@rodgers.com" xr:uid="{BE91226E-F50A-3948-BEF1-633975A56427}"/>
    <hyperlink ref="L4433" r:id="rId8855" xr:uid="{F28EF416-C8F2-B64E-B350-68423DF3AD9E}"/>
    <hyperlink ref="J4434" r:id="rId8856" display="mailto:toddbuchanan@cruz.com" xr:uid="{E1316EA9-EF85-F44D-A8AD-6C04DD17201E}"/>
    <hyperlink ref="L4434" r:id="rId8857" xr:uid="{FA6EF1C3-CF66-F841-AAD7-2907C1379156}"/>
    <hyperlink ref="J4435" r:id="rId8858" display="mailto:alexandria48@sims.com" xr:uid="{36AEAB9A-9ED3-814F-8DFB-BECCC8FB8F0B}"/>
    <hyperlink ref="L4435" r:id="rId8859" xr:uid="{B3C5CE27-2E4F-DA4F-A98B-644200696F90}"/>
    <hyperlink ref="J4436" r:id="rId8860" display="mailto:belindamoses@rubio.info" xr:uid="{012394CA-8084-0F40-AF7C-75C418B73EC6}"/>
    <hyperlink ref="L4436" r:id="rId8861" xr:uid="{18C5F0A3-1485-3F48-A853-5250CEE74003}"/>
    <hyperlink ref="J4437" r:id="rId8862" display="mailto:jaime60@keller.org" xr:uid="{FD5A764D-08F9-864F-B386-08534315D556}"/>
    <hyperlink ref="L4437" r:id="rId8863" xr:uid="{7F4B7188-33FC-C149-AAA7-F6394434B892}"/>
    <hyperlink ref="J4438" r:id="rId8864" display="mailto:smalone@greer.net" xr:uid="{103B7995-D408-B24F-8B61-F57F14E8A12B}"/>
    <hyperlink ref="L4438" r:id="rId8865" xr:uid="{495A3B38-6813-6E43-83B1-BD991DE8268B}"/>
    <hyperlink ref="J4439" r:id="rId8866" display="mailto:sara92@stevens.com" xr:uid="{54B03366-F34D-5345-9AA5-553B80868B6F}"/>
    <hyperlink ref="L4439" r:id="rId8867" xr:uid="{A3810800-6C2E-8A43-AF94-DD7DE6006CDB}"/>
    <hyperlink ref="J4440" r:id="rId8868" display="mailto:crosbysheena@kline.com" xr:uid="{B1C39362-5661-7441-8323-0FD571D1028C}"/>
    <hyperlink ref="L4440" r:id="rId8869" xr:uid="{424B70FE-978A-1649-8FFC-F9B4C1904866}"/>
    <hyperlink ref="J4441" r:id="rId8870" display="mailto:daniellebernard@mccormick-flynn.biz" xr:uid="{64A8CB31-2083-2D4B-8AD2-39F7199656D3}"/>
    <hyperlink ref="L4441" r:id="rId8871" xr:uid="{6983988C-F0B7-9C44-A856-FEE7C44C6700}"/>
    <hyperlink ref="J4442" r:id="rId8872" display="mailto:robynramos@rivera-steele.com" xr:uid="{2F770A47-40F1-D348-A734-6E770F996A51}"/>
    <hyperlink ref="L4442" r:id="rId8873" xr:uid="{BDA45DC5-C870-F44F-8DAF-C5481B2CD824}"/>
    <hyperlink ref="J4443" r:id="rId8874" display="mailto:jacquelineschaefer@blackburn.com" xr:uid="{D1B52214-4628-0E48-8EAF-3C188A4FC08C}"/>
    <hyperlink ref="L4443" r:id="rId8875" xr:uid="{D033A91A-6C5B-0243-A2C9-C48439666B5A}"/>
    <hyperlink ref="J4444" r:id="rId8876" display="mailto:bradlivingston@durham.com" xr:uid="{C7F15B7A-93FC-7E4D-B6DC-D45BD6AA091A}"/>
    <hyperlink ref="L4444" r:id="rId8877" xr:uid="{997BD3A8-7716-8840-9650-25ED4C91BF25}"/>
    <hyperlink ref="J4445" r:id="rId8878" display="mailto:sharpcristian@mckee.com" xr:uid="{59774C5A-3501-654A-A543-805B3478243C}"/>
    <hyperlink ref="L4445" r:id="rId8879" xr:uid="{A8E89F43-8916-0F41-BC56-2CBB4CA8D775}"/>
    <hyperlink ref="J4446" r:id="rId8880" display="mailto:soniaflores@owen-logan.com" xr:uid="{3234AD63-EC2C-0548-8F97-E5CE24CC1AA5}"/>
    <hyperlink ref="L4446" r:id="rId8881" xr:uid="{33260A19-F450-3C4C-AFA4-B7A82EED0827}"/>
    <hyperlink ref="J4447" r:id="rId8882" display="mailto:jfleming@lucas.com" xr:uid="{517A582E-6DC7-BE47-8F2B-22EF54AC6696}"/>
    <hyperlink ref="L4447" r:id="rId8883" xr:uid="{DDD509C6-7A87-5646-A665-A1CF39F20657}"/>
    <hyperlink ref="J4448" r:id="rId8884" display="mailto:santosdamon@house.biz" xr:uid="{1173A3D9-48A2-024D-8257-E0E0B2ADC12E}"/>
    <hyperlink ref="L4448" r:id="rId8885" xr:uid="{1BF24679-FECB-CD4C-B36D-4564D0B62CEE}"/>
    <hyperlink ref="J4449" r:id="rId8886" display="mailto:ekennedy@conway.com" xr:uid="{11F7DD8E-F796-7E47-AE58-F73DB19597A2}"/>
    <hyperlink ref="L4449" r:id="rId8887" xr:uid="{475EFBDC-2E6C-384C-92A2-A21EEA7A7079}"/>
    <hyperlink ref="J4450" r:id="rId8888" display="mailto:kristi50@washington-benitez.com" xr:uid="{195E297B-5616-E74B-A962-3B2628425CF1}"/>
    <hyperlink ref="L4450" r:id="rId8889" xr:uid="{FAE28BE8-B569-3C4B-8A60-FA39E2974ED8}"/>
    <hyperlink ref="J4451" r:id="rId8890" display="mailto:sheaalyssa@huber-hart.biz" xr:uid="{55443C12-F0DF-6940-97F3-A6A288BB4162}"/>
    <hyperlink ref="L4451" r:id="rId8891" xr:uid="{DECF414F-1841-3240-B28E-BF6E82F283A7}"/>
    <hyperlink ref="J4452" r:id="rId8892" display="mailto:wtate@patterson.com" xr:uid="{DCEFDFB8-0C71-8144-A1C5-7BDB63588586}"/>
    <hyperlink ref="L4452" r:id="rId8893" xr:uid="{60AE5077-2883-854E-8CDF-60F39A80AC2D}"/>
    <hyperlink ref="J4453" r:id="rId8894" display="mailto:mercadokatrina@weiss.org" xr:uid="{5ABDAE37-5F7E-DB45-AC51-EC319F91EB7D}"/>
    <hyperlink ref="L4453" r:id="rId8895" xr:uid="{D1E99855-CDB0-7242-B03F-BD0136F07F80}"/>
    <hyperlink ref="J4454" r:id="rId8896" display="mailto:ojennings@wong-hampton.com" xr:uid="{C82CB412-AB19-B044-8A8F-E872DD3A5D08}"/>
    <hyperlink ref="L4454" r:id="rId8897" xr:uid="{26132E36-0D36-E54A-AEB7-869B96EFA459}"/>
    <hyperlink ref="J4455" r:id="rId8898" display="mailto:iankaiser@peck.com" xr:uid="{B2F891C6-C788-6447-AEFD-57AB2A6614B9}"/>
    <hyperlink ref="L4455" r:id="rId8899" xr:uid="{DD7D8A24-BA68-FC45-B55F-CDC5C021222E}"/>
    <hyperlink ref="J4456" r:id="rId8900" display="mailto:jeremywest@martin.net" xr:uid="{61A4AFA8-E0A7-5640-A04B-099D6A7C90E1}"/>
    <hyperlink ref="L4456" r:id="rId8901" xr:uid="{8A61D110-D0B5-024C-BE25-B45950D44A9D}"/>
    <hyperlink ref="J4457" r:id="rId8902" display="mailto:aandrews@cowan.com" xr:uid="{A10F1257-00AE-C246-AD52-77E99D1C1D18}"/>
    <hyperlink ref="L4457" r:id="rId8903" xr:uid="{AFED8932-2198-5F4A-88A7-21CFABA11628}"/>
    <hyperlink ref="J4458" r:id="rId8904" display="mailto:devon49@gallegos.com" xr:uid="{22D85ACE-B1D9-4F4C-9210-1B53D2EFD532}"/>
    <hyperlink ref="L4458" r:id="rId8905" xr:uid="{2731CF1B-C4C8-334D-BFB0-A9AC84BF920F}"/>
    <hyperlink ref="J4459" r:id="rId8906" display="mailto:shawna98@lopez-mccullough.com" xr:uid="{FEDAFD0F-0E2D-4C4C-B900-B7BE1716A339}"/>
    <hyperlink ref="L4459" r:id="rId8907" xr:uid="{3FB4116A-1266-8B44-A428-590840EB635A}"/>
    <hyperlink ref="J4460" r:id="rId8908" display="mailto:pughrandall@velazquez.org" xr:uid="{4AE15DDA-523C-214E-A28E-4158D6497C8A}"/>
    <hyperlink ref="L4460" r:id="rId8909" xr:uid="{B75920B8-2FEA-0C46-83CB-31208AF2374D}"/>
    <hyperlink ref="J4461" r:id="rId8910" display="mailto:treeves@cervantes-houston.com" xr:uid="{BEDE556F-D782-CE4F-9E22-C5A1FC816C28}"/>
    <hyperlink ref="L4461" r:id="rId8911" xr:uid="{DACE2C19-0AFF-DF43-A4E5-A48C03B3766F}"/>
    <hyperlink ref="J4462" r:id="rId8912" display="mailto:rogerbrewer@gregory.com" xr:uid="{6C70F1CB-88CA-6F49-924B-0C77D076AEFB}"/>
    <hyperlink ref="L4462" r:id="rId8913" xr:uid="{28EB105A-639B-454F-B74E-F3192C287C48}"/>
    <hyperlink ref="J4463" r:id="rId8914" display="mailto:bmack@hatfield.com" xr:uid="{776A5066-75B7-9545-8108-93739D70147F}"/>
    <hyperlink ref="L4463" r:id="rId8915" xr:uid="{007C28E0-72EA-EC4E-B17B-5A8402D7C508}"/>
    <hyperlink ref="J4464" r:id="rId8916" display="mailto:kharper@moreno-holmes.com" xr:uid="{61BBB68D-E576-2D41-B812-AB86358E0FAB}"/>
    <hyperlink ref="L4464" r:id="rId8917" xr:uid="{8DA138EF-7029-4244-915B-8205D2D3E3F9}"/>
    <hyperlink ref="J4465" r:id="rId8918" display="mailto:pbrown@dyer-swanson.biz" xr:uid="{DA5A5479-C3BB-0A41-80EF-B408933D0C72}"/>
    <hyperlink ref="L4465" r:id="rId8919" xr:uid="{2FABD129-267E-CE47-AB95-C006BE893258}"/>
    <hyperlink ref="J4466" r:id="rId8920" display="mailto:maryhaynes@barnes-glenn.com" xr:uid="{E0E3808E-AB74-074B-B2D8-6D28503B950A}"/>
    <hyperlink ref="L4466" r:id="rId8921" xr:uid="{603DEE7E-DF81-9C4A-8FF5-759A69399E6F}"/>
    <hyperlink ref="J4467" r:id="rId8922" display="mailto:monroehelen@harrell-carey.com" xr:uid="{F38CAA5E-6776-2B4A-A075-3A5D932A2084}"/>
    <hyperlink ref="L4467" r:id="rId8923" xr:uid="{E401A588-F543-594C-A65B-EE2417740E96}"/>
    <hyperlink ref="J4468" r:id="rId8924" display="mailto:adrian30@beasley.com" xr:uid="{A9313FF1-CAAE-0345-9F36-1353C6B4965F}"/>
    <hyperlink ref="L4468" r:id="rId8925" xr:uid="{6D43A53A-60B5-9D4B-92CC-94AC4FBE72D8}"/>
    <hyperlink ref="J4469" r:id="rId8926" display="mailto:ericaguirre@buck-kelly.info" xr:uid="{5150425B-BDAA-E84B-AFD9-F6CFD08981C7}"/>
    <hyperlink ref="L4469" r:id="rId8927" xr:uid="{6ADC5FB3-327F-0F43-8D88-A86AFDFE640F}"/>
    <hyperlink ref="J4470" r:id="rId8928" display="mailto:richardfarley@bender-sloan.com" xr:uid="{22AD9501-846F-2642-92DC-8B65BEB9E7A1}"/>
    <hyperlink ref="L4470" r:id="rId8929" xr:uid="{A37627BA-735E-8643-8F45-DAF2D8C2B4A1}"/>
    <hyperlink ref="J4471" r:id="rId8930" display="mailto:phelpsblake@sutton.biz" xr:uid="{7CEB3DA7-DE51-AF41-AE3E-8BF8FD89A84C}"/>
    <hyperlink ref="L4471" r:id="rId8931" xr:uid="{F155E147-14B2-744F-B7A0-FFFB37AAAC1F}"/>
    <hyperlink ref="J4472" r:id="rId8932" display="mailto:butlersean@hurley.net" xr:uid="{EAA347F7-0AF2-0445-960B-BF66774A186F}"/>
    <hyperlink ref="L4472" r:id="rId8933" xr:uid="{B78F2866-7178-134C-A622-D0B73D10AE5C}"/>
    <hyperlink ref="J4473" r:id="rId8934" display="mailto:lindsay21@reed-mendoza.com" xr:uid="{51A4F2C9-CECC-F146-AEF4-FDEFE729AC13}"/>
    <hyperlink ref="L4473" r:id="rId8935" xr:uid="{8CA98694-6160-704C-A4A2-5D014472D8DE}"/>
    <hyperlink ref="J4474" r:id="rId8936" display="mailto:whitakermolly@nelson-burton.biz" xr:uid="{4887F288-A3FF-4140-AB79-6F0FCFAB8AF4}"/>
    <hyperlink ref="L4474" r:id="rId8937" xr:uid="{478F3F40-A4BC-CF43-8F40-9AB618027ED2}"/>
    <hyperlink ref="J4475" r:id="rId8938" display="mailto:dzuniga@donaldson.org" xr:uid="{41D950D1-C4D9-4D49-8D84-38B83975542F}"/>
    <hyperlink ref="L4475" r:id="rId8939" xr:uid="{8B0C2E02-11AC-E04E-97DD-C6D54058A0C7}"/>
    <hyperlink ref="J4476" r:id="rId8940" display="mailto:kellieriggs@shannon-stephens.com" xr:uid="{0E6506E7-67C0-CF46-BCD7-2CDD5ED41B5F}"/>
    <hyperlink ref="L4476" r:id="rId8941" xr:uid="{5A6072FD-2E83-5544-9B69-5BBBB7F77FD7}"/>
    <hyperlink ref="J4477" r:id="rId8942" display="mailto:jenny76@owens.org" xr:uid="{046C3774-8E85-7447-A43A-B6B2B8AB3B5E}"/>
    <hyperlink ref="L4477" r:id="rId8943" xr:uid="{FE0DEF4C-1770-5047-965D-6B0A09454399}"/>
    <hyperlink ref="J4478" r:id="rId8944" display="mailto:gallagherdenise@anthony-daniel.com" xr:uid="{BA167D71-DDD0-8243-AA3C-ABF8D6026220}"/>
    <hyperlink ref="L4478" r:id="rId8945" xr:uid="{5666B18A-5DBC-8944-8F96-A665F49A2E95}"/>
    <hyperlink ref="J4479" r:id="rId8946" display="mailto:pgoodman@hart.com" xr:uid="{8A7ACC73-BEE0-6840-BDA3-B4D05FC25BCA}"/>
    <hyperlink ref="L4479" r:id="rId8947" xr:uid="{673728B7-8DB3-7949-9D57-822BFD744F41}"/>
    <hyperlink ref="J4480" r:id="rId8948" display="mailto:yangcaitlin@franklin.com" xr:uid="{F7B160BF-BA29-644A-A5D3-F11FA2D81157}"/>
    <hyperlink ref="L4480" r:id="rId8949" xr:uid="{128BD861-8656-F348-AF0A-A5854715E978}"/>
    <hyperlink ref="J4481" r:id="rId8950" display="mailto:gilbert19@curry-cruz.com" xr:uid="{B05F9A98-61BE-8B46-92EE-86E6CA05C7BC}"/>
    <hyperlink ref="L4481" r:id="rId8951" xr:uid="{7B9DAF2A-4822-7F49-AB98-4E4D3358E68F}"/>
    <hyperlink ref="J4482" r:id="rId8952" display="mailto:treed@donovan-knox.com" xr:uid="{D557A6DE-93AB-5E43-8B49-FAC1340EE0F9}"/>
    <hyperlink ref="L4482" r:id="rId8953" xr:uid="{9C536BC6-BE05-3F4C-B4C3-267FEA916F8F}"/>
    <hyperlink ref="J4483" r:id="rId8954" display="mailto:howardvictoria@blake-sandoval.com" xr:uid="{CC15A075-4BD2-814E-BF31-45F866760B5B}"/>
    <hyperlink ref="L4483" r:id="rId8955" xr:uid="{5BB35CAF-37B3-F840-85BD-FA0B39A22C48}"/>
    <hyperlink ref="J4484" r:id="rId8956" display="mailto:wukerri@cole.com" xr:uid="{64DEA20A-FDF2-6E4C-BE6D-62FDCDD12AB9}"/>
    <hyperlink ref="L4484" r:id="rId8957" xr:uid="{65DEF724-424A-A04F-A8A2-75F65C55AB75}"/>
    <hyperlink ref="J4485" r:id="rId8958" display="mailto:angelica06@woodward.com" xr:uid="{F7BB4132-7649-4E4F-B1FA-8297E3968693}"/>
    <hyperlink ref="L4485" r:id="rId8959" xr:uid="{7462ACB6-3685-3547-97AD-2F7D86E88392}"/>
    <hyperlink ref="J4486" r:id="rId8960" display="mailto:dennis26@mathews.com" xr:uid="{D778D4B5-6C0F-9E44-B7D5-BBFE8605EEDF}"/>
    <hyperlink ref="L4486" r:id="rId8961" xr:uid="{16D1A7EA-837A-6744-8041-224D23CE3DBC}"/>
    <hyperlink ref="J4487" r:id="rId8962" display="mailto:stacy00@bernard.com" xr:uid="{BDD6E272-DE14-9142-B710-3F6D14A57F31}"/>
    <hyperlink ref="L4487" r:id="rId8963" xr:uid="{18F36328-4930-4341-9D89-7A3589E891CC}"/>
    <hyperlink ref="J4488" r:id="rId8964" display="mailto:todd71@hensley.com" xr:uid="{4416DF35-F9A7-E945-A890-85487197A30D}"/>
    <hyperlink ref="L4488" r:id="rId8965" xr:uid="{3F97B174-06DA-BB4B-BF4D-975121B15A38}"/>
    <hyperlink ref="J4489" r:id="rId8966" display="mailto:mariomeza@alvarado-horn.com" xr:uid="{F586E23D-545D-CB4B-80F8-CD9DDA0442DB}"/>
    <hyperlink ref="L4489" r:id="rId8967" xr:uid="{CA3077B6-624A-8748-B236-5273C99D5EE4}"/>
    <hyperlink ref="J4490" r:id="rId8968" display="mailto:heatherfranklin@cameron-chaney.com" xr:uid="{07B63DA8-3360-454C-A350-3C530A1C45D4}"/>
    <hyperlink ref="L4490" r:id="rId8969" xr:uid="{F45FB109-B16B-BC4E-8B86-78E58359380D}"/>
    <hyperlink ref="J4491" r:id="rId8970" display="mailto:oestes@alvarado.com" xr:uid="{75A0A80B-6315-2546-B8A0-06D2561E520C}"/>
    <hyperlink ref="L4491" r:id="rId8971" xr:uid="{6A8B3B32-06D1-5544-9146-1BF04C08A3CC}"/>
    <hyperlink ref="J4492" r:id="rId8972" display="mailto:loretta51@cook.info" xr:uid="{57C49E76-8567-9F42-BAA2-0CFC71070899}"/>
    <hyperlink ref="L4492" r:id="rId8973" xr:uid="{126C4731-A54B-214F-AD1E-0F5ED14B7A3B}"/>
    <hyperlink ref="J4493" r:id="rId8974" display="mailto:ichase@griffin.com" xr:uid="{AA21C01D-7689-1C4F-9444-AD28894D57FA}"/>
    <hyperlink ref="L4493" r:id="rId8975" xr:uid="{7EDE7D34-752E-634B-971D-0510EDBC9F9A}"/>
    <hyperlink ref="J4494" r:id="rId8976" display="mailto:luiswelch@pugh.com" xr:uid="{D55B2A97-6F29-2B4C-AE0D-A77C7BD60054}"/>
    <hyperlink ref="L4494" r:id="rId8977" xr:uid="{142F5FEC-0246-D643-80CF-3FE067D0BAA5}"/>
    <hyperlink ref="J4495" r:id="rId8978" display="mailto:darryl31@mendez.com" xr:uid="{F7D70136-916E-3F44-B1DB-1A56B8B78A75}"/>
    <hyperlink ref="L4495" r:id="rId8979" xr:uid="{7BD532C4-5964-834C-83ED-830331F86E4C}"/>
    <hyperlink ref="J4496" r:id="rId8980" display="mailto:adrienne07@choi.com" xr:uid="{3A14C82A-8B2C-F440-9CBB-F38DADF43D7E}"/>
    <hyperlink ref="L4496" r:id="rId8981" xr:uid="{EE87D0F8-FF04-2244-91AC-54F54A30725B}"/>
    <hyperlink ref="J4497" r:id="rId8982" display="mailto:thoover@acevedo.info" xr:uid="{D96A82B9-1C06-2348-8019-83EDF9FBDC1D}"/>
    <hyperlink ref="L4497" r:id="rId8983" xr:uid="{3A444E72-F771-9144-9C13-AC5555FF6F87}"/>
    <hyperlink ref="J4498" r:id="rId8984" display="mailto:dalton92@lopez.com" xr:uid="{79B4FB48-FE86-0245-A373-5FB6A5DD2864}"/>
    <hyperlink ref="L4498" r:id="rId8985" xr:uid="{B599A71E-5E9B-8743-8A4A-F39DAC3346C3}"/>
    <hyperlink ref="J4499" r:id="rId8986" display="mailto:riverabrad@hurst.com" xr:uid="{5ADD179F-11B3-C24C-B98E-A2C44925D996}"/>
    <hyperlink ref="L4499" r:id="rId8987" xr:uid="{11AFEFF4-69C2-934A-8321-C2E05EA5C6EB}"/>
    <hyperlink ref="J4500" r:id="rId8988" display="mailto:wwarner@hanson.info" xr:uid="{3977A58D-77A9-B048-9DB1-FB85A26A0F94}"/>
    <hyperlink ref="L4500" r:id="rId8989" xr:uid="{99CD2533-2062-7B44-AB16-8B5951F20DC8}"/>
    <hyperlink ref="J4501" r:id="rId8990" display="mailto:spencebianca@simmons-wagner.net" xr:uid="{E1FE7252-6E67-7A48-A6EB-ED445905C2D3}"/>
    <hyperlink ref="L4501" r:id="rId8991" xr:uid="{2C0C3AB6-9514-574A-B411-E9D3A1419F11}"/>
    <hyperlink ref="J4502" r:id="rId8992" display="mailto:dhendricks@cameron.info" xr:uid="{2E361FAF-E01F-8447-B84D-A738FF912E1D}"/>
    <hyperlink ref="L4502" r:id="rId8993" xr:uid="{F68F380F-C02B-CE40-9E54-BC77B834DC2A}"/>
    <hyperlink ref="J4503" r:id="rId8994" display="mailto:csantana@stein.com" xr:uid="{6AA0C532-262D-224A-922F-5B8BD856DDA9}"/>
    <hyperlink ref="L4503" r:id="rId8995" xr:uid="{0B2EBB9C-A0CC-6E47-A085-0D11F780BE14}"/>
    <hyperlink ref="J4504" r:id="rId8996" display="mailto:virginiawalton@brandt.net" xr:uid="{87F8CEA9-2E25-5844-99DC-F7DEC5ABEDA1}"/>
    <hyperlink ref="L4504" r:id="rId8997" xr:uid="{72847CBF-F6F6-4B4D-8184-830E8D28BC33}"/>
    <hyperlink ref="J4505" r:id="rId8998" display="mailto:schwartzkathryn@maldonado.net" xr:uid="{489CC2D0-ADB0-5946-83BA-395FA7A4C075}"/>
    <hyperlink ref="L4505" r:id="rId8999" xr:uid="{D8B402EA-2C56-D240-8498-99FA4F3451D6}"/>
    <hyperlink ref="J4506" r:id="rId9000" display="mailto:vhuffman@odonnell.com" xr:uid="{32210BF6-4452-724B-9DF9-A45DD16B305B}"/>
    <hyperlink ref="L4506" r:id="rId9001" xr:uid="{E3A78DD9-72D7-1E48-A28A-DC072DBE4631}"/>
    <hyperlink ref="J4507" r:id="rId9002" display="mailto:mark77@simpson.com" xr:uid="{B42FDAA1-1E68-9B49-8634-D872C9EFBC53}"/>
    <hyperlink ref="L4507" r:id="rId9003" xr:uid="{8963F0A8-CC6A-984A-A2FF-590F27BF8468}"/>
    <hyperlink ref="J4508" r:id="rId9004" display="mailto:ericksonmakayla@acosta.org" xr:uid="{6819A82B-7BA5-FE42-939F-75D67773EC70}"/>
    <hyperlink ref="L4508" r:id="rId9005" xr:uid="{6136B677-344F-014C-AFD7-CDBD98FE4FDE}"/>
    <hyperlink ref="J4509" r:id="rId9006" display="mailto:sesparza@mendoza-vazquez.com" xr:uid="{D84E9EAB-047C-E743-BA96-4BDF9058E287}"/>
    <hyperlink ref="L4509" r:id="rId9007" xr:uid="{73F9A334-6198-7549-8B22-8309B61C9B30}"/>
    <hyperlink ref="J4510" r:id="rId9008" display="mailto:maryblackburn@zamora-duffy.info" xr:uid="{83BEAA2E-A74D-BE4E-ACAA-0C16F91EEA10}"/>
    <hyperlink ref="L4510" r:id="rId9009" xr:uid="{57271D30-FBC5-0943-A729-21AB4F659C73}"/>
    <hyperlink ref="J4511" r:id="rId9010" display="mailto:glen76@hoover-coffey.biz" xr:uid="{EA5A826C-26A5-744D-993B-A0B8AAE14815}"/>
    <hyperlink ref="L4511" r:id="rId9011" xr:uid="{B1E96F08-0845-F541-84CC-EC9372E48128}"/>
    <hyperlink ref="J4512" r:id="rId9012" display="mailto:caseymcbride@nixon.biz" xr:uid="{79E5E705-A832-0340-AAC3-E0AF73714425}"/>
    <hyperlink ref="L4512" r:id="rId9013" xr:uid="{F1138155-0EBD-A747-952E-1A6B4D7AD25B}"/>
    <hyperlink ref="J4513" r:id="rId9014" display="mailto:ashlee09@knight.com" xr:uid="{B862CD51-2BA6-BB4A-AA3E-A936EC988056}"/>
    <hyperlink ref="L4513" r:id="rId9015" xr:uid="{A1BF601C-2C30-1C47-90C5-5DEB54900763}"/>
    <hyperlink ref="J4514" r:id="rId9016" display="mailto:shaun29@kim.com" xr:uid="{781A6F38-72EF-BC46-B8A5-C6625BF7CBE1}"/>
    <hyperlink ref="L4514" r:id="rId9017" xr:uid="{5B3D05C6-BB8C-F347-9870-106280B2710A}"/>
    <hyperlink ref="J4515" r:id="rId9018" display="mailto:sheri45@little.org" xr:uid="{379CA078-5A80-0840-A9F9-9279822C85EC}"/>
    <hyperlink ref="L4515" r:id="rId9019" xr:uid="{CFE56C2E-4BC9-1241-A810-8C2863BAC518}"/>
    <hyperlink ref="J4516" r:id="rId9020" display="mailto:aguilarkristine@keller.com" xr:uid="{757D1646-1659-7D4E-BB5C-5B6E6F00F83C}"/>
    <hyperlink ref="L4516" r:id="rId9021" xr:uid="{F4F4F62A-2D3F-1E41-B52D-654437CBFEDC}"/>
    <hyperlink ref="J4517" r:id="rId9022" display="mailto:samuel93@cantu.net" xr:uid="{67475700-F194-0A42-8D5C-93ACB2D64182}"/>
    <hyperlink ref="L4517" r:id="rId9023" xr:uid="{93A898E9-D8EE-6D4B-9AB1-B66248D2CCE4}"/>
    <hyperlink ref="J4518" r:id="rId9024" display="mailto:derek13@roy.com" xr:uid="{457B31EC-42DB-ED49-B74C-C020931DFC88}"/>
    <hyperlink ref="L4518" r:id="rId9025" xr:uid="{4276E01D-8430-024C-8BD3-369D05A4CE5B}"/>
    <hyperlink ref="J4519" r:id="rId9026" display="mailto:davidsonmichelle@rowe-cantu.net" xr:uid="{8D7B5C9A-6FAF-9247-B60A-C263EFE247CD}"/>
    <hyperlink ref="L4519" r:id="rId9027" xr:uid="{80B60BE2-1E50-B542-8114-98ED762C29B6}"/>
    <hyperlink ref="J4520" r:id="rId9028" display="mailto:james43@goodman.net" xr:uid="{660851B0-23A8-0647-A1B0-828425FBF8D6}"/>
    <hyperlink ref="L4520" r:id="rId9029" xr:uid="{3BF8D41F-9757-7F4F-B73F-6BBFFBCD5721}"/>
    <hyperlink ref="J4521" r:id="rId9030" display="mailto:imichael@hester.com" xr:uid="{1572B9AC-57E5-6A4C-9A3D-8B95003D431B}"/>
    <hyperlink ref="L4521" r:id="rId9031" xr:uid="{310B8B80-1C1D-AC4E-A5FD-12C6D0A800AF}"/>
    <hyperlink ref="J4522" r:id="rId9032" display="mailto:ddavidson@jefferson.biz" xr:uid="{E13A85D6-F586-E44B-9641-B63359911D76}"/>
    <hyperlink ref="L4522" r:id="rId9033" xr:uid="{EC0B37EE-C440-EC4C-B049-395EBDBA7986}"/>
    <hyperlink ref="J4523" r:id="rId9034" display="mailto:daryl26@hutchinson-perkins.com" xr:uid="{8859C1DA-398D-FA48-BAF3-BE06F20D7CB7}"/>
    <hyperlink ref="L4523" r:id="rId9035" xr:uid="{158E361E-F706-9A4C-804B-6606F3CAE9AC}"/>
    <hyperlink ref="J4524" r:id="rId9036" display="mailto:rick76@cantrell-munoz.com" xr:uid="{A45A3074-A1DF-FD4E-BDD9-1D18EDB8C809}"/>
    <hyperlink ref="L4524" r:id="rId9037" xr:uid="{1459E3AD-C0E0-A14C-BBDE-CA3EA0A85EF4}"/>
    <hyperlink ref="J4525" r:id="rId9038" display="mailto:hensleyabigail@pruitt-callahan.biz" xr:uid="{FA353B60-7B2B-6E4E-ADEA-DA557F30E294}"/>
    <hyperlink ref="L4525" r:id="rId9039" xr:uid="{F87F05C6-C010-A741-B328-6DB94BFE3ACF}"/>
    <hyperlink ref="J4526" r:id="rId9040" display="mailto:roger06@bullock.com" xr:uid="{2D6A9C93-DD0B-4241-B81F-AAE07E3EDB7C}"/>
    <hyperlink ref="L4526" r:id="rId9041" xr:uid="{7743BEBD-AE7E-E342-AB2B-7A53E0A32B44}"/>
    <hyperlink ref="J4527" r:id="rId9042" display="mailto:ibrock@hutchinson.net" xr:uid="{E7FB04D6-D7F0-6A47-A6E4-F339DC7210CB}"/>
    <hyperlink ref="L4527" r:id="rId9043" xr:uid="{965E438C-2256-E84B-8816-3019AB4D17F0}"/>
    <hyperlink ref="J4528" r:id="rId9044" display="mailto:mcintoshmarvin@blankenship-manning.com" xr:uid="{59B9F5AA-CE1C-8249-B707-293BE611EE7E}"/>
    <hyperlink ref="L4528" r:id="rId9045" xr:uid="{683E9F4F-0949-0743-9CCD-7A0A821D92D0}"/>
    <hyperlink ref="J4529" r:id="rId9046" display="mailto:gpeck@stevenson.com" xr:uid="{D710FD8A-85A1-0B4E-999F-186E56348681}"/>
    <hyperlink ref="L4529" r:id="rId9047" xr:uid="{8414CC58-F13B-2440-80FF-D9B1AEE550B5}"/>
    <hyperlink ref="J4530" r:id="rId9048" display="mailto:shari79@peterson.com" xr:uid="{79802E89-37A5-474B-8D3B-B89AF60171D5}"/>
    <hyperlink ref="L4530" r:id="rId9049" xr:uid="{D7F53464-5B7E-FD41-9E99-8BEA70603E64}"/>
    <hyperlink ref="J4531" r:id="rId9050" display="mailto:hartdavid@dalton.com" xr:uid="{A7DEE6B1-7837-D046-973A-9990DF2B89B6}"/>
    <hyperlink ref="L4531" r:id="rId9051" xr:uid="{93173ED5-EBD2-9C46-91D0-CEF8257F3DB3}"/>
    <hyperlink ref="J4532" r:id="rId9052" display="mailto:ohebert@adams.com" xr:uid="{475B85F0-A6B4-714F-8B46-568C65AD09B8}"/>
    <hyperlink ref="L4532" r:id="rId9053" xr:uid="{7CD87949-6348-6244-A8FA-9560A9AFC968}"/>
    <hyperlink ref="J4533" r:id="rId9054" display="mailto:jesus24@cain-jacobs.org" xr:uid="{BD9DFD4A-DA90-7D4E-871E-92DAD30587C3}"/>
    <hyperlink ref="L4533" r:id="rId9055" xr:uid="{A4FAE55C-2688-7745-897F-99775443A3F8}"/>
    <hyperlink ref="J4534" r:id="rId9056" display="mailto:roydavies@heath.com" xr:uid="{5C6F7EF5-5EE3-9048-9D93-5F889CA6A4FF}"/>
    <hyperlink ref="L4534" r:id="rId9057" xr:uid="{0CAD5ADD-5446-314A-BB1A-0991F77AE37B}"/>
    <hyperlink ref="J4535" r:id="rId9058" display="mailto:sally84@taylor-ross.com" xr:uid="{B36CBBDD-19B2-3A45-A7CE-C05B5297E9D2}"/>
    <hyperlink ref="L4535" r:id="rId9059" xr:uid="{CCF245F0-6F21-2C4C-B7CF-F27309034AC3}"/>
    <hyperlink ref="J4536" r:id="rId9060" display="mailto:lhunt@griffith.com" xr:uid="{7E1A177E-B5D5-F64E-AB43-28F168FBFE16}"/>
    <hyperlink ref="L4536" r:id="rId9061" xr:uid="{F46996D1-5EDB-D049-9A21-00B6AB458A62}"/>
    <hyperlink ref="J4537" r:id="rId9062" display="mailto:pettysean@golden.org" xr:uid="{3030C6CF-AC95-BF4C-A488-0B6DBA004E69}"/>
    <hyperlink ref="L4537" r:id="rId9063" xr:uid="{B23FBB60-3507-A549-B81D-0AD12334BEA8}"/>
    <hyperlink ref="J4538" r:id="rId9064" display="mailto:cproctor@watts-frey.com" xr:uid="{1BA431B7-B677-0C49-A978-BA83413CAF02}"/>
    <hyperlink ref="L4538" r:id="rId9065" xr:uid="{F9809174-8922-064E-84A5-2C130AFF1645}"/>
    <hyperlink ref="J4539" r:id="rId9066" display="mailto:theresamitchell@bradford.org" xr:uid="{A16641E4-C4F9-B847-A30D-FB6E51ADA554}"/>
    <hyperlink ref="L4539" r:id="rId9067" xr:uid="{268DA130-47DE-3A4F-9B9F-97D39DA6C43B}"/>
    <hyperlink ref="J4540" r:id="rId9068" display="mailto:cochrandestiny@colon.com" xr:uid="{A30A504D-0EF0-1148-923A-B995A9CCF149}"/>
    <hyperlink ref="L4540" r:id="rId9069" xr:uid="{8AA377E2-1328-E249-A896-164025F18484}"/>
    <hyperlink ref="J4541" r:id="rId9070" display="mailto:eclay@benson-buchanan.info" xr:uid="{A94002CD-29D3-C844-9BAB-A7E904A040C1}"/>
    <hyperlink ref="L4541" r:id="rId9071" xr:uid="{3CAEC520-8837-D842-A937-9E2F7806740B}"/>
    <hyperlink ref="J4542" r:id="rId9072" display="mailto:cassieday@delacruz-hensley.com" xr:uid="{E88A0D5B-49E2-9242-9B93-73B10C1E059D}"/>
    <hyperlink ref="L4542" r:id="rId9073" xr:uid="{81CAC166-6B1B-1749-B19C-AC948E68774F}"/>
    <hyperlink ref="J4543" r:id="rId9074" display="mailto:miguel40@leon.com" xr:uid="{B18D6989-F84A-3942-8C00-E59C46B76F86}"/>
    <hyperlink ref="L4543" r:id="rId9075" xr:uid="{5DB43CBD-2437-2B49-A101-F89E653F56FF}"/>
    <hyperlink ref="J4544" r:id="rId9076" display="mailto:alicia80@knapp-jones.com" xr:uid="{5D3248C0-DB50-3842-B754-D1D420A542D9}"/>
    <hyperlink ref="L4544" r:id="rId9077" xr:uid="{609DF3DC-C970-0D4B-BE8F-7D13C0B4E501}"/>
    <hyperlink ref="J4545" r:id="rId9078" display="mailto:sherry20@love.com" xr:uid="{F822DA05-B4E0-4043-82B8-96AAF28F1695}"/>
    <hyperlink ref="L4545" r:id="rId9079" xr:uid="{40C074CE-4C2B-464D-B0D6-B620F1C27488}"/>
    <hyperlink ref="J4546" r:id="rId9080" display="mailto:tarajones@rios-humphrey.com" xr:uid="{485CB047-1868-9548-B441-4217673E1ECB}"/>
    <hyperlink ref="L4546" r:id="rId9081" xr:uid="{E669D8B4-892F-BF44-86AF-650C2575ECA3}"/>
    <hyperlink ref="J4547" r:id="rId9082" display="mailto:vickimontgomery@reynolds.org" xr:uid="{4CC0BB23-7620-D443-808C-997ABC9F246D}"/>
    <hyperlink ref="L4547" r:id="rId9083" xr:uid="{63638E15-A621-FC49-9809-EFA06E09635A}"/>
    <hyperlink ref="J4548" r:id="rId9084" display="mailto:krivera@haley.com" xr:uid="{87647EB0-7C56-A149-A956-3DF3234C3999}"/>
    <hyperlink ref="L4548" r:id="rId9085" xr:uid="{449C6977-3E20-074C-A85D-BB82CCAD5ED8}"/>
    <hyperlink ref="J4549" r:id="rId9086" display="mailto:deborah62@cordova-taylor.org" xr:uid="{F34ADB5F-429F-F042-B2A8-81A730305837}"/>
    <hyperlink ref="L4549" r:id="rId9087" xr:uid="{1E242482-D38C-4D4E-B1CE-5FDD6495A9DF}"/>
    <hyperlink ref="J4550" r:id="rId9088" display="mailto:hunterrhonda@curry.info" xr:uid="{C206E507-A47B-054C-93BC-6B9CE857B690}"/>
    <hyperlink ref="L4550" r:id="rId9089" xr:uid="{ACAD01AB-6404-CF45-986B-01C4102BC3A7}"/>
    <hyperlink ref="J4551" r:id="rId9090" display="mailto:vgood@tran.com" xr:uid="{C58FA957-554C-E44E-8265-2859912628F9}"/>
    <hyperlink ref="L4551" r:id="rId9091" xr:uid="{9D6D7FBA-2609-9C48-86FA-FC9EB3530D2D}"/>
    <hyperlink ref="J4552" r:id="rId9092" display="mailto:bergerjaclyn@cannon.com" xr:uid="{840E266E-B311-8B47-A306-6E5E1CEB49A5}"/>
    <hyperlink ref="L4552" r:id="rId9093" xr:uid="{79EB6F9E-0A0F-8F4E-8340-200ED6C98085}"/>
    <hyperlink ref="J4553" r:id="rId9094" display="mailto:sergio92@hansen-moss.info" xr:uid="{EEDEAC50-D8DD-AA48-A7EA-18F26E940AEB}"/>
    <hyperlink ref="L4553" r:id="rId9095" xr:uid="{622E4B23-2AD3-0144-9B3E-0CA2CE5244EA}"/>
    <hyperlink ref="J4554" r:id="rId9096" display="mailto:kelliepatton@kemp-berg.info" xr:uid="{9161C0AF-825E-0444-A5A6-DFC1689E310F}"/>
    <hyperlink ref="L4554" r:id="rId9097" xr:uid="{D30113DA-291D-E443-9DBE-F3AA11F72B12}"/>
    <hyperlink ref="J4555" r:id="rId9098" display="mailto:frederick37@bean.com" xr:uid="{1C8EC4A8-FEB4-4C41-93D8-D58128B8B794}"/>
    <hyperlink ref="L4555" r:id="rId9099" xr:uid="{A89758FA-FF89-4F45-8B3D-20D0D6ACC0A8}"/>
    <hyperlink ref="J4556" r:id="rId9100" display="mailto:marilynosborne@frazier-hodges.org" xr:uid="{31A2D691-02CC-5545-8C62-011B5002CE47}"/>
    <hyperlink ref="L4556" r:id="rId9101" xr:uid="{779A3BC8-F5D9-B64A-BE60-8E957A3978EC}"/>
    <hyperlink ref="J4557" r:id="rId9102" display="mailto:lutzfrank@harrison-kaiser.org" xr:uid="{D7D0338B-4E9D-1146-BA20-A6F189087846}"/>
    <hyperlink ref="L4557" r:id="rId9103" xr:uid="{7E581EC2-D205-DD44-BA8F-FB75A14BAA1E}"/>
    <hyperlink ref="J4558" r:id="rId9104" display="mailto:pruittjeremiah@wilcox.com" xr:uid="{BF236663-8CC4-0E44-A7DC-0D5D7A0E91FA}"/>
    <hyperlink ref="L4558" r:id="rId9105" xr:uid="{11338E88-3A98-ED40-87D7-07703446724E}"/>
    <hyperlink ref="J4559" r:id="rId9106" display="mailto:villanuevajeanne@rivas.com" xr:uid="{DE4043E8-464E-FF47-A136-271241F4CB38}"/>
    <hyperlink ref="L4559" r:id="rId9107" xr:uid="{4F5051A2-C6AC-1B46-AF38-DB112DA38C99}"/>
    <hyperlink ref="J4560" r:id="rId9108" display="mailto:joycekristin@mann.com" xr:uid="{1AC7795B-FE24-EB4D-9A78-9540D580F3FF}"/>
    <hyperlink ref="L4560" r:id="rId9109" xr:uid="{456F5507-C96B-3544-B97B-6163106070B6}"/>
    <hyperlink ref="J4561" r:id="rId9110" display="mailto:ritadaniel@potter.biz" xr:uid="{A6B962B7-5061-0449-894D-7A5247DF4D6B}"/>
    <hyperlink ref="L4561" r:id="rId9111" xr:uid="{DE55A289-C2B1-0847-AB43-3F2F3668D45D}"/>
    <hyperlink ref="J4562" r:id="rId9112" display="mailto:wmelendez@townsend.biz" xr:uid="{22A9D1C3-2FB8-6644-9EE0-6A2ABE45C3F8}"/>
    <hyperlink ref="L4562" r:id="rId9113" xr:uid="{810482C4-D0BD-0449-B6CF-BADC39EE5D81}"/>
    <hyperlink ref="J4563" r:id="rId9114" display="mailto:chase95@case.com" xr:uid="{FB8126F3-B576-A449-AEEB-FCF0AFE40040}"/>
    <hyperlink ref="L4563" r:id="rId9115" xr:uid="{19651AF2-137F-BB4A-B435-9AF6900D5BA8}"/>
    <hyperlink ref="J4564" r:id="rId9116" display="mailto:tcarroll@keller-whitaker.com" xr:uid="{56B02342-4FE2-904C-AACB-4099A9A6C3DD}"/>
    <hyperlink ref="L4564" r:id="rId9117" xr:uid="{9C6ECE01-E2A7-C34F-BB52-6AD674E10A0C}"/>
    <hyperlink ref="J4565" r:id="rId9118" display="mailto:xbarker@berger.com" xr:uid="{731B50C3-5E27-344C-9833-0E258B99F995}"/>
    <hyperlink ref="L4565" r:id="rId9119" xr:uid="{ED427FEC-469C-1143-B48C-64289E25EB1B}"/>
    <hyperlink ref="J4566" r:id="rId9120" display="mailto:tonifrey@moses-price.com" xr:uid="{6E2C545F-3AB2-7449-9210-6EECF950A55B}"/>
    <hyperlink ref="L4566" r:id="rId9121" xr:uid="{79BF2803-5B55-0E48-99CC-9A99228D3D98}"/>
    <hyperlink ref="J4567" r:id="rId9122" display="mailto:briannamontes@barnes.info" xr:uid="{8568D9F4-A4FC-2D4F-9D07-8E266137FAE8}"/>
    <hyperlink ref="L4567" r:id="rId9123" xr:uid="{3B99BDCD-8F8D-9843-8FBB-B5B257F6D54F}"/>
    <hyperlink ref="J4568" r:id="rId9124" display="mailto:mackenziemcneil@stewart-manning.com" xr:uid="{8674FA81-1662-084E-B4A4-31E68429CF10}"/>
    <hyperlink ref="L4568" r:id="rId9125" xr:uid="{D702536A-8589-C34C-AF33-1AA6406AC695}"/>
    <hyperlink ref="J4569" r:id="rId9126" display="mailto:vwebb@hoover.net" xr:uid="{1B9A6211-F2EC-5845-828D-FA3BD6E48E21}"/>
    <hyperlink ref="L4569" r:id="rId9127" xr:uid="{384F120A-F7DB-4342-BD0A-E93335282128}"/>
    <hyperlink ref="J4570" r:id="rId9128" display="mailto:jrandall@chung.com" xr:uid="{4087817E-3443-8340-B43A-0CED1AC5AA7A}"/>
    <hyperlink ref="L4570" r:id="rId9129" xr:uid="{2EDC5F8C-22D2-B246-A1BE-CC57D60BA055}"/>
    <hyperlink ref="J4571" r:id="rId9130" display="mailto:phillipsanford@good.com" xr:uid="{C4DAC551-2A35-B74D-B440-0E4E5A6C74DB}"/>
    <hyperlink ref="L4571" r:id="rId9131" xr:uid="{2B5EDE21-C43D-C948-830E-CB90B415F7C3}"/>
    <hyperlink ref="J4572" r:id="rId9132" display="mailto:grossalejandro@mosley.com" xr:uid="{ED97DDF5-5C86-6F4D-A818-36D1E1C9DB3E}"/>
    <hyperlink ref="L4572" r:id="rId9133" xr:uid="{0D51E420-BA05-154D-87FA-AF20A69E23E6}"/>
    <hyperlink ref="J4573" r:id="rId9134" display="mailto:montoyakarl@haney-duke.com" xr:uid="{2791D36B-2586-0F4F-BFE2-9B2499D01407}"/>
    <hyperlink ref="L4573" r:id="rId9135" xr:uid="{089459DC-F81F-D242-8BA7-DCF4DF5FB5DD}"/>
    <hyperlink ref="J4574" r:id="rId9136" display="mailto:fmcmillan@hobbs-roman.com" xr:uid="{DB8419BD-86C8-8E43-AF06-4F66D969DE7E}"/>
    <hyperlink ref="L4574" r:id="rId9137" xr:uid="{C7832F01-293C-9E4C-B6F8-358BB6A1571A}"/>
    <hyperlink ref="J4575" r:id="rId9138" display="mailto:jensenbreanna@craig.com" xr:uid="{E81FDB93-4D34-4243-AE48-2AC745FA8711}"/>
    <hyperlink ref="L4575" r:id="rId9139" xr:uid="{85840530-71AB-6A48-928E-B7D37416E703}"/>
    <hyperlink ref="J4576" r:id="rId9140" display="mailto:owiley@cohen-rivers.com" xr:uid="{A0E883E2-DC6B-9E42-BA9C-49E9CC5B1035}"/>
    <hyperlink ref="L4576" r:id="rId9141" xr:uid="{239EA9BA-F05F-E546-97A1-AB6A9EA809E8}"/>
    <hyperlink ref="J4577" r:id="rId9142" display="mailto:hendersonsherry@greene.com" xr:uid="{B4183399-77E6-524E-A2F5-447F49D768B3}"/>
    <hyperlink ref="L4577" r:id="rId9143" xr:uid="{144FA574-3A1D-0647-B0CC-9878477CA343}"/>
    <hyperlink ref="J4578" r:id="rId9144" display="mailto:abigailyu@oconnell.org" xr:uid="{F7740067-5605-B74D-909B-55F12F8EC402}"/>
    <hyperlink ref="L4578" r:id="rId9145" xr:uid="{889ACBE3-56B2-7D4F-BEE1-36BFD6C7B101}"/>
    <hyperlink ref="J4579" r:id="rId9146" display="mailto:kellybenton@pitts.com" xr:uid="{847A39FA-9780-4E4C-A356-F3A6E7C43435}"/>
    <hyperlink ref="L4579" r:id="rId9147" xr:uid="{7A928662-EBEE-734A-B615-122095932A4F}"/>
    <hyperlink ref="J4580" r:id="rId9148" display="mailto:lesliedavila@eaton-kane.net" xr:uid="{3C7A2557-B606-CF40-A7C9-8767B1CD9B48}"/>
    <hyperlink ref="L4580" r:id="rId9149" xr:uid="{CB23EB51-0776-2048-AFF7-9FE3B164AEFF}"/>
    <hyperlink ref="J4581" r:id="rId9150" display="mailto:mccannalexandria@hanna.com" xr:uid="{DDFC19C5-0F4A-734F-A7CD-1CED57CDA293}"/>
    <hyperlink ref="L4581" r:id="rId9151" xr:uid="{CCF53DCD-9EF8-324C-9695-C5F8FF4B3F30}"/>
    <hyperlink ref="J4582" r:id="rId9152" display="mailto:uwerner@roy-kaiser.com" xr:uid="{531323BD-2880-4742-A7CD-A8442D31E476}"/>
    <hyperlink ref="L4582" r:id="rId9153" xr:uid="{99DA5E06-529A-0D4D-9D65-604BA08FBAE2}"/>
    <hyperlink ref="J4583" r:id="rId9154" display="mailto:whitneysanford@mclaughlin-perry.com" xr:uid="{CE7FDB5C-B982-7048-BB73-F374B243F79C}"/>
    <hyperlink ref="L4583" r:id="rId9155" xr:uid="{C018A09F-A4CC-184B-A684-7E43CD1D9013}"/>
    <hyperlink ref="J4584" r:id="rId9156" display="mailto:gillespieleonard@osborne-tyler.net" xr:uid="{1F899461-6B9C-EA40-A485-FA5AA03CEDD7}"/>
    <hyperlink ref="L4584" r:id="rId9157" xr:uid="{0543D767-D900-224B-AD28-2295A6955250}"/>
    <hyperlink ref="J4585" r:id="rId9158" display="mailto:odomteresa@byrd.net" xr:uid="{1F3F1C0A-1ACC-B74B-BA97-55B0A1CE9F0F}"/>
    <hyperlink ref="L4585" r:id="rId9159" xr:uid="{0504B4B1-B516-6E4A-92FC-EBE82ECF5F0F}"/>
    <hyperlink ref="J4586" r:id="rId9160" display="mailto:rbates@brock.org" xr:uid="{743E89DC-72C5-DA41-A97F-62408BBE2115}"/>
    <hyperlink ref="L4586" r:id="rId9161" xr:uid="{43C12754-871D-D541-A853-D115D5606F8A}"/>
    <hyperlink ref="J4587" r:id="rId9162" display="mailto:bartletttony@baldwin.com" xr:uid="{9103F474-0E9C-B64F-AA87-954FC61B043B}"/>
    <hyperlink ref="L4587" r:id="rId9163" xr:uid="{92AFF2F2-6536-D948-9764-896C2E16B35B}"/>
    <hyperlink ref="J4588" r:id="rId9164" display="mailto:trujillocasey@waters.com" xr:uid="{3C424D1F-84AC-8346-A5B5-C5E84E271CFA}"/>
    <hyperlink ref="L4588" r:id="rId9165" xr:uid="{D35C351F-F04A-EE4E-ABD7-AF76C7EEB46D}"/>
    <hyperlink ref="J4589" r:id="rId9166" display="mailto:shirleygarrett@kelly.com" xr:uid="{0E65F395-BDA0-6E42-AE42-D3298868A9FD}"/>
    <hyperlink ref="L4589" r:id="rId9167" xr:uid="{34C340FF-7E74-754F-A247-83EBF6979B6F}"/>
    <hyperlink ref="J4590" r:id="rId9168" display="mailto:kerrgavin@combs-stanton.com" xr:uid="{D994BD70-62E0-1F49-BE80-0A6A5043213A}"/>
    <hyperlink ref="L4590" r:id="rId9169" xr:uid="{99485521-9748-5A41-B4DA-3875A2EA09B1}"/>
    <hyperlink ref="J4591" r:id="rId9170" display="mailto:franklin29@mccann.com" xr:uid="{179F4A6E-F8A4-D74E-9553-281E7E2B41AF}"/>
    <hyperlink ref="L4591" r:id="rId9171" xr:uid="{D66713C8-3C29-D842-989B-9AE0E0C62A1F}"/>
    <hyperlink ref="J4592" r:id="rId9172" display="mailto:courtney60@dawson-reed.net" xr:uid="{18322BA5-2730-6546-92DA-DB49AF6C56DC}"/>
    <hyperlink ref="L4592" r:id="rId9173" xr:uid="{8820620F-275B-2D47-B072-9D33B4E97E1A}"/>
    <hyperlink ref="J4593" r:id="rId9174" display="mailto:rubenperry@klein.com" xr:uid="{A033DDBA-9153-274B-B1D2-394015C65EB0}"/>
    <hyperlink ref="L4593" r:id="rId9175" xr:uid="{4EB6AF1F-4BC6-1B40-A1DB-E2D2539748D8}"/>
    <hyperlink ref="J4594" r:id="rId9176" display="mailto:lindamurray@kelly-lara.com" xr:uid="{0D4DB9C4-D54D-B744-9E1C-CC53C2A1C942}"/>
    <hyperlink ref="L4594" r:id="rId9177" xr:uid="{FC4E5BC4-CDE1-9742-82C5-E5ED9E93C7CF}"/>
    <hyperlink ref="J4595" r:id="rId9178" display="mailto:barrkeith@cantrell.org" xr:uid="{8D79BB7A-21CD-8843-9753-AD1253A4813A}"/>
    <hyperlink ref="L4595" r:id="rId9179" xr:uid="{C249A552-5290-8C46-97EB-E313D3D33C24}"/>
    <hyperlink ref="J4596" r:id="rId9180" display="mailto:rogerstammie@hanna.org" xr:uid="{9F3D738C-908E-574B-8563-C6DDAAF51982}"/>
    <hyperlink ref="L4596" r:id="rId9181" xr:uid="{EC1DE0DE-B8D3-B94B-835B-F9377E82D833}"/>
    <hyperlink ref="J4597" r:id="rId9182" display="mailto:shahdominique@davila.org" xr:uid="{66573B2B-4043-FA41-A90C-200733268B49}"/>
    <hyperlink ref="L4597" r:id="rId9183" xr:uid="{0CB42836-888C-6E4F-9C5F-20CFD06F11A7}"/>
    <hyperlink ref="J4598" r:id="rId9184" display="mailto:qsnyder@collier.org" xr:uid="{CC4B3AE4-7A52-104F-B3FF-2FCC552CE996}"/>
    <hyperlink ref="L4598" r:id="rId9185" xr:uid="{8473FF97-E73A-CE45-AEAC-C9D4A6CE75AC}"/>
    <hyperlink ref="J4599" r:id="rId9186" display="mailto:dominicsimon@villanueva.org" xr:uid="{FB5AC4C0-00BA-F341-9CC3-839E3B561D56}"/>
    <hyperlink ref="L4599" r:id="rId9187" xr:uid="{63D32835-6F6F-CC4B-BC82-85187E02388C}"/>
    <hyperlink ref="J4600" r:id="rId9188" display="mailto:curtisnicholson@yates-howard.biz" xr:uid="{B6C7E660-096C-DC42-B6BA-8CA4518A595D}"/>
    <hyperlink ref="L4600" r:id="rId9189" xr:uid="{C4EB1BAD-6033-6848-A6BB-5DB7D7970CDE}"/>
    <hyperlink ref="J4601" r:id="rId9190" display="mailto:cbates@oconnell-figueroa.com" xr:uid="{A0BA99EF-8F92-9B4C-8E06-6C6754A7E626}"/>
    <hyperlink ref="L4601" r:id="rId9191" xr:uid="{40A847FD-66DC-8F41-8EAB-D0E4A19585B5}"/>
    <hyperlink ref="J4602" r:id="rId9192" display="mailto:justin63@greene-lucas.org" xr:uid="{CD9AB4FE-00DC-4D49-87CE-CC2C8C386A1E}"/>
    <hyperlink ref="L4602" r:id="rId9193" xr:uid="{7ADEEF9E-6E00-AD4D-9558-44F3618B5BF6}"/>
    <hyperlink ref="J4603" r:id="rId9194" display="mailto:shensley@flowers.biz" xr:uid="{AED6AF79-2C2A-F345-9625-DDC5AA194B07}"/>
    <hyperlink ref="L4603" r:id="rId9195" xr:uid="{62285DFE-1FC6-CB44-AAE9-05BA87E7EC8A}"/>
    <hyperlink ref="J4604" r:id="rId9196" display="mailto:cheryl30@cox.com" xr:uid="{C502BFF8-4157-C04A-BFC9-3AD1EF0B3E1B}"/>
    <hyperlink ref="L4604" r:id="rId9197" xr:uid="{7E332C71-E20C-9846-85FA-608169148D74}"/>
    <hyperlink ref="J4605" r:id="rId9198" display="mailto:hubbardcarolyn@gardner-herman.com" xr:uid="{1DCD5334-CFCC-E44E-ACEA-5E03201B41D2}"/>
    <hyperlink ref="L4605" r:id="rId9199" xr:uid="{E94E6073-67D1-744C-B2F0-A1EF3FB20D18}"/>
    <hyperlink ref="J4606" r:id="rId9200" display="mailto:xcallahan@thomas.com" xr:uid="{4DB8B754-DAA8-D642-822E-CE1DFF2F9F68}"/>
    <hyperlink ref="L4606" r:id="rId9201" xr:uid="{D667A953-3D9F-D146-92A4-6C71F620BC65}"/>
    <hyperlink ref="J4607" r:id="rId9202" display="mailto:gregory77@cooley-bird.com" xr:uid="{ED089F6C-0026-D447-95DC-78EB49E454F4}"/>
    <hyperlink ref="L4607" r:id="rId9203" xr:uid="{58F072F7-512C-6A47-8BB9-C2DE544760CC}"/>
    <hyperlink ref="J4608" r:id="rId9204" display="mailto:tjuarez@baker.org" xr:uid="{71DDC63B-AC8F-9548-9768-F7FE72E81147}"/>
    <hyperlink ref="L4608" r:id="rId9205" xr:uid="{4063C03B-3195-CE41-94C4-42C17FD5847D}"/>
    <hyperlink ref="J4609" r:id="rId9206" display="mailto:hannalarry@pineda.net" xr:uid="{19E9DBDC-9D55-054C-B4DE-7BCC2484F773}"/>
    <hyperlink ref="L4609" r:id="rId9207" xr:uid="{D2D72D6F-BDC3-C14A-B883-B0FC9A6C45E7}"/>
    <hyperlink ref="J4610" r:id="rId9208" display="mailto:sbradshaw@bridges-yates.net" xr:uid="{F4AB071E-F26B-4A43-A0E6-841473E988EC}"/>
    <hyperlink ref="L4610" r:id="rId9209" xr:uid="{B13C4C52-2679-FB4E-A7D5-FFBA08186197}"/>
    <hyperlink ref="J4611" r:id="rId9210" display="mailto:ernestwise@pollard.biz" xr:uid="{E351DFFD-ABF1-7047-A53A-9264A498796E}"/>
    <hyperlink ref="L4611" r:id="rId9211" xr:uid="{783537D5-7E5A-B64C-924C-0BABD0576DEB}"/>
    <hyperlink ref="J4612" r:id="rId9212" display="mailto:xvincent@finley.net" xr:uid="{288C2E08-84F8-4C4C-9FF7-B901325791BF}"/>
    <hyperlink ref="L4612" r:id="rId9213" xr:uid="{81958A0E-CAD2-9749-9B06-CCB5BC784C83}"/>
    <hyperlink ref="J4613" r:id="rId9214" display="mailto:summerwiggins@fuller.net" xr:uid="{B2B2EF4C-68E6-9844-A095-C83F2C11E673}"/>
    <hyperlink ref="L4613" r:id="rId9215" xr:uid="{7934CB0B-9DBE-4E4A-AF9C-775FFC50AF86}"/>
    <hyperlink ref="J4614" r:id="rId9216" display="mailto:kelleymatthew@rose.info" xr:uid="{261DA90F-0457-8B46-A6EE-D4E653A6E2C2}"/>
    <hyperlink ref="L4614" r:id="rId9217" xr:uid="{DAD1B7E6-80A8-6440-9284-ED99B6242E44}"/>
    <hyperlink ref="J4615" r:id="rId9218" display="mailto:staceyhamilton@villa.com" xr:uid="{A19F58CA-523C-5447-A91E-1C34657147A9}"/>
    <hyperlink ref="L4615" r:id="rId9219" xr:uid="{1F8B5B1B-ED5B-0648-9F3E-1B4C6EC1C5D5}"/>
    <hyperlink ref="J4616" r:id="rId9220" display="mailto:gene45@lucero.com" xr:uid="{0CD9DA78-9A2F-124C-8E19-11D2596CD664}"/>
    <hyperlink ref="L4616" r:id="rId9221" xr:uid="{92883C6D-FBF3-0D4F-A5AD-092A1B9686F3}"/>
    <hyperlink ref="J4617" r:id="rId9222" display="mailto:wandahaley@park-gross.com" xr:uid="{C3BCCD16-61A9-A144-83A8-690BC3D36D6C}"/>
    <hyperlink ref="L4617" r:id="rId9223" xr:uid="{188851FC-C24C-FF47-885E-5D2B5517273B}"/>
    <hyperlink ref="J4618" r:id="rId9224" display="mailto:whitney01@kirk-kline.com" xr:uid="{0A602EA3-D602-0D43-A60F-72E2B96EF529}"/>
    <hyperlink ref="L4618" r:id="rId9225" xr:uid="{76BC4F81-DB04-AB40-A65B-BF584577FF25}"/>
    <hyperlink ref="J4619" r:id="rId9226" display="mailto:fryeriley@dawson.info" xr:uid="{66B55166-4782-9B43-8B3C-3BD439420383}"/>
    <hyperlink ref="L4619" r:id="rId9227" xr:uid="{C0F9DCA6-AD80-3441-B7C6-F4EA8F39C97B}"/>
    <hyperlink ref="J4620" r:id="rId9228" display="mailto:paullittle@preston.biz" xr:uid="{EFD82896-46D7-3C4D-8142-7119D1F04717}"/>
    <hyperlink ref="L4620" r:id="rId9229" xr:uid="{6DAE2B7E-5439-824C-AF1A-ECC484046BD4}"/>
    <hyperlink ref="J4621" r:id="rId9230" display="mailto:kristopherleon@schneider.com" xr:uid="{BBC44C66-7EA7-1D4C-8135-4F39F290D644}"/>
    <hyperlink ref="L4621" r:id="rId9231" xr:uid="{138347B6-C1D2-E548-8FCE-CCC080AA8448}"/>
    <hyperlink ref="J4622" r:id="rId9232" display="mailto:maxwell59@shaw.org" xr:uid="{B5961DF2-EF56-F744-A7A1-712F1500820A}"/>
    <hyperlink ref="L4622" r:id="rId9233" xr:uid="{7C7C7AC1-D261-4848-AD48-651A0B2D44EA}"/>
    <hyperlink ref="J4623" r:id="rId9234" display="mailto:jermaine61@woodard.com" xr:uid="{ED13085C-FFBD-EC4C-AA5B-10CBF8154DE0}"/>
    <hyperlink ref="L4623" r:id="rId9235" xr:uid="{C83AA898-8E76-C84D-9D75-DFAAA2BD084C}"/>
    <hyperlink ref="J4624" r:id="rId9236" display="mailto:kristine80@odom.com" xr:uid="{A851806A-D7F0-5649-956A-761495DF70EC}"/>
    <hyperlink ref="L4624" r:id="rId9237" xr:uid="{E1508E55-6725-2C44-A0D4-C1300C2CC0ED}"/>
    <hyperlink ref="J4625" r:id="rId9238" display="mailto:graypam@pruitt-benjamin.com" xr:uid="{199026D4-1CE2-9B48-8414-B2769CF015A4}"/>
    <hyperlink ref="L4625" r:id="rId9239" xr:uid="{514CC947-C042-AC47-8E9C-50587F063A3F}"/>
    <hyperlink ref="J4626" r:id="rId9240" display="mailto:ashley15@booker.com" xr:uid="{8F5A9637-1C03-D94A-A83B-B13000FBFC81}"/>
    <hyperlink ref="L4626" r:id="rId9241" xr:uid="{9ADE4605-B1CD-B940-99E1-2558A36609BF}"/>
    <hyperlink ref="J4627" r:id="rId9242" display="mailto:eli@watkins-duffy.info" xr:uid="{4E151CB8-7E16-244E-933D-01B344A19F85}"/>
    <hyperlink ref="L4627" r:id="rId9243" xr:uid="{9E74E8D0-0A9D-E24E-B2DA-914F17CD497A}"/>
    <hyperlink ref="J4628" r:id="rId9244" display="mailto:gardnerlee@may.net" xr:uid="{091C9C11-9851-E241-8B01-AD6A5D65714A}"/>
    <hyperlink ref="L4628" r:id="rId9245" xr:uid="{CE9F47F3-E694-6948-9C11-DBCA76AAB1F9}"/>
    <hyperlink ref="J4629" r:id="rId9246" display="mailto:wallskristy@brooks-barton.biz" xr:uid="{A494EB90-7BFD-DB41-9727-C5C93D68433F}"/>
    <hyperlink ref="L4629" r:id="rId9247" xr:uid="{37DB56EA-6335-DA43-BF9D-AE2A54A701ED}"/>
    <hyperlink ref="J4630" r:id="rId9248" display="mailto:janetgregory@savage.com" xr:uid="{80F66585-A3F4-2D43-B387-5E168A9CB2CC}"/>
    <hyperlink ref="L4630" r:id="rId9249" xr:uid="{57F5FA61-A5BA-2B4E-8C64-860857D7A585}"/>
    <hyperlink ref="J4631" r:id="rId9250" display="mailto:jorge89@calhoun.com" xr:uid="{1A0C679B-2B9D-6645-B62A-21E5A6292093}"/>
    <hyperlink ref="L4631" r:id="rId9251" xr:uid="{72B34624-A77B-5344-809E-D7429A9571BE}"/>
    <hyperlink ref="J4632" r:id="rId9252" display="mailto:beckyhowe@reeves.net" xr:uid="{AFC11E01-5D2C-6A40-822E-02F962826BFB}"/>
    <hyperlink ref="L4632" r:id="rId9253" xr:uid="{26181FAC-43CC-B642-BF5C-9D03824AEC3E}"/>
    <hyperlink ref="J4633" r:id="rId9254" display="mailto:anneward@henry.com" xr:uid="{3604E370-B2B2-ED49-ACFA-B1711C39140E}"/>
    <hyperlink ref="L4633" r:id="rId9255" xr:uid="{AE9EFC33-A4C6-5F4D-AE8C-928810FF782E}"/>
    <hyperlink ref="J4634" r:id="rId9256" display="mailto:rita88@rowe-bush.net" xr:uid="{8230C602-AE80-0346-9283-D6052E358C70}"/>
    <hyperlink ref="L4634" r:id="rId9257" xr:uid="{13A15436-61F8-9D4F-8FE9-3C908EB46979}"/>
    <hyperlink ref="J4635" r:id="rId9258" display="mailto:fmaxwell@small.org" xr:uid="{DF5074DC-605C-3240-B663-3F98186EF3B0}"/>
    <hyperlink ref="L4635" r:id="rId9259" xr:uid="{9DBFE4ED-2379-3D49-8973-26DC3937EBBC}"/>
    <hyperlink ref="J4636" r:id="rId9260" display="mailto:dburns@santiago.org" xr:uid="{6360D22E-F3FC-0849-A67C-309ABC913106}"/>
    <hyperlink ref="L4636" r:id="rId9261" xr:uid="{1C257337-7280-DF43-AFCD-6D1F01BD5CEE}"/>
    <hyperlink ref="J4637" r:id="rId9262" display="mailto:yesenia59@ellison-gibson.com" xr:uid="{CCFCDCFF-4355-B241-94D7-56CADFBF1E41}"/>
    <hyperlink ref="L4637" r:id="rId9263" xr:uid="{14E52604-09C6-6E4D-A8F4-D614FF39E07F}"/>
    <hyperlink ref="J4638" r:id="rId9264" display="mailto:wyattshelia@cunningham.com" xr:uid="{B2D718BF-AC8A-E14B-8801-F393AC0F724F}"/>
    <hyperlink ref="L4638" r:id="rId9265" xr:uid="{8E0AB089-2B45-EC4F-A87C-7691621BAE96}"/>
    <hyperlink ref="J4639" r:id="rId9266" display="mailto:brad02@mclaughlin.com" xr:uid="{ECC4AC50-19C9-C448-9305-D15B94C11DD5}"/>
    <hyperlink ref="L4639" r:id="rId9267" xr:uid="{BB367796-E109-3B4A-9D02-F1EDBF579F56}"/>
    <hyperlink ref="J4640" r:id="rId9268" display="mailto:jonathan39@potts-barber.com" xr:uid="{FA60F91B-6D3A-4249-A26F-286FDD8EFAA9}"/>
    <hyperlink ref="L4640" r:id="rId9269" xr:uid="{D8EB3225-CD5B-634E-A809-AE289A232190}"/>
    <hyperlink ref="J4641" r:id="rId9270" display="mailto:ymorrow@huang.com" xr:uid="{12E539EE-5EF9-A347-94A0-C66B2DBE0F97}"/>
    <hyperlink ref="L4641" r:id="rId9271" xr:uid="{832E7583-83A9-EB4F-B29A-CD0A658C2E39}"/>
    <hyperlink ref="J4642" r:id="rId9272" display="mailto:jeancarrillo@cobb-mcmillan.com" xr:uid="{AE57113F-BD53-9B42-9E10-77C39B94F17D}"/>
    <hyperlink ref="L4642" r:id="rId9273" xr:uid="{01929A5F-6EA9-CA42-824E-AA099226C526}"/>
    <hyperlink ref="J4643" r:id="rId9274" display="mailto:levi57@jacobson.com" xr:uid="{0A5C9425-15B0-BD4A-BD0B-739C57B6B4E8}"/>
    <hyperlink ref="L4643" r:id="rId9275" xr:uid="{0286935C-B3F9-EF44-AB5C-DA8DE7231D2F}"/>
    <hyperlink ref="J4644" r:id="rId9276" display="mailto:ocharles@byrd-roach.com" xr:uid="{8B791E73-D027-704E-9B4F-8EB3103E51E2}"/>
    <hyperlink ref="L4644" r:id="rId9277" xr:uid="{9DED66EE-1BFD-6347-BAFA-2D5D1F228C56}"/>
    <hyperlink ref="J4645" r:id="rId9278" display="mailto:dorothy34@wilson-sexton.info" xr:uid="{F00DD43D-49F9-9848-9CA6-CAA0F428A297}"/>
    <hyperlink ref="L4645" r:id="rId9279" xr:uid="{A37AC4FB-7CF8-5B42-9F59-A462B9A050C6}"/>
    <hyperlink ref="J4646" r:id="rId9280" display="mailto:xbruce@ryan.org" xr:uid="{B475DED2-81A6-AC4A-A1C1-FC05EC1D3D3C}"/>
    <hyperlink ref="L4646" r:id="rId9281" xr:uid="{35AA3BAF-A1DA-464E-8F39-2D811EF4EFA0}"/>
    <hyperlink ref="J4647" r:id="rId9282" display="mailto:cynthiachapman@duarte-evans.net" xr:uid="{997F059E-7D1A-2142-B098-AFDA7A11A4B8}"/>
    <hyperlink ref="L4647" r:id="rId9283" xr:uid="{DE643F26-F30D-0647-95C6-CAF5D0AAAAB0}"/>
    <hyperlink ref="J4648" r:id="rId9284" display="mailto:coltonlutz@price-carlson.com" xr:uid="{14F7EB63-77D1-9B4A-810D-B37088F1E3D6}"/>
    <hyperlink ref="L4648" r:id="rId9285" xr:uid="{BFBD8FF9-A50A-4247-91AE-7C8145E57D52}"/>
    <hyperlink ref="J4649" r:id="rId9286" display="mailto:rodneybray@vaughan-dunn.com" xr:uid="{B3E9DD2C-913D-8C44-ADCE-6114533B21E4}"/>
    <hyperlink ref="L4649" r:id="rId9287" xr:uid="{D4FFA7EE-B509-7442-9901-C4889FE4CD53}"/>
    <hyperlink ref="J4650" r:id="rId9288" display="mailto:jasminmoreno@terrell-cunningham.com" xr:uid="{49D6D336-A0D3-064B-A131-113E262BDCDC}"/>
    <hyperlink ref="L4650" r:id="rId9289" xr:uid="{E54313F7-6F02-F646-BBA5-B12032EB0AC4}"/>
    <hyperlink ref="J4651" r:id="rId9290" display="mailto:lberg@bell.biz" xr:uid="{FB590B90-39AE-6845-A6F5-050C21077462}"/>
    <hyperlink ref="L4651" r:id="rId9291" xr:uid="{AD7602F3-DBBD-5B44-AC6E-C261247342CD}"/>
    <hyperlink ref="J4652" r:id="rId9292" display="mailto:brett13@kidd.com" xr:uid="{0DDC35CE-1AA6-2844-A7A2-BBDD4DCCE705}"/>
    <hyperlink ref="L4652" r:id="rId9293" xr:uid="{E6E6E5A2-1FCB-864F-AB1E-0037E7766AE9}"/>
    <hyperlink ref="J4653" r:id="rId9294" display="mailto:egalloway@price.com" xr:uid="{CEB4DDC9-3026-D54E-9256-09C336A07826}"/>
    <hyperlink ref="L4653" r:id="rId9295" xr:uid="{6250AF41-8602-7A40-BC6A-DDC7F5A551AB}"/>
    <hyperlink ref="J4654" r:id="rId9296" display="mailto:yhayes@garrison.net" xr:uid="{7E1A6A9D-8537-B047-9088-DCE354769093}"/>
    <hyperlink ref="L4654" r:id="rId9297" xr:uid="{C60E83A4-B127-E54E-B9C1-EEE510A67516}"/>
    <hyperlink ref="J4655" r:id="rId9298" display="mailto:alexisflores@moore.biz" xr:uid="{B3BDAB39-B883-E046-8402-B100E9CE4DC5}"/>
    <hyperlink ref="L4655" r:id="rId9299" xr:uid="{821FA507-DFE2-244F-B7E5-90CFF711CF79}"/>
    <hyperlink ref="J4656" r:id="rId9300" display="mailto:laceyphillips@leblanc.biz" xr:uid="{0C9185DD-0601-804C-BDAC-5A5D1A36D947}"/>
    <hyperlink ref="L4656" r:id="rId9301" xr:uid="{03FFED43-D22C-6443-A4E7-1C8111CB6415}"/>
    <hyperlink ref="J4657" r:id="rId9302" display="mailto:vickivalentine@briggs.biz" xr:uid="{057F1CFB-2D00-8146-946F-4E11D8BFD226}"/>
    <hyperlink ref="L4657" r:id="rId9303" xr:uid="{647F698E-D78C-6942-A66A-1BE96FA89C1E}"/>
    <hyperlink ref="J4658" r:id="rId9304" display="mailto:yschultz@gallagher.com" xr:uid="{4541C933-5228-E440-8B2A-4B6B65657D81}"/>
    <hyperlink ref="L4658" r:id="rId9305" xr:uid="{91743B96-E39F-4C45-8D84-0CFAA08DD564}"/>
    <hyperlink ref="J4659" r:id="rId9306" display="mailto:kchristian@greer.biz" xr:uid="{B0E77B87-AE95-8746-9961-F92382FCF3C2}"/>
    <hyperlink ref="L4659" r:id="rId9307" xr:uid="{7EA805D8-71E8-134C-AA0A-33EFEA25F059}"/>
    <hyperlink ref="J4660" r:id="rId9308" display="mailto:averytabitha@calderon.com" xr:uid="{5B123739-4D40-0D4F-A1B6-EEADA30F73F9}"/>
    <hyperlink ref="L4660" r:id="rId9309" xr:uid="{D30BBA63-CD42-DC44-BEC3-5B3AA345FA2B}"/>
    <hyperlink ref="J4661" r:id="rId9310" display="mailto:haynesalison@barnes.com" xr:uid="{4C6AC240-45BE-6144-9ED7-08532525B5B5}"/>
    <hyperlink ref="L4661" r:id="rId9311" xr:uid="{4291E9DC-414E-D246-A424-801DAC02AD0A}"/>
    <hyperlink ref="J4662" r:id="rId9312" display="mailto:brandi37@wilcox.org" xr:uid="{6AF59330-A608-8C46-8C92-FFC4CF55B123}"/>
    <hyperlink ref="L4662" r:id="rId9313" xr:uid="{09D5B37D-F8D4-E645-9E4B-5C1BACDB885C}"/>
    <hyperlink ref="J4663" r:id="rId9314" display="mailto:millsbreanna@farmer.org" xr:uid="{AE5A47C6-537F-1A45-A9B6-252A57BACB1C}"/>
    <hyperlink ref="L4663" r:id="rId9315" xr:uid="{90F7BDB4-FF8A-234F-A705-48D2CF3D66F7}"/>
    <hyperlink ref="J4664" r:id="rId9316" display="mailto:earl68@mcintosh.biz" xr:uid="{B322A452-F58A-8842-A1F0-B4C3457D2059}"/>
    <hyperlink ref="L4664" r:id="rId9317" xr:uid="{BEE5E249-1501-7F4D-9212-277E6FAE4970}"/>
    <hyperlink ref="J4665" r:id="rId9318" display="mailto:yhoward@price.com" xr:uid="{A3D0DE76-3B58-134D-BE44-940401342792}"/>
    <hyperlink ref="L4665" r:id="rId9319" xr:uid="{D6917778-B776-A345-9E31-16F2ED22E8F5}"/>
    <hyperlink ref="J4666" r:id="rId9320" display="mailto:dan07@franklin.net" xr:uid="{4C97B0DB-AA6B-BD49-B748-B69BBAE1C601}"/>
    <hyperlink ref="L4666" r:id="rId9321" xr:uid="{53ECFAE4-9DB3-6347-A9AE-47D626A27855}"/>
    <hyperlink ref="J4667" r:id="rId9322" display="mailto:hlozano@dorsey.org" xr:uid="{2C1709A0-BAB7-4645-9242-012AADF8E772}"/>
    <hyperlink ref="L4667" r:id="rId9323" xr:uid="{871778A6-3D7C-5445-A57B-7903EAA9C8E4}"/>
    <hyperlink ref="J4668" r:id="rId9324" display="mailto:rreilly@church.com" xr:uid="{37846AE3-A5B4-C44F-ADF0-08015D6D4373}"/>
    <hyperlink ref="L4668" r:id="rId9325" xr:uid="{80907BD1-4CCB-D244-9924-B91163938948}"/>
    <hyperlink ref="J4669" r:id="rId9326" display="mailto:icervantes@rocha-camacho.com" xr:uid="{7B1EE150-1662-1841-BA79-ABBDBCECBCB1}"/>
    <hyperlink ref="L4669" r:id="rId9327" xr:uid="{98E634DE-637E-D24E-B5BD-FAA8A7B5A15B}"/>
    <hyperlink ref="J4670" r:id="rId9328" display="mailto:elijahlozano@cole-roman.biz" xr:uid="{0CB5C90D-EF32-F743-8359-593DE6CF56E8}"/>
    <hyperlink ref="L4670" r:id="rId9329" xr:uid="{5C214C35-2D2D-0244-9AA4-9B39881A0F4F}"/>
    <hyperlink ref="J4671" r:id="rId9330" display="mailto:ghester@scott.com" xr:uid="{75FD24DB-DEB9-1B48-8EF5-AA2F901E4AE1}"/>
    <hyperlink ref="L4671" r:id="rId9331" xr:uid="{760E8D29-C320-A84C-89D7-57AF76087D11}"/>
    <hyperlink ref="J4672" r:id="rId9332" display="mailto:karinahuynh@pollard.biz" xr:uid="{693D47C2-CCCD-5F41-AA84-70D076B822C0}"/>
    <hyperlink ref="L4672" r:id="rId9333" xr:uid="{1D380746-4D8D-6943-8019-A92D64B35DE3}"/>
    <hyperlink ref="J4673" r:id="rId9334" display="mailto:cabbott@adkins.com" xr:uid="{66E52E79-52EA-F54F-B00A-9D62D630DBA9}"/>
    <hyperlink ref="L4673" r:id="rId9335" xr:uid="{6FE6CA8A-C318-B74A-BA98-42694287C04F}"/>
    <hyperlink ref="J4674" r:id="rId9336" display="mailto:cwatkins@gross.com" xr:uid="{BB0F435B-D560-C648-9836-6D7B987A01D5}"/>
    <hyperlink ref="L4674" r:id="rId9337" xr:uid="{7F0EB267-5888-2B49-B99B-39C4BE783435}"/>
    <hyperlink ref="J4675" r:id="rId9338" display="mailto:zoe41@bray.com" xr:uid="{F83CAF8B-EF1D-834F-B961-0AAB4136C487}"/>
    <hyperlink ref="L4675" r:id="rId9339" xr:uid="{3CC2D675-549D-7B4B-A2E1-81A15A83B6E1}"/>
    <hyperlink ref="J4676" r:id="rId9340" display="mailto:bridgetkline@galvan-crawford.com" xr:uid="{A69D190A-C1FA-6445-A2CB-5F42F4F69F01}"/>
    <hyperlink ref="L4676" r:id="rId9341" xr:uid="{C3259DA9-6CA4-A64C-BA28-110EAD01283A}"/>
    <hyperlink ref="J4677" r:id="rId9342" display="mailto:edaugherty@phillips.com" xr:uid="{46A56397-E5EB-EC4B-B5D6-4550AB97D8F3}"/>
    <hyperlink ref="L4677" r:id="rId9343" xr:uid="{77220E24-39BB-8F48-84D7-0637A960339E}"/>
    <hyperlink ref="J4678" r:id="rId9344" display="mailto:isabel08@odom.com" xr:uid="{679D0806-C120-1042-9E60-7B37D7D41491}"/>
    <hyperlink ref="L4678" r:id="rId9345" xr:uid="{55B63C81-5DD6-F44C-85A8-90F4ED5305D9}"/>
    <hyperlink ref="J4679" r:id="rId9346" display="mailto:pklein@vasquez.net" xr:uid="{D829348E-24C4-8442-9476-B35C79100CFE}"/>
    <hyperlink ref="L4679" r:id="rId9347" xr:uid="{C6321141-025F-0D47-8DBD-D6CEAC5ABD63}"/>
    <hyperlink ref="J4680" r:id="rId9348" display="mailto:cassidy35@day.info" xr:uid="{79C93FBC-7645-B840-9497-76C795098C2C}"/>
    <hyperlink ref="L4680" r:id="rId9349" xr:uid="{E0F9F8C0-8D9D-A44F-8B4F-024DE61AD065}"/>
    <hyperlink ref="J4681" r:id="rId9350" display="mailto:bberry@delgado.com" xr:uid="{A44637FA-1D3A-E740-A9B5-451D5B4BD24D}"/>
    <hyperlink ref="L4681" r:id="rId9351" xr:uid="{52A67729-BF60-2949-8646-594B7959D01F}"/>
    <hyperlink ref="J4682" r:id="rId9352" display="mailto:chamberscolleen@welch.com" xr:uid="{7C1E503D-E420-2A44-A7EC-F954DBA693B1}"/>
    <hyperlink ref="L4682" r:id="rId9353" xr:uid="{56BB52C4-909C-1543-AA43-54FB5EB3843E}"/>
    <hyperlink ref="J4683" r:id="rId9354" display="mailto:lclark@hensley.biz" xr:uid="{DCD031F6-2F56-6745-B5F4-8B6BD5549283}"/>
    <hyperlink ref="L4683" r:id="rId9355" xr:uid="{A1C70288-7275-204E-80BC-976BCD347EF2}"/>
    <hyperlink ref="J4684" r:id="rId9356" display="mailto:valenzueladakota@ponce.info" xr:uid="{E411A2BD-9115-C449-8681-4D63FE87B26A}"/>
    <hyperlink ref="L4684" r:id="rId9357" xr:uid="{DB4B6B96-945A-4948-B32E-3A02589A0570}"/>
    <hyperlink ref="J4685" r:id="rId9358" display="mailto:sheila40@pugh-bates.info" xr:uid="{81E67DD8-AE43-8E4D-AC98-0D265EAE1004}"/>
    <hyperlink ref="L4685" r:id="rId9359" xr:uid="{FC307849-022C-AE48-A62C-DF6D5E8042BD}"/>
    <hyperlink ref="J4686" r:id="rId9360" display="mailto:jason52@mccarthy.info" xr:uid="{2D34B24B-3462-C140-ADF9-E7D201F2E27A}"/>
    <hyperlink ref="L4686" r:id="rId9361" xr:uid="{389B1E3F-6323-EA45-8B84-2A0CD4481105}"/>
    <hyperlink ref="J4687" r:id="rId9362" display="mailto:ann48@terrell.biz" xr:uid="{1CC7CE53-1955-944A-BD46-6CCF0C147F15}"/>
    <hyperlink ref="L4687" r:id="rId9363" xr:uid="{855D7929-82D7-4E43-AE96-AD52E7F83276}"/>
    <hyperlink ref="J4688" r:id="rId9364" display="mailto:maurice95@cooper.com" xr:uid="{7E8D93BB-E837-9E4F-BE72-8A62AD817A99}"/>
    <hyperlink ref="L4688" r:id="rId9365" xr:uid="{8850102F-E3D5-4A4A-85FC-6962CC9B5C7C}"/>
    <hyperlink ref="J4689" r:id="rId9366" display="mailto:adrianahampton@adkins.com" xr:uid="{34A07496-D533-0D48-952C-41C1F4959C42}"/>
    <hyperlink ref="L4689" r:id="rId9367" xr:uid="{C18DC870-E4BD-D24D-8212-200DFA97ECFD}"/>
    <hyperlink ref="J4690" r:id="rId9368" display="mailto:jacquelinehull@brady.com" xr:uid="{96B53AF8-D819-C54D-816B-41749596DBC1}"/>
    <hyperlink ref="L4690" r:id="rId9369" xr:uid="{240113E8-567A-294A-861F-53116B4BEE47}"/>
    <hyperlink ref="J4691" r:id="rId9370" display="mailto:whitakerlatoya@mckinney.com" xr:uid="{5B224E80-8B19-A74C-8317-F6355FAB0A77}"/>
    <hyperlink ref="L4691" r:id="rId9371" xr:uid="{DDC7506F-B734-D94D-9166-E302C4F0C95F}"/>
    <hyperlink ref="J4692" r:id="rId9372" display="mailto:donaldhorne@cross.biz" xr:uid="{88A963EF-5F40-8E4E-9CFD-05EBA5BDB9C1}"/>
    <hyperlink ref="L4692" r:id="rId9373" xr:uid="{CBCEC8DE-759F-2847-91F1-961011FDC786}"/>
    <hyperlink ref="J4693" r:id="rId9374" display="mailto:joelgreer@neal-fitzgerald.com" xr:uid="{04288CB8-A187-FA48-A60D-4ABD5C9AF688}"/>
    <hyperlink ref="L4693" r:id="rId9375" xr:uid="{53C16663-7CE6-1A44-8950-44780B29910B}"/>
    <hyperlink ref="J4694" r:id="rId9376" display="mailto:yquinn@galloway-kelly.org" xr:uid="{62408824-F8ED-4440-9C5C-B6ACE8C6656C}"/>
    <hyperlink ref="L4694" r:id="rId9377" xr:uid="{4B6162DA-104D-8B4F-9879-570938DBCACD}"/>
    <hyperlink ref="J4695" r:id="rId9378" display="mailto:monica18@brennan.com" xr:uid="{A2F69682-7884-5640-90C6-FF2478C2FEED}"/>
    <hyperlink ref="L4695" r:id="rId9379" xr:uid="{7825E92F-B633-0840-829C-2DBBEF4FF362}"/>
    <hyperlink ref="J4696" r:id="rId9380" display="mailto:ruth64@bolton.com" xr:uid="{65935AE6-557D-C346-B526-09321C549047}"/>
    <hyperlink ref="L4696" r:id="rId9381" xr:uid="{3A7B83F2-D6C0-B044-A048-372E9370D0C8}"/>
    <hyperlink ref="J4697" r:id="rId9382" display="mailto:tracey40@koch.org" xr:uid="{BD801D33-F996-6B44-9694-DB97E670F053}"/>
    <hyperlink ref="L4697" r:id="rId9383" xr:uid="{FC9CD991-32EB-DD4D-AE6A-8D5DC14146F3}"/>
    <hyperlink ref="J4698" r:id="rId9384" display="mailto:whoward@frazier.org" xr:uid="{0CBF7DA2-F91C-8748-A3C1-130A2C8293C4}"/>
    <hyperlink ref="L4698" r:id="rId9385" xr:uid="{20EC857C-545E-574B-96BD-36FA2624C045}"/>
    <hyperlink ref="J4699" r:id="rId9386" display="mailto:stefanie43@freeman-lambert.com" xr:uid="{C87A2CAE-A242-B24A-A19B-BC2A1DA7CE90}"/>
    <hyperlink ref="L4699" r:id="rId9387" xr:uid="{73C8484D-F510-FD49-853C-1EE41FAF0D25}"/>
    <hyperlink ref="J4700" r:id="rId9388" display="mailto:tammiecortez@chen.biz" xr:uid="{F9974720-F3C0-6743-97D4-FA1CA08932E6}"/>
    <hyperlink ref="L4700" r:id="rId9389" xr:uid="{61FD09F1-2072-AF4E-8C0A-3521E66CEB62}"/>
    <hyperlink ref="J4701" r:id="rId9390" display="mailto:rileystephen@jordan-rivera.com" xr:uid="{FFDBE613-F77B-434D-ADFC-F6EE7A70117F}"/>
    <hyperlink ref="L4701" r:id="rId9391" xr:uid="{B9CDB545-603F-744F-A9EB-AFCABFEC41AA}"/>
    <hyperlink ref="J4702" r:id="rId9392" display="mailto:bassphillip@chambers.com" xr:uid="{28CCE14C-D836-264D-BC57-919BAC6E7C1A}"/>
    <hyperlink ref="L4702" r:id="rId9393" xr:uid="{57A5F921-21C1-6643-94AD-729656271F28}"/>
    <hyperlink ref="J4703" r:id="rId9394" display="mailto:xwaller@shields.net" xr:uid="{57B819A4-DA1A-6A41-9633-B0B42D156BF6}"/>
    <hyperlink ref="L4703" r:id="rId9395" xr:uid="{99D7A909-8D37-D340-99BF-332DC38BA6DC}"/>
    <hyperlink ref="J4704" r:id="rId9396" display="mailto:gibbsjon@fletcher-mccann.com" xr:uid="{53A89151-43B3-6140-935A-EE48657C3FC8}"/>
    <hyperlink ref="L4704" r:id="rId9397" xr:uid="{BAEB2CBC-A83D-374F-AEE8-AF150C1F0665}"/>
    <hyperlink ref="J4705" r:id="rId9398" display="mailto:sherri05@leonard.org" xr:uid="{FAC0F17C-5859-9246-9269-BD9FD8503C33}"/>
    <hyperlink ref="L4705" r:id="rId9399" xr:uid="{9CB1FAB4-8359-484D-AF30-FEFE0C55DFDB}"/>
    <hyperlink ref="J4706" r:id="rId9400" display="mailto:mirandanorman@kelly.info" xr:uid="{DE967EF6-C170-B241-BC91-2A65C8775E73}"/>
    <hyperlink ref="L4706" r:id="rId9401" xr:uid="{0AA9E136-7068-534C-B0F9-642062FFE683}"/>
    <hyperlink ref="J4707" r:id="rId9402" display="mailto:mullenamanda@kennedy-navarro.info" xr:uid="{4197A318-1808-4C4D-9B38-C2EC30B37D96}"/>
    <hyperlink ref="L4707" r:id="rId9403" xr:uid="{0C5E8F81-12B8-DE4F-BA5C-E10326A80846}"/>
    <hyperlink ref="J4708" r:id="rId9404" display="mailto:maddenkenneth@andrews.com" xr:uid="{0F14368E-D186-7142-85C9-6BC24261AFF9}"/>
    <hyperlink ref="L4708" r:id="rId9405" xr:uid="{063E16C7-D95A-9443-87E3-6327C009A525}"/>
    <hyperlink ref="J4709" r:id="rId9406" display="mailto:alexa75@vance.com" xr:uid="{45EB3713-57C4-EB4E-9930-DE7EF3494EB5}"/>
    <hyperlink ref="L4709" r:id="rId9407" xr:uid="{57FD2AD7-A574-334E-9A5E-CD15E8DD335C}"/>
    <hyperlink ref="J4710" r:id="rId9408" display="mailto:maldonadodonna@spears.info" xr:uid="{2175E2B1-6F9C-BF4B-91C4-691BC8968CA7}"/>
    <hyperlink ref="L4710" r:id="rId9409" xr:uid="{28E417F7-9B5A-E94F-8A25-8DBECBBD874A}"/>
    <hyperlink ref="J4711" r:id="rId9410" display="mailto:jenna90@clements-allison.biz" xr:uid="{B11F7655-5D6C-A74C-A074-658326C0F10C}"/>
    <hyperlink ref="L4711" r:id="rId9411" xr:uid="{750FDB3A-D7E5-0B46-9BFB-A06A7FE5D3A0}"/>
    <hyperlink ref="J4712" r:id="rId9412" display="mailto:wilcoxkarina@little.com" xr:uid="{89702AA9-315E-6B45-9512-608933C0EE95}"/>
    <hyperlink ref="L4712" r:id="rId9413" xr:uid="{05C06DCD-9BD0-484F-9E0A-6FF2D19AC2ED}"/>
    <hyperlink ref="J4713" r:id="rId9414" display="mailto:sheilarogers@parks.org" xr:uid="{6CD50255-4E21-064F-A4B0-9F7B52C69B5E}"/>
    <hyperlink ref="L4713" r:id="rId9415" xr:uid="{441025C7-BAF5-EB4D-A98F-AE897AD3FC1B}"/>
    <hyperlink ref="J4714" r:id="rId9416" display="mailto:thomasfox@irwin.com" xr:uid="{B567B56C-D817-4D4C-B835-8D4C7669BDB5}"/>
    <hyperlink ref="L4714" r:id="rId9417" xr:uid="{1991DFF6-15D7-4846-8F1C-DB055EB9CE39}"/>
    <hyperlink ref="J4715" r:id="rId9418" display="mailto:dustinmccarty@wilson.info" xr:uid="{2D77DCCB-22E3-A045-A32C-6FDF727F7216}"/>
    <hyperlink ref="L4715" r:id="rId9419" xr:uid="{CA0A6AA0-3660-0E40-9F37-12FDA4A05410}"/>
    <hyperlink ref="J4716" r:id="rId9420" display="mailto:ericksonjuan@sampson.org" xr:uid="{BFCD2722-0CE3-7C4C-9C93-622E0925C142}"/>
    <hyperlink ref="L4716" r:id="rId9421" xr:uid="{FEBD98E0-6809-BB47-B50E-D1ABF02B47FC}"/>
    <hyperlink ref="J4717" r:id="rId9422" display="mailto:elijah52@vincent.net" xr:uid="{C94F1F55-8475-0543-A97B-DFFC4A2EB90F}"/>
    <hyperlink ref="L4717" r:id="rId9423" xr:uid="{928B56BE-00F0-DB4A-8AB0-A5C4615E9B58}"/>
    <hyperlink ref="J4718" r:id="rId9424" display="mailto:gaustin@hays.info" xr:uid="{53C813A4-9A7D-D348-8D94-CB76EE2F1F5C}"/>
    <hyperlink ref="L4718" r:id="rId9425" xr:uid="{BC8BD268-B22F-7E40-ADCF-873B77BB8728}"/>
    <hyperlink ref="J4719" r:id="rId9426" display="mailto:zpratt@hale-newman.com" xr:uid="{8C327EE7-8490-7448-A449-5EDA4D1EF962}"/>
    <hyperlink ref="L4719" r:id="rId9427" xr:uid="{D8ACEB54-18A0-1A49-9577-D64A7523C33C}"/>
    <hyperlink ref="J4720" r:id="rId9428" display="mailto:fhuang@prince.com" xr:uid="{81653107-2D36-864D-B807-AA42B11EFE3E}"/>
    <hyperlink ref="L4720" r:id="rId9429" xr:uid="{6F24FF06-4A58-EC4B-8EF2-C59B02814C7A}"/>
    <hyperlink ref="J4721" r:id="rId9430" display="mailto:tim00@lutz-park.com" xr:uid="{3DD9E500-B4AE-6D45-B482-93619502C80E}"/>
    <hyperlink ref="L4721" r:id="rId9431" xr:uid="{DE4313D0-DB45-344D-B9A7-AF66FEDB5933}"/>
    <hyperlink ref="J4722" r:id="rId9432" display="mailto:kramerandrea@barr-villa.com" xr:uid="{9F49A401-43AC-2A4A-BA10-F1EDD6EA801B}"/>
    <hyperlink ref="L4722" r:id="rId9433" xr:uid="{7DE5CB3B-EF05-474D-B0EA-E32703D41F33}"/>
    <hyperlink ref="J4723" r:id="rId9434" display="mailto:piercebarbara@conner.com" xr:uid="{7BCCE2E2-DCFF-8348-8249-F7CB43CC66CB}"/>
    <hyperlink ref="L4723" r:id="rId9435" xr:uid="{8741AC4F-17CD-8D46-A50C-6A3124D47103}"/>
    <hyperlink ref="J4724" r:id="rId9436" display="mailto:vcoleman@mcgee.biz" xr:uid="{CBC9E783-1EC4-9E45-83C8-D8EBB258837B}"/>
    <hyperlink ref="L4724" r:id="rId9437" xr:uid="{41419F8E-3F2D-5E4F-9574-102C1154B6D0}"/>
    <hyperlink ref="J4725" r:id="rId9438" display="mailto:deandrew@alvarez-heath.info" xr:uid="{1FD97511-25F2-F945-A5F2-33B67D207BC0}"/>
    <hyperlink ref="L4725" r:id="rId9439" xr:uid="{D9F1240E-D3E6-B74F-AD67-8F20B4EAB666}"/>
    <hyperlink ref="J4726" r:id="rId9440" display="mailto:sarah99@norris-parks.com" xr:uid="{315E7D07-B8C1-C746-B20E-45A40BE155C9}"/>
    <hyperlink ref="L4726" r:id="rId9441" xr:uid="{2B7F5AD4-F611-194E-9140-3D3F00C8F3F3}"/>
    <hyperlink ref="J4727" r:id="rId9442" display="mailto:shepherdjamie@stark.com" xr:uid="{E6D55F82-B793-D14B-940E-BAD2858FB59B}"/>
    <hyperlink ref="L4727" r:id="rId9443" xr:uid="{0771D2B8-A4A3-0144-AA61-287878DFE905}"/>
    <hyperlink ref="J4728" r:id="rId9444" display="mailto:zachary49@burnett-dominguez.com" xr:uid="{2F2333F3-644B-4B45-8A0E-030D9687A547}"/>
    <hyperlink ref="L4728" r:id="rId9445" xr:uid="{4F4BB219-4EFA-364C-BB05-87E701F181B4}"/>
    <hyperlink ref="J4729" r:id="rId9446" display="mailto:abigail16@villegas.com" xr:uid="{9664421D-40AC-3F4F-B5C6-3C9F7BC3C860}"/>
    <hyperlink ref="L4729" r:id="rId9447" xr:uid="{CA010A6B-C6B0-C04C-ACD1-80E3FE618763}"/>
    <hyperlink ref="J4730" r:id="rId9448" display="mailto:sandracummings@blair.com" xr:uid="{FF2BF0AC-AED8-784F-B248-53A8820BFE06}"/>
    <hyperlink ref="L4730" r:id="rId9449" xr:uid="{D3447DE0-D73F-F74A-ACE9-B3CC7CA11D42}"/>
    <hyperlink ref="J4731" r:id="rId9450" display="mailto:fcuevas@gill.com" xr:uid="{D5616CAE-8710-BB44-86BF-77356A696CF8}"/>
    <hyperlink ref="L4731" r:id="rId9451" xr:uid="{0401D6AD-9A66-8A48-ABD6-3F4D631147A7}"/>
    <hyperlink ref="J4732" r:id="rId9452" display="mailto:reneeacosta@reyes-calderon.com" xr:uid="{6E18C4C3-BBB3-7941-BC04-2C9B30266BBE}"/>
    <hyperlink ref="L4732" r:id="rId9453" xr:uid="{1428C6D0-0C8F-A646-8BEF-EF1A957E836F}"/>
    <hyperlink ref="J4733" r:id="rId9454" display="mailto:francisco78@cunningham.org" xr:uid="{C0762A88-F118-8940-BAE7-68A2F11E518B}"/>
    <hyperlink ref="L4733" r:id="rId9455" xr:uid="{A58DDF2B-1882-484F-A71E-BDF796FA0595}"/>
    <hyperlink ref="J4734" r:id="rId9456" display="mailto:sharon69@reese.com" xr:uid="{F7900611-AEF7-8E49-89C6-D671E094590D}"/>
    <hyperlink ref="L4734" r:id="rId9457" xr:uid="{4A887370-9E3A-714E-9668-D9F67BC5BB68}"/>
    <hyperlink ref="J4735" r:id="rId9458" display="mailto:holdengavin@sharp.com" xr:uid="{78CE3FF1-A8CF-BD40-BBFB-72F9D717510D}"/>
    <hyperlink ref="L4735" r:id="rId9459" xr:uid="{A685E7FD-6F35-934A-931E-A8154B682CFF}"/>
    <hyperlink ref="J4736" r:id="rId9460" display="mailto:ymathews@singleton.com" xr:uid="{49191A2A-243E-1D48-B96F-8D269E881791}"/>
    <hyperlink ref="L4736" r:id="rId9461" xr:uid="{D2B9DE31-8EEC-6944-AE60-04BDBD54327C}"/>
    <hyperlink ref="J4737" r:id="rId9462" display="mailto:munozbryan@phelps.org" xr:uid="{4B02D8A6-3240-4F4C-BFD7-4DC13240E954}"/>
    <hyperlink ref="L4737" r:id="rId9463" xr:uid="{F71FF81A-2FE4-CB40-8624-0E731290512E}"/>
    <hyperlink ref="J4738" r:id="rId9464" display="mailto:joycemarks@massey.com" xr:uid="{37F40244-A44A-0244-B113-1E709B47C204}"/>
    <hyperlink ref="L4738" r:id="rId9465" xr:uid="{BD15739C-5BB3-9845-8303-D626963B8AA8}"/>
    <hyperlink ref="J4739" r:id="rId9466" display="mailto:slin@bartlett-anthony.com" xr:uid="{947B23D3-C098-F64F-84A5-E4C1F89E438E}"/>
    <hyperlink ref="L4739" r:id="rId9467" xr:uid="{4AB54616-8ECA-3346-AEEB-610930C637F0}"/>
    <hyperlink ref="J4740" r:id="rId9468" display="mailto:jake52@armstrong.com" xr:uid="{0832D69C-9E42-E641-ADF8-2C2DE946E05E}"/>
    <hyperlink ref="L4740" r:id="rId9469" xr:uid="{799333F8-5B9F-BC4C-8090-9FC4E9626A57}"/>
    <hyperlink ref="J4741" r:id="rId9470" display="mailto:greg00@strong-chang.net" xr:uid="{C1C13FC7-408D-6C42-A7C9-FA1EDFE01CFC}"/>
    <hyperlink ref="L4741" r:id="rId9471" xr:uid="{11A01812-420B-C440-995F-7683D5E34E20}"/>
    <hyperlink ref="J4742" r:id="rId9472" display="mailto:lisaskinner@nichols-padilla.com" xr:uid="{74514759-56D6-DB4A-9D52-3D2D9B8A83E7}"/>
    <hyperlink ref="L4742" r:id="rId9473" xr:uid="{5FFA49BD-6E97-DB47-A4D6-1C2E5913C554}"/>
    <hyperlink ref="J4743" r:id="rId9474" display="mailto:brandyewing@barron-hawkins.com" xr:uid="{97EF2459-F7EC-6142-A436-0997ADF32F9C}"/>
    <hyperlink ref="L4743" r:id="rId9475" xr:uid="{8CC575FE-7B25-3445-8F75-E9719FADAFDA}"/>
    <hyperlink ref="J4744" r:id="rId9476" display="mailto:cashley@bates.net" xr:uid="{F80A9492-F5EF-FF41-9EC8-26924514A39B}"/>
    <hyperlink ref="L4744" r:id="rId9477" xr:uid="{CC16019D-64A6-4449-908F-8367A742F9C6}"/>
    <hyperlink ref="J4745" r:id="rId9478" display="mailto:ophillips@green-vaughan.info" xr:uid="{F05997EE-221B-2C4A-9131-D9C8E812B6AB}"/>
    <hyperlink ref="L4745" r:id="rId9479" xr:uid="{12C47074-9625-0B4B-97DF-5822D79C45BF}"/>
    <hyperlink ref="J4746" r:id="rId9480" display="mailto:opope@harding.biz" xr:uid="{6CEE90C8-62AB-E340-89ED-69409F9E3AAA}"/>
    <hyperlink ref="L4746" r:id="rId9481" xr:uid="{92168645-A48D-D649-9B21-DE4DFF0D29A4}"/>
    <hyperlink ref="J4747" r:id="rId9482" display="mailto:timothygraves@cochran-mack.net" xr:uid="{7F11B2C5-AF79-D847-9F67-9F0D2F01E0FA}"/>
    <hyperlink ref="L4747" r:id="rId9483" xr:uid="{7E4AFC8F-1528-4242-99E4-B4696F404D1E}"/>
    <hyperlink ref="J4748" r:id="rId9484" display="mailto:haydendudley@hunt.info" xr:uid="{F51AF606-C022-9745-9CCF-1EC08E6603E8}"/>
    <hyperlink ref="L4748" r:id="rId9485" xr:uid="{0E9793B0-FA7B-8C46-AE96-567349A58574}"/>
    <hyperlink ref="J4749" r:id="rId9486" display="mailto:marvincordova@buck.com" xr:uid="{EABDE782-FD8D-D64E-86F2-B74A5358F49C}"/>
    <hyperlink ref="L4749" r:id="rId9487" xr:uid="{3A0CE798-7F03-064F-A941-EB433F3E9587}"/>
    <hyperlink ref="J4750" r:id="rId9488" display="mailto:vernonharper@ibarra.com" xr:uid="{7CD3F236-3893-814C-87F6-55310C3FF503}"/>
    <hyperlink ref="L4750" r:id="rId9489" xr:uid="{BBAC690B-BC6F-1942-8BB5-C91AA9F0C27D}"/>
    <hyperlink ref="J4751" r:id="rId9490" display="mailto:lambertwayne@palmer-sharp.com" xr:uid="{ADECD645-49A3-7841-A9F8-504C5DF75853}"/>
    <hyperlink ref="L4751" r:id="rId9491" xr:uid="{00D87AD3-13A8-1241-A8EB-056D09A88106}"/>
    <hyperlink ref="J4752" r:id="rId9492" display="mailto:brittneyberg@marsh.com" xr:uid="{33EE19F1-8235-9C47-89CE-AED2843DC3B9}"/>
    <hyperlink ref="L4752" r:id="rId9493" xr:uid="{4F717C7E-A058-5343-88D1-DAE0F027F67C}"/>
    <hyperlink ref="J4753" r:id="rId9494" display="mailto:colleencervantes@roberson.com" xr:uid="{54E188A3-6CEE-BF48-81CA-A7BFA3BB22BA}"/>
    <hyperlink ref="L4753" r:id="rId9495" xr:uid="{93A95FE3-FDB4-5547-B67A-300D7EF1D37A}"/>
    <hyperlink ref="J4754" r:id="rId9496" display="mailto:kerriwerner@nash-curry.com" xr:uid="{69020442-1066-6B44-8420-074DABD65583}"/>
    <hyperlink ref="L4754" r:id="rId9497" xr:uid="{BDD17FD8-221C-1645-BFC0-8AF506C88AC0}"/>
    <hyperlink ref="J4755" r:id="rId9498" display="mailto:epugh@callahan.biz" xr:uid="{1A82AA0A-0911-A348-81DF-4A44031A127A}"/>
    <hyperlink ref="L4755" r:id="rId9499" xr:uid="{127B89C9-5940-AC43-896B-A39E1BC6AE53}"/>
    <hyperlink ref="J4756" r:id="rId9500" display="mailto:andrewsbarry@gomez.org" xr:uid="{3E8D8477-4721-B64C-ABBC-1CF35FE95C96}"/>
    <hyperlink ref="L4756" r:id="rId9501" xr:uid="{82F1A08C-A43B-CD47-8773-0B250E321A6B}"/>
    <hyperlink ref="J4757" r:id="rId9502" display="mailto:iriley@west.com" xr:uid="{9C53F230-42F0-AE4B-815A-221CAC049134}"/>
    <hyperlink ref="L4757" r:id="rId9503" xr:uid="{21D4C291-2B90-F04A-8E4C-8BFD670EE171}"/>
    <hyperlink ref="J4758" r:id="rId9504" display="mailto:marshallbrett@miles.com" xr:uid="{CC19DA16-4E35-604B-8BCE-996D86A1866B}"/>
    <hyperlink ref="L4758" r:id="rId9505" xr:uid="{0146BD3B-57BF-0F42-92A5-C7D7CACE6036}"/>
    <hyperlink ref="J4759" r:id="rId9506" display="mailto:toddsydney@yoder.info" xr:uid="{1E15D108-50A8-C44E-9C88-BBD8EB20546F}"/>
    <hyperlink ref="L4759" r:id="rId9507" xr:uid="{06F58D56-27C7-B14C-8439-0F210756DF9B}"/>
    <hyperlink ref="J4760" r:id="rId9508" display="mailto:meghanoconnell@meza.org" xr:uid="{B96250F7-F557-DC47-8043-FDAA618FC7D6}"/>
    <hyperlink ref="L4760" r:id="rId9509" xr:uid="{46F92B46-D934-164A-AC2F-F06A1F6A0581}"/>
    <hyperlink ref="J4761" r:id="rId9510" display="mailto:hensonkerry@cowan.biz" xr:uid="{D7677E8E-661E-FF47-B5F2-179860BE434B}"/>
    <hyperlink ref="L4761" r:id="rId9511" xr:uid="{6BB12214-085A-9644-91B8-99401471A2C8}"/>
    <hyperlink ref="J4762" r:id="rId9512" display="mailto:estradabrett@pena.com" xr:uid="{B054D250-2F73-3344-B812-0DD73AE8AFB0}"/>
    <hyperlink ref="L4762" r:id="rId9513" xr:uid="{0988A372-7266-E74D-B1AC-0393F2EB30B7}"/>
    <hyperlink ref="J4763" r:id="rId9514" display="mailto:rhonda01@webster-norris.com" xr:uid="{506A3DFC-95BB-EE4F-BDCD-0592B450F99B}"/>
    <hyperlink ref="L4763" r:id="rId9515" xr:uid="{17C33AFC-33C8-AA4A-8E1A-DCCC9A727F44}"/>
    <hyperlink ref="J4764" r:id="rId9516" display="mailto:morganpratt@barron-weiss.com" xr:uid="{BD677642-4327-D646-95D6-299E152FCA0C}"/>
    <hyperlink ref="L4764" r:id="rId9517" xr:uid="{9B0EDA94-3D1F-0B41-831A-8B2980F67A62}"/>
    <hyperlink ref="J4765" r:id="rId9518" display="mailto:hli@norris.com" xr:uid="{166F0FD4-F756-094C-9C67-769C03189A95}"/>
    <hyperlink ref="L4765" r:id="rId9519" xr:uid="{95D930F4-5559-C645-BE3D-1FAD69028B3C}"/>
    <hyperlink ref="J4766" r:id="rId9520" display="mailto:frederick91@lucero.com" xr:uid="{91F3F3BA-9130-FE44-B4F3-8C63FA65ECBC}"/>
    <hyperlink ref="L4766" r:id="rId9521" xr:uid="{20118E98-DC0D-4E4A-9FB2-1B99EBDBCF72}"/>
    <hyperlink ref="J4767" r:id="rId9522" display="mailto:mikaylaclay@berry-melendez.com" xr:uid="{AB80A911-F2D3-6346-BF39-C8AFB05B955E}"/>
    <hyperlink ref="L4767" r:id="rId9523" xr:uid="{2116CFB5-41E4-2140-9FC9-3DE6921DE538}"/>
    <hyperlink ref="J4768" r:id="rId9524" display="mailto:ehenson@steele-acevedo.com" xr:uid="{383F28D2-EC78-0B4C-8154-CAEF8ABFBBFF}"/>
    <hyperlink ref="L4768" r:id="rId9525" xr:uid="{3C817F3D-AFF7-A841-8D91-025D72E2FBCD}"/>
    <hyperlink ref="J4769" r:id="rId9526" display="mailto:chelsea39@torres.com" xr:uid="{946A0B42-321A-8143-AC25-2A1281E1C9B0}"/>
    <hyperlink ref="L4769" r:id="rId9527" xr:uid="{8B2F96D3-B463-3B47-9B9B-8CD8BE7F76AD}"/>
    <hyperlink ref="J4770" r:id="rId9528" display="mailto:kleindan@glover-cantu.com" xr:uid="{337C3976-3329-E74E-83EA-62DAB3E2006E}"/>
    <hyperlink ref="L4770" r:id="rId9529" xr:uid="{B97AAE66-5210-7A48-90B4-A742C1F796A2}"/>
    <hyperlink ref="J4771" r:id="rId9530" display="mailto:byrdkim@guerrero.com" xr:uid="{69F9F29B-DA87-B349-88EC-2881F24D70B7}"/>
    <hyperlink ref="L4771" r:id="rId9531" xr:uid="{7926CE4B-8A98-394A-8159-BAA5894FAE94}"/>
    <hyperlink ref="J4772" r:id="rId9532" display="mailto:helen45@sims-ewing.com" xr:uid="{9D66328E-E279-F74C-A751-F537C888013A}"/>
    <hyperlink ref="L4772" r:id="rId9533" xr:uid="{63A4CBDF-A3AF-3D43-987E-A502B31E1A75}"/>
    <hyperlink ref="J4773" r:id="rId9534" display="mailto:alyssanielsen@baxter.biz" xr:uid="{ADB3A6F0-B560-8E4C-A426-654804F109F4}"/>
    <hyperlink ref="L4773" r:id="rId9535" xr:uid="{F8D556BE-09D0-9A4F-93F4-854691822CA8}"/>
    <hyperlink ref="J4774" r:id="rId9536" display="mailto:irandall@cantrell-hale.com" xr:uid="{25B4B654-F68B-4040-AE28-75B8AEBD3A98}"/>
    <hyperlink ref="L4774" r:id="rId9537" xr:uid="{47D7FF99-4924-2F41-ABA8-6756A70681EA}"/>
    <hyperlink ref="J4775" r:id="rId9538" display="mailto:marcus31@mejia.net" xr:uid="{88D102E5-E005-B54D-B1B6-FFC2DC5B0A1B}"/>
    <hyperlink ref="L4775" r:id="rId9539" xr:uid="{FE7AAAA6-CAE1-AC46-A725-186DDDDB29E3}"/>
    <hyperlink ref="J4776" r:id="rId9540" display="mailto:adrian44@morales.org" xr:uid="{7A275DBA-126F-CE41-9F09-E9DFE902B87F}"/>
    <hyperlink ref="L4776" r:id="rId9541" xr:uid="{36370E4A-2034-8D4F-A08E-7C173E85FBFD}"/>
    <hyperlink ref="J4777" r:id="rId9542" display="mailto:yvilla@patel.biz" xr:uid="{8798CA33-D27B-4346-BD6D-AE21DB5E8CA6}"/>
    <hyperlink ref="L4777" r:id="rId9543" xr:uid="{F372C629-AF37-7346-8D2B-E910977EE39A}"/>
    <hyperlink ref="J4778" r:id="rId9544" display="mailto:brianho@todd.com" xr:uid="{43056F82-D6DD-4E45-A72A-F04D609CE481}"/>
    <hyperlink ref="L4778" r:id="rId9545" xr:uid="{0416C0E9-D02F-484C-9CE9-7F0CD7FB873F}"/>
    <hyperlink ref="J4779" r:id="rId9546" display="mailto:kmays@vincent.info" xr:uid="{0748F61C-73FC-1B41-A81C-B17DBC151B13}"/>
    <hyperlink ref="L4779" r:id="rId9547" xr:uid="{E10ACE89-8A81-8C46-8D69-2A5C6E750843}"/>
    <hyperlink ref="J4780" r:id="rId9548" display="mailto:calhounbrooke@blake-mccann.com" xr:uid="{FD7F0217-57F1-384C-8929-FE5CE26C7A45}"/>
    <hyperlink ref="L4780" r:id="rId9549" xr:uid="{BC808000-DB70-604F-A420-066529ED030B}"/>
    <hyperlink ref="J4781" r:id="rId9550" display="mailto:hendrickskirsten@briggs-richardson.com" xr:uid="{E193C699-C435-4B49-8C79-7CE560F8CAEB}"/>
    <hyperlink ref="L4781" r:id="rId9551" xr:uid="{CD89E30A-4E5B-0F42-AADA-047899ADD0CB}"/>
    <hyperlink ref="J4782" r:id="rId9552" display="mailto:cgay@bruce.com" xr:uid="{C40F4E12-E362-1444-8B2B-90F8538AB949}"/>
    <hyperlink ref="L4782" r:id="rId9553" xr:uid="{EBCFB959-01BA-6941-A298-FDEC1EDA8209}"/>
    <hyperlink ref="J4783" r:id="rId9554" display="mailto:latasha02@williamson.com" xr:uid="{CE4AC94A-4089-F64F-8706-EC537B65C400}"/>
    <hyperlink ref="L4783" r:id="rId9555" xr:uid="{6F58B97D-FF71-7B48-9BFE-88467B4BA043}"/>
    <hyperlink ref="J4784" r:id="rId9556" display="mailto:maureenleonard@ferrell-atkinson.net" xr:uid="{B239A25F-2533-624A-8E66-5499A26B61C2}"/>
    <hyperlink ref="L4784" r:id="rId9557" xr:uid="{E3F0AC40-C951-DB45-9883-618CC0F3DB84}"/>
    <hyperlink ref="J4785" r:id="rId9558" display="mailto:kaufmanmaria@liu.net" xr:uid="{84DA4101-B48D-764F-B967-1E0225EB4C81}"/>
    <hyperlink ref="L4785" r:id="rId9559" xr:uid="{C67EFBBE-8103-CE4F-B417-DCD5093E21F0}"/>
    <hyperlink ref="J4786" r:id="rId9560" display="mailto:ncastaneda@townsend.com" xr:uid="{3E92AAC1-4D74-C248-944D-3194D1D396C9}"/>
    <hyperlink ref="L4786" r:id="rId9561" xr:uid="{9BF1A59C-3350-224C-89D3-CC4C111DF245}"/>
    <hyperlink ref="J4787" r:id="rId9562" display="mailto:hmercado@york.com" xr:uid="{B4914D68-D8F4-4C40-A2AB-703206857818}"/>
    <hyperlink ref="L4787" r:id="rId9563" xr:uid="{D47006AB-E4A8-7844-AED1-8B7B4B85A22A}"/>
    <hyperlink ref="J4788" r:id="rId9564" display="mailto:zjames@greer.biz" xr:uid="{81BF017B-E070-C14B-8247-CDB88851FC03}"/>
    <hyperlink ref="L4788" r:id="rId9565" xr:uid="{1AEA0049-1E9F-3E4F-9397-D0C71316D911}"/>
    <hyperlink ref="J4789" r:id="rId9566" display="mailto:jasmin27@campbell.com" xr:uid="{F150DC8E-E159-2544-9946-EE4F303D8DA6}"/>
    <hyperlink ref="L4789" r:id="rId9567" xr:uid="{7D9C78F8-374D-6647-AC9D-5F31B19A0129}"/>
    <hyperlink ref="J4790" r:id="rId9568" display="mailto:kennethwerner@haney-wyatt.net" xr:uid="{8F3308B8-95B4-BB43-82AD-0ABC721FC15A}"/>
    <hyperlink ref="L4790" r:id="rId9569" xr:uid="{32D445D1-450A-5749-A59C-E02F625BB0D8}"/>
    <hyperlink ref="J4791" r:id="rId9570" display="mailto:dakota69@mcdowell-zamora.com" xr:uid="{C505FD23-8CB4-0C43-82F8-928011297BE4}"/>
    <hyperlink ref="L4791" r:id="rId9571" xr:uid="{1259B42C-2F1A-BF40-98A1-F81AECBD789D}"/>
    <hyperlink ref="J4792" r:id="rId9572" display="mailto:clifford35@ortega.com" xr:uid="{DB879E80-2FE6-0747-960F-3F7049DA49D0}"/>
    <hyperlink ref="L4792" r:id="rId9573" xr:uid="{37D9B82D-5ECB-FD44-B9A8-2C5B0AA95B14}"/>
    <hyperlink ref="J4793" r:id="rId9574" display="mailto:lineddie@bates-doyle.net" xr:uid="{AFC2665A-3365-954A-825C-01A614E2520D}"/>
    <hyperlink ref="L4793" r:id="rId9575" xr:uid="{392394E9-6D4A-A94C-9484-873BFF1D6A79}"/>
    <hyperlink ref="J4794" r:id="rId9576" display="mailto:norrisjo@beard.com" xr:uid="{CC3D0ED1-3AC4-3A43-B0E1-CE8B2336B3B7}"/>
    <hyperlink ref="L4794" r:id="rId9577" xr:uid="{20F9B301-EC63-9F45-B2B6-2A412CCD392A}"/>
    <hyperlink ref="J4795" r:id="rId9578" display="mailto:holdensally@ashley.org" xr:uid="{B8FD81CE-9DD4-DA4E-AE3D-9665F50EE5B7}"/>
    <hyperlink ref="L4795" r:id="rId9579" xr:uid="{6E0443DC-AB98-AE48-9891-3634A884F115}"/>
    <hyperlink ref="J4796" r:id="rId9580" display="mailto:gallowaychristian@norris.com" xr:uid="{EC74AC15-4DE3-E241-8509-AD2AEDF76FB4}"/>
    <hyperlink ref="L4796" r:id="rId9581" xr:uid="{BD3ED95B-7A00-FC47-8185-75DA8F719BC7}"/>
    <hyperlink ref="J4797" r:id="rId9582" display="mailto:stuartrichards@barron.com" xr:uid="{98B7D882-7C82-864F-96D1-1B12C11DD0C0}"/>
    <hyperlink ref="L4797" r:id="rId9583" xr:uid="{080C510D-4D5D-524C-A803-5A8B7104671F}"/>
    <hyperlink ref="J4798" r:id="rId9584" display="mailto:jackbarrett@johnson-collins.biz" xr:uid="{A4C901B1-E181-B443-8F51-F3C4B9B7ED77}"/>
    <hyperlink ref="L4798" r:id="rId9585" xr:uid="{641E69DB-3FB7-014E-98C3-C26C231ADB71}"/>
    <hyperlink ref="J4799" r:id="rId9586" display="mailto:luis30@barr-navarro.com" xr:uid="{2E1F9361-B7B3-624C-ABAC-D5BAF1722BB8}"/>
    <hyperlink ref="L4799" r:id="rId9587" xr:uid="{DEB4D816-D6A4-B941-A777-5710A4D45EEC}"/>
    <hyperlink ref="J4800" r:id="rId9588" display="mailto:roger82@manning.net" xr:uid="{A5F0F5DE-A2BF-B14C-B069-B578687C269B}"/>
    <hyperlink ref="L4800" r:id="rId9589" xr:uid="{A02DB58D-6850-E747-9B63-FDAA16206F6C}"/>
    <hyperlink ref="J4801" r:id="rId9590" display="mailto:emily89@sheppard.com" xr:uid="{AB8B21B7-81B0-B145-9C86-CEE317B4A0D5}"/>
    <hyperlink ref="L4801" r:id="rId9591" xr:uid="{2C2C9D49-ED24-164D-AC45-2FA51314187D}"/>
    <hyperlink ref="J4802" r:id="rId9592" display="mailto:carolynbutler@vega-campos.com" xr:uid="{AC7A9AB1-315B-CD4D-A89E-94ACD2B8576D}"/>
    <hyperlink ref="L4802" r:id="rId9593" xr:uid="{8E57842F-A638-0E47-9937-A78F462B1301}"/>
    <hyperlink ref="J4803" r:id="rId9594" display="mailto:leah45@carroll-ford.com" xr:uid="{1EFB434F-F966-9B4A-A165-E8268D7164A6}"/>
    <hyperlink ref="L4803" r:id="rId9595" xr:uid="{0F5749E3-CBAC-3D46-A839-E56F266C3F48}"/>
    <hyperlink ref="J4804" r:id="rId9596" display="mailto:glennholmes@washington.org" xr:uid="{C59DB73A-4E7E-434C-8CF5-974197FEDFEE}"/>
    <hyperlink ref="L4804" r:id="rId9597" xr:uid="{28FDFDB8-6A14-0E48-B3D1-C38BA836C01E}"/>
    <hyperlink ref="J4805" r:id="rId9598" display="mailto:mayevelyn@reeves-york.com" xr:uid="{E38D54F5-C741-254F-93AF-062C6FC32F11}"/>
    <hyperlink ref="L4805" r:id="rId9599" xr:uid="{FB4FE810-9BCC-B94C-88D3-D60030310DA1}"/>
    <hyperlink ref="J4806" r:id="rId9600" display="mailto:beckertrevor@escobar.org" xr:uid="{021C7089-C8E8-3C49-9A6B-CF20B9902B88}"/>
    <hyperlink ref="L4806" r:id="rId9601" xr:uid="{3987DE98-EE8A-9048-8290-67CF1BBAE44E}"/>
    <hyperlink ref="J4807" r:id="rId9602" display="mailto:shari49@mason-floyd.com" xr:uid="{9AD4AC7A-B2ED-C041-8CDE-77EA40637A36}"/>
    <hyperlink ref="L4807" r:id="rId9603" xr:uid="{8A578582-474B-BE41-8EF0-D0D223E54FB0}"/>
    <hyperlink ref="J4808" r:id="rId9604" display="mailto:ibarrakendra@rush-leonard.org" xr:uid="{F3FB118F-06C6-3B41-BD1B-BD76D0CD87F0}"/>
    <hyperlink ref="L4808" r:id="rId9605" xr:uid="{6FC7C3C2-2468-9A4F-B80A-F372D8C56292}"/>
    <hyperlink ref="J4809" r:id="rId9606" display="mailto:lrobertson@figueroa.biz" xr:uid="{7BF3869A-4078-B14A-BD42-18439D6926D9}"/>
    <hyperlink ref="L4809" r:id="rId9607" xr:uid="{08F731A4-4176-1C45-A9E7-B1F0C3E81908}"/>
    <hyperlink ref="J4810" r:id="rId9608" display="mailto:idrake@jensen-sweeney.net" xr:uid="{F5863CA5-750F-9F48-AAA1-C5803FAE17EC}"/>
    <hyperlink ref="L4810" r:id="rId9609" xr:uid="{DADBD466-5326-254C-BB0B-0C57DE16A44A}"/>
    <hyperlink ref="J4811" r:id="rId9610" display="mailto:xwarren@rowland.com" xr:uid="{BF2AC339-851C-F341-A8E3-81A39F49E026}"/>
    <hyperlink ref="L4811" r:id="rId9611" xr:uid="{6203C6A2-2150-5F48-BC66-2A9B0C6E5C3E}"/>
    <hyperlink ref="J4812" r:id="rId9612" display="mailto:jaclyn07@pope-yates.com" xr:uid="{E25A3A78-42F3-6344-812F-7F0B08AECB8C}"/>
    <hyperlink ref="L4812" r:id="rId9613" xr:uid="{6E8DD01F-5476-4943-A96F-33DF9E9ABABE}"/>
    <hyperlink ref="J4813" r:id="rId9614" display="mailto:ayersrebekah@klein.info" xr:uid="{87CF1203-62B4-FD4A-905F-B5DCE0680C4F}"/>
    <hyperlink ref="L4813" r:id="rId9615" xr:uid="{5F565D3F-F095-D14D-B801-B43754511828}"/>
    <hyperlink ref="J4814" r:id="rId9616" display="mailto:dwatkins@villa-bass.com" xr:uid="{8DA41016-B8B3-964D-808D-0C6FD6867C82}"/>
    <hyperlink ref="L4814" r:id="rId9617" xr:uid="{F3C81F3B-3FDA-F447-8774-A1D3D59B6E1F}"/>
    <hyperlink ref="J4815" r:id="rId9618" display="mailto:woodwardjoanna@butler-mckenzie.biz" xr:uid="{FEABA140-C5CD-B941-9690-D20A2125630A}"/>
    <hyperlink ref="L4815" r:id="rId9619" xr:uid="{BE00D421-3940-3143-A39B-B57BE3727712}"/>
    <hyperlink ref="J4816" r:id="rId9620" display="mailto:adrienne84@skinner-mullen.com" xr:uid="{A4022BAC-4D7A-364F-BA44-31D360739244}"/>
    <hyperlink ref="L4816" r:id="rId9621" xr:uid="{12173B79-E621-7144-BA78-F8BDD39B7FC6}"/>
    <hyperlink ref="J4817" r:id="rId9622" display="mailto:mendezpamela@velazquez.info" xr:uid="{50515A89-207D-EC48-866B-5A2F18077F6E}"/>
    <hyperlink ref="L4817" r:id="rId9623" xr:uid="{72ABFF89-34A4-7A40-8D83-D62B1CAFC69B}"/>
    <hyperlink ref="J4818" r:id="rId9624" display="mailto:timothyflynn@pollard.com" xr:uid="{36DFCE29-D807-D440-BB5D-351F6F1AE16E}"/>
    <hyperlink ref="L4818" r:id="rId9625" xr:uid="{211C72B9-6BAF-AF44-98CE-1FF82F8DF3CE}"/>
    <hyperlink ref="J4819" r:id="rId9626" display="mailto:pmanning@farmer.net" xr:uid="{D278397F-31CD-4548-8FE9-1B0B1F1AE8A7}"/>
    <hyperlink ref="L4819" r:id="rId9627" xr:uid="{0A9EB1C5-8A8E-8547-911B-A9587339F103}"/>
    <hyperlink ref="J4820" r:id="rId9628" display="mailto:paul71@todd.com" xr:uid="{AFC439A5-E839-6142-95F1-498146430E08}"/>
    <hyperlink ref="L4820" r:id="rId9629" xr:uid="{22A3D52C-D084-8846-89A7-DE16ABC71342}"/>
    <hyperlink ref="J4821" r:id="rId9630" display="mailto:kfry@krause.com" xr:uid="{8A390998-E901-4E48-B4F9-ED65FEB92352}"/>
    <hyperlink ref="L4821" r:id="rId9631" xr:uid="{87732B3B-7655-434D-A6EC-D344ACF747D6}"/>
    <hyperlink ref="J4822" r:id="rId9632" display="mailto:smurphy@wagner.com" xr:uid="{14B6B35C-F9FC-6B47-A821-41FCBE72ACEC}"/>
    <hyperlink ref="L4822" r:id="rId9633" xr:uid="{CFE99FDC-F7A0-9F42-A252-64C5943BE4AE}"/>
    <hyperlink ref="J4823" r:id="rId9634" display="mailto:claire32@rollins.org" xr:uid="{1E8C4489-AD93-044A-9D4A-394E1C106B07}"/>
    <hyperlink ref="L4823" r:id="rId9635" xr:uid="{A13F2340-53A2-D447-B26F-A382C77A5530}"/>
    <hyperlink ref="J4824" r:id="rId9636" display="mailto:qthompson@garner-butler.com" xr:uid="{B16ECF41-4C3F-0E4D-B048-8F3DEE09C9EE}"/>
    <hyperlink ref="L4824" r:id="rId9637" xr:uid="{93A5DF3A-F1C5-5B43-9976-7383EFE34993}"/>
    <hyperlink ref="J4825" r:id="rId9638" display="mailto:aguirremelissa@pena.info" xr:uid="{274A7776-1BFB-A949-8BCB-A552247E994A}"/>
    <hyperlink ref="L4825" r:id="rId9639" xr:uid="{77736653-61C1-3645-81EF-3B5F4EC39074}"/>
    <hyperlink ref="J4826" r:id="rId9640" display="mailto:bryantmolly@brewer-yates.com" xr:uid="{B7CB887E-1B25-944C-BFEC-E5871192EA4D}"/>
    <hyperlink ref="L4826" r:id="rId9641" xr:uid="{A28AC7DB-D6DA-B44D-B6DA-537E27B1C77D}"/>
    <hyperlink ref="J4827" r:id="rId9642" display="mailto:cnunez@johns.com" xr:uid="{548C0183-0496-3F42-B022-6F3EBE3E7974}"/>
    <hyperlink ref="L4827" r:id="rId9643" xr:uid="{554E0446-B0B6-434B-AEB9-8DE796C0A568}"/>
    <hyperlink ref="J4828" r:id="rId9644" display="mailto:alexandra72@chapman.org" xr:uid="{35EC9DC4-6CCC-7248-91C2-BA91CF103980}"/>
    <hyperlink ref="L4828" r:id="rId9645" xr:uid="{2E81B5ED-D930-B848-B0E8-74ECBB244E10}"/>
    <hyperlink ref="J4829" r:id="rId9646" display="mailto:eali@hanson-simmons.org" xr:uid="{95C1D8DA-9E46-1944-AD63-4A6B2713372A}"/>
    <hyperlink ref="L4829" r:id="rId9647" xr:uid="{2FD1022C-C36E-B84A-8B14-6EFD8B293778}"/>
    <hyperlink ref="J4830" r:id="rId9648" display="mailto:benderlogan@sexton.com" xr:uid="{A7F2565D-0DB7-0A42-91D8-98B6210A088B}"/>
    <hyperlink ref="L4830" r:id="rId9649" xr:uid="{C99BFD53-44D4-A84B-8DDE-F21F3B504F0E}"/>
    <hyperlink ref="J4831" r:id="rId9650" display="mailto:wyatt05@hill.biz" xr:uid="{8DA8E37A-4FF6-1E47-9062-1E8201966918}"/>
    <hyperlink ref="L4831" r:id="rId9651" xr:uid="{ACC7FC90-6120-3744-83F8-9B0FB7101944}"/>
    <hyperlink ref="J4832" r:id="rId9652" display="mailto:kristina26@english.com" xr:uid="{B62909EF-E85A-4A47-AC06-697D36545A7E}"/>
    <hyperlink ref="L4832" r:id="rId9653" xr:uid="{FD7C930C-3A51-014F-A4CC-7C6CEBD8FCD4}"/>
    <hyperlink ref="J4833" r:id="rId9654" display="mailto:colinibarra@christian.info" xr:uid="{53A8F5BC-BC4A-1944-8837-12A616F11D7C}"/>
    <hyperlink ref="L4833" r:id="rId9655" xr:uid="{42415C7E-6814-AC47-9AB4-10589DF0AAD5}"/>
    <hyperlink ref="J4834" r:id="rId9656" display="mailto:todddalton@mckinney-ellis.com" xr:uid="{B27F09D6-6B22-A044-86AF-AA59AA2F0210}"/>
    <hyperlink ref="L4834" r:id="rId9657" xr:uid="{68922A78-3F91-6742-88F9-B0353A9F58CA}"/>
    <hyperlink ref="J4835" r:id="rId9658" display="mailto:emayo@mayo.com" xr:uid="{9FCF2A92-3143-C941-BCF5-190B7B45A95D}"/>
    <hyperlink ref="L4835" r:id="rId9659" xr:uid="{B522C1F4-BCC9-FF40-9815-E743EAB12486}"/>
    <hyperlink ref="J4836" r:id="rId9660" display="mailto:earl75@dickson.biz" xr:uid="{E0775D94-8C3C-EA40-9AA6-5F61574791D9}"/>
    <hyperlink ref="L4836" r:id="rId9661" xr:uid="{77BD1527-16FC-FA42-849E-7E52EBFD9A23}"/>
    <hyperlink ref="J4837" r:id="rId9662" display="mailto:wernerchristian@sweeney.com" xr:uid="{7B319F21-9324-B34D-B2F8-813DFE20DF5C}"/>
    <hyperlink ref="L4837" r:id="rId9663" xr:uid="{2816E217-0CCB-3844-A3A5-81A0176D57D2}"/>
    <hyperlink ref="J4838" r:id="rId9664" display="mailto:zjarvis@payne-maddox.com" xr:uid="{2A625298-F8AE-3846-9574-B52194C217A3}"/>
    <hyperlink ref="L4838" r:id="rId9665" xr:uid="{CCA6A7F5-8F19-BF40-9A44-B35E34ED2B6E}"/>
    <hyperlink ref="J4839" r:id="rId9666" display="mailto:joechristian@terry.com" xr:uid="{56CF5420-1474-924F-9CCA-79EE22089A25}"/>
    <hyperlink ref="L4839" r:id="rId9667" xr:uid="{B32FCB4F-452D-B744-A33E-9B44BB06A867}"/>
    <hyperlink ref="J4840" r:id="rId9668" display="mailto:danielle89@norton.biz" xr:uid="{15D82D31-F553-384A-ACD2-310B940BFBA6}"/>
    <hyperlink ref="L4840" r:id="rId9669" xr:uid="{1EF7528A-6CB2-8240-A548-D800278C8F76}"/>
    <hyperlink ref="J4841" r:id="rId9670" display="mailto:spencer58@padilla.net" xr:uid="{5952DE35-2397-FE47-8F54-6A4650A101B0}"/>
    <hyperlink ref="L4841" r:id="rId9671" xr:uid="{A75D645E-4EEC-0447-979F-3C7713E9CC49}"/>
    <hyperlink ref="J4842" r:id="rId9672" display="mailto:phodges@garrison.com" xr:uid="{99DFE4D3-44D5-1E42-9F4F-33BD43FC296A}"/>
    <hyperlink ref="L4842" r:id="rId9673" xr:uid="{AADF887A-92FB-894E-BFB0-88BC138AD515}"/>
    <hyperlink ref="J4843" r:id="rId9674" display="mailto:clinton01@macdonald.com" xr:uid="{7B79D40F-9CD5-CD49-92FC-D0E262F92FC6}"/>
    <hyperlink ref="L4843" r:id="rId9675" xr:uid="{6106E0F9-A8BE-A54E-B9ED-48FF72806813}"/>
    <hyperlink ref="J4844" r:id="rId9676" display="mailto:sullivanglen@cummings.com" xr:uid="{430293D4-4837-3743-A446-FE1ACD0A274E}"/>
    <hyperlink ref="L4844" r:id="rId9677" xr:uid="{1B642127-7FE7-CF4B-A906-766CFA5275A8}"/>
    <hyperlink ref="J4845" r:id="rId9678" display="mailto:adriannixon@pena.com" xr:uid="{17108F6A-CE6D-D040-A90C-19C0354F6C4A}"/>
    <hyperlink ref="L4845" r:id="rId9679" xr:uid="{09BA9F60-B03A-8448-88CF-0D93D570722A}"/>
    <hyperlink ref="J4846" r:id="rId9680" display="mailto:prichmond@dickerson.com" xr:uid="{34AC6E8B-26DE-1A43-A1D2-086E359DD9EA}"/>
    <hyperlink ref="L4846" r:id="rId9681" xr:uid="{6EDABAE9-CE9F-E44E-9080-2B5A5BD3C546}"/>
    <hyperlink ref="J4847" r:id="rId9682" display="mailto:huntvicki@moran-huang.net" xr:uid="{4E1B8BB9-C32F-FC4F-8225-5C37E53934E5}"/>
    <hyperlink ref="L4847" r:id="rId9683" xr:uid="{AD195AD5-1A36-7F49-9AB3-F1DC49760C6E}"/>
    <hyperlink ref="J4848" r:id="rId9684" display="mailto:stuartrice@berry.com" xr:uid="{F9530AA4-FEB5-9445-B075-E1565CE54C81}"/>
    <hyperlink ref="L4848" r:id="rId9685" xr:uid="{B8B3A355-9CE1-5243-AF22-59C47B2CECB5}"/>
    <hyperlink ref="J4849" r:id="rId9686" display="mailto:terrence18@west.net" xr:uid="{38A03870-BD49-5048-9987-B0D2FE5DB08E}"/>
    <hyperlink ref="L4849" r:id="rId9687" xr:uid="{F04FBE3C-F7DE-5B42-8925-58F4FB29B5C8}"/>
    <hyperlink ref="J4850" r:id="rId9688" display="mailto:natasha57@hurley.com" xr:uid="{7641E395-B89E-8145-9CC5-1C9377154A19}"/>
    <hyperlink ref="L4850" r:id="rId9689" xr:uid="{6F5C42A5-8A08-9349-95E3-B5C265A01FD5}"/>
    <hyperlink ref="J4851" r:id="rId9690" display="mailto:sandy33@walker.com" xr:uid="{8CD4298E-ADFD-6747-82E6-662731269F6A}"/>
    <hyperlink ref="L4851" r:id="rId9691" xr:uid="{47C9F51D-2BDA-5B41-B368-D0891F8B8C05}"/>
    <hyperlink ref="J4852" r:id="rId9692" display="mailto:vmeyers@flowers.com" xr:uid="{793E1D95-D36A-BF4A-A905-93D2F2461279}"/>
    <hyperlink ref="L4852" r:id="rId9693" xr:uid="{F17064CF-C702-694F-8449-499C7A12FAD7}"/>
    <hyperlink ref="J4853" r:id="rId9694" display="mailto:christie03@compton.net" xr:uid="{3E790203-C495-6548-BC14-FD40172B452A}"/>
    <hyperlink ref="L4853" r:id="rId9695" xr:uid="{8AD5DC8A-D787-B448-859C-D801823A77EA}"/>
    <hyperlink ref="J4854" r:id="rId9696" display="mailto:noblepatricia@sawyer-hoffman.com" xr:uid="{1FB9A808-BA03-184C-8F78-693B3B9207AC}"/>
    <hyperlink ref="L4854" r:id="rId9697" xr:uid="{D6DA36A6-45BE-3F4F-B571-E5AFA9F400F8}"/>
    <hyperlink ref="J4855" r:id="rId9698" display="mailto:omiles@meyers.com" xr:uid="{28931022-5ACC-8740-84FA-3B151602659A}"/>
    <hyperlink ref="L4855" r:id="rId9699" xr:uid="{F78CFF9B-0665-B548-B7A4-B00344E406C4}"/>
    <hyperlink ref="J4856" r:id="rId9700" display="mailto:kiddkellie@arellano.org" xr:uid="{AFCC303D-7331-8944-8C2D-0F602794A7F3}"/>
    <hyperlink ref="L4856" r:id="rId9701" xr:uid="{9662D401-3C8C-C24F-A195-6799E4E5BCB3}"/>
    <hyperlink ref="J4857" r:id="rId9702" display="mailto:kendrarodgers@waller-farrell.com" xr:uid="{4011F430-E3B6-6144-B3A5-324723567169}"/>
    <hyperlink ref="L4857" r:id="rId9703" xr:uid="{1B405B76-1C3D-334D-A4D3-79A3DA79C5EE}"/>
    <hyperlink ref="J4858" r:id="rId9704" display="mailto:webbhector@singh.com" xr:uid="{A03C2847-7F06-B34C-B254-ED1C8B4FDF0C}"/>
    <hyperlink ref="L4858" r:id="rId9705" xr:uid="{CD2EE743-A6D5-5A4B-8C74-C49D77EDF0C0}"/>
    <hyperlink ref="J4859" r:id="rId9706" display="mailto:patriciasloan@chapman.com" xr:uid="{19E5795B-66B7-204D-B526-39D1984BFE3C}"/>
    <hyperlink ref="L4859" r:id="rId9707" xr:uid="{F178C95C-67FB-6246-8150-E6760673E65B}"/>
    <hyperlink ref="J4860" r:id="rId9708" display="mailto:autumn12@frost.com" xr:uid="{A98A9E3E-F6EF-1940-8576-F0C39217E8EE}"/>
    <hyperlink ref="L4860" r:id="rId9709" xr:uid="{4AC229BC-8981-6542-AE5A-D26870C24494}"/>
    <hyperlink ref="J4861" r:id="rId9710" display="mailto:carmenstrong@landry.org" xr:uid="{D54D330D-D400-6949-AC42-1621C66AB4F3}"/>
    <hyperlink ref="L4861" r:id="rId9711" xr:uid="{9D810350-AC16-BE49-8956-2AD8EDBE3091}"/>
    <hyperlink ref="J4862" r:id="rId9712" display="mailto:ilowery@melton.com" xr:uid="{678EE9A2-7C1F-EF4B-B77E-524224A6F0C4}"/>
    <hyperlink ref="L4862" r:id="rId9713" xr:uid="{9DF4B637-67EB-BE49-A1EE-E2D6461C5FD4}"/>
    <hyperlink ref="J4863" r:id="rId9714" display="mailto:oscarwall@dalton-cohen.biz" xr:uid="{86EE872E-84DA-D94E-AC4D-C66F8753120C}"/>
    <hyperlink ref="L4863" r:id="rId9715" xr:uid="{5F3B9041-DDFB-644F-A0B2-53566EA3233D}"/>
    <hyperlink ref="J4864" r:id="rId9716" display="mailto:watsonsarah@tucker.com" xr:uid="{1670CCC6-52D7-484D-A169-BEBC58E4AE66}"/>
    <hyperlink ref="L4864" r:id="rId9717" xr:uid="{7E158CD6-7005-8E4F-8D0A-ECA21AAE4B07}"/>
    <hyperlink ref="J4865" r:id="rId9718" display="mailto:chamberssherry@cervantes.com" xr:uid="{AED5F60C-7FA0-0D4A-A500-1F290C48B044}"/>
    <hyperlink ref="L4865" r:id="rId9719" xr:uid="{EFC5EF72-4018-7F49-9845-6097DD48AA2E}"/>
    <hyperlink ref="J4866" r:id="rId9720" display="mailto:travis80@wong.com" xr:uid="{8387B651-34CD-4042-80B3-83265507F930}"/>
    <hyperlink ref="L4866" r:id="rId9721" xr:uid="{6D5DC6D6-63CF-6C48-8C41-CEBD1C25BF8B}"/>
    <hyperlink ref="J4867" r:id="rId9722" display="mailto:vbryant@travis.com" xr:uid="{4BA4262B-8504-8842-8878-0BA0A95A4543}"/>
    <hyperlink ref="L4867" r:id="rId9723" xr:uid="{6849BFD0-856F-DF49-A726-A1CED2B072D6}"/>
    <hyperlink ref="J4868" r:id="rId9724" display="mailto:shannon14@farmer.com" xr:uid="{BBF9F4CA-FACB-CF4E-8B54-29E671BC511D}"/>
    <hyperlink ref="L4868" r:id="rId9725" xr:uid="{5961FC46-DDA0-B34C-AE58-E0DF7CC2FA94}"/>
    <hyperlink ref="J4869" r:id="rId9726" display="mailto:peckaudrey@pennington.net" xr:uid="{6A5E0297-8F66-D149-BCA6-7BDBD983FB54}"/>
    <hyperlink ref="L4869" r:id="rId9727" xr:uid="{6C873FF4-D9CA-5A48-8644-E0C779FDC721}"/>
    <hyperlink ref="J4870" r:id="rId9728" display="mailto:qarellano@monroe-rogers.net" xr:uid="{C2BB10CA-214B-CB48-B441-62315E65DA87}"/>
    <hyperlink ref="L4870" r:id="rId9729" xr:uid="{3A81195D-FFE5-4F4F-8B24-850D1926B271}"/>
    <hyperlink ref="J4871" r:id="rId9730" display="mailto:glenkirk@jefferson-maddox.net" xr:uid="{8CB3B481-466D-DF42-B8AC-63AAC89819CB}"/>
    <hyperlink ref="L4871" r:id="rId9731" xr:uid="{324FF3D3-B2D1-A649-851D-6C715ECCA862}"/>
    <hyperlink ref="J4872" r:id="rId9732" display="mailto:tony73@yoder.com" xr:uid="{716D57A2-BF2F-A64D-9115-C08944A8F8BB}"/>
    <hyperlink ref="L4872" r:id="rId9733" xr:uid="{A5D8DDA5-A944-A140-BB5B-99DF74FCC801}"/>
    <hyperlink ref="J4873" r:id="rId9734" display="mailto:heathjeffery@zimmerman-farley.biz" xr:uid="{E4E8B8B0-701F-FE42-8E8B-595F19A9526F}"/>
    <hyperlink ref="L4873" r:id="rId9735" xr:uid="{929384B1-75B5-CC46-AD4E-A5E05324281A}"/>
    <hyperlink ref="J4874" r:id="rId9736" display="mailto:dustin02@benitez.com" xr:uid="{C3C8B45C-B1DA-9B41-8741-5970233DD030}"/>
    <hyperlink ref="L4874" r:id="rId9737" xr:uid="{39A4E278-7A3D-C445-9CCF-F45C397F0C65}"/>
    <hyperlink ref="J4875" r:id="rId9738" display="mailto:pvalentine@paul.com" xr:uid="{04E78AB1-AD2B-9A45-974A-BD1D6B366442}"/>
    <hyperlink ref="L4875" r:id="rId9739" xr:uid="{F17BCB15-C602-944F-A69E-56717658C551}"/>
    <hyperlink ref="J4876" r:id="rId9740" display="mailto:oosborne@douglas-marquez.com" xr:uid="{E0D55F24-0141-304F-9A28-0F566C178D76}"/>
    <hyperlink ref="L4876" r:id="rId9741" xr:uid="{EEA2421B-5CE2-BE46-9DD0-AA7B24DAAFA1}"/>
    <hyperlink ref="J4877" r:id="rId9742" display="mailto:jimmyanderson@casey-liu.com" xr:uid="{0A7034C6-D8C2-134D-A04B-B96A84BEC0A6}"/>
    <hyperlink ref="L4877" r:id="rId9743" xr:uid="{A41FAD4D-48D6-8041-91A4-96C6D9808E69}"/>
    <hyperlink ref="J4878" r:id="rId9744" display="mailto:ellenbest@cruz.org" xr:uid="{AE755161-B02E-F449-B62D-6429C83AF6A4}"/>
    <hyperlink ref="L4878" r:id="rId9745" xr:uid="{5406BC27-80B8-8C47-B616-EF8738EAA594}"/>
    <hyperlink ref="J4879" r:id="rId9746" display="mailto:fwise@herman-lutz.com" xr:uid="{0F619F32-95CB-0745-9F64-30E6EC464E4A}"/>
    <hyperlink ref="L4879" r:id="rId9747" xr:uid="{FC172E20-DBA6-194B-8C1B-7996CBBADFB6}"/>
    <hyperlink ref="J4880" r:id="rId9748" display="mailto:paynetony@evans-marsh.com" xr:uid="{10EC43A8-78D0-604D-8C52-B62B6B7860F4}"/>
    <hyperlink ref="L4880" r:id="rId9749" xr:uid="{0FC6549E-A10A-5B49-92E3-BA999A7C4660}"/>
    <hyperlink ref="J4881" r:id="rId9750" display="mailto:deannicholas@gibbs.com" xr:uid="{B5CF852B-56E6-E041-A16B-22A542419BB8}"/>
    <hyperlink ref="L4881" r:id="rId9751" xr:uid="{95BC7E3D-8083-3343-B4E5-7854883638CC}"/>
    <hyperlink ref="J4882" r:id="rId9752" display="mailto:roachtina@hart-jones.com" xr:uid="{1EE2FA9F-25BC-A343-AB81-85B428CF6F8C}"/>
    <hyperlink ref="L4882" r:id="rId9753" xr:uid="{11AC2945-965F-BE42-BAE8-ECC3627ED8A0}"/>
    <hyperlink ref="J4883" r:id="rId9754" display="mailto:fgriffin@wade-ballard.net" xr:uid="{CE58D19E-714D-1D4A-B7BD-BD8DED5B6613}"/>
    <hyperlink ref="L4883" r:id="rId9755" xr:uid="{0F891663-2539-D64B-B859-7C5456FC340D}"/>
    <hyperlink ref="J4884" r:id="rId9756" display="mailto:marccastaneda@greer-howard.net" xr:uid="{5799FB68-B7DB-0242-BB04-390962862F4B}"/>
    <hyperlink ref="L4884" r:id="rId9757" xr:uid="{BE7CAF40-B16D-4648-97E4-756AF8608A9A}"/>
    <hyperlink ref="J4885" r:id="rId9758" display="mailto:genefarley@santos.com" xr:uid="{EA8CF96B-0736-8A43-9BE6-A297659EC5BF}"/>
    <hyperlink ref="L4885" r:id="rId9759" xr:uid="{41A34593-CC20-9C42-BB87-D1D3830D7A2B}"/>
    <hyperlink ref="J4886" r:id="rId9760" display="mailto:abuck@holder.com" xr:uid="{8C4BD57C-99C4-2C4B-B482-3FB3F356333B}"/>
    <hyperlink ref="L4886" r:id="rId9761" xr:uid="{1B888460-E8C7-EA43-B612-360447FFAA79}"/>
    <hyperlink ref="J4887" r:id="rId9762" display="mailto:vfloyd@dunn-spears.com" xr:uid="{597AD0B4-7FCF-DC41-A414-00797E941EFA}"/>
    <hyperlink ref="L4887" r:id="rId9763" xr:uid="{8636F86B-2CD0-8E48-A35A-9CF530D8E367}"/>
    <hyperlink ref="J4888" r:id="rId9764" display="mailto:carmen86@barrett-ramsey.com" xr:uid="{AE0FFB21-AF32-7240-AD4A-BA72B6BD41FB}"/>
    <hyperlink ref="L4888" r:id="rId9765" xr:uid="{F1DC9D15-7396-5741-9B95-DD47E6BD4666}"/>
    <hyperlink ref="J4889" r:id="rId9766" display="mailto:conniearellano@cannon-burnett.com" xr:uid="{0498EE74-1842-2F4F-8FDF-C3FB15CD123C}"/>
    <hyperlink ref="L4889" r:id="rId9767" xr:uid="{DF49A3E2-DEC1-F043-872F-27111850B735}"/>
    <hyperlink ref="J4890" r:id="rId9768" display="mailto:poolelindsey@kirby.biz" xr:uid="{6BC83FDF-058B-B745-84C0-39057251C354}"/>
    <hyperlink ref="L4890" r:id="rId9769" xr:uid="{95FC42FD-803C-AA47-ABD8-145F4FB291BD}"/>
    <hyperlink ref="J4891" r:id="rId9770" display="mailto:lmitchell@ruiz-hancock.net" xr:uid="{E5F65FF7-521D-7C44-9EDC-366AF18960F1}"/>
    <hyperlink ref="L4891" r:id="rId9771" xr:uid="{DA4C8303-0B83-7547-AFAC-EF71E3B545B1}"/>
    <hyperlink ref="J4892" r:id="rId9772" display="mailto:mliu@velasquez.com" xr:uid="{18EBA6FB-6A1B-084B-B908-B1A29CC76278}"/>
    <hyperlink ref="L4892" r:id="rId9773" xr:uid="{E5739144-9916-6947-979C-219DE2C82E80}"/>
    <hyperlink ref="J4893" r:id="rId9774" display="mailto:tracyhoward@ward-barber.com" xr:uid="{BD6C5177-1CCD-FB48-B062-C4C369713394}"/>
    <hyperlink ref="L4893" r:id="rId9775" xr:uid="{8E86683E-4BBF-BA41-A539-06CF1B0A1400}"/>
    <hyperlink ref="J4894" r:id="rId9776" display="mailto:gateschelsey@palmer.com" xr:uid="{6E7EEAC1-349B-8940-855D-23605280EF11}"/>
    <hyperlink ref="L4894" r:id="rId9777" xr:uid="{90E50150-AE01-2F43-BFA6-3491105056B1}"/>
    <hyperlink ref="J4895" r:id="rId9778" display="mailto:wdudley@combs.com" xr:uid="{81BB185A-5A21-D648-86F6-C2EDECD9F287}"/>
    <hyperlink ref="L4895" r:id="rId9779" xr:uid="{FF1B3181-B7AE-B149-84EA-41FEDDDA03E6}"/>
    <hyperlink ref="J4896" r:id="rId9780" display="mailto:doughertynicholas@martin.com" xr:uid="{BFBD5A71-8331-CC4D-ACB2-91C81368CBC5}"/>
    <hyperlink ref="L4896" r:id="rId9781" xr:uid="{2CB8DDD1-ED7B-FD4D-A9C8-8F8070149EE8}"/>
    <hyperlink ref="J4897" r:id="rId9782" display="mailto:smathews@hogan-moran.org" xr:uid="{4EAE8CCC-0F00-2047-A0C0-3388FF827977}"/>
    <hyperlink ref="L4897" r:id="rId9783" xr:uid="{16E1BD6B-25D1-A748-9F64-9438EA42F14F}"/>
    <hyperlink ref="J4898" r:id="rId9784" display="mailto:diazchristie@garrett-rowe.info" xr:uid="{3448817B-3130-7D4D-AD33-D6CB9535BD0C}"/>
    <hyperlink ref="L4898" r:id="rId9785" xr:uid="{F4FC5EF6-95F6-1C48-9FD7-343B9F65703E}"/>
    <hyperlink ref="J4899" r:id="rId9786" display="mailto:stephanie41@mccarty-decker.com" xr:uid="{33607FAA-8177-B34E-94CF-7372D6C69736}"/>
    <hyperlink ref="L4899" r:id="rId9787" xr:uid="{A1ABC606-2C12-1C40-A34D-6E28E899422A}"/>
    <hyperlink ref="J4900" r:id="rId9788" display="mailto:marisa51@martin.com" xr:uid="{2D87B0B0-1701-0141-857B-149F3499F1BD}"/>
    <hyperlink ref="L4900" r:id="rId9789" xr:uid="{7B26BD8D-477A-DA4C-9084-A9BD776D40E8}"/>
    <hyperlink ref="J4901" r:id="rId9790" display="mailto:kirstenstafford@wu.net" xr:uid="{CFB97388-1758-784E-8C7E-EDA2CF1ECA45}"/>
    <hyperlink ref="L4901" r:id="rId9791" xr:uid="{253CBEA5-148F-0C46-9DE9-A8BBB33CC862}"/>
    <hyperlink ref="J4902" r:id="rId9792" display="mailto:hailey38@murillo.org" xr:uid="{DBA6C7C4-4159-2C46-8275-4FA993D97BF9}"/>
    <hyperlink ref="L4902" r:id="rId9793" xr:uid="{6E251714-20A4-BC4B-8061-8D3D30DA0ACC}"/>
    <hyperlink ref="J4903" r:id="rId9794" display="mailto:tzamora@griffith-levine.com" xr:uid="{835AA8C9-CD55-AF40-A4D9-D458D8FFA299}"/>
    <hyperlink ref="L4903" r:id="rId9795" xr:uid="{310FFDF2-EF38-604A-90EC-9C805CEE5703}"/>
    <hyperlink ref="J4904" r:id="rId9796" display="mailto:bettywilcox@kramer.org" xr:uid="{0CEF7A42-485F-854E-BEB9-B3A15DD6582D}"/>
    <hyperlink ref="L4904" r:id="rId9797" xr:uid="{57ADA5AE-DB79-394A-AC79-C267F0AB9B4C}"/>
    <hyperlink ref="J4905" r:id="rId9798" display="mailto:soniasanders@roach-ritter.com" xr:uid="{03D21B52-2B03-F249-93F9-0DD3F4EB2D58}"/>
    <hyperlink ref="L4905" r:id="rId9799" xr:uid="{01A9646C-5A45-D140-A248-8194030FD89C}"/>
    <hyperlink ref="J4906" r:id="rId9800" display="mailto:dariusmalone@orozco.com" xr:uid="{2A73F3C4-55A2-C644-A20D-49C502240482}"/>
    <hyperlink ref="L4906" r:id="rId9801" xr:uid="{FD5159ED-CA25-A343-A346-B74DF1A2E2F8}"/>
    <hyperlink ref="J4907" r:id="rId9802" display="mailto:nicholecombs@french.biz" xr:uid="{C45CE034-585E-B049-9F78-5D92794A0CFD}"/>
    <hyperlink ref="L4907" r:id="rId9803" xr:uid="{D9905037-810E-064B-B6C2-D84523D295F4}"/>
    <hyperlink ref="J4908" r:id="rId9804" display="mailto:ballkaren@barrett-gentry.com" xr:uid="{C96497B6-DDF4-2946-B4F3-7A01E39AED59}"/>
    <hyperlink ref="L4908" r:id="rId9805" xr:uid="{2F8755B4-229D-8A45-A27B-6C06BA9B4627}"/>
    <hyperlink ref="J4909" r:id="rId9806" display="mailto:eproctor@abbott.com" xr:uid="{C277FFDD-0961-1648-986D-E969900F06A3}"/>
    <hyperlink ref="L4909" r:id="rId9807" xr:uid="{E4F7C0CB-50B4-4447-8F78-4EE1F9E246B1}"/>
    <hyperlink ref="J4910" r:id="rId9808" display="mailto:suedeleon@silva.com" xr:uid="{381A3F5E-20CD-4146-9C9C-2A9827DD2D2C}"/>
    <hyperlink ref="L4910" r:id="rId9809" xr:uid="{7926DD0E-A976-8449-9D65-0810C4553EBF}"/>
    <hyperlink ref="J4911" r:id="rId9810" display="mailto:cortezdillon@monroe.com" xr:uid="{103A8EEE-44FF-E547-9626-27A26B109351}"/>
    <hyperlink ref="L4911" r:id="rId9811" xr:uid="{735548D4-8EA1-584C-AF31-5624C9BE1BB2}"/>
    <hyperlink ref="J4912" r:id="rId9812" display="mailto:kellie00@taylor.org" xr:uid="{74F961D7-12DD-7141-92A5-17CCEACE92A9}"/>
    <hyperlink ref="L4912" r:id="rId9813" xr:uid="{C63A5E71-FE07-DC45-82FC-8108F8D1F0C7}"/>
    <hyperlink ref="J4913" r:id="rId9814" display="mailto:jadepowers@dougherty.com" xr:uid="{7D9A030F-A31C-4942-991E-EB570DFB8801}"/>
    <hyperlink ref="L4913" r:id="rId9815" xr:uid="{B93DCB1A-B33B-A444-B05C-6D066DF5D360}"/>
    <hyperlink ref="J4914" r:id="rId9816" display="mailto:arroyobreanna@bender.com" xr:uid="{45D6CF5D-DDF1-CC44-B130-0068E7E8B955}"/>
    <hyperlink ref="L4914" r:id="rId9817" xr:uid="{F5096B4D-79F9-0444-B593-F08D9CC9B9C5}"/>
    <hyperlink ref="J4915" r:id="rId9818" display="mailto:zwoodward@petersen-mclaughlin.com" xr:uid="{86E59004-64EE-3E4D-8891-5848A8DB837B}"/>
    <hyperlink ref="L4915" r:id="rId9819" xr:uid="{3DFCCD83-254F-514F-B1DD-ACC3C0D007DD}"/>
    <hyperlink ref="J4916" r:id="rId9820" display="mailto:cwoodard@barnett-franco.org" xr:uid="{AE179911-F083-A844-8650-B9D08C1545E8}"/>
    <hyperlink ref="L4916" r:id="rId9821" xr:uid="{331EFAA1-0933-CA41-B3F5-CC2DBCAD6CF4}"/>
    <hyperlink ref="J4917" r:id="rId9822" display="mailto:wernerlarry@riggs.com" xr:uid="{EC06FEF6-FC12-9C4E-B48C-9652B7E427C0}"/>
    <hyperlink ref="L4917" r:id="rId9823" xr:uid="{7E9A2C3C-D31C-C044-9040-37A2AD114CB1}"/>
    <hyperlink ref="J4918" r:id="rId9824" display="mailto:grantpacheco@ray-malone.com" xr:uid="{E1369729-50D5-0F4A-ADB2-81BBB95FBBC0}"/>
    <hyperlink ref="L4918" r:id="rId9825" xr:uid="{6F3EBE7D-E3A9-144C-AF02-5EA7FDD7D5E5}"/>
    <hyperlink ref="J4919" r:id="rId9826" display="mailto:traceymora@horne-farrell.info" xr:uid="{D58E64AD-A356-5040-8E16-B6889F2A76F2}"/>
    <hyperlink ref="L4919" r:id="rId9827" xr:uid="{8655872F-3E01-B047-8201-6DDE15DEEF97}"/>
    <hyperlink ref="J4920" r:id="rId9828" display="mailto:natalie56@combs-harmon.biz" xr:uid="{751F8D16-FA29-BC47-B04F-F36D4BDE865A}"/>
    <hyperlink ref="L4920" r:id="rId9829" xr:uid="{0DF7DC54-99C9-F148-BE3B-C482AD34E3F8}"/>
    <hyperlink ref="J4921" r:id="rId9830" display="mailto:rgaines@cross-chang.com" xr:uid="{BC12F696-1793-9A41-8F6E-9F03B270026B}"/>
    <hyperlink ref="L4921" r:id="rId9831" xr:uid="{01519E89-0664-AF4E-AA41-F42117D8779A}"/>
    <hyperlink ref="J4922" r:id="rId9832" display="mailto:mindyvaughan@welch.com" xr:uid="{EE325C4A-0037-134F-84B4-1F778E38A658}"/>
    <hyperlink ref="L4922" r:id="rId9833" xr:uid="{1A1C80FD-FCF9-9F46-B64B-C5A208026273}"/>
    <hyperlink ref="J4923" r:id="rId9834" display="mailto:mercedes86@ayers.com" xr:uid="{A0DB45F3-CA54-E84C-9B6D-06DB30A48973}"/>
    <hyperlink ref="L4923" r:id="rId9835" xr:uid="{8A4229D8-BD84-D94D-8CB6-3F74B59AF154}"/>
    <hyperlink ref="J4924" r:id="rId9836" display="mailto:pamfitzgerald@knight.com" xr:uid="{A5B7240D-CB27-AC41-A882-C5D8175C008B}"/>
    <hyperlink ref="L4924" r:id="rId9837" xr:uid="{70F39A35-54A3-4548-907F-7C92F68E5C25}"/>
    <hyperlink ref="J4925" r:id="rId9838" display="mailto:kclarke@khan-francis.org" xr:uid="{37EA7B0D-5F33-3A42-B128-94323108D093}"/>
    <hyperlink ref="L4925" r:id="rId9839" xr:uid="{A9F651EC-FC50-0C47-9FAB-3A31D7CD7B56}"/>
    <hyperlink ref="J4926" r:id="rId9840" display="mailto:bobbyolson@harrington.info" xr:uid="{25C661FB-68C9-BF4E-960B-06B6191E5856}"/>
    <hyperlink ref="L4926" r:id="rId9841" xr:uid="{1C13726A-DF9C-8846-BFAF-0591CEE278C3}"/>
    <hyperlink ref="J4927" r:id="rId9842" display="mailto:gavin22@harmon.biz" xr:uid="{95A32E1A-7DAF-8045-9376-6C766DCE2B8A}"/>
    <hyperlink ref="L4927" r:id="rId9843" xr:uid="{5C2C2892-E7B9-784C-877B-1D8F980952E0}"/>
    <hyperlink ref="J4928" r:id="rId9844" display="mailto:bonnie18@carlson.com" xr:uid="{1C04F649-8C9B-DC4B-8C8E-A743DC0AC994}"/>
    <hyperlink ref="L4928" r:id="rId9845" xr:uid="{79FB1064-113E-D142-8134-5D339B95DAED}"/>
    <hyperlink ref="J4929" r:id="rId9846" display="mailto:paynecrystal@dorsey.com" xr:uid="{765186FD-AD4D-AC4F-BA05-DAB96610522F}"/>
    <hyperlink ref="L4929" r:id="rId9847" xr:uid="{3E0571A4-CF94-214C-99BD-A0D5FAF2610B}"/>
    <hyperlink ref="J4930" r:id="rId9848" display="mailto:severett@olson.com" xr:uid="{AD04EBF0-9AC0-DE4A-81AB-08C99CA99511}"/>
    <hyperlink ref="L4930" r:id="rId9849" xr:uid="{7DF0499D-A331-FD42-A01C-F41285ED0B3A}"/>
    <hyperlink ref="J4931" r:id="rId9850" display="mailto:emoran@shields.biz" xr:uid="{040168B3-8C5D-1B46-9D74-78A565023364}"/>
    <hyperlink ref="L4931" r:id="rId9851" xr:uid="{0DEDAAEE-96F7-EC45-995A-CCA2449589AC}"/>
    <hyperlink ref="J4932" r:id="rId9852" display="mailto:hriley@hickman.org" xr:uid="{D8841FBE-E391-D14A-8FDC-CE529F8934B8}"/>
    <hyperlink ref="L4932" r:id="rId9853" xr:uid="{FE11883C-2D2E-4A4B-A20B-C7516B1DA0BB}"/>
    <hyperlink ref="J4933" r:id="rId9854" display="mailto:garrett57@gomez-padilla.com" xr:uid="{DE69CB3F-D681-7D43-88EA-759A44C04DCA}"/>
    <hyperlink ref="L4933" r:id="rId9855" xr:uid="{A197647C-C67E-5B44-AFCB-4CC5D2C0DE47}"/>
    <hyperlink ref="J4934" r:id="rId9856" display="mailto:kbaldwin@houston-love.com" xr:uid="{874C3F9E-4C61-F04F-A3E4-FFE951EC1E63}"/>
    <hyperlink ref="L4934" r:id="rId9857" xr:uid="{0CE507B6-D1E2-354E-A169-ECE1DD9E2928}"/>
    <hyperlink ref="J4935" r:id="rId9858" display="mailto:mandycox@bentley-hayden.org" xr:uid="{A9685747-0814-DD47-989A-25C4A506F96C}"/>
    <hyperlink ref="L4935" r:id="rId9859" xr:uid="{62D81B26-124D-2140-9875-9878F7C63FD1}"/>
    <hyperlink ref="J4936" r:id="rId9860" display="mailto:omcpherson@knox.com" xr:uid="{2FA853E1-F82D-D742-838D-6D77AA5E6923}"/>
    <hyperlink ref="L4936" r:id="rId9861" xr:uid="{5154CF3A-62FF-3348-BB1C-351E895AFD2D}"/>
    <hyperlink ref="J4937" r:id="rId9862" display="mailto:ucharles@faulkner.com" xr:uid="{BD8101B9-BF1B-8F4A-9C37-711D4A16FB8B}"/>
    <hyperlink ref="L4937" r:id="rId9863" xr:uid="{D41F5ADB-9347-6B43-A03E-F2B7331A1DA3}"/>
    <hyperlink ref="J4938" r:id="rId9864" display="mailto:hector51@hanson.net" xr:uid="{39E1D157-B165-3A43-A987-5BBCD23DE375}"/>
    <hyperlink ref="L4938" r:id="rId9865" xr:uid="{0C234ABC-3B40-9A45-8EB3-2DD31C629C42}"/>
    <hyperlink ref="J4939" r:id="rId9866" display="mailto:rellis@salinas.info" xr:uid="{0626840A-86B5-8840-B3CC-EEFFF4425442}"/>
    <hyperlink ref="L4939" r:id="rId9867" xr:uid="{529107C0-7311-7D4B-84B8-C89493A46276}"/>
    <hyperlink ref="J4940" r:id="rId9868" display="mailto:mcintoshann@banks.com" xr:uid="{589F420E-F7C8-A148-977A-3E141E4ED2A2}"/>
    <hyperlink ref="L4940" r:id="rId9869" xr:uid="{F27A510D-7BDB-D843-AEF9-D92AB4F9E4D2}"/>
    <hyperlink ref="J4941" r:id="rId9870" display="mailto:ocline@barrera-bright.com" xr:uid="{36C9F664-6ADA-9E48-8F76-CF6A87AB1117}"/>
    <hyperlink ref="L4941" r:id="rId9871" xr:uid="{8DD769A9-D15F-F743-AB64-23B655BA03DE}"/>
    <hyperlink ref="J4942" r:id="rId9872" display="mailto:hvincent@hatfield.org" xr:uid="{EC57B55F-78CB-F146-9182-945BFDEFD807}"/>
    <hyperlink ref="L4942" r:id="rId9873" xr:uid="{C29D062B-F80C-514F-9B32-7C432DAA5455}"/>
    <hyperlink ref="J4943" r:id="rId9874" display="mailto:fduffy@bonilla.info" xr:uid="{F9F2DFED-3377-654D-8114-C0CFC0FCEF78}"/>
    <hyperlink ref="L4943" r:id="rId9875" xr:uid="{89D767D3-592A-444B-9168-00D8EE1E3458}"/>
    <hyperlink ref="J4944" r:id="rId9876" display="mailto:phaynes@montgomery.info" xr:uid="{C75CA6AE-13D0-4749-8C72-1E27448E9CCB}"/>
    <hyperlink ref="L4944" r:id="rId9877" xr:uid="{2B5EC63A-89E4-8248-9C9F-1B1409FD8749}"/>
    <hyperlink ref="J4945" r:id="rId9878" display="mailto:jimelliott@ross.org" xr:uid="{F17F31BF-5863-3D48-83BD-18B84EF8B2F4}"/>
    <hyperlink ref="L4945" r:id="rId9879" xr:uid="{8EB84FEC-A033-2D47-A422-CD863E596222}"/>
    <hyperlink ref="J4946" r:id="rId9880" display="mailto:darin04@graves.info" xr:uid="{69727D87-5EA7-024F-8F84-012DBFE3D85F}"/>
    <hyperlink ref="L4946" r:id="rId9881" xr:uid="{913810CC-1DBF-1E4A-BAE6-97D105999523}"/>
    <hyperlink ref="J4947" r:id="rId9882" display="mailto:kwalter@cardenas.net" xr:uid="{3A2EAD69-C684-474D-8FCD-EAA7333850D4}"/>
    <hyperlink ref="L4947" r:id="rId9883" xr:uid="{89465A07-98A1-7240-84C9-B3F2D05D0991}"/>
    <hyperlink ref="J4948" r:id="rId9884" display="mailto:ecrosby@kidd.org" xr:uid="{F1C28002-B74A-F24F-B03D-C905C31653D8}"/>
    <hyperlink ref="L4948" r:id="rId9885" xr:uid="{35CA5597-AC85-D843-8F2B-3E7E52F7014B}"/>
    <hyperlink ref="J4949" r:id="rId9886" display="mailto:ubanks@black.com" xr:uid="{FE7F09FD-DD25-D344-89C9-D9D2D1EAF33A}"/>
    <hyperlink ref="L4949" r:id="rId9887" xr:uid="{9D394494-F97D-D14B-8CFA-1BD59E64FDCF}"/>
    <hyperlink ref="J4950" r:id="rId9888" display="mailto:adam23@hines.info" xr:uid="{7E888290-8593-F84F-8389-678AC4AB0E26}"/>
    <hyperlink ref="L4950" r:id="rId9889" xr:uid="{23E3CB90-827E-0E4A-84E2-67404CD22B9A}"/>
    <hyperlink ref="J4951" r:id="rId9890" display="mailto:nicole03@hampton.org" xr:uid="{E680C5B8-F2C4-1C4F-897F-F61D21019423}"/>
    <hyperlink ref="L4951" r:id="rId9891" xr:uid="{A6EA935C-BFDD-0446-ABB5-E54A2773FC60}"/>
    <hyperlink ref="J4952" r:id="rId9892" display="mailto:grhodes@salas.com" xr:uid="{7CAE077F-95CE-B740-B9DF-A6E653C053E8}"/>
    <hyperlink ref="L4952" r:id="rId9893" xr:uid="{738781A4-92C7-1741-82FB-890ABB9DB278}"/>
    <hyperlink ref="J4953" r:id="rId9894" display="mailto:dillonstephanie@lindsey-durham.com" xr:uid="{034299CF-8147-374F-8BC0-C16D285871F2}"/>
    <hyperlink ref="L4953" r:id="rId9895" xr:uid="{2A903259-B52F-FA42-92E1-D64EBB557F9D}"/>
    <hyperlink ref="J4954" r:id="rId9896" display="mailto:scarlson@barr.com" xr:uid="{3FF87AEE-7D7D-3341-80C8-871BD69D5EBF}"/>
    <hyperlink ref="L4954" r:id="rId9897" xr:uid="{355FCA1C-3CC0-6349-92C9-BC811413CD82}"/>
    <hyperlink ref="J4955" r:id="rId9898" display="mailto:sabrina20@maddox.info" xr:uid="{588CE4D2-77E4-244E-91A1-8BA56FAA63B1}"/>
    <hyperlink ref="L4955" r:id="rId9899" xr:uid="{127B971E-F78B-B143-8CED-33F3A74DBCAE}"/>
    <hyperlink ref="J4956" r:id="rId9900" display="mailto:adamsdillon@munoz-simmons.com" xr:uid="{DD51A7C1-78DC-A44B-A022-A50551C9B3CF}"/>
    <hyperlink ref="L4956" r:id="rId9901" xr:uid="{4CC84231-1E7C-524F-B5FA-9C5079A58FED}"/>
    <hyperlink ref="J4957" r:id="rId9902" display="mailto:ochoameagan@tyler-ortiz.com" xr:uid="{E2812FCB-EF3A-5245-AD17-371809A00AEE}"/>
    <hyperlink ref="L4957" r:id="rId9903" xr:uid="{2ED8636F-3370-664C-B617-B2F4691CB28A}"/>
    <hyperlink ref="J4958" r:id="rId9904" display="mailto:ariel49@adams.net" xr:uid="{8E451767-1BBE-F949-871E-3F9BCDBFBBA6}"/>
    <hyperlink ref="L4958" r:id="rId9905" xr:uid="{64023919-5E6F-D44F-A68F-8428A30AAEA8}"/>
    <hyperlink ref="J4959" r:id="rId9906" display="mailto:kbarton@schaefer-dorsey.org" xr:uid="{9EA736C2-C8D9-F744-94E6-AC9F420D06DF}"/>
    <hyperlink ref="L4959" r:id="rId9907" xr:uid="{CB7B0F84-AF2F-3848-8261-C3F2C72F608C}"/>
    <hyperlink ref="J4960" r:id="rId9908" display="mailto:judithcain@barber-brandt.info" xr:uid="{F8A5A9D0-5E70-5547-B7EA-56896DD595CC}"/>
    <hyperlink ref="L4960" r:id="rId9909" xr:uid="{15D35DB8-B0F7-684B-85E8-82F31CFE3E2B}"/>
    <hyperlink ref="J4961" r:id="rId9910" display="mailto:barrywyatt@little-chang.com" xr:uid="{A95BC8E9-9DCF-DC42-AC3E-6A964F1C79DB}"/>
    <hyperlink ref="L4961" r:id="rId9911" xr:uid="{0FF443BE-D498-AC43-B620-D8294E01CEA3}"/>
    <hyperlink ref="J4962" r:id="rId9912" display="mailto:shepherdcheryl@blackburn-schaefer.com" xr:uid="{7BEB9887-D7D3-504E-9B0D-FD0CD02F2E0C}"/>
    <hyperlink ref="L4962" r:id="rId9913" xr:uid="{AFF625B8-475C-5941-8291-96188F3D4A38}"/>
    <hyperlink ref="J4963" r:id="rId9914" display="mailto:brian28@trevino.com" xr:uid="{4E1B00FD-F73F-B243-B8BA-6B040487C885}"/>
    <hyperlink ref="L4963" r:id="rId9915" xr:uid="{6FEF2E0B-C258-BE4B-87A5-B6A04B3DA5B2}"/>
    <hyperlink ref="J4964" r:id="rId9916" display="mailto:ryan81@hull-chung.info" xr:uid="{5828EFFB-79B4-FA40-A731-FA7DC19C6D03}"/>
    <hyperlink ref="L4964" r:id="rId9917" xr:uid="{D94EE786-436A-4C4D-9F8F-A933A7A2DDA7}"/>
    <hyperlink ref="J4965" r:id="rId9918" display="mailto:macdonaldjustin@bird.com" xr:uid="{F8AC7367-2418-A24A-A36F-D5DF0CA794F3}"/>
    <hyperlink ref="L4965" r:id="rId9919" xr:uid="{C21ED0DB-EB72-DA4C-A003-84C1F9DE3A85}"/>
    <hyperlink ref="J4966" r:id="rId9920" display="mailto:randallgoodman@silva.com" xr:uid="{6C6C33AD-BADC-A647-A50D-C334C2F23063}"/>
    <hyperlink ref="L4966" r:id="rId9921" xr:uid="{E5FC95B4-5E55-1842-B1A9-EB4B66436248}"/>
    <hyperlink ref="J4967" r:id="rId9922" display="mailto:charleneatkins@fernandez.biz" xr:uid="{30BFB3A8-14A8-2B4B-9261-8B9871729FB7}"/>
    <hyperlink ref="L4967" r:id="rId9923" xr:uid="{47BA0ED9-D94B-7B4C-9569-17D5C8FCDA30}"/>
    <hyperlink ref="J4968" r:id="rId9924" display="mailto:gail54@hernandez.net" xr:uid="{76706664-605F-B54F-9A67-F1BAB342FA15}"/>
    <hyperlink ref="L4968" r:id="rId9925" xr:uid="{C20021B1-C484-AF44-A600-75D5B70BBF8F}"/>
    <hyperlink ref="J4969" r:id="rId9926" display="mailto:amayer@mccormick-fritz.info" xr:uid="{3AF5471B-A8B5-E04E-BB18-1CBBFB07CC9A}"/>
    <hyperlink ref="L4969" r:id="rId9927" xr:uid="{B2CEC4FF-C8FF-194C-B13E-6F21B05F6EDF}"/>
    <hyperlink ref="J4970" r:id="rId9928" display="mailto:zayala@dillon.org" xr:uid="{46D89C2C-529E-6F41-B09A-8300E13B41A5}"/>
    <hyperlink ref="L4970" r:id="rId9929" xr:uid="{05E95D61-A785-6549-B10C-4291C11B241D}"/>
    <hyperlink ref="J4971" r:id="rId9930" display="mailto:caleb96@proctor.com" xr:uid="{1E02C1AF-2469-6640-A321-FEFC27CFE0AD}"/>
    <hyperlink ref="L4971" r:id="rId9931" xr:uid="{7410C245-5A15-3A43-9D04-2631A2F1C48D}"/>
    <hyperlink ref="J4972" r:id="rId9932" display="mailto:russellcallahan@barr.com" xr:uid="{04B6B35A-2F54-404E-8430-EB7483D4C63C}"/>
    <hyperlink ref="L4972" r:id="rId9933" xr:uid="{DBC88051-F148-DC47-9705-5549A998A385}"/>
    <hyperlink ref="J4973" r:id="rId9934" display="mailto:vbautista@patel-espinoza.com" xr:uid="{7DC7657C-BACD-9142-903D-46533D608CCC}"/>
    <hyperlink ref="L4973" r:id="rId9935" xr:uid="{4204EA0C-C212-5642-AD9C-7DEEFB981223}"/>
    <hyperlink ref="J4974" r:id="rId9936" display="mailto:beanalan@guerrero.com" xr:uid="{90480583-A2C9-364E-99C3-63C139AF3842}"/>
    <hyperlink ref="L4974" r:id="rId9937" xr:uid="{E93A589F-98EB-2840-AE60-1685E4D0A93F}"/>
    <hyperlink ref="J4975" r:id="rId9938" display="mailto:ngoodman@parks.com" xr:uid="{6E1A7886-2046-864C-8837-700190C2259C}"/>
    <hyperlink ref="L4975" r:id="rId9939" xr:uid="{9071D45A-A7F8-2B45-A0F1-EED0BBBF3CAF}"/>
    <hyperlink ref="J4976" r:id="rId9940" display="mailto:sherryellison@garza.com" xr:uid="{0E04EF0F-7ADF-0A49-907A-B7635ABA675A}"/>
    <hyperlink ref="L4976" r:id="rId9941" xr:uid="{1B6D38E1-A65B-704D-9874-4463B7A34F58}"/>
    <hyperlink ref="J4977" r:id="rId9942" display="mailto:pamela42@glass.com" xr:uid="{51A57703-2950-B440-BEFD-52DBA641D3AD}"/>
    <hyperlink ref="L4977" r:id="rId9943" xr:uid="{153513EA-8DF8-0B46-8DFB-A633A06F0B60}"/>
    <hyperlink ref="J4978" r:id="rId9944" display="mailto:tharrell@price-chaney.com" xr:uid="{C37B24CB-20D3-874C-BADC-EA30D60486BA}"/>
    <hyperlink ref="L4978" r:id="rId9945" xr:uid="{CE533E3E-999E-A848-852E-FC9B332CB5C4}"/>
    <hyperlink ref="J4979" r:id="rId9946" display="mailto:joycelarson@williamson.com" xr:uid="{532611C4-511E-C84A-85B0-73393F6C5E11}"/>
    <hyperlink ref="L4979" r:id="rId9947" xr:uid="{149F9BA0-D052-9441-8009-E7181A59478F}"/>
    <hyperlink ref="J4980" r:id="rId9948" display="mailto:kirk91@howell-nicholson.com" xr:uid="{E9EEDEF9-C69C-D74F-9369-8893A3617F9E}"/>
    <hyperlink ref="L4980" r:id="rId9949" xr:uid="{51486A8A-DEBB-1347-8EAD-E2DB094D0A5F}"/>
    <hyperlink ref="J4981" r:id="rId9950" display="mailto:nashross@hebert.com" xr:uid="{A0B22889-70AF-8B4F-BE00-C3DB4CF5D04C}"/>
    <hyperlink ref="L4981" r:id="rId9951" xr:uid="{C734444E-C636-004B-A519-AC90DE9F260E}"/>
    <hyperlink ref="J4982" r:id="rId9952" display="mailto:mistyhendricks@adkins.com" xr:uid="{621C877A-290D-984D-9A5D-8211B5C8D351}"/>
    <hyperlink ref="L4982" r:id="rId9953" xr:uid="{231DED4E-7C31-5940-A942-A8F859DAA70E}"/>
    <hyperlink ref="J4983" r:id="rId9954" display="mailto:bentleykristi@fox.com" xr:uid="{91CD5378-BE44-024C-9C46-4E72489BFDD1}"/>
    <hyperlink ref="L4983" r:id="rId9955" xr:uid="{5767BCD4-17EB-7640-9A2A-10F77C4A43F3}"/>
    <hyperlink ref="J4984" r:id="rId9956" display="mailto:castrocheyenne@hudson-ortega.net" xr:uid="{5B1DB8AB-436A-6C48-A68F-E833C774B524}"/>
    <hyperlink ref="L4984" r:id="rId9957" xr:uid="{60DCB289-1D83-4B48-8FC7-4E71528118FD}"/>
    <hyperlink ref="J4985" r:id="rId9958" display="mailto:ulevy@wood.info" xr:uid="{423C701C-BDCC-3047-841A-A1C778427294}"/>
    <hyperlink ref="L4985" r:id="rId9959" xr:uid="{2CA52FF3-9201-EA40-A238-B8A39536769E}"/>
    <hyperlink ref="J4986" r:id="rId9960" display="mailto:tommy90@berry-lane.com" xr:uid="{4E500F25-9A7E-984A-9647-E2988C2DE403}"/>
    <hyperlink ref="L4986" r:id="rId9961" xr:uid="{7E240085-9F56-2B43-8120-605DDA005747}"/>
    <hyperlink ref="J4987" r:id="rId9962" display="mailto:conradmadison@baldwin-barker.info" xr:uid="{D8E2C8F1-D2A7-2C44-8F53-1F58FB89B592}"/>
    <hyperlink ref="L4987" r:id="rId9963" xr:uid="{AAE6F6B2-D3A9-E54D-B460-1E47097FFE3D}"/>
    <hyperlink ref="J4988" r:id="rId9964" display="mailto:zacharyfleming@kennedy.biz" xr:uid="{D050785B-4E61-7C44-806D-0031549CE741}"/>
    <hyperlink ref="L4988" r:id="rId9965" xr:uid="{F611DEB7-3120-DA49-8A38-471A0F057F6A}"/>
    <hyperlink ref="J4989" r:id="rId9966" display="mailto:barberelijah@cameron-harvey.biz" xr:uid="{ED0D1828-4BE7-BE42-923C-EE34307C0C54}"/>
    <hyperlink ref="L4989" r:id="rId9967" xr:uid="{39E71626-747D-7E4A-8B79-97ADDB889510}"/>
    <hyperlink ref="J4990" r:id="rId9968" display="mailto:spearstheresa@bowen.org" xr:uid="{AF6E3F19-7B89-1A4F-9A10-C09FFD03E629}"/>
    <hyperlink ref="L4990" r:id="rId9969" xr:uid="{82513EA3-B6BA-AD48-B947-5E44FD1F672D}"/>
    <hyperlink ref="J4991" r:id="rId9970" display="mailto:medinaregina@pittman.com" xr:uid="{EBDB8F69-32BD-634B-9568-B9D0987266C5}"/>
    <hyperlink ref="L4991" r:id="rId9971" xr:uid="{B26CDFCB-7106-454C-9202-E8DE55E937CB}"/>
    <hyperlink ref="J4992" r:id="rId9972" display="mailto:kenthale@flowers.com" xr:uid="{B5DDB761-6194-D646-8751-E91FCFEA183B}"/>
    <hyperlink ref="L4992" r:id="rId9973" xr:uid="{DD3ACD03-E4FC-464B-8C0B-0B2C4CD8F344}"/>
    <hyperlink ref="J4993" r:id="rId9974" display="mailto:charlotte76@booker.com" xr:uid="{7887AEFA-D88A-1E4B-B878-626479DB0116}"/>
    <hyperlink ref="L4993" r:id="rId9975" xr:uid="{C7F81C76-29E8-234F-8A44-B2C3A147580B}"/>
    <hyperlink ref="J4994" r:id="rId9976" display="mailto:braysonia@yoder.com" xr:uid="{71F6539E-6C2F-DA4B-81C0-479CC8CD1B4B}"/>
    <hyperlink ref="L4994" r:id="rId9977" xr:uid="{22287616-E7A3-C648-90DA-049E54BCC6D1}"/>
    <hyperlink ref="J4995" r:id="rId9978" display="mailto:pottskaitlin@rhodes-tucker.org" xr:uid="{71ABF005-8141-1E43-AAF4-99FF8E5A2F18}"/>
    <hyperlink ref="L4995" r:id="rId9979" xr:uid="{D2907E73-3458-CE4D-8B08-CDD0DA3C8F7A}"/>
    <hyperlink ref="J4996" r:id="rId9980" display="mailto:davepitts@turner.org" xr:uid="{4A8F510C-B975-4549-BB5C-EE6C2C3C08E3}"/>
    <hyperlink ref="L4996" r:id="rId9981" xr:uid="{68A8B621-F38D-7341-BB34-CBBFB4DE03D3}"/>
    <hyperlink ref="J4997" r:id="rId9982" display="mailto:santosmarcus@hubbard-daniel.com" xr:uid="{645CF2FD-BAC0-EE4A-AE2F-CC6271C242C0}"/>
    <hyperlink ref="L4997" r:id="rId9983" xr:uid="{1CB2C5B9-F947-7A4D-B7CB-B3F79F2C5463}"/>
    <hyperlink ref="J4998" r:id="rId9984" display="mailto:abarajas@bright-yates.com" xr:uid="{D0A0123D-D050-EE48-B703-98528D08AF6E}"/>
    <hyperlink ref="L4998" r:id="rId9985" xr:uid="{FC2E2D34-4DA9-DF44-BFD7-185885F984F5}"/>
    <hyperlink ref="J4999" r:id="rId9986" display="mailto:kwalton@armstrong-douglas.biz" xr:uid="{E7CFD25A-0118-C942-A4E1-CE8489FF4310}"/>
    <hyperlink ref="L4999" r:id="rId9987" xr:uid="{CCC45610-9B16-B24C-AA55-7B575AEA22E9}"/>
    <hyperlink ref="J5000" r:id="rId9988" display="mailto:richardsonwanda@bowers.com" xr:uid="{2FF23EDF-8FEF-D940-8A28-A2D7D3D3081D}"/>
    <hyperlink ref="L5000" r:id="rId9989" xr:uid="{08637421-944B-8143-984A-4E7A4BFB0260}"/>
    <hyperlink ref="J5001" r:id="rId9990" display="mailto:elaineashley@guzman.info" xr:uid="{963868C1-E1E3-9341-A81A-118FEEBFEC5F}"/>
    <hyperlink ref="L5001" r:id="rId9991" xr:uid="{F3D478A7-C4A8-104A-8234-179B81ADEA54}"/>
    <hyperlink ref="J5002" r:id="rId9992" display="mailto:mullinsdiana@davies.com" xr:uid="{EF2EFCFE-E089-A54B-97D8-62011B4CB932}"/>
    <hyperlink ref="L5002" r:id="rId9993" xr:uid="{DE6FCC9B-1DBF-E74A-85F0-602292152247}"/>
    <hyperlink ref="J5003" r:id="rId9994" display="mailto:tpage@cox.com" xr:uid="{DD5307C1-402B-6743-AAF3-59FCB30807FD}"/>
    <hyperlink ref="L5003" r:id="rId9995" xr:uid="{4324F1A0-D333-FA45-A784-7EC89902C8F5}"/>
    <hyperlink ref="J5004" r:id="rId9996" display="mailto:pramos@valenzuela.com" xr:uid="{B0287003-BD37-DE4B-8551-C7DC0A91E9DB}"/>
    <hyperlink ref="L5004" r:id="rId9997" xr:uid="{E64BE47D-50B2-1341-857C-134FDD69A9D6}"/>
    <hyperlink ref="J5005" r:id="rId9998" display="mailto:ocordova@huff.com" xr:uid="{0640F999-A2D8-A047-975B-2E1E95516311}"/>
    <hyperlink ref="L5005" r:id="rId9999" xr:uid="{CF718782-AA17-374F-8886-86C937D1187C}"/>
    <hyperlink ref="J5006" r:id="rId10000" display="mailto:whitney02@larson-medina.info" xr:uid="{FCB0F4E6-45CF-7F49-BF82-A4B01F066A64}"/>
    <hyperlink ref="L5006" r:id="rId10001" xr:uid="{3784BEBC-9543-3E48-9A49-65BF2FA77594}"/>
    <hyperlink ref="J5007" r:id="rId10002" display="mailto:yolandapaul@durham.com" xr:uid="{5116AD0B-1BEB-434F-B342-3B71E8D344C3}"/>
    <hyperlink ref="L5007" r:id="rId10003" xr:uid="{1141DBBD-48C8-0D4F-ABF8-88F952B3D4B2}"/>
    <hyperlink ref="J5008" r:id="rId10004" display="mailto:tammymcdonald@chambers-hancock.biz" xr:uid="{6857A5DB-AC08-1D44-8564-8F10D785A05F}"/>
    <hyperlink ref="L5008" r:id="rId10005" xr:uid="{3B201C00-47EB-B543-AB91-A71571828D68}"/>
    <hyperlink ref="J5009" r:id="rId10006" display="mailto:huertamarc@pierce-glass.net" xr:uid="{56ADA8B0-D5B7-DF47-9ECC-5649CF14B3F1}"/>
    <hyperlink ref="L5009" r:id="rId10007" xr:uid="{22FF9D8D-4F43-EB45-9FD1-7C5699959A35}"/>
    <hyperlink ref="J5010" r:id="rId10008" display="mailto:tanya13@rangel-parrish.com" xr:uid="{8A117370-F1DC-BC4C-BF15-09CA110160DD}"/>
    <hyperlink ref="L5010" r:id="rId10009" xr:uid="{E605F681-068C-8240-B77B-77820A8FB091}"/>
    <hyperlink ref="J5011" r:id="rId10010" display="mailto:qgalvan@booth.org" xr:uid="{CF462734-F11E-364A-B80B-24B840BA2016}"/>
    <hyperlink ref="L5011" r:id="rId10011" xr:uid="{22FB3D37-2FBF-BE43-B914-222B181F0276}"/>
    <hyperlink ref="J5012" r:id="rId10012" display="mailto:sharonnicholson@mcclain-howe.org" xr:uid="{F294E731-999D-AF4B-B6EA-5D66268F531C}"/>
    <hyperlink ref="L5012" r:id="rId10013" xr:uid="{C2D9CC86-13CF-3442-B861-FE60B7429CE2}"/>
    <hyperlink ref="J5013" r:id="rId10014" display="mailto:villarrealsergio@lowery.com" xr:uid="{355B6163-F876-5D4D-A827-947EFEC3BE42}"/>
    <hyperlink ref="L5013" r:id="rId10015" xr:uid="{90B8A765-20C9-0446-810C-4457110921AB}"/>
    <hyperlink ref="J5014" r:id="rId10016" display="mailto:goodwincody@garza.biz" xr:uid="{3BEA5D89-E066-D749-8FD9-31280F65A36D}"/>
    <hyperlink ref="L5014" r:id="rId10017" xr:uid="{9E5F7F0C-4FC4-4D40-8731-74C9B466D81A}"/>
    <hyperlink ref="J5015" r:id="rId10018" display="mailto:ericmorton@leonard-conley.com" xr:uid="{02BD1258-DD3E-3242-B195-2D9B24B74F1F}"/>
    <hyperlink ref="L5015" r:id="rId10019" xr:uid="{4E3B3018-8B37-5946-B9E3-356E7AF16D21}"/>
    <hyperlink ref="J5016" r:id="rId10020" display="mailto:chapmanjoanna@aguirre.biz" xr:uid="{AC248416-8AA6-134A-9D1B-1337A4939217}"/>
    <hyperlink ref="L5016" r:id="rId10021" xr:uid="{0EE3498E-F01A-324E-9953-359A2A118AEB}"/>
    <hyperlink ref="J5017" r:id="rId10022" display="mailto:zmaynard@chan.net" xr:uid="{B23554D2-B3C1-DF42-84F9-8E62A65179F9}"/>
    <hyperlink ref="L5017" r:id="rId10023" xr:uid="{3F525DA6-989E-8746-A04C-528BB09CA2D8}"/>
    <hyperlink ref="J5018" r:id="rId10024" display="mailto:danny92@baxter.org" xr:uid="{E99A6794-2E9A-684A-B0F6-43948F44CC37}"/>
    <hyperlink ref="L5018" r:id="rId10025" xr:uid="{FA8564E6-9C20-1640-BE67-515DD2C91AF8}"/>
    <hyperlink ref="J5019" r:id="rId10026" display="mailto:andreshoward@yoder.net" xr:uid="{9BE36CB6-BDE3-7C41-97A7-07DE3C1711C7}"/>
    <hyperlink ref="L5019" r:id="rId10027" xr:uid="{4D85E71B-6C2A-AB43-A0C3-F22321FD2CAC}"/>
    <hyperlink ref="J5020" r:id="rId10028" display="mailto:terrellsarah@hatfield.biz" xr:uid="{44171353-719F-F847-9E21-A902CD4ECECC}"/>
    <hyperlink ref="L5020" r:id="rId10029" xr:uid="{6A37CA75-3112-9345-9B9D-E9D250A88B54}"/>
    <hyperlink ref="J5021" r:id="rId10030" display="mailto:sheila74@haney-reilly.biz" xr:uid="{66E30E66-FD31-7440-B3A8-C96F8A6A957B}"/>
    <hyperlink ref="L5021" r:id="rId10031" xr:uid="{2BE63FFE-6526-5A42-B304-A6FA4E190859}"/>
    <hyperlink ref="J5022" r:id="rId10032" display="mailto:jasminpatel@callahan.com" xr:uid="{4046D361-F373-0843-9887-A7074B61DBB9}"/>
    <hyperlink ref="L5022" r:id="rId10033" xr:uid="{572DABED-4853-6548-98EA-2AEE1D580B57}"/>
    <hyperlink ref="J5023" r:id="rId10034" display="mailto:timdurham@frost.com" xr:uid="{E43F9DB6-F1A2-0240-8FB4-407D3504A2BA}"/>
    <hyperlink ref="L5023" r:id="rId10035" xr:uid="{2AAD0E2F-F736-F747-AE63-7E37DEE8B49E}"/>
    <hyperlink ref="J5024" r:id="rId10036" display="mailto:duane82@moody.biz" xr:uid="{2D9D6DD9-9EA5-C442-81BA-169156312B0F}"/>
    <hyperlink ref="L5024" r:id="rId10037" xr:uid="{8DBD0909-E01B-0249-B64B-42BE331BD4F0}"/>
    <hyperlink ref="J5025" r:id="rId10038" display="mailto:paige75@mitchell.com" xr:uid="{37D2FE1C-B51F-8744-BE82-D7072B83224B}"/>
    <hyperlink ref="L5025" r:id="rId10039" xr:uid="{064726DC-1C53-4248-9FFC-B097F6F4BF8A}"/>
    <hyperlink ref="J5026" r:id="rId10040" display="mailto:kristina38@bryant-briggs.net" xr:uid="{4016BE57-AD71-4841-A629-AA6AE3969D31}"/>
    <hyperlink ref="L5026" r:id="rId10041" xr:uid="{571FA9AC-88DB-4049-B411-DF5B68F5E336}"/>
    <hyperlink ref="J5027" r:id="rId10042" display="mailto:brockjasmin@hardy.biz" xr:uid="{1E6DE12E-51D6-5949-90D7-437A2294B836}"/>
    <hyperlink ref="L5027" r:id="rId10043" xr:uid="{CAAE077E-CCE2-D347-B051-61A69B9009FF}"/>
    <hyperlink ref="J5028" r:id="rId10044" display="mailto:warearthur@tanner-eaton.com" xr:uid="{00DA54ED-B671-1242-98FD-773E2F726014}"/>
    <hyperlink ref="L5028" r:id="rId10045" xr:uid="{25D28F47-1D20-EE40-A898-7C36F2E07E31}"/>
    <hyperlink ref="J5029" r:id="rId10046" display="mailto:czhang@moreno-luna.info" xr:uid="{614E65ED-4F3E-8243-B9FB-E12A80FF5D9F}"/>
    <hyperlink ref="L5029" r:id="rId10047" xr:uid="{DDB2485A-0921-4344-9C03-626BB491E9CB}"/>
    <hyperlink ref="J5030" r:id="rId10048" display="mailto:xholmes@davidson.biz" xr:uid="{C7F99AE1-0DF6-8644-BFFC-2DA5AA9B80E5}"/>
    <hyperlink ref="L5030" r:id="rId10049" xr:uid="{7BDB738C-F06B-DA4B-A36E-21E2F6487D2D}"/>
    <hyperlink ref="J5031" r:id="rId10050" display="mailto:angelica71@ortega.biz" xr:uid="{7C3F6DDA-260B-8B49-918A-19865DCBD4C7}"/>
    <hyperlink ref="L5031" r:id="rId10051" xr:uid="{878F08E5-6A9A-E645-A7FD-43FCDE5003AE}"/>
    <hyperlink ref="J5032" r:id="rId10052" display="mailto:tsteele@kelley.com" xr:uid="{60F74BCC-CD53-804C-9F2C-DEFF02C7E8AE}"/>
    <hyperlink ref="L5032" r:id="rId10053" xr:uid="{035F310F-B156-084B-B2F5-485906CE84DC}"/>
    <hyperlink ref="J5033" r:id="rId10054" display="mailto:loretta16@soto.info" xr:uid="{5698E66B-DDE9-5149-AF53-5EFEA1BFFCA3}"/>
    <hyperlink ref="L5033" r:id="rId10055" xr:uid="{EFA85891-62E7-6E41-A2EC-470EF506614D}"/>
    <hyperlink ref="J5034" r:id="rId10056" display="mailto:nancy67@frost.com" xr:uid="{AE89CB64-E0EE-F84D-9F24-E78944E9D6A3}"/>
    <hyperlink ref="L5034" r:id="rId10057" xr:uid="{339DDE8C-F4A1-F640-92BA-E81B55FAEE0F}"/>
    <hyperlink ref="J5035" r:id="rId10058" display="mailto:montoyatrevor@haley-craig.com" xr:uid="{84E10BB6-C0D0-0F4C-8047-7D084B93664D}"/>
    <hyperlink ref="L5035" r:id="rId10059" xr:uid="{54CEF8B9-EEFA-C145-B879-A33635C3D685}"/>
    <hyperlink ref="J5036" r:id="rId10060" display="mailto:nathaniel57@haynes.org" xr:uid="{6C0A9F7F-3F7C-0A4B-8CCC-F9A0F16D332D}"/>
    <hyperlink ref="L5036" r:id="rId10061" xr:uid="{C8807EE2-CF14-504E-9473-2C5215EF9F6C}"/>
    <hyperlink ref="J5037" r:id="rId10062" display="mailto:jane10@west-stone.biz" xr:uid="{DA472481-16B1-904A-A601-FB0E71DB3AA6}"/>
    <hyperlink ref="L5037" r:id="rId10063" xr:uid="{F51F02D4-8AC7-8F4A-919C-559E2CDF9ADB}"/>
    <hyperlink ref="J5038" r:id="rId10064" display="mailto:travismoyer@gonzalez.com" xr:uid="{88BB4844-B004-5C48-B4DD-EF8F49299655}"/>
    <hyperlink ref="L5038" r:id="rId10065" xr:uid="{B21A4DB6-07C4-7C4C-B203-F81F2D117924}"/>
    <hyperlink ref="J5039" r:id="rId10066" display="mailto:juan08@kennedy-steele.com" xr:uid="{BA5C441E-2438-AA44-808B-4B280D41B264}"/>
    <hyperlink ref="L5039" r:id="rId10067" xr:uid="{06968127-B633-784F-A75E-9ED545041B2D}"/>
    <hyperlink ref="J5040" r:id="rId10068" display="mailto:snyderblake@jackson.biz" xr:uid="{06CB3EFC-1150-AA44-B166-D3049BA77ACC}"/>
    <hyperlink ref="L5040" r:id="rId10069" xr:uid="{B895A2EB-C586-DC40-817A-39989AE1195E}"/>
    <hyperlink ref="J5041" r:id="rId10070" display="mailto:zhouse@carter-vaughn.biz" xr:uid="{7A582A74-08EE-9145-A367-4ADC46585F8F}"/>
    <hyperlink ref="L5041" r:id="rId10071" xr:uid="{34A2E2EF-208F-8141-A948-CFA92FF5241C}"/>
    <hyperlink ref="J5042" r:id="rId10072" display="mailto:kerrisnow@gould-walton.info" xr:uid="{30FE96C5-53DD-8F4A-BB0B-911A750F3C10}"/>
    <hyperlink ref="L5042" r:id="rId10073" xr:uid="{52E77CB8-A2C7-5449-8DAB-8E6ABD327BE5}"/>
    <hyperlink ref="J5043" r:id="rId10074" display="mailto:conleymitchell@caldwell.biz" xr:uid="{0F2B6554-A62D-6D45-8896-C82209FEDA06}"/>
    <hyperlink ref="L5043" r:id="rId10075" xr:uid="{F843B257-B691-4F4B-AE9B-61AB6C2E2054}"/>
    <hyperlink ref="J5044" r:id="rId10076" display="mailto:logansharon@martinez.biz" xr:uid="{5EFA40B2-F1EC-EB41-B69C-6B9D67156BF5}"/>
    <hyperlink ref="L5044" r:id="rId10077" xr:uid="{CF28DADB-F031-D440-8F8B-7F16901BB4B6}"/>
    <hyperlink ref="J5045" r:id="rId10078" display="mailto:tara28@le.com" xr:uid="{E8067FE9-0D74-D640-9B23-4B6FD20FF800}"/>
    <hyperlink ref="L5045" r:id="rId10079" xr:uid="{B16A17AB-89D7-7A4B-A9FA-CCA9B43E28ED}"/>
    <hyperlink ref="J5046" r:id="rId10080" display="mailto:bernardpatricia@turner-roach.com" xr:uid="{6152C795-7C7A-CA43-84DE-2B2770E13D2B}"/>
    <hyperlink ref="L5046" r:id="rId10081" xr:uid="{1E5EADCF-4E61-764F-96A2-EEB337F20CA1}"/>
    <hyperlink ref="J5047" r:id="rId10082" display="mailto:kgillespie@obrien-owen.com" xr:uid="{E34FB139-FD41-694C-ACEF-D87F6877F66F}"/>
    <hyperlink ref="L5047" r:id="rId10083" xr:uid="{E43AC705-99D3-1A4C-BE68-BB1DD9B3FA1C}"/>
    <hyperlink ref="J5048" r:id="rId10084" display="mailto:malik24@thornton.com" xr:uid="{49848BBB-739E-464E-AD55-3688FBBDB5E7}"/>
    <hyperlink ref="L5048" r:id="rId10085" xr:uid="{58D71196-C3DC-FE44-9D24-17813CE81F70}"/>
    <hyperlink ref="J5049" r:id="rId10086" display="mailto:brad72@johns-mitchell.com" xr:uid="{7568E104-CC7C-0740-BB4F-05E88AC96B8E}"/>
    <hyperlink ref="L5049" r:id="rId10087" xr:uid="{F02883FC-BC9C-0740-9D70-F4C5BD342ABE}"/>
    <hyperlink ref="J5050" r:id="rId10088" display="mailto:jeffpowell@ho.com" xr:uid="{F87C59BB-D5F8-354E-9E32-61D3EE70908F}"/>
    <hyperlink ref="L5050" r:id="rId10089" xr:uid="{D39490E1-6FF4-6048-A9F7-6A2B3F50DBAB}"/>
    <hyperlink ref="J5051" r:id="rId10090" display="mailto:ronniehernandez@mccall.org" xr:uid="{2B294F74-13C6-8F4C-9134-3A55FBC326CE}"/>
    <hyperlink ref="L5051" r:id="rId10091" xr:uid="{C515626E-46AD-FE4D-B6B9-2874C36E96DB}"/>
    <hyperlink ref="J5052" r:id="rId10092" display="mailto:travisbates@walters.com" xr:uid="{926AC7C2-8F46-0442-B166-29FAB51AB053}"/>
    <hyperlink ref="L5052" r:id="rId10093" xr:uid="{3A9D37EF-CF9D-1248-BF98-8D5794A85F6A}"/>
    <hyperlink ref="J5053" r:id="rId10094" display="mailto:gmonroe@prince.com" xr:uid="{A800DA21-FD06-2044-B1BB-0E3847B15221}"/>
    <hyperlink ref="L5053" r:id="rId10095" xr:uid="{7B00021B-57D6-E744-AD57-64241D2909FE}"/>
    <hyperlink ref="J5054" r:id="rId10096" display="mailto:gregg07@duarte.com" xr:uid="{56A0932C-F47D-354C-882F-D584CBB48D63}"/>
    <hyperlink ref="L5054" r:id="rId10097" xr:uid="{29466747-D81A-474E-B50A-FC982A22E1A1}"/>
    <hyperlink ref="J5055" r:id="rId10098" display="mailto:lmcneil@vincent-rowland.info" xr:uid="{678AE27E-F560-7541-8DA2-A6C7D2C7B11E}"/>
    <hyperlink ref="L5055" r:id="rId10099" xr:uid="{73E12CDA-B7A4-DC4F-BF66-B894842982C3}"/>
    <hyperlink ref="J5056" r:id="rId10100" display="mailto:marcuspineda@benson.info" xr:uid="{79BFF986-A2C4-2D45-8217-7C71C0CE9896}"/>
    <hyperlink ref="L5056" r:id="rId10101" xr:uid="{C024BC1B-DE0B-5D45-94D8-29BE6493E957}"/>
    <hyperlink ref="J5057" r:id="rId10102" display="mailto:xbanks@villegas.com" xr:uid="{0B0314A8-6CF4-8D40-8767-72179FCF42E1}"/>
    <hyperlink ref="L5057" r:id="rId10103" xr:uid="{80BE9C45-FBF8-544A-9FA8-D312752B2EF5}"/>
    <hyperlink ref="J5058" r:id="rId10104" display="mailto:phillip19@villegas.net" xr:uid="{D0BD8F27-516F-B845-97CC-1BDA7803C244}"/>
    <hyperlink ref="L5058" r:id="rId10105" xr:uid="{28111D11-C31C-DC46-8510-EE80FB34A541}"/>
    <hyperlink ref="J5059" r:id="rId10106" display="mailto:rosecaldwell@ball.com" xr:uid="{8A34860A-359C-594A-9BDF-56DAA8855540}"/>
    <hyperlink ref="L5059" r:id="rId10107" xr:uid="{263CFB49-A3B0-6140-8A59-27EAF3320A62}"/>
    <hyperlink ref="J5060" r:id="rId10108" display="mailto:garrett10@washington.info" xr:uid="{658E2B3F-FFEF-5341-8A3B-F55AC3FD6867}"/>
    <hyperlink ref="L5060" r:id="rId10109" xr:uid="{387136E1-618C-5245-821C-5261522C62E3}"/>
    <hyperlink ref="J5061" r:id="rId10110" display="mailto:gilbert29@estrada-stanley.info" xr:uid="{A3CE02DE-24D9-9C45-983D-96B41AEAB690}"/>
    <hyperlink ref="L5061" r:id="rId10111" xr:uid="{38F84D7F-F238-D745-89D1-0DD7EBDECA4C}"/>
    <hyperlink ref="J5062" r:id="rId10112" display="mailto:shays@riley-torres.info" xr:uid="{F2CEFF17-9D47-FE48-ADF1-DEBC6C243429}"/>
    <hyperlink ref="L5062" r:id="rId10113" xr:uid="{7F1D14A1-5EBF-074B-8F21-6814909E3F3F}"/>
    <hyperlink ref="J5063" r:id="rId10114" display="mailto:schultzdevon@gilmore.biz" xr:uid="{27C90E00-C086-8E44-AE6A-AB79CD681746}"/>
    <hyperlink ref="L5063" r:id="rId10115" xr:uid="{E0595E94-FEDA-9F4D-B1FC-ADF3C8B7870C}"/>
    <hyperlink ref="J5064" r:id="rId10116" display="mailto:jdavis@rodgers.info" xr:uid="{3ADAADDF-752F-5748-A8CA-52D03F7748C9}"/>
    <hyperlink ref="L5064" r:id="rId10117" xr:uid="{CD75DBB5-7BA3-3746-BE76-219AF0ABF47B}"/>
    <hyperlink ref="J5065" r:id="rId10118" display="mailto:judyreeves@bell.biz" xr:uid="{BA7FC6DA-5B32-AF4C-95C6-7B90B54BDB77}"/>
    <hyperlink ref="L5065" r:id="rId10119" xr:uid="{D3816D6D-9AF9-8543-A641-1CD79D1FFC8D}"/>
    <hyperlink ref="J5066" r:id="rId10120" display="mailto:evan43@perry.com" xr:uid="{48A12C81-F3E8-A74B-BFCC-7A9F64BB5477}"/>
    <hyperlink ref="L5066" r:id="rId10121" xr:uid="{02ADA007-9A5D-5741-903F-DF259DDF51FD}"/>
    <hyperlink ref="J5067" r:id="rId10122" display="mailto:daisy02@clayton.biz" xr:uid="{E4BD275E-97B4-0B4D-BC33-A0439D150492}"/>
    <hyperlink ref="L5067" r:id="rId10123" xr:uid="{0E2D1F69-9829-1448-A081-2C6F916C7982}"/>
    <hyperlink ref="J5068" r:id="rId10124" display="mailto:mercerjeff@zavala-cooke.info" xr:uid="{93F40E4A-FF35-D54F-919C-49674DEB0244}"/>
    <hyperlink ref="L5068" r:id="rId10125" xr:uid="{AC7C6467-4F2B-D647-99E0-7B64BD8ED42F}"/>
    <hyperlink ref="J5069" r:id="rId10126" display="mailto:etorres@shepard-farley.info" xr:uid="{454F34A9-2EE4-A249-9C81-798947D90262}"/>
    <hyperlink ref="L5069" r:id="rId10127" xr:uid="{741C9DA9-1A77-CB40-AC5C-A99B3872960E}"/>
    <hyperlink ref="J5070" r:id="rId10128" display="mailto:danacain@ruiz.info" xr:uid="{5F12A1D3-7EA8-6E4F-8022-5EE332473F9B}"/>
    <hyperlink ref="L5070" r:id="rId10129" xr:uid="{4001AAFA-1757-3243-BE8F-E84424A8A283}"/>
    <hyperlink ref="J5071" r:id="rId10130" display="mailto:susanpotts@bridges-howell.com" xr:uid="{BAE21555-20ED-7744-84AF-B14A1FC07E09}"/>
    <hyperlink ref="L5071" r:id="rId10131" xr:uid="{BE7C3C86-3B41-8241-A7E5-634C8D45C6AC}"/>
    <hyperlink ref="J5072" r:id="rId10132" display="mailto:nathaniel78@decker.com" xr:uid="{8C2D787A-FF56-994B-93B0-DF40E522ED8F}"/>
    <hyperlink ref="L5072" r:id="rId10133" xr:uid="{33D9F15A-25B7-7549-B5CA-6E4AFCB10AE8}"/>
    <hyperlink ref="J5073" r:id="rId10134" display="mailto:ellenvargas@joyce-burgess.com" xr:uid="{72DDDC55-CFF8-9543-BB59-2A96BB334A18}"/>
    <hyperlink ref="L5073" r:id="rId10135" xr:uid="{42E99308-7040-834E-A6F3-6542100C4896}"/>
    <hyperlink ref="J5074" r:id="rId10136" display="mailto:gregggriffith@lin-friedman.com" xr:uid="{184C9ECA-A84E-194D-8F30-65364B71EA38}"/>
    <hyperlink ref="L5074" r:id="rId10137" xr:uid="{8390B45F-3DF9-0241-BCC2-10784F67E3E2}"/>
    <hyperlink ref="J5075" r:id="rId10138" display="mailto:deanowens@mcintyre-church.net" xr:uid="{AB7FA2CD-4952-6045-80D0-86B2EADEC619}"/>
    <hyperlink ref="L5075" r:id="rId10139" xr:uid="{D4FF9D5F-3109-A94A-849B-10D376ED83D7}"/>
    <hyperlink ref="J5076" r:id="rId10140" display="mailto:ukeith@decker.com" xr:uid="{3067A26C-F91A-FD4C-A5E9-E0B159C15FD4}"/>
    <hyperlink ref="L5076" r:id="rId10141" xr:uid="{28AE3EC4-8617-4B4F-BF64-773426FA31B4}"/>
    <hyperlink ref="J5077" r:id="rId10142" display="mailto:leahpalmer@steele-beard.info" xr:uid="{A130C1F6-71D7-DA46-840F-197EDA2AF822}"/>
    <hyperlink ref="L5077" r:id="rId10143" xr:uid="{5A7CCE26-47CD-2546-B93F-49655DA350C1}"/>
    <hyperlink ref="J5078" r:id="rId10144" display="mailto:don06@hickman.com" xr:uid="{D88425FA-2E07-4A4F-9CCE-FFD68A346048}"/>
    <hyperlink ref="L5078" r:id="rId10145" xr:uid="{B64F809D-A0FD-8841-9595-A71E51440692}"/>
    <hyperlink ref="J5079" r:id="rId10146" display="mailto:cervantesraven@wallace.com" xr:uid="{5D275A13-DF59-D648-87AA-3758D7B185BC}"/>
    <hyperlink ref="L5079" r:id="rId10147" xr:uid="{06998234-1D34-3B4E-B596-3A192C071E86}"/>
    <hyperlink ref="J5080" r:id="rId10148" display="mailto:fjacobs@rivers.com" xr:uid="{EDB781C6-396C-8A4F-AAD7-B22C104AF861}"/>
    <hyperlink ref="L5080" r:id="rId10149" xr:uid="{9BCC679A-9B1D-C24F-8E4B-73A4ED36A70B}"/>
    <hyperlink ref="J5081" r:id="rId10150" display="mailto:traci63@lopez-sanders.com" xr:uid="{F39EAE54-E884-834F-BBD3-FBE99E2EE9B3}"/>
    <hyperlink ref="L5081" r:id="rId10151" xr:uid="{9EFCB8A1-4F79-804A-A7E8-8824A7E114FE}"/>
    <hyperlink ref="J5082" r:id="rId10152" display="mailto:briannacopeland@choi.com" xr:uid="{7835D715-E068-1B4A-8610-5EB7E7F20AEC}"/>
    <hyperlink ref="L5082" r:id="rId10153" xr:uid="{F6C7BE73-F786-8D41-8F64-475D2A1CEA58}"/>
    <hyperlink ref="J5083" r:id="rId10154" display="mailto:ihogan@richard.biz" xr:uid="{870E5B98-CF14-DE4F-9114-814BC703E831}"/>
    <hyperlink ref="L5083" r:id="rId10155" xr:uid="{3040FEF7-B473-9F47-83FB-D95C410E99A8}"/>
    <hyperlink ref="J5084" r:id="rId10156" display="mailto:diane42@reilly.net" xr:uid="{5363BD34-8415-0240-8FEB-392F3A055316}"/>
    <hyperlink ref="L5084" r:id="rId10157" xr:uid="{359E9808-DDD6-3F43-9EA3-0349A069534E}"/>
    <hyperlink ref="J5085" r:id="rId10158" display="mailto:rhonda21@herrera-glover.com" xr:uid="{0B91CCEA-8CEA-D647-A97B-C73A1DAC7930}"/>
    <hyperlink ref="L5085" r:id="rId10159" xr:uid="{E475D794-8C96-0B44-A141-52832EBBDB60}"/>
    <hyperlink ref="J5086" r:id="rId10160" display="mailto:rfrench@browning.net" xr:uid="{D4B7D4BB-18EA-E844-8428-BD86EE8EF8C6}"/>
    <hyperlink ref="L5086" r:id="rId10161" xr:uid="{A994D830-5D58-324A-AD80-30497A7EE560}"/>
    <hyperlink ref="J5087" r:id="rId10162" display="mailto:lhartman@turner.net" xr:uid="{37BC97C7-5799-8F4F-BA97-CF2040307B47}"/>
    <hyperlink ref="L5087" r:id="rId10163" xr:uid="{12A73EDF-67FA-9A4D-AD67-CB7B6E0DB22E}"/>
    <hyperlink ref="J5088" r:id="rId10164" display="mailto:howestephanie@khan.info" xr:uid="{ACAAACBD-FE15-8542-9C94-F16147D10C4F}"/>
    <hyperlink ref="L5088" r:id="rId10165" xr:uid="{C44B4C75-7091-B24D-8FEF-26A19FD9043D}"/>
    <hyperlink ref="J5089" r:id="rId10166" display="mailto:traciecordova@adams.com" xr:uid="{D6DA4336-8917-EA47-BC53-9E2C83A78342}"/>
    <hyperlink ref="L5089" r:id="rId10167" xr:uid="{CA994BF7-00A1-344D-A428-39B611BB674A}"/>
    <hyperlink ref="J5090" r:id="rId10168" display="mailto:jmcconnell@collins.org" xr:uid="{16578386-E1AD-304A-9911-B692505B4A4C}"/>
    <hyperlink ref="L5090" r:id="rId10169" xr:uid="{89ED3965-0968-F840-8A56-4C576BE7F8AC}"/>
    <hyperlink ref="J5091" r:id="rId10170" display="mailto:usantana@roberts.com" xr:uid="{E2427069-F7BF-A244-A44E-CB273CA6503D}"/>
    <hyperlink ref="L5091" r:id="rId10171" xr:uid="{DE6DF5BE-7ADB-BF4D-92AF-33DC0EA1B1C9}"/>
    <hyperlink ref="J5092" r:id="rId10172" display="mailto:margaret02@huff-barrett.net" xr:uid="{01DD0BB2-8A8A-3C4E-8ED3-14E963A40001}"/>
    <hyperlink ref="L5092" r:id="rId10173" xr:uid="{3AB7DA6B-0442-8B41-8F45-108C7A0D69B3}"/>
    <hyperlink ref="J5093" r:id="rId10174" display="mailto:barrettkrista@waters.com" xr:uid="{2818A233-0672-164F-AAB4-4FD2C0F19DC9}"/>
    <hyperlink ref="L5093" r:id="rId10175" xr:uid="{4719604D-79E1-C145-BD86-47D44A03A706}"/>
    <hyperlink ref="J5094" r:id="rId10176" display="mailto:moramegan@hull.info" xr:uid="{C14D06ED-EF71-394B-98BB-54B81A2DA7F3}"/>
    <hyperlink ref="L5094" r:id="rId10177" xr:uid="{58C20454-5567-6F4C-B456-0383BAF9B2A8}"/>
    <hyperlink ref="J5095" r:id="rId10178" display="mailto:christie05@morton.com" xr:uid="{E785655D-48CF-6F4A-82CF-66DD08BF4886}"/>
    <hyperlink ref="L5095" r:id="rId10179" xr:uid="{1AC43B19-AD38-F54A-AEA6-89C395FA37B5}"/>
    <hyperlink ref="J5096" r:id="rId10180" display="mailto:hesterkarina@becker-wheeler.com" xr:uid="{E6F3B6AC-1A05-A648-AA7B-7B7FEA728646}"/>
    <hyperlink ref="L5096" r:id="rId10181" xr:uid="{0155B578-B4FE-F749-87C4-46B94828ADBC}"/>
    <hyperlink ref="J5097" r:id="rId10182" display="mailto:bmalone@barajas.biz" xr:uid="{CB67F555-97E5-5D40-97DB-E513A507C7C4}"/>
    <hyperlink ref="L5097" r:id="rId10183" xr:uid="{035FA7DA-3D5E-A944-BDC5-0BA4A795B6C7}"/>
    <hyperlink ref="J5098" r:id="rId10184" display="mailto:pmorrison@leon.info" xr:uid="{3A3D533C-BAB8-034A-8B03-F77588E680EC}"/>
    <hyperlink ref="L5098" r:id="rId10185" xr:uid="{ACF59CFA-31CD-A142-A7D7-119B31FCAE5E}"/>
    <hyperlink ref="J5099" r:id="rId10186" display="mailto:gailjones@buckley.com" xr:uid="{B5AEFAA1-7BE6-2C47-8EC5-AE8FDA825B9D}"/>
    <hyperlink ref="L5099" r:id="rId10187" xr:uid="{566FC8C9-A7A3-4C40-8D83-2A95058B3F41}"/>
    <hyperlink ref="J5100" r:id="rId10188" display="mailto:mcphersonlydia@mcfarland.com" xr:uid="{B984FD34-CD66-564F-B734-1C7D903E7025}"/>
    <hyperlink ref="L5100" r:id="rId10189" xr:uid="{C6943FE3-BFFC-2548-9CC5-37D9475C31EF}"/>
    <hyperlink ref="J5101" r:id="rId10190" display="mailto:faith70@velazquez-maldonado.com" xr:uid="{044E41D4-E076-824C-956E-2C74D68E85A3}"/>
    <hyperlink ref="L5101" r:id="rId10191" xr:uid="{2A1C062D-CD3F-D54F-990F-6D6189C087B2}"/>
    <hyperlink ref="J5102" r:id="rId10192" display="mailto:pschultz@martinez-weeks.biz" xr:uid="{37380A9A-587D-EB43-B69A-6B9766F6B607}"/>
    <hyperlink ref="L5102" r:id="rId10193" xr:uid="{AC491EF9-AB9C-104B-89EA-C58077C4D397}"/>
    <hyperlink ref="J5103" r:id="rId10194" display="mailto:campbelljeffery@haas.com" xr:uid="{C565A76D-9B62-8046-BA7C-E59A2A1C4363}"/>
    <hyperlink ref="L5103" r:id="rId10195" xr:uid="{4084D997-7D4D-C142-BB9F-5819CDF49D24}"/>
    <hyperlink ref="J5104" r:id="rId10196" display="mailto:gail36@baldwin.com" xr:uid="{BF782D61-92A0-7145-941B-96150EAE2842}"/>
    <hyperlink ref="L5104" r:id="rId10197" xr:uid="{4B11852D-3425-8D45-B92C-5EE544AA59AC}"/>
    <hyperlink ref="J5105" r:id="rId10198" display="mailto:pattersoncasey@glenn.com" xr:uid="{B4C31591-593C-AF40-A4B7-A68483513F87}"/>
    <hyperlink ref="L5105" r:id="rId10199" xr:uid="{5CB51760-B684-C64F-91D0-8FA4ECDC307D}"/>
    <hyperlink ref="J5106" r:id="rId10200" display="mailto:miafuentes@ritter-sutton.org" xr:uid="{58046381-D959-8847-B826-DBACA067B73B}"/>
    <hyperlink ref="L5106" r:id="rId10201" xr:uid="{0C18FF48-FECE-9546-80D8-F4E4C16E09F4}"/>
    <hyperlink ref="J5107" r:id="rId10202" display="mailto:jason84@hurst-gonzalez.net" xr:uid="{87FFA74C-6468-F244-ADE2-2CF74A9DEEA2}"/>
    <hyperlink ref="L5107" r:id="rId10203" xr:uid="{D24ECDF7-D20A-5149-80A5-15446C1B0134}"/>
    <hyperlink ref="J5108" r:id="rId10204" display="mailto:ernestunderwood@moore-branch.com" xr:uid="{6E6F8FE7-F836-B048-998D-44797889B33C}"/>
    <hyperlink ref="L5108" r:id="rId10205" xr:uid="{1CAA64CF-5F15-1148-866E-681545458A90}"/>
    <hyperlink ref="J5109" r:id="rId10206" display="mailto:fbuckley@durham.com" xr:uid="{DD250C88-4471-EB49-B2F0-0A29698D05F6}"/>
    <hyperlink ref="L5109" r:id="rId10207" xr:uid="{12C7BF67-621E-8B4D-AB89-3E7F59DC8C5A}"/>
    <hyperlink ref="J5110" r:id="rId10208" display="mailto:debbiemiddleton@howell.net" xr:uid="{61F4997B-A55F-1C44-9F19-9F4922DD9367}"/>
    <hyperlink ref="L5110" r:id="rId10209" xr:uid="{F5A6901F-E91B-7C40-8078-A438C9759B1C}"/>
    <hyperlink ref="J5111" r:id="rId10210" display="mailto:pkirby@delgado.com" xr:uid="{EF9EBC6E-6A44-CF47-BCC4-B6BE38A590F8}"/>
    <hyperlink ref="L5111" r:id="rId10211" xr:uid="{00AD398E-C784-6B41-9388-A0F599FF540C}"/>
    <hyperlink ref="J5112" r:id="rId10212" display="mailto:tricia06@bridges-riley.info" xr:uid="{DA2DD834-A7D9-0B4A-ABE2-4D4B13EFD112}"/>
    <hyperlink ref="L5112" r:id="rId10213" xr:uid="{AEC2B522-FB2D-1D44-86FE-2EFF96F3492E}"/>
    <hyperlink ref="J5113" r:id="rId10214" display="mailto:lchambers@hurst.com" xr:uid="{AB796E97-95A2-6443-9975-33CBFA22B795}"/>
    <hyperlink ref="L5113" r:id="rId10215" xr:uid="{F39B4952-ED73-FD4B-8B9F-F5639E1C81AB}"/>
    <hyperlink ref="J5114" r:id="rId10216" display="mailto:mallorybriggs@pratt.org" xr:uid="{2A04173C-9968-9B41-AF97-ED251FA412C0}"/>
    <hyperlink ref="L5114" r:id="rId10217" xr:uid="{2FA6E2BE-C5A0-8846-A10C-037DD1FCCC98}"/>
    <hyperlink ref="J5115" r:id="rId10218" display="mailto:fryrichard@rios-johnson.com" xr:uid="{378636CF-5E6F-6F44-9508-95DD65BBABA4}"/>
    <hyperlink ref="L5115" r:id="rId10219" xr:uid="{A97F4EC3-F3D0-E642-99AC-7A95DA1FFCF9}"/>
    <hyperlink ref="J5116" r:id="rId10220" display="mailto:lopezvanessa@villa.com" xr:uid="{600C1A10-379E-3644-A185-30237426AD22}"/>
    <hyperlink ref="L5116" r:id="rId10221" xr:uid="{210112B7-5006-AC49-9C56-0FCD0EBBF49D}"/>
    <hyperlink ref="J5117" r:id="rId10222" display="mailto:patriciaingram@avila-mahoney.com" xr:uid="{F5792679-FC3D-214B-90BD-76719D9DC376}"/>
    <hyperlink ref="L5117" r:id="rId10223" xr:uid="{3A1669C6-06EA-5E4A-8505-A4E00E81D642}"/>
    <hyperlink ref="J5118" r:id="rId10224" display="mailto:braunmelissa@chapman-townsend.biz" xr:uid="{A826B2FE-D295-2840-9B8C-E7C159F7A9D8}"/>
    <hyperlink ref="L5118" r:id="rId10225" xr:uid="{22F191E2-64DD-9945-A0B3-8AFC67363939}"/>
    <hyperlink ref="J5119" r:id="rId10226" display="mailto:marvinkennedy@charles-gray.info" xr:uid="{506E4574-6E3B-2343-A6E0-93A9F1A8B067}"/>
    <hyperlink ref="L5119" r:id="rId10227" xr:uid="{51DB328B-401A-1146-8980-C9A8766863DF}"/>
    <hyperlink ref="J5120" r:id="rId10228" display="mailto:claire08@gamble-vasquez.com" xr:uid="{ECAB719D-8038-E247-BFCA-E688D6A87860}"/>
    <hyperlink ref="L5120" r:id="rId10229" xr:uid="{0F367D4D-8C14-4646-8608-9A2CDAFB2D4B}"/>
    <hyperlink ref="J5121" r:id="rId10230" display="mailto:halevictoria@owen.com" xr:uid="{E5E50193-EBF3-3B42-8CFA-9158B60E6F78}"/>
    <hyperlink ref="L5121" r:id="rId10231" xr:uid="{8A9B771D-8C5A-8549-8381-F2B60DE88608}"/>
    <hyperlink ref="J5122" r:id="rId10232" display="mailto:phillippollard@lambert-castillo.biz" xr:uid="{308C2B89-4C1B-DC4E-8328-9AF754522878}"/>
    <hyperlink ref="L5122" r:id="rId10233" xr:uid="{0F7AC490-0101-C445-8635-C8EEDB2CF332}"/>
    <hyperlink ref="J5123" r:id="rId10234" display="mailto:dennis06@ritter.biz" xr:uid="{C72F5FBE-267E-F849-AC15-6A0CF25A8EA3}"/>
    <hyperlink ref="L5123" r:id="rId10235" xr:uid="{C32CDFCE-BA94-C847-A26F-B10F1D570404}"/>
    <hyperlink ref="J5124" r:id="rId10236" display="mailto:nhardin@orozco.info" xr:uid="{C1DAAD4A-CD4F-EC4F-9838-EE2D576A8FE5}"/>
    <hyperlink ref="L5124" r:id="rId10237" xr:uid="{5157E9BA-32D2-0A48-A289-E3AA83C0A643}"/>
    <hyperlink ref="J5125" r:id="rId10238" display="mailto:reynoldshelen@duncan.com" xr:uid="{83B5F5BC-7440-5A46-9303-FFFC8FB0ABCA}"/>
    <hyperlink ref="L5125" r:id="rId10239" xr:uid="{14500936-1583-F54C-89A9-1CA6782920F7}"/>
    <hyperlink ref="J5126" r:id="rId10240" display="mailto:blackalan@petersen.info" xr:uid="{86EE654F-1DB4-874D-B048-C25DC705A106}"/>
    <hyperlink ref="L5126" r:id="rId10241" xr:uid="{6DFFB600-DA2E-4B49-95C8-068E5D81433C}"/>
    <hyperlink ref="J5127" r:id="rId10242" display="mailto:george00@lambert.com" xr:uid="{3772155D-E5AD-7E4A-B992-883F70B3364D}"/>
    <hyperlink ref="L5127" r:id="rId10243" xr:uid="{A25E85AC-E5C2-854E-B065-0E4CC2650DEF}"/>
    <hyperlink ref="J5128" r:id="rId10244" display="mailto:eclarke@hanna-curry.com" xr:uid="{9C6B6EF4-84FF-A14F-A6AE-D658AE8541A2}"/>
    <hyperlink ref="L5128" r:id="rId10245" xr:uid="{447D00BB-6DE5-6F4F-8343-E76021E28EC0}"/>
    <hyperlink ref="J5129" r:id="rId10246" display="mailto:samanthajohns@barton-james.com" xr:uid="{43946F88-58EA-DD48-B83A-35FDBA0F7265}"/>
    <hyperlink ref="L5129" r:id="rId10247" xr:uid="{D4D368CA-09B5-174A-991B-C8073B7124A4}"/>
    <hyperlink ref="J5130" r:id="rId10248" display="mailto:lindseyconner@wood-wagner.com" xr:uid="{71B40706-50F2-DA47-98B2-3260C6DB9C5D}"/>
    <hyperlink ref="L5130" r:id="rId10249" xr:uid="{54001E63-89A7-BE48-B3A1-1043E4963139}"/>
    <hyperlink ref="J5131" r:id="rId10250" display="mailto:masongregory@blanchard.com" xr:uid="{CF1EF4CE-20A8-B444-979D-936F578FA13C}"/>
    <hyperlink ref="L5131" r:id="rId10251" xr:uid="{4F2CA2C9-C72B-BB40-A2C1-1047A55380A3}"/>
    <hyperlink ref="J5132" r:id="rId10252" display="mailto:flarsen@white-reeves.com" xr:uid="{3A21D5E7-1EE4-BB45-A063-F3C662E75B56}"/>
    <hyperlink ref="L5132" r:id="rId10253" xr:uid="{088DD080-9235-8340-BC31-1ACCE47BCB48}"/>
    <hyperlink ref="J5133" r:id="rId10254" display="mailto:oscar93@gallagher-webster.com" xr:uid="{C9EB0C6C-CAC4-0145-B377-998753C1503A}"/>
    <hyperlink ref="L5133" r:id="rId10255" xr:uid="{43705D94-C898-0B47-A413-D6C7F509C042}"/>
    <hyperlink ref="J5134" r:id="rId10256" display="mailto:kristina35@mullen.com" xr:uid="{5B0DE9A0-6FE3-E84D-821E-B848E03994FF}"/>
    <hyperlink ref="L5134" r:id="rId10257" xr:uid="{C8E4292E-81BD-7F4C-A07B-604A28A42A5C}"/>
    <hyperlink ref="J5135" r:id="rId10258" display="mailto:bryce51@moss.com" xr:uid="{6664FB01-85B3-8449-82FD-46A530C55F2D}"/>
    <hyperlink ref="L5135" r:id="rId10259" xr:uid="{B8DE191B-2044-F148-AACA-C7EDCA022708}"/>
    <hyperlink ref="J5136" r:id="rId10260" display="mailto:reginaldcooke@decker.com" xr:uid="{B16421C4-FC8B-3E40-943A-1A4A723CA826}"/>
    <hyperlink ref="L5136" r:id="rId10261" xr:uid="{2DA122B1-D215-324B-8070-C54846A596AB}"/>
    <hyperlink ref="J5137" r:id="rId10262" display="mailto:uchung@burnett-collier.biz" xr:uid="{4732B5DF-DC97-F143-A12F-19257D33BD28}"/>
    <hyperlink ref="L5137" r:id="rId10263" xr:uid="{076B81F1-2E6F-104B-8168-8D161958986D}"/>
    <hyperlink ref="J5138" r:id="rId10264" display="mailto:meredith77@esparza-walters.com" xr:uid="{2391B634-367A-8E44-9C96-E9A9D36C6710}"/>
    <hyperlink ref="L5138" r:id="rId10265" xr:uid="{3E4BD2B9-4912-2E46-A930-E8D7D8D64726}"/>
    <hyperlink ref="J5139" r:id="rId10266" display="mailto:grantmelanie@friedman.com" xr:uid="{0FC3048B-9F01-8B40-A80B-9A55E5E106E2}"/>
    <hyperlink ref="L5139" r:id="rId10267" xr:uid="{6CB1CEB9-1D0B-624E-81DD-EE9D68780917}"/>
    <hyperlink ref="J5140" r:id="rId10268" display="mailto:tfranco@campos-boyd.com" xr:uid="{646E9AA1-2797-324E-BC3E-6922547424B3}"/>
    <hyperlink ref="L5140" r:id="rId10269" xr:uid="{DCA34134-A1A3-7745-B278-DF820CCBA6B9}"/>
    <hyperlink ref="J5141" r:id="rId10270" display="mailto:greenshari@crawford.net" xr:uid="{4BB38091-3A15-1344-A5F7-1952F8B970DA}"/>
    <hyperlink ref="L5141" r:id="rId10271" xr:uid="{8E12E54D-BA6F-C640-B144-57B456A96E94}"/>
    <hyperlink ref="J5142" r:id="rId10272" display="mailto:andrea26@nelson.com" xr:uid="{5293DA49-966F-FD47-B197-0E194829E59C}"/>
    <hyperlink ref="L5142" r:id="rId10273" xr:uid="{5C0E0932-A471-504A-9841-EFFE6ED37F68}"/>
    <hyperlink ref="J5143" r:id="rId10274" display="mailto:bassgeoffrey@todd-haynes.com" xr:uid="{47CF0FC2-C6F6-BD42-BC0B-90D6505F247C}"/>
    <hyperlink ref="L5143" r:id="rId10275" xr:uid="{A3DF83B5-96D6-D049-9B5A-F4D44304BB81}"/>
    <hyperlink ref="J5144" r:id="rId10276" display="mailto:nsilva@frazier.com" xr:uid="{B96C1B0F-1C31-6F4B-9957-06DE75CD044F}"/>
    <hyperlink ref="L5144" r:id="rId10277" xr:uid="{CBFE6473-AD84-7A4E-AA32-7978CC9456BC}"/>
    <hyperlink ref="J5145" r:id="rId10278" display="mailto:rfields@cherry.com" xr:uid="{A70357F9-3F93-654B-9701-BFF3D4D36314}"/>
    <hyperlink ref="L5145" r:id="rId10279" xr:uid="{96A22963-06D4-3A42-B88A-F25CBF14F3F5}"/>
    <hyperlink ref="J5146" r:id="rId10280" display="mailto:tabitha44@santos.org" xr:uid="{6EB44079-08D2-9F4D-B747-02EE65A57A11}"/>
    <hyperlink ref="L5146" r:id="rId10281" xr:uid="{367302DA-58D3-924F-8D34-52E003D34B68}"/>
    <hyperlink ref="J5147" r:id="rId10282" display="mailto:gbenton@goodwin.com" xr:uid="{2646EA55-F855-6645-A30D-66A382C511F4}"/>
    <hyperlink ref="L5147" r:id="rId10283" xr:uid="{0ABB483D-34DC-3448-A296-D7A304B6E9AC}"/>
    <hyperlink ref="J5148" r:id="rId10284" display="mailto:bcarney@barr.com" xr:uid="{C2EAEC09-57B5-8B4B-898C-84C8339677F5}"/>
    <hyperlink ref="L5148" r:id="rId10285" xr:uid="{0EB4CAD7-99AA-6948-A061-F85C69DF05A3}"/>
    <hyperlink ref="J5149" r:id="rId10286" display="mailto:danielbaird@powers.info" xr:uid="{67621DDE-2271-424B-87AA-47A2BFF9028B}"/>
    <hyperlink ref="L5149" r:id="rId10287" xr:uid="{E9733D3B-4DE9-CC4C-B4E4-B8B0F7F11E54}"/>
    <hyperlink ref="J5150" r:id="rId10288" display="mailto:orrdanielle@welch.net" xr:uid="{B60002E0-3F74-4547-AB13-C46ACFC0CA37}"/>
    <hyperlink ref="L5150" r:id="rId10289" xr:uid="{B740A3F0-5FC1-5945-B5D6-8107C5D379FB}"/>
    <hyperlink ref="J5151" r:id="rId10290" display="mailto:lucas74@morrow-bush.info" xr:uid="{E16E577D-2856-1744-A8F6-5AF999FA4DE9}"/>
    <hyperlink ref="L5151" r:id="rId10291" xr:uid="{CD7D1701-AF87-B44B-A5C2-BC3FE51B05B2}"/>
    <hyperlink ref="J5152" r:id="rId10292" display="mailto:kerri85@trevino.com" xr:uid="{89BF62AE-257C-9E4B-89B0-EE6C4B5AAE49}"/>
    <hyperlink ref="L5152" r:id="rId10293" xr:uid="{88BA315B-5B6D-334E-95DA-77A67C88AB12}"/>
    <hyperlink ref="J5153" r:id="rId10294" display="mailto:levi01@bray-andrade.info" xr:uid="{E693B642-0503-E740-846C-EB4E78F84F54}"/>
    <hyperlink ref="L5153" r:id="rId10295" xr:uid="{F32C421A-EFCB-3F4E-878F-EF8E0B432152}"/>
    <hyperlink ref="J5154" r:id="rId10296" display="mailto:jaime89@reese-orozco.com" xr:uid="{E3FE9783-8BE3-A44D-8D4D-D92EC050D6C5}"/>
    <hyperlink ref="L5154" r:id="rId10297" xr:uid="{7B6F40A0-D697-134E-BDB0-DDA8043183E4}"/>
    <hyperlink ref="J5155" r:id="rId10298" display="mailto:ipeck@stone.org" xr:uid="{4CAAC2D8-12C8-F143-B3E7-5C14F318A669}"/>
    <hyperlink ref="L5155" r:id="rId10299" xr:uid="{DC02F168-B516-2944-BCA0-DC694AC743B1}"/>
    <hyperlink ref="J5156" r:id="rId10300" display="mailto:josecobb@lowe.com" xr:uid="{BD1867A5-904E-9B42-A1C3-309E2758FD8D}"/>
    <hyperlink ref="L5156" r:id="rId10301" xr:uid="{14D0C634-0B33-F642-A8CA-6A724CB3D12B}"/>
    <hyperlink ref="J5157" r:id="rId10302" display="mailto:herbertcarpenter@fry.net" xr:uid="{AE2E2E4D-0907-744E-B728-A0833F9B1B6B}"/>
    <hyperlink ref="L5157" r:id="rId10303" xr:uid="{3F770CA8-CFE0-6F47-83AB-D29D0AFAC5C2}"/>
    <hyperlink ref="J5158" r:id="rId10304" display="mailto:meagan04@stuart-hopkins.com" xr:uid="{F9782564-40C1-C34F-80C3-F86DC10BA26D}"/>
    <hyperlink ref="L5158" r:id="rId10305" xr:uid="{34A99B00-3A38-014C-9FAA-65808F819E86}"/>
    <hyperlink ref="J5159" r:id="rId10306" display="mailto:cesarschmidt@kelley-ford.com" xr:uid="{EE61ACDC-6EE4-3D43-AFDD-2400221B8B18}"/>
    <hyperlink ref="L5159" r:id="rId10307" xr:uid="{FFCFF344-7AA6-E146-BC61-2D09C38ECC0E}"/>
    <hyperlink ref="J5160" r:id="rId10308" display="mailto:ayersnorma@hardin-terry.biz" xr:uid="{D8947A12-ED3B-B946-AFDB-649FC6C3FDEB}"/>
    <hyperlink ref="L5160" r:id="rId10309" xr:uid="{BF34CDCD-0883-594A-9547-3FCFAB4D5683}"/>
    <hyperlink ref="J5161" r:id="rId10310" display="mailto:doughertymichael@macias.com" xr:uid="{0CE2D96D-C2D1-5B4B-B49B-AF7C78E322F0}"/>
    <hyperlink ref="L5161" r:id="rId10311" xr:uid="{7EC9A54C-BAF5-EA46-9AC1-45CCFB0450F7}"/>
    <hyperlink ref="J5162" r:id="rId10312" display="mailto:downsgabrielle@jones.com" xr:uid="{27858715-1720-FF4A-BCF9-5B060AF3C42E}"/>
    <hyperlink ref="L5162" r:id="rId10313" xr:uid="{8FF38FAB-517A-2540-862E-3D9436D8C929}"/>
    <hyperlink ref="J5163" r:id="rId10314" display="mailto:bethany24@frederick.com" xr:uid="{481EA5BA-6F9F-3942-89DB-A8A1E58FADB7}"/>
    <hyperlink ref="L5163" r:id="rId10315" xr:uid="{D1B01E74-C4DC-0B42-A05E-30765D08E0AB}"/>
    <hyperlink ref="J5164" r:id="rId10316" display="mailto:reeseshelly@travis.info" xr:uid="{766CE50F-D627-C74C-AAB8-20DEBC884875}"/>
    <hyperlink ref="L5164" r:id="rId10317" xr:uid="{3C3C7145-4360-9F41-9375-063F9A6A4DD4}"/>
    <hyperlink ref="J5165" r:id="rId10318" display="mailto:kara79@stein.com" xr:uid="{DD263BFD-C31F-BC4C-81F3-2ACBDFB53DDE}"/>
    <hyperlink ref="L5165" r:id="rId10319" xr:uid="{238D9D3C-0986-214C-A899-9E4C305547CF}"/>
    <hyperlink ref="J5166" r:id="rId10320" display="mailto:glenda31@gonzales.org" xr:uid="{6276CA2A-3B4C-FE40-B3ED-6B21D2CF3820}"/>
    <hyperlink ref="L5166" r:id="rId10321" xr:uid="{79E4078A-2A07-D241-A4E5-CBEED04A91F9}"/>
    <hyperlink ref="J5167" r:id="rId10322" display="mailto:deanmendez@torres.com" xr:uid="{53C056B5-7305-F949-8942-3C81C869A58D}"/>
    <hyperlink ref="L5167" r:id="rId10323" xr:uid="{9221EFD4-5C81-C243-8871-EBE63EBA1BD3}"/>
    <hyperlink ref="J5168" r:id="rId10324" display="mailto:stewarttyrone@robertson.biz" xr:uid="{655506A4-A38D-BF41-865A-D7EE62525335}"/>
    <hyperlink ref="L5168" r:id="rId10325" xr:uid="{555EC322-27C5-5942-96F9-0E634FBB0ADD}"/>
    <hyperlink ref="J5169" r:id="rId10326" display="mailto:judycollier@baldwin.com" xr:uid="{17E545A0-D06E-7D46-8CF0-4179F162395C}"/>
    <hyperlink ref="L5169" r:id="rId10327" xr:uid="{5C1DEF5A-2300-DC49-8FDE-D194BA6A6303}"/>
    <hyperlink ref="J5170" r:id="rId10328" display="mailto:rcarter@quinn.com" xr:uid="{4DB09AAF-4AC7-6742-B1C3-4A8FC51E13C7}"/>
    <hyperlink ref="L5170" r:id="rId10329" xr:uid="{30CE0B6F-A023-0B43-B6AA-D7E87FDCD23F}"/>
    <hyperlink ref="J5171" r:id="rId10330" display="mailto:waynezamora@vargas.com" xr:uid="{3D59055A-F3CE-F74E-888E-3BABF1FA61CD}"/>
    <hyperlink ref="L5171" r:id="rId10331" xr:uid="{3689261A-DAC5-6E45-B902-E0F7E6F480B6}"/>
    <hyperlink ref="J5172" r:id="rId10332" display="mailto:ynorman@cochran.com" xr:uid="{41237AE7-EE80-2E41-8503-8671D9DF8C12}"/>
    <hyperlink ref="L5172" r:id="rId10333" xr:uid="{E48C43E4-F0DD-6443-B6F3-E17F31095D6D}"/>
    <hyperlink ref="J5173" r:id="rId10334" display="mailto:bridget97@eaton.biz" xr:uid="{DCA59D2E-C5CD-9E46-BB23-7FBD898FD53D}"/>
    <hyperlink ref="L5173" r:id="rId10335" xr:uid="{1348C007-311D-AB4E-B1DB-2706CFA6692B}"/>
    <hyperlink ref="J5174" r:id="rId10336" display="mailto:grace16@english.com" xr:uid="{AF1CD59D-B50C-F941-9D0E-A962A58461AE}"/>
    <hyperlink ref="L5174" r:id="rId10337" xr:uid="{1993C49C-BCAB-394C-BAEA-D9F1EC267E19}"/>
    <hyperlink ref="J5175" r:id="rId10338" display="mailto:josephroy@boyle.com" xr:uid="{BB739416-1607-5E41-A00A-FF2C6A166B9D}"/>
    <hyperlink ref="L5175" r:id="rId10339" xr:uid="{7A5CCBC6-7D27-1346-BAA5-07AD6A6FA11A}"/>
    <hyperlink ref="J5176" r:id="rId10340" display="mailto:mccalllonnie@marquez.com" xr:uid="{4981CFD1-7BD2-F047-B8A6-3ABB7149845C}"/>
    <hyperlink ref="L5176" r:id="rId10341" xr:uid="{DBDC9D49-30C6-0740-87D7-35A69E42E092}"/>
    <hyperlink ref="J5177" r:id="rId10342" display="mailto:hallann@wilkerson.com" xr:uid="{A1A52CDB-EFDE-794D-BB8E-F5F93AD087D1}"/>
    <hyperlink ref="L5177" r:id="rId10343" xr:uid="{321D2FA4-BEF8-1947-B61F-563C4FD6E4A7}"/>
    <hyperlink ref="J5178" r:id="rId10344" display="mailto:darius02@pratt.net" xr:uid="{160BF137-F5BB-6742-B3B9-D05AA0D36313}"/>
    <hyperlink ref="L5178" r:id="rId10345" xr:uid="{B8F23D87-D020-5841-BD2C-2663F6FD241C}"/>
    <hyperlink ref="J5179" r:id="rId10346" display="mailto:ariana02@paul.net" xr:uid="{0BA0837E-8C2A-7641-86BB-78F6C65FBF6D}"/>
    <hyperlink ref="L5179" r:id="rId10347" xr:uid="{6648FD82-BD57-654F-BA6A-235D050C6E40}"/>
    <hyperlink ref="J5180" r:id="rId10348" display="mailto:jonathonellis@shaffer.biz" xr:uid="{12FDED54-202E-4944-B628-1843144BC9E1}"/>
    <hyperlink ref="L5180" r:id="rId10349" xr:uid="{70704575-E7C0-DF41-91BF-0BD2EC294262}"/>
    <hyperlink ref="J5181" r:id="rId10350" display="mailto:molly00@paul-holt.com" xr:uid="{BE72DEAF-AA1D-BA4A-BB93-68A46C418338}"/>
    <hyperlink ref="L5181" r:id="rId10351" xr:uid="{A933E4B8-F30C-B747-A19F-D8D55CCAE9C1}"/>
    <hyperlink ref="J5182" r:id="rId10352" display="mailto:reneewiggins@holt.info" xr:uid="{4496A49E-C751-FD47-AA05-02DD62DDAAB7}"/>
    <hyperlink ref="L5182" r:id="rId10353" xr:uid="{7A13EE46-5DD0-0541-9ED0-6AE178A717FF}"/>
    <hyperlink ref="J5183" r:id="rId10354" display="mailto:hicksaimee@black-johnston.com" xr:uid="{A6AB26E8-FEC5-2D49-8D35-AA169D65A37C}"/>
    <hyperlink ref="L5183" r:id="rId10355" xr:uid="{664023A0-F224-A94C-B432-C11AA457FE17}"/>
    <hyperlink ref="J5184" r:id="rId10356" display="mailto:keith86@choi-ingram.net" xr:uid="{96F02AAC-D7D1-6740-B7DC-0D2ADD5EB3C3}"/>
    <hyperlink ref="L5184" r:id="rId10357" xr:uid="{ABEDD68F-15DE-D848-A0BE-89705E315D80}"/>
    <hyperlink ref="J5185" r:id="rId10358" display="mailto:doris44@gallegos-bartlett.biz" xr:uid="{AA3BF8C2-5999-5247-AB27-8163165B5304}"/>
    <hyperlink ref="L5185" r:id="rId10359" xr:uid="{10F665D9-17E2-4444-A038-7786FD68C58A}"/>
    <hyperlink ref="J5186" r:id="rId10360" display="mailto:poncegilbert@terry.com" xr:uid="{3A2B25C9-B0CD-DC4C-90AD-F69D52B088D8}"/>
    <hyperlink ref="L5186" r:id="rId10361" xr:uid="{5C48782B-EA9D-5042-925A-78078CFBD921}"/>
    <hyperlink ref="J5187" r:id="rId10362" display="mailto:tamara74@ryan.com" xr:uid="{83058206-0392-7A44-8982-22A2EE606859}"/>
    <hyperlink ref="L5187" r:id="rId10363" xr:uid="{DE45146D-A822-1141-9CD0-B4545E1A9795}"/>
    <hyperlink ref="J5188" r:id="rId10364" display="mailto:jermaineleach@hester.info" xr:uid="{9A2B4006-AE9F-5244-9275-08096144200F}"/>
    <hyperlink ref="L5188" r:id="rId10365" xr:uid="{A159235A-3A3A-054D-97EA-DC06A8A3446E}"/>
    <hyperlink ref="J5189" r:id="rId10366" display="mailto:bernard69@barnes.com" xr:uid="{0C07BC5C-988E-CE4E-B437-E43E660938A7}"/>
    <hyperlink ref="L5189" r:id="rId10367" xr:uid="{2986B493-2CE8-A043-9ACD-69B800E99F35}"/>
    <hyperlink ref="J5190" r:id="rId10368" display="mailto:stephenstristan@carrillo.org" xr:uid="{01F871A7-83E7-7548-BD97-08D31E532D2B}"/>
    <hyperlink ref="L5190" r:id="rId10369" xr:uid="{BEB88494-A51A-2D4F-A260-32EF790F0182}"/>
    <hyperlink ref="J5191" r:id="rId10370" display="mailto:rebekahparsons@armstrong-sparks.net" xr:uid="{916FAE4F-B795-EB4A-8C97-02B7BF103F55}"/>
    <hyperlink ref="L5191" r:id="rId10371" xr:uid="{190A414A-2D54-F048-8641-960B77CEEA54}"/>
    <hyperlink ref="J5192" r:id="rId10372" display="mailto:vmeyer@waller.com" xr:uid="{0D0DCB85-5981-5743-95B7-38BE458D42E0}"/>
    <hyperlink ref="L5192" r:id="rId10373" xr:uid="{D5172D8E-0E50-904D-ACAF-D1947C12552D}"/>
    <hyperlink ref="J5193" r:id="rId10374" display="mailto:stricklandmarilyn@pruitt.biz" xr:uid="{70E65FAD-BF17-6B4B-BD7D-F438180A34CD}"/>
    <hyperlink ref="L5193" r:id="rId10375" xr:uid="{C826DCA0-07B7-5D4A-9B1C-1AD7D8F2AA27}"/>
    <hyperlink ref="J5194" r:id="rId10376" display="mailto:janesilva@york-fleming.biz" xr:uid="{6015A67E-E27A-E84A-9827-A69D79F3FB6F}"/>
    <hyperlink ref="L5194" r:id="rId10377" xr:uid="{0B50C78B-CA8D-224C-9A61-BD8AB589C67B}"/>
    <hyperlink ref="J5195" r:id="rId10378" display="mailto:bethanywood@meza.com" xr:uid="{FDA32D9C-D35B-0842-B5FF-773369B1BFBE}"/>
    <hyperlink ref="L5195" r:id="rId10379" xr:uid="{724B6017-3D51-C94E-B82F-92687EBAEEF7}"/>
    <hyperlink ref="J5196" r:id="rId10380" display="mailto:snolan@ochoa.org" xr:uid="{A726E5FD-42A8-894E-87AC-87373C5FD318}"/>
    <hyperlink ref="L5196" r:id="rId10381" xr:uid="{29C8542E-B2E2-DA4D-B402-6D801248A1A7}"/>
    <hyperlink ref="J5197" r:id="rId10382" display="mailto:leedurham@mcmillan.net" xr:uid="{01C83C0C-340D-8746-9B27-E8EB8167BAA8}"/>
    <hyperlink ref="L5197" r:id="rId10383" xr:uid="{315E2286-720E-544E-8BF7-B1BBF90B750C}"/>
    <hyperlink ref="J5198" r:id="rId10384" display="mailto:wolfejesus@suarez-church.org" xr:uid="{3E334FA6-A51F-2344-920B-F8041D386AEB}"/>
    <hyperlink ref="L5198" r:id="rId10385" xr:uid="{A5BD8D8B-79B9-414D-9925-34BCE816D46F}"/>
    <hyperlink ref="J5199" r:id="rId10386" display="mailto:yfinley@shea-randall.info" xr:uid="{4795580A-A986-F847-AC24-79380193FDF0}"/>
    <hyperlink ref="L5199" r:id="rId10387" xr:uid="{1790D89D-C5C1-7642-90A3-06997E836FB5}"/>
    <hyperlink ref="J5200" r:id="rId10388" display="mailto:petersshari@peterson-stout.info" xr:uid="{DE5F8392-37DC-DE44-8C94-3C4FE27C61E4}"/>
    <hyperlink ref="L5200" r:id="rId10389" xr:uid="{7D04D626-F6F3-9347-A509-03362ED872A0}"/>
    <hyperlink ref="J5201" r:id="rId10390" display="mailto:sheryl27@olsen.com" xr:uid="{2349C31A-4ECD-3140-A0EB-D57F95181E4B}"/>
    <hyperlink ref="L5201" r:id="rId10391" xr:uid="{EA810C9E-CBE3-B24B-AC10-EC2ECB2A76E0}"/>
    <hyperlink ref="J5202" r:id="rId10392" display="mailto:alexanderjohn@donovan-shelton.com" xr:uid="{95EC00E9-EB6E-3140-B7F3-7E39F975A3DE}"/>
    <hyperlink ref="L5202" r:id="rId10393" xr:uid="{99F05685-319B-324D-8855-2975780F8E84}"/>
    <hyperlink ref="J5203" r:id="rId10394" display="mailto:andrewcuevas@hawkins.com" xr:uid="{3D896267-A3BB-F448-9F2B-23259098AE88}"/>
    <hyperlink ref="L5203" r:id="rId10395" xr:uid="{41550B89-B2C8-3443-87E5-454681C41553}"/>
    <hyperlink ref="J5204" r:id="rId10396" display="mailto:yvonne58@elliott.com" xr:uid="{809511A0-74A3-374E-8BD5-0501CCEBE6D4}"/>
    <hyperlink ref="L5204" r:id="rId10397" xr:uid="{AA6DDEEF-80C3-5448-9F0C-4BAE0C7BA8AB}"/>
    <hyperlink ref="J5205" r:id="rId10398" display="mailto:omathis@arias-frey.com" xr:uid="{4BD3CF0F-80F0-B247-B7E2-3DB4C4A51AF8}"/>
    <hyperlink ref="L5205" r:id="rId10399" xr:uid="{86F65D65-19C7-8D4B-9A8E-18C6B623F4F1}"/>
    <hyperlink ref="J5206" r:id="rId10400" display="mailto:alan39@payne.biz" xr:uid="{19D49BC1-D831-5541-BF1E-BE52476E22A1}"/>
    <hyperlink ref="L5206" r:id="rId10401" xr:uid="{351D8209-0766-AA48-9AD8-7667D6091CC9}"/>
    <hyperlink ref="J5207" r:id="rId10402" display="mailto:pattyevans@shaffer.org" xr:uid="{9D524EEB-B892-C94A-805C-882C85E9DF31}"/>
    <hyperlink ref="L5207" r:id="rId10403" xr:uid="{2E5D5542-1422-EE47-9869-E25790637845}"/>
    <hyperlink ref="J5208" r:id="rId10404" display="mailto:joseph62@ryan.com" xr:uid="{6251E3ED-F965-AC48-9A06-65E52B3CD431}"/>
    <hyperlink ref="L5208" r:id="rId10405" xr:uid="{BB9A3D31-1669-A14B-B951-FE6E8295FAC9}"/>
    <hyperlink ref="J5209" r:id="rId10406" display="mailto:linda63@arroyo-sandoval.com" xr:uid="{0FAC971C-1BBF-A34F-B1DA-CE2F147EDA6B}"/>
    <hyperlink ref="L5209" r:id="rId10407" xr:uid="{110A04EB-BD4A-F04A-B8DD-36FD090FE0D7}"/>
    <hyperlink ref="J5210" r:id="rId10408" display="mailto:alyssaponce@ayala-valentine.net" xr:uid="{ED3D1A4C-B6BF-E043-9A9A-05A4A6875B3A}"/>
    <hyperlink ref="L5210" r:id="rId10409" xr:uid="{66FA6869-D5CE-0C4B-95EA-6A2F09599B3A}"/>
    <hyperlink ref="J5211" r:id="rId10410" display="mailto:qreeves@cardenas-doyle.biz" xr:uid="{7B313202-6357-544C-820E-E1A1522B5695}"/>
    <hyperlink ref="L5211" r:id="rId10411" xr:uid="{A01D1C7D-85E6-CB49-830F-4AD81726A860}"/>
    <hyperlink ref="J5212" r:id="rId10412" display="mailto:ewingtyler@proctor-gill.com" xr:uid="{59A6005D-D2C0-7041-A8F8-FA1ABDCCB541}"/>
    <hyperlink ref="L5212" r:id="rId10413" xr:uid="{418BC639-65E2-5B4A-9A5D-446B031F8A7B}"/>
    <hyperlink ref="J5213" r:id="rId10414" display="mailto:sturner@hoffman.biz" xr:uid="{86A13F35-33B2-D64A-9322-82D016DE4414}"/>
    <hyperlink ref="L5213" r:id="rId10415" xr:uid="{6768FC51-ABD5-BF4D-90A3-37FF77E683A4}"/>
    <hyperlink ref="J5214" r:id="rId10416" display="mailto:hooperjeanne@dunlap.biz" xr:uid="{603C09D4-EC04-DC4A-9AE8-AC542AC87072}"/>
    <hyperlink ref="L5214" r:id="rId10417" xr:uid="{08C3E743-A6EB-704D-905F-8C4CF3100E56}"/>
    <hyperlink ref="J5215" r:id="rId10418" display="mailto:darryl22@jones.biz" xr:uid="{9125B0B0-158D-0749-84F4-845992744675}"/>
    <hyperlink ref="L5215" r:id="rId10419" xr:uid="{E66BA48D-7643-3342-A29C-D07798B2B260}"/>
    <hyperlink ref="J5216" r:id="rId10420" display="mailto:hpadilla@jimenez-pennington.com" xr:uid="{A8CC2066-4A82-1F41-BABB-6D0BC631A5D2}"/>
    <hyperlink ref="L5216" r:id="rId10421" xr:uid="{705364B8-AAE2-D44D-A701-B48B524CEF7E}"/>
    <hyperlink ref="J5217" r:id="rId10422" display="mailto:cobblevi@may.com" xr:uid="{9060DA53-ED36-6140-8376-D9E698C99E8A}"/>
    <hyperlink ref="L5217" r:id="rId10423" xr:uid="{3A58E59F-D087-2343-81DD-2946A1289DDC}"/>
    <hyperlink ref="J5218" r:id="rId10424" display="mailto:guerreroariana@page.com" xr:uid="{9034E9C7-93B6-C34C-8FB2-793C8FA79AC7}"/>
    <hyperlink ref="L5218" r:id="rId10425" xr:uid="{F1F3407E-355A-EB42-A226-B7F38D05EF16}"/>
    <hyperlink ref="J5219" r:id="rId10426" display="mailto:emmaburgess@arellano.info" xr:uid="{DE7C0F3F-6028-BA4D-9F6D-557D2BE81124}"/>
    <hyperlink ref="L5219" r:id="rId10427" xr:uid="{0086D484-1055-B146-99BC-5ADD7325F56E}"/>
    <hyperlink ref="J5220" r:id="rId10428" display="mailto:bcurry@mata.com" xr:uid="{27854689-858F-B945-AA4F-83406BB3D6B0}"/>
    <hyperlink ref="L5220" r:id="rId10429" xr:uid="{5BF166B9-E3E8-7B46-99FE-D429BC3CB6A9}"/>
    <hyperlink ref="J5221" r:id="rId10430" display="mailto:ricky49@proctor-michael.com" xr:uid="{65BB37D1-5031-FA4F-9551-4713CF859869}"/>
    <hyperlink ref="L5221" r:id="rId10431" xr:uid="{FCDFC613-2FD2-1C4A-8630-7EFA6B7DCCDF}"/>
    <hyperlink ref="J5222" r:id="rId10432" display="mailto:fboone@kidd.info" xr:uid="{6D612723-0718-6649-9F35-F10A7100152C}"/>
    <hyperlink ref="L5222" r:id="rId10433" xr:uid="{67925647-A0AD-3D4E-B041-274034929C94}"/>
    <hyperlink ref="J5223" r:id="rId10434" display="mailto:bpotts@bass.biz" xr:uid="{8B734FC0-B385-2E46-A745-9440BE1C8A36}"/>
    <hyperlink ref="L5223" r:id="rId10435" xr:uid="{45DDBD6B-7877-3C4E-AD14-03AD6468D90A}"/>
    <hyperlink ref="J5224" r:id="rId10436" display="mailto:brucehayden@anthony.org" xr:uid="{05552CA5-2956-BC44-BD07-27120B046CF1}"/>
    <hyperlink ref="L5224" r:id="rId10437" xr:uid="{99995F8F-ADCD-3343-82CF-7481A9343300}"/>
    <hyperlink ref="J5225" r:id="rId10438" display="mailto:dianarichmond@mercado.com" xr:uid="{2EDB8E47-732C-3443-8A20-487B229638DC}"/>
    <hyperlink ref="L5225" r:id="rId10439" xr:uid="{7D6E5BEC-13A4-F34C-ABAF-77F4E792FE89}"/>
    <hyperlink ref="J5226" r:id="rId10440" display="mailto:franciscovargas@wilkerson-ryan.biz" xr:uid="{C789379F-EBFE-6048-9FD7-F9B0C5D7A35F}"/>
    <hyperlink ref="L5226" r:id="rId10441" xr:uid="{91941AED-AEA3-C647-8144-386C8CE98F0E}"/>
    <hyperlink ref="J5227" r:id="rId10442" display="mailto:arielhorne@madden.com" xr:uid="{F43A1AB1-3686-524A-8D8A-5A7359298785}"/>
    <hyperlink ref="L5227" r:id="rId10443" xr:uid="{9B3E6DF5-0CC6-114E-964E-04880226D338}"/>
    <hyperlink ref="J5228" r:id="rId10444" display="mailto:peter77@mcneil-ballard.com" xr:uid="{53CECCEA-FEF3-1A43-99B9-B4FDED171B0A}"/>
    <hyperlink ref="L5228" r:id="rId10445" xr:uid="{F82B077C-70BC-A14B-A0DB-12470A48CC11}"/>
    <hyperlink ref="J5229" r:id="rId10446" display="mailto:gail17@davies.net" xr:uid="{CE62DDA3-AEF7-5146-ABBA-A07910F0AC1D}"/>
    <hyperlink ref="L5229" r:id="rId10447" xr:uid="{2EBCD7CD-DC15-A642-9365-E3C374D96AFA}"/>
    <hyperlink ref="J5230" r:id="rId10448" display="mailto:srosario@mendoza.com" xr:uid="{79DFBC8C-817E-BD4A-8083-50DCAFBC2806}"/>
    <hyperlink ref="L5230" r:id="rId10449" xr:uid="{4294BE04-2594-CF40-A060-E4C7B9ED13AB}"/>
    <hyperlink ref="J5231" r:id="rId10450" display="mailto:gpayne@davila.biz" xr:uid="{9DCBB8BD-CFE9-BF4E-9B0A-D076218776E8}"/>
    <hyperlink ref="L5231" r:id="rId10451" xr:uid="{770DF35C-1312-7745-9096-B0E1D2AB90D9}"/>
    <hyperlink ref="J5232" r:id="rId10452" display="mailto:omar95@gallagher-harding.com" xr:uid="{44B68B64-4FBF-9D49-999F-C26E0F7C3A0B}"/>
    <hyperlink ref="L5232" r:id="rId10453" xr:uid="{44B44C53-EECB-D54A-95E6-34322AB57EFD}"/>
    <hyperlink ref="J5233" r:id="rId10454" display="mailto:shannonsaunders@bullock.biz" xr:uid="{C97FE04D-31BC-F644-9EF1-7BF0BB6DFDA8}"/>
    <hyperlink ref="L5233" r:id="rId10455" xr:uid="{4FF5B987-D49A-8046-B0D8-07DEBDE65A95}"/>
    <hyperlink ref="J5234" r:id="rId10456" display="mailto:phyllisgreene@norris.com" xr:uid="{4134DAFA-E190-A648-97F6-529AC9F29182}"/>
    <hyperlink ref="L5234" r:id="rId10457" xr:uid="{E238E616-1CDF-2043-AC38-8C122228B5D9}"/>
    <hyperlink ref="J5235" r:id="rId10458" display="mailto:jburns@schwartz.com" xr:uid="{8A009A04-8CD0-264B-8526-EEAE14265244}"/>
    <hyperlink ref="L5235" r:id="rId10459" xr:uid="{031E900F-ABD3-C841-AE6A-F84C7339D06F}"/>
    <hyperlink ref="J5236" r:id="rId10460" display="mailto:malvarez@joyce.com" xr:uid="{9918905A-173F-A94C-B4CC-C3951C13E1EF}"/>
    <hyperlink ref="L5236" r:id="rId10461" xr:uid="{AE412E47-D776-324B-86C1-7626119D76D5}"/>
    <hyperlink ref="J5237" r:id="rId10462" display="mailto:judithhuffman@johnson.info" xr:uid="{1BFB7B9D-839B-974F-BE98-4AA5F66C179E}"/>
    <hyperlink ref="L5237" r:id="rId10463" xr:uid="{49B8B6DD-BF71-0A45-B14F-3EE925624F94}"/>
    <hyperlink ref="J5238" r:id="rId10464" display="mailto:arodgers@hurst.com" xr:uid="{8BC632B5-589F-B448-A6EB-463609D186BB}"/>
    <hyperlink ref="L5238" r:id="rId10465" xr:uid="{AF8F0B53-CC33-124B-B9C8-BF1ADE6F9969}"/>
    <hyperlink ref="J5239" r:id="rId10466" display="mailto:lydiabeard@mcbride.info" xr:uid="{C1B7810E-BFDB-C743-9688-B1EF5F9F8D16}"/>
    <hyperlink ref="L5239" r:id="rId10467" xr:uid="{4B4278E5-B670-6144-9B6C-81179E4DDE41}"/>
    <hyperlink ref="J5240" r:id="rId10468" display="mailto:townsendriley@zavala.info" xr:uid="{844BBEA2-7C65-F243-8BBC-D68BDE0E43C0}"/>
    <hyperlink ref="L5240" r:id="rId10469" xr:uid="{B0723AE8-C31F-7249-AD75-336137EF3815}"/>
    <hyperlink ref="J5241" r:id="rId10470" display="mailto:dustinmelendez@haynes.com" xr:uid="{3F2C3611-02CA-BC47-910F-355B2E3F7CA5}"/>
    <hyperlink ref="L5241" r:id="rId10471" xr:uid="{D4FBD6CC-DF70-5C42-81C5-72288FDDA684}"/>
    <hyperlink ref="J5242" r:id="rId10472" display="mailto:vanessa32@nash.net" xr:uid="{5CA2E237-0C63-D441-A7DA-4A23653031CD}"/>
    <hyperlink ref="L5242" r:id="rId10473" xr:uid="{824560B6-CAC1-8848-95BD-BF50D9FA8F7F}"/>
    <hyperlink ref="J5243" r:id="rId10474" display="mailto:connorhenderson@ramirez.com" xr:uid="{0A009D42-E496-A746-8672-5C1EFA4903DA}"/>
    <hyperlink ref="L5243" r:id="rId10475" xr:uid="{A630C8F7-4185-864E-9781-D14AC5776344}"/>
    <hyperlink ref="J5244" r:id="rId10476" display="mailto:summerssabrina@chase.org" xr:uid="{2401B1C4-7ACC-704C-983F-DB7C4641730E}"/>
    <hyperlink ref="L5244" r:id="rId10477" xr:uid="{BC0B11D1-9787-F545-8868-423B49EBF27A}"/>
    <hyperlink ref="J5245" r:id="rId10478" display="mailto:tromero@odonnell.com" xr:uid="{C52D5E33-0CDD-BF45-A520-1F795EC0376B}"/>
    <hyperlink ref="L5245" r:id="rId10479" xr:uid="{12673BF1-4EA8-084F-BB44-BD0F8646E092}"/>
    <hyperlink ref="J5246" r:id="rId10480" display="mailto:sue06@cervantes-jennings.com" xr:uid="{A5658F7F-05F0-274E-BF10-E6B2911846F8}"/>
    <hyperlink ref="L5246" r:id="rId10481" xr:uid="{169E49A7-B8A2-214B-B441-A18CFC5071A3}"/>
    <hyperlink ref="J5247" r:id="rId10482" display="mailto:yvonne20@nelson.com" xr:uid="{DC5CE32C-B1D3-A744-A0A5-EF4DE1791227}"/>
    <hyperlink ref="L5247" r:id="rId10483" xr:uid="{548B5EB7-DCAC-814F-B63E-BD7ABF6770A6}"/>
    <hyperlink ref="J5248" r:id="rId10484" display="mailto:harpermarvin@browning.com" xr:uid="{F7549106-E977-0046-B2E6-FABBD251FD69}"/>
    <hyperlink ref="L5248" r:id="rId10485" xr:uid="{90935BB4-894C-194A-B132-CB9CB14F9C67}"/>
    <hyperlink ref="J5249" r:id="rId10486" display="mailto:carolyn38@jimenez.com" xr:uid="{B4F082C8-DA0F-E247-8138-F6EED73AE473}"/>
    <hyperlink ref="L5249" r:id="rId10487" xr:uid="{A207D014-A497-2E47-B2CF-C860F38F9144}"/>
    <hyperlink ref="J5250" r:id="rId10488" display="mailto:kaitlyn22@wheeler.net" xr:uid="{4AFD135A-DF98-B844-8713-93A5C2599F0A}"/>
    <hyperlink ref="L5250" r:id="rId10489" xr:uid="{29DEF0DB-8D9B-A64A-8050-AAB49F420442}"/>
    <hyperlink ref="J5251" r:id="rId10490" display="mailto:bradflowers@harvey-mahoney.info" xr:uid="{60A56B5C-F7A1-6F4D-B37D-F30E34AAD30A}"/>
    <hyperlink ref="L5251" r:id="rId10491" xr:uid="{5DEE512C-BEB1-3546-AA48-4F8F55873B53}"/>
    <hyperlink ref="J5252" r:id="rId10492" display="mailto:bbowman@stanton-curtis.com" xr:uid="{C4DEEEEF-1305-8B43-90D6-852CCD0E9319}"/>
    <hyperlink ref="L5252" r:id="rId10493" xr:uid="{FFA38A13-995D-CB49-A459-2923967A6E4D}"/>
    <hyperlink ref="J5253" r:id="rId10494" display="mailto:claycarla@mcclure.net" xr:uid="{F52DE02D-CE3F-D143-9159-EA27D54E27BA}"/>
    <hyperlink ref="L5253" r:id="rId10495" xr:uid="{C0E34798-A3A5-C545-825B-BDEDB27C1FA3}"/>
    <hyperlink ref="J5254" r:id="rId10496" display="mailto:villanuevaalec@whitaker.biz" xr:uid="{1503EEB8-8AB8-684D-9677-FEADADEFC0BF}"/>
    <hyperlink ref="L5254" r:id="rId10497" xr:uid="{2FC0BC1E-5188-4C4A-A632-C072C9DF4966}"/>
    <hyperlink ref="J5255" r:id="rId10498" display="mailto:rasmussenjeremiah@huber-mccullough.org" xr:uid="{E4EA74FE-40DF-1F40-B743-F23F0026B3DA}"/>
    <hyperlink ref="L5255" r:id="rId10499" xr:uid="{40E97955-6B66-904C-9DB1-349E54308416}"/>
    <hyperlink ref="J5256" r:id="rId10500" display="mailto:salazarnatalie@roach.com" xr:uid="{B3F42178-BCD6-3842-A844-086ABFB7CD79}"/>
    <hyperlink ref="L5256" r:id="rId10501" xr:uid="{2DBB145A-719F-CA45-B299-91FA6E96877D}"/>
    <hyperlink ref="J5257" r:id="rId10502" display="mailto:emily15@rice-elliott.net" xr:uid="{115BFDF3-81D1-3349-9AA4-140238BB2791}"/>
    <hyperlink ref="L5257" r:id="rId10503" xr:uid="{59657811-BF3A-CE4D-9BF5-48E9E42C55CA}"/>
    <hyperlink ref="J5258" r:id="rId10504" display="mailto:buckleydominic@hampton.com" xr:uid="{97FBD1E3-F494-7841-B519-128DA3924B9D}"/>
    <hyperlink ref="L5258" r:id="rId10505" xr:uid="{4205A23D-86D7-F147-9C39-CB5E8A4054EF}"/>
    <hyperlink ref="J5259" r:id="rId10506" display="mailto:ebridges@ho.biz" xr:uid="{32346988-444A-5745-8BA2-E70F62B721B2}"/>
    <hyperlink ref="L5259" r:id="rId10507" xr:uid="{686BA9E3-CBE3-DD4C-8677-0EDB26E62538}"/>
    <hyperlink ref="J5260" r:id="rId10508" display="mailto:faithpark@baird.org" xr:uid="{5BEC322D-C375-D74B-96F6-0D9461415898}"/>
    <hyperlink ref="L5260" r:id="rId10509" xr:uid="{D4A4AF0C-ED4B-C04A-AE70-E8CB035D397E}"/>
    <hyperlink ref="J5261" r:id="rId10510" display="mailto:knightclaudia@mcgee-carr.net" xr:uid="{53F73B30-76C9-C54F-AF36-E85BA2877920}"/>
    <hyperlink ref="L5261" r:id="rId10511" xr:uid="{B2E81649-0D57-974C-B347-0D952F2C437F}"/>
    <hyperlink ref="J5262" r:id="rId10512" display="mailto:hillfrank@cole.com" xr:uid="{892D93BC-8007-1B49-A6B8-DD12C2B0EA6D}"/>
    <hyperlink ref="L5262" r:id="rId10513" xr:uid="{84FBAC49-6517-B947-A51A-B995EB7EF1A2}"/>
    <hyperlink ref="J5263" r:id="rId10514" display="mailto:cameronregina@velazquez.com" xr:uid="{08237E93-EB33-1747-BE5B-3357618CBBFE}"/>
    <hyperlink ref="L5263" r:id="rId10515" xr:uid="{368CC558-C188-2943-AA0A-D2FE6C7B0F46}"/>
    <hyperlink ref="J5264" r:id="rId10516" display="mailto:ubradford@torres-mercado.com" xr:uid="{FFFDBA05-29AA-564E-9D06-4046ED1B9C07}"/>
    <hyperlink ref="L5264" r:id="rId10517" xr:uid="{B73106A7-DE62-4A4D-9E2A-82EAAC75AAE1}"/>
    <hyperlink ref="J5265" r:id="rId10518" display="mailto:jobullock@avila.com" xr:uid="{E4940333-5B18-5747-9BCB-EA2DF6E31D02}"/>
    <hyperlink ref="L5265" r:id="rId10519" xr:uid="{9FCBE373-D428-6240-937D-2673ED815DD9}"/>
    <hyperlink ref="J5266" r:id="rId10520" display="mailto:hodgeroberta@mcdonald.com" xr:uid="{4FC12386-2E91-584F-830F-755517207814}"/>
    <hyperlink ref="L5266" r:id="rId10521" xr:uid="{5736D6D3-BDE9-9E4C-B986-236318B8AB40}"/>
    <hyperlink ref="J5267" r:id="rId10522" display="mailto:erinshannon@vance-kaiser.com" xr:uid="{B89F476B-D4DE-8349-A8FF-070801AF0A57}"/>
    <hyperlink ref="L5267" r:id="rId10523" xr:uid="{E9B94738-8071-0841-B228-D49FC474DF6E}"/>
    <hyperlink ref="J5268" r:id="rId10524" display="mailto:fbenitez@reynolds.com" xr:uid="{A81C7C8D-7F11-7E4C-B47D-395270BA1258}"/>
    <hyperlink ref="L5268" r:id="rId10525" xr:uid="{AC7A54A0-CF15-3248-8BA2-A8D90DCA3D44}"/>
    <hyperlink ref="J5269" r:id="rId10526" display="mailto:qwarner@gill.info" xr:uid="{FD48B1FA-B15B-1246-AAE1-98CA2E0B5F75}"/>
    <hyperlink ref="L5269" r:id="rId10527" xr:uid="{A17D20AB-E965-4146-B160-4039DFD913BA}"/>
    <hyperlink ref="J5270" r:id="rId10528" display="mailto:katelyn69@norton-singleton.com" xr:uid="{E4DBDB99-857B-F74E-9A30-4A5BF03C18A8}"/>
    <hyperlink ref="L5270" r:id="rId10529" xr:uid="{381DC025-40B1-684B-9136-20C72C851812}"/>
    <hyperlink ref="J5271" r:id="rId10530" display="mailto:craig60@barnett.biz" xr:uid="{1979A280-CC0E-6B4A-8DAB-ECD1D1A363F7}"/>
    <hyperlink ref="L5271" r:id="rId10531" xr:uid="{31CF1E4A-C009-424D-84E1-D75DB4495158}"/>
    <hyperlink ref="J5272" r:id="rId10532" display="mailto:travis78@hart.com" xr:uid="{36F84B38-E7BF-5E43-876E-E4FC8D7AEF12}"/>
    <hyperlink ref="L5272" r:id="rId10533" xr:uid="{B77908F9-65F6-FE4C-BEFD-51BF5E06CFC9}"/>
    <hyperlink ref="J5273" r:id="rId10534" display="mailto:phyllis50@padilla.com" xr:uid="{EEE766B3-7027-6342-9383-E95BA04CF250}"/>
    <hyperlink ref="L5273" r:id="rId10535" xr:uid="{83D1BD48-C012-A042-9C14-0D2A0FD8FFCC}"/>
    <hyperlink ref="J5274" r:id="rId10536" display="mailto:mollyholmes@wall.info" xr:uid="{0B7AF9DB-BB0A-2447-A28E-644972E71FF6}"/>
    <hyperlink ref="L5274" r:id="rId10537" xr:uid="{2826C2E2-1AF7-8040-B5BA-042BC9796058}"/>
    <hyperlink ref="J5275" r:id="rId10538" display="mailto:grahambethany@cochran-sexton.com" xr:uid="{546644AE-6322-8645-8EBB-FBC0EF789306}"/>
    <hyperlink ref="L5275" r:id="rId10539" xr:uid="{39EE7849-192C-3A43-BB07-A09AF534435B}"/>
    <hyperlink ref="J5276" r:id="rId10540" display="mailto:sallywu@everett.com" xr:uid="{22DE431A-8E45-A049-BCEF-F7561D695C01}"/>
    <hyperlink ref="L5276" r:id="rId10541" xr:uid="{0B442AB5-7431-C746-B4B3-DB682E9520CB}"/>
    <hyperlink ref="J5277" r:id="rId10542" display="mailto:qcarroll@hardin-knox.com" xr:uid="{D01E74A7-8C20-B349-B5A2-280479063A8E}"/>
    <hyperlink ref="L5277" r:id="rId10543" xr:uid="{319510AB-E727-0F46-9E22-5A29FB9A42E5}"/>
    <hyperlink ref="J5278" r:id="rId10544" display="mailto:branchdawn@archer.com" xr:uid="{EB4CD834-27A0-F74A-94E8-4300EAB7ADD7}"/>
    <hyperlink ref="L5278" r:id="rId10545" xr:uid="{11F7C566-38C9-334F-AC8F-49B6E59D06A4}"/>
    <hyperlink ref="J5279" r:id="rId10546" display="mailto:stewarteugene@gentry-horne.com" xr:uid="{3A883418-8A3D-494D-BE5C-DBCF6E985993}"/>
    <hyperlink ref="L5279" r:id="rId10547" xr:uid="{141E907E-68FB-4846-9B85-09C34BC1A662}"/>
    <hyperlink ref="J5280" r:id="rId10548" display="mailto:msantos@owens-reid.org" xr:uid="{1AE94AD0-9691-754F-B088-F755EC946E99}"/>
    <hyperlink ref="L5280" r:id="rId10549" xr:uid="{23540E17-6385-8148-A7BC-73496B67828D}"/>
    <hyperlink ref="J5281" r:id="rId10550" display="mailto:lisamurray@dickson.com" xr:uid="{41C965AC-FFB2-AE42-A93F-646B0B054098}"/>
    <hyperlink ref="L5281" r:id="rId10551" xr:uid="{A22F098B-210C-6E4C-A0C8-10E33618BE84}"/>
    <hyperlink ref="J5282" r:id="rId10552" display="mailto:mcdonaldherbert@griffith-castillo.biz" xr:uid="{1C5BFD5D-8D07-304A-9857-567D6C0DCA16}"/>
    <hyperlink ref="L5282" r:id="rId10553" xr:uid="{6E2F7206-6AD5-EE45-B7BB-49EF96ACF414}"/>
    <hyperlink ref="J5283" r:id="rId10554" display="mailto:swansonkelsey@mahoney-ryan.com" xr:uid="{A6ABDDB5-BB52-A04F-969E-8ECDB0D05C6F}"/>
    <hyperlink ref="L5283" r:id="rId10555" xr:uid="{EF0CD008-472D-B845-A441-02F335904F78}"/>
    <hyperlink ref="J5284" r:id="rId10556" display="mailto:haasgrant@duncan.net" xr:uid="{2C009561-9493-BF47-A4ED-513439A3B44E}"/>
    <hyperlink ref="L5284" r:id="rId10557" xr:uid="{AEB861E5-6CEC-8740-9C94-08BE14AF97D6}"/>
    <hyperlink ref="J5285" r:id="rId10558" display="mailto:edavila@rosario.org" xr:uid="{B4D4BB33-E4E1-2545-B95D-A2F3CB29F43C}"/>
    <hyperlink ref="L5285" r:id="rId10559" xr:uid="{AC8CEEC8-1813-AA47-9839-285AD4342CA5}"/>
    <hyperlink ref="J5286" r:id="rId10560" display="mailto:deanna41@shea-newton.org" xr:uid="{31F15295-CFB4-0D41-877C-7F47C9ABDE10}"/>
    <hyperlink ref="L5286" r:id="rId10561" xr:uid="{113ADC87-C1DC-B949-94D0-398FBFE83125}"/>
    <hyperlink ref="J5287" r:id="rId10562" display="mailto:erussell@huerta.org" xr:uid="{E1286050-D98B-AB4E-BB33-F9A09BBE48F3}"/>
    <hyperlink ref="L5287" r:id="rId10563" xr:uid="{264CFBB0-FE4B-7E44-BE5E-8D214B98F8B1}"/>
    <hyperlink ref="J5288" r:id="rId10564" display="mailto:uwalton@kidd.biz" xr:uid="{00EF8CC9-57F7-534B-BA5B-E40139D28006}"/>
    <hyperlink ref="L5288" r:id="rId10565" xr:uid="{10730C1B-A1C6-DE4E-9AEF-79EADD065FF4}"/>
    <hyperlink ref="J5289" r:id="rId10566" display="mailto:darrell42@mack.com" xr:uid="{49D1A8D9-5797-9E4D-9D85-42F7DD4F2E2B}"/>
    <hyperlink ref="L5289" r:id="rId10567" xr:uid="{8B4842EB-E805-F141-BFCC-4E22D6991E62}"/>
    <hyperlink ref="J5290" r:id="rId10568" display="mailto:sgregory@whitney.com" xr:uid="{B2748B93-0332-3D45-BD4B-C3A50EC27447}"/>
    <hyperlink ref="L5290" r:id="rId10569" xr:uid="{7077A918-86F5-C547-8829-EA1EC4809A86}"/>
    <hyperlink ref="J5291" r:id="rId10570" display="mailto:haydenwilkerson@ray-kane.com" xr:uid="{9E7364D9-4E0E-6443-AA59-7FE92B669DD5}"/>
    <hyperlink ref="L5291" r:id="rId10571" xr:uid="{B2C1FA6D-E937-EB44-AF7A-162CD3E70DFD}"/>
    <hyperlink ref="J5292" r:id="rId10572" display="mailto:mcphersonkrista@chavez.com" xr:uid="{8CE24179-212E-514C-B5B4-E9C8DCC6E76F}"/>
    <hyperlink ref="L5292" r:id="rId10573" xr:uid="{F1485D4C-CFE7-4643-9EE5-78132946FD3F}"/>
    <hyperlink ref="J5293" r:id="rId10574" display="mailto:oblake@ramos.net" xr:uid="{BC02B896-F446-DA40-B896-ADD6A921E813}"/>
    <hyperlink ref="L5293" r:id="rId10575" xr:uid="{C54E2EB5-A096-D342-B861-93EF9E667A5A}"/>
    <hyperlink ref="J5294" r:id="rId10576" display="mailto:gnixon@clark.com" xr:uid="{481F45A1-BDDF-DC48-ADF8-9D1EE9E127D2}"/>
    <hyperlink ref="L5294" r:id="rId10577" xr:uid="{C53D6F28-650E-C742-A05A-1F32B03F3127}"/>
    <hyperlink ref="J5295" r:id="rId10578" display="mailto:qhancock@hawkins-reynolds.com" xr:uid="{B2E161D2-1CAD-6641-9D5B-666508F63EE9}"/>
    <hyperlink ref="L5295" r:id="rId10579" xr:uid="{4C8D2C11-2AF0-BC4A-B8C9-212594020B37}"/>
    <hyperlink ref="J5296" r:id="rId10580" display="mailto:oscar23@zavala.biz" xr:uid="{1E353C61-B48C-CA47-B91C-35347CA8AC69}"/>
    <hyperlink ref="L5296" r:id="rId10581" xr:uid="{7689A331-BDDE-BE46-A153-9874A91BA63B}"/>
    <hyperlink ref="J5297" r:id="rId10582" display="mailto:bradysaunders@mcdaniel-dixon.info" xr:uid="{B0E0A010-68DB-154E-BF9B-5C45C8F07820}"/>
    <hyperlink ref="L5297" r:id="rId10583" xr:uid="{0C59892D-FE76-064A-9C1A-4712F815A007}"/>
    <hyperlink ref="J5298" r:id="rId10584" display="mailto:hannahrobertson@leon-larsen.com" xr:uid="{B581C0B3-B69A-E34C-A382-C236087C3697}"/>
    <hyperlink ref="L5298" r:id="rId10585" xr:uid="{8874A189-EDEF-5348-8D02-3D080F7D27A4}"/>
    <hyperlink ref="J5299" r:id="rId10586" display="mailto:betty51@johns.com" xr:uid="{E7631405-DDF8-AD44-B831-4E2C3E4B9429}"/>
    <hyperlink ref="L5299" r:id="rId10587" xr:uid="{673F38B5-88D0-B949-8E45-549F6FCF68A2}"/>
    <hyperlink ref="J5300" r:id="rId10588" display="mailto:nicholasmills@davis.net" xr:uid="{FB03F5B4-944D-FE46-A1AD-063DED41B06B}"/>
    <hyperlink ref="L5300" r:id="rId10589" xr:uid="{CB13BAB3-0A81-D347-AB9D-13B0DDCD9605}"/>
    <hyperlink ref="J5301" r:id="rId10590" display="mailto:brandy28@foster.net" xr:uid="{06DFFD3F-C3D7-1E4E-B1A3-63996CC25A34}"/>
    <hyperlink ref="L5301" r:id="rId10591" xr:uid="{E30571DB-0432-AB48-A05D-D76594393468}"/>
    <hyperlink ref="J5302" r:id="rId10592" display="mailto:zmorgan@pineda.org" xr:uid="{0E173E8C-ADAE-2843-9CDA-FF63537D68E0}"/>
    <hyperlink ref="L5302" r:id="rId10593" xr:uid="{BD39773B-CEB7-6A48-AEC8-8411B4B1A2FC}"/>
    <hyperlink ref="J5303" r:id="rId10594" display="mailto:brett64@sampson.org" xr:uid="{F88CE6FD-7406-E044-B24A-21E0A629D8D1}"/>
    <hyperlink ref="L5303" r:id="rId10595" xr:uid="{EC1B7ACC-F707-CB42-87B3-C09E7DD37F22}"/>
    <hyperlink ref="J5304" r:id="rId10596" display="mailto:rayralph@french-duke.com" xr:uid="{D8AC3E27-81F2-314D-B603-1ED5E3E76706}"/>
    <hyperlink ref="L5304" r:id="rId10597" xr:uid="{B90E531C-02C6-254F-98CC-43EF4F162A3D}"/>
    <hyperlink ref="J5305" r:id="rId10598" display="mailto:hbarker@gray.com" xr:uid="{E3916F44-0C5E-854C-8583-F61C337FDAC4}"/>
    <hyperlink ref="L5305" r:id="rId10599" xr:uid="{95DBA259-3773-D44F-9C44-802F9C665236}"/>
    <hyperlink ref="J5306" r:id="rId10600" display="mailto:bglover@mcdonald.org" xr:uid="{0985F07C-10D5-DC4B-BF7C-A2C8141BD813}"/>
    <hyperlink ref="L5306" r:id="rId10601" xr:uid="{2E530278-9F97-C643-AFED-B35F77CEAD20}"/>
    <hyperlink ref="J5307" r:id="rId10602" display="mailto:emilygarner@wiley.net" xr:uid="{2FED3047-D323-E94F-9806-7FB825ADD2AF}"/>
    <hyperlink ref="L5307" r:id="rId10603" xr:uid="{5113B02B-359F-4A47-9376-396FC50F9F41}"/>
    <hyperlink ref="J5308" r:id="rId10604" display="mailto:harold22@sullivan.com" xr:uid="{DCC465BE-6014-C444-9847-614B6EF3F98C}"/>
    <hyperlink ref="L5308" r:id="rId10605" xr:uid="{E0C2CADD-51AE-4E4D-BCD6-2E467507E0E6}"/>
    <hyperlink ref="J5309" r:id="rId10606" display="mailto:carpentergerald@hunter.biz" xr:uid="{224C2BCA-E8DE-7440-A3E1-0D07DE9DAE51}"/>
    <hyperlink ref="L5309" r:id="rId10607" xr:uid="{DEB7E35A-657B-414C-AFD0-B18B08904F31}"/>
    <hyperlink ref="J5310" r:id="rId10608" display="mailto:igarrison@bennett-gomez.net" xr:uid="{E7A57F1F-F76B-7C44-8F87-693B213320AD}"/>
    <hyperlink ref="L5310" r:id="rId10609" xr:uid="{C15B143C-D7CB-CE48-8AD3-C072C7B4F718}"/>
    <hyperlink ref="J5311" r:id="rId10610" display="mailto:hardinglance@carrillo.com" xr:uid="{81A64F56-D076-264F-9CAA-9CD4BCC3C9F1}"/>
    <hyperlink ref="L5311" r:id="rId10611" xr:uid="{93E498C9-6851-B248-AC76-6E2D352A93E1}"/>
    <hyperlink ref="J5312" r:id="rId10612" display="mailto:parker65@marsh.com" xr:uid="{274B5FC2-E51B-D641-8A74-88CF9D3DA2D6}"/>
    <hyperlink ref="L5312" r:id="rId10613" xr:uid="{23526393-8406-3D40-94C0-AEB825F9FEE7}"/>
    <hyperlink ref="J5313" r:id="rId10614" display="mailto:bernardlynn@manning-perez.net" xr:uid="{0BAEDAF3-98B8-5948-8268-59A4984BDFB4}"/>
    <hyperlink ref="L5313" r:id="rId10615" xr:uid="{1548F2BD-B7DE-E845-940B-EFA41F1FBD13}"/>
    <hyperlink ref="J5314" r:id="rId10616" display="mailto:veronica47@glass-stuart.com" xr:uid="{7F3F91BA-A1BE-EF41-9A81-6991DFDD35AB}"/>
    <hyperlink ref="L5314" r:id="rId10617" xr:uid="{9FF07088-7F4C-6340-B0EA-E476DDCE6FCC}"/>
    <hyperlink ref="J5315" r:id="rId10618" display="mailto:zhooper@buckley.biz" xr:uid="{E2D0E06B-2B1C-8542-B1FD-0DA43034567E}"/>
    <hyperlink ref="L5315" r:id="rId10619" xr:uid="{EF6E3021-D754-6A45-8AE5-641F80C2F7BE}"/>
    <hyperlink ref="J5316" r:id="rId10620" display="mailto:jermaine30@long-bryant.com" xr:uid="{FEBC9BF3-F941-3447-92C5-15D34FDA29F5}"/>
    <hyperlink ref="L5316" r:id="rId10621" xr:uid="{9A52B71B-C9EC-A54D-85F8-22FA8345426F}"/>
    <hyperlink ref="J5317" r:id="rId10622" display="mailto:whitneyclifford@costa-black.info" xr:uid="{BD1BE50D-7F95-7940-9ED0-B1A40DC9456F}"/>
    <hyperlink ref="L5317" r:id="rId10623" xr:uid="{1FB84305-5E03-2B42-97A4-9761FB7D0123}"/>
    <hyperlink ref="J5318" r:id="rId10624" display="mailto:carlhess@cole-todd.com" xr:uid="{44BA82BD-EA4E-714B-A582-693D35ED2DB5}"/>
    <hyperlink ref="L5318" r:id="rId10625" xr:uid="{3950F3D8-3A19-E24D-9622-C38BDD38B052}"/>
    <hyperlink ref="J5319" r:id="rId10626" display="mailto:knicholson@berger.info" xr:uid="{B99E8464-7E3D-2145-BAC9-B4274992E938}"/>
    <hyperlink ref="L5319" r:id="rId10627" xr:uid="{7C8BEF95-7CA4-4F46-906F-485339D0F6A3}"/>
    <hyperlink ref="J5320" r:id="rId10628" display="mailto:ralphperez@blake.com" xr:uid="{08B0D547-A364-E545-9E15-6392FED0ED0E}"/>
    <hyperlink ref="L5320" r:id="rId10629" xr:uid="{A9FE7520-EEE2-7845-BD2F-F110FE824F87}"/>
    <hyperlink ref="J5321" r:id="rId10630" display="mailto:bryantmelinda@leblanc.biz" xr:uid="{2642060A-7A03-894D-A827-173709171914}"/>
    <hyperlink ref="L5321" r:id="rId10631" xr:uid="{7B03E47F-F79B-F143-B5D8-C2162FB709CC}"/>
    <hyperlink ref="J5322" r:id="rId10632" display="mailto:ronnie08@oliver.com" xr:uid="{CE7F2BCE-38E2-F14E-AE4B-4E2F5233337B}"/>
    <hyperlink ref="L5322" r:id="rId10633" xr:uid="{375EA220-5202-FF4A-B807-1C46BEA6BEA4}"/>
    <hyperlink ref="J5323" r:id="rId10634" display="mailto:mmorales@prince.biz" xr:uid="{CFC9CA81-1F77-7348-941B-315B18E22CC7}"/>
    <hyperlink ref="L5323" r:id="rId10635" xr:uid="{FD711816-8C09-344A-86D9-33D482DD12C2}"/>
    <hyperlink ref="J5324" r:id="rId10636" display="mailto:ymolina@hays-villarreal.net" xr:uid="{46651245-3825-1141-A8D8-073B30B649DB}"/>
    <hyperlink ref="L5324" r:id="rId10637" xr:uid="{3999A283-F972-1748-87F6-AFD918739BC2}"/>
    <hyperlink ref="J5325" r:id="rId10638" display="mailto:wyattpatterson@kaiser-forbes.com" xr:uid="{329D3074-E0CE-1E40-B9EA-D3C29C246B2B}"/>
    <hyperlink ref="L5325" r:id="rId10639" xr:uid="{EFEBB1DF-93DD-6543-BD06-3C4DF12E9125}"/>
    <hyperlink ref="J5326" r:id="rId10640" display="mailto:veronicamccormick@bolton-reid.com" xr:uid="{67552C33-A472-2141-A167-9973F81A9175}"/>
    <hyperlink ref="L5326" r:id="rId10641" xr:uid="{A06906B5-C701-CF44-9769-B185493411B1}"/>
    <hyperlink ref="J5327" r:id="rId10642" display="mailto:tpeterson@wilson-fritz.info" xr:uid="{2AB53599-D74C-7346-953D-32000080530F}"/>
    <hyperlink ref="L5327" r:id="rId10643" xr:uid="{B57F9BF6-F6BD-D14C-AC23-884F647DCAC6}"/>
    <hyperlink ref="J5328" r:id="rId10644" display="mailto:paynebrent@ferguson.com" xr:uid="{2FD17E74-F429-6B4B-8F26-E6188DBD2F6A}"/>
    <hyperlink ref="L5328" r:id="rId10645" xr:uid="{841DF15B-A229-8845-A5A8-E76FE82F5EAA}"/>
    <hyperlink ref="J5329" r:id="rId10646" display="mailto:trujillolouis@morris.biz" xr:uid="{D0EF54EB-314F-CF45-922A-42C10976F0FA}"/>
    <hyperlink ref="L5329" r:id="rId10647" xr:uid="{CD2697F8-7BD8-7E4B-9B22-E54B3010FA91}"/>
    <hyperlink ref="J5330" r:id="rId10648" display="mailto:calhounpam@mcfarland-blankenship.com" xr:uid="{C115CB4B-E4DB-9C47-A10E-2D0DA910EFB1}"/>
    <hyperlink ref="L5330" r:id="rId10649" xr:uid="{2C39AA6B-3A1E-664A-AE86-3E023EC1FB64}"/>
    <hyperlink ref="J5331" r:id="rId10650" display="mailto:alejandroconley@burch.com" xr:uid="{CA7408F6-1CD4-D542-86B3-7AD659CF51CC}"/>
    <hyperlink ref="L5331" r:id="rId10651" xr:uid="{30276461-33F7-FE47-A140-E388FD9EEB46}"/>
    <hyperlink ref="J5332" r:id="rId10652" display="mailto:leon42@park.com" xr:uid="{503F5965-E6F5-7F45-8571-CCA92C6C2E01}"/>
    <hyperlink ref="L5332" r:id="rId10653" xr:uid="{ABD31AE7-5F3D-0747-A905-4FC2D19EC099}"/>
    <hyperlink ref="J5333" r:id="rId10654" display="mailto:baxterjenna@dillon.info" xr:uid="{5451B60D-4892-6A4A-8FF0-B1A4D4B4127D}"/>
    <hyperlink ref="L5333" r:id="rId10655" xr:uid="{443EB4D0-C3DD-6E4B-A432-535F32F9B332}"/>
    <hyperlink ref="J5334" r:id="rId10656" display="mailto:connerjaclyn@neal.com" xr:uid="{ED8B9E27-8FEE-0949-BED4-F59EFE4E689C}"/>
    <hyperlink ref="L5334" r:id="rId10657" xr:uid="{F721B3F6-54D9-BD4D-B2A9-BA6D364BC24F}"/>
    <hyperlink ref="J5335" r:id="rId10658" display="mailto:ckramer@logan-reeves.com" xr:uid="{D85EAF02-0AB1-0E41-882C-D32BEA102D89}"/>
    <hyperlink ref="L5335" r:id="rId10659" xr:uid="{C230760D-D30B-AC4C-887D-F3E799C590CD}"/>
    <hyperlink ref="J5336" r:id="rId10660" display="mailto:imathis@barrera.net" xr:uid="{B3FF149D-C5BB-CA44-AE19-6CCDC92EC81C}"/>
    <hyperlink ref="L5336" r:id="rId10661" xr:uid="{44DCC507-D333-8B47-AB34-2CDCF0AC30F8}"/>
    <hyperlink ref="J5337" r:id="rId10662" display="mailto:wardjade@howell.com" xr:uid="{3DB06736-672C-664A-A228-12BDAA744ED0}"/>
    <hyperlink ref="L5337" r:id="rId10663" xr:uid="{0899AD7E-3B90-3A40-9456-AB91DDA9A624}"/>
    <hyperlink ref="J5338" r:id="rId10664" display="mailto:uboyd@burton.com" xr:uid="{848395AF-BAE0-374C-A8E0-504E8D604582}"/>
    <hyperlink ref="L5338" r:id="rId10665" xr:uid="{F242A8B7-012F-B64D-A066-D46028C247E3}"/>
    <hyperlink ref="J5339" r:id="rId10666" display="mailto:annette45@moon-gallagher.com" xr:uid="{EE830A55-1A9A-1D4D-956E-6EBB2D26F48B}"/>
    <hyperlink ref="L5339" r:id="rId10667" xr:uid="{E91612DB-0DE7-B742-806A-D9200E9B1F9A}"/>
    <hyperlink ref="J5340" r:id="rId10668" display="mailto:fterry@fernandez-mccullough.info" xr:uid="{9B5D083E-BEF2-F149-9D11-D6DB67128A3E}"/>
    <hyperlink ref="L5340" r:id="rId10669" xr:uid="{E2192F71-60BA-1641-B27B-58ED83C21C9F}"/>
    <hyperlink ref="J5341" r:id="rId10670" display="mailto:katrinalamb@mendoza.info" xr:uid="{4B03904D-4AC3-0C4A-B05B-D07648D4B4A7}"/>
    <hyperlink ref="L5341" r:id="rId10671" xr:uid="{D4632DDD-A2A3-3749-9885-E3963AA27837}"/>
    <hyperlink ref="J5342" r:id="rId10672" display="mailto:osbornewillie@becker.com" xr:uid="{93621A73-50CE-D44D-8004-00F963FF1441}"/>
    <hyperlink ref="L5342" r:id="rId10673" xr:uid="{9FB40CB3-FC1E-1649-BC3A-11437A3A52E7}"/>
    <hyperlink ref="J5343" r:id="rId10674" display="mailto:sean09@gregory-frazier.com" xr:uid="{0260C0CC-49E2-C045-9C32-7B68D2F2E174}"/>
    <hyperlink ref="L5343" r:id="rId10675" xr:uid="{051D0990-873C-CC47-A452-2E14DF93260E}"/>
    <hyperlink ref="J5344" r:id="rId10676" display="mailto:haley46@gomez-house.info" xr:uid="{F849441B-69BD-5D46-8A00-C7C574127348}"/>
    <hyperlink ref="L5344" r:id="rId10677" xr:uid="{BE06B38C-8F4A-5C48-8F30-62F16269CA0C}"/>
    <hyperlink ref="J5345" r:id="rId10678" display="mailto:drewknight@mckenzie.net" xr:uid="{38893690-330D-524E-8272-F7B5E0586B8F}"/>
    <hyperlink ref="L5345" r:id="rId10679" xr:uid="{B33E6714-E9D0-6E4E-9BE9-581CADDC447E}"/>
    <hyperlink ref="J5346" r:id="rId10680" display="mailto:becky31@esparza.net" xr:uid="{EA2A0CB0-C0D2-5E49-8AA9-837267A2B8F8}"/>
    <hyperlink ref="L5346" r:id="rId10681" xr:uid="{F40222C6-F472-A84D-8D65-7DD4BC451FA2}"/>
    <hyperlink ref="J5347" r:id="rId10682" display="mailto:randolphpaula@richards.com" xr:uid="{B0D2EF48-6AEA-5B45-A107-E050C5023DB0}"/>
    <hyperlink ref="L5347" r:id="rId10683" xr:uid="{3B50969B-2DF1-5D49-BA0E-2F65F50494C4}"/>
    <hyperlink ref="J5348" r:id="rId10684" display="mailto:glendachoi@pugh.com" xr:uid="{8F0BA38D-FADC-8746-B159-07ECB63A82C9}"/>
    <hyperlink ref="L5348" r:id="rId10685" xr:uid="{BBAF8F19-0728-E74B-BACE-401B3BA0455E}"/>
    <hyperlink ref="J5349" r:id="rId10686" display="mailto:uvelazquez@pratt.biz" xr:uid="{E69C40E0-4A80-B04E-9FF7-800B22E0286F}"/>
    <hyperlink ref="L5349" r:id="rId10687" xr:uid="{C12BE2C8-D059-6A4B-8F14-F13021D495B4}"/>
    <hyperlink ref="J5350" r:id="rId10688" display="mailto:shahnicolas@dunn.com" xr:uid="{1AF1608A-28FD-EA4D-B72C-3F0438C9A9D2}"/>
    <hyperlink ref="L5350" r:id="rId10689" xr:uid="{89261DBC-DD7B-3E4F-9D81-20A883C94310}"/>
    <hyperlink ref="J5351" r:id="rId10690" display="mailto:stokestheodore@ramirez-benitez.com" xr:uid="{6069BB17-13D8-7749-95C3-D6621DBEEBAF}"/>
    <hyperlink ref="L5351" r:id="rId10691" xr:uid="{CD331396-BC37-DC4C-9847-1B829873CAA0}"/>
    <hyperlink ref="J5352" r:id="rId10692" display="mailto:lorrainemclean@lane.com" xr:uid="{E491E84D-35FC-A243-B299-7C74C2D37266}"/>
    <hyperlink ref="L5352" r:id="rId10693" xr:uid="{05EB22E6-7C4C-7645-A5A0-4321F036D4FE}"/>
    <hyperlink ref="J5353" r:id="rId10694" display="mailto:rodney44@chase-frank.com" xr:uid="{0D50082D-5AE4-2E4D-B647-2580B50F0136}"/>
    <hyperlink ref="L5353" r:id="rId10695" xr:uid="{21104664-7044-0749-9BFF-C37EE39A7D1C}"/>
    <hyperlink ref="J5354" r:id="rId10696" display="mailto:ogalvan@perkins.com" xr:uid="{B1B876D6-915B-BA4D-877A-4DD8CE89C480}"/>
    <hyperlink ref="L5354" r:id="rId10697" xr:uid="{D2AC4837-091F-764B-8ADA-9A73084138C8}"/>
    <hyperlink ref="J5355" r:id="rId10698" display="mailto:tamiunderwood@rios.com" xr:uid="{FA05C829-CA4D-CC49-B1DB-78B5B55BE4CB}"/>
    <hyperlink ref="L5355" r:id="rId10699" xr:uid="{0BBB99FE-A8BF-5248-A5EB-6F2F48170B53}"/>
    <hyperlink ref="J5356" r:id="rId10700" display="mailto:sergio33@hicks-cantrell.com" xr:uid="{9B6B867D-0C0F-6546-8E2E-F07F1A563544}"/>
    <hyperlink ref="L5356" r:id="rId10701" xr:uid="{277A7256-E554-3548-827B-9D9A7A57F33C}"/>
    <hyperlink ref="J5357" r:id="rId10702" display="mailto:jack19@davidson.com" xr:uid="{784F8D18-952B-8642-8F05-E07FEB1428CB}"/>
    <hyperlink ref="L5357" r:id="rId10703" xr:uid="{809E63CB-D98C-E84D-9F9B-92C8670C4FBD}"/>
    <hyperlink ref="J5358" r:id="rId10704" display="mailto:arianarichards@vargas-bartlett.com" xr:uid="{51085C91-5790-2C41-86C9-CDE298CFCF83}"/>
    <hyperlink ref="L5358" r:id="rId10705" xr:uid="{CB1711F6-B508-844A-92C4-131B4D55E89D}"/>
    <hyperlink ref="J5359" r:id="rId10706" display="mailto:cantumarilyn@stephenson.com" xr:uid="{5A7AEAB5-9A4D-3847-AFF8-FB08F839BD71}"/>
    <hyperlink ref="L5359" r:id="rId10707" xr:uid="{8E3323E4-0F2E-CF42-8F22-6A662849C24B}"/>
    <hyperlink ref="J5360" r:id="rId10708" display="mailto:laurendorsey@patel-mclaughlin.com" xr:uid="{BC231903-E9E5-E04A-8ED8-662F592DA41C}"/>
    <hyperlink ref="L5360" r:id="rId10709" xr:uid="{6715E553-1CBD-AF43-AA3A-03075DC16E26}"/>
    <hyperlink ref="J5361" r:id="rId10710" display="mailto:vgreen@collins.info" xr:uid="{12BD07B4-639A-4B40-BB53-220F2E3BB87A}"/>
    <hyperlink ref="L5361" r:id="rId10711" xr:uid="{5B3669C0-EBB0-CB46-9D70-8D5CBE2374D5}"/>
    <hyperlink ref="J5362" r:id="rId10712" display="mailto:frederickmaria@king-burke.com" xr:uid="{B566A5CC-4120-B942-9C87-7A19BA139EDA}"/>
    <hyperlink ref="L5362" r:id="rId10713" xr:uid="{2F17BD4A-C7A8-3B45-BCA1-80E8EFB994F9}"/>
    <hyperlink ref="J5363" r:id="rId10714" display="mailto:cassandra80@wiley.net" xr:uid="{FC6D2363-BDAF-F243-9B1B-DB2445345B75}"/>
    <hyperlink ref="L5363" r:id="rId10715" xr:uid="{55E5CAB3-D4BB-5749-8A87-380FB02FD1BD}"/>
    <hyperlink ref="J5364" r:id="rId10716" display="mailto:darrensummers@donovan.biz" xr:uid="{E7A3377E-65DD-1D45-ABA3-00A8FA29B7C9}"/>
    <hyperlink ref="L5364" r:id="rId10717" xr:uid="{36DDE895-EBA4-BF49-B751-093B2DC6568F}"/>
    <hyperlink ref="J5365" r:id="rId10718" display="mailto:penningtonloretta@riddle.com" xr:uid="{8F43B40A-4D72-C845-8486-E27354857EB9}"/>
    <hyperlink ref="L5365" r:id="rId10719" xr:uid="{198CDBC8-5F32-034F-BB0C-1E3087290136}"/>
    <hyperlink ref="J5366" r:id="rId10720" display="mailto:stacyellison@pace-poole.org" xr:uid="{B936B115-9EC8-7249-9B45-109A24C670C4}"/>
    <hyperlink ref="L5366" r:id="rId10721" xr:uid="{19E42997-0943-C542-B4DF-4F21E0A1E973}"/>
    <hyperlink ref="J5367" r:id="rId10722" display="mailto:hbarron@mccarty.com" xr:uid="{96AF8852-4076-DB47-BB65-AE0386AF4099}"/>
    <hyperlink ref="L5367" r:id="rId10723" xr:uid="{4BA4976C-0202-5849-8673-F4758011657C}"/>
    <hyperlink ref="J5368" r:id="rId10724" display="mailto:stuarttyrone@knight.com" xr:uid="{A6A08D8E-DAF9-134F-A270-6F400BFD4AB6}"/>
    <hyperlink ref="L5368" r:id="rId10725" xr:uid="{0AFFA1A7-8A5B-8342-B92C-588BA69DA24D}"/>
    <hyperlink ref="J5369" r:id="rId10726" display="mailto:nrichmond@mayo.com" xr:uid="{2A4CEAAE-F175-3345-8647-FAC6B3568BF4}"/>
    <hyperlink ref="L5369" r:id="rId10727" xr:uid="{AAD2493B-085D-D746-AF2A-D74E68A92B7E}"/>
    <hyperlink ref="J5370" r:id="rId10728" display="mailto:lwang@ford-lang.info" xr:uid="{5F148D1E-9326-304D-807C-9797D9EA332C}"/>
    <hyperlink ref="L5370" r:id="rId10729" xr:uid="{89D15AEF-8590-7443-82FB-3D0B14A4D903}"/>
    <hyperlink ref="J5371" r:id="rId10730" display="mailto:fhuang@crawford-avila.com" xr:uid="{94BB05BF-E0CC-C445-93A1-7A3CF7FF0AFF}"/>
    <hyperlink ref="L5371" r:id="rId10731" xr:uid="{05A7CC55-5485-1242-BD70-E2139C48837C}"/>
    <hyperlink ref="J5372" r:id="rId10732" display="mailto:keith42@acosta-wolfe.biz" xr:uid="{EDE99E87-68BC-D340-862D-696C3B22A0DF}"/>
    <hyperlink ref="L5372" r:id="rId10733" xr:uid="{4253FB3D-D9E4-574E-A483-FA650286BFB7}"/>
    <hyperlink ref="J5373" r:id="rId10734" display="mailto:padillaalec@dean-rose.com" xr:uid="{90B06493-4D65-064A-8F4B-BD86F4B085F5}"/>
    <hyperlink ref="L5373" r:id="rId10735" xr:uid="{FFAAFD4A-E972-A043-8256-647B306B69C0}"/>
    <hyperlink ref="J5374" r:id="rId10736" display="mailto:tonya48@johns-valentine.com" xr:uid="{203FD0CF-B9D7-7F4A-994A-5340B7FE0A75}"/>
    <hyperlink ref="L5374" r:id="rId10737" xr:uid="{004F0663-6649-0345-814F-5BE4AA7EDE48}"/>
    <hyperlink ref="J5375" r:id="rId10738" display="mailto:davilaariana@shields-wiley.net" xr:uid="{C07A1742-4402-744E-82EF-8F157F9A50EF}"/>
    <hyperlink ref="L5375" r:id="rId10739" xr:uid="{D9C174CF-7A68-714A-B9A5-1936AE06AD90}"/>
    <hyperlink ref="J5376" r:id="rId10740" display="mailto:livingstonjonathan@wiley.biz" xr:uid="{1876E048-F2CC-E14A-B2FB-01DBB44A1F73}"/>
    <hyperlink ref="L5376" r:id="rId10741" xr:uid="{E72E5C98-2FB5-EF46-9AEC-B5FCB92BAC84}"/>
    <hyperlink ref="J5377" r:id="rId10742" display="mailto:madison57@rubio-holden.biz" xr:uid="{08EAE124-B3A8-DA4C-9B36-E6E1B466B777}"/>
    <hyperlink ref="L5377" r:id="rId10743" xr:uid="{22897DC3-8A12-1F40-AB38-1BC13D2F8F44}"/>
    <hyperlink ref="J5378" r:id="rId10744" display="mailto:kara47@mcclain.net" xr:uid="{5F392794-D995-034E-A92B-EDA2ADB70BF0}"/>
    <hyperlink ref="L5378" r:id="rId10745" xr:uid="{95F1F063-E31A-1946-81A3-D1563238A436}"/>
    <hyperlink ref="J5379" r:id="rId10746" display="mailto:lisacalderon@pittman.com" xr:uid="{BFC67E5D-AD76-6A46-AB46-1331877FEF3B}"/>
    <hyperlink ref="L5379" r:id="rId10747" xr:uid="{93F96F7B-ACF2-2144-A73B-EA0B51B90602}"/>
    <hyperlink ref="J5380" r:id="rId10748" display="mailto:travisrivers@singh-hobbs.net" xr:uid="{5F106156-E0A3-4546-B5BD-7F7949BFE53B}"/>
    <hyperlink ref="L5380" r:id="rId10749" xr:uid="{4A06F8F2-C2AC-D144-A5D9-9D59AE22CAC7}"/>
    <hyperlink ref="J5381" r:id="rId10750" display="mailto:freemankayla@williams.com" xr:uid="{832450D8-8C78-4F49-8123-883CCBF62DED}"/>
    <hyperlink ref="L5381" r:id="rId10751" xr:uid="{4FAA9FF3-C170-134C-A6C5-D8D187887727}"/>
    <hyperlink ref="J5382" r:id="rId10752" display="mailto:wendy99@boone.com" xr:uid="{835DE4F4-6C98-1B4E-9E1E-6B82EAA4FD7A}"/>
    <hyperlink ref="L5382" r:id="rId10753" xr:uid="{FD1307A7-2B10-234E-9DDF-5A31C8AC9E6F}"/>
    <hyperlink ref="J5383" r:id="rId10754" display="mailto:judypollard@nielsen.com" xr:uid="{8A4A9731-442A-7645-88F2-FBDD558D7C24}"/>
    <hyperlink ref="L5383" r:id="rId10755" xr:uid="{84BCA84B-C48F-E044-8EB4-ABE9C09B81FE}"/>
    <hyperlink ref="J5384" r:id="rId10756" display="mailto:bradleymiller@monroe.info" xr:uid="{8E877EB5-E6A7-CE4D-9208-E787DD75FA43}"/>
    <hyperlink ref="L5384" r:id="rId10757" xr:uid="{4C1447D3-CAB1-084D-AA3E-A5D566B28B5E}"/>
    <hyperlink ref="J5385" r:id="rId10758" display="mailto:gbarrett@hamilton-bush.net" xr:uid="{011473DB-A321-7E45-B6A6-785DEF1FB019}"/>
    <hyperlink ref="L5385" r:id="rId10759" xr:uid="{436B1964-1BF2-5941-9B17-436DF172DB0F}"/>
    <hyperlink ref="J5386" r:id="rId10760" display="mailto:ethanduke@sims.com" xr:uid="{6B65C342-376F-9943-AB92-CBDB5B275219}"/>
    <hyperlink ref="L5386" r:id="rId10761" xr:uid="{284E29A9-B1BA-5641-A702-D8AF5D7A88BA}"/>
    <hyperlink ref="J5387" r:id="rId10762" display="mailto:alyssa83@rich.com" xr:uid="{F52D32A0-E3AE-934A-8762-0FFC9621A8FE}"/>
    <hyperlink ref="L5387" r:id="rId10763" xr:uid="{A67ED152-9961-5A4C-8831-0F363ED9CA6A}"/>
    <hyperlink ref="J5388" r:id="rId10764" display="mailto:kclay@nielsen-gray.biz" xr:uid="{36E86095-893A-BA4D-8D28-D24DF05E82A8}"/>
    <hyperlink ref="L5388" r:id="rId10765" xr:uid="{9B026D3B-F73E-9E46-BE2F-F34F739D0D66}"/>
    <hyperlink ref="J5389" r:id="rId10766" display="mailto:knapptammy@everett.org" xr:uid="{B8DD2BC7-CCDD-6440-82BF-B52B721C8BCF}"/>
    <hyperlink ref="L5389" r:id="rId10767" xr:uid="{8A17377D-FBB2-D240-BDAB-6F190AC655AD}"/>
    <hyperlink ref="J5390" r:id="rId10768" display="mailto:chungcasey@pratt-glass.com" xr:uid="{74BAB6E2-06C8-DE40-AD98-2EB9F0D06643}"/>
    <hyperlink ref="L5390" r:id="rId10769" xr:uid="{AD290D57-72CB-D74F-9022-0F29CAE86039}"/>
    <hyperlink ref="J5391" r:id="rId10770" display="mailto:dianesimpson@patton-allison.com" xr:uid="{2EDFA935-4E91-114E-A9C1-08F4EA07932E}"/>
    <hyperlink ref="L5391" r:id="rId10771" xr:uid="{13B8EAA8-6EA5-584E-B821-5B7761D15CD6}"/>
    <hyperlink ref="J5392" r:id="rId10772" display="mailto:wigginskristie@tyler.org" xr:uid="{B2513DA0-9054-9D48-9630-06DC9E002989}"/>
    <hyperlink ref="L5392" r:id="rId10773" xr:uid="{10377B9E-F5BB-5D45-9E8C-38DB21C08052}"/>
    <hyperlink ref="J5393" r:id="rId10774" display="mailto:xbyrd@freeman.org" xr:uid="{A4DF2AC2-6125-0847-B190-1F5EBF41CF42}"/>
    <hyperlink ref="L5393" r:id="rId10775" xr:uid="{DC08386C-AD59-E34D-9588-2D4DB661B919}"/>
    <hyperlink ref="J5394" r:id="rId10776" display="mailto:uvalenzuela@chung.com" xr:uid="{AC74B5D6-7789-3843-88BC-951B977234AC}"/>
    <hyperlink ref="L5394" r:id="rId10777" xr:uid="{552BA9FC-E00C-0744-90EB-7786EA98E4F1}"/>
    <hyperlink ref="J5395" r:id="rId10778" display="mailto:everettisabel@rangel.com" xr:uid="{599A1663-B405-9244-9F2C-60E830E3A620}"/>
    <hyperlink ref="L5395" r:id="rId10779" xr:uid="{987E3CE3-4DF6-5F41-879F-FEB8510AE1E6}"/>
    <hyperlink ref="J5396" r:id="rId10780" display="mailto:dmooney@joyce.com" xr:uid="{F0C43697-DB8D-B44B-9F1A-535299ED4FA4}"/>
    <hyperlink ref="L5396" r:id="rId10781" xr:uid="{A2DDEE2B-4E5C-3E4B-9309-92FE41073097}"/>
    <hyperlink ref="J5397" r:id="rId10782" display="mailto:psolis@adams.com" xr:uid="{A990A3D3-BB91-3C4D-B259-5953360CD3A0}"/>
    <hyperlink ref="L5397" r:id="rId10783" xr:uid="{EC85F13F-45D0-074E-A1D9-B68E1FC539BF}"/>
    <hyperlink ref="J5398" r:id="rId10784" display="mailto:luismahoney@dennis.com" xr:uid="{460CADBC-AEDC-AC4C-A47E-281D62C47D0D}"/>
    <hyperlink ref="L5398" r:id="rId10785" xr:uid="{BF3B3AF9-795F-C24F-9FB4-8EA724A06338}"/>
    <hyperlink ref="J5399" r:id="rId10786" display="mailto:sandra64@fox-harmon.org" xr:uid="{2B105C31-249B-FC42-BAD3-9149E5806774}"/>
    <hyperlink ref="L5399" r:id="rId10787" xr:uid="{2EF79A56-F064-D74B-B609-A7C01916F222}"/>
    <hyperlink ref="J5400" r:id="rId10788" display="mailto:kmorrison@costa-ellis.com" xr:uid="{7F78933B-EF11-BC47-8058-C3B76352C17E}"/>
    <hyperlink ref="L5400" r:id="rId10789" xr:uid="{A52B18C7-EDFC-144E-A095-12AF9F44ECDC}"/>
    <hyperlink ref="J5401" r:id="rId10790" display="mailto:bob74@hart.net" xr:uid="{46E2C399-24FD-B04E-9759-A03875984E94}"/>
    <hyperlink ref="L5401" r:id="rId10791" xr:uid="{1681489A-387B-5A43-A76C-D2F22B08A8A0}"/>
    <hyperlink ref="J5402" r:id="rId10792" display="mailto:dbird@robles-palmer.com" xr:uid="{65F85AA6-45C6-EE4B-B922-308BA68890C9}"/>
    <hyperlink ref="L5402" r:id="rId10793" xr:uid="{F0A3E9A7-11D2-8445-BBB4-05E7C37DA6B2}"/>
    <hyperlink ref="J5403" r:id="rId10794" display="mailto:jeanette88@walters.com" xr:uid="{FF76EAEC-8AF5-FF41-A9AD-8140B1E2F68E}"/>
    <hyperlink ref="L5403" r:id="rId10795" xr:uid="{E1C177EB-7641-7348-9807-8BE416EB576D}"/>
    <hyperlink ref="J5404" r:id="rId10796" display="mailto:bonnieguzman@booker.com" xr:uid="{F0A7C335-D830-D14A-8568-DE94A3FEF9B6}"/>
    <hyperlink ref="L5404" r:id="rId10797" xr:uid="{C883845F-ABFD-E74B-ADFC-17F2F0E000F5}"/>
    <hyperlink ref="J5405" r:id="rId10798" display="mailto:annacarson@herring.com" xr:uid="{A35D7B29-A992-6944-9639-3E8DD7EF9A69}"/>
    <hyperlink ref="L5405" r:id="rId10799" xr:uid="{B2B68A67-9BAF-1E4C-A917-3D59640C6842}"/>
    <hyperlink ref="J5406" r:id="rId10800" display="mailto:walter41@sullivan-leon.com" xr:uid="{2797C46D-C098-EC4F-A95C-FC84EDD0D173}"/>
    <hyperlink ref="L5406" r:id="rId10801" xr:uid="{496E2900-CB8C-4B4A-BD80-C1F644FDA76B}"/>
    <hyperlink ref="J5407" r:id="rId10802" display="mailto:powerscindy@chan.biz" xr:uid="{F6FC4794-C7EC-0845-B084-6CB11BBEFF7B}"/>
    <hyperlink ref="L5407" r:id="rId10803" xr:uid="{CC479D86-257E-E546-8785-0D936BDB091A}"/>
    <hyperlink ref="J5408" r:id="rId10804" display="mailto:zshepard@french.com" xr:uid="{7FF5C5A4-E94E-4E42-8A3D-AD564B781989}"/>
    <hyperlink ref="L5408" r:id="rId10805" xr:uid="{E3A5855B-DAF5-844B-8972-6A3609671753}"/>
    <hyperlink ref="J5409" r:id="rId10806" display="mailto:joyhess@hancock.com" xr:uid="{40528EE9-2FCA-5248-84AD-3D2DBF97611A}"/>
    <hyperlink ref="L5409" r:id="rId10807" xr:uid="{C6B30365-D80A-374A-8DB0-0F56A0189324}"/>
    <hyperlink ref="J5410" r:id="rId10808" display="mailto:louismalone@black.com" xr:uid="{C92D6517-C382-8C4D-87B0-5F0FCE6B179F}"/>
    <hyperlink ref="L5410" r:id="rId10809" xr:uid="{E78F1693-CE8E-7948-A731-E6F84D3946FE}"/>
    <hyperlink ref="J5411" r:id="rId10810" display="mailto:michaela78@frost-campos.com" xr:uid="{2BDA80B6-A132-3443-9FAF-293017E8473F}"/>
    <hyperlink ref="L5411" r:id="rId10811" xr:uid="{3B90BF63-183D-9B43-8266-95F4694DF7F6}"/>
    <hyperlink ref="J5412" r:id="rId10812" display="mailto:mwallace@mckee.net" xr:uid="{046B48E6-FA36-C149-9963-286C5C6563AB}"/>
    <hyperlink ref="L5412" r:id="rId10813" xr:uid="{1B44B306-C75C-594F-AAA3-D29964CAD6A0}"/>
    <hyperlink ref="J5413" r:id="rId10814" display="mailto:christopherwise@wallace.com" xr:uid="{1CB1B67F-DE16-9D4A-8B6E-CA234DF1E289}"/>
    <hyperlink ref="L5413" r:id="rId10815" xr:uid="{683D3F7F-1049-D24B-9269-13A7B442DDDC}"/>
    <hyperlink ref="J5414" r:id="rId10816" display="mailto:greggcontreras@hunt-stevenson.net" xr:uid="{88EE11DD-897E-AF42-86AE-E28278A29FFA}"/>
    <hyperlink ref="L5414" r:id="rId10817" xr:uid="{AE21CC5F-54C0-B443-8BB5-D5A5D3743182}"/>
    <hyperlink ref="J5415" r:id="rId10818" display="mailto:shelbypennington@holt-winters.com" xr:uid="{9C0A2988-DD92-AF4C-A081-B52C640F6AB1}"/>
    <hyperlink ref="L5415" r:id="rId10819" xr:uid="{763C0D43-EB6A-5F41-A0BA-F0D5D6F84153}"/>
    <hyperlink ref="J5416" r:id="rId10820" display="mailto:oalvarado@mooney.com" xr:uid="{AF294269-B09D-D948-9EEF-B8C38CF083A4}"/>
    <hyperlink ref="L5416" r:id="rId10821" xr:uid="{DE90E63D-6F1D-9F43-A8DE-B810EF8E8226}"/>
    <hyperlink ref="J5417" r:id="rId10822" display="mailto:agould@joyce.info" xr:uid="{F39C77D9-1431-FB4F-B47A-ABE23BED4EF2}"/>
    <hyperlink ref="L5417" r:id="rId10823" xr:uid="{5AF34B08-40D6-0C4C-82EA-406569B79AF0}"/>
    <hyperlink ref="J5418" r:id="rId10824" display="mailto:stricklandeugene@villarreal.com" xr:uid="{76A70484-7988-DA42-9E22-479869ED435B}"/>
    <hyperlink ref="L5418" r:id="rId10825" xr:uid="{D81BD5FB-5C29-9344-8C43-C90BBB7F88EF}"/>
    <hyperlink ref="J5419" r:id="rId10826" display="mailto:fernando52@sampson.info" xr:uid="{0A37C6E8-590A-7445-AE92-B840D2DA4DE1}"/>
    <hyperlink ref="L5419" r:id="rId10827" xr:uid="{9195AC1D-2198-A046-A7F0-1A524A18B54F}"/>
    <hyperlink ref="J5420" r:id="rId10828" display="mailto:acostabreanna@cooley.com" xr:uid="{17528EE3-04CA-FD41-97B3-B141D7031CA0}"/>
    <hyperlink ref="L5420" r:id="rId10829" xr:uid="{16A532CB-8BBE-D542-B874-9AAD654BFDEB}"/>
    <hyperlink ref="J5421" r:id="rId10830" display="mailto:brandon00@soto.com" xr:uid="{B5A7F235-881F-1748-A9CD-BAB5E910A22F}"/>
    <hyperlink ref="L5421" r:id="rId10831" xr:uid="{32AB4F36-182C-BD42-B49F-FE2241822ECC}"/>
    <hyperlink ref="J5422" r:id="rId10832" display="mailto:washingtonclaudia@mcgee.net" xr:uid="{3549F7B3-3C15-DB4A-AF02-C91D5ECB4CE8}"/>
    <hyperlink ref="L5422" r:id="rId10833" xr:uid="{37BD5BC1-69AC-5042-B95A-E8AAB54992FF}"/>
    <hyperlink ref="J5423" r:id="rId10834" display="mailto:susan23@griffin-willis.com" xr:uid="{EF0C6D31-81B6-554D-B82F-0B8AF3333568}"/>
    <hyperlink ref="L5423" r:id="rId10835" xr:uid="{22885728-C954-CE41-8E54-08780B0C74C7}"/>
    <hyperlink ref="J5424" r:id="rId10836" display="mailto:clarkegrace@lynn.com" xr:uid="{54DBD2E7-A797-9240-98BE-10508C42F720}"/>
    <hyperlink ref="L5424" r:id="rId10837" xr:uid="{74CCE46E-B0EB-2749-A625-9BFCD6CFAE4F}"/>
    <hyperlink ref="J5425" r:id="rId10838" display="mailto:greernorma@gregory-pearson.info" xr:uid="{9CD9236D-A8CE-EE4E-B9ED-F827351C969B}"/>
    <hyperlink ref="L5425" r:id="rId10839" xr:uid="{73B651F0-7D4E-844A-9746-66567C87C206}"/>
    <hyperlink ref="J5426" r:id="rId10840" display="mailto:fhammond@huynh.com" xr:uid="{8C800D44-463F-4744-A742-D758D5F4FFD8}"/>
    <hyperlink ref="L5426" r:id="rId10841" xr:uid="{33A39FF7-1302-C34F-949E-6E0EC10FB3A9}"/>
    <hyperlink ref="J5427" r:id="rId10842" display="mailto:jholloway@stokes.biz" xr:uid="{57C8666D-BEFF-DB49-8B27-698AC6B4F987}"/>
    <hyperlink ref="L5427" r:id="rId10843" xr:uid="{2E77DCB2-B04F-5048-A1C5-171D8E85CB8E}"/>
    <hyperlink ref="J5428" r:id="rId10844" display="mailto:stanleyhudson@spence.net" xr:uid="{CD5EAEC0-AE1F-7E48-BB46-9E9FC0D99D9F}"/>
    <hyperlink ref="L5428" r:id="rId10845" xr:uid="{58C26820-7D72-8145-BFE4-1E796F92D2C8}"/>
    <hyperlink ref="J5429" r:id="rId10846" display="mailto:jacquelinehogan@sanders.com" xr:uid="{300DBB06-BD4D-564E-8536-10D59FA49F48}"/>
    <hyperlink ref="L5429" r:id="rId10847" xr:uid="{882833F9-3968-EF45-A786-95DF5D7FE6ED}"/>
    <hyperlink ref="J5430" r:id="rId10848" display="mailto:bradymassey@edwards.org" xr:uid="{F5115DD5-A46D-DA4F-8583-6BE0FDC83A91}"/>
    <hyperlink ref="L5430" r:id="rId10849" xr:uid="{2B89F5EF-89A7-8A4F-B239-392EAE5AEFA1}"/>
    <hyperlink ref="J5431" r:id="rId10850" display="mailto:liuchristy@alvarez.info" xr:uid="{8EF1B0A0-9069-BD4C-B15A-C2C6AA3D863C}"/>
    <hyperlink ref="L5431" r:id="rId10851" xr:uid="{65678E72-987B-0945-82C0-905F71AA12A6}"/>
    <hyperlink ref="J5432" r:id="rId10852" display="mailto:murphyamy@tyler.biz" xr:uid="{FCFAA7A9-DAC4-9740-9CCE-2AE87C17CC10}"/>
    <hyperlink ref="L5432" r:id="rId10853" xr:uid="{D3599287-E9A4-E547-9CF9-2A3910795C28}"/>
    <hyperlink ref="J5433" r:id="rId10854" display="mailto:cody84@watts.org" xr:uid="{905AC91D-9AC3-AB4C-9375-E4D198F8AD5E}"/>
    <hyperlink ref="L5433" r:id="rId10855" xr:uid="{7AB8216D-F8F3-2340-BCCB-1449C23D9184}"/>
    <hyperlink ref="J5434" r:id="rId10856" display="mailto:evelyn37@shah.com" xr:uid="{BB3713CB-5281-0940-8CE6-19F6BCA90A97}"/>
    <hyperlink ref="L5434" r:id="rId10857" xr:uid="{A8A262FC-459E-3C46-8966-B1BDF407283B}"/>
    <hyperlink ref="J5435" r:id="rId10858" display="mailto:annettegordon@bradford-fitzgerald.com" xr:uid="{A2F140EB-26CD-5B49-B57E-4DF0B3347979}"/>
    <hyperlink ref="L5435" r:id="rId10859" xr:uid="{FEBB0029-BA20-A446-A15B-470163377250}"/>
    <hyperlink ref="J5436" r:id="rId10860" display="mailto:janet08@casey-watson.com" xr:uid="{D5B8DEF4-2E54-0C48-BBFB-CEF996CCEDA7}"/>
    <hyperlink ref="L5436" r:id="rId10861" xr:uid="{2FA151EA-E2EB-CC4D-85E3-59BC64816509}"/>
    <hyperlink ref="J5437" r:id="rId10862" display="mailto:mark56@vincent.com" xr:uid="{3B9311B2-CC1B-A740-8BF2-461E801C4D0D}"/>
    <hyperlink ref="L5437" r:id="rId10863" xr:uid="{AF0797E2-A099-C447-A654-689E5845F30C}"/>
    <hyperlink ref="J5438" r:id="rId10864" display="mailto:sonya88@pace.com" xr:uid="{2189366D-F843-5C48-974C-1ACF42D066D6}"/>
    <hyperlink ref="L5438" r:id="rId10865" xr:uid="{DB671F8F-7323-A646-BC22-04DB1DE7A5BF}"/>
    <hyperlink ref="J5439" r:id="rId10866" display="mailto:glassjorge@knox-mendoza.info" xr:uid="{80947DE6-4EDC-7C4F-B738-B2FB45CA3D84}"/>
    <hyperlink ref="L5439" r:id="rId10867" xr:uid="{BD1E5088-4227-9B46-9561-FB90B430B97B}"/>
    <hyperlink ref="J5440" r:id="rId10868" display="mailto:joanne48@todd.info" xr:uid="{24EF5B2F-ECE8-5841-AF50-2E531B92DB7F}"/>
    <hyperlink ref="L5440" r:id="rId10869" xr:uid="{36A718A5-C185-EC4C-BBFA-B624EC882A02}"/>
    <hyperlink ref="J5441" r:id="rId10870" display="mailto:hwebster@sharp-stuart.com" xr:uid="{83F50129-D843-A449-A95A-C4CAA018C2FB}"/>
    <hyperlink ref="L5441" r:id="rId10871" xr:uid="{FD148DAB-4BE6-334C-9A31-F1AE6467DFA9}"/>
    <hyperlink ref="J5442" r:id="rId10872" display="mailto:bill28@petersen.biz" xr:uid="{285F0B6B-4300-844E-B874-FE2D48F6027C}"/>
    <hyperlink ref="L5442" r:id="rId10873" xr:uid="{808D8829-0C77-0443-B50A-24F4FACAB991}"/>
    <hyperlink ref="J5443" r:id="rId10874" display="mailto:henry04@ramirez.com" xr:uid="{6B277822-2EDF-1B4F-8D61-B0AB5905E073}"/>
    <hyperlink ref="L5443" r:id="rId10875" xr:uid="{6CF850A5-6A07-EE4D-BEEB-4A4AA0EF701D}"/>
    <hyperlink ref="J5444" r:id="rId10876" display="mailto:gregoryashley@donovan.com" xr:uid="{7C315084-AD4B-9545-8B0A-18ED4FA8BCB8}"/>
    <hyperlink ref="L5444" r:id="rId10877" xr:uid="{59E4973A-97A4-6042-AF4A-1A827CA10E6E}"/>
    <hyperlink ref="J5445" r:id="rId10878" display="mailto:hancockbrenda@pena-barron.com" xr:uid="{B03EDDC9-6C9A-BE4B-8668-9C681AF40DF1}"/>
    <hyperlink ref="L5445" r:id="rId10879" xr:uid="{B87AE09B-D5DB-B34E-BF14-8CCD9E6AB773}"/>
    <hyperlink ref="J5446" r:id="rId10880" display="mailto:connor72@wu.biz" xr:uid="{53DD3685-B3C8-2F44-BB72-2192D51B8713}"/>
    <hyperlink ref="L5446" r:id="rId10881" xr:uid="{9872137E-CA57-4346-AE81-EED7D2F21CFD}"/>
    <hyperlink ref="J5447" r:id="rId10882" display="mailto:andreshuang@sweeney.com" xr:uid="{311AFB32-66B9-3145-B033-029218551F00}"/>
    <hyperlink ref="L5447" r:id="rId10883" xr:uid="{04A6DC7A-1918-FC44-90F3-32739AE50657}"/>
    <hyperlink ref="J5448" r:id="rId10884" display="mailto:francokent@dixon.com" xr:uid="{0C914702-DFE7-3746-9587-99C654D7895F}"/>
    <hyperlink ref="L5448" r:id="rId10885" xr:uid="{41A5903E-2FB5-4D40-B0E9-E35F960AB62B}"/>
    <hyperlink ref="J5449" r:id="rId10886" display="mailto:maxwellspencer@cortez.com" xr:uid="{405C11BF-4154-494E-9B82-991CFA91F86E}"/>
    <hyperlink ref="L5449" r:id="rId10887" xr:uid="{B1AFBF13-5A03-D949-8A35-7F7650B49905}"/>
    <hyperlink ref="J5450" r:id="rId10888" display="mailto:nicolas50@trevino.org" xr:uid="{75FD99C2-DB0D-A045-AAD4-015969672C9A}"/>
    <hyperlink ref="L5450" r:id="rId10889" xr:uid="{D9291E56-DD73-454E-8D16-7A16044587B3}"/>
    <hyperlink ref="J5451" r:id="rId10890" display="mailto:dtrevino@hogan.com" xr:uid="{AC5BFA56-61A1-8C48-8273-FB3FB64C2CC9}"/>
    <hyperlink ref="L5451" r:id="rId10891" xr:uid="{237CC8D7-AB97-0043-B14C-3B5DCC6CFB0F}"/>
    <hyperlink ref="J5452" r:id="rId10892" display="mailto:peggy64@walsh-andrews.com" xr:uid="{840A6E13-A28F-A24A-8483-0F0818ECD890}"/>
    <hyperlink ref="L5452" r:id="rId10893" xr:uid="{06FA6052-BE97-3B46-A914-B5287D6CF0D3}"/>
    <hyperlink ref="J5453" r:id="rId10894" display="mailto:bperez@ray.com" xr:uid="{8FE8164B-40B5-BE4E-B842-E4A42D6F3D66}"/>
    <hyperlink ref="L5453" r:id="rId10895" xr:uid="{2B57830B-21D7-D149-A725-B39E19B44B4E}"/>
    <hyperlink ref="J5454" r:id="rId10896" display="mailto:vaughnjade@oliver-petty.net" xr:uid="{F480E737-28E7-A347-BA29-0B8E78424DBF}"/>
    <hyperlink ref="L5454" r:id="rId10897" xr:uid="{609F4894-8CE2-254E-BEFD-2B4A0EF26A81}"/>
    <hyperlink ref="J5455" r:id="rId10898" display="mailto:spearsjillian@barrera-bass.biz" xr:uid="{ABE07F3D-D00D-EB47-9FB3-0D38E713B26A}"/>
    <hyperlink ref="L5455" r:id="rId10899" xr:uid="{8CFF1038-09A7-D143-891D-D6A2EAD19FF2}"/>
    <hyperlink ref="J5456" r:id="rId10900" display="mailto:kellishaw@valenzuela-trujillo.com" xr:uid="{9948C608-CAE6-E945-A294-9C3B9AAFB5BD}"/>
    <hyperlink ref="L5456" r:id="rId10901" xr:uid="{4EEEBB73-5420-254F-969F-574F131CC5FC}"/>
    <hyperlink ref="J5457" r:id="rId10902" display="mailto:phamsydney@ellison.com" xr:uid="{5D8ED65C-561B-564D-8AA8-BD999CB23463}"/>
    <hyperlink ref="L5457" r:id="rId10903" xr:uid="{B0C86617-E7C9-6843-B2AF-5DB8E8DF2E5C}"/>
    <hyperlink ref="J5458" r:id="rId10904" display="mailto:jeff75@mccann-preston.com" xr:uid="{179381D3-D19B-AF4F-A6A2-731980F52AF4}"/>
    <hyperlink ref="L5458" r:id="rId10905" xr:uid="{927F5905-8C4B-5E41-AED9-1B6353574F16}"/>
    <hyperlink ref="J5459" r:id="rId10906" display="mailto:chebert@pope-rollins.net" xr:uid="{E93B2EF2-9B3F-4548-8678-61E84048536A}"/>
    <hyperlink ref="L5459" r:id="rId10907" xr:uid="{1743586F-783B-364F-BAB7-39405363465A}"/>
    <hyperlink ref="J5460" r:id="rId10908" display="mailto:fredericksamantha@nixon.org" xr:uid="{18857500-6C1F-D94B-8AD8-4ED64603C4D5}"/>
    <hyperlink ref="L5460" r:id="rId10909" xr:uid="{C8B7EC4E-1034-5D41-B29F-58111A891137}"/>
    <hyperlink ref="J5461" r:id="rId10910" display="mailto:rsummers@paul.org" xr:uid="{711BCABC-2341-E544-A5B9-8B8405248199}"/>
    <hyperlink ref="L5461" r:id="rId10911" xr:uid="{0187F066-B823-9B42-B28D-FA2BFCFAC3E6}"/>
    <hyperlink ref="J5462" r:id="rId10912" display="mailto:shaunadams@brewer.biz" xr:uid="{0985043A-A875-8A44-A441-5D904300087F}"/>
    <hyperlink ref="L5462" r:id="rId10913" xr:uid="{2A93E51E-F0FA-6747-ADF0-6437A8929CD0}"/>
    <hyperlink ref="J5463" r:id="rId10914" display="mailto:mooreronnie@singleton.com" xr:uid="{75874C43-A56D-6445-B7BC-DCA8DEF10401}"/>
    <hyperlink ref="L5463" r:id="rId10915" xr:uid="{10AA9127-4CDB-C34F-91DB-19DE8326BCD5}"/>
    <hyperlink ref="J5464" r:id="rId10916" display="mailto:ovalentine@schmidt.com" xr:uid="{3E85EBBC-18AF-8549-AC27-B5500B0C4A85}"/>
    <hyperlink ref="L5464" r:id="rId10917" xr:uid="{0FD42EB1-BE78-8047-95EA-376420A0888D}"/>
    <hyperlink ref="J5465" r:id="rId10918" display="mailto:alexwong@castro.com" xr:uid="{7F877BDB-B6CA-B441-A0DA-1DBA8E387E03}"/>
    <hyperlink ref="L5465" r:id="rId10919" xr:uid="{2922712C-6D88-ED4A-82F0-65842D07BA7C}"/>
    <hyperlink ref="J5466" r:id="rId10920" display="mailto:jorge10@maddox.biz" xr:uid="{FA1947C5-2216-EF4A-A917-526064E51699}"/>
    <hyperlink ref="L5466" r:id="rId10921" xr:uid="{99BAE065-AE1E-164D-B411-3773187D03A1}"/>
    <hyperlink ref="J5467" r:id="rId10922" display="mailto:hvincent@butler-pena.info" xr:uid="{A0433C8A-75F5-D847-A3F9-AE01215248C8}"/>
    <hyperlink ref="L5467" r:id="rId10923" xr:uid="{6159C43A-B5E2-CF46-8D8B-C5B4CFC819BE}"/>
    <hyperlink ref="J5468" r:id="rId10924" display="mailto:donnadyer@bullock.info" xr:uid="{E74622BA-4591-6349-9EF1-97B5377FD2C0}"/>
    <hyperlink ref="L5468" r:id="rId10925" xr:uid="{0F002499-C449-EE42-A7BC-E2A559331931}"/>
    <hyperlink ref="J5469" r:id="rId10926" display="mailto:bryansharp@ferguson.com" xr:uid="{8005EE38-B8A9-E54B-85DD-A933FC99489B}"/>
    <hyperlink ref="L5469" r:id="rId10927" xr:uid="{0D9F4D57-E2AE-D24E-8142-E5BC4761D0D6}"/>
    <hyperlink ref="J5470" r:id="rId10928" display="mailto:mirandasimon@landry.biz" xr:uid="{5F99C240-5FD6-954F-B277-D233A567AC4D}"/>
    <hyperlink ref="L5470" r:id="rId10929" xr:uid="{37050692-924D-7244-8E51-9791F76C3005}"/>
    <hyperlink ref="J5471" r:id="rId10930" display="mailto:snowjim@murphy.net" xr:uid="{572F5140-B06E-9449-9F10-8B04ABA4F701}"/>
    <hyperlink ref="L5471" r:id="rId10931" xr:uid="{46B1130E-BB94-8A49-B100-A259865D345C}"/>
    <hyperlink ref="J5472" r:id="rId10932" display="mailto:anita21@leon.com" xr:uid="{10C3276E-3C9C-C945-B731-8503D177E8A9}"/>
    <hyperlink ref="L5472" r:id="rId10933" xr:uid="{14D65D06-070B-6948-9C6F-6EF02C852F49}"/>
    <hyperlink ref="J5473" r:id="rId10934" display="mailto:galvanandrea@hester-rojas.org" xr:uid="{2DB7F471-959D-A343-B40C-9F32A4E1C5A8}"/>
    <hyperlink ref="L5473" r:id="rId10935" xr:uid="{216518C5-FC53-D24A-8877-C037DFF684F1}"/>
    <hyperlink ref="J5474" r:id="rId10936" display="mailto:mdixon@bates.com" xr:uid="{24184FED-F9EE-A843-81A0-6A1A87939A8F}"/>
    <hyperlink ref="L5474" r:id="rId10937" xr:uid="{C2947F9C-0D81-3C45-ADF4-F74D3B60CA28}"/>
    <hyperlink ref="J5475" r:id="rId10938" display="mailto:bethany89@hartman.com" xr:uid="{D0818E51-82BD-954D-9EAA-3C2086FFC68C}"/>
    <hyperlink ref="L5475" r:id="rId10939" xr:uid="{4BEA3693-978B-B940-831A-04FD55AD64B5}"/>
    <hyperlink ref="J5476" r:id="rId10940" display="mailto:jermainemorris@sheppard.com" xr:uid="{7F43A444-8424-3949-BA51-5136E1816FD5}"/>
    <hyperlink ref="L5476" r:id="rId10941" xr:uid="{5E4BDBB5-9A84-214D-845A-14DA7DB9E34D}"/>
    <hyperlink ref="J5477" r:id="rId10942" display="mailto:gavinfinley@bauer.com" xr:uid="{BBCFB6B1-7EC1-B14E-A087-5F07F9B46683}"/>
    <hyperlink ref="L5477" r:id="rId10943" xr:uid="{D0CD012A-E92E-CD40-BF4A-3206518463A3}"/>
    <hyperlink ref="J5478" r:id="rId10944" display="mailto:qsmith@newton.com" xr:uid="{FC0E51D6-CB59-BC40-B120-17C4CA7CC261}"/>
    <hyperlink ref="L5478" r:id="rId10945" xr:uid="{6D7ECC45-CD2B-434B-8B9A-DFCCFEE3A813}"/>
    <hyperlink ref="J5479" r:id="rId10946" display="mailto:ychoi@carpenter.org" xr:uid="{17350A31-1D4F-554A-BA87-407928A67187}"/>
    <hyperlink ref="L5479" r:id="rId10947" xr:uid="{B52BEE1C-97D1-074F-92BE-20633B1B2FE7}"/>
    <hyperlink ref="J5480" r:id="rId10948" display="mailto:dhebert@chambers.com" xr:uid="{BA2DACFE-F17C-DA4A-B27A-DDE7CFD78395}"/>
    <hyperlink ref="L5480" r:id="rId10949" xr:uid="{C7F6D9B4-28A7-354A-997D-E6FFEFDF996A}"/>
    <hyperlink ref="J5481" r:id="rId10950" display="mailto:umeza@mcbride.net" xr:uid="{EAB44783-F898-F744-862E-D48A2557AB26}"/>
    <hyperlink ref="L5481" r:id="rId10951" xr:uid="{584FC52E-04D7-6345-AF61-0357B5C75EA9}"/>
    <hyperlink ref="J5482" r:id="rId10952" display="mailto:destiny69@ali-vega.com" xr:uid="{E93833F0-8394-664E-B3D5-8F43C3D4FA44}"/>
    <hyperlink ref="L5482" r:id="rId10953" xr:uid="{04F071D7-8E27-694F-A071-C4A31BD721C3}"/>
    <hyperlink ref="J5483" r:id="rId10954" display="mailto:hardingsamantha@hobbs.com" xr:uid="{61D2F093-70C2-5C4E-9F76-FE03F6E39563}"/>
    <hyperlink ref="L5483" r:id="rId10955" xr:uid="{CF12F786-06E8-A040-B85D-0E07A2246AD1}"/>
    <hyperlink ref="J5484" r:id="rId10956" display="mailto:iyates@colon.info" xr:uid="{B58A8042-1442-EE4B-90F5-4BD981F068CC}"/>
    <hyperlink ref="L5484" r:id="rId10957" xr:uid="{D9775C93-A9AC-3B46-80D7-3E80332D48EF}"/>
    <hyperlink ref="J5485" r:id="rId10958" display="mailto:kroach@walton.biz" xr:uid="{DDF320D5-A2CE-B84E-A275-08875D36AC78}"/>
    <hyperlink ref="L5485" r:id="rId10959" xr:uid="{8F58FB3B-4FFF-FE46-9F11-CC52D3ED961F}"/>
    <hyperlink ref="J5486" r:id="rId10960" display="mailto:vanessa53@spears.org" xr:uid="{F5024536-BC45-2745-A060-8F1628B74CE2}"/>
    <hyperlink ref="L5486" r:id="rId10961" xr:uid="{E30EF1A2-5E4A-1049-9BE5-F63827053904}"/>
    <hyperlink ref="J5487" r:id="rId10962" display="mailto:marc30@webb-watson.net" xr:uid="{A57B5135-7F26-1144-9DF4-F12B2D2C238E}"/>
    <hyperlink ref="L5487" r:id="rId10963" xr:uid="{1E3317CC-8992-8A4D-B767-E19880B732C7}"/>
    <hyperlink ref="J5488" r:id="rId10964" display="mailto:grossnorman@li-cox.com" xr:uid="{DC3C5177-2529-A44F-95F8-BB8E2342CCD8}"/>
    <hyperlink ref="L5488" r:id="rId10965" xr:uid="{F68C8210-6A5B-0B44-8649-52A7542936A7}"/>
    <hyperlink ref="J5489" r:id="rId10966" display="mailto:evelyn61@calderon.com" xr:uid="{6A70C6F3-6F73-9A49-9827-2422A8804527}"/>
    <hyperlink ref="L5489" r:id="rId10967" xr:uid="{6D5ED615-6B02-5241-AED0-B343991B3BA6}"/>
    <hyperlink ref="J5490" r:id="rId10968" display="mailto:gonzalesroberto@johnson.com" xr:uid="{497E293A-C9F3-DA48-8A1F-2B2A9729B86A}"/>
    <hyperlink ref="L5490" r:id="rId10969" xr:uid="{882FE931-F73D-DE4E-91CA-DD242C27146A}"/>
    <hyperlink ref="J5491" r:id="rId10970" display="mailto:kentpatton@potts.net" xr:uid="{E7B76B23-049B-7B4E-8D7A-6638875FF7FD}"/>
    <hyperlink ref="L5491" r:id="rId10971" xr:uid="{F3562790-D354-7E4D-B478-2A76151C43DC}"/>
    <hyperlink ref="J5492" r:id="rId10972" display="mailto:vaughnwalter@mercer.info" xr:uid="{B9A4FBEA-5820-7945-BDA7-8A7931E8D81D}"/>
    <hyperlink ref="L5492" r:id="rId10973" xr:uid="{C6E5EE58-67D4-4344-8C1C-56B77A4A6CB5}"/>
    <hyperlink ref="J5493" r:id="rId10974" display="mailto:lindalindsey@vang.com" xr:uid="{5A848E53-7C35-EE4E-A09B-0D74BC6DD62F}"/>
    <hyperlink ref="L5493" r:id="rId10975" xr:uid="{A97AE722-7386-8945-878F-C79462D04E90}"/>
    <hyperlink ref="J5494" r:id="rId10976" display="mailto:chelseaharris@wells-villa.biz" xr:uid="{3D42C274-B119-664E-BC9B-4CAA9CA26585}"/>
    <hyperlink ref="L5494" r:id="rId10977" xr:uid="{CFCD0004-0D5A-5043-A2AE-771E8A23888C}"/>
    <hyperlink ref="J5495" r:id="rId10978" display="mailto:trogers@murray.org" xr:uid="{330CDA82-2729-2A45-A093-103DDFC68708}"/>
    <hyperlink ref="L5495" r:id="rId10979" xr:uid="{5032A5F0-E16C-C340-BCCE-070F2CBCA81D}"/>
    <hyperlink ref="J5496" r:id="rId10980" display="mailto:drewsilva@potter-andrade.com" xr:uid="{D95A8B27-0BC8-1048-B232-621E615530D2}"/>
    <hyperlink ref="L5496" r:id="rId10981" xr:uid="{5C64B378-7BCD-BE45-9B50-5A7D7DD0BE5E}"/>
    <hyperlink ref="J5497" r:id="rId10982" display="mailto:antoniovargas@franco.com" xr:uid="{2BB86F9F-DF4C-974F-8136-8020D8FD2F0F}"/>
    <hyperlink ref="L5497" r:id="rId10983" xr:uid="{DFC9D213-1A52-154D-8970-171B6F30C564}"/>
    <hyperlink ref="J5498" r:id="rId10984" display="mailto:eugene10@henson.com" xr:uid="{F492AA3B-FD24-A14B-B459-885CF4494F43}"/>
    <hyperlink ref="L5498" r:id="rId10985" xr:uid="{96E313AE-AB60-3744-9838-0BE3260D3533}"/>
    <hyperlink ref="J5499" r:id="rId10986" display="mailto:sallyalvarez@mcintyre.org" xr:uid="{C596ED71-C682-AF40-AAC3-D9C7D8D9F9F7}"/>
    <hyperlink ref="L5499" r:id="rId10987" xr:uid="{B2D52BFE-29DB-B447-89CA-D9CC3CF5F6A2}"/>
    <hyperlink ref="J5500" r:id="rId10988" display="mailto:awinters@lara.com" xr:uid="{EA5FE7C6-D4A3-124F-AAB6-241E424F7756}"/>
    <hyperlink ref="L5500" r:id="rId10989" xr:uid="{AC92E682-8FC0-1141-BA8F-913F3A0FA19D}"/>
    <hyperlink ref="J5501" r:id="rId10990" display="mailto:bergmarcus@goodwin-houston.biz" xr:uid="{23D33BF8-E882-0A4D-AE21-DB95815D9C22}"/>
    <hyperlink ref="L5501" r:id="rId10991" xr:uid="{2BBCDB47-561B-D646-B976-0CF95B49D0EA}"/>
    <hyperlink ref="J5502" r:id="rId10992" display="mailto:baldwinkenneth@preston-mclaughlin.com" xr:uid="{B437A18B-E689-E743-840C-73276A902B2C}"/>
    <hyperlink ref="L5502" r:id="rId10993" xr:uid="{E030B936-1A3F-D44E-9AA1-E0CC49176353}"/>
    <hyperlink ref="J5503" r:id="rId10994" display="mailto:lynnhopkins@ramsey-matthews.net" xr:uid="{D87E03C6-A55B-E646-AA07-8DF8374140D2}"/>
    <hyperlink ref="L5503" r:id="rId10995" xr:uid="{2ED96E61-B553-EB43-8ECD-CBC837A883D0}"/>
    <hyperlink ref="J5504" r:id="rId10996" display="mailto:lance78@walters-bradley.com" xr:uid="{BB7862F0-27BD-554B-AD3B-C626EC5B12CC}"/>
    <hyperlink ref="L5504" r:id="rId10997" xr:uid="{E5E98FFE-607E-CA4E-A603-E28A8BC9D618}"/>
    <hyperlink ref="J5505" r:id="rId10998" display="mailto:uhopkins@castillo.com" xr:uid="{D009C880-9D8A-AA4E-88E3-9E07CF0B7EA4}"/>
    <hyperlink ref="L5505" r:id="rId10999" xr:uid="{B86445F3-86E8-464D-B57B-085E6625E373}"/>
    <hyperlink ref="J5506" r:id="rId11000" display="mailto:earlmcgee@cox.biz" xr:uid="{4F172047-E3F0-B24E-89A6-7DB3E814D726}"/>
    <hyperlink ref="L5506" r:id="rId11001" xr:uid="{2A4F7515-EF3E-334C-A523-AE1B41FEB918}"/>
    <hyperlink ref="J5507" r:id="rId11002" display="mailto:dalecarroll@coleman.com" xr:uid="{9ADC2B28-6249-FB4B-B1B0-EE9129DD342F}"/>
    <hyperlink ref="L5507" r:id="rId11003" xr:uid="{D4FF0A9A-587D-7F4F-ABB5-0D892A5C1681}"/>
    <hyperlink ref="J5508" r:id="rId11004" display="mailto:dorisfrank@carpenter.net" xr:uid="{FC3D1533-B157-D746-933A-2650D88A125B}"/>
    <hyperlink ref="L5508" r:id="rId11005" xr:uid="{1EE41176-2E0C-9B4E-9A91-6901B56AAEDE}"/>
    <hyperlink ref="J5509" r:id="rId11006" display="mailto:katelynhorne@gross.com" xr:uid="{DC61B815-B561-204E-B41D-AF9D54156A2A}"/>
    <hyperlink ref="L5509" r:id="rId11007" xr:uid="{3183D28F-5ABC-9F4C-BE61-36B2FDAD910D}"/>
    <hyperlink ref="J5510" r:id="rId11008" display="mailto:xharding@baxter.com" xr:uid="{96C217CB-4081-1446-ABA4-7DAE012B15EB}"/>
    <hyperlink ref="L5510" r:id="rId11009" xr:uid="{9C4D9939-77D2-494B-A453-4993B1AF6284}"/>
    <hyperlink ref="J5511" r:id="rId11010" display="mailto:ruth88@baird.net" xr:uid="{2B9B342D-E854-474F-8767-2EF99DEA7978}"/>
    <hyperlink ref="L5511" r:id="rId11011" xr:uid="{C6234F67-C679-4946-AB77-CD157C9D4821}"/>
    <hyperlink ref="J5512" r:id="rId11012" display="mailto:nrasmussen@cantrell.info" xr:uid="{CED57869-7124-AD45-A16E-F6D741C786D0}"/>
    <hyperlink ref="L5512" r:id="rId11013" xr:uid="{56DE067C-2219-CA40-95D8-A4F68AF77D71}"/>
    <hyperlink ref="J5513" r:id="rId11014" display="mailto:warddennis@alvarado.com" xr:uid="{B37C928A-8BE8-3E40-9480-EFAB46CAFB22}"/>
    <hyperlink ref="L5513" r:id="rId11015" xr:uid="{27361A31-0B12-244A-A972-72DFDCFC3894}"/>
    <hyperlink ref="J5514" r:id="rId11016" display="mailto:suekey@cole.org" xr:uid="{DFAD415F-F398-FA48-AD30-AECA3F1553A5}"/>
    <hyperlink ref="L5514" r:id="rId11017" xr:uid="{3CAB982C-4189-7A4B-9EB3-C582B605CCC1}"/>
    <hyperlink ref="J5515" r:id="rId11018" display="mailto:stacy75@berry.com" xr:uid="{5EF7EEDE-CFC9-BA43-A6CD-43E27E7A5C81}"/>
    <hyperlink ref="L5515" r:id="rId11019" xr:uid="{F0DB93A9-C18E-B044-9EC4-86AF322E6B21}"/>
    <hyperlink ref="J5516" r:id="rId11020" display="mailto:mpowell@moreno-villa.com" xr:uid="{4B396FC4-828E-844C-9CB8-927B1FDA8474}"/>
    <hyperlink ref="L5516" r:id="rId11021" xr:uid="{E99E8263-FF38-6346-ADAC-30FCA721C3BC}"/>
    <hyperlink ref="J5517" r:id="rId11022" display="mailto:kyliejames@oneill-cooper.com" xr:uid="{194229EB-C618-B641-B470-ED12A100FB8E}"/>
    <hyperlink ref="L5517" r:id="rId11023" xr:uid="{5CF37D71-5117-0248-A748-00D065C867FE}"/>
    <hyperlink ref="J5518" r:id="rId11024" display="mailto:epage@rowland.net" xr:uid="{773108C8-1AA5-EE4F-92E1-0378C8BB58EC}"/>
    <hyperlink ref="L5518" r:id="rId11025" xr:uid="{F4094AD6-DB22-794C-BBFC-1DDAEEA9598C}"/>
    <hyperlink ref="J5519" r:id="rId11026" display="mailto:dorothy78@hood.net" xr:uid="{C8D99599-578F-574A-9B15-045889AE7FA9}"/>
    <hyperlink ref="L5519" r:id="rId11027" xr:uid="{D903186E-3A19-9F4A-91EE-F6ECBE8708C7}"/>
    <hyperlink ref="J5520" r:id="rId11028" display="mailto:hhammond@stafford.biz" xr:uid="{660B0583-7957-5B48-A7BD-00372CE59D32}"/>
    <hyperlink ref="L5520" r:id="rId11029" xr:uid="{C35890AF-01AA-5E4D-BB69-2DDD604AD406}"/>
    <hyperlink ref="J5521" r:id="rId11030" display="mailto:tanner38@marsh-little.net" xr:uid="{405C340A-5B8B-DC4D-BEE8-1D4DA0302775}"/>
    <hyperlink ref="L5521" r:id="rId11031" xr:uid="{AAFA85A8-2E9A-1D4A-97C6-3358E3CE5186}"/>
    <hyperlink ref="J5522" r:id="rId11032" display="mailto:dominic75@may.com" xr:uid="{3CEEFD00-961E-F941-8E33-B707E1273BB2}"/>
    <hyperlink ref="L5522" r:id="rId11033" xr:uid="{91D7B5AD-D1B7-3F40-9E42-02FE011D5468}"/>
    <hyperlink ref="J5523" r:id="rId11034" display="mailto:shelbylara@brady.com" xr:uid="{06D23A2E-20F1-C447-8A98-D093FCC2CDE0}"/>
    <hyperlink ref="L5523" r:id="rId11035" xr:uid="{34077222-F35B-354B-A739-F1434EC87A1D}"/>
    <hyperlink ref="J5524" r:id="rId11036" display="mailto:hansengene@meyers-hatfield.biz" xr:uid="{CFEFAF15-F332-4845-A2DB-2B66F4D5AC66}"/>
    <hyperlink ref="L5524" r:id="rId11037" xr:uid="{EE7F5531-E8CF-B945-8F4E-2357514335E2}"/>
    <hyperlink ref="J5525" r:id="rId11038" display="mailto:lekellie@christensen-lam.org" xr:uid="{8101C2BF-24A0-8442-80B5-19BF69580A46}"/>
    <hyperlink ref="L5525" r:id="rId11039" xr:uid="{2204B121-19FE-9A4E-AA09-8AFD3D250B48}"/>
    <hyperlink ref="J5526" r:id="rId11040" display="mailto:sergio51@stewart.org" xr:uid="{6BEE13CE-E37A-7445-9B0B-D8EE5850F357}"/>
    <hyperlink ref="L5526" r:id="rId11041" xr:uid="{C3FA9F60-7D34-8F4D-AC5C-3D3A64993D3E}"/>
    <hyperlink ref="J5527" r:id="rId11042" display="mailto:astein@mckinney.com" xr:uid="{3A51F276-38F1-6C48-9695-027CD76CDBC6}"/>
    <hyperlink ref="L5527" r:id="rId11043" xr:uid="{75F4096A-8060-7246-BA61-BA054A276D38}"/>
    <hyperlink ref="J5528" r:id="rId11044" display="mailto:mackenziebeck@haley.com" xr:uid="{99FCFD63-D91A-FA44-B52A-211A94ED8876}"/>
    <hyperlink ref="L5528" r:id="rId11045" xr:uid="{D33A137D-1EAA-2944-A7CC-0A9645545AE9}"/>
    <hyperlink ref="J5529" r:id="rId11046" display="mailto:steveosborne@hoover.com" xr:uid="{6BD310A9-FE4A-AE4A-8567-007771307F81}"/>
    <hyperlink ref="L5529" r:id="rId11047" xr:uid="{C901FD06-813D-D049-9A35-329D33DC0951}"/>
    <hyperlink ref="J5530" r:id="rId11048" display="mailto:bryankrueger@walters.net" xr:uid="{D1ECDB32-95BF-784A-AEC7-46BDFB8E7725}"/>
    <hyperlink ref="L5530" r:id="rId11049" xr:uid="{8CBB6A60-4FEA-354D-BEDC-96DB10D2F0B0}"/>
    <hyperlink ref="J5531" r:id="rId11050" display="mailto:wilkinssylvia@mercer-page.com" xr:uid="{A77040C1-D0F0-204E-B13E-539942C7CE9D}"/>
    <hyperlink ref="L5531" r:id="rId11051" xr:uid="{5EDEEFE6-FE9A-8344-947F-D41044B53C45}"/>
    <hyperlink ref="J5532" r:id="rId11052" display="mailto:avaughan@johnson-bean.com" xr:uid="{6BD77F9F-ED37-7541-ABD4-DC9B324E2883}"/>
    <hyperlink ref="L5532" r:id="rId11053" xr:uid="{E8E3068C-C84E-6441-93C1-49A4B5335389}"/>
    <hyperlink ref="J5533" r:id="rId11054" display="mailto:rileyjuarez@greer.com" xr:uid="{40727622-4589-B742-B44E-E0A288AF6F2A}"/>
    <hyperlink ref="L5533" r:id="rId11055" xr:uid="{041ED88A-3140-1447-BBE3-1B970625C156}"/>
    <hyperlink ref="J5534" r:id="rId11056" display="mailto:dhayden@ortiz.com" xr:uid="{C9793A8C-41F1-9C41-A3FE-EF04E13B6B03}"/>
    <hyperlink ref="L5534" r:id="rId11057" xr:uid="{498B8320-DAF9-3F42-92A8-36E888983837}"/>
    <hyperlink ref="J5535" r:id="rId11058" display="mailto:cynthiahouse@mata-parsons.com" xr:uid="{51AE2C55-4C08-1D4E-9D74-7951B881887A}"/>
    <hyperlink ref="L5535" r:id="rId11059" xr:uid="{689F77DB-2AC9-9A41-8E6B-EAD25C5E89E0}"/>
    <hyperlink ref="J5536" r:id="rId11060" display="mailto:hkaiser@medina.com" xr:uid="{8786BB7D-2644-AB4D-BF1D-D0660E44E78D}"/>
    <hyperlink ref="L5536" r:id="rId11061" xr:uid="{6365FBF0-5FE7-8C46-80E9-F7A04DA30E2D}"/>
    <hyperlink ref="J5537" r:id="rId11062" display="mailto:xtownsend@hoffman.com" xr:uid="{4B1D81F7-93D3-EA47-BDB1-559AC2359601}"/>
    <hyperlink ref="L5537" r:id="rId11063" xr:uid="{1853AC27-E1D5-7642-AA03-DA821F556F90}"/>
    <hyperlink ref="J5538" r:id="rId11064" display="mailto:tracey24@sullivan.com" xr:uid="{00E24E6B-E76D-814A-B314-C305F9158A14}"/>
    <hyperlink ref="L5538" r:id="rId11065" xr:uid="{7877F9BB-F0B3-934F-BC87-21EDF6F50393}"/>
    <hyperlink ref="J5539" r:id="rId11066" display="mailto:vaughanmarilyn@hamilton.biz" xr:uid="{8AA93D5F-8425-A84F-9A0C-9923F4C4A39B}"/>
    <hyperlink ref="L5539" r:id="rId11067" xr:uid="{F8B83FD7-43AE-FB4E-B3E6-59E100AEA34F}"/>
    <hyperlink ref="J5540" r:id="rId11068" display="mailto:damon10@clarke.com" xr:uid="{1A5B6E45-377A-6F4A-BAAE-BDD5F4D8437F}"/>
    <hyperlink ref="L5540" r:id="rId11069" xr:uid="{BF83F67E-0BE6-C341-9D7A-0D348B46FA7C}"/>
    <hyperlink ref="J5541" r:id="rId11070" display="mailto:yuwarren@rush-ellison.com" xr:uid="{70793118-B1B8-904C-B01D-7ED636EDFDF0}"/>
    <hyperlink ref="L5541" r:id="rId11071" xr:uid="{4226ABC1-831D-DD48-955C-CD24E2D7075A}"/>
    <hyperlink ref="J5542" r:id="rId11072" display="mailto:goldendonna@castillo.com" xr:uid="{886DCA7E-DC55-F54C-8832-67D65068BDFF}"/>
    <hyperlink ref="L5542" r:id="rId11073" xr:uid="{E6711786-4551-2B44-BE8D-D1ED739359EC}"/>
    <hyperlink ref="J5543" r:id="rId11074" display="mailto:kaylee52@sloan-huang.info" xr:uid="{B5D7CAEF-43A6-DB43-9B31-0D9B9163C442}"/>
    <hyperlink ref="L5543" r:id="rId11075" xr:uid="{1D484C68-F8D4-C545-89DD-C1E55BFC24B0}"/>
    <hyperlink ref="J5544" r:id="rId11076" display="mailto:miranda52@goodwin.net" xr:uid="{DB78CFA9-67A6-7042-8EED-A63B11C47FA1}"/>
    <hyperlink ref="L5544" r:id="rId11077" xr:uid="{1D7F4F69-8908-384D-AC9D-0DAD18D05321}"/>
    <hyperlink ref="J5545" r:id="rId11078" display="mailto:mckenzietara@bryant.com" xr:uid="{143A4975-9273-3849-A3C2-C97ED7791A04}"/>
    <hyperlink ref="L5545" r:id="rId11079" xr:uid="{4221A01C-A6F9-8B46-BB6D-FD74F2B789E8}"/>
    <hyperlink ref="J5546" r:id="rId11080" display="mailto:xbarker@dennis.com" xr:uid="{85896062-7268-8C4F-9F32-EB6C6D660782}"/>
    <hyperlink ref="L5546" r:id="rId11081" xr:uid="{248347E5-691A-8D40-B0C7-CD81D8946E5B}"/>
    <hyperlink ref="J5547" r:id="rId11082" display="mailto:patty05@watts-chambers.com" xr:uid="{6E4FC19C-5937-5244-9D10-58F6B1EA602F}"/>
    <hyperlink ref="L5547" r:id="rId11083" xr:uid="{A2331471-F836-9C42-BA2C-C90BE3476EEA}"/>
    <hyperlink ref="J5548" r:id="rId11084" display="mailto:whanna@lyons.info" xr:uid="{A40608D2-3A79-4D4C-BDA1-4AA0949F5222}"/>
    <hyperlink ref="L5548" r:id="rId11085" xr:uid="{C006E779-F947-C34A-9470-72B8E04FF9B9}"/>
    <hyperlink ref="J5549" r:id="rId11086" display="mailto:stewartleonard@joyce-warren.org" xr:uid="{770417DF-E337-9B4F-98F4-5C24E90FB1E8}"/>
    <hyperlink ref="L5549" r:id="rId11087" xr:uid="{5454A5CC-88F4-0442-98DE-D4F57284FF0E}"/>
    <hyperlink ref="J5550" r:id="rId11088" display="mailto:sotomanuel@schneider.com" xr:uid="{E6BD6D8D-5A5E-9441-9C44-05D6FDF3E0D6}"/>
    <hyperlink ref="L5550" r:id="rId11089" xr:uid="{C4D8B236-FF61-1240-A629-10EBC8F9BCED}"/>
    <hyperlink ref="J5551" r:id="rId11090" display="mailto:zmaxwell@cruz.com" xr:uid="{55E6845E-FFC2-E148-B0C2-71400886B9A5}"/>
    <hyperlink ref="L5551" r:id="rId11091" xr:uid="{B202ED37-F4B5-F045-988F-8587B65AD9A8}"/>
    <hyperlink ref="J5552" r:id="rId11092" display="mailto:uharrell@meza-dudley.com" xr:uid="{0477CC3F-380A-764A-A77F-45D88FA72718}"/>
    <hyperlink ref="L5552" r:id="rId11093" xr:uid="{7087DEC2-FDFF-A547-8F8D-D4EDD9B5B460}"/>
    <hyperlink ref="J5553" r:id="rId11094" display="mailto:jonesdoris@weber.com" xr:uid="{903B2536-EDB7-4D46-86DF-4005B17B0924}"/>
    <hyperlink ref="L5553" r:id="rId11095" xr:uid="{2C77DCFB-7F7F-5441-8869-D86B7DA2155E}"/>
    <hyperlink ref="J5554" r:id="rId11096" display="mailto:christine17@cross.info" xr:uid="{0DF51FEA-0C80-A94E-B80B-7FDF73FFB5FA}"/>
    <hyperlink ref="L5554" r:id="rId11097" xr:uid="{83F612E4-F5D3-C84C-A2D4-681D1939FB8B}"/>
    <hyperlink ref="J5555" r:id="rId11098" display="mailto:alan94@hanson.com" xr:uid="{9E74AFE1-B7B9-7440-AF14-8CAB29B07EC5}"/>
    <hyperlink ref="L5555" r:id="rId11099" xr:uid="{BE752B22-F922-0E44-AE61-33771B37D12A}"/>
    <hyperlink ref="J5556" r:id="rId11100" display="mailto:roystuart@garza.com" xr:uid="{CC3877B4-5E6D-F842-A9C4-0E7B49D784F1}"/>
    <hyperlink ref="L5556" r:id="rId11101" xr:uid="{D5B6140A-03C6-A646-9846-2B1B8E66904B}"/>
    <hyperlink ref="J5557" r:id="rId11102" display="mailto:elainekennedy@price.info" xr:uid="{39EE47CC-A2DE-534C-B961-125FFCD922D0}"/>
    <hyperlink ref="L5557" r:id="rId11103" xr:uid="{624D58EE-9113-3249-AD75-F32762C55A63}"/>
    <hyperlink ref="J5558" r:id="rId11104" display="mailto:angelparker@trujillo-rollins.com" xr:uid="{EDC71845-004F-8F45-8BEC-3D1E6F8D7375}"/>
    <hyperlink ref="L5558" r:id="rId11105" xr:uid="{58B379F6-75F6-F948-B351-DCDB2DE6F023}"/>
    <hyperlink ref="J5559" r:id="rId11106" display="mailto:eduardo28@villegas.info" xr:uid="{22CBF5DC-2B3E-584F-BA23-B0FE41BDE724}"/>
    <hyperlink ref="L5559" r:id="rId11107" xr:uid="{91B30A83-D021-0E49-9971-BBD8CD101094}"/>
    <hyperlink ref="J5560" r:id="rId11108" display="mailto:inorris@crane.com" xr:uid="{4A4DE1FB-0DE8-EB4C-8D1A-DF971C25F8D8}"/>
    <hyperlink ref="L5560" r:id="rId11109" xr:uid="{61AB37FA-6FA2-0A42-9D00-CA38C20A32F8}"/>
    <hyperlink ref="J5561" r:id="rId11110" display="mailto:maynardroberta@wagner-conley.org" xr:uid="{DD0CB68D-44F2-8A47-9AA8-462403F9B629}"/>
    <hyperlink ref="L5561" r:id="rId11111" xr:uid="{05FB2DB1-2FC7-4040-A3E0-C838D3C2ECE4}"/>
    <hyperlink ref="J5562" r:id="rId11112" display="mailto:iavery@myers-flynn.com" xr:uid="{8BC46791-67D1-2946-BE7E-C22DE9394D96}"/>
    <hyperlink ref="L5562" r:id="rId11113" xr:uid="{35CB1829-14F9-C445-88BF-DB97BF4118BF}"/>
    <hyperlink ref="J5563" r:id="rId11114" display="mailto:dorseyrhonda@pacheco-holland.com" xr:uid="{BE0E8905-2533-794D-912A-93D81DA26D4A}"/>
    <hyperlink ref="L5563" r:id="rId11115" xr:uid="{3291CDB9-515C-F74B-8C9B-74681CAA93FD}"/>
    <hyperlink ref="J5564" r:id="rId11116" display="mailto:alanpayne@wilkins-goodwin.com" xr:uid="{16BD9132-5FB8-F94A-9B14-682EBD0CCF97}"/>
    <hyperlink ref="L5564" r:id="rId11117" xr:uid="{AEB6151E-EF7F-274E-B315-8F079EAC1877}"/>
    <hyperlink ref="J5565" r:id="rId11118" display="mailto:jacobsontammy@glenn.net" xr:uid="{98A7B64D-E71F-7144-9A0E-243504254502}"/>
    <hyperlink ref="L5565" r:id="rId11119" xr:uid="{3B7D9F10-4D53-524D-A3C4-C4AE318B5681}"/>
    <hyperlink ref="J5566" r:id="rId11120" display="mailto:blakecole@sellers-herrera.org" xr:uid="{6CB131D3-D364-2F49-8148-78B76140A41D}"/>
    <hyperlink ref="L5566" r:id="rId11121" xr:uid="{9C335467-8E95-2840-9918-DB4B5806D987}"/>
    <hyperlink ref="J5567" r:id="rId11122" display="mailto:camerondawn@huffman.com" xr:uid="{922DE792-B279-0646-AFC7-E30C8240156D}"/>
    <hyperlink ref="L5567" r:id="rId11123" xr:uid="{F5296E3A-6DEB-1745-99BE-5BC214729B0D}"/>
    <hyperlink ref="J5568" r:id="rId11124" display="mailto:wayne07@frank.com" xr:uid="{657AA369-D1D3-5E43-899A-552E4F9EAA7E}"/>
    <hyperlink ref="L5568" r:id="rId11125" xr:uid="{7C14115B-A6A2-A646-9BA0-5D424E9DBCDC}"/>
    <hyperlink ref="J5569" r:id="rId11126" display="mailto:bill74@jarvis-dunn.com" xr:uid="{C20A5174-642F-F042-915F-C36384110E40}"/>
    <hyperlink ref="L5569" r:id="rId11127" xr:uid="{23BFA945-172D-FD45-A744-626FA9CF1351}"/>
    <hyperlink ref="J5570" r:id="rId11128" display="mailto:randyvalencia@thornton-mcintosh.com" xr:uid="{EC692C7D-3700-874A-A3C5-33308123F59C}"/>
    <hyperlink ref="L5570" r:id="rId11129" xr:uid="{8E8A3A22-E17D-E145-9B95-00697B017C95}"/>
    <hyperlink ref="J5571" r:id="rId11130" display="mailto:mathewrogers@little.com" xr:uid="{47F60F72-9C9C-7642-BA06-C05840FD5784}"/>
    <hyperlink ref="L5571" r:id="rId11131" xr:uid="{732A1448-E651-044A-91E9-314E59C53AB4}"/>
    <hyperlink ref="J5572" r:id="rId11132" display="mailto:nmccormick@mcclure.net" xr:uid="{A3B250FC-7F49-0C41-876A-EA934D438D13}"/>
    <hyperlink ref="L5572" r:id="rId11133" xr:uid="{525051B9-0D88-5D4D-BEC7-C745FB822D30}"/>
    <hyperlink ref="J5573" r:id="rId11134" display="mailto:lynnduke@cox.com" xr:uid="{240DE1A4-A6DB-614C-BC24-A025F201CCD6}"/>
    <hyperlink ref="L5573" r:id="rId11135" xr:uid="{6F4579FB-D059-2F49-8E7B-9F04F796E2D1}"/>
    <hyperlink ref="J5574" r:id="rId11136" display="mailto:xyoder@mckee.com" xr:uid="{175D29D2-E32D-FD4F-A9E0-39D9F2D8A5C7}"/>
    <hyperlink ref="L5574" r:id="rId11137" xr:uid="{18AD1AF9-3D9A-B348-A03B-47446EEF0C9C}"/>
    <hyperlink ref="J5575" r:id="rId11138" display="mailto:christina49@holder.net" xr:uid="{18373D73-260E-734A-833F-A188C169813B}"/>
    <hyperlink ref="L5575" r:id="rId11139" xr:uid="{413E2BEE-5A0D-2D49-A791-0DF2EAF2489A}"/>
    <hyperlink ref="J5576" r:id="rId11140" display="mailto:phyllis30@mcknight.com" xr:uid="{4B557E2B-2426-8C42-998B-85866672B5FC}"/>
    <hyperlink ref="L5576" r:id="rId11141" xr:uid="{CCA73DF5-4F95-1342-B344-83A53A342468}"/>
    <hyperlink ref="J5577" r:id="rId11142" display="mailto:wolfesarah@mayer.com" xr:uid="{75BF2A47-F620-9D4A-9877-475748111DBD}"/>
    <hyperlink ref="L5577" r:id="rId11143" xr:uid="{6B0F562D-5892-C845-A118-18A8A9AB5C9C}"/>
    <hyperlink ref="J5578" r:id="rId11144" display="mailto:preeves@noble-schaefer.com" xr:uid="{A920AFFC-9C40-3047-AB31-DB2BEFF6E682}"/>
    <hyperlink ref="L5578" r:id="rId11145" xr:uid="{157BB62A-D74D-A74B-A9A8-02BA3A67C93D}"/>
    <hyperlink ref="J5579" r:id="rId11146" display="mailto:hudsonkrystal@hernandez.com" xr:uid="{7C1C08D1-4003-F646-B69C-B40F0AF10942}"/>
    <hyperlink ref="L5579" r:id="rId11147" xr:uid="{82F088F0-EB08-8F49-97A0-15A37D38B675}"/>
    <hyperlink ref="J5580" r:id="rId11148" display="mailto:annettecervantes@jennings.biz" xr:uid="{4A59387F-B4EB-D847-B62E-D5A373E3F3CA}"/>
    <hyperlink ref="L5580" r:id="rId11149" xr:uid="{57FC6165-47BF-C643-B540-B37F7FE8AD9F}"/>
    <hyperlink ref="J5581" r:id="rId11150" display="mailto:nathan18@hayes-bradford.com" xr:uid="{A8CE0E22-10EE-4D47-988C-2CB391C880E7}"/>
    <hyperlink ref="L5581" r:id="rId11151" xr:uid="{8DC28D49-4313-CA43-A2B2-BDAAA308F2C2}"/>
    <hyperlink ref="J5582" r:id="rId11152" display="mailto:villareginald@taylor.com" xr:uid="{06397A98-743C-E048-899C-40116AA331AA}"/>
    <hyperlink ref="L5582" r:id="rId11153" xr:uid="{E1D29386-6EE3-564F-A3AB-C9CD9771C608}"/>
    <hyperlink ref="J5583" r:id="rId11154" display="mailto:richsamantha@adkins.com" xr:uid="{B3AA0C2F-4800-F746-91FC-3A64D617AC4B}"/>
    <hyperlink ref="L5583" r:id="rId11155" xr:uid="{FC179139-5A4A-7941-984A-2782079572E6}"/>
    <hyperlink ref="J5584" r:id="rId11156" display="mailto:glenda74@oconnell-gates.org" xr:uid="{C205F052-28F7-374F-9D2F-1C4EBC472D67}"/>
    <hyperlink ref="L5584" r:id="rId11157" xr:uid="{7B862546-ECEF-E047-BF30-F26B496EF449}"/>
    <hyperlink ref="J5585" r:id="rId11158" display="mailto:suzanne82@leonard-faulkner.info" xr:uid="{1A6A517E-2A23-E84F-8FB0-4E323952E814}"/>
    <hyperlink ref="L5585" r:id="rId11159" xr:uid="{046AE53B-85C4-BF48-BA66-15DC2ED90BB3}"/>
    <hyperlink ref="J5586" r:id="rId11160" display="mailto:rtanner@mullen-wright.com" xr:uid="{B75C1EA0-096E-CB43-B971-07CE1718D1E0}"/>
    <hyperlink ref="L5586" r:id="rId11161" xr:uid="{28D0C82E-8F5D-6949-819C-E455C5FB1016}"/>
    <hyperlink ref="J5587" r:id="rId11162" display="mailto:isabella56@shepherd-wade.com" xr:uid="{AF523022-515E-9F4B-8FF1-4023AABBED7A}"/>
    <hyperlink ref="L5587" r:id="rId11163" xr:uid="{B3775538-EAF9-054F-9F5A-869C77D46A66}"/>
    <hyperlink ref="J5588" r:id="rId11164" display="mailto:geraldsullivan@mcdaniel.net" xr:uid="{60261CC6-EBE8-594A-9A11-25B199D20458}"/>
    <hyperlink ref="L5588" r:id="rId11165" xr:uid="{58706F2A-3637-9442-9AD3-C55928EC1DDA}"/>
    <hyperlink ref="J5589" r:id="rId11166" display="mailto:wgriffith@suarez-hinton.com" xr:uid="{F851F8D8-36D0-C847-BA81-0C9EB7DB8BA9}"/>
    <hyperlink ref="L5589" r:id="rId11167" xr:uid="{AFB6FE87-E033-F342-89D7-61B733D09316}"/>
    <hyperlink ref="J5590" r:id="rId11168" display="mailto:amccall@jones.com" xr:uid="{A2108551-3EC4-3A45-9093-4359F0992CD9}"/>
    <hyperlink ref="L5590" r:id="rId11169" xr:uid="{EE37CE6F-D585-D349-944C-580137FF47CC}"/>
    <hyperlink ref="J5591" r:id="rId11170" display="mailto:hansenjorge@daugherty.com" xr:uid="{89AAD0F2-0489-F046-84FE-76A26BA6657F}"/>
    <hyperlink ref="L5591" r:id="rId11171" xr:uid="{5F41F963-0D2D-1942-B3D2-54DCD7968891}"/>
    <hyperlink ref="J5592" r:id="rId11172" display="mailto:wrightjeanne@cortez-moore.com" xr:uid="{E07A7AE3-7E66-914F-A335-78AC59E5E911}"/>
    <hyperlink ref="L5592" r:id="rId11173" xr:uid="{27328441-8331-F44D-BBE5-251235629774}"/>
    <hyperlink ref="J5593" r:id="rId11174" display="mailto:mackkerri@mclaughlin-taylor.biz" xr:uid="{9F6BE376-1C77-E844-80DB-B29141DED39F}"/>
    <hyperlink ref="L5593" r:id="rId11175" xr:uid="{A2F32754-B431-E94F-8992-FF4CB5A6C257}"/>
    <hyperlink ref="J5594" r:id="rId11176" display="mailto:qhopkins@thompson-jefferson.com" xr:uid="{FC4821EA-F85F-9045-8904-E736833FF416}"/>
    <hyperlink ref="L5594" r:id="rId11177" xr:uid="{B6683B75-A029-4041-AC1A-AB21653AC355}"/>
    <hyperlink ref="J5595" r:id="rId11178" display="mailto:blake59@edwards.com" xr:uid="{982D1BAE-D3D0-3B4D-9860-24E1A2C3A169}"/>
    <hyperlink ref="L5595" r:id="rId11179" xr:uid="{D882BEA6-060C-354E-82A3-8014882C233C}"/>
    <hyperlink ref="J5596" r:id="rId11180" display="mailto:pstanton@coffey-rush.com" xr:uid="{17050EAF-9704-0C46-9693-8069D2FA5096}"/>
    <hyperlink ref="L5596" r:id="rId11181" xr:uid="{729337AE-78C9-CC48-B808-328C7B225938}"/>
    <hyperlink ref="J5597" r:id="rId11182" display="mailto:pottsvernon@raymond-duarte.info" xr:uid="{48812F4C-0AB6-0046-BD54-E7750A9D3BA8}"/>
    <hyperlink ref="L5597" r:id="rId11183" xr:uid="{8E577AAF-7F1B-2845-B283-570988DB7B13}"/>
    <hyperlink ref="J5598" r:id="rId11184" display="mailto:karamahoney@stone.info" xr:uid="{473B4F46-7DBF-3546-9E14-ACD1095FB73B}"/>
    <hyperlink ref="L5598" r:id="rId11185" xr:uid="{65E251C7-BBD0-744D-9B78-EB13283D5412}"/>
    <hyperlink ref="J5599" r:id="rId11186" display="mailto:rollinsdarin@tucker.com" xr:uid="{6266DB1A-4959-C746-BF76-8F319DEAC893}"/>
    <hyperlink ref="L5599" r:id="rId11187" xr:uid="{00C7F4BA-7E6D-3A44-9BFB-A3398C9AAE82}"/>
    <hyperlink ref="J5600" r:id="rId11188" display="mailto:hunterraymond@nunez-reid.com" xr:uid="{6B207CDB-7D7B-E244-955D-174609B2CC74}"/>
    <hyperlink ref="L5600" r:id="rId11189" xr:uid="{0E20490D-17A2-9945-BB46-70B00309CCB5}"/>
    <hyperlink ref="J5601" r:id="rId11190" display="mailto:jenny70@lin.com" xr:uid="{7F136249-F0DB-4E48-BDA0-9A0243109503}"/>
    <hyperlink ref="L5601" r:id="rId11191" xr:uid="{4F776E04-44FB-D748-98E3-90F32B5D79BF}"/>
    <hyperlink ref="J5602" r:id="rId11192" display="mailto:haileygarner@garcia.com" xr:uid="{1C9B02B3-FED2-744C-91CF-10CE648C501E}"/>
    <hyperlink ref="L5602" r:id="rId11193" xr:uid="{F34A8B1F-5D75-9941-9E5A-6DCD2F379245}"/>
    <hyperlink ref="J5603" r:id="rId11194" display="mailto:espinozazachary@castro.org" xr:uid="{07A5749A-7A7C-3943-BE71-9670BD4FB5FE}"/>
    <hyperlink ref="L5603" r:id="rId11195" xr:uid="{29A8F17F-32B4-A344-90DF-57A57E4D47A3}"/>
    <hyperlink ref="J5604" r:id="rId11196" display="mailto:daviesshawna@richardson-andrews.com" xr:uid="{1C8361D2-D89E-D44D-A957-8F3FE0089CB0}"/>
    <hyperlink ref="L5604" r:id="rId11197" xr:uid="{2A8AFE98-418F-3C49-A9CC-DA024218C8BE}"/>
    <hyperlink ref="J5605" r:id="rId11198" display="mailto:tmorris@donaldson.net" xr:uid="{DA80CB26-30B0-4946-8D1B-FB969F1C56A3}"/>
    <hyperlink ref="L5605" r:id="rId11199" xr:uid="{4F39A976-7ED0-A640-915A-B2A4E0A6FBA2}"/>
    <hyperlink ref="J5606" r:id="rId11200" display="mailto:amber71@trevino-atkins.net" xr:uid="{41AC0071-F521-5D42-9BB4-79459B48D6D4}"/>
    <hyperlink ref="L5606" r:id="rId11201" xr:uid="{4B51ED8B-5ABD-184D-ABB3-539CAA5B6C9C}"/>
    <hyperlink ref="J5607" r:id="rId11202" display="mailto:dillon87@eaton-acevedo.biz" xr:uid="{4D8CCBD8-5DDB-8D4C-92AD-6D47DAFEA92A}"/>
    <hyperlink ref="L5607" r:id="rId11203" xr:uid="{7EE2798F-C7B9-A84D-8FC2-3DC35AA52B68}"/>
    <hyperlink ref="J5608" r:id="rId11204" display="mailto:collin14@hart.com" xr:uid="{E03C6382-1130-6C47-9588-0756876D3FA9}"/>
    <hyperlink ref="L5608" r:id="rId11205" xr:uid="{78B1AC28-09CB-6C46-A27C-F98D6AF39C2A}"/>
    <hyperlink ref="J5609" r:id="rId11206" display="mailto:robyngregory@rhodes.net" xr:uid="{6F966A5F-FBE5-3946-9EDD-A0F7375FA242}"/>
    <hyperlink ref="L5609" r:id="rId11207" xr:uid="{BEA0506D-BDB8-C34C-AC60-FB760354ED27}"/>
    <hyperlink ref="J5610" r:id="rId11208" display="mailto:mark17@sanchez.biz" xr:uid="{1FD0AADE-08F7-5447-82B1-A10F03122595}"/>
    <hyperlink ref="L5610" r:id="rId11209" xr:uid="{B15E0B13-69B1-C347-9BC7-797EC3E4CA3A}"/>
    <hyperlink ref="J5611" r:id="rId11210" display="mailto:fullerbrandy@petersen-mcmillan.biz" xr:uid="{307BCAD1-7D7A-284B-86E6-FF76F649E2AB}"/>
    <hyperlink ref="L5611" r:id="rId11211" xr:uid="{4DCF10BD-F92B-A049-9A29-6E2D0F533CF9}"/>
    <hyperlink ref="J5612" r:id="rId11212" display="mailto:ycurry@peck.com" xr:uid="{C65AD2C6-6C65-1B43-88E5-9312B7C9BBD9}"/>
    <hyperlink ref="L5612" r:id="rId11213" xr:uid="{3B54BF04-3257-D94E-B54F-C2D259A95E0B}"/>
    <hyperlink ref="J5613" r:id="rId11214" display="mailto:harrycarey@mccarty.com" xr:uid="{2986A6A4-4006-6749-AA4C-F5BABE24DDFA}"/>
    <hyperlink ref="L5613" r:id="rId11215" xr:uid="{BD1BDBFA-713D-3E42-AEFE-A39833A95668}"/>
    <hyperlink ref="J5614" r:id="rId11216" display="mailto:glenn11@beard.com" xr:uid="{CDC65546-EFB4-4E45-91A5-97D7295021BA}"/>
    <hyperlink ref="L5614" r:id="rId11217" xr:uid="{B3215A02-0217-4444-BBBB-4E56C3DF0B3B}"/>
    <hyperlink ref="J5615" r:id="rId11218" display="mailto:meghanwhitney@wilkins.com" xr:uid="{9231C423-AB4A-E544-BA27-E9B7B45C1363}"/>
    <hyperlink ref="L5615" r:id="rId11219" xr:uid="{1E267BAE-EFC1-0F4A-B388-15DCCEADC16A}"/>
    <hyperlink ref="J5616" r:id="rId11220" display="mailto:monroemax@lee-munoz.biz" xr:uid="{D742B36E-A220-C444-AA4B-52A593477EE8}"/>
    <hyperlink ref="L5616" r:id="rId11221" xr:uid="{3B9AAC6B-82FF-1842-891B-1892C4B95BE9}"/>
    <hyperlink ref="J5617" r:id="rId11222" display="mailto:pachecojenna@adkins.biz" xr:uid="{1DF2EAC3-E13E-B547-A72A-F7027D0751E3}"/>
    <hyperlink ref="L5617" r:id="rId11223" xr:uid="{548A916D-194C-4A47-A8A1-4CF1D0449614}"/>
    <hyperlink ref="J5618" r:id="rId11224" display="mailto:criley@colon.biz" xr:uid="{E4EE698E-E03B-1944-9BB0-8A375B1F9CB8}"/>
    <hyperlink ref="L5618" r:id="rId11225" xr:uid="{4ACCC866-91F0-1D4C-804E-6776D02AD7DF}"/>
    <hyperlink ref="J5619" r:id="rId11226" display="mailto:cole55@drake.com" xr:uid="{C4BC2A6A-F7DB-1B40-93C1-D816F7F363DD}"/>
    <hyperlink ref="L5619" r:id="rId11227" xr:uid="{43B2E2EF-C048-474D-9862-3179B3357F1D}"/>
    <hyperlink ref="J5620" r:id="rId11228" display="mailto:jeanchavez@knight.net" xr:uid="{8FE4AE14-8869-E54D-B9F7-10789CDE27CB}"/>
    <hyperlink ref="L5620" r:id="rId11229" xr:uid="{93322AB9-6D0C-5449-97F7-5248068520EF}"/>
    <hyperlink ref="J5621" r:id="rId11230" display="mailto:dominguezkatherine@hensley.biz" xr:uid="{9C1FDC52-72BC-9E43-81F1-4580637D5712}"/>
    <hyperlink ref="L5621" r:id="rId11231" xr:uid="{C5919D2C-8593-7E49-A75A-9803AEFBCD30}"/>
    <hyperlink ref="J5622" r:id="rId11232" display="mailto:davidsonmaurice@luna-ali.com" xr:uid="{20687437-735D-8149-B436-8634D3E704B2}"/>
    <hyperlink ref="L5622" r:id="rId11233" xr:uid="{3B432007-0790-5B45-B0CB-FDD860E2D6E7}"/>
    <hyperlink ref="J5623" r:id="rId11234" display="mailto:sueboyle@jenkins.com" xr:uid="{E46BA238-349B-1D47-AD07-280DFEB59C49}"/>
    <hyperlink ref="L5623" r:id="rId11235" xr:uid="{74640905-712B-2F40-933F-3EDAAE410195}"/>
    <hyperlink ref="J5624" r:id="rId11236" display="mailto:lrobles@fox.com" xr:uid="{2BE4042F-D57E-2948-898A-71AC85B636EA}"/>
    <hyperlink ref="L5624" r:id="rId11237" xr:uid="{48D3F094-8F70-DA4A-940A-1D9D4C634685}"/>
    <hyperlink ref="J5625" r:id="rId11238" display="mailto:pamela02@gibson.com" xr:uid="{BEDF630C-1ED1-CE46-8A2F-19B5649CF39D}"/>
    <hyperlink ref="L5625" r:id="rId11239" xr:uid="{94971B84-E1A8-8F41-939F-194D39EC6A0B}"/>
    <hyperlink ref="J5626" r:id="rId11240" display="mailto:kreese@cherry.com" xr:uid="{33120091-EAB9-6C4F-BD6F-B4F3ACCB67C2}"/>
    <hyperlink ref="L5626" r:id="rId11241" xr:uid="{A15101CB-FA7F-144C-89D2-D5473D5B9A37}"/>
    <hyperlink ref="J5627" r:id="rId11242" display="mailto:bartonwyatt@hernandez.biz" xr:uid="{27EE2A72-1514-2742-8B3B-CD0C337683D8}"/>
    <hyperlink ref="L5627" r:id="rId11243" xr:uid="{4B286B34-B729-E749-A746-52FE3EF4F552}"/>
    <hyperlink ref="J5628" r:id="rId11244" display="mailto:blackaudrey@nash.org" xr:uid="{78DBF10C-B509-224E-831C-1A42E78B6043}"/>
    <hyperlink ref="L5628" r:id="rId11245" xr:uid="{D8FE4370-683A-CC48-93A0-3D85E451A7D1}"/>
    <hyperlink ref="J5629" r:id="rId11246" display="mailto:autumn55@schaefer.net" xr:uid="{683A21E1-2E5A-744A-8363-1384F05B2D94}"/>
    <hyperlink ref="L5629" r:id="rId11247" xr:uid="{A0285994-8DA1-0C47-A106-054163D4F00E}"/>
    <hyperlink ref="J5630" r:id="rId11248" display="mailto:chase81@beasley-gibson.com" xr:uid="{C59FEBB4-C3A7-D747-BAC3-9AB5C992162E}"/>
    <hyperlink ref="L5630" r:id="rId11249" xr:uid="{4DB12BB0-A99E-A742-8573-1607982789FF}"/>
    <hyperlink ref="J5631" r:id="rId11250" display="mailto:wburke@greene-curtis.com" xr:uid="{CC547531-AC21-C445-8B7F-222E8CC35914}"/>
    <hyperlink ref="L5631" r:id="rId11251" xr:uid="{4F307024-336E-CA47-9F74-9F52CA247D8D}"/>
    <hyperlink ref="J5632" r:id="rId11252" display="mailto:ehuber@kirk.info" xr:uid="{17222ECC-FFB8-2C44-90BA-DBACF6FC2A8F}"/>
    <hyperlink ref="L5632" r:id="rId11253" xr:uid="{9F92DB3A-B9C2-0C40-8A4E-4AED0D890D96}"/>
    <hyperlink ref="J5633" r:id="rId11254" display="mailto:ggarza@mclean-petersen.net" xr:uid="{BC6F731A-8AF0-7E4C-9240-62204A05B283}"/>
    <hyperlink ref="L5633" r:id="rId11255" xr:uid="{E3D6A4A0-FD24-3B4E-93C7-6F9DED7BBE76}"/>
    <hyperlink ref="J5634" r:id="rId11256" display="mailto:bcastaneda@flowers.com" xr:uid="{6AF02C19-F3DA-C74D-9742-D64D33AF114A}"/>
    <hyperlink ref="L5634" r:id="rId11257" xr:uid="{954B9084-3741-7C4A-AED0-8739692CAA95}"/>
    <hyperlink ref="J5635" r:id="rId11258" display="mailto:uhoffman@ferguson-mcclure.com" xr:uid="{DE8DF314-8E72-2343-B802-23C09B7259C4}"/>
    <hyperlink ref="L5635" r:id="rId11259" xr:uid="{398B89A7-2140-AD41-9C5C-AA0163B75E37}"/>
    <hyperlink ref="J5636" r:id="rId11260" display="mailto:shawnblair@murphy.com" xr:uid="{2AF01432-AD99-C84E-85F4-2219A12240B8}"/>
    <hyperlink ref="L5636" r:id="rId11261" xr:uid="{4CD2E6AE-A8EB-8145-B0A2-759463CF81F7}"/>
    <hyperlink ref="J5637" r:id="rId11262" display="mailto:caitlinpage@frye.info" xr:uid="{CF1D7FA2-A263-AE44-B30C-2DE83CA02544}"/>
    <hyperlink ref="L5637" r:id="rId11263" xr:uid="{3738B83C-3B34-7A41-9D82-C67291A548E7}"/>
    <hyperlink ref="J5638" r:id="rId11264" display="mailto:uspence@franklin-lopez.com" xr:uid="{8415B48E-2C04-0B49-9ED5-B63695E1755B}"/>
    <hyperlink ref="L5638" r:id="rId11265" xr:uid="{C3809D32-9D05-6E4A-8AAC-2441AE57FE3F}"/>
    <hyperlink ref="J5639" r:id="rId11266" display="mailto:autumn22@turner.com" xr:uid="{E03B0A30-1C28-B440-AFA6-194398C98906}"/>
    <hyperlink ref="L5639" r:id="rId11267" xr:uid="{88020FF2-A746-4C4D-80FB-1D85C389A707}"/>
    <hyperlink ref="J5640" r:id="rId11268" display="mailto:wparrish@cisneros-mason.biz" xr:uid="{092592DC-1694-A048-8347-91560465ED10}"/>
    <hyperlink ref="L5640" r:id="rId11269" xr:uid="{B788015E-CBDC-B744-8035-AE6AB6D8265A}"/>
    <hyperlink ref="J5641" r:id="rId11270" display="mailto:benjamincarol@olson.info" xr:uid="{88E2376A-CE85-B04E-9024-7762D265C8F4}"/>
    <hyperlink ref="L5641" r:id="rId11271" xr:uid="{4F14DC1E-33CE-4A44-BCAE-2C2A5A7C3260}"/>
    <hyperlink ref="J5642" r:id="rId11272" display="mailto:vaughancollin@lester-lucas.com" xr:uid="{14C05C31-4107-A341-8F98-F16B260A44F5}"/>
    <hyperlink ref="L5642" r:id="rId11273" xr:uid="{A6DAA5B2-8FF9-AB41-9819-31A2CBD063CC}"/>
    <hyperlink ref="J5643" r:id="rId11274" display="mailto:meagan71@gutierrez.org" xr:uid="{1FE86207-69D2-7445-A7A0-7F35CF05D35C}"/>
    <hyperlink ref="L5643" r:id="rId11275" xr:uid="{6699228F-BEAC-7D45-B49F-25F31604E750}"/>
    <hyperlink ref="J5644" r:id="rId11276" display="mailto:flam@rodgers-farrell.biz" xr:uid="{0B8EDDBD-7498-1E44-A904-EDF3FA5F4B0B}"/>
    <hyperlink ref="L5644" r:id="rId11277" xr:uid="{4256A308-20A7-D642-BAB0-F52C789025B4}"/>
    <hyperlink ref="J5645" r:id="rId11278" display="mailto:carolynsantiago@crawford.com" xr:uid="{6F1D7AD1-71FB-0E47-B7A9-6F21C997D756}"/>
    <hyperlink ref="L5645" r:id="rId11279" xr:uid="{900E1634-ADEB-CA46-A4D2-03D5DE33FE7D}"/>
    <hyperlink ref="J5646" r:id="rId11280" display="mailto:willismia@bradford.com" xr:uid="{184E2469-F0B8-874C-9D66-75FACD956319}"/>
    <hyperlink ref="L5646" r:id="rId11281" xr:uid="{CF2DA000-051E-6146-B9EB-817DFB4D8E67}"/>
    <hyperlink ref="J5647" r:id="rId11282" display="mailto:ostephens@cohen.com" xr:uid="{E8E844EF-0724-5B4A-935D-6743BC6EC159}"/>
    <hyperlink ref="L5647" r:id="rId11283" xr:uid="{035E5213-0DCE-944F-9A48-FE550E0253FE}"/>
    <hyperlink ref="J5648" r:id="rId11284" display="mailto:greg71@kramer.org" xr:uid="{1DDF5B4F-63E6-A848-94C0-FE16879B77DF}"/>
    <hyperlink ref="L5648" r:id="rId11285" xr:uid="{D18ABF09-EB2B-B84D-BE71-0199AA488476}"/>
    <hyperlink ref="J5649" r:id="rId11286" display="mailto:laurenraymond@lozano.com" xr:uid="{F6E9BFD1-7A8C-8D46-B25B-4E865C6C3402}"/>
    <hyperlink ref="L5649" r:id="rId11287" xr:uid="{93534C6A-20DC-2246-8540-F8EC15D3DAFC}"/>
    <hyperlink ref="J5650" r:id="rId11288" display="mailto:costaalec@fernandez.info" xr:uid="{637A6D31-934F-024A-9DDA-C3AF93A4CB59}"/>
    <hyperlink ref="L5650" r:id="rId11289" xr:uid="{A9906116-587D-F54B-AC4A-7F9C527E01D3}"/>
    <hyperlink ref="J5651" r:id="rId11290" display="mailto:katiemendez@gaines.com" xr:uid="{9A275539-8AC3-D74F-8380-1A20569E34E8}"/>
    <hyperlink ref="L5651" r:id="rId11291" xr:uid="{5DE178F3-90E6-1E47-B1EB-4CD861B32AC9}"/>
    <hyperlink ref="J5652" r:id="rId11292" display="mailto:hector38@frey.org" xr:uid="{5FFA32A4-4D19-8843-9809-4A0FC5FBB60B}"/>
    <hyperlink ref="L5652" r:id="rId11293" xr:uid="{90D1E8BD-14DB-7E43-96F0-98C3A731E725}"/>
    <hyperlink ref="J5653" r:id="rId11294" display="mailto:margaretblake@shepard.net" xr:uid="{7D6999A9-EE03-2248-A37D-EF183F6F412B}"/>
    <hyperlink ref="L5653" r:id="rId11295" xr:uid="{B6D6350B-E8BE-5F4A-B713-AA889791912B}"/>
    <hyperlink ref="J5654" r:id="rId11296" display="mailto:upadilla@freeman.com" xr:uid="{AB4CD653-65FC-6C47-B55E-FE3FB495D056}"/>
    <hyperlink ref="L5654" r:id="rId11297" xr:uid="{1F3E25C2-9F5B-994B-A396-49047509914C}"/>
    <hyperlink ref="J5655" r:id="rId11298" display="mailto:edgar68@sims-doyle.com" xr:uid="{68F7897C-127B-E841-8ABF-45ACB5D3BAC5}"/>
    <hyperlink ref="L5655" r:id="rId11299" xr:uid="{E8671BF9-9908-594A-9FA8-D94E888676A4}"/>
    <hyperlink ref="J5656" r:id="rId11300" display="mailto:barkersara@schaefer.com" xr:uid="{2C4DD8F8-3AD1-D741-A728-D6C0C5EB6A14}"/>
    <hyperlink ref="L5656" r:id="rId11301" xr:uid="{9E800533-14C1-B54E-B7B3-69213C7C3F68}"/>
    <hyperlink ref="J5657" r:id="rId11302" display="mailto:vickifranklin@kennedy-stephenson.info" xr:uid="{9C0E2DC3-3C4D-4744-88B8-7B91D411D148}"/>
    <hyperlink ref="L5657" r:id="rId11303" xr:uid="{FB57D887-0116-2845-AB3E-C2C5B064AD7C}"/>
    <hyperlink ref="J5658" r:id="rId11304" display="mailto:uhurley@graham.com" xr:uid="{CC3A4337-6EC6-AF49-94E1-1157AAB43A6A}"/>
    <hyperlink ref="L5658" r:id="rId11305" xr:uid="{8167239B-7051-5A4A-9B2F-B98A8F0BBB88}"/>
    <hyperlink ref="J5659" r:id="rId11306" display="mailto:shaun72@daniel-bowman.com" xr:uid="{ABF84BD1-30A2-844B-8DC4-D905D3D4FD0C}"/>
    <hyperlink ref="L5659" r:id="rId11307" xr:uid="{2BFC658A-6E4B-0348-83DB-B71F41D9846E}"/>
    <hyperlink ref="J5660" r:id="rId11308" display="mailto:dmcdaniel@elliott-frederick.com" xr:uid="{DFBF9D7E-AFB0-0849-9E97-5831BB2A3B4E}"/>
    <hyperlink ref="L5660" r:id="rId11309" xr:uid="{974ECDD8-B19B-6D44-A440-34F0EF12B218}"/>
    <hyperlink ref="J5661" r:id="rId11310" display="mailto:levimorton@kirby.com" xr:uid="{C87D48A6-5DCB-2243-88FF-388A86C4C204}"/>
    <hyperlink ref="L5661" r:id="rId11311" xr:uid="{0EFBD382-0BB3-B545-9DDE-2B950CB8F9A9}"/>
    <hyperlink ref="J5662" r:id="rId11312" display="mailto:sarahpark@schultz.com" xr:uid="{BE53EA77-A700-4B46-91A0-1B7543DF0309}"/>
    <hyperlink ref="L5662" r:id="rId11313" xr:uid="{A11205BE-5124-1E43-8F74-AC12C2303942}"/>
    <hyperlink ref="J5663" r:id="rId11314" display="mailto:ashleeeverett@hampton.org" xr:uid="{DC46E227-56D1-6E40-A852-CBC7F7F7B21D}"/>
    <hyperlink ref="L5663" r:id="rId11315" xr:uid="{753C4A5D-9F24-9A43-820C-FF837D1E1C13}"/>
    <hyperlink ref="J5664" r:id="rId11316" display="mailto:angel77@hahn-drake.com" xr:uid="{565F2A41-16A1-ED46-97FF-B51EE52048E1}"/>
    <hyperlink ref="L5664" r:id="rId11317" xr:uid="{CF55F36D-1F56-6A42-8148-95E768A41D3E}"/>
    <hyperlink ref="J5665" r:id="rId11318" display="mailto:gabrielmcmahon@mayer.com" xr:uid="{B3AB9439-8558-0044-8179-F4E5B22578CA}"/>
    <hyperlink ref="L5665" r:id="rId11319" xr:uid="{2071EA59-83D3-4C49-9BFF-C994B4ACE9BE}"/>
    <hyperlink ref="J5666" r:id="rId11320" display="mailto:mcfarlandbrendan@malone.com" xr:uid="{6C90824B-8E02-6747-8959-334A0686085D}"/>
    <hyperlink ref="L5666" r:id="rId11321" xr:uid="{360B017E-B2E9-2148-B5B6-532AF9687E5D}"/>
    <hyperlink ref="J5667" r:id="rId11322" display="mailto:everetttroy@brady.com" xr:uid="{B330569B-EFB4-8B4C-A528-B73B5A068303}"/>
    <hyperlink ref="L5667" r:id="rId11323" xr:uid="{F40F9970-DE3C-0A40-A839-4B7297E3E5B9}"/>
    <hyperlink ref="J5668" r:id="rId11324" display="mailto:richarddickerson@crosby-lawrence.com" xr:uid="{124131DC-3F2B-9042-AF56-34B53E5A8240}"/>
    <hyperlink ref="L5668" r:id="rId11325" xr:uid="{C3C39B83-E5FD-B34E-8922-172725CB2ABC}"/>
    <hyperlink ref="J5669" r:id="rId11326" display="mailto:connerkelsey@austin-king.com" xr:uid="{0C6F22E0-0F9B-5C41-B37C-60BE8CF11EED}"/>
    <hyperlink ref="L5669" r:id="rId11327" xr:uid="{4237FB59-D53D-C140-B5B8-4098AF6BFBE0}"/>
    <hyperlink ref="J5670" r:id="rId11328" display="mailto:daniel65@luna.com" xr:uid="{0C3D73FE-2CD6-2140-B8A8-AC7B98FD07B0}"/>
    <hyperlink ref="L5670" r:id="rId11329" xr:uid="{88C1AC74-B8AE-764A-B7F9-047521CE2762}"/>
    <hyperlink ref="J5671" r:id="rId11330" display="mailto:mccormickbarry@downs-kennedy.com" xr:uid="{1910A2B7-1BFC-014E-924A-CF66BA0D18E2}"/>
    <hyperlink ref="L5671" r:id="rId11331" xr:uid="{F4AEDC7B-1468-2246-852F-E10910E631BB}"/>
    <hyperlink ref="J5672" r:id="rId11332" display="mailto:ldunlap@washington-mckenzie.com" xr:uid="{310FE567-793B-4B48-80BF-AEC8248B9900}"/>
    <hyperlink ref="L5672" r:id="rId11333" xr:uid="{6260C80D-95B9-804C-80FF-B9AA384691A7}"/>
    <hyperlink ref="J5673" r:id="rId11334" display="mailto:kflores@powell-whitaker.com" xr:uid="{18880242-CFF8-0E48-A509-B4ACECCF51EC}"/>
    <hyperlink ref="L5673" r:id="rId11335" xr:uid="{CD86E4BA-87B6-9A43-9B2A-75E507B8A723}"/>
    <hyperlink ref="J5674" r:id="rId11336" display="mailto:crystal02@aguirre-ryan.com" xr:uid="{8AA909E5-7204-8A4A-BA73-C51F756AC631}"/>
    <hyperlink ref="L5674" r:id="rId11337" xr:uid="{138748DD-9C89-B143-8ADF-0417CDADB3F7}"/>
    <hyperlink ref="J5675" r:id="rId11338" display="mailto:zhanggordon@holmes-briggs.biz" xr:uid="{9BECC02C-1768-DE41-AC69-1DA2ADFB8949}"/>
    <hyperlink ref="L5675" r:id="rId11339" xr:uid="{EE678479-4BEE-1A4D-8B35-16D6C6AB02FD}"/>
    <hyperlink ref="J5676" r:id="rId11340" display="mailto:jeromeestrada@ayers-mcclure.com" xr:uid="{F5E1F837-E664-BE49-99DA-3A340181F304}"/>
    <hyperlink ref="L5676" r:id="rId11341" xr:uid="{B31F08D7-66E5-2D43-9C85-D95AAF893A93}"/>
    <hyperlink ref="J5677" r:id="rId11342" display="mailto:heathbrandi@key.org" xr:uid="{7DE2AFCF-0D40-AD46-870A-184805C0D59B}"/>
    <hyperlink ref="L5677" r:id="rId11343" xr:uid="{8A3DB814-5C03-8646-ABEA-986BD4EB9A26}"/>
    <hyperlink ref="J5678" r:id="rId11344" display="mailto:vasquezsylvia@doyle-herman.com" xr:uid="{A1E9F781-B9A8-774C-89AE-60A2C53C760E}"/>
    <hyperlink ref="L5678" r:id="rId11345" xr:uid="{9FD8192C-84A9-1745-AEB8-9B1E8074F993}"/>
    <hyperlink ref="J5679" r:id="rId11346" display="mailto:christopher82@may.info" xr:uid="{9BF4D096-345A-944E-ABA0-0D750C9EAC28}"/>
    <hyperlink ref="L5679" r:id="rId11347" xr:uid="{06540A71-E105-DD4E-B034-C95F1AD44E01}"/>
    <hyperlink ref="J5680" r:id="rId11348" display="mailto:shearodney@kirk-holden.com" xr:uid="{85EF464A-585A-EB4E-B48E-0F43B772D9A9}"/>
    <hyperlink ref="L5680" r:id="rId11349" xr:uid="{7751FD9E-C56C-E74A-86D8-3F2C664249A4}"/>
    <hyperlink ref="J5681" r:id="rId11350" display="mailto:kelliemcbride@solis-small.com" xr:uid="{60665D38-9004-1E49-8BE5-1CCA6F177A18}"/>
    <hyperlink ref="L5681" r:id="rId11351" xr:uid="{A15918C9-724D-4F4D-9488-DB2A64FED2A2}"/>
    <hyperlink ref="J5682" r:id="rId11352" display="mailto:teresa89@robbins.biz" xr:uid="{02253A09-89C3-AB42-B069-93D815C83E81}"/>
    <hyperlink ref="L5682" r:id="rId11353" xr:uid="{FFAFB536-AE23-B141-A01D-FB724DBED036}"/>
    <hyperlink ref="J5683" r:id="rId11354" display="mailto:eduardo02@vargas-fox.com" xr:uid="{10EF6269-7F2A-0F40-AF36-0E784B92301C}"/>
    <hyperlink ref="L5683" r:id="rId11355" xr:uid="{4A984CAD-1D00-2741-8362-8E117F2D0146}"/>
    <hyperlink ref="J5684" r:id="rId11356" display="mailto:francisco29@allen.com" xr:uid="{CBDDF6AB-629D-2847-9092-A03A4B7DF81F}"/>
    <hyperlink ref="L5684" r:id="rId11357" xr:uid="{351C57CE-001F-8346-AD56-E13E186FEE35}"/>
    <hyperlink ref="J5685" r:id="rId11358" display="mailto:bpeck@allison-roman.com" xr:uid="{1D9319A0-19A4-C249-83FA-12204A3F5AD7}"/>
    <hyperlink ref="L5685" r:id="rId11359" xr:uid="{12E8DB88-88FA-F24D-9756-95D8C391B8B4}"/>
    <hyperlink ref="J5686" r:id="rId11360" display="mailto:rlawrence@hess-boyer.com" xr:uid="{F02D8EA6-3E5D-A44A-B9D4-D734911DC807}"/>
    <hyperlink ref="L5686" r:id="rId11361" xr:uid="{D317880E-1CB0-BA4E-A38C-0F23591D44B9}"/>
    <hyperlink ref="J5687" r:id="rId11362" display="mailto:mikewilliamson@cardenas-davidson.com" xr:uid="{13B9553F-F5F3-7247-ABF9-F40BFD7C6E70}"/>
    <hyperlink ref="L5687" r:id="rId11363" xr:uid="{9C9711D0-62D3-7F49-ACC6-BCFAAC14DA5D}"/>
    <hyperlink ref="J5688" r:id="rId11364" display="mailto:xashley@hood.com" xr:uid="{88A850B3-C091-0F4B-A093-EB95D9D7F5F4}"/>
    <hyperlink ref="L5688" r:id="rId11365" xr:uid="{2A7E8AC1-B453-D94B-B30C-12079310E34C}"/>
    <hyperlink ref="J5689" r:id="rId11366" display="mailto:dillon17@lawrence.com" xr:uid="{9C2F4740-5425-C14C-B698-8EEDF9A79F7D}"/>
    <hyperlink ref="L5689" r:id="rId11367" xr:uid="{946A76AE-6059-5342-8E1B-ED26AAC6C153}"/>
    <hyperlink ref="J5690" r:id="rId11368" display="mailto:pamshaffer@bruce.info" xr:uid="{A6CDE16A-AC9F-5A4E-819C-E5A26050F161}"/>
    <hyperlink ref="L5690" r:id="rId11369" xr:uid="{0E981B86-8092-6748-AF52-84C5D8FA1D07}"/>
    <hyperlink ref="J5691" r:id="rId11370" display="mailto:ralphsawyer@donaldson.com" xr:uid="{E4DE25B4-FD76-4E43-90F3-1275FD87B635}"/>
    <hyperlink ref="L5691" r:id="rId11371" xr:uid="{C1A43208-3176-3F49-B8D4-E787793A90C3}"/>
    <hyperlink ref="J5692" r:id="rId11372" display="mailto:grossantonio@cross-li.biz" xr:uid="{A9F70888-1D7B-7B46-B5F7-6C1EA9FBE54A}"/>
    <hyperlink ref="L5692" r:id="rId11373" xr:uid="{F29D7A5E-06E3-114C-AB41-8AAD213900E7}"/>
    <hyperlink ref="J5693" r:id="rId11374" display="mailto:fryesamantha@golden.net" xr:uid="{9792BC8D-F5D7-1A4B-B448-6159512E4372}"/>
    <hyperlink ref="L5693" r:id="rId11375" xr:uid="{8A1D07B0-BBA5-F849-B6A1-F6A5BFCD39E4}"/>
    <hyperlink ref="J5694" r:id="rId11376" display="mailto:jenkinsalfred@michael.com" xr:uid="{638F3260-A5B8-EA48-A65B-20F7CB959430}"/>
    <hyperlink ref="L5694" r:id="rId11377" xr:uid="{A7162495-3B01-104E-9DF0-D4915964AB5B}"/>
    <hyperlink ref="J5695" r:id="rId11378" display="mailto:rbell@holmes.org" xr:uid="{DA6EC65B-16BC-F241-8F81-676284FAEFBE}"/>
    <hyperlink ref="L5695" r:id="rId11379" xr:uid="{6A44F0FA-FD1A-444F-8BCE-6CE6BED21A33}"/>
    <hyperlink ref="J5696" r:id="rId11380" display="mailto:igarrison@carpenter.com" xr:uid="{A4343A4A-B3EC-F54F-9166-B929C93E2683}"/>
    <hyperlink ref="L5696" r:id="rId11381" xr:uid="{7802D3FA-078C-494B-9357-38147ECCA579}"/>
    <hyperlink ref="J5697" r:id="rId11382" display="mailto:briggsnichole@alvarado.net" xr:uid="{027218EF-0380-F448-A706-2B6325499ADA}"/>
    <hyperlink ref="L5697" r:id="rId11383" xr:uid="{267A57A4-01C7-D549-9D9F-0885D485EC4A}"/>
    <hyperlink ref="J5698" r:id="rId11384" display="mailto:amanda77@price.biz" xr:uid="{5287CE64-A059-814D-94F2-AD8FABED362C}"/>
    <hyperlink ref="L5698" r:id="rId11385" xr:uid="{6EFF74C3-1C83-2343-991C-6ADF936065B5}"/>
    <hyperlink ref="J5699" r:id="rId11386" display="mailto:collin46@chase-peters.com" xr:uid="{55BFDEC5-DB64-8246-9455-CE33A0CD2FFB}"/>
    <hyperlink ref="L5699" r:id="rId11387" xr:uid="{BA70C9CA-E34F-3D4D-9F18-4F820E5438C7}"/>
    <hyperlink ref="J5700" r:id="rId11388" display="mailto:linda51@chaney-holmes.com" xr:uid="{451E022B-322F-D542-AFA2-CEA19215EFF6}"/>
    <hyperlink ref="L5700" r:id="rId11389" xr:uid="{5E064C42-CDB0-7245-81A0-B7653601650B}"/>
    <hyperlink ref="J5701" r:id="rId11390" display="mailto:rutharroyo@spears-lloyd.com" xr:uid="{1ED082B4-0EA0-E646-A448-7F75FE8EEBB7}"/>
    <hyperlink ref="L5701" r:id="rId11391" xr:uid="{F12922D4-9512-174F-B89B-FF32D291F7D1}"/>
    <hyperlink ref="J5702" r:id="rId11392" display="mailto:lee82@ferguson.info" xr:uid="{DF069848-A5D6-314B-9C19-7A0B5B679AE5}"/>
    <hyperlink ref="L5702" r:id="rId11393" xr:uid="{E6ECCB75-6FEE-A147-816C-A4AAFF0A00EE}"/>
    <hyperlink ref="J5703" r:id="rId11394" display="mailto:isaacmercer@kelley.com" xr:uid="{DBC3BCF7-BB2C-7D45-9FEF-098C330E543A}"/>
    <hyperlink ref="L5703" r:id="rId11395" xr:uid="{6ACFD3CC-E8FF-0D41-AF3C-598809894794}"/>
    <hyperlink ref="J5704" r:id="rId11396" display="mailto:carolineperry@jackson.org" xr:uid="{985AB07D-EDDC-1046-9A42-B706A62B561F}"/>
    <hyperlink ref="L5704" r:id="rId11397" xr:uid="{034EA74C-C1E0-9F40-9769-483E7907B9B1}"/>
    <hyperlink ref="J5705" r:id="rId11398" display="mailto:cathygonzales@rodriguez.com" xr:uid="{1E5DDD1C-DE63-F84D-8EF2-C190132FB68B}"/>
    <hyperlink ref="L5705" r:id="rId11399" xr:uid="{16F736EE-014F-8A4E-9BAA-B8682ECBE1F2}"/>
    <hyperlink ref="J5706" r:id="rId11400" display="mailto:zamorapreston@shaffer-garza.com" xr:uid="{B7F5595B-4922-CD41-80CA-9EF29E02C645}"/>
    <hyperlink ref="L5706" r:id="rId11401" xr:uid="{B7A5A640-A7B1-E841-9671-5E2F07866934}"/>
    <hyperlink ref="J5707" r:id="rId11402" display="mailto:suttonlonnie@callahan-stein.com" xr:uid="{A87A64FF-5E9A-6647-9FA4-6EEB980AF29C}"/>
    <hyperlink ref="L5707" r:id="rId11403" xr:uid="{F5783F8D-43EB-AF42-AE67-7BD3B7C46385}"/>
    <hyperlink ref="J5708" r:id="rId11404" display="mailto:emcgee@lee.org" xr:uid="{159F306F-1DDF-8A4D-ADC0-A90D503D4E84}"/>
    <hyperlink ref="L5708" r:id="rId11405" xr:uid="{21AD1A4E-2A4F-EC48-B978-420CE7F384B8}"/>
    <hyperlink ref="J5709" r:id="rId11406" display="mailto:chooper@huffman-braun.com" xr:uid="{F6E63108-BB00-9D4B-BF6B-DB8410B6C4C3}"/>
    <hyperlink ref="L5709" r:id="rId11407" xr:uid="{8F6471C4-34D6-A74D-BC03-21BBFEC96A6A}"/>
    <hyperlink ref="J5710" r:id="rId11408" display="mailto:schwartzlisa@grimes-lamb.net" xr:uid="{AD98B8E9-6C14-3B46-B949-71DD112AC68C}"/>
    <hyperlink ref="L5710" r:id="rId11409" xr:uid="{47FA7D07-DD13-F14B-A177-C852F171EAD7}"/>
    <hyperlink ref="J5711" r:id="rId11410" display="mailto:mia79@parks-ramos.info" xr:uid="{2CFB73D8-BC46-3C4A-B5D3-9DA825C9511D}"/>
    <hyperlink ref="L5711" r:id="rId11411" xr:uid="{32C15AAB-DB79-9045-A09E-3DCA9496E2C1}"/>
    <hyperlink ref="J5712" r:id="rId11412" display="mailto:sandy19@hunter.net" xr:uid="{01596E68-E9F4-AB4F-9EC8-E39752058CC9}"/>
    <hyperlink ref="L5712" r:id="rId11413" xr:uid="{477259B3-00C6-F649-A303-297D51ED5ECC}"/>
    <hyperlink ref="J5713" r:id="rId11414" display="mailto:julian34@leblanc.org" xr:uid="{E9879585-1524-FE4A-B09B-E34243C32480}"/>
    <hyperlink ref="L5713" r:id="rId11415" xr:uid="{E587ED45-56EB-4942-9700-B96F58DE035F}"/>
    <hyperlink ref="J5714" r:id="rId11416" display="mailto:andre97@robbins.org" xr:uid="{05A7A673-E8D7-A24F-A269-62041D268A5C}"/>
    <hyperlink ref="L5714" r:id="rId11417" xr:uid="{16022BE7-D43B-7441-8F7F-C598872257F6}"/>
    <hyperlink ref="J5715" r:id="rId11418" display="mailto:kempalexander@finley-allison.org" xr:uid="{B925BAD2-154A-E844-968A-2AA1E3A734E8}"/>
    <hyperlink ref="L5715" r:id="rId11419" xr:uid="{FB918EF5-AE76-4C43-945D-B052EBEA4A67}"/>
    <hyperlink ref="J5716" r:id="rId11420" display="mailto:blanchardearl@butler.info" xr:uid="{825A4845-CB25-1A45-921A-7073E23BEBC0}"/>
    <hyperlink ref="L5716" r:id="rId11421" xr:uid="{3425DDEF-AC26-AB49-A791-2DAE42B15BFA}"/>
    <hyperlink ref="J5717" r:id="rId11422" display="mailto:gamblehenry@fuller.com" xr:uid="{572DDEE0-E3DF-4445-A43A-32636417C5C5}"/>
    <hyperlink ref="L5717" r:id="rId11423" xr:uid="{D27BC5AC-3B6F-BE4C-B023-A58479DCAB4B}"/>
    <hyperlink ref="J5718" r:id="rId11424" display="mailto:anamccullough@crawford.com" xr:uid="{68118E3D-0BED-0043-ADCF-86E8E8484A46}"/>
    <hyperlink ref="L5718" r:id="rId11425" xr:uid="{AED37D67-BF51-8449-87E9-0B3CCD3FA1BA}"/>
    <hyperlink ref="J5719" r:id="rId11426" display="mailto:kristie36@nielsen.info" xr:uid="{CB0321BF-7222-B742-B43B-DF0E5A39F2E8}"/>
    <hyperlink ref="L5719" r:id="rId11427" xr:uid="{E33E25E4-0BDA-CD49-9D26-CEC4C400DEC2}"/>
    <hyperlink ref="J5720" r:id="rId11428" display="mailto:browningdave@thompson.biz" xr:uid="{41E416CE-9196-AE43-80B0-68C3FFA2B214}"/>
    <hyperlink ref="L5720" r:id="rId11429" xr:uid="{6F7BEB19-43FD-FC49-8592-B2FAB03BD6E2}"/>
    <hyperlink ref="J5721" r:id="rId11430" display="mailto:sburnett@evans-kline.com" xr:uid="{A09E6823-DBD9-BA41-9771-3B9E9B4D4F7E}"/>
    <hyperlink ref="L5721" r:id="rId11431" xr:uid="{4A0B9299-3F33-2E42-A1B6-9514DDBFB9ED}"/>
    <hyperlink ref="J5722" r:id="rId11432" display="mailto:aryan@shelton.biz" xr:uid="{01E05CC1-C447-0B48-9FF2-F13D8F3A2927}"/>
    <hyperlink ref="L5722" r:id="rId11433" xr:uid="{C2353763-14FE-6847-8D21-F0258DD41C20}"/>
    <hyperlink ref="J5723" r:id="rId11434" display="mailto:roberto60@mata.com" xr:uid="{68A90662-0632-7F42-9A63-3C3ED7FC69C5}"/>
    <hyperlink ref="L5723" r:id="rId11435" xr:uid="{FF7228FA-98FB-A549-AA0A-5A7218042C34}"/>
    <hyperlink ref="J5724" r:id="rId11436" display="mailto:qcox@conley.biz" xr:uid="{6F25A40A-86F7-F241-A790-6AE83864F029}"/>
    <hyperlink ref="L5724" r:id="rId11437" xr:uid="{4FDFDA48-4276-314C-A2C0-F0D6091AB407}"/>
    <hyperlink ref="J5725" r:id="rId11438" display="mailto:sonia72@hamilton.info" xr:uid="{EBA5D0B9-36C0-A743-A2B5-E806A3ECBBE9}"/>
    <hyperlink ref="L5725" r:id="rId11439" xr:uid="{E9D3C81D-6720-E544-BB05-51026AC3B00D}"/>
    <hyperlink ref="J5726" r:id="rId11440" display="mailto:serranotasha@watson.com" xr:uid="{F7FA00B1-7C82-6D47-9895-74E37BE06C55}"/>
    <hyperlink ref="L5726" r:id="rId11441" xr:uid="{BA4029D7-CE74-B547-86E8-D86FC4EC71F2}"/>
    <hyperlink ref="J5727" r:id="rId11442" display="mailto:cristiantownsend@rhodes.info" xr:uid="{674EAB1E-35B8-6E43-8F4A-5AF7CD070821}"/>
    <hyperlink ref="L5727" r:id="rId11443" xr:uid="{BCED9A57-CD7A-5546-A000-1ACB1831535A}"/>
    <hyperlink ref="J5728" r:id="rId11444" display="mailto:bradley28@morrow-shannon.com" xr:uid="{564C236D-B9D7-7546-85F1-CCB33A1B5E56}"/>
    <hyperlink ref="L5728" r:id="rId11445" xr:uid="{B4FF7865-7107-764A-A02A-1E422C52D54E}"/>
    <hyperlink ref="J5729" r:id="rId11446" display="mailto:ymoody@caldwell.com" xr:uid="{B14EC855-3259-894F-88B1-5A26064E2271}"/>
    <hyperlink ref="L5729" r:id="rId11447" xr:uid="{17B2B6E4-D45A-684A-A2C6-895FF8AF5957}"/>
    <hyperlink ref="J5730" r:id="rId11448" display="mailto:xduarte@franco.net" xr:uid="{CDF1E2F7-1BC7-6E4C-9876-02418121E89E}"/>
    <hyperlink ref="L5730" r:id="rId11449" xr:uid="{1E8AAE05-6EBE-E64B-8AC4-F932AD018BE5}"/>
    <hyperlink ref="J5731" r:id="rId11450" display="mailto:connie18@sandoval-pope.com" xr:uid="{209E6F92-3EA4-4848-AC63-AADA4FF2799E}"/>
    <hyperlink ref="L5731" r:id="rId11451" xr:uid="{ED7C2C83-9F6E-1E4F-912D-D190EB7BB317}"/>
    <hyperlink ref="J5732" r:id="rId11452" display="mailto:rogerbullock@galloway.info" xr:uid="{706D4D6F-8B50-8542-91EE-EF3F50FC0A98}"/>
    <hyperlink ref="L5732" r:id="rId11453" xr:uid="{F18D048F-C3F4-224A-9ED2-6F04EBEFB9C5}"/>
    <hyperlink ref="J5733" r:id="rId11454" display="mailto:campbellglen@baxter-gonzales.biz" xr:uid="{E4E676A6-7970-FD4A-B1E2-B7565A47A8C1}"/>
    <hyperlink ref="L5733" r:id="rId11455" xr:uid="{D9F3EA0A-02C8-A44F-9687-E261BCED9255}"/>
    <hyperlink ref="J5734" r:id="rId11456" display="mailto:sheryljensen@huff.info" xr:uid="{99D77819-6CD0-B242-896A-6208456E619E}"/>
    <hyperlink ref="L5734" r:id="rId11457" xr:uid="{A832644F-5B41-884D-8C02-9360E9D1D8F5}"/>
    <hyperlink ref="J5735" r:id="rId11458" display="mailto:osullivan@vaughan.biz" xr:uid="{FE646C56-7476-724A-B05D-31C182455761}"/>
    <hyperlink ref="L5735" r:id="rId11459" xr:uid="{4D795CDA-F104-A94F-95A6-0B0BA7050901}"/>
    <hyperlink ref="J5736" r:id="rId11460" display="mailto:xmora@barron.net" xr:uid="{E08D634C-11E2-264E-B1AF-D35704552E85}"/>
    <hyperlink ref="L5736" r:id="rId11461" xr:uid="{8B294A65-832F-B846-A502-48CDC3A376EF}"/>
    <hyperlink ref="J5737" r:id="rId11462" display="mailto:daryl84@briggs.com" xr:uid="{572B194D-66CA-BE4E-85C9-FC70488324A6}"/>
    <hyperlink ref="L5737" r:id="rId11463" xr:uid="{2764EB0E-9C61-A340-A370-892D7B2A88BD}"/>
    <hyperlink ref="J5738" r:id="rId11464" display="mailto:sproctor@gaines.com" xr:uid="{A21D8923-7AE8-3948-A006-9D8508911C08}"/>
    <hyperlink ref="L5738" r:id="rId11465" xr:uid="{7FE6B47B-6863-314E-B0A9-09018FD4CD01}"/>
    <hyperlink ref="J5739" r:id="rId11466" display="mailto:olsondean@solis-glenn.com" xr:uid="{7FAE6EAA-8749-CB48-B1DD-72A6C3306A60}"/>
    <hyperlink ref="L5739" r:id="rId11467" xr:uid="{229BDBE9-E21D-B947-92A3-B8FD300D148C}"/>
    <hyperlink ref="J5740" r:id="rId11468" display="mailto:cameron54@brennan-greene.org" xr:uid="{A1FBE7C8-E98F-6845-B901-05283EE0252A}"/>
    <hyperlink ref="L5740" r:id="rId11469" xr:uid="{EDB739B2-00AC-834C-A2F8-0E8C5E0BF114}"/>
    <hyperlink ref="J5741" r:id="rId11470" display="mailto:joanmeyers@dickerson.com" xr:uid="{ECBC3535-3C45-A749-9BB2-F6EB7640BEFB}"/>
    <hyperlink ref="L5741" r:id="rId11471" xr:uid="{D2D84D6C-9826-5E43-9035-48374DC31CF5}"/>
    <hyperlink ref="J5742" r:id="rId11472" display="mailto:meganrobinson@tucker.com" xr:uid="{56D24188-BF88-8641-A873-91227113215D}"/>
    <hyperlink ref="L5742" r:id="rId11473" xr:uid="{75AE56ED-91C9-DE4C-AC27-D004F9D3CC1C}"/>
    <hyperlink ref="J5743" r:id="rId11474" display="mailto:copelandalicia@woodard.com" xr:uid="{EAB71DFA-7E70-604A-975E-A5606FBD17BF}"/>
    <hyperlink ref="L5743" r:id="rId11475" xr:uid="{04D025BD-3B06-9E4E-AEEA-C5B5B4A2C022}"/>
    <hyperlink ref="J5744" r:id="rId11476" display="mailto:reneecampos@nielsen-reese.com" xr:uid="{7BB2AE4E-90CC-EE44-8ED4-5EA44F369576}"/>
    <hyperlink ref="L5744" r:id="rId11477" xr:uid="{0AF2E7E0-8B3E-234F-9EBB-56BB1FAD7251}"/>
    <hyperlink ref="J5745" r:id="rId11478" display="mailto:ikrueger@stevens.com" xr:uid="{CAA5CD4F-FBEF-634C-92F6-BA03037F1719}"/>
    <hyperlink ref="L5745" r:id="rId11479" xr:uid="{F5433CEB-3BB7-6044-9759-BA58B4478E82}"/>
    <hyperlink ref="J5746" r:id="rId11480" display="mailto:rick15@doyle-garcia.org" xr:uid="{06D382DE-9B9C-D44A-9694-F8EB359C5AD4}"/>
    <hyperlink ref="L5746" r:id="rId11481" xr:uid="{524887B3-9DE0-BF45-AF40-4810D5BB9D79}"/>
    <hyperlink ref="J5747" r:id="rId11482" display="mailto:paigeobrien@bryant.com" xr:uid="{CACF4C54-0417-A948-B584-CF10FEADBF88}"/>
    <hyperlink ref="L5747" r:id="rId11483" xr:uid="{245270BA-ADB3-9741-9387-770DEEFE0C24}"/>
    <hyperlink ref="J5748" r:id="rId11484" display="mailto:taylorross@preston.info" xr:uid="{BCB5DF4D-DDF3-354B-B6F4-BC70FC862DFD}"/>
    <hyperlink ref="L5748" r:id="rId11485" xr:uid="{E073BE23-9A84-F047-A54B-BE5DD85DC913}"/>
    <hyperlink ref="J5749" r:id="rId11486" display="mailto:vangrachael@rocha.com" xr:uid="{4751EF08-FD12-594F-9842-DD04E8F088D7}"/>
    <hyperlink ref="L5749" r:id="rId11487" xr:uid="{1DDC1E11-5220-8141-A4A9-B0690CE0F371}"/>
    <hyperlink ref="J5750" r:id="rId11488" display="mailto:rodgerspeter@arias-graham.com" xr:uid="{50ED6DFB-C80B-0248-A26A-8D0C209887A0}"/>
    <hyperlink ref="L5750" r:id="rId11489" xr:uid="{F25C17C8-3527-C445-9784-89563A26A7BA}"/>
    <hyperlink ref="J5751" r:id="rId11490" display="mailto:mary83@escobar.com" xr:uid="{C9F4850D-2276-E849-B3E4-07CA2E7E82FE}"/>
    <hyperlink ref="L5751" r:id="rId11491" xr:uid="{1119F9CA-4BE8-FC4F-A237-A36A227AF767}"/>
    <hyperlink ref="J5752" r:id="rId11492" display="mailto:johnmartin@calderon.org" xr:uid="{DC84D3A7-313A-874C-AD0B-BC52252EB2E9}"/>
    <hyperlink ref="L5752" r:id="rId11493" xr:uid="{769DC73C-16CE-7741-8CCB-DF194B4600F8}"/>
    <hyperlink ref="J5753" r:id="rId11494" display="mailto:eddie95@gardner.net" xr:uid="{BD173909-3532-B341-8F47-9730D7ADE898}"/>
    <hyperlink ref="L5753" r:id="rId11495" xr:uid="{6331A1CB-F311-EC4B-85C3-DA51CFF8ED2B}"/>
    <hyperlink ref="J5754" r:id="rId11496" display="mailto:cesarparsons@barr-hughes.com" xr:uid="{607D44F2-37D6-F144-A5B2-611194E45725}"/>
    <hyperlink ref="L5754" r:id="rId11497" xr:uid="{DE7C74C2-21BE-0849-A47D-C4D9056E5209}"/>
    <hyperlink ref="J5755" r:id="rId11498" display="mailto:peter16@wu.com" xr:uid="{383BE263-A3D8-2045-B093-927254BCCBB9}"/>
    <hyperlink ref="L5755" r:id="rId11499" xr:uid="{DB4A0DA4-F2C0-4A43-9C72-8CDAA2D9C1E1}"/>
    <hyperlink ref="J5756" r:id="rId11500" display="mailto:qjenkins@copeland.com" xr:uid="{9B483488-F801-6B4F-B00F-864A7CBD4C14}"/>
    <hyperlink ref="L5756" r:id="rId11501" xr:uid="{9D88AC97-0412-DA4F-AA9C-A4ABCD197B56}"/>
    <hyperlink ref="J5757" r:id="rId11502" display="mailto:hendrixkirk@kaiser-barrera.com" xr:uid="{E8ABDEAA-5097-6C46-9EF5-7657743145F6}"/>
    <hyperlink ref="L5757" r:id="rId11503" xr:uid="{6EBC5EFE-610C-D04B-8F06-2ACB5CB70CB1}"/>
    <hyperlink ref="J5758" r:id="rId11504" display="mailto:jramirez@bird-sutton.info" xr:uid="{305A2556-BE50-BF44-A740-CCC5B925E7BE}"/>
    <hyperlink ref="L5758" r:id="rId11505" xr:uid="{A5D3EEE9-111B-AA4F-BC8E-4A45664D8165}"/>
    <hyperlink ref="J5759" r:id="rId11506" display="mailto:jillian31@jenkins-whitehead.com" xr:uid="{27EA1575-059A-D84B-B17A-83416C067C7F}"/>
    <hyperlink ref="L5759" r:id="rId11507" xr:uid="{EECD8099-9A62-EB4D-B289-2603A02B6A84}"/>
    <hyperlink ref="J5760" r:id="rId11508" display="mailto:lbarber@copeland-ingram.com" xr:uid="{41FD2DD4-F233-0343-BA6F-495B0480243F}"/>
    <hyperlink ref="L5760" r:id="rId11509" xr:uid="{F8777275-99FF-BD42-9E61-72CDDF6BDEA3}"/>
    <hyperlink ref="J5761" r:id="rId11510" display="mailto:plopez@noble.com" xr:uid="{A1134F2D-47A7-9340-92FA-BDCC6847C99E}"/>
    <hyperlink ref="L5761" r:id="rId11511" xr:uid="{CB52908C-54C5-FF48-A846-4D25BF2BBB4E}"/>
    <hyperlink ref="J5762" r:id="rId11512" display="mailto:erik39@waller.biz" xr:uid="{32235891-593F-F345-8480-986B820A3B2A}"/>
    <hyperlink ref="L5762" r:id="rId11513" xr:uid="{3F9098C6-E09A-9B43-9CDA-CA04D74FC590}"/>
    <hyperlink ref="J5763" r:id="rId11514" display="mailto:zcarter@meyer-mckinney.net" xr:uid="{BA8CB406-C98C-D04C-845F-CDFF9CC20B7A}"/>
    <hyperlink ref="L5763" r:id="rId11515" xr:uid="{4E434197-6367-694B-8DA9-B84CE13FFD03}"/>
    <hyperlink ref="J5764" r:id="rId11516" display="mailto:craig63@wells.net" xr:uid="{08B0A2BB-0A3F-C049-A73F-4B5FA9B116A7}"/>
    <hyperlink ref="L5764" r:id="rId11517" xr:uid="{FCA03D1A-A71B-9345-8F8B-4684DB1957B9}"/>
    <hyperlink ref="J5765" r:id="rId11518" display="mailto:christieatkins@goodwin.com" xr:uid="{7951DE9E-19E7-F142-BD8A-5CD535F9F6F0}"/>
    <hyperlink ref="L5765" r:id="rId11519" xr:uid="{0E958F15-0D4A-3B4C-A732-F8C34F10E5EE}"/>
    <hyperlink ref="J5766" r:id="rId11520" display="mailto:petersengwendolyn@walters.com" xr:uid="{034166B1-29F8-2C4F-81EF-2EF6428CF095}"/>
    <hyperlink ref="L5766" r:id="rId11521" xr:uid="{4585DE74-16B0-7343-9FDB-2FA6981FB421}"/>
    <hyperlink ref="J5767" r:id="rId11522" display="mailto:april61@arroyo.com" xr:uid="{57A6ED8D-B887-8048-B72A-2A40DCC88E23}"/>
    <hyperlink ref="L5767" r:id="rId11523" xr:uid="{07B741A3-01C1-F74E-ABB9-C321E0CC8EAC}"/>
    <hyperlink ref="J5768" r:id="rId11524" display="mailto:joycecaldwell@maxwell-delgado.com" xr:uid="{40BBF904-FD8C-D14F-BF21-04FAE4A7B2CB}"/>
    <hyperlink ref="L5768" r:id="rId11525" xr:uid="{93112E5E-9268-2249-AEA4-1F07BFCABAE8}"/>
    <hyperlink ref="J5769" r:id="rId11526" display="mailto:williamsricardo@glenn.com" xr:uid="{B4A33BAE-46C5-884B-B068-0034FFD2D4CD}"/>
    <hyperlink ref="L5769" r:id="rId11527" xr:uid="{4E4FC078-A803-AB47-B6AA-841260400BF0}"/>
    <hyperlink ref="J5770" r:id="rId11528" display="mailto:arthurcruz@rogers.com" xr:uid="{15B62D8F-3B4E-5841-9F32-2460B169DAEC}"/>
    <hyperlink ref="L5770" r:id="rId11529" xr:uid="{205F5AF3-F2D5-384D-B484-32DD1D812DB9}"/>
    <hyperlink ref="J5771" r:id="rId11530" display="mailto:montgomerycolin@cox.com" xr:uid="{BCCB8CE9-8D06-124E-BD49-9865C69A67BB}"/>
    <hyperlink ref="L5771" r:id="rId11531" xr:uid="{B30D4195-A55D-2C42-A1FE-0989B82D6C50}"/>
    <hyperlink ref="J5772" r:id="rId11532" display="mailto:mcguirelouis@tapia-logan.com" xr:uid="{A17A83E4-F8CA-2242-B3E9-D7B38DC49EB3}"/>
    <hyperlink ref="L5772" r:id="rId11533" xr:uid="{B527EC75-C4C9-DB49-9AF0-FBCCA0AAC846}"/>
    <hyperlink ref="J5773" r:id="rId11534" display="mailto:wrightkaitlyn@blanchard.info" xr:uid="{77D5A036-0471-AF4D-88EC-F628D844B611}"/>
    <hyperlink ref="L5773" r:id="rId11535" xr:uid="{736CDCB8-0C16-3B4B-9B19-5591C9CD5188}"/>
    <hyperlink ref="J5774" r:id="rId11536" display="mailto:nicole33@suarez.info" xr:uid="{51CEF728-5511-E744-8519-7AB59F0B6053}"/>
    <hyperlink ref="L5774" r:id="rId11537" xr:uid="{7C01BFE0-B7B3-1248-972A-413664079158}"/>
    <hyperlink ref="J5775" r:id="rId11538" display="mailto:chobbs@richmond.biz" xr:uid="{860FA76E-CBD3-1247-8CB0-18516FD1B07A}"/>
    <hyperlink ref="L5775" r:id="rId11539" xr:uid="{F850E5E3-64DD-1145-A964-C27F6198423A}"/>
    <hyperlink ref="J5776" r:id="rId11540" display="mailto:lee13@parks.org" xr:uid="{A330660E-7162-CA49-8343-FAE65C8688E7}"/>
    <hyperlink ref="L5776" r:id="rId11541" xr:uid="{F5EF4D48-B61D-FA4B-A297-C93D664D3F89}"/>
    <hyperlink ref="J5777" r:id="rId11542" display="mailto:santoskirsten@villarreal.com" xr:uid="{C7D37774-6DCD-334E-A393-2FAFB60D87C3}"/>
    <hyperlink ref="L5777" r:id="rId11543" xr:uid="{1E625DBE-31ED-8547-8693-6F70B7BFD8AF}"/>
    <hyperlink ref="J5778" r:id="rId11544" display="mailto:ashleyavery@fleming-erickson.com" xr:uid="{06FDA034-E436-B84E-8735-95134FA48951}"/>
    <hyperlink ref="L5778" r:id="rId11545" xr:uid="{83ADAD7C-A417-4D48-84A7-288D9B33CC85}"/>
    <hyperlink ref="J5779" r:id="rId11546" display="mailto:hross@lynch-swanson.com" xr:uid="{22D11884-1FB7-4B47-BF97-A08EE9BA0918}"/>
    <hyperlink ref="L5779" r:id="rId11547" xr:uid="{63C5813B-2BF9-E948-94C1-7FFB0248C728}"/>
    <hyperlink ref="J5780" r:id="rId11548" display="mailto:ana02@tanner.org" xr:uid="{A789FAA7-AE58-7646-89D9-287AF52FD0A6}"/>
    <hyperlink ref="L5780" r:id="rId11549" xr:uid="{95F32849-5EFE-2043-9CBF-CBD896DEFD08}"/>
    <hyperlink ref="J5781" r:id="rId11550" display="mailto:gbowers@black.com" xr:uid="{87C2ADA7-4E91-574C-BCAF-DEAAC2530429}"/>
    <hyperlink ref="L5781" r:id="rId11551" xr:uid="{4CEC631D-322F-3C4C-8A97-D470D4745AA1}"/>
    <hyperlink ref="J5782" r:id="rId11552" display="mailto:sheenabradley@mendoza.com" xr:uid="{40CAF4FF-19D3-DD45-B1B0-7B23A29A957C}"/>
    <hyperlink ref="L5782" r:id="rId11553" xr:uid="{7936D47A-4C33-A24C-8A39-40981B3DEAB0}"/>
    <hyperlink ref="J5783" r:id="rId11554" display="mailto:lozanoisabella@little.com" xr:uid="{81F12B2A-66F5-AE4D-9F89-4AB9D6CF41ED}"/>
    <hyperlink ref="L5783" r:id="rId11555" xr:uid="{6F732CD9-E6F1-7F49-8387-C445039C2ACF}"/>
    <hyperlink ref="J5784" r:id="rId11556" display="mailto:howejulie@ortega.com" xr:uid="{4CB1F362-F9D7-C04D-A815-C1F7E04D8410}"/>
    <hyperlink ref="L5784" r:id="rId11557" xr:uid="{17435164-CF84-E34A-A00B-970AC81C2B7E}"/>
    <hyperlink ref="J5785" r:id="rId11558" display="mailto:rickey24@caldwell.com" xr:uid="{4702E214-A926-2E4B-B4B4-918B361FBA0A}"/>
    <hyperlink ref="L5785" r:id="rId11559" xr:uid="{001C6F5D-72EA-4441-9B97-9C993709CBE1}"/>
    <hyperlink ref="J5786" r:id="rId11560" display="mailto:zoe13@levine-hebert.com" xr:uid="{409DAF32-96DD-DC4B-A002-0EB336BCA912}"/>
    <hyperlink ref="L5786" r:id="rId11561" xr:uid="{CD905944-413D-394E-A0B9-A1D0A6B7D7B3}"/>
    <hyperlink ref="J5787" r:id="rId11562" display="mailto:jane26@riddle.biz" xr:uid="{D0589390-0555-4740-9A90-C0C8C686C4FF}"/>
    <hyperlink ref="L5787" r:id="rId11563" xr:uid="{87309E20-5CD6-EC41-960C-8FD72208C5F3}"/>
    <hyperlink ref="J5788" r:id="rId11564" display="mailto:toneal@brennan.org" xr:uid="{DFE295B7-F33D-5942-A5A7-4E046D3121D5}"/>
    <hyperlink ref="L5788" r:id="rId11565" xr:uid="{5BB1902C-2208-234E-BD49-9863FB7D2E56}"/>
    <hyperlink ref="J5789" r:id="rId11566" display="mailto:sophiavillarreal@fletcher.biz" xr:uid="{F5C9BCA1-20E6-794A-A05E-B77A8DAA9CFD}"/>
    <hyperlink ref="L5789" r:id="rId11567" xr:uid="{3DDC774F-8B34-6E4A-B624-CAB9C9D19293}"/>
    <hyperlink ref="J5790" r:id="rId11568" display="mailto:katie37@romero-mcdaniel.com" xr:uid="{70C8BAF0-5158-E941-8917-E5B87CB6FD1C}"/>
    <hyperlink ref="L5790" r:id="rId11569" xr:uid="{D3E389D6-746A-1A4E-A743-D0DE24B6462E}"/>
    <hyperlink ref="J5791" r:id="rId11570" display="mailto:aimee09@davies-edwards.net" xr:uid="{AE8D7DC5-3001-FE44-B6A6-AF58E02E408A}"/>
    <hyperlink ref="L5791" r:id="rId11571" xr:uid="{A6EB5094-AE68-024A-A5DA-ADB792D7280C}"/>
    <hyperlink ref="J5792" r:id="rId11572" display="mailto:devin36@lambert.com" xr:uid="{9F956160-3D44-3840-AE5E-67E4FA0828D9}"/>
    <hyperlink ref="L5792" r:id="rId11573" xr:uid="{D82755DF-8570-8F41-AB78-121155EF8A8E}"/>
    <hyperlink ref="J5793" r:id="rId11574" display="mailto:jodi38@bishop.com" xr:uid="{27940F8E-488F-F04D-8145-68D2B41D8DE3}"/>
    <hyperlink ref="L5793" r:id="rId11575" xr:uid="{66B61C95-F42D-CF4C-A21E-8F9026829023}"/>
    <hyperlink ref="J5794" r:id="rId11576" display="mailto:murillostephanie@whitaker-griffith.com" xr:uid="{8A4945FF-CF84-9444-A6D4-D1B620D3F0C8}"/>
    <hyperlink ref="L5794" r:id="rId11577" xr:uid="{29D1F352-916C-924C-ADD7-833F2B1F5052}"/>
    <hyperlink ref="J5795" r:id="rId11578" display="mailto:lmedina@bird.info" xr:uid="{B1503FEE-0035-CB40-A0C8-65C8DF343614}"/>
    <hyperlink ref="L5795" r:id="rId11579" xr:uid="{8E09C2B1-53F0-9443-9C75-78B4425B2892}"/>
    <hyperlink ref="J5796" r:id="rId11580" display="mailto:ekeller@manning.info" xr:uid="{DD2710F1-E0B3-EC44-A690-6752D46BDD70}"/>
    <hyperlink ref="L5796" r:id="rId11581" xr:uid="{40049334-9939-9846-B38F-54BC3561AB01}"/>
    <hyperlink ref="J5797" r:id="rId11582" display="mailto:bradley78@lawson-torres.com" xr:uid="{998E8229-F916-AA42-83C3-F7CC0438501B}"/>
    <hyperlink ref="L5797" r:id="rId11583" xr:uid="{6EDCE8C5-2132-184B-927E-49423A7198A4}"/>
    <hyperlink ref="J5798" r:id="rId11584" display="mailto:kfox@goodwin-frye.com" xr:uid="{B09FD59D-D64E-1347-855B-5AE7416C60F6}"/>
    <hyperlink ref="L5798" r:id="rId11585" xr:uid="{080DE410-C420-0A4C-B209-33ACF9A39633}"/>
    <hyperlink ref="J5799" r:id="rId11586" display="mailto:kchristian@hamilton.com" xr:uid="{B33123F1-E534-9B4D-AE31-609C5BFC8FAA}"/>
    <hyperlink ref="L5799" r:id="rId11587" xr:uid="{909DCBE7-5067-7E4D-B61A-1CE1B2A19270}"/>
    <hyperlink ref="J5800" r:id="rId11588" display="mailto:emathis@huerta.info" xr:uid="{6A4995C8-E13B-BD43-B450-A888D7C02A19}"/>
    <hyperlink ref="L5800" r:id="rId11589" xr:uid="{1D07B620-EB86-EB4F-AB76-0089CDBC841E}"/>
    <hyperlink ref="J5801" r:id="rId11590" display="mailto:blankenshipdonna@beck-barron.com" xr:uid="{5841BA9C-647F-5942-AE9A-6B02FCDF66EB}"/>
    <hyperlink ref="L5801" r:id="rId11591" xr:uid="{55CA1953-EFD6-0548-A34A-005B3B34A153}"/>
    <hyperlink ref="J5802" r:id="rId11592" display="mailto:john58@sampson.com" xr:uid="{6DD7EB4D-6DA5-E543-BC10-D504D40A39D9}"/>
    <hyperlink ref="L5802" r:id="rId11593" xr:uid="{FD823382-B9CB-404A-AAB5-07155BFA0D3A}"/>
    <hyperlink ref="J5803" r:id="rId11594" display="mailto:nicholsmarc@anthony-anderson.com" xr:uid="{9A590C0A-2F77-E44B-B875-2D62F6B345BC}"/>
    <hyperlink ref="L5803" r:id="rId11595" xr:uid="{65A77A27-C894-8245-9F96-2C7624AE60EC}"/>
    <hyperlink ref="J5804" r:id="rId11596" display="mailto:russellbriggs@guerra-mullen.info" xr:uid="{894DABD7-DD03-B247-9572-68F64E59C2FB}"/>
    <hyperlink ref="L5804" r:id="rId11597" xr:uid="{D9B7FE48-EE45-3D45-94B0-C307B8321B61}"/>
    <hyperlink ref="J5805" r:id="rId11598" display="mailto:lesteralex@villegas.biz" xr:uid="{19841FA1-75D7-074F-AFE4-A5E9ADC817A7}"/>
    <hyperlink ref="L5805" r:id="rId11599" xr:uid="{E4BCD971-8893-8641-AC72-BD47267A854B}"/>
    <hyperlink ref="J5806" r:id="rId11600" display="mailto:guerrabonnie@duran-leonard.info" xr:uid="{E6BE5361-9A01-A545-B72C-B0ACF67AF7D1}"/>
    <hyperlink ref="L5806" r:id="rId11601" xr:uid="{6CE5D732-A4AD-FF4F-B035-D3D4673F6CCD}"/>
    <hyperlink ref="J5807" r:id="rId11602" display="mailto:bkerr@barry-bender.org" xr:uid="{5815718A-730F-D74B-8975-98417B3D37B1}"/>
    <hyperlink ref="L5807" r:id="rId11603" xr:uid="{F69510C3-4E92-544A-B3B2-38D1A75E5EA1}"/>
    <hyperlink ref="J5808" r:id="rId11604" display="mailto:trangel@washington-swanson.com" xr:uid="{33A8160A-DEF6-E941-B729-83E6398EFEE1}"/>
    <hyperlink ref="L5808" r:id="rId11605" xr:uid="{EDE624E1-B933-C24C-B696-96CD02344F94}"/>
    <hyperlink ref="J5809" r:id="rId11606" display="mailto:hlin@espinoza.com" xr:uid="{9517B851-A784-1B43-AE3F-C2CE798CEE77}"/>
    <hyperlink ref="L5809" r:id="rId11607" xr:uid="{545DAEEF-F7C6-5E41-93F1-D7677AABC02A}"/>
    <hyperlink ref="J5810" r:id="rId11608" display="mailto:tphillips@carrillo.info" xr:uid="{3C261A22-57A8-A04B-B3E1-70AB8F31CB7E}"/>
    <hyperlink ref="L5810" r:id="rId11609" xr:uid="{3D956B9F-A6C1-314D-939D-334C4D742E24}"/>
    <hyperlink ref="J5811" r:id="rId11610" display="mailto:jayshields@campbell.org" xr:uid="{B9929B99-C895-544D-8763-778B631841DC}"/>
    <hyperlink ref="L5811" r:id="rId11611" xr:uid="{83DBD06D-9AE2-834A-BFE8-020A3E6D653C}"/>
    <hyperlink ref="J5812" r:id="rId11612" display="mailto:alicia63@peck.com" xr:uid="{B1F798DB-98A3-D747-9A9F-4867E46F858E}"/>
    <hyperlink ref="L5812" r:id="rId11613" xr:uid="{6CA03420-6748-7E49-8C97-EC3EED9F145C}"/>
    <hyperlink ref="J5813" r:id="rId11614" display="mailto:ebonydorsey@dominguez.com" xr:uid="{D14009F9-639B-5744-B4D2-325C35C98D0A}"/>
    <hyperlink ref="L5813" r:id="rId11615" xr:uid="{C5950F0D-110D-B841-8E24-6E0270070627}"/>
    <hyperlink ref="J5814" r:id="rId11616" display="mailto:blancharddamon@hoover.com" xr:uid="{65AA8A59-C729-8846-A9DB-CE4F09A34433}"/>
    <hyperlink ref="L5814" r:id="rId11617" xr:uid="{E9B2C7DB-366B-E642-9DF1-E271AA74BB2A}"/>
    <hyperlink ref="J5815" r:id="rId11618" display="mailto:patrickalec@clements.com" xr:uid="{299879EB-F6EA-C643-A726-02D612398CAE}"/>
    <hyperlink ref="L5815" r:id="rId11619" xr:uid="{661047C1-FB38-344C-84DA-09F2C8A30780}"/>
    <hyperlink ref="J5816" r:id="rId11620" display="mailto:cassandra48@barker.com" xr:uid="{FAC0AED5-E2B7-E04E-BE79-4C1B2C578B35}"/>
    <hyperlink ref="L5816" r:id="rId11621" xr:uid="{2AF619F2-98EF-8841-9FC9-185812FA0E23}"/>
    <hyperlink ref="J5817" r:id="rId11622" display="mailto:gsullivan@brown.com" xr:uid="{D16DEC3E-BC0F-7A43-92D7-6C34E588E32D}"/>
    <hyperlink ref="L5817" r:id="rId11623" xr:uid="{2BBC74D2-605A-EF4B-A17F-0AE268B5CC89}"/>
    <hyperlink ref="J5818" r:id="rId11624" display="mailto:nortongloria@knox-dudley.biz" xr:uid="{83BEBC89-C7B9-124D-99EE-0BBEEBC67362}"/>
    <hyperlink ref="L5818" r:id="rId11625" xr:uid="{FA3582C2-CD22-0549-830E-3D7321503C09}"/>
    <hyperlink ref="J5819" r:id="rId11626" display="mailto:lucaspratt@pennington.com" xr:uid="{16F2EB50-2C69-4647-ABE2-09168D6C9DFB}"/>
    <hyperlink ref="L5819" r:id="rId11627" xr:uid="{1F9989EC-D8E2-6C45-ADD6-BE6FF3C8000A}"/>
    <hyperlink ref="J5820" r:id="rId11628" display="mailto:kathleenjames@wilson.org" xr:uid="{220C2047-9119-FF4C-9608-E69AECD722FA}"/>
    <hyperlink ref="L5820" r:id="rId11629" xr:uid="{624F538A-E69F-804C-9299-AAB3AE61CB62}"/>
    <hyperlink ref="J5821" r:id="rId11630" display="mailto:warrenparsons@moran-phelps.com" xr:uid="{352D9A89-0449-FD4E-B1CF-A9415B848135}"/>
    <hyperlink ref="L5821" r:id="rId11631" xr:uid="{B738067F-32D4-0241-94E7-99A7D2CE2EC0}"/>
    <hyperlink ref="J5822" r:id="rId11632" display="mailto:isabellowe@marsh.com" xr:uid="{876EE648-1E53-F546-B84F-531684C3E45B}"/>
    <hyperlink ref="L5822" r:id="rId11633" xr:uid="{DD9B0F62-054D-7F47-8DDB-0CD2DB8CB666}"/>
    <hyperlink ref="J5823" r:id="rId11634" display="mailto:vmontoya@mathews.com" xr:uid="{B4B63494-05BC-9B44-9C5A-67D7A5CBEEC4}"/>
    <hyperlink ref="L5823" r:id="rId11635" xr:uid="{8EC48BA8-EA6B-284B-912F-707EBD10A192}"/>
    <hyperlink ref="J5824" r:id="rId11636" display="mailto:wallssamuel@hansen.info" xr:uid="{D92AC8C4-F6B3-2940-9A85-F255C9C4E0EE}"/>
    <hyperlink ref="L5824" r:id="rId11637" xr:uid="{8436E971-E2C2-AD4B-B1E5-0DBCFEC59980}"/>
    <hyperlink ref="J5825" r:id="rId11638" display="mailto:lukecuevas@conrad-patrick.com" xr:uid="{45331DC9-00E0-7A43-9875-ABA491247DCB}"/>
    <hyperlink ref="L5825" r:id="rId11639" xr:uid="{3C2D2573-29E4-C142-91B7-776876AD9675}"/>
    <hyperlink ref="J5826" r:id="rId11640" display="mailto:ksanford@acevedo-crosby.com" xr:uid="{26DD1762-7141-104D-8751-894411836E80}"/>
    <hyperlink ref="L5826" r:id="rId11641" xr:uid="{20C66F85-D938-B54F-AD92-58492E3DAB6C}"/>
    <hyperlink ref="J5827" r:id="rId11642" display="mailto:luisblevins@stokes.com" xr:uid="{1D9A93D7-6F38-184A-AD6F-F39F726ACBD9}"/>
    <hyperlink ref="L5827" r:id="rId11643" xr:uid="{F0B3B5C1-9646-7E4C-9E9C-34E45085A4DC}"/>
    <hyperlink ref="J5828" r:id="rId11644" display="mailto:bradwolf@cook.org" xr:uid="{65005B69-3B3B-2347-B21A-BAD6F0DB00D9}"/>
    <hyperlink ref="L5828" r:id="rId11645" xr:uid="{D8824588-419F-E341-B2F8-C5BC3725B80B}"/>
    <hyperlink ref="J5829" r:id="rId11646" display="mailto:owatson@herring-chen.info" xr:uid="{AC72DA54-7345-FA41-8BA3-38F1A79E6FFD}"/>
    <hyperlink ref="L5829" r:id="rId11647" xr:uid="{335519B9-2EA5-C24C-A262-CC715433EEF6}"/>
    <hyperlink ref="J5830" r:id="rId11648" display="mailto:dmarshall@mcdowell.info" xr:uid="{6BF0CD73-F26C-2F4D-934E-3CBED0E7B47F}"/>
    <hyperlink ref="L5830" r:id="rId11649" xr:uid="{E94B3FA5-5AE8-EA47-BA61-BF372F99EC49}"/>
    <hyperlink ref="J5831" r:id="rId11650" display="mailto:andresdiaz@reid.com" xr:uid="{58FD82AB-175D-C64E-83DA-D5B31C12EA17}"/>
    <hyperlink ref="L5831" r:id="rId11651" xr:uid="{10D4CBE7-DE53-0042-BE01-71E08D422DCB}"/>
    <hyperlink ref="J5832" r:id="rId11652" display="mailto:alisonholder@jacobson-copeland.com" xr:uid="{31F01913-092D-6840-B51C-55A113F02632}"/>
    <hyperlink ref="L5832" r:id="rId11653" xr:uid="{43734AB6-5C1D-7C42-9FEC-3F504A00B0E3}"/>
    <hyperlink ref="J5833" r:id="rId11654" display="mailto:jensenalec@mcdaniel.com" xr:uid="{6AAF6606-8103-684D-8377-3E3FF0E40296}"/>
    <hyperlink ref="L5833" r:id="rId11655" xr:uid="{EFA7CDCD-3F56-474A-8EB8-4DD1039DD503}"/>
    <hyperlink ref="J5834" r:id="rId11656" display="mailto:nbrennan@beck.com" xr:uid="{630DCC78-457F-214B-8312-C21AA6D12C6F}"/>
    <hyperlink ref="L5834" r:id="rId11657" xr:uid="{37050206-5EF0-3E44-A0E4-CE17BCD96FFE}"/>
    <hyperlink ref="J5835" r:id="rId11658" display="mailto:curtisgregory@sweeney-lam.info" xr:uid="{EE612F08-C0B5-FA45-8BA2-A9093B7074B4}"/>
    <hyperlink ref="L5835" r:id="rId11659" xr:uid="{B02055EF-2802-9C4E-9205-359A93BDA8F8}"/>
    <hyperlink ref="J5836" r:id="rId11660" display="mailto:alexander05@rubio.org" xr:uid="{0DBF9299-5CAB-0344-B904-CADDD8B46E67}"/>
    <hyperlink ref="L5836" r:id="rId11661" xr:uid="{930748CC-3F96-1E4A-8F79-211BE343579B}"/>
    <hyperlink ref="J5837" r:id="rId11662" display="mailto:jermaine11@fritz-boyer.biz" xr:uid="{817B746C-4E6E-2B45-B50D-428BF135D4C0}"/>
    <hyperlink ref="L5837" r:id="rId11663" xr:uid="{7B63C548-73ED-7C41-82D7-7CAECA38826D}"/>
    <hyperlink ref="J5838" r:id="rId11664" display="mailto:mcgrathbetty@perkins.net" xr:uid="{671DAD2F-0DA2-254B-91B3-B0204B200AC3}"/>
    <hyperlink ref="L5838" r:id="rId11665" xr:uid="{3EDCA2F7-2FBA-144E-8C16-821EDD8B29F6}"/>
    <hyperlink ref="J5839" r:id="rId11666" display="mailto:staffordsavannah@jarvis.org" xr:uid="{8F0EAC07-049F-0540-8569-D289AE6070D1}"/>
    <hyperlink ref="L5839" r:id="rId11667" xr:uid="{B07C406F-7938-2148-B4FF-8375FAD11EBE}"/>
    <hyperlink ref="J5840" r:id="rId11668" display="mailto:tategerald@odonnell-david.org" xr:uid="{3A36710B-FFD9-6247-ACA7-EBB480724B37}"/>
    <hyperlink ref="L5840" r:id="rId11669" xr:uid="{F922B956-6660-F740-B94C-F32136272D3B}"/>
    <hyperlink ref="J5841" r:id="rId11670" display="mailto:brianbooker@mack.com" xr:uid="{DCFD82D8-55A6-E044-ADB9-262EF4438A1B}"/>
    <hyperlink ref="L5841" r:id="rId11671" xr:uid="{2590A3FD-2F5A-B042-904A-EF91FDAD21DA}"/>
    <hyperlink ref="J5842" r:id="rId11672" display="mailto:summer39@villa.com" xr:uid="{8B256892-4C21-2D44-89DD-F53D0C9B6198}"/>
    <hyperlink ref="L5842" r:id="rId11673" xr:uid="{DA28EF2E-4C7D-B24B-9E33-9E521A57A23C}"/>
    <hyperlink ref="J5843" r:id="rId11674" display="mailto:bholmes@richard-stone.com" xr:uid="{91E2A1ED-FE7B-7E47-8848-240C19D12251}"/>
    <hyperlink ref="L5843" r:id="rId11675" xr:uid="{5C9829C4-8E47-034C-815B-7A3470AB0D06}"/>
    <hyperlink ref="J5844" r:id="rId11676" display="mailto:ray06@frey.com" xr:uid="{F26C3E3E-EFD4-5346-A3A1-3A84706DBD05}"/>
    <hyperlink ref="L5844" r:id="rId11677" xr:uid="{56321E5E-CBC1-2C43-B0A1-680E9E47C200}"/>
    <hyperlink ref="J5845" r:id="rId11678" display="mailto:jimbowers@hamilton.com" xr:uid="{514EF3AF-7DE2-1B47-871F-900F0D1CE9F7}"/>
    <hyperlink ref="L5845" r:id="rId11679" xr:uid="{33A634CE-627D-5043-8224-9F05C1E49541}"/>
    <hyperlink ref="J5846" r:id="rId11680" display="mailto:greg79@peck.info" xr:uid="{484286A3-72C2-B048-A5E8-FC28D8EFB2C9}"/>
    <hyperlink ref="L5846" r:id="rId11681" xr:uid="{3B12D1B2-C989-D048-B87B-B7A49D185B07}"/>
    <hyperlink ref="J5847" r:id="rId11682" display="mailto:bailey04@pennington.biz" xr:uid="{779415CF-EA71-564E-8207-2D9F06E3B1AA}"/>
    <hyperlink ref="L5847" r:id="rId11683" xr:uid="{4105F27F-367E-3B4A-838D-BB7DB427DAED}"/>
    <hyperlink ref="J5848" r:id="rId11684" display="mailto:singhsonia@chan.com" xr:uid="{2C671009-514F-EE40-872A-23EBAAF1C035}"/>
    <hyperlink ref="L5848" r:id="rId11685" xr:uid="{6C7A0A42-1470-9344-8913-BC0A6514AE43}"/>
    <hyperlink ref="J5849" r:id="rId11686" display="mailto:coxbobby@brady.net" xr:uid="{B4B970BC-AD0D-C84A-AECB-BADAE9349C8B}"/>
    <hyperlink ref="L5849" r:id="rId11687" xr:uid="{A9D499E2-6E3D-E747-9E0C-7096CADEA9EA}"/>
    <hyperlink ref="J5850" r:id="rId11688" display="mailto:mccallclaire@howard.biz" xr:uid="{23B2897E-AA88-1E46-AA58-12051C055248}"/>
    <hyperlink ref="L5850" r:id="rId11689" xr:uid="{B31618ED-DE9C-0D4B-8262-92BD83EADF26}"/>
    <hyperlink ref="J5851" r:id="rId11690" display="mailto:deborah23@mooney.com" xr:uid="{559D679F-F3B7-974C-A95E-83DF7D50F1F3}"/>
    <hyperlink ref="L5851" r:id="rId11691" xr:uid="{7121A987-4EE3-5744-ABD5-5755707DF6EF}"/>
    <hyperlink ref="J5852" r:id="rId11692" display="mailto:rossmarsh@carrillo-beard.info" xr:uid="{9A26241F-1275-B24D-ABA8-8FE182BFA178}"/>
    <hyperlink ref="L5852" r:id="rId11693" xr:uid="{61BA251D-F8BC-4943-A784-5F24FA849554}"/>
    <hyperlink ref="J5853" r:id="rId11694" display="mailto:crojas@wolf-pittman.com" xr:uid="{9BEA7009-411F-5442-BEED-2E337138E4CD}"/>
    <hyperlink ref="L5853" r:id="rId11695" xr:uid="{02CC2280-BA12-3246-8BA4-1BEE8F2AE38C}"/>
    <hyperlink ref="J5854" r:id="rId11696" display="mailto:lucas25@randolph.com" xr:uid="{2992EB57-C61A-D545-AD8D-085C1554D125}"/>
    <hyperlink ref="L5854" r:id="rId11697" xr:uid="{6AA3AC21-3A79-D640-A8C2-4D4C71756685}"/>
    <hyperlink ref="J5855" r:id="rId11698" display="mailto:owatkins@atkins-atkins.com" xr:uid="{EEC4055F-A164-6740-9F22-71644D85F53A}"/>
    <hyperlink ref="L5855" r:id="rId11699" xr:uid="{2DDA4A18-0B3A-464D-BA33-74872B01A6F8}"/>
    <hyperlink ref="J5856" r:id="rId11700" display="mailto:gallagherchase@chang.com" xr:uid="{BA08712C-02A6-2748-83AC-CBB9A310577F}"/>
    <hyperlink ref="L5856" r:id="rId11701" xr:uid="{F10AB125-9A64-9447-AA4D-3DF8ADF44380}"/>
    <hyperlink ref="J5857" r:id="rId11702" display="mailto:baxtergabriella@richmond.com" xr:uid="{59BA8192-8E32-FD47-A5EE-FC2D74280763}"/>
    <hyperlink ref="L5857" r:id="rId11703" xr:uid="{28AD8344-888C-5845-90DB-9CAED8BF15D0}"/>
    <hyperlink ref="J5858" r:id="rId11704" display="mailto:sball@bonilla-parker.info" xr:uid="{E4524698-242E-7A4B-B355-53B2C0D5EC1E}"/>
    <hyperlink ref="L5858" r:id="rId11705" xr:uid="{C07E4003-1813-0C41-8A1A-8C38DA23B52F}"/>
    <hyperlink ref="J5859" r:id="rId11706" display="mailto:leon24@ayers.com" xr:uid="{AF9639EA-83E2-3C4D-A623-EDDC37BC2E70}"/>
    <hyperlink ref="L5859" r:id="rId11707" xr:uid="{1639ABAF-B9AB-6649-9A8D-F7060DF8D3BD}"/>
    <hyperlink ref="J5860" r:id="rId11708" display="mailto:smartin@manning-mccormick.com" xr:uid="{0E99BABC-7D3F-C04E-AEFA-F23ED2C62DA9}"/>
    <hyperlink ref="L5860" r:id="rId11709" xr:uid="{482385F1-0FC8-9A4F-9EE0-C64321F681A8}"/>
    <hyperlink ref="J5861" r:id="rId11710" display="mailto:spencerangie@fuentes-finley.com" xr:uid="{88D1F504-266D-9A49-9080-D18B64FEDA65}"/>
    <hyperlink ref="L5861" r:id="rId11711" xr:uid="{615BA0E8-2CB0-C546-A751-3AF2D4FE1202}"/>
    <hyperlink ref="J5862" r:id="rId11712" display="mailto:ddyer@hutchinson-schneider.info" xr:uid="{4AD799AF-EF42-5B40-A980-F9E1ECE5EBB9}"/>
    <hyperlink ref="L5862" r:id="rId11713" xr:uid="{6919EC58-78C7-0F4B-83C1-3FAC8F4EB2AA}"/>
    <hyperlink ref="J5863" r:id="rId11714" display="mailto:durhamsonia@acosta-sheppard.net" xr:uid="{A5966D32-8BC9-6543-ABF0-A126256C0081}"/>
    <hyperlink ref="L5863" r:id="rId11715" xr:uid="{BCEF6527-3133-8546-AD8A-56D341FCDA17}"/>
    <hyperlink ref="J5864" r:id="rId11716" display="mailto:garciajoanne@snow.com" xr:uid="{E211A7DD-6D5B-3444-8240-B96EB61772DA}"/>
    <hyperlink ref="L5864" r:id="rId11717" xr:uid="{2D83713D-E3AE-0D47-88B4-A22D88904957}"/>
    <hyperlink ref="J5865" r:id="rId11718" display="mailto:logancollier@sellers.com" xr:uid="{90A79DAB-56B0-EE40-80D7-3203A959C790}"/>
    <hyperlink ref="L5865" r:id="rId11719" xr:uid="{10AA1C70-B824-F444-B122-B0DDA46FD838}"/>
    <hyperlink ref="J5866" r:id="rId11720" display="mailto:levimcdonald@shah.com" xr:uid="{25987103-418D-1940-A087-ADAA386F32F1}"/>
    <hyperlink ref="L5866" r:id="rId11721" xr:uid="{29FC64A7-7708-0F4B-99BB-C414F2B03A48}"/>
    <hyperlink ref="J5867" r:id="rId11722" display="mailto:margaret18@morris-ware.com" xr:uid="{99A2CF9B-1AA7-2A48-8941-5EE541F95E4E}"/>
    <hyperlink ref="L5867" r:id="rId11723" xr:uid="{2DE86F36-C5CE-1F4A-A6B0-C914A07BB86F}"/>
    <hyperlink ref="J5868" r:id="rId11724" display="mailto:oroach@watson-blackwell.com" xr:uid="{5DE0A752-7077-D04C-B500-A7497D35E539}"/>
    <hyperlink ref="L5868" r:id="rId11725" xr:uid="{7A3B2581-BB3C-5244-8108-C754C9EBA887}"/>
    <hyperlink ref="J5869" r:id="rId11726" display="mailto:lynnhodges@madden.info" xr:uid="{AE75E315-0B0E-974A-972A-EEA56C00C2DB}"/>
    <hyperlink ref="L5869" r:id="rId11727" xr:uid="{42E79526-08E5-5547-8E85-65194B26906D}"/>
    <hyperlink ref="J5870" r:id="rId11728" display="mailto:kellylee@mcdaniel.com" xr:uid="{98566E20-FF79-2849-B20C-4F6E4AA832D2}"/>
    <hyperlink ref="L5870" r:id="rId11729" xr:uid="{AC206560-72F3-F84B-83EF-48900C792849}"/>
    <hyperlink ref="J5871" r:id="rId11730" display="mailto:kiara01@phillips.com" xr:uid="{3D4EE1FF-7C7F-9E47-A9E6-4B0570590101}"/>
    <hyperlink ref="L5871" r:id="rId11731" xr:uid="{BD2A8A22-A24D-BF4A-9454-2F5886D3D85C}"/>
    <hyperlink ref="J5872" r:id="rId11732" display="mailto:brichmond@bradford.biz" xr:uid="{9F30C1D6-420B-F04E-BF05-1C9F175F3E56}"/>
    <hyperlink ref="L5872" r:id="rId11733" xr:uid="{749ECDBA-957B-7A4B-BD7E-CB979688C729}"/>
    <hyperlink ref="J5873" r:id="rId11734" display="mailto:wyattlucero@hester.org" xr:uid="{C671D7D6-F25F-5B48-A074-BF61C8862578}"/>
    <hyperlink ref="L5873" r:id="rId11735" xr:uid="{1AE9E3F0-07BE-FB44-B8E4-0916F768B8C0}"/>
    <hyperlink ref="J5874" r:id="rId11736" display="mailto:ubowman@mullins.com" xr:uid="{BA7DC9B3-8481-184F-84DB-517E102270D3}"/>
    <hyperlink ref="L5874" r:id="rId11737" xr:uid="{5C0EE0D4-164A-6244-91FF-87581D72ECC3}"/>
    <hyperlink ref="J5875" r:id="rId11738" display="mailto:obarron@hays.com" xr:uid="{6377DB9B-811F-7F49-B667-CF0696296D73}"/>
    <hyperlink ref="L5875" r:id="rId11739" xr:uid="{4C5250FC-4E12-5A4D-A285-62960CE1BD72}"/>
    <hyperlink ref="J5876" r:id="rId11740" display="mailto:angela24@sawyer.com" xr:uid="{5AC18054-96AB-4D43-9BA2-BD1454E005BE}"/>
    <hyperlink ref="L5876" r:id="rId11741" xr:uid="{77CA1B54-1358-6646-A823-36854D6BAD5B}"/>
    <hyperlink ref="J5877" r:id="rId11742" display="mailto:hoodryan@brewer.com" xr:uid="{5C7BF63B-1A05-BA4A-AB95-80FED9509E55}"/>
    <hyperlink ref="L5877" r:id="rId11743" xr:uid="{BE393180-8C64-6A4A-8E2A-E7D4773E447D}"/>
    <hyperlink ref="J5878" r:id="rId11744" display="mailto:staffordlogan@walker-strickland.org" xr:uid="{DD20A307-6ECC-5D46-8D43-55047A8B3E4B}"/>
    <hyperlink ref="L5878" r:id="rId11745" xr:uid="{F2FF8A6D-E9FB-114E-AEB0-9A542847B1C1}"/>
    <hyperlink ref="J5879" r:id="rId11746" display="mailto:carolynjenkins@fernandez.com" xr:uid="{BC232366-CA4D-E846-86B4-D8C79181795B}"/>
    <hyperlink ref="L5879" r:id="rId11747" xr:uid="{C77A9CAA-6C3A-F04B-B88F-585DBDABD6BC}"/>
    <hyperlink ref="J5880" r:id="rId11748" display="mailto:summersperry@davis.com" xr:uid="{814B0F0A-73D1-484A-84B2-6368C9F7E2FA}"/>
    <hyperlink ref="L5880" r:id="rId11749" xr:uid="{77228A98-A80D-2A4D-8FAC-CF3D6F5EFB64}"/>
    <hyperlink ref="J5881" r:id="rId11750" display="mailto:johnathan63@dorsey-marquez.com" xr:uid="{D8021671-8371-844F-BE87-2655AE287A83}"/>
    <hyperlink ref="L5881" r:id="rId11751" xr:uid="{221B9F4B-3B9F-A947-9DD5-C17C1BFCD075}"/>
    <hyperlink ref="J5882" r:id="rId11752" display="mailto:darryl04@aguilar.com" xr:uid="{13B774F0-83DC-2C43-B258-41CAA9EB8086}"/>
    <hyperlink ref="L5882" r:id="rId11753" xr:uid="{28FB34CE-4C6D-7C40-AB00-A5A2905AAD26}"/>
    <hyperlink ref="J5883" r:id="rId11754" display="mailto:samuelvillegas@merritt.com" xr:uid="{1A45DE21-6F14-0E4B-98D3-27F0A22A8DB6}"/>
    <hyperlink ref="L5883" r:id="rId11755" xr:uid="{4EBD9831-3EE7-5B4B-AE81-C817F45853E1}"/>
    <hyperlink ref="J5884" r:id="rId11756" display="mailto:gnolan@price-lucas.com" xr:uid="{7E838650-99B4-DF4B-BE61-D3EC270B7278}"/>
    <hyperlink ref="L5884" r:id="rId11757" xr:uid="{EC8E3166-DB20-B041-B1A2-323CBE9AEADA}"/>
    <hyperlink ref="J5885" r:id="rId11758" display="mailto:rollinskarina@rich.com" xr:uid="{44A459FE-E415-EC40-A6A4-511B25ADA1E9}"/>
    <hyperlink ref="L5885" r:id="rId11759" xr:uid="{8B1C887A-C5B9-2B40-8A43-C8BDBB62CCFC}"/>
    <hyperlink ref="J5886" r:id="rId11760" display="mailto:dawn40@coleman-bond.net" xr:uid="{23E26C73-D12B-544D-AA91-E2C3C412DEC7}"/>
    <hyperlink ref="L5886" r:id="rId11761" xr:uid="{4E18539C-48D3-684B-8287-E3B0DD98D745}"/>
    <hyperlink ref="J5887" r:id="rId11762" display="mailto:miranda16@carroll-carr.com" xr:uid="{38EA2934-BBBF-D649-8C85-446FB30E88C3}"/>
    <hyperlink ref="L5887" r:id="rId11763" xr:uid="{F9860249-0447-B84C-93CF-B27E786DC4AA}"/>
    <hyperlink ref="J5888" r:id="rId11764" display="mailto:grichards@mason-sheppard.net" xr:uid="{F5BEBF27-DA2F-444D-AFD1-E9D04083906F}"/>
    <hyperlink ref="L5888" r:id="rId11765" xr:uid="{E40918A8-26B6-4949-984A-42B404F0CA4F}"/>
    <hyperlink ref="J5889" r:id="rId11766" display="mailto:laura58@schwartz.com" xr:uid="{248B28DD-386A-6C40-BD0C-5A842869CE38}"/>
    <hyperlink ref="L5889" r:id="rId11767" xr:uid="{C167D551-D48B-D849-B9B4-3E4865C31B7F}"/>
    <hyperlink ref="J5890" r:id="rId11768" display="mailto:deckershelley@arias-ryan.com" xr:uid="{E0DC90F5-1D2B-1C41-A402-0B72050D61A7}"/>
    <hyperlink ref="L5890" r:id="rId11769" xr:uid="{6D1F2468-41C2-C644-9038-2BA8840B3D61}"/>
    <hyperlink ref="J5891" r:id="rId11770" display="mailto:amandawaters@bentley.net" xr:uid="{3DA0D1F4-B310-1048-B5C3-32721A96710D}"/>
    <hyperlink ref="L5891" r:id="rId11771" xr:uid="{D6DDE008-849E-124E-A2D7-D2543B2EA155}"/>
    <hyperlink ref="J5892" r:id="rId11772" display="mailto:sophiaflowers@owen-joseph.com" xr:uid="{5FF6DE2D-E0FE-E541-84A4-C85E1D10CC8B}"/>
    <hyperlink ref="L5892" r:id="rId11773" xr:uid="{BF3D183E-1AD6-1840-A267-15AAD7205721}"/>
    <hyperlink ref="J5893" r:id="rId11774" display="mailto:wmiddleton@winters.com" xr:uid="{3A616F53-29AD-2440-8E18-2579D699D0A7}"/>
    <hyperlink ref="L5893" r:id="rId11775" xr:uid="{A3A7715E-84DD-1D44-A600-BB4473C6FE36}"/>
    <hyperlink ref="J5894" r:id="rId11776" display="mailto:whitneyshelia@mccarthy-whitney.com" xr:uid="{41D7A607-62DF-474D-BE0A-FC4E1BE26FB2}"/>
    <hyperlink ref="L5894" r:id="rId11777" xr:uid="{35C15EE4-CBC5-2F4F-8EDA-14A3EB63FD61}"/>
    <hyperlink ref="J5895" r:id="rId11778" display="mailto:mcmillanautumn@nash-nunez.com" xr:uid="{5875D898-8196-2B46-BA7A-030BCF405693}"/>
    <hyperlink ref="L5895" r:id="rId11779" xr:uid="{6151D01B-70E5-C549-A1ED-4D05BE8B96B2}"/>
    <hyperlink ref="J5896" r:id="rId11780" display="mailto:prattbruce@velez.net" xr:uid="{4233D5FF-B738-EE4E-8C65-F8D5D32C968F}"/>
    <hyperlink ref="L5896" r:id="rId11781" xr:uid="{844F6DEE-0E43-AC47-B740-8D21EB09F025}"/>
    <hyperlink ref="J5897" r:id="rId11782" display="mailto:gabrielarivera@lucas-alvarado.com" xr:uid="{A6CA0162-576C-5F43-8A6F-767B0433E245}"/>
    <hyperlink ref="L5897" r:id="rId11783" xr:uid="{BB88464E-8F8B-B948-99AF-27D065449D33}"/>
    <hyperlink ref="J5898" r:id="rId11784" display="mailto:xkrueger@chandler.com" xr:uid="{97661662-EF19-C64F-8686-0348B9FFD71E}"/>
    <hyperlink ref="L5898" r:id="rId11785" xr:uid="{F04D5403-1B41-9344-B847-FA6362769793}"/>
    <hyperlink ref="J5899" r:id="rId11786" display="mailto:frobles@rhodes-gamble.com" xr:uid="{010D741F-FFFA-5C40-B707-CC02C7B35B69}"/>
    <hyperlink ref="L5899" r:id="rId11787" xr:uid="{E767EFE4-C1EF-1C45-B277-AB4C175E475A}"/>
    <hyperlink ref="J5900" r:id="rId11788" display="mailto:patricia58@berry.com" xr:uid="{5B478F84-8C09-8043-87A1-B66B362E15D0}"/>
    <hyperlink ref="L5900" r:id="rId11789" xr:uid="{D51BC4C5-2102-D84C-B2DC-CE8963B9ACA0}"/>
    <hyperlink ref="J5901" r:id="rId11790" display="mailto:lisabarber@webster.com" xr:uid="{A74945B8-032F-9145-A06E-997524A99747}"/>
    <hyperlink ref="L5901" r:id="rId11791" xr:uid="{D39DC4C1-B39A-FD49-B9DC-AD882C1DDA51}"/>
    <hyperlink ref="J5902" r:id="rId11792" display="mailto:katelyngordon@decker-reed.info" xr:uid="{CF2050C6-CBBE-8A42-BE60-C87EE04F93D5}"/>
    <hyperlink ref="L5902" r:id="rId11793" xr:uid="{EEDD22EE-4D60-D84F-83C2-EED9C70ECAD1}"/>
    <hyperlink ref="J5903" r:id="rId11794" display="mailto:kathleenfowler@holloway.biz" xr:uid="{849E7414-9839-8246-8855-F100328AFB1C}"/>
    <hyperlink ref="L5903" r:id="rId11795" xr:uid="{A2A5F44B-D77F-124D-B34C-2F41D205C28E}"/>
    <hyperlink ref="J5904" r:id="rId11796" display="mailto:williamsnicolas@vaughan.com" xr:uid="{00CACFA2-48BA-0042-8883-A43AEA2141ED}"/>
    <hyperlink ref="L5904" r:id="rId11797" xr:uid="{AD05AE66-E59F-164B-A1C3-95242F8F7BEF}"/>
    <hyperlink ref="J5905" r:id="rId11798" display="mailto:perkinslatoya@golden-mcdowell.biz" xr:uid="{20661BAF-DEBA-0443-B07E-A54C7EDF6A26}"/>
    <hyperlink ref="L5905" r:id="rId11799" xr:uid="{A36EE9E5-DE26-FD4F-9E5D-4FE82A71E5F7}"/>
    <hyperlink ref="J5906" r:id="rId11800" display="mailto:mckenzie01@wiggins.com" xr:uid="{7D4DC5DD-C6CE-B14F-9240-11DA188C9EF2}"/>
    <hyperlink ref="L5906" r:id="rId11801" xr:uid="{2D61B7A5-3D5B-1C46-B0FE-9514733832EF}"/>
    <hyperlink ref="J5907" r:id="rId11802" display="mailto:meghan21@ramirez.com" xr:uid="{48296EDA-A061-DF45-A1C6-CE0C34D51A51}"/>
    <hyperlink ref="L5907" r:id="rId11803" xr:uid="{09C61AD5-3FC8-DB4C-BF67-1CA03A064D9B}"/>
    <hyperlink ref="J5908" r:id="rId11804" display="mailto:dmiranda@suarez-waller.net" xr:uid="{A2D58804-BA2A-3C43-A7F0-39EB6EC49C88}"/>
    <hyperlink ref="L5908" r:id="rId11805" xr:uid="{22A5BEB7-6C4C-5F4E-BB30-BFFA332CBF97}"/>
    <hyperlink ref="J5909" r:id="rId11806" display="mailto:aimeedougherty@berg-huynh.com" xr:uid="{399549CA-FEEE-D546-9BAB-C3CF6E217EF0}"/>
    <hyperlink ref="L5909" r:id="rId11807" xr:uid="{8F563451-E858-3C45-88EF-137F7473E71E}"/>
    <hyperlink ref="J5910" r:id="rId11808" display="mailto:bryanmeredith@sawyer.org" xr:uid="{3B68E40B-A2C1-8442-86E8-FF32FC4A5384}"/>
    <hyperlink ref="L5910" r:id="rId11809" xr:uid="{986787B0-10EE-6B49-A6E9-6FE1C289F237}"/>
    <hyperlink ref="J5911" r:id="rId11810" display="mailto:carla88@mcdonald-glass.com" xr:uid="{355FC3B9-8141-7A48-8291-201A09770A92}"/>
    <hyperlink ref="L5911" r:id="rId11811" xr:uid="{F0370571-C6BA-6147-BD50-959D8417A8BD}"/>
    <hyperlink ref="J5912" r:id="rId11812" display="mailto:stanleypayne@bowen-guerrero.com" xr:uid="{19DEA2A3-9DF3-CA41-BAF0-CC636EBEFA74}"/>
    <hyperlink ref="L5912" r:id="rId11813" xr:uid="{A1DB0D95-C1F5-9A4A-8F63-3A6434BBE055}"/>
    <hyperlink ref="J5913" r:id="rId11814" display="mailto:fernandomontes@giles-stafford.info" xr:uid="{522A1BAF-EABD-A840-9249-56A5A1120AF8}"/>
    <hyperlink ref="L5913" r:id="rId11815" xr:uid="{339000AE-854A-B240-89F6-91A09361DCC1}"/>
    <hyperlink ref="J5914" r:id="rId11816" display="mailto:ruizkristy@frye-huber.com" xr:uid="{7DCE8B3B-AD91-364D-9004-F61B0D74FA96}"/>
    <hyperlink ref="L5914" r:id="rId11817" xr:uid="{1D45FE81-FF6C-374A-BDF1-43053130A12C}"/>
    <hyperlink ref="J5915" r:id="rId11818" display="mailto:melendezanne@buchanan-gates.com" xr:uid="{9387157F-89CA-CE42-A153-51EAF779B0D7}"/>
    <hyperlink ref="L5915" r:id="rId11819" xr:uid="{271AC6B1-02E0-6946-AA97-4C471D933EC5}"/>
    <hyperlink ref="J5916" r:id="rId11820" display="mailto:anewton@burke.info" xr:uid="{6B06906F-F40F-CA49-9092-82AFC3995CF2}"/>
    <hyperlink ref="L5916" r:id="rId11821" xr:uid="{BDB979D5-7303-6B4D-B8A5-7C6C5735BA32}"/>
    <hyperlink ref="J5917" r:id="rId11822" display="mailto:andres23@hartman-adkins.info" xr:uid="{4C46DEBB-19F6-A246-A642-9AF75043006B}"/>
    <hyperlink ref="L5917" r:id="rId11823" xr:uid="{022D4991-063F-DE40-937A-FC82C23FD3AB}"/>
    <hyperlink ref="J5918" r:id="rId11824" display="mailto:alexandra32@austin.biz" xr:uid="{7C2AD658-D6AD-FC4D-AB81-F5FE61E9ED7C}"/>
    <hyperlink ref="L5918" r:id="rId11825" xr:uid="{ECF65EFC-B71E-C148-9EA3-6143361F92DC}"/>
    <hyperlink ref="J5919" r:id="rId11826" display="mailto:jacobsonmike@irwin.com" xr:uid="{F81F3346-BD8B-3F4A-8F7D-844D421A0A2C}"/>
    <hyperlink ref="L5919" r:id="rId11827" xr:uid="{9EBDAC54-E026-394B-90D0-C5CAA3DA61E8}"/>
    <hyperlink ref="J5920" r:id="rId11828" display="mailto:christensenmackenzie@gay-zhang.com" xr:uid="{A4975DF5-0F72-7D43-B626-9B115FB69912}"/>
    <hyperlink ref="L5920" r:id="rId11829" xr:uid="{7A841E58-2F92-4841-954A-76DF26E00683}"/>
    <hyperlink ref="J5921" r:id="rId11830" display="mailto:dillon76@vance-gonzalez.com" xr:uid="{DED8154B-3681-3A4D-97D4-B7AA75953609}"/>
    <hyperlink ref="L5921" r:id="rId11831" xr:uid="{4664DADF-1870-C94C-A465-D65549F35573}"/>
    <hyperlink ref="J5922" r:id="rId11832" display="mailto:terricameron@obrien.com" xr:uid="{DB9C3594-CD63-5344-8E9A-8D4DC52CA1E2}"/>
    <hyperlink ref="L5922" r:id="rId11833" xr:uid="{186D3FE8-C14C-7443-82E3-553D03976A5A}"/>
    <hyperlink ref="J5923" r:id="rId11834" display="mailto:georgehayley@freeman-freeman.org" xr:uid="{FAD9A0CF-EA4B-D841-957C-FF414D7189C5}"/>
    <hyperlink ref="L5923" r:id="rId11835" xr:uid="{D69BEBCD-6D40-7C47-B6B8-709FB732366A}"/>
    <hyperlink ref="J5924" r:id="rId11836" display="mailto:craig49@marshall.net" xr:uid="{C7779518-2479-A449-A8DB-9AC773F97AE7}"/>
    <hyperlink ref="L5924" r:id="rId11837" xr:uid="{C5BEEB65-1239-D64C-8F69-CB40CA1D23A2}"/>
    <hyperlink ref="J5925" r:id="rId11838" display="mailto:breanna24@house-mcconnell.com" xr:uid="{75FD8BE6-5208-A249-AB53-52E5A03E0F07}"/>
    <hyperlink ref="L5925" r:id="rId11839" xr:uid="{0337B050-11D0-CF4C-BA34-2ABB7E6182A5}"/>
    <hyperlink ref="J5926" r:id="rId11840" display="mailto:payneneil@patton-bond.info" xr:uid="{405E06FA-FD6B-024C-B879-7A3C439C1705}"/>
    <hyperlink ref="L5926" r:id="rId11841" xr:uid="{314E7484-055E-904B-B7FA-6C2031856D40}"/>
    <hyperlink ref="J5927" r:id="rId11842" display="mailto:amanda21@hayes.com" xr:uid="{D03883F7-B249-F04B-975B-1CBB4EE68D1F}"/>
    <hyperlink ref="L5927" r:id="rId11843" xr:uid="{EB31BB69-7492-504A-82A1-A33388C3CE9C}"/>
    <hyperlink ref="J5928" r:id="rId11844" display="mailto:hwaters@murillo.com" xr:uid="{A4D96C69-D8F0-D043-B5A5-855CB22CEB86}"/>
    <hyperlink ref="L5928" r:id="rId11845" xr:uid="{E33BA222-6D33-7647-A0E3-55DE73E3B599}"/>
    <hyperlink ref="J5929" r:id="rId11846" display="mailto:albert40@haynes.org" xr:uid="{2930F075-9DF2-C94C-A6BB-8BC322CD070F}"/>
    <hyperlink ref="L5929" r:id="rId11847" xr:uid="{06EBE0F5-567C-324C-BBD3-1B084D6E14EE}"/>
    <hyperlink ref="J5930" r:id="rId11848" display="mailto:wisecharlotte@petersen-arroyo.org" xr:uid="{D843690C-6CD5-3D46-BB06-132E7AC34F53}"/>
    <hyperlink ref="L5930" r:id="rId11849" xr:uid="{DB769AA8-725C-4D4D-BA07-D8E70553C440}"/>
    <hyperlink ref="J5931" r:id="rId11850" display="mailto:owright@schaefer.com" xr:uid="{AF008E04-7FF8-0641-8CC0-B907DDED6A1A}"/>
    <hyperlink ref="L5931" r:id="rId11851" xr:uid="{C47F9334-3B2C-7648-B7C3-90E4CC378825}"/>
    <hyperlink ref="J5932" r:id="rId11852" display="mailto:moranalfred@bullock.biz" xr:uid="{3068552D-5054-2448-8ED4-E2A1BB67870F}"/>
    <hyperlink ref="L5932" r:id="rId11853" xr:uid="{7433053E-AD16-7A43-B601-2B8ECE83C64D}"/>
    <hyperlink ref="J5933" r:id="rId11854" display="mailto:xavierdecker@woodard.info" xr:uid="{8FB6D4B0-07A8-1648-9EEF-C3705DAC3CD7}"/>
    <hyperlink ref="L5933" r:id="rId11855" xr:uid="{5EBBB454-887D-1147-9BF0-26465F4AD71B}"/>
    <hyperlink ref="J5934" r:id="rId11856" display="mailto:fblackwell@werner.info" xr:uid="{3BF72128-7B6E-C74A-8EBB-193A814C2045}"/>
    <hyperlink ref="L5934" r:id="rId11857" xr:uid="{3B20B22F-CD7D-C94E-9666-D3DD82B1BE32}"/>
    <hyperlink ref="J5935" r:id="rId11858" display="mailto:ohoward@roth.com" xr:uid="{DA3B5B49-A22A-7B4F-9CEC-55EA1359852D}"/>
    <hyperlink ref="L5935" r:id="rId11859" xr:uid="{DF322E4E-2B34-914D-BAFE-8867922E6410}"/>
    <hyperlink ref="J5936" r:id="rId11860" display="mailto:sherischaefer@mosley.info" xr:uid="{3ED20BA7-201A-7B46-893C-4817558C81D3}"/>
    <hyperlink ref="L5936" r:id="rId11861" xr:uid="{182F697C-7451-A544-AD5D-B86F9468033D}"/>
    <hyperlink ref="J5937" r:id="rId11862" display="mailto:camachoamanda@singh.org" xr:uid="{C5224E60-EFEC-7A4A-8630-EED5D143318D}"/>
    <hyperlink ref="L5937" r:id="rId11863" xr:uid="{79AC6087-4E6E-0547-983D-3E5DA83FC100}"/>
    <hyperlink ref="J5938" r:id="rId11864" display="mailto:kentward@hooper-wong.com" xr:uid="{0B636476-589F-2D49-BED8-7C150FCE9DD3}"/>
    <hyperlink ref="L5938" r:id="rId11865" xr:uid="{64903C9E-EF8F-B74D-BEED-48CC0A6D712E}"/>
    <hyperlink ref="J5939" r:id="rId11866" display="mailto:pattonnina@bradshaw-krause.com" xr:uid="{859BEB3E-8F85-0842-9E05-F9A70581E1B7}"/>
    <hyperlink ref="L5939" r:id="rId11867" xr:uid="{6A05934B-C221-1F44-B8C2-82A7DF446389}"/>
    <hyperlink ref="J5940" r:id="rId11868" display="mailto:teresacharles@ewing.org" xr:uid="{DC0B01A8-5001-A94A-BA18-34865F7E307E}"/>
    <hyperlink ref="L5940" r:id="rId11869" xr:uid="{293F13F5-B36B-DD42-85CF-2BEE430C79A8}"/>
    <hyperlink ref="J5941" r:id="rId11870" display="mailto:murillochristian@butler.net" xr:uid="{67B3B71D-E5D0-9D40-B854-90BBFBC74383}"/>
    <hyperlink ref="L5941" r:id="rId11871" xr:uid="{323D0A6B-9056-134F-8F79-8691B94AFFDF}"/>
    <hyperlink ref="J5942" r:id="rId11872" display="mailto:eugenecrawford@jackson.biz" xr:uid="{1A9764FE-DE39-DD47-BE66-302C0B159079}"/>
    <hyperlink ref="L5942" r:id="rId11873" xr:uid="{54DDEA19-393B-DA4B-BA13-6E5C70A6C28A}"/>
    <hyperlink ref="J5943" r:id="rId11874" display="mailto:tammy35@hoffman.org" xr:uid="{F03F46B2-6310-754A-8EDD-C35463D88286}"/>
    <hyperlink ref="L5943" r:id="rId11875" xr:uid="{39243708-64F4-EA41-AD98-69ED954CCB2D}"/>
    <hyperlink ref="J5944" r:id="rId11876" display="mailto:riley32@stevens-harding.info" xr:uid="{A1C75725-5614-4142-9FBD-C211716F01E9}"/>
    <hyperlink ref="L5944" r:id="rId11877" xr:uid="{1FBB4FF8-80B5-A742-A250-03697E47C250}"/>
    <hyperlink ref="J5945" r:id="rId11878" display="mailto:btownsend@hall.net" xr:uid="{304A726A-5CFF-F64D-967C-929443426D44}"/>
    <hyperlink ref="L5945" r:id="rId11879" xr:uid="{F3FD9E79-8B5D-6D44-A060-D543B07C7AC6}"/>
    <hyperlink ref="J5946" r:id="rId11880" display="mailto:jesus68@clayton.com" xr:uid="{A87081B8-E998-754D-9EFA-170A5988118C}"/>
    <hyperlink ref="L5946" r:id="rId11881" xr:uid="{786C1C4A-6311-984D-8311-BC78AC32F4FE}"/>
    <hyperlink ref="J5947" r:id="rId11882" display="mailto:schwartzjessica@quinn-mayo.com" xr:uid="{5E67BA16-1B95-F44A-BE47-4ABE0292CC29}"/>
    <hyperlink ref="L5947" r:id="rId11883" xr:uid="{801AACA0-253F-4547-865B-031C803228CA}"/>
    <hyperlink ref="J5948" r:id="rId11884" display="mailto:derrick89@turner.com" xr:uid="{847B0170-89D7-DD45-8F41-BEB171E63123}"/>
    <hyperlink ref="L5948" r:id="rId11885" xr:uid="{E2A291D0-0988-BB48-A0DE-0FD13E5127E2}"/>
    <hyperlink ref="J5949" r:id="rId11886" display="mailto:livicki@frey.org" xr:uid="{61E74018-2039-9C47-80AE-127CA07F3972}"/>
    <hyperlink ref="L5949" r:id="rId11887" xr:uid="{54C91F02-1642-104D-8970-1E147A739F27}"/>
    <hyperlink ref="J5950" r:id="rId11888" display="mailto:bartletttim@glenn.info" xr:uid="{D78B8685-9B87-D44C-B7DC-BCBAC5D1007F}"/>
    <hyperlink ref="L5950" r:id="rId11889" xr:uid="{66A16F70-C38C-3F45-9301-C4ECD083C3F9}"/>
    <hyperlink ref="J5951" r:id="rId11890" display="mailto:deborah67@galloway-pittman.org" xr:uid="{E2358876-6CCE-3143-AE98-56A1BB19204B}"/>
    <hyperlink ref="L5951" r:id="rId11891" xr:uid="{C57EC923-4BEF-FA4E-A7BF-E518B7819574}"/>
    <hyperlink ref="J5952" r:id="rId11892" display="mailto:brad60@valdez-bishop.com" xr:uid="{1F376F65-AA1B-1E4B-9D22-B2E2753520E2}"/>
    <hyperlink ref="L5952" r:id="rId11893" xr:uid="{2C87F2D5-8CFC-B446-9D03-1B3E7DC8B489}"/>
    <hyperlink ref="J5953" r:id="rId11894" display="mailto:connor45@wilcox-mccarthy.org" xr:uid="{8C59FCAE-294F-FF4A-92E2-E85D8BF41ACD}"/>
    <hyperlink ref="L5953" r:id="rId11895" xr:uid="{7B467BC8-99FC-7A4D-9BA3-C2699392B36C}"/>
    <hyperlink ref="J5954" r:id="rId11896" display="mailto:brianna78@parrish-mccann.biz" xr:uid="{F4D4FA6C-981F-EC49-B97C-5D1103219539}"/>
    <hyperlink ref="L5954" r:id="rId11897" xr:uid="{573AB41F-98AD-4442-9FCB-F99E31AA9450}"/>
    <hyperlink ref="J5955" r:id="rId11898" display="mailto:shelly51@tucker-sherman.net" xr:uid="{6759B6EF-B54B-1C41-A5D8-BB2D29C79B7D}"/>
    <hyperlink ref="L5955" r:id="rId11899" xr:uid="{14415538-1E6F-BD41-BDBD-4F113C1AB2FF}"/>
    <hyperlink ref="J5956" r:id="rId11900" display="mailto:breannachan@hays-chaney.org" xr:uid="{B2254601-46C2-0C4A-A9E2-85F523FE4480}"/>
    <hyperlink ref="L5956" r:id="rId11901" xr:uid="{7901E6A8-92D1-DF4D-9FC8-C6D444D4DAE7}"/>
    <hyperlink ref="J5957" r:id="rId11902" display="mailto:wanda09@yang.net" xr:uid="{68E1DA3F-11B5-CA4F-8225-6E9CB462B7E4}"/>
    <hyperlink ref="L5957" r:id="rId11903" xr:uid="{75103B9D-FBBB-7049-BE22-35BB35A6E30B}"/>
    <hyperlink ref="J5958" r:id="rId11904" display="mailto:jill90@murphy.com" xr:uid="{C2382CBC-2986-B549-B389-60DBE0175398}"/>
    <hyperlink ref="L5958" r:id="rId11905" xr:uid="{0CA55A37-1B32-4245-9A40-75A3BA1197E1}"/>
    <hyperlink ref="J5959" r:id="rId11906" display="mailto:stevebrowning@meza.com" xr:uid="{52ECC4CC-07B3-104C-9955-E591FAABEEFF}"/>
    <hyperlink ref="L5959" r:id="rId11907" xr:uid="{6D9AF4CA-0F87-7D48-872D-8698EBBA9FB7}"/>
    <hyperlink ref="J5960" r:id="rId11908" display="mailto:wperry@deleon-morris.com" xr:uid="{2875C2B9-EFD1-1D48-9649-88A38BC3B64D}"/>
    <hyperlink ref="L5960" r:id="rId11909" xr:uid="{220DD70A-AD1E-0E44-B701-164127F1B376}"/>
    <hyperlink ref="J5961" r:id="rId11910" display="mailto:kendra71@shelton-roberson.biz" xr:uid="{247ACCC3-E897-6F40-8350-2F054ADFD4D7}"/>
    <hyperlink ref="L5961" r:id="rId11911" xr:uid="{96A061F9-2E66-C74A-8081-19E82E5CE8DC}"/>
    <hyperlink ref="J5962" r:id="rId11912" display="mailto:priscillazavala@gallagher.biz" xr:uid="{5E972555-EBD4-8344-A0FE-F00875AA35A3}"/>
    <hyperlink ref="L5962" r:id="rId11913" xr:uid="{332E5AB9-3FF3-CE42-B0F3-32F2BA9CD212}"/>
    <hyperlink ref="J5963" r:id="rId11914" display="mailto:xdudley@olson.com" xr:uid="{04365892-A652-3543-98B5-BE94696AB3D1}"/>
    <hyperlink ref="L5963" r:id="rId11915" xr:uid="{A464E7F1-9FDA-9841-B3C1-93F0C8370EEC}"/>
    <hyperlink ref="J5964" r:id="rId11916" display="mailto:qspears@best.net" xr:uid="{E41C05D1-BAE8-C24A-8AD4-9E435B8F10BA}"/>
    <hyperlink ref="L5964" r:id="rId11917" xr:uid="{49F66370-1375-9A4A-929F-21C76EA1BE65}"/>
    <hyperlink ref="J5965" r:id="rId11918" display="mailto:bergdanielle@stout.com" xr:uid="{511DD713-20AA-EE43-864C-98326DAC3AD3}"/>
    <hyperlink ref="L5965" r:id="rId11919" xr:uid="{E53BE6E9-8FF3-B746-BBBC-DBD6E932C3FE}"/>
    <hyperlink ref="J5966" r:id="rId11920" display="mailto:jo60@novak-gutierrez.com" xr:uid="{5ABF8C8F-4620-8B48-AA9F-5EE9628A40E7}"/>
    <hyperlink ref="L5966" r:id="rId11921" xr:uid="{9189C05D-1376-6D4A-A5D9-BA8026513FF7}"/>
    <hyperlink ref="J5967" r:id="rId11922" display="mailto:suttonhector@welch.com" xr:uid="{5AFE71E2-1652-E840-B891-9B94A1A91BC4}"/>
    <hyperlink ref="L5967" r:id="rId11923" xr:uid="{2D888A79-B4DE-A04A-B3DC-BCCF4A7DE7C9}"/>
    <hyperlink ref="J5968" r:id="rId11924" display="mailto:ngay@anderson.com" xr:uid="{04D1D526-D563-4A49-8717-8D22810223D1}"/>
    <hyperlink ref="L5968" r:id="rId11925" xr:uid="{11BCD9EC-4F63-704C-A9EB-98B2E56A7D21}"/>
    <hyperlink ref="J5969" r:id="rId11926" display="mailto:daleyu@donaldson.biz" xr:uid="{5A4036DF-EC31-F346-9835-AB44E5DB3BEF}"/>
    <hyperlink ref="L5969" r:id="rId11927" xr:uid="{9E05F086-D658-874D-A917-16266C10424D}"/>
    <hyperlink ref="J5970" r:id="rId11928" display="mailto:dustinreed@hines-stafford.org" xr:uid="{E413A12D-EA12-E946-9CAD-0A44AF45A72B}"/>
    <hyperlink ref="L5970" r:id="rId11929" xr:uid="{C71DE48A-B1A5-BA49-A9B9-D651CC79460F}"/>
    <hyperlink ref="J5971" r:id="rId11930" display="mailto:hbryan@tanner.com" xr:uid="{1C93709B-BA6B-D44D-9120-D884955B40D6}"/>
    <hyperlink ref="L5971" r:id="rId11931" xr:uid="{24525D81-C17C-9642-86E2-D54C408BB278}"/>
    <hyperlink ref="J5972" r:id="rId11932" display="mailto:travisreginald@ochoa.info" xr:uid="{8F629DAD-BD00-E74D-A23A-DAB9F16CF12C}"/>
    <hyperlink ref="L5972" r:id="rId11933" xr:uid="{37D9272C-CD2A-1443-AEBC-893D17E37C54}"/>
    <hyperlink ref="J5973" r:id="rId11934" display="mailto:mdonovan@herman.com" xr:uid="{87554271-A7A5-E844-BA3F-ADB26312B577}"/>
    <hyperlink ref="L5973" r:id="rId11935" xr:uid="{D4B01B6C-B66C-2045-A87C-0ED2E6DA11A0}"/>
    <hyperlink ref="J5974" r:id="rId11936" display="mailto:jennyoconnor@castro.com" xr:uid="{E6A626DD-2884-C841-B752-9C3743C14ED5}"/>
    <hyperlink ref="L5974" r:id="rId11937" xr:uid="{C1374AC0-89DB-534B-81FD-9377FBB913B4}"/>
    <hyperlink ref="J5975" r:id="rId11938" display="mailto:buckearl@underwood-valdez.com" xr:uid="{2AAC4C0A-E5BC-B547-B18D-EADE16AED796}"/>
    <hyperlink ref="L5975" r:id="rId11939" xr:uid="{F712DE24-F38C-824C-B385-556FDC093E3D}"/>
    <hyperlink ref="J5976" r:id="rId11940" display="mailto:deannablanchard@madden.info" xr:uid="{9EB582ED-6453-8D44-8284-735062367D1F}"/>
    <hyperlink ref="L5976" r:id="rId11941" xr:uid="{98B175FE-3BBF-B346-B6E6-1697B62C8EDD}"/>
    <hyperlink ref="J5977" r:id="rId11942" display="mailto:gcastillo@valentine.com" xr:uid="{FDFE5360-AA53-1448-BEB0-6B639E26381B}"/>
    <hyperlink ref="L5977" r:id="rId11943" xr:uid="{55CFE30B-1330-F243-987A-7986A3910713}"/>
    <hyperlink ref="J5978" r:id="rId11944" display="mailto:suzanne81@bush-kane.com" xr:uid="{9883E02E-B45B-6348-A29D-B45FD32F39F0}"/>
    <hyperlink ref="L5978" r:id="rId11945" xr:uid="{B3D16EDB-040B-D047-B868-51389ACCCE15}"/>
    <hyperlink ref="J5979" r:id="rId11946" display="mailto:tonya77@macdonald.net" xr:uid="{54824EA9-3A1A-A445-BFDC-437DBEEBF1E6}"/>
    <hyperlink ref="L5979" r:id="rId11947" xr:uid="{80FF2A63-510A-654A-A69E-85DC2B139635}"/>
    <hyperlink ref="J5980" r:id="rId11948" display="mailto:latoya13@fuller-rasmussen.com" xr:uid="{F6770821-2636-D246-AFDC-74323F308E77}"/>
    <hyperlink ref="L5980" r:id="rId11949" xr:uid="{150F5608-8C8D-C940-963A-18A0019C7557}"/>
    <hyperlink ref="J5981" r:id="rId11950" display="mailto:qbarr@landry.biz" xr:uid="{A3872612-0530-C945-BD77-8DCF96FC69AD}"/>
    <hyperlink ref="L5981" r:id="rId11951" xr:uid="{407E8FE5-2066-F849-BCAB-5A9D36D61CBA}"/>
    <hyperlink ref="J5982" r:id="rId11952" display="mailto:mortonterrance@graham-foley.biz" xr:uid="{B1D81294-99BB-D440-98A1-843A0D962EF6}"/>
    <hyperlink ref="L5982" r:id="rId11953" xr:uid="{F0A2EF61-EFE0-134B-9982-CD1D99C60FB8}"/>
    <hyperlink ref="J5983" r:id="rId11954" display="mailto:daniel23@middleton.info" xr:uid="{71BF1ADC-ACA7-BA46-9BEF-488C448B48C9}"/>
    <hyperlink ref="L5983" r:id="rId11955" xr:uid="{F0A03618-FD9D-5A48-9B24-0A08274F147D}"/>
    <hyperlink ref="J5984" r:id="rId11956" display="mailto:stephensonkent@sharp.com" xr:uid="{4BA777E2-6B5D-7E43-A933-5579DA347A72}"/>
    <hyperlink ref="L5984" r:id="rId11957" xr:uid="{7DCA8580-FB2C-B245-8407-8C9F67001DB7}"/>
    <hyperlink ref="J5985" r:id="rId11958" display="mailto:parker65@beltran-barrett.com" xr:uid="{83B4F08A-B0DB-F44B-9ED3-9ACB17D98B10}"/>
    <hyperlink ref="L5985" r:id="rId11959" xr:uid="{F48347DD-EA0C-F945-B32C-2A039EF5B5DE}"/>
    <hyperlink ref="J5986" r:id="rId11960" display="mailto:deborah91@bartlett.com" xr:uid="{E1E394B1-BE54-E643-98E4-29463511B8C3}"/>
    <hyperlink ref="L5986" r:id="rId11961" xr:uid="{941F3CC2-124B-C54D-B3C3-0CE260B02F79}"/>
    <hyperlink ref="J5987" r:id="rId11962" display="mailto:gabriela26@strong.com" xr:uid="{D35024D1-8099-BF4F-B7A0-DBEC6057F873}"/>
    <hyperlink ref="L5987" r:id="rId11963" xr:uid="{BC9A1CE3-5752-1841-81C3-1E3B808B247A}"/>
    <hyperlink ref="J5988" r:id="rId11964" display="mailto:mikerowe@jarvis.com" xr:uid="{A68FD5F6-281D-124B-801B-C819C752DEAB}"/>
    <hyperlink ref="L5988" r:id="rId11965" xr:uid="{C6D60931-6AD9-9643-AA95-9341C26150DF}"/>
    <hyperlink ref="J5989" r:id="rId11966" display="mailto:leonardbrady@hawkins-hill.com" xr:uid="{6989000F-0822-D44E-8A8A-CF1CDE199461}"/>
    <hyperlink ref="L5989" r:id="rId11967" xr:uid="{A3877F52-F3AD-6A46-B071-01B57AF135F0}"/>
    <hyperlink ref="J5990" r:id="rId11968" display="mailto:toni89@briggs-harmon.info" xr:uid="{E39BCDB4-25F8-BC46-9EAD-CFB09CD8C63B}"/>
    <hyperlink ref="L5990" r:id="rId11969" xr:uid="{73E7BDEE-A40B-E14C-BC62-284329810556}"/>
    <hyperlink ref="J5991" r:id="rId11970" display="mailto:theodore73@cannon.com" xr:uid="{E865DFEB-6B1A-2C47-8455-4001797B8955}"/>
    <hyperlink ref="L5991" r:id="rId11971" xr:uid="{C20EFCA6-6A8D-1E46-8119-22213ACA5973}"/>
    <hyperlink ref="J5992" r:id="rId11972" display="mailto:brandymerritt@holder.com" xr:uid="{F5DE15EC-BCDE-894E-B99B-72B6DB7224D1}"/>
    <hyperlink ref="L5992" r:id="rId11973" xr:uid="{19146822-DC68-9B4F-AF6F-0E5DB529F6EA}"/>
    <hyperlink ref="J5993" r:id="rId11974" display="mailto:nortoncrystal@levy.com" xr:uid="{742FEA71-79C7-6C4B-A21F-B99687CEA9EA}"/>
    <hyperlink ref="L5993" r:id="rId11975" xr:uid="{0AA47627-3B3F-E64B-AC12-71812ACC3AB4}"/>
    <hyperlink ref="J5994" r:id="rId11976" display="mailto:jane18@jones.com" xr:uid="{B2264439-A7EB-5F44-A97D-698BA271300D}"/>
    <hyperlink ref="L5994" r:id="rId11977" xr:uid="{A89550FA-7CB7-044A-8C78-735C824B0012}"/>
    <hyperlink ref="J5995" r:id="rId11978" display="mailto:sgrant@phelps-willis.com" xr:uid="{7AE08431-103A-FC4E-AE12-05AD7B635D12}"/>
    <hyperlink ref="L5995" r:id="rId11979" xr:uid="{D7483F10-FAA7-9344-8004-0B046BDE6301}"/>
    <hyperlink ref="J5996" r:id="rId11980" display="mailto:berrysydney@young.biz" xr:uid="{521966A1-8F23-074F-868A-F9D440F2BE0B}"/>
    <hyperlink ref="L5996" r:id="rId11981" xr:uid="{B19D4A16-04FF-D647-A107-9E31BE738FC9}"/>
    <hyperlink ref="J5997" r:id="rId11982" display="mailto:hamptonkiara@patrick-mccarty.net" xr:uid="{BD0DCE2F-5D19-9A48-BFDA-DE52EFD36005}"/>
    <hyperlink ref="L5997" r:id="rId11983" xr:uid="{82B73D65-5E14-C54E-87EC-E260D79B1767}"/>
    <hyperlink ref="J5998" r:id="rId11984" display="mailto:xferguson@holmes.com" xr:uid="{7EFF8D10-46E0-B84F-9FF7-448DE9791B13}"/>
    <hyperlink ref="L5998" r:id="rId11985" xr:uid="{E504B48C-5919-444E-AB76-26DD7B5FCDD1}"/>
    <hyperlink ref="J5999" r:id="rId11986" display="mailto:fuentesyvette@howard.com" xr:uid="{9B91C091-27D9-BF4D-8AC7-538479828DD6}"/>
    <hyperlink ref="L5999" r:id="rId11987" xr:uid="{DF2C105D-B1E5-0445-BFA9-118A47A3C630}"/>
    <hyperlink ref="J6000" r:id="rId11988" display="mailto:pvilla@campbell.com" xr:uid="{992530CC-74D0-1C48-9980-D5991C555E94}"/>
    <hyperlink ref="L6000" r:id="rId11989" xr:uid="{508E4C0C-9470-3048-8694-0961E81D120B}"/>
    <hyperlink ref="J6001" r:id="rId11990" display="mailto:arnoldcandice@ruiz.net" xr:uid="{8C65EC50-282C-C346-A8FA-25B9ED268898}"/>
    <hyperlink ref="L6001" r:id="rId11991" xr:uid="{FAD4C73D-AF2C-0F43-B429-A5F55D39C919}"/>
    <hyperlink ref="J6002" r:id="rId11992" display="mailto:wongkurt@velez.org" xr:uid="{2648DDFC-0AC1-CA4D-9F31-1A7ADEB43896}"/>
    <hyperlink ref="L6002" r:id="rId11993" xr:uid="{6982158A-4DEC-A74F-8336-8CE97BBB22E0}"/>
    <hyperlink ref="J6003" r:id="rId11994" display="mailto:qcastaneda@keller.com" xr:uid="{94B838F7-0637-A547-A62C-C9AC96A47961}"/>
    <hyperlink ref="L6003" r:id="rId11995" xr:uid="{F189082A-9F35-784C-96B9-C36F8A7BB728}"/>
    <hyperlink ref="J6004" r:id="rId11996" display="mailto:gallegosolivia@pittman-gould.com" xr:uid="{03F873F6-F74D-AA41-9739-25B0A41B93A1}"/>
    <hyperlink ref="L6004" r:id="rId11997" xr:uid="{CDAAD5F8-7E5E-854D-9E73-C99DB3741C29}"/>
    <hyperlink ref="J6005" r:id="rId11998" display="mailto:hooverdebbie@hess.com" xr:uid="{9F92E224-6B80-7448-88EA-8486F338D316}"/>
    <hyperlink ref="L6005" r:id="rId11999" xr:uid="{35B41D2E-CDA4-5A4D-B2FF-1AA7E7C5E759}"/>
    <hyperlink ref="J6006" r:id="rId12000" display="mailto:maynardbrooke@thornton.com" xr:uid="{0A13E86C-F5B9-9544-8B9A-8FF23A7834FD}"/>
    <hyperlink ref="L6006" r:id="rId12001" xr:uid="{00364133-9220-B845-8706-464DD978D252}"/>
    <hyperlink ref="J6007" r:id="rId12002" display="mailto:pellis@hawkins.com" xr:uid="{37158092-9AA7-954A-9BC3-6A234D5A9FF6}"/>
    <hyperlink ref="L6007" r:id="rId12003" xr:uid="{C583341C-2A73-9C49-AB3C-6FAF81B0FE8B}"/>
    <hyperlink ref="J6008" r:id="rId12004" display="mailto:aaron60@bond.com" xr:uid="{D73C25BF-A3A9-7949-82E0-734FB746A9E8}"/>
    <hyperlink ref="L6008" r:id="rId12005" xr:uid="{B11FBE5C-6B90-3441-A411-ABD0E829EDCD}"/>
    <hyperlink ref="J6009" r:id="rId12006" display="mailto:simpsonevelyn@moran.com" xr:uid="{690B4B3C-E8D9-7E42-B1D0-4AE30E52BF69}"/>
    <hyperlink ref="L6009" r:id="rId12007" xr:uid="{1FF2EBD2-DEDE-0A4E-A6DA-3770FEA6C33A}"/>
    <hyperlink ref="J6010" r:id="rId12008" display="mailto:carolynrice@maynard.com" xr:uid="{2A723B24-B9BD-3D4A-A37D-3FE06E98E67D}"/>
    <hyperlink ref="L6010" r:id="rId12009" xr:uid="{E6CACCA3-B9F1-A046-98BA-337B87B945C1}"/>
    <hyperlink ref="J6011" r:id="rId12010" display="mailto:andrewsherman@davis.com" xr:uid="{057C1CD9-C574-284D-9B7A-2E852B70EA9A}"/>
    <hyperlink ref="L6011" r:id="rId12011" xr:uid="{B1F31820-070C-5C45-9A7A-28F5B020A66E}"/>
    <hyperlink ref="J6012" r:id="rId12012" display="mailto:carlybryant@hendrix.com" xr:uid="{65A5718B-02E8-B34D-A83E-72501CF8A818}"/>
    <hyperlink ref="L6012" r:id="rId12013" xr:uid="{53E965E5-C7C8-4447-B55A-AD29A63B595B}"/>
    <hyperlink ref="J6013" r:id="rId12014" display="mailto:jbenson@escobar-hogan.info" xr:uid="{AA29F83F-73FD-3246-90AE-676986DBF74D}"/>
    <hyperlink ref="L6013" r:id="rId12015" xr:uid="{64358FDB-9EB8-784E-8977-817C1B33C4F1}"/>
    <hyperlink ref="J6014" r:id="rId12016" display="mailto:bruce08@parrish.info" xr:uid="{0C18FADA-7CA3-5744-B140-D15476304816}"/>
    <hyperlink ref="L6014" r:id="rId12017" xr:uid="{24A2D6E9-56D2-3841-81F5-3F155D23C7AA}"/>
    <hyperlink ref="J6015" r:id="rId12018" display="mailto:maxwellmarc@archer.net" xr:uid="{58F69E8D-B18E-B345-BD6F-ACB81AD20829}"/>
    <hyperlink ref="L6015" r:id="rId12019" xr:uid="{8A523AF1-0BEE-E046-BB55-774D2AADA49B}"/>
    <hyperlink ref="J6016" r:id="rId12020" display="mailto:haleypayne@lambert.biz" xr:uid="{85ED8D82-1D6C-4941-BE72-42631339A05E}"/>
    <hyperlink ref="L6016" r:id="rId12021" xr:uid="{CFF4767D-C9E0-A145-84F2-B8342FB2FAF0}"/>
    <hyperlink ref="J6017" r:id="rId12022" display="mailto:patricia11@campbell-baxter.net" xr:uid="{89871739-0067-7D42-8ACB-BB992BBE7946}"/>
    <hyperlink ref="L6017" r:id="rId12023" xr:uid="{503FF201-F214-654F-8911-9B9D455EEE5E}"/>
    <hyperlink ref="J6018" r:id="rId12024" display="mailto:mccarthyholly@krueger-welch.com" xr:uid="{5FD002FD-7CE5-514C-B8E3-22ED4A1B4AAB}"/>
    <hyperlink ref="L6018" r:id="rId12025" xr:uid="{F82D0356-A1C6-DF4D-8C3A-7648E0202DA6}"/>
    <hyperlink ref="J6019" r:id="rId12026" display="mailto:andradetim@allen.org" xr:uid="{D0EFA98C-B0C0-E24D-BD9D-7329DDF4CE8D}"/>
    <hyperlink ref="L6019" r:id="rId12027" xr:uid="{70505500-51AD-E04F-9BF5-2FA2715218A5}"/>
    <hyperlink ref="J6020" r:id="rId12028" display="mailto:twilkerson@villarreal.com" xr:uid="{D4A9C11F-3C14-724A-9827-F71311CFB179}"/>
    <hyperlink ref="L6020" r:id="rId12029" xr:uid="{7A98F904-7EC4-D24F-8ABA-EE55E50A2182}"/>
    <hyperlink ref="J6021" r:id="rId12030" display="mailto:kiara84@carpenter-greene.com" xr:uid="{600D0B3E-115A-E249-8ED6-B0FC3F0C1D2D}"/>
    <hyperlink ref="L6021" r:id="rId12031" xr:uid="{EA4C97F5-301F-894C-B1C7-EB7377A2B9C3}"/>
    <hyperlink ref="J6022" r:id="rId12032" display="mailto:bergmelanie@lawrence.com" xr:uid="{8CAECF55-22A0-5B4B-817D-7EFD52203A2F}"/>
    <hyperlink ref="L6022" r:id="rId12033" xr:uid="{C6FFE169-95A4-164D-8952-0F8E0D260A74}"/>
    <hyperlink ref="J6023" r:id="rId12034" display="mailto:bobfarmer@houston.info" xr:uid="{D569661C-D834-AF4D-8632-A09161EC8219}"/>
    <hyperlink ref="L6023" r:id="rId12035" xr:uid="{681EE931-1AD9-5247-A333-67A0BEBC4B84}"/>
    <hyperlink ref="J6024" r:id="rId12036" display="mailto:sloanryan@decker.com" xr:uid="{396D0B8B-42A8-714E-99D0-AB5160FBFA89}"/>
    <hyperlink ref="L6024" r:id="rId12037" xr:uid="{270B3049-12A4-B245-B20F-FBB3DF13F2D9}"/>
    <hyperlink ref="J6025" r:id="rId12038" display="mailto:ralph79@li-gordon.com" xr:uid="{0C4BD499-C2DA-774F-B128-E8F32C708DA3}"/>
    <hyperlink ref="L6025" r:id="rId12039" xr:uid="{4267A1E7-71E1-8047-B453-1C7704ACD9F2}"/>
    <hyperlink ref="J6026" r:id="rId12040" display="mailto:maynardsamantha@esparza-chapman.com" xr:uid="{FCE97A6C-2E1F-8E40-949B-7E667213624D}"/>
    <hyperlink ref="L6026" r:id="rId12041" xr:uid="{F0957399-C1FD-5A43-A9D6-8376320F9D36}"/>
    <hyperlink ref="J6027" r:id="rId12042" display="mailto:christensenalisha@long.com" xr:uid="{E1FCE6DA-A71A-4245-B06C-57C286D35BD2}"/>
    <hyperlink ref="L6027" r:id="rId12043" xr:uid="{208A7D15-793E-5148-87A1-4FAA8FB65003}"/>
    <hyperlink ref="J6028" r:id="rId12044" display="mailto:steve98@henson.com" xr:uid="{1AEF70B4-78AA-8F47-924D-C3E894122731}"/>
    <hyperlink ref="L6028" r:id="rId12045" xr:uid="{D2153E56-C8C8-F747-ABE7-1D9D903051A3}"/>
    <hyperlink ref="J6029" r:id="rId12046" display="mailto:madeline28@holder-conner.com" xr:uid="{934EBDF4-95A7-9F46-8BDD-F86688113E16}"/>
    <hyperlink ref="L6029" r:id="rId12047" xr:uid="{7AD045A1-F2F5-EA49-8B2E-6B6BBBBF6C91}"/>
    <hyperlink ref="J6030" r:id="rId12048" display="mailto:shawcaleb@huber.net" xr:uid="{DEFAC1A3-1CC6-864F-87A5-4FE53EE64B49}"/>
    <hyperlink ref="L6030" r:id="rId12049" xr:uid="{29A55F33-1655-E04E-B537-F3CCCAE5591E}"/>
    <hyperlink ref="J6031" r:id="rId12050" display="mailto:daniel66@york.net" xr:uid="{F3302EFB-E31D-E343-841B-7CB4EE53E80B}"/>
    <hyperlink ref="L6031" r:id="rId12051" xr:uid="{C20E55B8-DA2D-4F40-A977-28590F05E43D}"/>
    <hyperlink ref="J6032" r:id="rId12052" display="mailto:uramos@dalton-mullen.org" xr:uid="{E70321C8-0C8F-E14B-BC65-7864CFF12517}"/>
    <hyperlink ref="L6032" r:id="rId12053" xr:uid="{71D92F5D-19B8-5544-BB8A-0187B0B4448C}"/>
    <hyperlink ref="J6033" r:id="rId12054" display="mailto:davidsondebra@irwin-brady.org" xr:uid="{C051F2D3-9920-D045-8A14-D2E7FA1F9755}"/>
    <hyperlink ref="L6033" r:id="rId12055" xr:uid="{9F86FAA9-0C5E-9941-B95B-D6E1BC480E34}"/>
    <hyperlink ref="J6034" r:id="rId12056" display="mailto:rcobb@shelton.com" xr:uid="{C420634F-AE85-984D-904F-DC0BBC03C49A}"/>
    <hyperlink ref="L6034" r:id="rId12057" xr:uid="{BB458B7F-0430-6343-8D5B-5885F243CB3B}"/>
    <hyperlink ref="J6035" r:id="rId12058" display="mailto:hollygonzales@leach-parrish.com" xr:uid="{76E66471-46F9-6841-B0EC-403A27C4E6C7}"/>
    <hyperlink ref="L6035" r:id="rId12059" xr:uid="{BD0B96A7-1AE6-2E40-BDAA-57B62AF168CC}"/>
    <hyperlink ref="J6036" r:id="rId12060" display="mailto:xmathis@hughes.com" xr:uid="{20F83FF2-E98D-284E-B266-A2C7C7CDD555}"/>
    <hyperlink ref="L6036" r:id="rId12061" xr:uid="{04B7BAB4-2BD5-D14D-857E-FA37C480999A}"/>
    <hyperlink ref="J6037" r:id="rId12062" display="mailto:lindsayholt@durham-turner.com" xr:uid="{4AA60F47-EF19-1D43-AD8E-07B9CF2B1AE6}"/>
    <hyperlink ref="L6037" r:id="rId12063" xr:uid="{89206F60-012F-9D41-A30B-A431AD393F52}"/>
    <hyperlink ref="J6038" r:id="rId12064" display="mailto:marioporter@jordan-oconnor.com" xr:uid="{189A7D63-C2E7-B842-9690-5C6DC3FBA0A4}"/>
    <hyperlink ref="L6038" r:id="rId12065" xr:uid="{8CC866F1-FB57-CD4E-A962-E24A662C17FC}"/>
    <hyperlink ref="J6039" r:id="rId12066" display="mailto:alejandro48@graham.info" xr:uid="{5DEBC342-C202-FB40-BBE3-6C391CACD7C8}"/>
    <hyperlink ref="L6039" r:id="rId12067" xr:uid="{7B2AC2D0-8B26-244E-96F4-4DC77CF02164}"/>
    <hyperlink ref="J6040" r:id="rId12068" display="mailto:gregoryortega@schmitt-randolph.com" xr:uid="{F69D7244-0E8A-1E49-8930-D54806DF1609}"/>
    <hyperlink ref="L6040" r:id="rId12069" xr:uid="{2744AF1F-A2FA-AF46-83B4-7CE6DBD672EC}"/>
    <hyperlink ref="J6041" r:id="rId12070" display="mailto:upotts@mayer.biz" xr:uid="{2F374B69-6DB7-044E-AE3B-FE149F6ED2EB}"/>
    <hyperlink ref="L6041" r:id="rId12071" xr:uid="{ED6C0A77-3F5A-774E-B42D-73335E6CB97D}"/>
    <hyperlink ref="J6042" r:id="rId12072" display="mailto:brenda94@pearson.com" xr:uid="{FCEF78DC-0C51-5B44-B00F-774C98D53064}"/>
    <hyperlink ref="L6042" r:id="rId12073" xr:uid="{E29BED40-8D61-A54F-81A6-DEFB512C9022}"/>
    <hyperlink ref="J6043" r:id="rId12074" display="mailto:shahtabitha@duke.com" xr:uid="{7BA5D14E-7CE3-2B48-BD5A-82B32F085E9D}"/>
    <hyperlink ref="L6043" r:id="rId12075" xr:uid="{A7947A1E-6963-F744-8C84-C68E4485F628}"/>
    <hyperlink ref="J6044" r:id="rId12076" display="mailto:jasminebrennan@cochran.info" xr:uid="{A162FA5C-87F4-1649-B583-26FF5EBA0BA4}"/>
    <hyperlink ref="L6044" r:id="rId12077" xr:uid="{F3AFAE6B-896E-4948-8A07-E72A4D3ACE27}"/>
    <hyperlink ref="J6045" r:id="rId12078" display="mailto:yclements@bentley-spence.com" xr:uid="{D1F7E57D-A29B-EE45-8551-D5542645C70E}"/>
    <hyperlink ref="L6045" r:id="rId12079" xr:uid="{BFF96DE1-A2FB-0746-B33F-0A6EAD747CF6}"/>
    <hyperlink ref="J6046" r:id="rId12080" display="mailto:rpeck@mccormick.com" xr:uid="{F8A2ABE4-EAB8-374D-8AE1-830125201A7C}"/>
    <hyperlink ref="L6046" r:id="rId12081" xr:uid="{8E7919A0-585B-CB41-916C-F51BE9DCBC6A}"/>
    <hyperlink ref="J6047" r:id="rId12082" display="mailto:dana89@gregory-little.biz" xr:uid="{934A36A2-0B39-E04C-9252-2CF4BFA15BE2}"/>
    <hyperlink ref="L6047" r:id="rId12083" xr:uid="{F3D53DB0-021C-A94D-8BCA-6F3ACA0A54FE}"/>
    <hyperlink ref="J6048" r:id="rId12084" display="mailto:dwallace@cummings.org" xr:uid="{06806586-E5BA-4047-B0AC-377F90EDCBDA}"/>
    <hyperlink ref="L6048" r:id="rId12085" xr:uid="{CB3E07D1-5B1C-C946-AE3E-ACBC8B9FCA02}"/>
    <hyperlink ref="J6049" r:id="rId12086" display="mailto:hilljoshua@winters.com" xr:uid="{A954720A-CCFE-4F43-B9B2-973BF29CAF96}"/>
    <hyperlink ref="L6049" r:id="rId12087" xr:uid="{65CD3AD5-577C-E444-BC4B-104FBDB2FA30}"/>
    <hyperlink ref="J6050" r:id="rId12088" display="mailto:fcompton@valenzuela.biz" xr:uid="{70DB6D54-4FE9-824F-A8FC-1F6ED8418EB5}"/>
    <hyperlink ref="L6050" r:id="rId12089" xr:uid="{951C447E-0366-AB49-91F2-0E1700C83750}"/>
    <hyperlink ref="J6051" r:id="rId12090" display="mailto:juliebuchanan@duran.net" xr:uid="{02FD6E98-13FA-3A46-9DAC-EBA57D18C74A}"/>
    <hyperlink ref="L6051" r:id="rId12091" xr:uid="{4DF04712-C9CE-CE43-8882-30C85299E6D0}"/>
    <hyperlink ref="J6052" r:id="rId12092" display="mailto:garycarr@shea.com" xr:uid="{61CA0606-B479-B64C-B601-96378213540A}"/>
    <hyperlink ref="L6052" r:id="rId12093" xr:uid="{4284742F-9B3D-D542-BA8D-B7EB5DE7C66C}"/>
    <hyperlink ref="J6053" r:id="rId12094" display="mailto:eaustin@mullins.biz" xr:uid="{20358C0A-4EA3-5644-B415-EC7E09C1ADE4}"/>
    <hyperlink ref="L6053" r:id="rId12095" xr:uid="{F2444A69-4D21-5347-AD82-4CAAAD45E594}"/>
    <hyperlink ref="J6054" r:id="rId12096" display="mailto:ifarrell@hale.com" xr:uid="{8364B3CE-3CA7-864E-B1E0-18837D48C3E1}"/>
    <hyperlink ref="L6054" r:id="rId12097" xr:uid="{B02FCF87-B540-6A4E-A28D-EF33C6D042D1}"/>
    <hyperlink ref="J6055" r:id="rId12098" display="mailto:oliviawaller@kane.info" xr:uid="{8D440741-9784-B444-9EAB-516C54030B2F}"/>
    <hyperlink ref="L6055" r:id="rId12099" xr:uid="{67A78532-E875-8A49-A808-55B6D3FAAAD6}"/>
    <hyperlink ref="J6056" r:id="rId12100" display="mailto:xbarr@shelton.com" xr:uid="{E3D08534-5130-3942-A1FD-1122B5434BC0}"/>
    <hyperlink ref="L6056" r:id="rId12101" xr:uid="{22B5D6A0-E342-0B47-B0A4-7A78782C9655}"/>
    <hyperlink ref="J6057" r:id="rId12102" display="mailto:lesterjacqueline@leonard-deleon.net" xr:uid="{20F8991C-851A-7244-8DEA-2FB4B1F13814}"/>
    <hyperlink ref="L6057" r:id="rId12103" xr:uid="{02D69589-0F90-F348-B159-AF5BAB438A0E}"/>
    <hyperlink ref="J6058" r:id="rId12104" display="mailto:jennahouse@collier.org" xr:uid="{E6335853-06D4-DA42-828E-4D1444AC8AD8}"/>
    <hyperlink ref="L6058" r:id="rId12105" xr:uid="{5FF7F05B-3A7B-964C-93FB-D344C4EAF3F4}"/>
    <hyperlink ref="J6059" r:id="rId12106" display="mailto:amy67@roberts.com" xr:uid="{CBB92625-A916-DC4C-A31D-6693BB3F3561}"/>
    <hyperlink ref="L6059" r:id="rId12107" xr:uid="{B24B52A9-862D-9541-BF05-EDE427921109}"/>
    <hyperlink ref="J6060" r:id="rId12108" display="mailto:thomascarrie@robbins-rollins.com" xr:uid="{FAA946E9-1908-1543-B807-9305EBE85055}"/>
    <hyperlink ref="L6060" r:id="rId12109" xr:uid="{E58A5D1D-55BB-D746-B9C6-5CC2CB75DFB6}"/>
    <hyperlink ref="J6061" r:id="rId12110" display="mailto:ray84@chapman.com" xr:uid="{9BA9C489-5537-924E-9BEE-59B8C0FFCF3C}"/>
    <hyperlink ref="L6061" r:id="rId12111" xr:uid="{54891583-4A1C-D540-9E8B-2CAB32166BA2}"/>
    <hyperlink ref="J6062" r:id="rId12112" display="mailto:carlhuang@mejia.info" xr:uid="{87689B33-91D5-A94C-ABB5-9588E25B0898}"/>
    <hyperlink ref="L6062" r:id="rId12113" xr:uid="{A76381F8-DE20-514E-A5A3-D4072B5AAF57}"/>
    <hyperlink ref="J6063" r:id="rId12114" display="mailto:ronaldbrady@merritt.com" xr:uid="{887843F3-B1AB-3A4F-B5A6-1A9D670901EB}"/>
    <hyperlink ref="L6063" r:id="rId12115" xr:uid="{9E65BF4F-8DCF-A547-B800-D7C7213A640F}"/>
    <hyperlink ref="J6064" r:id="rId12116" display="mailto:greertricia@hendricks.com" xr:uid="{56DA2ED8-322D-5846-97DD-A3529F251966}"/>
    <hyperlink ref="L6064" r:id="rId12117" xr:uid="{729BD502-8848-0B41-983B-626E5DA1A98D}"/>
    <hyperlink ref="J6065" r:id="rId12118" display="mailto:nathaniel38@burgess.info" xr:uid="{8B07CEF3-42B3-F34C-8792-452BA57E561E}"/>
    <hyperlink ref="L6065" r:id="rId12119" xr:uid="{72E54A78-D20A-7A4F-89AA-DBC5280BDD64}"/>
    <hyperlink ref="J6066" r:id="rId12120" display="mailto:ucallahan@whitehead.biz" xr:uid="{B54EEE4D-1154-2E48-9254-6701CD8B16D4}"/>
    <hyperlink ref="L6066" r:id="rId12121" xr:uid="{950015CC-EBB6-E449-AD4B-AC1DD32B6C5B}"/>
    <hyperlink ref="J6067" r:id="rId12122" display="mailto:shelly06@chavez-humphrey.info" xr:uid="{A4696A0C-9D0C-364B-8F42-D7529D39C269}"/>
    <hyperlink ref="L6067" r:id="rId12123" xr:uid="{BB4B92D1-3269-0846-912D-BFA91C2703F5}"/>
    <hyperlink ref="J6068" r:id="rId12124" display="mailto:dzamora@mayer.biz" xr:uid="{698CBC3B-9E94-E547-900E-EB9A75FAF6CE}"/>
    <hyperlink ref="L6068" r:id="rId12125" xr:uid="{3DBE3736-B70A-3A43-B74A-C424FC53E351}"/>
    <hyperlink ref="J6069" r:id="rId12126" display="mailto:jo68@ochoa.com" xr:uid="{A43DD0B5-C9FE-184B-8EDC-15CBF3C198A7}"/>
    <hyperlink ref="L6069" r:id="rId12127" xr:uid="{5F3C5338-388D-1E4D-A498-27A4B6448EE6}"/>
    <hyperlink ref="J6070" r:id="rId12128" display="mailto:tuckerjoanna@schmitt.biz" xr:uid="{E866916C-FC5C-784C-A2B1-E3791E65A884}"/>
    <hyperlink ref="L6070" r:id="rId12129" xr:uid="{A8AC51E7-EC86-654A-A4E3-62E6D28E005E}"/>
    <hyperlink ref="J6071" r:id="rId12130" display="mailto:chelsea51@petty.net" xr:uid="{6D3D8C1A-6FFC-1B45-B305-BD9B38303FB1}"/>
    <hyperlink ref="L6071" r:id="rId12131" xr:uid="{E7954277-0816-554B-9BB0-1035EF25344A}"/>
    <hyperlink ref="J6072" r:id="rId12132" display="mailto:hoopertommy@joyce-powell.com" xr:uid="{4A390830-8F6A-1940-9954-5F7371051330}"/>
    <hyperlink ref="L6072" r:id="rId12133" xr:uid="{2D639414-DF5D-844C-9052-F98D34A87767}"/>
    <hyperlink ref="J6073" r:id="rId12134" display="mailto:humphreyjodi@riddle-wiggins.com" xr:uid="{2A4DEC74-7CFC-3A47-B3BB-947822242E99}"/>
    <hyperlink ref="L6073" r:id="rId12135" xr:uid="{E2D0179C-1A2C-D841-AC19-050BDCA29198}"/>
    <hyperlink ref="J6074" r:id="rId12136" display="mailto:cochrantracy@wu.net" xr:uid="{840D7386-2DFB-0B43-9935-4FD40E87187A}"/>
    <hyperlink ref="L6074" r:id="rId12137" xr:uid="{859EE007-5E0B-B34C-9BCD-F2AB31E383DF}"/>
    <hyperlink ref="J6075" r:id="rId12138" display="mailto:rgallegos@cain-brooks.net" xr:uid="{A4292647-9C95-004F-8CEF-60D47DCCA06D}"/>
    <hyperlink ref="L6075" r:id="rId12139" xr:uid="{EDCC54CC-313C-9142-896B-C34582296622}"/>
    <hyperlink ref="J6076" r:id="rId12140" display="mailto:bernardmelissa@bruce.info" xr:uid="{E6925D83-7855-2C4B-A757-643E686082BB}"/>
    <hyperlink ref="L6076" r:id="rId12141" xr:uid="{A4923313-8401-D448-844B-D0E7E88AF503}"/>
    <hyperlink ref="J6077" r:id="rId12142" display="mailto:turnerbeth@reilly-jenkins.com" xr:uid="{13118238-5711-BD46-997A-A196469B8603}"/>
    <hyperlink ref="L6077" r:id="rId12143" xr:uid="{0CE3A699-42CD-ED42-977B-EC80E70964B3}"/>
    <hyperlink ref="J6078" r:id="rId12144" display="mailto:cheyenneconley@harding.com" xr:uid="{4D12C727-F3F1-8C43-89E2-68324F21509B}"/>
    <hyperlink ref="L6078" r:id="rId12145" xr:uid="{56599B21-EC3E-AD41-8FB7-1A22B80843C5}"/>
    <hyperlink ref="J6079" r:id="rId12146" display="mailto:hunterlynch@sexton.info" xr:uid="{78D6E01D-E91B-CB49-87B5-CACE7D5A3607}"/>
    <hyperlink ref="L6079" r:id="rId12147" xr:uid="{D876D242-DF60-BE47-A81F-1823625B3FC8}"/>
    <hyperlink ref="J6080" r:id="rId12148" display="mailto:kaitlinestes@rhodes-shaffer.net" xr:uid="{6A4E86AD-5544-9E41-8F08-4B1A39073F69}"/>
    <hyperlink ref="L6080" r:id="rId12149" xr:uid="{265BE9E8-180B-674C-B9B4-26FA0A35C85C}"/>
    <hyperlink ref="J6081" r:id="rId12150" display="mailto:xstafford@chambers.com" xr:uid="{9A8E29D8-E900-704F-8FF4-F9E2A5B33E20}"/>
    <hyperlink ref="L6081" r:id="rId12151" xr:uid="{5D9EA720-F25C-D142-AC22-EFAA69D226FA}"/>
    <hyperlink ref="J6082" r:id="rId12152" display="mailto:ahendrix@winters-ramos.com" xr:uid="{F9676622-18BD-F940-8468-9F032CF8F514}"/>
    <hyperlink ref="L6082" r:id="rId12153" xr:uid="{B198B3C4-5799-BA4B-9A84-4039AB32A277}"/>
    <hyperlink ref="J6083" r:id="rId12154" display="mailto:bryce95@black-harris.com" xr:uid="{81C958F1-CFEB-C149-BF20-563655B8467B}"/>
    <hyperlink ref="L6083" r:id="rId12155" xr:uid="{584920E4-5EED-7042-980C-5F18EF1D97A6}"/>
    <hyperlink ref="J6084" r:id="rId12156" display="mailto:karl16@cain.net" xr:uid="{8C97347D-105C-8A44-BBB1-5848FF0945D8}"/>
    <hyperlink ref="L6084" r:id="rId12157" xr:uid="{C755106E-A530-304C-A604-9A65FCB533B2}"/>
    <hyperlink ref="J6085" r:id="rId12158" display="mailto:tasha28@branch-dorsey.biz" xr:uid="{59BF7CAF-C6FD-684A-9C78-DD118341B2B6}"/>
    <hyperlink ref="L6085" r:id="rId12159" xr:uid="{7D105008-6B1C-2349-862D-E47DF571B7F1}"/>
    <hyperlink ref="J6086" r:id="rId12160" display="mailto:nicolas75@kemp.com" xr:uid="{0A701EEB-BB73-B14D-8F52-969623BD21A5}"/>
    <hyperlink ref="L6086" r:id="rId12161" xr:uid="{004EDD54-8416-1748-83F5-7180D7A1C7A0}"/>
    <hyperlink ref="J6087" r:id="rId12162" display="mailto:kreese@barker.biz" xr:uid="{36E7E50C-F28A-554C-8AD3-FFFA106CF3B2}"/>
    <hyperlink ref="L6087" r:id="rId12163" xr:uid="{2879C824-42D2-4C45-89BD-32FE6C019394}"/>
    <hyperlink ref="J6088" r:id="rId12164" display="mailto:carlos55@soto.com" xr:uid="{6C416443-9A67-E142-930A-B40FF7851CA1}"/>
    <hyperlink ref="L6088" r:id="rId12165" xr:uid="{8B835F9A-4114-124B-B4A2-3C9FE9D91E2C}"/>
    <hyperlink ref="J6089" r:id="rId12166" display="mailto:joanglass@taylor.com" xr:uid="{13B9228D-7CF6-6D48-8349-4A9084B8DB36}"/>
    <hyperlink ref="L6089" r:id="rId12167" xr:uid="{FB92065D-0661-1D45-BF59-3C1962D347E5}"/>
    <hyperlink ref="J6090" r:id="rId12168" display="mailto:janet51@weeks.com" xr:uid="{77414B68-2A38-9442-8BCB-55D6F17AFD30}"/>
    <hyperlink ref="L6090" r:id="rId12169" xr:uid="{862BDB9A-4BA8-2344-9783-586F330A076E}"/>
    <hyperlink ref="J6091" r:id="rId12170" display="mailto:tanya55@lucero.com" xr:uid="{4E8670FF-C5C3-DB4E-86BB-58EE5CA93C94}"/>
    <hyperlink ref="L6091" r:id="rId12171" xr:uid="{A2D28990-D208-374C-AD72-76E03CDCB680}"/>
    <hyperlink ref="J6092" r:id="rId12172" display="mailto:pkim@sexton-zimmerman.com" xr:uid="{37E88992-B4F5-5A46-BD27-F850A891A2C9}"/>
    <hyperlink ref="L6092" r:id="rId12173" xr:uid="{EBA1955E-5713-6B49-827D-F9ECAABE2ABF}"/>
    <hyperlink ref="J6093" r:id="rId12174" display="mailto:guerreronina@diaz.com" xr:uid="{FA384BD2-1E3D-3840-846E-42C6BA29B97D}"/>
    <hyperlink ref="L6093" r:id="rId12175" xr:uid="{B42ED357-F39D-AE4D-8F87-1270BD4A948A}"/>
    <hyperlink ref="J6094" r:id="rId12176" display="mailto:andrea32@sanchez-michael.com" xr:uid="{5125C03D-0C40-FF41-8E0D-8DD03E7F3F57}"/>
    <hyperlink ref="L6094" r:id="rId12177" xr:uid="{BFA391B4-AE1B-684E-A3D2-5EDD72187EC9}"/>
    <hyperlink ref="J6095" r:id="rId12178" display="mailto:zunigajoan@wilkerson-hendrix.com" xr:uid="{F0D6945A-ECE7-9942-9F5A-B55BF967EB3F}"/>
    <hyperlink ref="L6095" r:id="rId12179" xr:uid="{AA44FD7E-F9D2-AA4A-8ED9-8841C6D3309C}"/>
    <hyperlink ref="J6096" r:id="rId12180" display="mailto:sheilagonzales@logan-meadows.com" xr:uid="{ECA3A1E5-6DF8-784E-894F-A7D60027F353}"/>
    <hyperlink ref="L6096" r:id="rId12181" xr:uid="{5CE0E79F-15B5-FD48-A538-ACCE64494EEC}"/>
    <hyperlink ref="J6097" r:id="rId12182" display="mailto:mathisnancy@melendez.net" xr:uid="{A4481DA1-11A8-A34F-8ABB-DC30517E79BF}"/>
    <hyperlink ref="L6097" r:id="rId12183" xr:uid="{FBAFCBEB-9F5E-D649-936C-A419247E140A}"/>
    <hyperlink ref="J6098" r:id="rId12184" display="mailto:randallstefanie@reyes.info" xr:uid="{133B321C-373A-4F42-8F27-58CE4E8ED6F3}"/>
    <hyperlink ref="L6098" r:id="rId12185" xr:uid="{59735AA6-D6A3-364E-882A-BBAF818333B9}"/>
    <hyperlink ref="J6099" r:id="rId12186" display="mailto:caroline10@turner.com" xr:uid="{959BF476-D847-0B4E-B539-E21F47DCFA5C}"/>
    <hyperlink ref="L6099" r:id="rId12187" xr:uid="{0CEA4A54-5428-F243-AE4F-C64886547589}"/>
    <hyperlink ref="J6100" r:id="rId12188" display="mailto:anastrong@stevenson-davidson.com" xr:uid="{3562D6FA-DE4B-6049-9422-8FCC798A7CC1}"/>
    <hyperlink ref="L6100" r:id="rId12189" xr:uid="{6215382C-6825-0B40-A810-6403981654CF}"/>
    <hyperlink ref="J6101" r:id="rId12190" display="mailto:aayers@warren-burch.info" xr:uid="{DB4E3280-9F12-1748-B1F8-23EDDFB552E1}"/>
    <hyperlink ref="L6101" r:id="rId12191" xr:uid="{31A414B7-97E5-F74D-8204-F38D925272BD}"/>
    <hyperlink ref="J6102" r:id="rId12192" display="mailto:lgriffin@frye-graham.info" xr:uid="{4911F06B-5732-4D41-9A10-60A7062801DA}"/>
    <hyperlink ref="L6102" r:id="rId12193" xr:uid="{12D428AC-EE5E-B24A-903E-9E65CF3F36C4}"/>
    <hyperlink ref="J6103" r:id="rId12194" display="mailto:vmaddox@porter.com" xr:uid="{7E91A34B-7659-FB4E-B7DA-63935C587BCD}"/>
    <hyperlink ref="L6103" r:id="rId12195" xr:uid="{5B42C718-58B0-6E4F-938A-775F244FCEF7}"/>
    <hyperlink ref="J6104" r:id="rId12196" display="mailto:buckleyjames@gallagher-scott.biz" xr:uid="{289E79DB-8787-EE49-993F-3176522DF5CA}"/>
    <hyperlink ref="L6104" r:id="rId12197" xr:uid="{98A1F66B-4A2A-6D4D-A20E-14F882720458}"/>
    <hyperlink ref="J6105" r:id="rId12198" display="mailto:penamikayla@vega-chambers.biz" xr:uid="{E117BB3B-7BF2-BF47-A9BA-3EFCC4938FE9}"/>
    <hyperlink ref="L6105" r:id="rId12199" xr:uid="{7F279A82-EF1D-914A-9291-04E3717CEC06}"/>
    <hyperlink ref="J6106" r:id="rId12200" display="mailto:trevor38@buckley.com" xr:uid="{5D030EC1-ECBB-E647-9B93-953F11BF0BC8}"/>
    <hyperlink ref="L6106" r:id="rId12201" xr:uid="{C05D515D-4E8A-BB47-B182-F06D92544645}"/>
    <hyperlink ref="J6107" r:id="rId12202" display="mailto:brucedonovan@torres.com" xr:uid="{13BA0352-5AF3-8644-A8BA-2E36D05D25D1}"/>
    <hyperlink ref="L6107" r:id="rId12203" xr:uid="{C89E480E-3781-CA4A-B86F-BE6847AE1962}"/>
    <hyperlink ref="J6108" r:id="rId12204" display="mailto:armstrongmarvin@valenzuela-waters.com" xr:uid="{41D110AC-6C27-6045-BD19-30C4F73BF7ED}"/>
    <hyperlink ref="L6108" r:id="rId12205" xr:uid="{D0FF72AC-E775-C645-BA91-7BBFF8D97EFC}"/>
    <hyperlink ref="J6109" r:id="rId12206" display="mailto:sjohns@cantrell.com" xr:uid="{984F8942-EF27-9343-AEBE-FD0D4A64CF94}"/>
    <hyperlink ref="L6109" r:id="rId12207" xr:uid="{A9F733D6-33EE-7647-BB37-B1EE22956B05}"/>
    <hyperlink ref="J6110" r:id="rId12208" display="mailto:camposbradley@stafford.com" xr:uid="{0D177745-C661-BA43-8AB7-84297C7A1C0C}"/>
    <hyperlink ref="L6110" r:id="rId12209" xr:uid="{A7A98CD0-14D9-CE4B-9304-403EDE00F04A}"/>
    <hyperlink ref="J6111" r:id="rId12210" display="mailto:kristaerickson@lucas.com" xr:uid="{1D6E399E-E6DF-8C4C-B61D-774776AD9CE9}"/>
    <hyperlink ref="L6111" r:id="rId12211" xr:uid="{A052D73D-9B90-7348-AD06-14D5FD46C2B0}"/>
    <hyperlink ref="J6112" r:id="rId12212" display="mailto:stephanie00@dickerson.net" xr:uid="{1F231F78-423F-F44E-8FAE-9B6D7B8D1C9D}"/>
    <hyperlink ref="L6112" r:id="rId12213" xr:uid="{F20E069D-C00F-0C4D-9965-EF02836274F1}"/>
    <hyperlink ref="J6113" r:id="rId12214" display="mailto:christine05@lopez-blair.info" xr:uid="{F5E0B150-38F7-1D48-8CC4-A86F6BCFE1B2}"/>
    <hyperlink ref="L6113" r:id="rId12215" xr:uid="{D152C244-E074-A74A-A40B-364EB8D3ABA8}"/>
    <hyperlink ref="J6114" r:id="rId12216" display="mailto:tammy11@krueger.com" xr:uid="{1179C5E0-7DF9-A34C-AEBD-C07BE0D632B8}"/>
    <hyperlink ref="L6114" r:id="rId12217" xr:uid="{DB6F5CFF-4D2C-354E-920F-F13670FC6ED8}"/>
    <hyperlink ref="J6115" r:id="rId12218" display="mailto:shari32@bryant-noble.com" xr:uid="{352F799D-F031-194F-A8C4-E1F9D67C2A6C}"/>
    <hyperlink ref="L6115" r:id="rId12219" xr:uid="{715D527B-FACD-B444-AAA4-5FA36716453C}"/>
    <hyperlink ref="J6116" r:id="rId12220" display="mailto:christian01@aguilar.info" xr:uid="{DC550D43-D135-C143-953E-C959E3E14F2F}"/>
    <hyperlink ref="L6116" r:id="rId12221" xr:uid="{70FEA69B-0E4A-9B43-AF48-931A6EB72A32}"/>
    <hyperlink ref="J6117" r:id="rId12222" display="mailto:conniewu@erickson.org" xr:uid="{616E8CE1-C656-0E47-AD99-0AC542DC2142}"/>
    <hyperlink ref="L6117" r:id="rId12223" xr:uid="{A77D548C-31AF-DB4E-A539-B58EF5265F45}"/>
    <hyperlink ref="J6118" r:id="rId12224" display="mailto:costapaula@mayo.com" xr:uid="{3E2F7E73-22E2-9E4B-94C3-D6FC0EB327FC}"/>
    <hyperlink ref="L6118" r:id="rId12225" xr:uid="{7B791FD6-D5D9-2C40-A331-7FBF0FAE96D3}"/>
    <hyperlink ref="J6119" r:id="rId12226" display="mailto:melinda81@goodman.com" xr:uid="{C901CA57-2BF0-244A-B859-67A43E9CEFE4}"/>
    <hyperlink ref="L6119" r:id="rId12227" xr:uid="{817EDCD0-7B24-5C4C-9782-B85AD2EB7E77}"/>
    <hyperlink ref="J6120" r:id="rId12228" display="mailto:kristi29@bishop.biz" xr:uid="{3DCE7772-6B4D-284E-A261-25E2C9F00275}"/>
    <hyperlink ref="L6120" r:id="rId12229" xr:uid="{D63A0E02-838F-7444-B3DF-A8414509DA19}"/>
    <hyperlink ref="J6121" r:id="rId12230" display="mailto:butlertracy@stokes.biz" xr:uid="{26E7AF3E-EF71-AA46-AF03-77B8D7DA76C7}"/>
    <hyperlink ref="L6121" r:id="rId12231" xr:uid="{374F31B6-11AB-3545-9979-B7C0B9C59610}"/>
    <hyperlink ref="J6122" r:id="rId12232" display="mailto:nathaniel16@downs.com" xr:uid="{79B1C89F-4676-2847-B84B-E94C09E66339}"/>
    <hyperlink ref="L6122" r:id="rId12233" xr:uid="{D8E764B1-2DCD-D744-B9B0-DB09C2429C3B}"/>
    <hyperlink ref="J6123" r:id="rId12234" display="mailto:carly57@perkins.com" xr:uid="{2D3A71CD-3A69-5D49-91EE-CAEBD2C07D57}"/>
    <hyperlink ref="L6123" r:id="rId12235" xr:uid="{61DD74AD-15BD-084C-9810-25B1BEE7AFC2}"/>
    <hyperlink ref="J6124" r:id="rId12236" display="mailto:tracey81@liu-lindsey.com" xr:uid="{0A0FA513-9AD3-784D-9F03-1ED1DADC2BB9}"/>
    <hyperlink ref="L6124" r:id="rId12237" xr:uid="{E4C7A346-1E50-F347-84E6-C7994FE3CE7B}"/>
    <hyperlink ref="J6125" r:id="rId12238" display="mailto:danielle96@leach.com" xr:uid="{A6EA47CD-647C-B943-8B09-8065885AA0F7}"/>
    <hyperlink ref="L6125" r:id="rId12239" xr:uid="{62471A7A-A278-B84F-89D1-E3D225CC98D4}"/>
    <hyperlink ref="J6126" r:id="rId12240" display="mailto:pacebrenda@farmer-cardenas.net" xr:uid="{D6966FC8-B305-2A4C-8CC2-01964F5E0B9C}"/>
    <hyperlink ref="L6126" r:id="rId12241" xr:uid="{26B9891A-8777-E941-B08F-C3835EFFDDE1}"/>
    <hyperlink ref="J6127" r:id="rId12242" display="mailto:barberdevin@bass.com" xr:uid="{1C968AF0-0C62-6045-8BAB-2AEE7EA8B10D}"/>
    <hyperlink ref="L6127" r:id="rId12243" xr:uid="{2C0EDA9D-C966-CA42-A0A5-B04302E741BF}"/>
    <hyperlink ref="J6128" r:id="rId12244" display="mailto:camposrachel@savage-gaines.com" xr:uid="{6A428890-53FE-C340-8A46-F5D6C3E7755A}"/>
    <hyperlink ref="L6128" r:id="rId12245" xr:uid="{4AFCE235-FACC-8841-91EB-6823D0C22759}"/>
    <hyperlink ref="J6129" r:id="rId12246" display="mailto:herbert84@pollard.com" xr:uid="{57403C33-560A-1749-9DDA-B10173305864}"/>
    <hyperlink ref="L6129" r:id="rId12247" xr:uid="{A6532F43-1570-024E-97E8-132AAED55D7C}"/>
    <hyperlink ref="J6130" r:id="rId12248" display="mailto:shellyconner@jefferson-lowe.com" xr:uid="{1ACEE957-96F0-1845-AD02-358E473B0374}"/>
    <hyperlink ref="L6130" r:id="rId12249" xr:uid="{B7F03514-264C-1B45-A2DF-1A630AE72256}"/>
    <hyperlink ref="J6131" r:id="rId12250" display="mailto:rodriguezpaige@hooper.com" xr:uid="{0BB02D74-24A4-BC4A-A7CB-1595A13FA2DD}"/>
    <hyperlink ref="L6131" r:id="rId12251" xr:uid="{B2472E7C-1FDF-F849-AE4E-0F5FAEC1D475}"/>
    <hyperlink ref="J6132" r:id="rId12252" display="mailto:cfernandez@patel.org" xr:uid="{A6ADFD71-A701-D743-91C3-C11AEF93BC97}"/>
    <hyperlink ref="L6132" r:id="rId12253" xr:uid="{A08AA32F-0DB5-AF43-882D-1F2D6C1F08DF}"/>
    <hyperlink ref="J6133" r:id="rId12254" display="mailto:nsimon@mccullough.org" xr:uid="{48147674-E239-124A-AFCF-945E735995D6}"/>
    <hyperlink ref="L6133" r:id="rId12255" xr:uid="{2B55D285-57E9-EF44-A9B5-0CEEA36CF61D}"/>
    <hyperlink ref="J6134" r:id="rId12256" display="mailto:jbuchanan@coleman.biz" xr:uid="{3B38717E-2A3D-B348-8384-CF30D13908A9}"/>
    <hyperlink ref="L6134" r:id="rId12257" xr:uid="{760907C8-FE75-B34E-8061-DA2D920F1BEE}"/>
    <hyperlink ref="J6135" r:id="rId12258" display="mailto:alex96@harris-bonilla.com" xr:uid="{2354B519-ED3A-3044-A62B-E5B5D11DB82A}"/>
    <hyperlink ref="L6135" r:id="rId12259" xr:uid="{BD4112EC-5105-2447-B13B-A38E5CFEEFC7}"/>
    <hyperlink ref="J6136" r:id="rId12260" display="mailto:ajohnson@moyer.com" xr:uid="{DB2A96F6-0577-FF41-A27B-8BB6C7FA6A8D}"/>
    <hyperlink ref="L6136" r:id="rId12261" xr:uid="{B865E102-4D7F-C54E-A78C-2E0AEBB536C1}"/>
    <hyperlink ref="J6137" r:id="rId12262" display="mailto:colton36@roberson.com" xr:uid="{D6B6AC92-A6AB-F24E-A908-016585C5E8F9}"/>
    <hyperlink ref="L6137" r:id="rId12263" xr:uid="{9A3910A3-E07E-F242-B456-E360D745D5E2}"/>
    <hyperlink ref="J6138" r:id="rId12264" display="mailto:penningtonphillip@stafford.net" xr:uid="{C193DDB8-2671-1F44-956B-CE19D540A81D}"/>
    <hyperlink ref="L6138" r:id="rId12265" xr:uid="{3C5372C2-9CDE-704F-AEC8-BAACF0126E15}"/>
    <hyperlink ref="J6139" r:id="rId12266" display="mailto:jshelton@barajas.com" xr:uid="{9C82144C-A3C3-A245-B27D-B1BA0BB1A3A0}"/>
    <hyperlink ref="L6139" r:id="rId12267" xr:uid="{E458B2DC-8915-4248-9CD6-C516DAC5A433}"/>
    <hyperlink ref="J6140" r:id="rId12268" display="mailto:harriskathleen@salazar.org" xr:uid="{F23E010F-514E-6C49-ACFE-B2550A682DD7}"/>
    <hyperlink ref="L6140" r:id="rId12269" xr:uid="{4B6E568E-C59D-204E-94D9-11DD6BF0F205}"/>
    <hyperlink ref="J6141" r:id="rId12270" display="mailto:dukemeghan@merritt.com" xr:uid="{1CE68324-EC7B-7147-94B9-36784937E308}"/>
    <hyperlink ref="L6141" r:id="rId12271" xr:uid="{3753E639-499A-304B-B1DE-B9B64DD39E62}"/>
    <hyperlink ref="J6142" r:id="rId12272" display="mailto:tracipowers@fowler-burke.com" xr:uid="{5F5E9027-0237-CF4F-8043-5235D5DCCAC5}"/>
    <hyperlink ref="L6142" r:id="rId12273" xr:uid="{14B72ECA-FD92-584C-8B52-A63C1A32F328}"/>
    <hyperlink ref="J6143" r:id="rId12274" display="mailto:ehorn@beltran.com" xr:uid="{7EFFEF18-538C-A947-86DC-3036DF9AB172}"/>
    <hyperlink ref="L6143" r:id="rId12275" xr:uid="{5CA5A981-FD0F-FB4E-B8E7-F61BA33890B6}"/>
    <hyperlink ref="J6144" r:id="rId12276" display="mailto:daughertymaureen@french-hines.com" xr:uid="{B71B424E-848B-7D49-9804-974A2D5B7AC1}"/>
    <hyperlink ref="L6144" r:id="rId12277" xr:uid="{0B39C1F9-0792-854E-8021-D259575707A3}"/>
    <hyperlink ref="J6145" r:id="rId12278" display="mailto:margaret53@ross.com" xr:uid="{CEC395B8-8296-304F-A8E3-5BADBD010B62}"/>
    <hyperlink ref="L6145" r:id="rId12279" xr:uid="{C9111450-9230-3D45-B9AB-8EBD20AD156B}"/>
    <hyperlink ref="J6146" r:id="rId12280" display="mailto:francis80@olson-boyd.com" xr:uid="{CA291D3B-05E4-B24F-A30A-7E8BA606BA95}"/>
    <hyperlink ref="L6146" r:id="rId12281" xr:uid="{CD7DBE18-B1DE-B84A-97DE-542EC0A98FE6}"/>
    <hyperlink ref="J6147" r:id="rId12282" display="mailto:sconway@mcintosh.com" xr:uid="{78B4E6D5-3504-8148-B045-06CE45D27231}"/>
    <hyperlink ref="L6147" r:id="rId12283" xr:uid="{08BAD52A-E456-6B4F-8D85-5073EA707666}"/>
    <hyperlink ref="J6148" r:id="rId12284" display="mailto:hannahelliott@hanna.com" xr:uid="{0E6F883C-E644-1D4D-B57A-2B32C28F7164}"/>
    <hyperlink ref="L6148" r:id="rId12285" xr:uid="{AF74FCB4-406C-714C-BDAA-0DAF98DE4A54}"/>
    <hyperlink ref="J6149" r:id="rId12286" display="mailto:cameronruth@ellison.info" xr:uid="{998764F0-1021-FF42-8ADB-068BB05DAD01}"/>
    <hyperlink ref="L6149" r:id="rId12287" xr:uid="{E107B685-E0DA-FE4D-86BF-80332E75F424}"/>
    <hyperlink ref="J6150" r:id="rId12288" display="mailto:bautistamatthew@moreno.com" xr:uid="{8AA0BBDE-52FB-B84D-95D3-3B86FB4F6323}"/>
    <hyperlink ref="L6150" r:id="rId12289" xr:uid="{35B4342F-C27A-F042-AC32-2C8708EA6BCB}"/>
    <hyperlink ref="J6151" r:id="rId12290" display="mailto:lanejill@roach.com" xr:uid="{EFC803B0-32DB-7440-B45F-A4145864A3B2}"/>
    <hyperlink ref="L6151" r:id="rId12291" xr:uid="{F415255E-7BC0-C642-BB14-CDC5FA6194A5}"/>
    <hyperlink ref="J6152" r:id="rId12292" display="mailto:adriana01@mack.info" xr:uid="{5603BA50-DB69-B64C-9AD3-11E816719B2D}"/>
    <hyperlink ref="L6152" r:id="rId12293" xr:uid="{DBA5D514-05B1-524B-A029-AF317D024769}"/>
    <hyperlink ref="J6153" r:id="rId12294" display="mailto:ebrewer@valencia.info" xr:uid="{59ADEFF4-DF4B-D845-9A23-F2D7ADD2C9A0}"/>
    <hyperlink ref="L6153" r:id="rId12295" xr:uid="{4C45BCEE-F8B9-B845-99CC-2B4BA2FBC570}"/>
    <hyperlink ref="J6154" r:id="rId12296" display="mailto:wernermiranda@lara.com" xr:uid="{BBFC9921-9548-7B41-9171-C3B3C7ECD916}"/>
    <hyperlink ref="L6154" r:id="rId12297" xr:uid="{FB9A32A7-AEF1-7546-A533-4BB1785DDB69}"/>
    <hyperlink ref="J6155" r:id="rId12298" display="mailto:lucaslonnie@kim.com" xr:uid="{CF05874A-A033-0B46-80EC-89DE251E9D0F}"/>
    <hyperlink ref="L6155" r:id="rId12299" xr:uid="{F5AEF317-62F4-454D-9839-68CD16799789}"/>
    <hyperlink ref="J6156" r:id="rId12300" display="mailto:jwallace@archer-ewing.net" xr:uid="{FD3EDEBC-8FF9-AD48-B75D-C353F121A5B3}"/>
    <hyperlink ref="L6156" r:id="rId12301" xr:uid="{167531A1-BE74-5B4F-B671-D949E5DF6800}"/>
    <hyperlink ref="J6157" r:id="rId12302" display="mailto:laurieosborn@andersen.com" xr:uid="{1670F998-2D4F-3A43-AF2A-286624DA8D9F}"/>
    <hyperlink ref="L6157" r:id="rId12303" xr:uid="{BE9F683D-57AC-7849-848A-C5063D1F9244}"/>
    <hyperlink ref="J6158" r:id="rId12304" display="mailto:meredithmalone@buck.com" xr:uid="{09879D02-1B49-0745-BD7D-107E55FFD316}"/>
    <hyperlink ref="L6158" r:id="rId12305" xr:uid="{38343318-5F6A-9941-B3D4-A7CB9DFE1F91}"/>
    <hyperlink ref="J6159" r:id="rId12306" display="mailto:rothvalerie@estrada-mckenzie.com" xr:uid="{C0898B27-992D-D146-8E21-4A466971EA16}"/>
    <hyperlink ref="L6159" r:id="rId12307" xr:uid="{98DE5004-24B4-5E42-9949-98E177BE86C2}"/>
    <hyperlink ref="J6160" r:id="rId12308" display="mailto:dblack@stafford.com" xr:uid="{3FA8D1F0-8282-3847-AC0D-A54A03F2F206}"/>
    <hyperlink ref="L6160" r:id="rId12309" xr:uid="{BD8C3B3A-D127-AD4E-9C73-D43C096B6C24}"/>
    <hyperlink ref="J6161" r:id="rId12310" display="mailto:zjames@hatfield.net" xr:uid="{ED8363FD-C806-BC4A-AF85-B3B1D9AE12EA}"/>
    <hyperlink ref="L6161" r:id="rId12311" xr:uid="{91FA02D1-01CA-084E-8F6F-175A21F0A822}"/>
    <hyperlink ref="J6162" r:id="rId12312" display="mailto:gilbertmoses@cole.org" xr:uid="{401BEB57-28BF-664C-A662-9DA327C90E5F}"/>
    <hyperlink ref="L6162" r:id="rId12313" xr:uid="{0D056F62-24A6-694D-8412-5ABFB04FBEE6}"/>
    <hyperlink ref="J6163" r:id="rId12314" display="mailto:syates@bell-conway.info" xr:uid="{7C63B099-A98E-C949-ADEB-BAA9CC12F227}"/>
    <hyperlink ref="L6163" r:id="rId12315" xr:uid="{14ACC791-6EBA-BE42-AC0C-BD21D9D8E30D}"/>
    <hyperlink ref="J6164" r:id="rId12316" display="mailto:ravenday@nash.com" xr:uid="{F0B2BE49-CA1A-D245-A9F8-662FF44A44B5}"/>
    <hyperlink ref="L6164" r:id="rId12317" xr:uid="{D8F1D348-7410-4442-B662-A24D63369C49}"/>
    <hyperlink ref="J6165" r:id="rId12318" display="mailto:goodwinanthony@kim.org" xr:uid="{41AD2470-9A96-8043-A7FD-974D6048C7D7}"/>
    <hyperlink ref="L6165" r:id="rId12319" xr:uid="{A3BB8256-2A7C-7343-A578-FC2ADA382CA7}"/>
    <hyperlink ref="J6166" r:id="rId12320" display="mailto:wwatts@dalton.com" xr:uid="{AE62B1F4-FC79-9447-8DB5-CAB5CE207159}"/>
    <hyperlink ref="L6166" r:id="rId12321" xr:uid="{D7E40AA5-E282-4147-8500-82D6498C2D94}"/>
    <hyperlink ref="J6167" r:id="rId12322" display="mailto:xshepard@stevenson.com" xr:uid="{DF86AC84-92F4-D048-8A63-6F32942BB93B}"/>
    <hyperlink ref="L6167" r:id="rId12323" xr:uid="{3D27A85B-E0A5-564D-9916-780A5A43758E}"/>
    <hyperlink ref="J6168" r:id="rId12324" display="mailto:brady02@horton.biz" xr:uid="{DEBB4411-F702-BB44-9DCA-374FF50E79D4}"/>
    <hyperlink ref="L6168" r:id="rId12325" xr:uid="{8A2DE0F8-A67D-ED47-A251-C2DCFECB4F14}"/>
    <hyperlink ref="J6169" r:id="rId12326" display="mailto:terryzhang@duncan.com" xr:uid="{5A922132-DA88-4142-986E-16D75F474A1E}"/>
    <hyperlink ref="L6169" r:id="rId12327" xr:uid="{53E6E926-7C85-2E48-BFC6-8DD0C1436C66}"/>
    <hyperlink ref="J6170" r:id="rId12328" display="mailto:woodardisaac@conner-randall.com" xr:uid="{161E8F7F-60DB-F64C-8EEA-592DE178969F}"/>
    <hyperlink ref="L6170" r:id="rId12329" xr:uid="{F45F8737-6E53-D54A-B82B-D98D6D0DC01B}"/>
    <hyperlink ref="J6171" r:id="rId12330" display="mailto:martinezpaige@hurst-hammond.com" xr:uid="{D61C30E0-2B5B-4840-B3E1-47636762579B}"/>
    <hyperlink ref="L6171" r:id="rId12331" xr:uid="{39DEE89E-B812-594F-8AF3-8E8F48E87E07}"/>
    <hyperlink ref="J6172" r:id="rId12332" display="mailto:evelyn50@lee.info" xr:uid="{B50488BE-274E-DA40-87B0-3281C1EDF0CA}"/>
    <hyperlink ref="L6172" r:id="rId12333" xr:uid="{5CE12847-3DF8-154A-B53B-678B18CEF95E}"/>
    <hyperlink ref="J6173" r:id="rId12334" display="mailto:porterjorge@powers.com" xr:uid="{002C2C5B-D392-0B4E-8C8F-C6C1904DDB59}"/>
    <hyperlink ref="L6173" r:id="rId12335" xr:uid="{0F22A489-0CFF-B541-9F33-401C29819FD7}"/>
    <hyperlink ref="J6174" r:id="rId12336" display="mailto:charlene15@stein-huff.com" xr:uid="{10DCB348-DDB3-7144-AD42-926C89A68A69}"/>
    <hyperlink ref="L6174" r:id="rId12337" xr:uid="{125180B7-83CA-8D4F-9BD5-5A69747FE167}"/>
    <hyperlink ref="J6175" r:id="rId12338" display="mailto:mbonilla@bradshaw.com" xr:uid="{1F402BD7-0E24-A745-86BC-8AE2BE575604}"/>
    <hyperlink ref="L6175" r:id="rId12339" xr:uid="{E5DAEF5C-CD09-0445-A48F-2F5E36296663}"/>
    <hyperlink ref="J6176" r:id="rId12340" display="mailto:houselucas@cooley.net" xr:uid="{F3243D25-BE59-7B49-83C8-A61334E2214A}"/>
    <hyperlink ref="L6176" r:id="rId12341" xr:uid="{5E69FE6F-E835-F345-A9E7-8262938E25C6}"/>
    <hyperlink ref="J6177" r:id="rId12342" display="mailto:cheath@bowers.biz" xr:uid="{BA36E571-DC6D-184C-A2FB-8E0CBB5F2EEA}"/>
    <hyperlink ref="L6177" r:id="rId12343" xr:uid="{6624BC28-E30B-F84D-A131-7DCAEA1DADBF}"/>
    <hyperlink ref="J6178" r:id="rId12344" display="mailto:hartangela@ochoa-kramer.com" xr:uid="{A50CC9E2-0CB4-2E4B-B712-72E197D181C5}"/>
    <hyperlink ref="L6178" r:id="rId12345" xr:uid="{D547B91B-FDD5-A74C-9E6E-C8AF195B38F9}"/>
    <hyperlink ref="J6179" r:id="rId12346" display="mailto:christianerickson@chavez.com" xr:uid="{626769F2-0919-F24A-9F13-03E670E6EE2D}"/>
    <hyperlink ref="L6179" r:id="rId12347" xr:uid="{ED4ED435-29CE-A843-BEA4-53E9343F1A20}"/>
    <hyperlink ref="J6180" r:id="rId12348" display="mailto:snownatalie@spencer.biz" xr:uid="{47D267CD-6C8D-5444-A7F1-FFBB2107D5C6}"/>
    <hyperlink ref="L6180" r:id="rId12349" xr:uid="{B36BF03E-A3E0-B345-9B44-D6B944C7BB64}"/>
    <hyperlink ref="J6181" r:id="rId12350" display="mailto:beverlyortega@mercado.info" xr:uid="{FD4FD478-ECE6-1A4E-AB98-EA2A1E64789B}"/>
    <hyperlink ref="L6181" r:id="rId12351" xr:uid="{C1681C28-3DC7-9649-8E3C-18B303571537}"/>
    <hyperlink ref="J6182" r:id="rId12352" display="mailto:kaitlynreeves@knox.com" xr:uid="{91727518-6F0E-6B4F-A0BF-7E07667F7159}"/>
    <hyperlink ref="L6182" r:id="rId12353" xr:uid="{B0160F65-DDD1-524D-84EF-D07F9A4616F3}"/>
    <hyperlink ref="J6183" r:id="rId12354" display="mailto:valerie18@estrada-tran.info" xr:uid="{68AC6A34-EDA6-5F44-AF77-CA4B9E84F5E3}"/>
    <hyperlink ref="L6183" r:id="rId12355" xr:uid="{FC443BA5-00C6-C94A-971E-3BB2306E4B58}"/>
    <hyperlink ref="J6184" r:id="rId12356" display="mailto:rosestrickland@delacruz.info" xr:uid="{424E5101-193F-3946-A160-DD059460C82F}"/>
    <hyperlink ref="L6184" r:id="rId12357" xr:uid="{3071E5D1-7A94-3341-9544-0FDFB32BA35E}"/>
    <hyperlink ref="J6185" r:id="rId12358" display="mailto:maria69@dunn.com" xr:uid="{1382311F-AEEA-F447-916C-9FCC1A680002}"/>
    <hyperlink ref="L6185" r:id="rId12359" xr:uid="{493671C8-0A98-5D43-B8F5-1EA6C25F199D}"/>
    <hyperlink ref="J6186" r:id="rId12360" display="mailto:faith08@bray-riddle.org" xr:uid="{9518AEC8-61D2-0542-8164-BDB4B4524A66}"/>
    <hyperlink ref="L6186" r:id="rId12361" xr:uid="{BE6AE316-2BD8-A145-8807-2B9A528DD6B7}"/>
    <hyperlink ref="J6187" r:id="rId12362" display="mailto:samanthahubbard@branch-cline.biz" xr:uid="{3590A703-6A2E-2646-A209-4D65FF2F446D}"/>
    <hyperlink ref="L6187" r:id="rId12363" xr:uid="{4C1578ED-EC26-8845-820E-6FCD79C351BC}"/>
    <hyperlink ref="J6188" r:id="rId12364" display="mailto:greersierra@kane.com" xr:uid="{A01F4757-26B2-D349-91AE-B1B1573D4FA5}"/>
    <hyperlink ref="L6188" r:id="rId12365" xr:uid="{5BF57058-D771-7D4B-9FC3-E33D336E5437}"/>
    <hyperlink ref="J6189" r:id="rId12366" display="mailto:bushmarvin@finley-abbott.com" xr:uid="{450D3B64-9A8B-5F43-B4C0-4B9E09D832E9}"/>
    <hyperlink ref="L6189" r:id="rId12367" xr:uid="{36B711C9-BB49-924B-9FCD-D46F0954418E}"/>
    <hyperlink ref="J6190" r:id="rId12368" display="mailto:derrick36@hanson.com" xr:uid="{17FA3CBE-51C7-4F4D-BB3E-381D295FCA85}"/>
    <hyperlink ref="L6190" r:id="rId12369" xr:uid="{A671BD95-D23F-284A-96EC-7D18C62C96F9}"/>
    <hyperlink ref="J6191" r:id="rId12370" display="mailto:tomshaffer@mathis-davis.com" xr:uid="{6F3A0B06-0100-9842-8ED2-33F0C731E4FC}"/>
    <hyperlink ref="L6191" r:id="rId12371" xr:uid="{CAA55861-DCDF-1044-9C65-90B915D31112}"/>
    <hyperlink ref="J6192" r:id="rId12372" display="mailto:crosspatrick@nunez-chung.net" xr:uid="{E9C0F383-9535-AB48-8A77-6C1B286EC2D0}"/>
    <hyperlink ref="L6192" r:id="rId12373" xr:uid="{980687B4-7389-BE4E-A7B6-2867955DB670}"/>
    <hyperlink ref="J6193" r:id="rId12374" display="mailto:iballard@ortiz.org" xr:uid="{968AEF17-283E-3F44-96EA-A74A5BFFDB45}"/>
    <hyperlink ref="L6193" r:id="rId12375" xr:uid="{C70AFB7A-DE64-B947-93BE-7654C9A399E7}"/>
    <hyperlink ref="J6194" r:id="rId12376" display="mailto:wgreer@mckenzie.info" xr:uid="{D7ED638D-315A-4743-BBF2-1EAF9FB7FAAC}"/>
    <hyperlink ref="L6194" r:id="rId12377" xr:uid="{AFBA57D7-C4B9-474B-974C-34EAC7ADB680}"/>
    <hyperlink ref="J6195" r:id="rId12378" display="mailto:suzanne47@booth-poole.com" xr:uid="{B85CEDEC-F11F-8B41-A2F0-EEB1621B0EB4}"/>
    <hyperlink ref="L6195" r:id="rId12379" xr:uid="{2CABA4C2-BF79-BC4A-97FC-4424BFF4479E}"/>
    <hyperlink ref="J6196" r:id="rId12380" display="mailto:mcclurejoel@hubbard-lawson.info" xr:uid="{5CA548F9-CC90-7E4C-8879-033BAEE7B848}"/>
    <hyperlink ref="L6196" r:id="rId12381" xr:uid="{60E87278-C8EA-414A-A634-D25043B7E5FA}"/>
    <hyperlink ref="J6197" r:id="rId12382" display="mailto:ipearson@pugh.com" xr:uid="{C2AA0C14-F43D-904F-A382-823A54E7CDF7}"/>
    <hyperlink ref="L6197" r:id="rId12383" xr:uid="{BCCFD10C-612D-D04C-81EC-88048372B44E}"/>
    <hyperlink ref="J6198" r:id="rId12384" display="mailto:comptonandre@jefferson.biz" xr:uid="{4566FAE0-184E-5E4D-902B-72B83CD95704}"/>
    <hyperlink ref="L6198" r:id="rId12385" xr:uid="{3AF900F4-C64B-1E46-9357-8E3A22848E80}"/>
    <hyperlink ref="J6199" r:id="rId12386" display="mailto:beasleyvalerie@bond-barry.net" xr:uid="{C911510C-9C68-7342-978E-D23259AF061D}"/>
    <hyperlink ref="L6199" r:id="rId12387" xr:uid="{786AF48A-573C-C74C-B5DB-24AC65570997}"/>
    <hyperlink ref="J6200" r:id="rId12388" display="mailto:scarson@baldwin-estrada.com" xr:uid="{AB42F342-7E46-BC47-B14F-EDCACE9FADA3}"/>
    <hyperlink ref="L6200" r:id="rId12389" xr:uid="{D1B2AC81-8F0A-5141-AFEC-DB2CACEF52B4}"/>
    <hyperlink ref="J6201" r:id="rId12390" display="mailto:kimwiggins@douglas-marks.com" xr:uid="{A0FC9D64-99DC-994C-B1D3-4266C42A8034}"/>
    <hyperlink ref="L6201" r:id="rId12391" xr:uid="{AB8D907F-95E7-5041-AC39-DC40DA53C541}"/>
    <hyperlink ref="J6202" r:id="rId12392" display="mailto:troywall@bonilla.com" xr:uid="{4BFB7537-E989-014A-A268-6D7B5CFFF164}"/>
    <hyperlink ref="L6202" r:id="rId12393" xr:uid="{E37C8A70-01AD-4745-A561-F5C17AC0E62A}"/>
    <hyperlink ref="J6203" r:id="rId12394" display="mailto:bbates@newman.info" xr:uid="{58081792-E82F-C34A-B301-A460626A31EF}"/>
    <hyperlink ref="L6203" r:id="rId12395" xr:uid="{5A1F32D4-916C-E748-A97A-88FFB150BB72}"/>
    <hyperlink ref="J6204" r:id="rId12396" display="mailto:erik72@nguyen-pena.net" xr:uid="{E29C8337-ADFB-5B48-A04E-EAAB737AEEE7}"/>
    <hyperlink ref="L6204" r:id="rId12397" xr:uid="{0AAB7325-D221-0A40-8572-1313F2A6660A}"/>
    <hyperlink ref="J6205" r:id="rId12398" display="mailto:ernestcarlson@madden.biz" xr:uid="{E202F440-465C-8643-83AE-0BD5CAB77830}"/>
    <hyperlink ref="L6205" r:id="rId12399" xr:uid="{6FF42D4C-3630-4349-ACF4-652AC088E362}"/>
    <hyperlink ref="J6206" r:id="rId12400" display="mailto:mason34@jones.com" xr:uid="{562D4D6A-22C2-8649-9D7E-B383EAADFFA9}"/>
    <hyperlink ref="L6206" r:id="rId12401" xr:uid="{8C75B680-CD36-2C4C-9CF2-9FB569C5265C}"/>
    <hyperlink ref="J6207" r:id="rId12402" display="mailto:melissabrewer@wolf-rice.com" xr:uid="{B8ADC22D-AC10-C14C-BB30-A4C8C5E4F3C8}"/>
    <hyperlink ref="L6207" r:id="rId12403" xr:uid="{F604D9BE-F52A-734F-96BF-E9BF81AE4F9C}"/>
    <hyperlink ref="J6208" r:id="rId12404" display="mailto:wilkinsondwayne@singh.com" xr:uid="{7DD4DA63-5618-2B46-8931-52470A623856}"/>
    <hyperlink ref="L6208" r:id="rId12405" xr:uid="{BC6F8DD8-5A94-DD4F-82F0-55DE5753B757}"/>
    <hyperlink ref="J6209" r:id="rId12406" display="mailto:zsampson@barron.org" xr:uid="{71F2B6BB-1D24-9445-86CD-0DCE1283B4B1}"/>
    <hyperlink ref="L6209" r:id="rId12407" xr:uid="{813B5307-0DD7-6A4E-8AB6-B03DD92655D3}"/>
    <hyperlink ref="J6210" r:id="rId12408" display="mailto:brookehorn@kaiser.info" xr:uid="{6AD57111-E64B-A349-80E5-BCC2A352F11B}"/>
    <hyperlink ref="L6210" r:id="rId12409" xr:uid="{5F8A6C2A-AA6A-6943-AC80-14290F811954}"/>
    <hyperlink ref="J6211" r:id="rId12410" display="mailto:gzamora@joyce.com" xr:uid="{F44A89D2-19A5-2D44-8A64-3B33AFC18E7B}"/>
    <hyperlink ref="L6211" r:id="rId12411" xr:uid="{52181D7A-4336-DC49-BCF8-8FFE890E1306}"/>
    <hyperlink ref="J6212" r:id="rId12412" display="mailto:huberlee@rice.net" xr:uid="{EBFB0742-9E4E-694A-95CD-228F7A42077A}"/>
    <hyperlink ref="L6212" r:id="rId12413" xr:uid="{E0B77AC6-ADEE-CA4E-A729-896084340A64}"/>
    <hyperlink ref="J6213" r:id="rId12414" display="mailto:priscillarogers@wagner.com" xr:uid="{6AEDB85B-084C-424C-B496-0E295BB38F43}"/>
    <hyperlink ref="L6213" r:id="rId12415" xr:uid="{AC0E513D-9BFF-1E45-AE2A-8EC71C774C1C}"/>
    <hyperlink ref="J6214" r:id="rId12416" display="mailto:kbuck@sullivan-stewart.net" xr:uid="{F8843C60-9090-DF4F-80A9-26F2A1E8144C}"/>
    <hyperlink ref="L6214" r:id="rId12417" xr:uid="{13AFD26A-6E45-2543-B2C6-D0698C632E8D}"/>
    <hyperlink ref="J6215" r:id="rId12418" display="mailto:james94@warner-peterson.net" xr:uid="{ECFA16EE-9B94-584A-87ED-E55D606944B7}"/>
    <hyperlink ref="L6215" r:id="rId12419" xr:uid="{4656FB0A-80DF-194D-9C8A-9C65A66BB038}"/>
    <hyperlink ref="J6216" r:id="rId12420" display="mailto:bernardwallace@irwin-underwood.com" xr:uid="{A6F835AC-6953-2A48-9A20-1A60BF67ACCB}"/>
    <hyperlink ref="L6216" r:id="rId12421" xr:uid="{80983267-F7E3-9347-AE51-5291994F3BF5}"/>
    <hyperlink ref="J6217" r:id="rId12422" display="mailto:eduardo65@gilmore.biz" xr:uid="{C2C6DD75-9665-D54B-8B37-AD5B060D558D}"/>
    <hyperlink ref="L6217" r:id="rId12423" xr:uid="{81381C49-3B01-A44F-939E-ADD1EC185306}"/>
    <hyperlink ref="J6218" r:id="rId12424" display="mailto:billsilva@beasley.com" xr:uid="{A8A48060-A2FA-954E-8F57-41EEAA752F74}"/>
    <hyperlink ref="L6218" r:id="rId12425" xr:uid="{9DEED5A2-07A3-3442-B0D4-F8C61973CD93}"/>
    <hyperlink ref="J6219" r:id="rId12426" display="mailto:brentedwards@riley-craig.com" xr:uid="{F8A3BD94-A7D5-8848-AF8D-497546247B15}"/>
    <hyperlink ref="L6219" r:id="rId12427" xr:uid="{A7835DC5-824A-7548-A9E9-789EB46F2566}"/>
    <hyperlink ref="J6220" r:id="rId12428" display="mailto:madelineleon@norman.org" xr:uid="{27C8225F-A3F8-1741-8BF0-D79AD13A563E}"/>
    <hyperlink ref="L6220" r:id="rId12429" xr:uid="{8825C3D2-B5EA-8246-8A20-FE79A1A77204}"/>
    <hyperlink ref="J6221" r:id="rId12430" display="mailto:bushkatrina@cordova.com" xr:uid="{1B847EB5-96E5-AC4D-B72A-9F5756D0D3EA}"/>
    <hyperlink ref="L6221" r:id="rId12431" xr:uid="{60E6D8EF-A75C-D147-BB0C-3D02B8F4C8B9}"/>
    <hyperlink ref="J6222" r:id="rId12432" display="mailto:cantrellhayley@salazar-mclaughlin.com" xr:uid="{1504F4D6-7755-9A45-A976-C31155EB93C8}"/>
    <hyperlink ref="L6222" r:id="rId12433" xr:uid="{0C2EA908-22B6-ED4B-9A65-D995283B687E}"/>
    <hyperlink ref="J6223" r:id="rId12434" display="mailto:tmelton@newman.com" xr:uid="{F6DA6FEB-A9EC-D34C-A538-2066D24CAB74}"/>
    <hyperlink ref="L6223" r:id="rId12435" xr:uid="{6D25C6B2-AB31-954C-A847-DC1EF44EDD1B}"/>
    <hyperlink ref="J6224" r:id="rId12436" display="mailto:harrellcaroline@cortez-espinoza.com" xr:uid="{4964CD74-75D5-144C-BF3B-FC05C4855C41}"/>
    <hyperlink ref="L6224" r:id="rId12437" xr:uid="{5F2FB8F7-114D-FC41-A539-E0DB02F94295}"/>
    <hyperlink ref="J6225" r:id="rId12438" display="mailto:anna36@osborne.com" xr:uid="{47D4B736-7BAD-3947-88E5-F0CDB53B5DC2}"/>
    <hyperlink ref="L6225" r:id="rId12439" xr:uid="{14070246-0954-C344-99D4-A27BC2D1D012}"/>
    <hyperlink ref="J6226" r:id="rId12440" display="mailto:kristinagordon@hartman-merritt.com" xr:uid="{1E24D9BB-F169-FE44-B063-94CA63FD21F0}"/>
    <hyperlink ref="L6226" r:id="rId12441" xr:uid="{DD692F3A-1890-7E4E-BB39-40E5846C3C99}"/>
    <hyperlink ref="J6227" r:id="rId12442" display="mailto:zbeck@bruce.net" xr:uid="{31F3FF92-40BC-224B-9439-40FE5AE697D2}"/>
    <hyperlink ref="L6227" r:id="rId12443" xr:uid="{42494D99-C664-6646-883E-2EC5BD67ADC1}"/>
    <hyperlink ref="J6228" r:id="rId12444" display="mailto:derrickpace@warner.info" xr:uid="{7301209E-9019-0F45-B8E8-8DF940310A4B}"/>
    <hyperlink ref="L6228" r:id="rId12445" xr:uid="{F9878A1A-DCDD-0749-9A9F-21D7E194131D}"/>
    <hyperlink ref="J6229" r:id="rId12446" display="mailto:bradshawisaac@singh-marks.com" xr:uid="{F9C90002-74A8-6F47-87BE-6590069D6B50}"/>
    <hyperlink ref="L6229" r:id="rId12447" xr:uid="{739EAA6B-56AF-C24C-923D-356C6DDA4629}"/>
    <hyperlink ref="J6230" r:id="rId12448" display="mailto:weberbeverly@forbes-brennan.com" xr:uid="{D34AE9F1-AB94-9F40-90E8-F8498F9415AC}"/>
    <hyperlink ref="L6230" r:id="rId12449" xr:uid="{72CC464D-6F04-9E4F-9C0D-EAF66F2F7044}"/>
    <hyperlink ref="J6231" r:id="rId12450" display="mailto:gabrielleroach@li.org" xr:uid="{AFD6F90B-FEAF-2946-9983-DA6F8A2E0F3D}"/>
    <hyperlink ref="L6231" r:id="rId12451" xr:uid="{557CA8DB-0F7D-5A44-9964-92B00A3B74EE}"/>
    <hyperlink ref="J6232" r:id="rId12452" display="mailto:calvinsims@holder.com" xr:uid="{69250EBE-F6A5-4748-84E4-FF0557AF689C}"/>
    <hyperlink ref="L6232" r:id="rId12453" xr:uid="{9BA27B9E-499C-F842-9550-DBD88D7AE4C2}"/>
    <hyperlink ref="J6233" r:id="rId12454" display="mailto:sueschwartz@french-beasley.com" xr:uid="{670E29EC-2509-6B47-BD4D-EBB59BD31BC7}"/>
    <hyperlink ref="L6233" r:id="rId12455" xr:uid="{4E46EBC2-7D14-DB48-9946-80BE9D54BEA3}"/>
    <hyperlink ref="J6234" r:id="rId12456" display="mailto:hollowaydrew@mora-morrow.info" xr:uid="{BF7D19C2-03BE-2544-A5B5-6D480CF10D77}"/>
    <hyperlink ref="L6234" r:id="rId12457" xr:uid="{CCF80219-2243-CE48-8DD9-F53E168DE6A2}"/>
    <hyperlink ref="J6235" r:id="rId12458" display="mailto:jackie37@cruz.com" xr:uid="{31D98FC3-D103-9C4A-858E-BDE2A5B435C2}"/>
    <hyperlink ref="L6235" r:id="rId12459" xr:uid="{529F09FF-DC20-D048-8E8B-3090FA9B02FD}"/>
    <hyperlink ref="J6236" r:id="rId12460" display="mailto:valenciacalvin@maddox.com" xr:uid="{3FAD2E5D-11DA-A649-A291-896308441123}"/>
    <hyperlink ref="L6236" r:id="rId12461" xr:uid="{04087A28-77B4-3348-9733-9BDCC4E2DDB7}"/>
    <hyperlink ref="J6237" r:id="rId12462" display="mailto:glovervirginia@moran.org" xr:uid="{161FC23E-B30B-2F43-81B7-223783CAC5FE}"/>
    <hyperlink ref="L6237" r:id="rId12463" xr:uid="{257F6B5D-0B84-064A-96C7-D428D950D6F0}"/>
    <hyperlink ref="J6238" r:id="rId12464" display="mailto:ohuff@bryan-spencer.com" xr:uid="{0AF41FA9-2368-4D41-988F-F2FC4915C00D}"/>
    <hyperlink ref="L6238" r:id="rId12465" xr:uid="{96B7C431-C2B4-D844-965F-9C27AF3CD55F}"/>
    <hyperlink ref="J6239" r:id="rId12466" display="mailto:kristen99@herman.com" xr:uid="{7E9F5374-B4C4-E344-AFFA-19CEF677EE91}"/>
    <hyperlink ref="L6239" r:id="rId12467" xr:uid="{52CA1C14-35C2-7C41-B38C-05D94BA65752}"/>
    <hyperlink ref="J6240" r:id="rId12468" display="mailto:natalieryan@lawrence.com" xr:uid="{1BD4F6F9-97CD-EB45-96A8-30FCD4D2A6EB}"/>
    <hyperlink ref="L6240" r:id="rId12469" xr:uid="{38D91A84-6326-884F-AF52-EAAA45CFA86D}"/>
    <hyperlink ref="J6241" r:id="rId12470" display="mailto:savannahshannon@wells.com" xr:uid="{E877681C-74EF-6347-AFAC-2A109D41358E}"/>
    <hyperlink ref="L6241" r:id="rId12471" xr:uid="{F851CAEF-AD7D-DF42-969D-FF781F8FCE1A}"/>
    <hyperlink ref="J6242" r:id="rId12472" display="mailto:sramirez@allison.com" xr:uid="{AEE3D382-6A83-1544-A5C2-54E7D241B06B}"/>
    <hyperlink ref="L6242" r:id="rId12473" xr:uid="{50E667F4-8E0E-504F-A242-E36FA74BDA18}"/>
    <hyperlink ref="J6243" r:id="rId12474" display="mailto:mckinneychristy@duncan.com" xr:uid="{586413B1-04B8-9D42-9243-680AA1CFE365}"/>
    <hyperlink ref="L6243" r:id="rId12475" xr:uid="{4A0966B3-8BB6-984F-93DA-9C24DA4C8C94}"/>
    <hyperlink ref="J6244" r:id="rId12476" display="mailto:johnstonconnie@mccormick.com" xr:uid="{68049175-B372-D94D-9F09-C11BCA6026FA}"/>
    <hyperlink ref="L6244" r:id="rId12477" xr:uid="{2A4387E4-F0E8-3040-9B65-53BB0DFD96F2}"/>
    <hyperlink ref="J6245" r:id="rId12478" display="mailto:hbaxter@montes.com" xr:uid="{E3C25CA6-6936-A24A-975F-FF53C71B8DE7}"/>
    <hyperlink ref="L6245" r:id="rId12479" xr:uid="{CCEC5B12-8EFD-1D4F-990F-6B1F8BE60B2A}"/>
    <hyperlink ref="J6246" r:id="rId12480" display="mailto:davidblake@delgado.com" xr:uid="{2B581809-0673-B54F-B430-A1F85000D70E}"/>
    <hyperlink ref="L6246" r:id="rId12481" xr:uid="{B32BFDFF-79CF-604A-9A1B-C30734711B73}"/>
    <hyperlink ref="J6247" r:id="rId12482" display="mailto:haileycherry@allen-cobb.com" xr:uid="{17F3D330-5299-C047-B244-833BF97CBBFB}"/>
    <hyperlink ref="L6247" r:id="rId12483" xr:uid="{CD8689E3-E495-784F-AEF2-3AC662561B15}"/>
    <hyperlink ref="J6248" r:id="rId12484" display="mailto:phillip33@owen.com" xr:uid="{E0F851FA-C750-E74A-BE5B-D20C7FD1113E}"/>
    <hyperlink ref="L6248" r:id="rId12485" xr:uid="{995C904F-2FCF-C549-AD7E-41CC5C0D0E5B}"/>
    <hyperlink ref="J6249" r:id="rId12486" display="mailto:shafferbrett@holmes.com" xr:uid="{EB93B545-EF6E-984A-B7BA-DB340CADBDE2}"/>
    <hyperlink ref="L6249" r:id="rId12487" xr:uid="{020149F4-D282-CD47-8240-32CA32AF778D}"/>
    <hyperlink ref="J6250" r:id="rId12488" display="mailto:whitneylucas@dean.info" xr:uid="{0A7A43FF-9261-F940-9D77-5E2D12821C59}"/>
    <hyperlink ref="L6250" r:id="rId12489" xr:uid="{6BF61BE6-0F9F-D44D-A7A1-66580F003ADC}"/>
    <hyperlink ref="J6251" r:id="rId12490" display="mailto:hailey78@holloway.net" xr:uid="{3AD15471-F7B6-8D44-98A1-91623F56895D}"/>
    <hyperlink ref="L6251" r:id="rId12491" xr:uid="{7117D88E-2C9D-A748-9BD6-D0B1254916C8}"/>
    <hyperlink ref="J6252" r:id="rId12492" display="mailto:rfuentes@koch.org" xr:uid="{FFF3E8F5-EE76-4A44-B523-7B13397D3EF1}"/>
    <hyperlink ref="L6252" r:id="rId12493" xr:uid="{0EF29CCB-54D1-F443-BB1D-243FDB485632}"/>
    <hyperlink ref="J6253" r:id="rId12494" display="mailto:haleydesiree@frye.net" xr:uid="{24A126D8-ADD8-DB4B-835E-B18A05A7FB4B}"/>
    <hyperlink ref="L6253" r:id="rId12495" xr:uid="{757E6268-8BBD-BD47-AB6C-8E22A7F0D417}"/>
    <hyperlink ref="J6254" r:id="rId12496" display="mailto:juliabutler@todd.net" xr:uid="{CA1BD15F-4315-744E-A824-32AD253899D2}"/>
    <hyperlink ref="L6254" r:id="rId12497" xr:uid="{6BA80154-46FB-E049-BA60-1D09BAEF7BD0}"/>
    <hyperlink ref="J6255" r:id="rId12498" display="mailto:leslie52@potts.com" xr:uid="{A2CC08FF-5A2D-B548-B1D5-3F6A3FA2C2DF}"/>
    <hyperlink ref="L6255" r:id="rId12499" xr:uid="{7C8E01F3-C7C9-AE43-958D-7F9F32419815}"/>
    <hyperlink ref="J6256" r:id="rId12500" display="mailto:skidd@graves-floyd.com" xr:uid="{019F99A4-36EE-2546-B0ED-3E781DA33F7B}"/>
    <hyperlink ref="L6256" r:id="rId12501" xr:uid="{52422CCE-95FF-4545-985B-D676BDF295AB}"/>
    <hyperlink ref="J6257" r:id="rId12502" display="mailto:wigginskerry@lucero.com" xr:uid="{BFC8A76D-1221-7640-BCCC-38A1E436CD01}"/>
    <hyperlink ref="L6257" r:id="rId12503" xr:uid="{65431B00-5397-D94A-BF86-C3428674D4FF}"/>
    <hyperlink ref="J6258" r:id="rId12504" display="mailto:nguyenstuart@hale-vargas.info" xr:uid="{67D6FE7C-D381-8B42-A98F-5B2FCEDBBE96}"/>
    <hyperlink ref="L6258" r:id="rId12505" xr:uid="{50AA09E8-1326-2942-BC8C-D4E46DB3B0E1}"/>
    <hyperlink ref="J6259" r:id="rId12506" display="mailto:hinesjoanne@mata-spears.org" xr:uid="{0897B981-28C5-6C45-826B-DB7F189459C5}"/>
    <hyperlink ref="L6259" r:id="rId12507" xr:uid="{9552C477-46C2-D046-AE46-AF9002CD4AE1}"/>
    <hyperlink ref="J6260" r:id="rId12508" display="mailto:hcarrillo@rush-lozano.com" xr:uid="{332D150A-6DDC-3246-823F-00A1C8B6E88C}"/>
    <hyperlink ref="L6260" r:id="rId12509" xr:uid="{FD0D0441-B94B-C64F-86A9-C81B6C4984CD}"/>
    <hyperlink ref="J6261" r:id="rId12510" display="mailto:wcampos@murphy.com" xr:uid="{B6B2F095-6F3A-6B4D-9C65-4503284F0BEA}"/>
    <hyperlink ref="L6261" r:id="rId12511" xr:uid="{5A3654DD-C365-9F4B-87DC-1342D19A2FC7}"/>
    <hyperlink ref="J6262" r:id="rId12512" display="mailto:chelseydurham@archer.info" xr:uid="{91CE095B-F365-974C-83CF-561BA7111653}"/>
    <hyperlink ref="L6262" r:id="rId12513" xr:uid="{C8E3B8D3-DE8B-9C4D-B1A1-2ED5BE308A97}"/>
    <hyperlink ref="J6263" r:id="rId12514" display="mailto:phodges@drake.info" xr:uid="{030E960A-8C76-2046-89A0-38497CAD4E2A}"/>
    <hyperlink ref="L6263" r:id="rId12515" xr:uid="{B8DA6B41-6187-EA43-8B58-10C23439EBB2}"/>
    <hyperlink ref="J6264" r:id="rId12516" display="mailto:mcdowelljoe@mckee-francis.biz" xr:uid="{51E6CD0B-D328-9447-9F9E-E2C3A063F8AD}"/>
    <hyperlink ref="L6264" r:id="rId12517" xr:uid="{D46B68C7-3AE0-A845-AC3C-ABB9F67B895F}"/>
    <hyperlink ref="J6265" r:id="rId12518" display="mailto:zfitzgerald@ortega.com" xr:uid="{D7F9EA8C-DE4B-FB44-89CF-058BD8B59E46}"/>
    <hyperlink ref="L6265" r:id="rId12519" xr:uid="{C175A0D5-C331-2B45-BD30-6000454D202C}"/>
    <hyperlink ref="J6266" r:id="rId12520" display="mailto:wforbes@harrington-herring.biz" xr:uid="{AB3557A7-1D66-6C45-B052-B00D8E4C28B4}"/>
    <hyperlink ref="L6266" r:id="rId12521" xr:uid="{7F12FCBC-8F81-264E-A5F2-8EB9D21024DA}"/>
    <hyperlink ref="J6267" r:id="rId12522" display="mailto:chungjesus@scott.biz" xr:uid="{7D9FCA89-2B8F-CC48-A1BE-90DBCC77C911}"/>
    <hyperlink ref="L6267" r:id="rId12523" xr:uid="{0DA84140-BB55-754A-A65D-1E91AA2B89F1}"/>
    <hyperlink ref="J6268" r:id="rId12524" display="mailto:herringjasmine@price-hansen.com" xr:uid="{C274DF46-2924-A54F-BD9A-DDC44C87419E}"/>
    <hyperlink ref="L6268" r:id="rId12525" xr:uid="{DD94D6A1-B456-F14B-94BF-D7AEBB9C45D3}"/>
    <hyperlink ref="J6269" r:id="rId12526" display="mailto:earlmora@farley-barry.com" xr:uid="{7E4458D1-C3FB-874D-8F28-C96CB7A4F695}"/>
    <hyperlink ref="L6269" r:id="rId12527" xr:uid="{E28BAD1B-91C0-0148-ACE2-B30DC903506B}"/>
    <hyperlink ref="J6270" r:id="rId12528" display="mailto:bryanmelanie@chambers.com" xr:uid="{22D1F6DA-B499-7846-AD7F-95F0C582567D}"/>
    <hyperlink ref="L6270" r:id="rId12529" xr:uid="{87F1D718-86C0-D94E-8EE7-8A33FB9544DB}"/>
    <hyperlink ref="J6271" r:id="rId12530" display="mailto:bpeck@valdez.biz" xr:uid="{CA7430BB-34BE-ED40-B68E-47D5A9DA9C14}"/>
    <hyperlink ref="L6271" r:id="rId12531" xr:uid="{85C1EB93-8B7B-2548-92D6-08A61E8CC0F2}"/>
    <hyperlink ref="J6272" r:id="rId12532" display="mailto:dominicholloway@wilkinson.com" xr:uid="{B3A1321E-AB8C-FA40-9627-2C770E601F84}"/>
    <hyperlink ref="L6272" r:id="rId12533" xr:uid="{17855D64-B43B-6C45-B82A-9FD59FEA4AB8}"/>
    <hyperlink ref="J6273" r:id="rId12534" display="mailto:valenciajoseph@harrell.net" xr:uid="{76222F9B-85E2-0F47-9264-2552966A5221}"/>
    <hyperlink ref="L6273" r:id="rId12535" xr:uid="{470AA77C-FEF7-D247-90FF-7DA1F7C0025E}"/>
    <hyperlink ref="J6274" r:id="rId12536" display="mailto:ncurtis@mccarthy-frye.net" xr:uid="{086BB9EE-AED4-E741-8C26-CACDDF9373AB}"/>
    <hyperlink ref="L6274" r:id="rId12537" xr:uid="{5E2BB2FB-1E14-AB43-9F24-66AC42C0F0D2}"/>
    <hyperlink ref="J6275" r:id="rId12538" display="mailto:kanegary@malone-horne.net" xr:uid="{C65EFC92-CD8F-C946-9024-15BF7024A850}"/>
    <hyperlink ref="L6275" r:id="rId12539" xr:uid="{6CB517C8-EDB6-914B-A03A-2E5F15922D59}"/>
    <hyperlink ref="J6276" r:id="rId12540" display="mailto:rollinsyvette@roman.com" xr:uid="{A95CA857-2AAA-5140-A31D-99952AA4F7B7}"/>
    <hyperlink ref="L6276" r:id="rId12541" xr:uid="{1737DCF1-C44D-5A49-8791-C5552A5CF7F8}"/>
    <hyperlink ref="J6277" r:id="rId12542" display="mailto:mccartywanda@bird-best.net" xr:uid="{98838941-C6C4-AF47-8F75-F938A4A8E374}"/>
    <hyperlink ref="L6277" r:id="rId12543" xr:uid="{3BA4BB86-8601-5447-A387-EC2445A984E0}"/>
    <hyperlink ref="J6278" r:id="rId12544" display="mailto:andresferguson@herman.net" xr:uid="{931B88BC-5A74-2645-BDAC-C842726B3208}"/>
    <hyperlink ref="L6278" r:id="rId12545" xr:uid="{6DCF26A4-FF53-EB4F-B50B-5A35C6E49BDA}"/>
    <hyperlink ref="J6279" r:id="rId12546" display="mailto:sgoodman@kerr-knox.net" xr:uid="{B13A1A26-B4F8-7643-8D86-30BC1F96B9A2}"/>
    <hyperlink ref="L6279" r:id="rId12547" xr:uid="{DBC67A65-27B1-2B44-8F81-DAB3E25C27BF}"/>
    <hyperlink ref="J6280" r:id="rId12548" display="mailto:aschmitt@collins.com" xr:uid="{74B8E88A-0C74-ED47-81D2-ABF56620ADA2}"/>
    <hyperlink ref="L6280" r:id="rId12549" xr:uid="{584779B1-C9AE-3742-A183-5B6E44F57CD3}"/>
    <hyperlink ref="J6281" r:id="rId12550" display="mailto:betty09@ramos.com" xr:uid="{413BDDCE-B528-5146-9479-2C6811A96EE8}"/>
    <hyperlink ref="L6281" r:id="rId12551" xr:uid="{9D51CF02-7255-F448-87AB-65F96301522F}"/>
    <hyperlink ref="J6282" r:id="rId12552" display="mailto:blogan@blair.com" xr:uid="{8673B160-1FDE-4C47-B098-3384DAA0FED3}"/>
    <hyperlink ref="L6282" r:id="rId12553" xr:uid="{3D6FDB7D-667E-A648-B804-64498DB2FB93}"/>
    <hyperlink ref="J6283" r:id="rId12554" display="mailto:evelyn54@miles.com" xr:uid="{103D5984-7F6B-6740-920F-78A16D22E39E}"/>
    <hyperlink ref="L6283" r:id="rId12555" xr:uid="{9FC91EA2-FA2F-6446-B728-92BF48757D50}"/>
    <hyperlink ref="J6284" r:id="rId12556" display="mailto:wendymcintosh@eaton-lang.com" xr:uid="{E183433C-FB37-DA4E-A7F9-D5F01CA7BDAF}"/>
    <hyperlink ref="L6284" r:id="rId12557" xr:uid="{62D9C932-BEB3-5545-9165-EE4974300D82}"/>
    <hyperlink ref="J6285" r:id="rId12558" display="mailto:dean58@boone-cunningham.com" xr:uid="{97AEFECA-B285-3F45-867D-8842A2BBB2D1}"/>
    <hyperlink ref="L6285" r:id="rId12559" xr:uid="{CB33F9BD-7D2B-4746-88D9-A5053B74F410}"/>
    <hyperlink ref="J6286" r:id="rId12560" display="mailto:lauragriffin@dennis.info" xr:uid="{B4EF1648-CBCD-7A46-9A36-EF2B64745779}"/>
    <hyperlink ref="L6286" r:id="rId12561" xr:uid="{440667C7-BE1C-0C47-80D4-8F2244FA6B3B}"/>
    <hyperlink ref="J6287" r:id="rId12562" display="mailto:vadams@hays.org" xr:uid="{F1F6158D-5999-A04B-882E-9CBF6DD97A94}"/>
    <hyperlink ref="L6287" r:id="rId12563" xr:uid="{532A094D-098D-DF47-A42D-5C0D371B6AAC}"/>
    <hyperlink ref="J6288" r:id="rId12564" display="mailto:sergio85@webster.com" xr:uid="{0DB241D7-67AE-214F-A624-C8C62E57EE08}"/>
    <hyperlink ref="L6288" r:id="rId12565" xr:uid="{1DF45FA2-56E2-564F-9AB7-A33902B70E6E}"/>
    <hyperlink ref="J6289" r:id="rId12566" display="mailto:jeremiahlewis@davidson.biz" xr:uid="{59512173-7159-7A4B-80F3-CEB52BD8FF08}"/>
    <hyperlink ref="L6289" r:id="rId12567" xr:uid="{FD60E928-8D00-FF45-99F2-1E6C016BB0AB}"/>
    <hyperlink ref="J6290" r:id="rId12568" display="mailto:ebonypineda@huynh.com" xr:uid="{0980C337-CF97-1348-9DB8-EE45EC9C72CD}"/>
    <hyperlink ref="L6290" r:id="rId12569" xr:uid="{B18A86C7-591C-A146-8E0F-7405CCAFA593}"/>
    <hyperlink ref="J6291" r:id="rId12570" display="mailto:larsonbrett@rose-gibbs.com" xr:uid="{79D0A402-45A1-A448-ABDE-BB4D14B4B016}"/>
    <hyperlink ref="L6291" r:id="rId12571" xr:uid="{8C7F5A95-56F3-C342-BB5F-D01CF2AB05BD}"/>
    <hyperlink ref="J6292" r:id="rId12572" display="mailto:natashahaney@armstrong.info" xr:uid="{5E7F506B-0387-5147-BDC6-51C465235351}"/>
    <hyperlink ref="L6292" r:id="rId12573" xr:uid="{C85596F5-F750-8442-88F1-D9498D3DD165}"/>
    <hyperlink ref="J6293" r:id="rId12574" display="mailto:dawn45@burke.com" xr:uid="{60E648CB-5B18-1846-B49A-F568FAF6CACE}"/>
    <hyperlink ref="L6293" r:id="rId12575" xr:uid="{98D90499-4A00-0947-82C2-FD18C9701164}"/>
    <hyperlink ref="J6294" r:id="rId12576" display="mailto:allison67@gonzalez.biz" xr:uid="{ADF5C3A6-C1DD-B24E-A862-EC532C8C190A}"/>
    <hyperlink ref="L6294" r:id="rId12577" xr:uid="{6C677E0B-2276-5F4F-A0E3-2311682A7E7E}"/>
    <hyperlink ref="J6295" r:id="rId12578" display="mailto:latoyabeck@ritter.com" xr:uid="{32C3599B-C832-B948-8D7D-CFF597D8F313}"/>
    <hyperlink ref="L6295" r:id="rId12579" xr:uid="{8C9E9C42-1420-8449-986D-0538EC0DA5AF}"/>
    <hyperlink ref="J6296" r:id="rId12580" display="mailto:krubio@wise-cruz.com" xr:uid="{A6D233BB-E316-644D-81CD-7B99FD59A702}"/>
    <hyperlink ref="L6296" r:id="rId12581" xr:uid="{2752F269-DFA5-0B45-9404-7FFACD0B3571}"/>
    <hyperlink ref="J6297" r:id="rId12582" display="mailto:joycepreston@black-warner.com" xr:uid="{E9BFEE5B-E932-F144-9204-E99163CB5795}"/>
    <hyperlink ref="L6297" r:id="rId12583" xr:uid="{9CD052C4-0BF4-5F4E-B773-6F75C8537478}"/>
    <hyperlink ref="J6298" r:id="rId12584" display="mailto:ohubbard@deleon-christian.biz" xr:uid="{44123B9A-5E88-AE40-A476-255518BD991A}"/>
    <hyperlink ref="L6298" r:id="rId12585" xr:uid="{3E22195E-E2FC-DE4F-ACF6-59FFA4AAE3AE}"/>
    <hyperlink ref="J6299" r:id="rId12586" display="mailto:krystalmckee@noble.com" xr:uid="{FF6E7368-8E8A-1347-BE6F-5A9530A076BA}"/>
    <hyperlink ref="L6299" r:id="rId12587" xr:uid="{D63066B5-0C5F-144B-AC40-43C5459ECA4E}"/>
    <hyperlink ref="J6300" r:id="rId12588" display="mailto:sally81@herring.biz" xr:uid="{58C0733A-FB73-D947-9813-BB680F852872}"/>
    <hyperlink ref="L6300" r:id="rId12589" xr:uid="{5A5ABCD7-4E4C-514A-8681-6034B739089B}"/>
    <hyperlink ref="J6301" r:id="rId12590" display="mailto:alvin68@trujillo-goodwin.com" xr:uid="{E084B7BD-BED8-7948-BCD8-4C65F87C8E9B}"/>
    <hyperlink ref="L6301" r:id="rId12591" xr:uid="{DF3143EC-C37F-C54C-AB23-07988FB37CEC}"/>
    <hyperlink ref="J6302" r:id="rId12592" display="mailto:sara14@crane.org" xr:uid="{8E05565C-3D15-CE42-B823-FB8BAF4AC1F9}"/>
    <hyperlink ref="L6302" r:id="rId12593" xr:uid="{8F636F33-9B6A-E540-8717-9FC8C206361E}"/>
    <hyperlink ref="J6303" r:id="rId12594" display="mailto:neilduffy@oliver.com" xr:uid="{2055F7A2-D6F0-934A-AD74-064E589B0BA4}"/>
    <hyperlink ref="L6303" r:id="rId12595" xr:uid="{E99442F5-80BE-1944-A77D-9AE2BF060F18}"/>
    <hyperlink ref="J6304" r:id="rId12596" display="mailto:meltonjared@cherry-fields.com" xr:uid="{CB83BBA0-E07E-DF4D-AABA-EA061F13BCD4}"/>
    <hyperlink ref="L6304" r:id="rId12597" xr:uid="{6DBBCEF2-3498-7041-924D-70C1A89DC544}"/>
    <hyperlink ref="J6305" r:id="rId12598" display="mailto:dalton49@stark.com" xr:uid="{9AE2AA0C-F7F3-E54F-A37C-C2DC4B505B80}"/>
    <hyperlink ref="L6305" r:id="rId12599" xr:uid="{3265D4E2-3BB7-554E-A375-694F34A7367C}"/>
    <hyperlink ref="J6306" r:id="rId12600" display="mailto:johnsonrandall@gaines.org" xr:uid="{6908652A-9FE0-0D46-AFC3-80C13B844137}"/>
    <hyperlink ref="L6306" r:id="rId12601" xr:uid="{43DC2C9B-0F36-6948-B84D-4EA7FEB61A6A}"/>
    <hyperlink ref="J6307" r:id="rId12602" display="mailto:dcardenas@tanner-rush.biz" xr:uid="{DDA53EDA-513E-7049-8BB8-37C24F7BFF7A}"/>
    <hyperlink ref="L6307" r:id="rId12603" xr:uid="{67625B0C-1768-3C4E-B69F-9926534C423E}"/>
    <hyperlink ref="J6308" r:id="rId12604" display="mailto:toniboyer@vance-james.com" xr:uid="{2FD99F40-94E2-8D4F-8276-934E384422C6}"/>
    <hyperlink ref="L6308" r:id="rId12605" xr:uid="{3E5FD19F-F4DA-9B42-9DE9-EA70D51F1AB8}"/>
    <hyperlink ref="J6309" r:id="rId12606" display="mailto:lutzbrandi@mcpherson.com" xr:uid="{1C81C287-C425-E145-A524-4AB439035877}"/>
    <hyperlink ref="L6309" r:id="rId12607" xr:uid="{890B51F5-6B38-FB40-BDB6-227E015E56C2}"/>
    <hyperlink ref="J6310" r:id="rId12608" display="mailto:mitchellstuart@manning.org" xr:uid="{6E415A47-1CEC-714B-9E6B-D9DE2623EF82}"/>
    <hyperlink ref="L6310" r:id="rId12609" xr:uid="{6D2C8F6E-D810-E447-9D4F-59DC97EC4566}"/>
    <hyperlink ref="J6311" r:id="rId12610" display="mailto:omckenzie@coleman.org" xr:uid="{F69F41EE-816E-2D46-820A-740D6CFA3A5E}"/>
    <hyperlink ref="L6311" r:id="rId12611" xr:uid="{01F5F52A-4D22-EC45-A071-2335D9E5BB99}"/>
    <hyperlink ref="J6312" r:id="rId12612" display="mailto:pwu@roman.com" xr:uid="{1E06E056-9C0E-514F-B45D-E7B045D642AF}"/>
    <hyperlink ref="L6312" r:id="rId12613" xr:uid="{1A18C7BF-2615-5A4D-B5FD-BD1E4C1FBB0C}"/>
    <hyperlink ref="J6313" r:id="rId12614" display="mailto:arthurbell@henry.net" xr:uid="{0163593E-6560-0A42-A8E0-82B933262A10}"/>
    <hyperlink ref="L6313" r:id="rId12615" xr:uid="{B5EE718E-C512-F646-A361-C1C761C0FF5C}"/>
    <hyperlink ref="J6314" r:id="rId12616" display="mailto:manueldowns@dodson-wilkerson.com" xr:uid="{9B23B243-7967-9A45-A09C-88DDD232E9AD}"/>
    <hyperlink ref="L6314" r:id="rId12617" xr:uid="{ACA4392F-0EFA-D04E-8865-E7EB1F4FBBEA}"/>
    <hyperlink ref="J6315" r:id="rId12618" display="mailto:castromarc@spencer.com" xr:uid="{7B5D2E3E-29C7-8C47-BC54-1A12F65CABF5}"/>
    <hyperlink ref="L6315" r:id="rId12619" xr:uid="{F5E06729-CEDD-E54E-A2B5-06D3FF9C35C0}"/>
    <hyperlink ref="J6316" r:id="rId12620" display="mailto:hmcfarland@wolfe.com" xr:uid="{9CCAF8DF-DB3C-D641-BC27-5994B36D8E9A}"/>
    <hyperlink ref="L6316" r:id="rId12621" xr:uid="{6BFD02B1-199B-784C-B9B7-53E0917B2D6D}"/>
    <hyperlink ref="J6317" r:id="rId12622" display="mailto:vsimmons@garrett.com" xr:uid="{9739A604-FB97-8E40-B554-15C2429F59C5}"/>
    <hyperlink ref="L6317" r:id="rId12623" xr:uid="{93F5B16C-F94D-CF49-A250-DE2FABD71FCF}"/>
    <hyperlink ref="J6318" r:id="rId12624" display="mailto:ibauer@nguyen.com" xr:uid="{6A5F9406-65AE-7E4F-8C5C-9E3954C41940}"/>
    <hyperlink ref="L6318" r:id="rId12625" xr:uid="{87A63255-FA03-EE42-A760-E08A335054FA}"/>
    <hyperlink ref="J6319" r:id="rId12626" display="mailto:warevernon@george.com" xr:uid="{0B6E11F4-9EBB-7B45-8A3B-CD5F6F1B1B94}"/>
    <hyperlink ref="L6319" r:id="rId12627" xr:uid="{EDB39B4C-36FF-474F-BC31-D189E076D386}"/>
    <hyperlink ref="J6320" r:id="rId12628" display="mailto:hsingleton@sanders.org" xr:uid="{BC70B7AA-F049-E040-993C-7A3829DCE55B}"/>
    <hyperlink ref="L6320" r:id="rId12629" xr:uid="{01D188D8-7F6F-8144-BBB9-B6E182D7C315}"/>
    <hyperlink ref="J6321" r:id="rId12630" display="mailto:faulknerkellie@chandler.com" xr:uid="{4D7D0D53-6F5E-5A40-A338-1A1B7A30A908}"/>
    <hyperlink ref="L6321" r:id="rId12631" xr:uid="{8EB87E60-0EC1-5447-AA44-BB46BF98D984}"/>
    <hyperlink ref="J6322" r:id="rId12632" display="mailto:grogers@livingston.com" xr:uid="{2C5AF881-1289-4F48-8CEF-C85B1D4B0CCC}"/>
    <hyperlink ref="L6322" r:id="rId12633" xr:uid="{C4BFA841-9613-F54E-BECF-56BD6025F766}"/>
    <hyperlink ref="J6323" r:id="rId12634" display="mailto:chardy@strong.com" xr:uid="{F526B9FB-A8C8-8247-B4A7-C81123297856}"/>
    <hyperlink ref="L6323" r:id="rId12635" xr:uid="{F9E0F272-8EA7-494D-A48B-CF358F841328}"/>
    <hyperlink ref="J6324" r:id="rId12636" display="mailto:pamchoi@meyer.com" xr:uid="{75DBCE20-A279-3D41-A4ED-4A81ED283B77}"/>
    <hyperlink ref="L6324" r:id="rId12637" xr:uid="{6C591AE8-B8D2-094C-9360-828000A810BE}"/>
    <hyperlink ref="J6325" r:id="rId12638" display="mailto:foxbeth@castaneda.net" xr:uid="{F61B2291-679A-6648-9A78-CFABD233CB5B}"/>
    <hyperlink ref="L6325" r:id="rId12639" xr:uid="{4B53143C-6D2D-3446-B0C0-DCF173DE195B}"/>
    <hyperlink ref="J6326" r:id="rId12640" display="mailto:chelseymurphy@malone-bentley.com" xr:uid="{C5575FCE-B1D6-9A41-950B-8C0E6B03CD63}"/>
    <hyperlink ref="L6326" r:id="rId12641" xr:uid="{31BAF91A-3E02-8E4A-9693-FADF97DA3DFC}"/>
    <hyperlink ref="J6327" r:id="rId12642" display="mailto:shannonroberta@eaton.biz" xr:uid="{625B0FC8-7F74-DE4E-B22F-CDBC3ADA444E}"/>
    <hyperlink ref="L6327" r:id="rId12643" xr:uid="{9F749A5F-3BA7-1141-923C-B1323E44C569}"/>
    <hyperlink ref="J6328" r:id="rId12644" display="mailto:wwarren@kidd.com" xr:uid="{C0EEAF16-F022-FE41-8EF5-7BA5B8B754E1}"/>
    <hyperlink ref="L6328" r:id="rId12645" xr:uid="{6E34EDD1-29C6-3A4F-AE7F-43F52DB1BFA6}"/>
    <hyperlink ref="J6329" r:id="rId12646" display="mailto:powersmelissa@barrett-hays.com" xr:uid="{12C18B7D-E69D-DD49-B60F-BCA3472B24E2}"/>
    <hyperlink ref="L6329" r:id="rId12647" xr:uid="{3779E3BA-953C-9B4B-A4FB-A8C90B7C5068}"/>
    <hyperlink ref="J6330" r:id="rId12648" display="mailto:crawforddanielle@garner.com" xr:uid="{223221DC-6805-D043-A409-30EA76480D34}"/>
    <hyperlink ref="L6330" r:id="rId12649" xr:uid="{E539C914-9102-EB45-AF1A-BE0BEBD71897}"/>
    <hyperlink ref="J6331" r:id="rId12650" display="mailto:christyhuffman@osborn.biz" xr:uid="{63CFE28F-BB9A-B046-A87B-5D6BA535BB4F}"/>
    <hyperlink ref="L6331" r:id="rId12651" xr:uid="{86DE6AF0-66C4-A340-8931-53DB40F226E9}"/>
    <hyperlink ref="J6332" r:id="rId12652" display="mailto:malik18@hancock.info" xr:uid="{541834BF-63A1-CC4E-B7B7-3381BFC85CBB}"/>
    <hyperlink ref="L6332" r:id="rId12653" xr:uid="{8581DC5C-D817-2E41-B192-4938E2753447}"/>
    <hyperlink ref="J6333" r:id="rId12654" display="mailto:rickey03@alexander-tate.com" xr:uid="{4ECA8CAD-9374-F14A-8888-605912B79B84}"/>
    <hyperlink ref="L6333" r:id="rId12655" xr:uid="{84CF088C-CAD9-DD4D-8777-48D18890BD66}"/>
    <hyperlink ref="J6334" r:id="rId12656" display="mailto:leah19@mcfarland.com" xr:uid="{67002B1C-75A9-1E49-88BE-4D9261F33997}"/>
    <hyperlink ref="L6334" r:id="rId12657" xr:uid="{9A5EF328-10F7-8B4B-A17D-B867CC7D572A}"/>
    <hyperlink ref="J6335" r:id="rId12658" display="mailto:nhumphrey@walters.com" xr:uid="{8FC57561-7DAC-FE43-96FF-7B963D1FD02A}"/>
    <hyperlink ref="L6335" r:id="rId12659" xr:uid="{B7A17573-4CE2-2F47-A112-A87C0C5C242A}"/>
    <hyperlink ref="J6336" r:id="rId12660" display="mailto:natalieellis@russell-simpson.com" xr:uid="{E32FEA71-BC82-B341-9DBA-D7D32DDF9BF3}"/>
    <hyperlink ref="L6336" r:id="rId12661" xr:uid="{92DE9261-AE6A-F24C-ADE8-D428455394C2}"/>
    <hyperlink ref="J6337" r:id="rId12662" display="mailto:ggeorge@price-murillo.net" xr:uid="{F064C430-68AA-3C44-B5E3-D242D0362325}"/>
    <hyperlink ref="L6337" r:id="rId12663" xr:uid="{A344C471-144F-E645-AF13-A4C2A07CC6A8}"/>
    <hyperlink ref="J6338" r:id="rId12664" display="mailto:kaylacallahan@oconnell.com" xr:uid="{478890A4-E3A5-D74A-8B87-BFD8ACD6CC69}"/>
    <hyperlink ref="L6338" r:id="rId12665" xr:uid="{C966FDAB-F8EA-E24D-94EC-CD5183EF4849}"/>
    <hyperlink ref="J6339" r:id="rId12666" display="mailto:llang@blevins.com" xr:uid="{44E1D3F4-EC11-0642-B1D4-26EAE81FC924}"/>
    <hyperlink ref="L6339" r:id="rId12667" xr:uid="{B342E9B3-5E1F-F448-B5E6-8859309D9A13}"/>
    <hyperlink ref="J6340" r:id="rId12668" display="mailto:mercadogeorge@allen.com" xr:uid="{DB36BF06-5D50-1C44-9DC0-EC93C2E63128}"/>
    <hyperlink ref="L6340" r:id="rId12669" xr:uid="{9C1714CD-94D4-814A-8639-40996F924D6B}"/>
    <hyperlink ref="J6341" r:id="rId12670" display="mailto:ehampton@huerta.org" xr:uid="{92E649EE-8EEB-1E48-8E91-80DFFEF7DCC6}"/>
    <hyperlink ref="L6341" r:id="rId12671" xr:uid="{63B69BE3-2279-C84E-A4BF-FB0D7C826235}"/>
    <hyperlink ref="J6342" r:id="rId12672" display="mailto:matthewbuckley@briggs.biz" xr:uid="{86DB75DA-C7C5-6B4B-B7AC-87D2DDF6C708}"/>
    <hyperlink ref="L6342" r:id="rId12673" xr:uid="{83C59189-65F3-8144-9405-D12BF79AC7DC}"/>
    <hyperlink ref="J6343" r:id="rId12674" display="mailto:aaron18@larsen.net" xr:uid="{43EC9CC2-FBFE-9E41-A511-AFCB7E8A11E0}"/>
    <hyperlink ref="L6343" r:id="rId12675" xr:uid="{053B4D6A-5E2F-FC42-8FBA-B94FA20AC97B}"/>
    <hyperlink ref="J6344" r:id="rId12676" display="mailto:diana07@roman.com" xr:uid="{0C8757BD-31D2-5345-AC8D-7CE0B237EE1F}"/>
    <hyperlink ref="L6344" r:id="rId12677" xr:uid="{AB98111E-65C5-714F-8ABC-877F2CDC1A24}"/>
    <hyperlink ref="J6345" r:id="rId12678" display="mailto:angelashea@parrish.info" xr:uid="{A7419A75-994F-F64D-86CF-19FFD78C0F2A}"/>
    <hyperlink ref="L6345" r:id="rId12679" xr:uid="{66692A2A-72AE-0B4B-A780-7258F4434934}"/>
    <hyperlink ref="J6346" r:id="rId12680" display="mailto:grahambrady@bradley-cline.com" xr:uid="{9ACBC2F0-7837-3F41-A390-4FA844FADA7D}"/>
    <hyperlink ref="L6346" r:id="rId12681" xr:uid="{80181C76-DA6D-C847-8303-4CBC40A8E26C}"/>
    <hyperlink ref="J6347" r:id="rId12682" display="mailto:phyllis65@cunningham.com" xr:uid="{4B8086C4-4645-6C49-8BAB-E1199524C867}"/>
    <hyperlink ref="L6347" r:id="rId12683" xr:uid="{4972E38C-7A47-EB4E-9A8D-A55772D64560}"/>
    <hyperlink ref="J6348" r:id="rId12684" display="mailto:ltanner@valdez.com" xr:uid="{EDEF8A66-DDB5-AD4C-BFFD-C5EE820DA9D9}"/>
    <hyperlink ref="L6348" r:id="rId12685" xr:uid="{5F41265C-7BBD-ED40-8128-3C3D352647FC}"/>
    <hyperlink ref="J6349" r:id="rId12686" display="mailto:ibarrarickey@atkins.com" xr:uid="{15FD4BBC-6DFF-BE4C-B8B4-E8BF8229A393}"/>
    <hyperlink ref="L6349" r:id="rId12687" xr:uid="{253287A2-E396-C64B-988A-1B26C0384405}"/>
    <hyperlink ref="J6350" r:id="rId12688" display="mailto:maxwell79@dorsey-gregory.com" xr:uid="{333AD1FB-A9B7-3443-9F00-2AB5D1E442F3}"/>
    <hyperlink ref="L6350" r:id="rId12689" xr:uid="{B065B42D-D7A1-8844-93AB-EEB5489EBD8B}"/>
    <hyperlink ref="J6351" r:id="rId12690" display="mailto:medinagavin@alexander.com" xr:uid="{5438CCC7-8642-DA4E-A4AF-2364855DB236}"/>
    <hyperlink ref="L6351" r:id="rId12691" xr:uid="{BCCF31B7-C398-3241-926A-D48FD367C9C6}"/>
    <hyperlink ref="J6352" r:id="rId12692" display="mailto:rparks@galloway.info" xr:uid="{A1F58AB4-5D6C-5846-BD72-257AC6A1437E}"/>
    <hyperlink ref="L6352" r:id="rId12693" xr:uid="{A9CC372E-16E5-DB49-A80E-97DB1C52AAE8}"/>
    <hyperlink ref="J6353" r:id="rId12694" display="mailto:prichardson@carson.info" xr:uid="{89082E7F-3F62-7F40-93B7-8A6720DE005A}"/>
    <hyperlink ref="L6353" r:id="rId12695" xr:uid="{6F292947-A627-864E-9C6D-B202B69A0AAF}"/>
    <hyperlink ref="J6354" r:id="rId12696" display="mailto:calebvelasquez@dennis-mathews.com" xr:uid="{81C719BE-4FD0-4042-9355-6C9148EED6DE}"/>
    <hyperlink ref="L6354" r:id="rId12697" xr:uid="{F6601A60-EDBA-EA46-80C8-6C292E66ABEB}"/>
    <hyperlink ref="J6355" r:id="rId12698" display="mailto:miguel69@petersen-odom.com" xr:uid="{626206A9-F878-1C49-A09E-639BC7F7C1D2}"/>
    <hyperlink ref="L6355" r:id="rId12699" xr:uid="{F1B470AE-292D-A94B-B460-D396BB8D963C}"/>
    <hyperlink ref="J6356" r:id="rId12700" display="mailto:glen92@petersen-burke.com" xr:uid="{8B133490-DCCE-894A-A14B-2366927C338F}"/>
    <hyperlink ref="L6356" r:id="rId12701" xr:uid="{1BD407E1-BA99-E844-881F-3F17FA35679D}"/>
    <hyperlink ref="J6357" r:id="rId12702" display="mailto:terranceramos@vang-gray.com" xr:uid="{F082E9FF-F3A2-164C-8662-BD4392682D77}"/>
    <hyperlink ref="L6357" r:id="rId12703" xr:uid="{8F207C64-AF85-D94C-A84F-609ABD7BE9B0}"/>
    <hyperlink ref="J6358" r:id="rId12704" display="mailto:santosjody@vazquez.com" xr:uid="{74F84942-A234-4140-B2CF-4F7215745853}"/>
    <hyperlink ref="L6358" r:id="rId12705" xr:uid="{1D930A0D-ABD4-C447-8E70-23A4BA3EA136}"/>
    <hyperlink ref="J6359" r:id="rId12706" display="mailto:daisylawson@murillo-vasquez.biz" xr:uid="{F41B6CE5-6828-5045-935F-76FE5F8E098D}"/>
    <hyperlink ref="L6359" r:id="rId12707" xr:uid="{7B66FD6F-83B4-EA47-97EB-A3418E065DB8}"/>
    <hyperlink ref="J6360" r:id="rId12708" display="mailto:terrence35@decker-hughes.net" xr:uid="{6FBE25B8-F6B4-0241-A036-5213B0827B06}"/>
    <hyperlink ref="L6360" r:id="rId12709" xr:uid="{6850152E-8FB5-DF47-8FA2-C3EC46A316D7}"/>
    <hyperlink ref="J6361" r:id="rId12710" display="mailto:sherribarrera@lin.biz" xr:uid="{BAFEEB0C-AD8D-0A4E-80B3-5D2806DA49CB}"/>
    <hyperlink ref="L6361" r:id="rId12711" xr:uid="{B72CBA15-AA60-8D43-8975-E328AD89B644}"/>
    <hyperlink ref="J6362" r:id="rId12712" display="mailto:mccarthyselena@everett.com" xr:uid="{EE8D61DC-76FF-3941-B425-DA644FCE7603}"/>
    <hyperlink ref="L6362" r:id="rId12713" xr:uid="{E614C1F1-FEC1-C844-93F6-537CF3479DCC}"/>
    <hyperlink ref="J6363" r:id="rId12714" display="mailto:kgeorge@guerra.org" xr:uid="{647F75DE-7186-A54D-9582-24E493309684}"/>
    <hyperlink ref="L6363" r:id="rId12715" xr:uid="{D1B2F427-D3B2-2B4A-9D6D-0440D1DF8460}"/>
    <hyperlink ref="J6364" r:id="rId12716" display="mailto:gary30@gardner.com" xr:uid="{D4433BD0-EA1A-5C43-A25C-A2794855A658}"/>
    <hyperlink ref="L6364" r:id="rId12717" xr:uid="{7185B883-1760-B548-9A53-51745443D44C}"/>
    <hyperlink ref="J6365" r:id="rId12718" display="mailto:fhodges@browning-hahn.com" xr:uid="{A891DFFA-2968-D746-9C03-936B0A6BCA81}"/>
    <hyperlink ref="L6365" r:id="rId12719" xr:uid="{8FE2C6A4-10A7-E84B-BFBA-86E5C60D7222}"/>
    <hyperlink ref="J6366" r:id="rId12720" display="mailto:tarajames@hendrix.com" xr:uid="{99D650D1-532C-B748-AFCD-D73797445B68}"/>
    <hyperlink ref="L6366" r:id="rId12721" xr:uid="{22480451-4AB8-5440-86ED-27D3E6A6F028}"/>
    <hyperlink ref="J6367" r:id="rId12722" display="mailto:victor51@dougherty.com" xr:uid="{17557E47-50D1-9844-914B-75FCFC4D5B32}"/>
    <hyperlink ref="L6367" r:id="rId12723" xr:uid="{B53065D9-9D22-1D42-ABBB-A16586657E3B}"/>
    <hyperlink ref="J6368" r:id="rId12724" display="mailto:brent04@ware-leonard.org" xr:uid="{DF78B7FB-3E69-3C45-A163-CAF51B6F605F}"/>
    <hyperlink ref="L6368" r:id="rId12725" xr:uid="{B54ACF55-A450-C440-A3E7-041F8251C671}"/>
    <hyperlink ref="J6369" r:id="rId12726" display="mailto:lori15@cochran.com" xr:uid="{DE2E3DEE-F369-F146-8497-4369ECDE714B}"/>
    <hyperlink ref="L6369" r:id="rId12727" xr:uid="{0ADB3409-C4DA-4E43-A345-BEB22687770B}"/>
    <hyperlink ref="J6370" r:id="rId12728" display="mailto:alvaradojenny@stein.com" xr:uid="{56D1A4A8-0F4C-E64E-BD9C-703BE7EDE32E}"/>
    <hyperlink ref="L6370" r:id="rId12729" xr:uid="{F645D18D-9B76-2241-BBC1-4C1043D2D888}"/>
    <hyperlink ref="J6371" r:id="rId12730" display="mailto:abentley@hendrix.com" xr:uid="{E9E70666-2C89-124F-9246-C5B5AE96AADF}"/>
    <hyperlink ref="L6371" r:id="rId12731" xr:uid="{DCAB8AE1-6A74-2949-AD0F-59432C35B19E}"/>
    <hyperlink ref="J6372" r:id="rId12732" display="mailto:fdavis@dickerson.com" xr:uid="{18E2F18C-0442-DE49-A716-100A6F675F7C}"/>
    <hyperlink ref="L6372" r:id="rId12733" xr:uid="{2B49931B-0114-1444-AB2D-B781B4647AEB}"/>
    <hyperlink ref="J6373" r:id="rId12734" display="mailto:mallory14@lang.biz" xr:uid="{B11E58E2-9F96-6546-9DA3-0A557C71A7DA}"/>
    <hyperlink ref="L6373" r:id="rId12735" xr:uid="{7003224D-98EE-B14D-9375-FEE5D1A14048}"/>
    <hyperlink ref="J6374" r:id="rId12736" display="mailto:garrett61@gonzalez-welch.com" xr:uid="{E9F93CD4-05AB-1F45-B9FE-19CFDA720DCB}"/>
    <hyperlink ref="L6374" r:id="rId12737" xr:uid="{6A6C1B41-906C-5747-AEC5-0700F77C0D69}"/>
    <hyperlink ref="J6375" r:id="rId12738" display="mailto:pollardamy@parker.com" xr:uid="{34393034-6461-A44C-86DB-7B0E373951A3}"/>
    <hyperlink ref="L6375" r:id="rId12739" xr:uid="{3CD250A7-DAA4-B343-8752-FB6D4151ED82}"/>
    <hyperlink ref="J6376" r:id="rId12740" display="mailto:christinetravis@goodwin.org" xr:uid="{CB0648EC-8005-6F48-8E15-1550C61DB6D6}"/>
    <hyperlink ref="L6376" r:id="rId12741" xr:uid="{11A25F77-4F27-8745-96BD-C4AEB4094BAA}"/>
    <hyperlink ref="J6377" r:id="rId12742" display="mailto:sherryhubbard@lyons-bruce.com" xr:uid="{8857EC1E-728F-5045-AF7F-6938238180E2}"/>
    <hyperlink ref="L6377" r:id="rId12743" xr:uid="{A7E9EB0A-BFB5-1648-8D9D-1C80FAA6A590}"/>
    <hyperlink ref="J6378" r:id="rId12744" display="mailto:tyler98@garrett.com" xr:uid="{DB0B7315-E187-844F-8E34-4F21EEB45DB3}"/>
    <hyperlink ref="L6378" r:id="rId12745" xr:uid="{B4250E5E-6547-E343-BB6F-7C764416B9BD}"/>
    <hyperlink ref="J6379" r:id="rId12746" display="mailto:herbertsteele@reed.org" xr:uid="{40E0CF7C-DAAF-B746-A250-8D4F77068DD3}"/>
    <hyperlink ref="L6379" r:id="rId12747" xr:uid="{01A7588A-E031-0A44-ACFE-AC6D675D6276}"/>
    <hyperlink ref="J6380" r:id="rId12748" display="mailto:cgalloway@johnston.net" xr:uid="{7A57E648-F7C0-9D43-8F85-1B84A88FF30B}"/>
    <hyperlink ref="L6380" r:id="rId12749" xr:uid="{2B216E0A-B286-2842-B1F3-EDBF6BFB67E0}"/>
    <hyperlink ref="J6381" r:id="rId12750" display="mailto:sjordan@obrien-wolf.org" xr:uid="{0C245421-DCA4-7E4F-90E8-72088D273C55}"/>
    <hyperlink ref="L6381" r:id="rId12751" xr:uid="{B79752C0-26F5-FA4F-BD4F-8B31C0E84145}"/>
    <hyperlink ref="J6382" r:id="rId12752" display="mailto:janetabbott@potter.net" xr:uid="{BFFD0F28-AE27-9448-B863-611D2C852B11}"/>
    <hyperlink ref="L6382" r:id="rId12753" xr:uid="{452DC99B-A070-0340-8B18-9896F000016A}"/>
    <hyperlink ref="J6383" r:id="rId12754" display="mailto:wandamcconnell@hines-cole.com" xr:uid="{0D4230AA-9333-6C49-92C6-65FE07D98BF4}"/>
    <hyperlink ref="L6383" r:id="rId12755" xr:uid="{F07C3694-6EFE-DB4B-8EC4-C93905B0F6CF}"/>
    <hyperlink ref="J6384" r:id="rId12756" display="mailto:madelineharris@shah.com" xr:uid="{04E60892-B43A-6947-A8DA-2A188F04895D}"/>
    <hyperlink ref="L6384" r:id="rId12757" xr:uid="{DEAC28ED-14CD-CF4E-9A6D-F0ED5BC5B2D1}"/>
    <hyperlink ref="J6385" r:id="rId12758" display="mailto:melvin61@curry-benton.com" xr:uid="{7157473E-9933-3E42-BDBF-1E7E5E1CFF27}"/>
    <hyperlink ref="L6385" r:id="rId12759" xr:uid="{5B0F2697-1C0E-9F45-BA1E-A4A70FEC0C9C}"/>
    <hyperlink ref="J6386" r:id="rId12760" display="mailto:molinaallen@parker-crawford.com" xr:uid="{08A0BEB4-7C7E-634E-9459-1264FA88BF7B}"/>
    <hyperlink ref="L6386" r:id="rId12761" xr:uid="{D74823AF-1C4D-A94D-BE9A-7B06970A8B9B}"/>
    <hyperlink ref="J6387" r:id="rId12762" display="mailto:nrosario@mcintosh.net" xr:uid="{B4BE32E8-556F-3445-AE88-50CFB686B0E8}"/>
    <hyperlink ref="L6387" r:id="rId12763" xr:uid="{8B04BF70-659A-6A47-8C07-60B446E49A10}"/>
    <hyperlink ref="J6388" r:id="rId12764" display="mailto:edwinjennings@rush.biz" xr:uid="{F55C5803-08DE-DC4B-AE49-0D01D5120103}"/>
    <hyperlink ref="L6388" r:id="rId12765" xr:uid="{35F0712E-B815-F14B-BB66-5E331A78ADA4}"/>
    <hyperlink ref="J6389" r:id="rId12766" display="mailto:gallegostim@barrett.com" xr:uid="{FD605CE3-1A03-FC47-AB43-4EFD1AF4D24E}"/>
    <hyperlink ref="L6389" r:id="rId12767" xr:uid="{D9A15FF0-63B7-8847-AC10-95AA789B95EC}"/>
    <hyperlink ref="J6390" r:id="rId12768" display="mailto:jpark@luna.biz" xr:uid="{666F1ACC-EFE3-BD41-997A-3895B7837D7A}"/>
    <hyperlink ref="L6390" r:id="rId12769" xr:uid="{CF98CD16-29A6-7C4A-8C04-5CA827215AF6}"/>
    <hyperlink ref="J6391" r:id="rId12770" display="mailto:nicolas82@logan.biz" xr:uid="{FD05C8C7-A92E-FB49-9E54-76A433586846}"/>
    <hyperlink ref="L6391" r:id="rId12771" xr:uid="{1C75D0AD-7E0D-6A42-8691-A4E0C222D705}"/>
    <hyperlink ref="J6392" r:id="rId12772" display="mailto:yrobbins@macdonald.com" xr:uid="{CF7CFE6C-7B8D-4149-9468-10B22F720D30}"/>
    <hyperlink ref="L6392" r:id="rId12773" xr:uid="{667FD93F-D49C-2C40-A9A6-B346B2B3E42A}"/>
    <hyperlink ref="J6393" r:id="rId12774" display="mailto:kari72@castillo.com" xr:uid="{55C44C54-C340-1748-B6B3-9F606F6DAA16}"/>
    <hyperlink ref="L6393" r:id="rId12775" xr:uid="{87032E61-4B9C-EA49-9D1C-D5F10FA9BEF1}"/>
    <hyperlink ref="J6394" r:id="rId12776" display="mailto:waynechoi@morgan-vasquez.org" xr:uid="{FB250446-21B7-0B4F-A2E0-8F6DF21738BC}"/>
    <hyperlink ref="L6394" r:id="rId12777" xr:uid="{7BC37A0C-D714-8344-BF1B-9FE87B01DEA3}"/>
    <hyperlink ref="J6395" r:id="rId12778" display="mailto:cynthiablack@walter.com" xr:uid="{B921725D-21AB-A540-9BFB-C3F0083B0AE1}"/>
    <hyperlink ref="L6395" r:id="rId12779" xr:uid="{4A8B950F-90CE-F44F-A881-87D4CE8E1D6E}"/>
    <hyperlink ref="J6396" r:id="rId12780" display="mailto:schristian@frey.org" xr:uid="{36F32E1B-8E3D-0447-BFA6-22D6F13D28A9}"/>
    <hyperlink ref="L6396" r:id="rId12781" xr:uid="{696EED3E-F965-7945-92D5-AE4D94DF2992}"/>
    <hyperlink ref="J6397" r:id="rId12782" display="mailto:hmckenzie@michael.org" xr:uid="{56A910B0-71BF-E348-872E-9097D0622C0D}"/>
    <hyperlink ref="L6397" r:id="rId12783" xr:uid="{CCF54DFB-A8F1-4E4B-846D-4867215AFC9E}"/>
    <hyperlink ref="J6398" r:id="rId12784" display="mailto:lmunoz@cook-rubio.com" xr:uid="{665DCC1C-71D1-C248-92FA-D669409EC953}"/>
    <hyperlink ref="L6398" r:id="rId12785" xr:uid="{3D7A02B4-05A9-2647-A008-F51FB8BDE646}"/>
    <hyperlink ref="J6399" r:id="rId12786" display="mailto:wcannon@cameron.com" xr:uid="{AF42CC2D-671C-4E4E-A745-ACB2154C4CFD}"/>
    <hyperlink ref="L6399" r:id="rId12787" xr:uid="{88FDE8F4-2424-5F4B-BBBD-60D4BD16A23F}"/>
    <hyperlink ref="J6400" r:id="rId12788" display="mailto:victoria46@gonzales.com" xr:uid="{F122DB47-F5EA-BC40-B7D8-93E77BA92713}"/>
    <hyperlink ref="L6400" r:id="rId12789" xr:uid="{BC0E72F9-7F45-C947-AC0B-6C5CA8D56907}"/>
    <hyperlink ref="J6401" r:id="rId12790" display="mailto:carly75@cordova.com" xr:uid="{603C56A6-8C38-0042-8EA3-5A6217AF5E4A}"/>
    <hyperlink ref="L6401" r:id="rId12791" xr:uid="{C7632CEF-96CC-4748-8502-8A141421562C}"/>
    <hyperlink ref="J6402" r:id="rId12792" display="mailto:bryantnancy@stafford.info" xr:uid="{94722A38-D68B-3445-8632-84EC6DD692CB}"/>
    <hyperlink ref="L6402" r:id="rId12793" xr:uid="{3DC48E4F-FEE0-6948-98AC-BE16CB94127B}"/>
    <hyperlink ref="J6403" r:id="rId12794" display="mailto:normariddle@case.com" xr:uid="{4EECA06C-5DF4-7F47-A23C-216B7A946E54}"/>
    <hyperlink ref="L6403" r:id="rId12795" xr:uid="{C159326D-ED42-614E-8E3C-7C58757F85B7}"/>
    <hyperlink ref="J6404" r:id="rId12796" display="mailto:jaimeortiz@curtis.info" xr:uid="{85964931-9C82-E44F-8140-B011E8D70B6C}"/>
    <hyperlink ref="L6404" r:id="rId12797" xr:uid="{CFEB51B2-BA2F-0645-9C1D-5E00712A549F}"/>
    <hyperlink ref="J6405" r:id="rId12798" display="mailto:reneedecker@calhoun-kaufman.com" xr:uid="{711C2F27-A79D-2843-9CD9-0F58738CEFFF}"/>
    <hyperlink ref="L6405" r:id="rId12799" xr:uid="{A3F5224C-943A-F64C-85D0-7F5DCF44CAE7}"/>
    <hyperlink ref="J6406" r:id="rId12800" display="mailto:gnavarro@estrada-norris.biz" xr:uid="{91101946-8636-8643-BD2A-149E81DC2B8C}"/>
    <hyperlink ref="L6406" r:id="rId12801" xr:uid="{1BF8BF56-B640-FD46-B899-4CBBA1EB13D6}"/>
    <hyperlink ref="J6407" r:id="rId12802" display="mailto:glennwalsh@cunningham-reyes.org" xr:uid="{67642337-86B3-DA42-8316-84E688EE477B}"/>
    <hyperlink ref="L6407" r:id="rId12803" xr:uid="{9C57534A-9DFA-5943-893F-EFE18C11C723}"/>
    <hyperlink ref="J6408" r:id="rId12804" display="mailto:matthewacevedo@mcfarland.info" xr:uid="{B431DC92-06E3-0F42-B375-FDA03EEC0F6A}"/>
    <hyperlink ref="L6408" r:id="rId12805" xr:uid="{32FAE3A3-EB05-DA4F-9230-567A73CA89A0}"/>
    <hyperlink ref="J6409" r:id="rId12806" display="mailto:bob68@atkins-schneider.com" xr:uid="{58C4239C-5503-0C4D-9FAA-FB143373294F}"/>
    <hyperlink ref="L6409" r:id="rId12807" xr:uid="{C2E653F5-0B50-F94D-B5AB-28B1D6763677}"/>
    <hyperlink ref="J6410" r:id="rId12808" display="mailto:jose41@mora.com" xr:uid="{2D300108-BFC4-7641-8B61-AAB7095E99A6}"/>
    <hyperlink ref="L6410" r:id="rId12809" xr:uid="{79FB5E69-FD80-1F42-8D56-3F85E63D2A7C}"/>
    <hyperlink ref="J6411" r:id="rId12810" display="mailto:frankrobin@trevino.com" xr:uid="{A0105B88-99D4-9541-9A7C-8501D5BEB83D}"/>
    <hyperlink ref="L6411" r:id="rId12811" xr:uid="{64C5239B-43A3-5F47-8E43-0A7207F3CBC1}"/>
    <hyperlink ref="J6412" r:id="rId12812" display="mailto:maria04@buckley-keller.biz" xr:uid="{C1FCCBA0-8654-FE47-BD7C-350C40BFC781}"/>
    <hyperlink ref="L6412" r:id="rId12813" xr:uid="{8DD4AE1B-1874-C341-B73F-9F8861D3AE01}"/>
    <hyperlink ref="J6413" r:id="rId12814" display="mailto:bphillips@lamb-escobar.com" xr:uid="{A1E9A96D-9331-2F43-A950-0B86927975C0}"/>
    <hyperlink ref="L6413" r:id="rId12815" xr:uid="{CD05070A-8A58-894A-9357-2934D82AE35B}"/>
    <hyperlink ref="J6414" r:id="rId12816" display="mailto:uarcher@pugh.info" xr:uid="{28F48EF5-2204-DC41-9754-050805AB7FAB}"/>
    <hyperlink ref="L6414" r:id="rId12817" xr:uid="{5C558DB8-9CFC-2147-B7B9-67FCDFC17D48}"/>
    <hyperlink ref="J6415" r:id="rId12818" display="mailto:tommyshelton@potts.org" xr:uid="{E0F7A615-2643-2C4A-AA55-F4D30DE18536}"/>
    <hyperlink ref="L6415" r:id="rId12819" xr:uid="{65F4710C-8375-2F41-85C3-559ED1A60480}"/>
    <hyperlink ref="J6416" r:id="rId12820" display="mailto:bergsamantha@bridges.net" xr:uid="{5AFC1CA3-48AA-6D4E-B9CC-71447950C096}"/>
    <hyperlink ref="L6416" r:id="rId12821" xr:uid="{15D31689-4954-BE4E-8499-A416ED22B1B4}"/>
    <hyperlink ref="J6417" r:id="rId12822" display="mailto:alvaradoadam@mosley-maddox.info" xr:uid="{36EABCD4-39F9-DD4B-A256-071C83DB49D5}"/>
    <hyperlink ref="L6417" r:id="rId12823" xr:uid="{CA515632-FFBD-164D-BAFA-AC64F5041433}"/>
    <hyperlink ref="J6418" r:id="rId12824" display="mailto:xsteele@nunez.com" xr:uid="{49FCF962-8DD7-4249-913C-091DDA373266}"/>
    <hyperlink ref="L6418" r:id="rId12825" xr:uid="{8846092C-8766-0842-BAD0-5C0FB56D0CB0}"/>
    <hyperlink ref="J6419" r:id="rId12826" display="mailto:hurstseth@figueroa.com" xr:uid="{CE9F217D-7BF0-294B-969E-E29AE619C80D}"/>
    <hyperlink ref="L6419" r:id="rId12827" xr:uid="{BBF8371E-ECAC-B04C-B6AE-946122DC2853}"/>
    <hyperlink ref="J6420" r:id="rId12828" display="mailto:santosnathaniel@glover-patel.com" xr:uid="{65DCCDC9-EA45-FC41-B188-FD5B75767705}"/>
    <hyperlink ref="L6420" r:id="rId12829" xr:uid="{6F0A4DE7-3406-6947-8C26-7AE6B7D5968C}"/>
    <hyperlink ref="J6421" r:id="rId12830" display="mailto:annette61@moreno-khan.com" xr:uid="{8F6EDC38-AA1B-DE47-9202-0E15838788FB}"/>
    <hyperlink ref="L6421" r:id="rId12831" xr:uid="{C74A9A69-37CF-7046-9C97-121335615CEB}"/>
    <hyperlink ref="J6422" r:id="rId12832" display="mailto:shane41@hooper.biz" xr:uid="{49C58FEE-4AEC-A341-ABEF-7F1C2F60A67C}"/>
    <hyperlink ref="L6422" r:id="rId12833" xr:uid="{77C1792F-C644-1C45-AE25-59DE345C5A3E}"/>
    <hyperlink ref="J6423" r:id="rId12834" display="mailto:mayodamon@barr.info" xr:uid="{5F30F156-4092-BA47-933B-E8E117689A47}"/>
    <hyperlink ref="L6423" r:id="rId12835" xr:uid="{BB4806F7-1DB4-1346-916F-BBD2F870730D}"/>
    <hyperlink ref="J6424" r:id="rId12836" display="mailto:alex54@colon.com" xr:uid="{D5BA9620-7893-EB4A-86E3-0679D40D11ED}"/>
    <hyperlink ref="L6424" r:id="rId12837" xr:uid="{444C82A0-F4E8-B049-B875-9B4D1097E031}"/>
    <hyperlink ref="J6425" r:id="rId12838" display="mailto:andreszavala@castro.com" xr:uid="{9E919A60-5A1B-6447-8E93-2668A813AC70}"/>
    <hyperlink ref="L6425" r:id="rId12839" xr:uid="{682EFAAB-1EC4-BD43-9626-ABA49F0C9192}"/>
    <hyperlink ref="J6426" r:id="rId12840" display="mailto:ybailey@white-wolf.com" xr:uid="{9CA257CF-06C9-494B-93F7-8F1915C49B71}"/>
    <hyperlink ref="L6426" r:id="rId12841" xr:uid="{8FFA3BE4-C4B5-D545-AF3B-983E0618F7F5}"/>
    <hyperlink ref="J6427" r:id="rId12842" display="mailto:boylemicheal@morrison.com" xr:uid="{B49F9121-9B0A-484F-9025-2722CA7AE22E}"/>
    <hyperlink ref="L6427" r:id="rId12843" xr:uid="{341A2529-D486-AE4F-AE89-FEC26ECBEFDA}"/>
    <hyperlink ref="J6428" r:id="rId12844" display="mailto:mitchelljoseph@cohen.com" xr:uid="{0192B297-AB4E-534C-A1E5-F61F9A6B78C0}"/>
    <hyperlink ref="L6428" r:id="rId12845" xr:uid="{447E5705-9D40-0F4E-8207-5CF17347DE26}"/>
    <hyperlink ref="J6429" r:id="rId12846" display="mailto:ucarson@rivers.com" xr:uid="{80D88512-1A69-3947-8548-B7CBCC7E57E8}"/>
    <hyperlink ref="L6429" r:id="rId12847" xr:uid="{C93A8605-5188-BC4A-9053-8570D0B0BB87}"/>
    <hyperlink ref="J6430" r:id="rId12848" display="mailto:ykane@carpenter-grimes.com" xr:uid="{9DEDD7AF-9A14-8145-B781-FD17621FB580}"/>
    <hyperlink ref="L6430" r:id="rId12849" xr:uid="{6769546D-22A7-9D42-97A3-CA2D9FAF6F32}"/>
    <hyperlink ref="J6431" r:id="rId12850" display="mailto:rickholt@pena.com" xr:uid="{5C54FB4A-5A22-DE45-860E-ECB1A0EC5702}"/>
    <hyperlink ref="L6431" r:id="rId12851" xr:uid="{1C9F54B4-2771-2E46-AECC-45B77E72F5A3}"/>
    <hyperlink ref="J6432" r:id="rId12852" display="mailto:ryan80@fox.com" xr:uid="{49D48E36-693D-4D47-A599-676BB4E78FB3}"/>
    <hyperlink ref="L6432" r:id="rId12853" xr:uid="{F834EC67-4B3B-724D-B12B-F661250F1F5A}"/>
    <hyperlink ref="J6433" r:id="rId12854" display="mailto:crice@mora.com" xr:uid="{A568AC37-052E-4E43-9A65-F1F4CA12AA2F}"/>
    <hyperlink ref="L6433" r:id="rId12855" xr:uid="{75E64772-7B88-A54B-BA06-4953E083E468}"/>
    <hyperlink ref="J6434" r:id="rId12856" display="mailto:javiermarsh@porter.com" xr:uid="{0F64BBC1-F2C9-C747-A9B4-B3F4872276E7}"/>
    <hyperlink ref="L6434" r:id="rId12857" xr:uid="{3F3B140B-14E9-084F-9C85-84713622A4A6}"/>
    <hyperlink ref="J6435" r:id="rId12858" display="mailto:tpham@downs.com" xr:uid="{F9FE9B5E-7CAC-254F-9916-665BDC903384}"/>
    <hyperlink ref="L6435" r:id="rId12859" xr:uid="{FF1F10E1-CF4E-0D47-9FC8-179F03DBA3BC}"/>
    <hyperlink ref="J6436" r:id="rId12860" display="mailto:breese@frank.com" xr:uid="{A4BCC52B-D543-394D-9953-AE725F89E0E1}"/>
    <hyperlink ref="L6436" r:id="rId12861" xr:uid="{04B9B3E2-08ED-CC4B-9CC4-1EB73AA16D5F}"/>
    <hyperlink ref="J6437" r:id="rId12862" display="mailto:vcarson@nelson-schmidt.com" xr:uid="{8AAC835E-E225-7049-9761-92E2BF55F04B}"/>
    <hyperlink ref="L6437" r:id="rId12863" xr:uid="{5D0F9EF0-D7D2-C745-A476-65C0A99C3F6D}"/>
    <hyperlink ref="J6438" r:id="rId12864" display="mailto:cruzcory@romero.com" xr:uid="{5D34FA4F-E6B5-6148-8CBB-C80DC7D80D9B}"/>
    <hyperlink ref="L6438" r:id="rId12865" xr:uid="{3DA2A3FF-77D1-964F-8728-8C44EBFD21FC}"/>
    <hyperlink ref="J6439" r:id="rId12866" display="mailto:dmolina@daniel-galloway.info" xr:uid="{5A521CD7-4766-A14D-8B84-C6E7B967FA3A}"/>
    <hyperlink ref="L6439" r:id="rId12867" xr:uid="{ADA51781-281C-1D42-8D83-BBA147396302}"/>
    <hyperlink ref="J6440" r:id="rId12868" display="mailto:yvette29@santana-solomon.com" xr:uid="{A4E0A744-764C-0345-B712-5FE8E346926A}"/>
    <hyperlink ref="L6440" r:id="rId12869" xr:uid="{7CF31865-795E-DD40-B174-114DCC91B326}"/>
    <hyperlink ref="J6441" r:id="rId12870" display="mailto:jerryberg@velez.com" xr:uid="{5FD508CE-9926-B542-98B3-2BECB804931D}"/>
    <hyperlink ref="L6441" r:id="rId12871" xr:uid="{37D12047-9766-584E-8415-CAB0A9048D1A}"/>
    <hyperlink ref="J6442" r:id="rId12872" display="mailto:nicolasmelton@bowers.info" xr:uid="{B6F8ADE5-CADB-EF43-9068-14EB3522BF2E}"/>
    <hyperlink ref="L6442" r:id="rId12873" xr:uid="{8E0DEB51-51D6-BE4E-A52C-9540DA23F598}"/>
    <hyperlink ref="J6443" r:id="rId12874" display="mailto:fbender@steele.com" xr:uid="{DDFE1289-CFF3-314F-92C3-471EE4825BB1}"/>
    <hyperlink ref="L6443" r:id="rId12875" xr:uid="{844DB1C5-C704-534B-8F2D-A7205FFE9A70}"/>
    <hyperlink ref="J6444" r:id="rId12876" display="mailto:lromero@drake.com" xr:uid="{C59A23BB-9A31-214A-8AAA-B247AC8D596F}"/>
    <hyperlink ref="L6444" r:id="rId12877" xr:uid="{AD9857C5-1E88-5B4C-872E-8416F44998D7}"/>
    <hyperlink ref="J6445" r:id="rId12878" display="mailto:sheliaruiz@simpson-anthony.info" xr:uid="{AD814CC5-A26B-E24D-9F7C-3D4081A9D040}"/>
    <hyperlink ref="L6445" r:id="rId12879" xr:uid="{9F59CA4E-6ABE-0B41-A6E5-5C6A87D7C09F}"/>
    <hyperlink ref="J6446" r:id="rId12880" display="mailto:elijahcasey@butler-elliott.org" xr:uid="{FC2BF685-2592-8449-A67A-E1C31B542802}"/>
    <hyperlink ref="L6446" r:id="rId12881" xr:uid="{1A834C7D-98AE-DD42-8AAF-C9C803882AB5}"/>
    <hyperlink ref="J6447" r:id="rId12882" display="mailto:claudiawoodard@warner.com" xr:uid="{B4DDF626-87BF-B444-BE50-68B828C9D464}"/>
    <hyperlink ref="L6447" r:id="rId12883" xr:uid="{CF09594C-23B4-424E-857B-3E25411E9986}"/>
    <hyperlink ref="J6448" r:id="rId12884" display="mailto:wallacefernando@olsen.biz" xr:uid="{A40C6D65-9DDE-064B-8E4F-FE91880C147E}"/>
    <hyperlink ref="L6448" r:id="rId12885" xr:uid="{2CA69A2D-E3BA-9F4C-8C9F-A0C9EE8A7BE7}"/>
    <hyperlink ref="J6449" r:id="rId12886" display="mailto:millerwarren@richmond.com" xr:uid="{530ED2C2-9E45-4542-A66D-F88D9CC1D274}"/>
    <hyperlink ref="L6449" r:id="rId12887" xr:uid="{C5BF97A9-09AF-FF44-A81F-8322EB9C1B4E}"/>
    <hyperlink ref="J6450" r:id="rId12888" display="mailto:clinebridget@velez-rivera.com" xr:uid="{384EA6F5-AE81-4249-803D-EB2E557C56FD}"/>
    <hyperlink ref="L6450" r:id="rId12889" xr:uid="{82B32822-6026-EE4A-8B0F-D6EBB0B8D346}"/>
    <hyperlink ref="J6451" r:id="rId12890" display="mailto:snowjake@hoffman.net" xr:uid="{A1BDF85E-61F1-EE42-AAB2-B8C78E53E63A}"/>
    <hyperlink ref="L6451" r:id="rId12891" xr:uid="{A59AA4BD-ADC1-C144-9787-B74FBC54F250}"/>
    <hyperlink ref="J6452" r:id="rId12892" display="mailto:chenmelissa@shannon-chavez.com" xr:uid="{6C3A9B63-D962-A24A-A5F1-C4DA1C8E777A}"/>
    <hyperlink ref="L6452" r:id="rId12893" xr:uid="{F4790AC6-9EAB-C54E-8D24-8B77581C9F59}"/>
    <hyperlink ref="J6453" r:id="rId12894" display="mailto:alishali@larsen.net" xr:uid="{3521D86F-ADBB-264D-885C-7F520D806F23}"/>
    <hyperlink ref="L6453" r:id="rId12895" xr:uid="{7178AA15-B564-3642-8887-A82B33B78B07}"/>
    <hyperlink ref="J6454" r:id="rId12896" display="mailto:lpowers@barnes.info" xr:uid="{6D613396-2149-994A-B599-258949BF4550}"/>
    <hyperlink ref="L6454" r:id="rId12897" xr:uid="{37EECB61-6D6D-0B43-9CF6-F002D0DCBDF3}"/>
    <hyperlink ref="J6455" r:id="rId12898" display="mailto:martin75@vega.com" xr:uid="{20D2592C-1D61-6146-B4CA-1FEE57903CDE}"/>
    <hyperlink ref="L6455" r:id="rId12899" xr:uid="{4334B970-9CDA-0D43-9FFB-8011F6760F8C}"/>
    <hyperlink ref="J6456" r:id="rId12900" display="mailto:faithbarrett@richardson.com" xr:uid="{14BD0D5A-44B7-A34F-B4CD-174A94EE9D7E}"/>
    <hyperlink ref="L6456" r:id="rId12901" xr:uid="{124AAF03-8E55-FD4A-B01A-BE027874ED7A}"/>
    <hyperlink ref="J6457" r:id="rId12902" display="mailto:daltonadrian@blackwell.info" xr:uid="{466866B4-DB72-604B-9DDB-404895327B35}"/>
    <hyperlink ref="L6457" r:id="rId12903" xr:uid="{C5262CC2-9266-574D-B2D8-4EBECFD131F0}"/>
    <hyperlink ref="J6458" r:id="rId12904" display="mailto:whiteheadtaylor@grant-olsen.com" xr:uid="{33643596-C92A-2A4A-A856-6A9B95AD1D7F}"/>
    <hyperlink ref="L6458" r:id="rId12905" xr:uid="{8416B6A7-34A4-3B42-B320-7AC96814146E}"/>
    <hyperlink ref="J6459" r:id="rId12906" display="mailto:andre08@norton-pruitt.com" xr:uid="{8F651826-0BD7-4A43-A6B2-9D6859842EBE}"/>
    <hyperlink ref="L6459" r:id="rId12907" xr:uid="{A949C63D-0A54-1044-A0F0-86AA4015D360}"/>
    <hyperlink ref="J6460" r:id="rId12908" display="mailto:patrickwall@shea.com" xr:uid="{1C2FC67D-6C47-8E4B-84A3-9B79309E18A0}"/>
    <hyperlink ref="L6460" r:id="rId12909" xr:uid="{3D5C9F7F-B55D-4F46-BB40-F76D4E3EA30A}"/>
    <hyperlink ref="J6461" r:id="rId12910" display="mailto:whitney04@peters-brewer.com" xr:uid="{9C506916-8ABC-B34C-9FD8-11169DB04FA4}"/>
    <hyperlink ref="L6461" r:id="rId12911" xr:uid="{E1358C89-022E-504E-ACCC-D67D7B228A9C}"/>
    <hyperlink ref="J6462" r:id="rId12912" display="mailto:kelleyerika@riley.biz" xr:uid="{5A1DE296-3587-B145-AC95-E2EB6AEBBEC1}"/>
    <hyperlink ref="L6462" r:id="rId12913" xr:uid="{5EC245B4-53AF-044C-9AB7-F4BDAA39E5F7}"/>
    <hyperlink ref="J6463" r:id="rId12914" display="mailto:erincombs@haley-hubbard.net" xr:uid="{BF7BA53E-42F0-B147-969F-B607E88330EE}"/>
    <hyperlink ref="L6463" r:id="rId12915" xr:uid="{D7C2F92C-399A-804F-9359-37079BD662DD}"/>
    <hyperlink ref="J6464" r:id="rId12916" display="mailto:victor89@strong-barber.com" xr:uid="{F3FA383F-739A-534F-9522-0159735FE390}"/>
    <hyperlink ref="L6464" r:id="rId12917" xr:uid="{00EC0885-4FF8-BF48-9FD1-3473FA0CB1C6}"/>
    <hyperlink ref="J6465" r:id="rId12918" display="mailto:grant32@taylor.com" xr:uid="{4115E608-0508-6947-A9E5-87E4F986E71B}"/>
    <hyperlink ref="L6465" r:id="rId12919" xr:uid="{778AC2FF-073F-D043-9F86-D239D6270F53}"/>
    <hyperlink ref="J6466" r:id="rId12920" display="mailto:charles18@turner-rubio.com" xr:uid="{7EE4CEE4-4A4D-5749-BE65-DCBA21FBD9FB}"/>
    <hyperlink ref="L6466" r:id="rId12921" xr:uid="{AB6B3BCB-3E47-1B4A-9F8A-C67C90780D20}"/>
    <hyperlink ref="J6467" r:id="rId12922" display="mailto:hayden09@cook.biz" xr:uid="{DB653B19-3954-D041-9BFE-2FBB95BC3861}"/>
    <hyperlink ref="L6467" r:id="rId12923" xr:uid="{9A7F62C2-FD80-C64E-A4C8-D9728B8BDF84}"/>
    <hyperlink ref="J6468" r:id="rId12924" display="mailto:gregory52@colon.com" xr:uid="{C8D05BF9-23DC-1249-AE8C-F718E957A1A0}"/>
    <hyperlink ref="L6468" r:id="rId12925" xr:uid="{ED264C60-94A5-894B-A12E-1018A4F548AE}"/>
    <hyperlink ref="J6469" r:id="rId12926" display="mailto:joel31@shepard.net" xr:uid="{23902363-E8EF-4B42-999F-A459116B8592}"/>
    <hyperlink ref="L6469" r:id="rId12927" xr:uid="{FDF5D6E3-0DE4-064E-89BD-A367A19BB50B}"/>
    <hyperlink ref="J6470" r:id="rId12928" display="mailto:carmenfrancis@ward-meza.net" xr:uid="{74897BDB-D06C-C447-9794-C665BC84A62E}"/>
    <hyperlink ref="L6470" r:id="rId12929" xr:uid="{855F9092-F16C-1B4B-A6BA-6087AADA2BFB}"/>
    <hyperlink ref="J6471" r:id="rId12930" display="mailto:carla18@gonzalez.info" xr:uid="{2637A232-442D-D340-8DF1-307AAAD42310}"/>
    <hyperlink ref="L6471" r:id="rId12931" xr:uid="{CE15BDBF-B279-1D4C-88A9-1FC189EEDF9E}"/>
    <hyperlink ref="J6472" r:id="rId12932" display="mailto:leonfox@haas.com" xr:uid="{B12C56CB-DD02-CF49-946A-725192A41FAE}"/>
    <hyperlink ref="L6472" r:id="rId12933" xr:uid="{73A9C423-0875-674B-858D-C5FB5B4EFFF3}"/>
    <hyperlink ref="J6473" r:id="rId12934" display="mailto:isaiah58@burke.com" xr:uid="{5A0A8CDE-F503-8645-9B2C-1856BBC246CD}"/>
    <hyperlink ref="L6473" r:id="rId12935" xr:uid="{D73FABE7-E4A9-174C-A34D-AA26B3A0BF7B}"/>
    <hyperlink ref="J6474" r:id="rId12936" display="mailto:jsimmons@stokes-avery.info" xr:uid="{93A0255F-531D-8A4E-8CAF-089A3196617F}"/>
    <hyperlink ref="L6474" r:id="rId12937" xr:uid="{148A8E27-CCCB-C34D-A03E-6F5807692CB4}"/>
    <hyperlink ref="J6475" r:id="rId12938" display="mailto:riverslauren@hall.com" xr:uid="{09736DB8-ED17-0A4D-9EFD-95708C1824F9}"/>
    <hyperlink ref="L6475" r:id="rId12939" xr:uid="{F33AC631-94D0-0B45-A1B9-DB957B1389A6}"/>
    <hyperlink ref="J6476" r:id="rId12940" display="mailto:vward@chandler.com" xr:uid="{E6EFD415-2303-D44F-92BF-593F0D73AE7E}"/>
    <hyperlink ref="L6476" r:id="rId12941" xr:uid="{E95D02C0-692E-E742-98C3-2AD864847743}"/>
    <hyperlink ref="J6477" r:id="rId12942" display="mailto:phernandez@yates-fischer.com" xr:uid="{DFD103BD-2E55-064D-B46A-81D5D109B786}"/>
    <hyperlink ref="L6477" r:id="rId12943" xr:uid="{E370F4A9-BCB1-534E-97DB-BA059E2ED816}"/>
    <hyperlink ref="J6478" r:id="rId12944" display="mailto:edwardvaughan@payne.net" xr:uid="{6897EABD-BEEA-174A-8785-B7698DFF6DFF}"/>
    <hyperlink ref="L6478" r:id="rId12945" xr:uid="{0E1ABBFA-A6EA-A743-95F6-E00FC4F48A6D}"/>
    <hyperlink ref="J6479" r:id="rId12946" display="mailto:mollyduffy@dalton-prince.biz" xr:uid="{A9194244-B803-A743-B116-6E8B7ED235C7}"/>
    <hyperlink ref="L6479" r:id="rId12947" xr:uid="{BBBFFC37-7E5B-454C-AEFF-93CB8D98FFCC}"/>
    <hyperlink ref="J6480" r:id="rId12948" display="mailto:wwillis@mcclure.net" xr:uid="{D4D72676-9679-1F48-A632-CB7E23A43FBA}"/>
    <hyperlink ref="L6480" r:id="rId12949" xr:uid="{8891D2CE-7135-B442-A3AF-5AA20CC30871}"/>
    <hyperlink ref="J6481" r:id="rId12950" display="mailto:kaylareilly@robbins.net" xr:uid="{6FA90F83-51D4-DE46-A95F-E7A9126439B5}"/>
    <hyperlink ref="L6481" r:id="rId12951" xr:uid="{41F4B66C-C7E6-E44E-A42F-FBA029DF7F16}"/>
    <hyperlink ref="J6482" r:id="rId12952" display="mailto:palmerkurt@yu.info" xr:uid="{EF5FA2C3-7D36-E54F-99FA-15C04252743C}"/>
    <hyperlink ref="L6482" r:id="rId12953" xr:uid="{8F82DA62-7C93-494F-A781-840E97268DC7}"/>
    <hyperlink ref="J6483" r:id="rId12954" display="mailto:breannasaunders@hull.biz" xr:uid="{847A1EE2-CB25-EC4A-B182-12AFD6E19A45}"/>
    <hyperlink ref="L6483" r:id="rId12955" xr:uid="{501DA2B3-016D-8E41-AE9C-17CF8855CB94}"/>
    <hyperlink ref="J6484" r:id="rId12956" display="mailto:alishablevins@bell.com" xr:uid="{80605884-8880-1043-B316-19DFCE6B1867}"/>
    <hyperlink ref="L6484" r:id="rId12957" xr:uid="{E48EFE4D-1A53-8142-BF47-E8A2AA5CD240}"/>
    <hyperlink ref="J6485" r:id="rId12958" display="mailto:fred52@mitchell.net" xr:uid="{8716B627-A6F3-7140-AB61-C8331037BD69}"/>
    <hyperlink ref="L6485" r:id="rId12959" xr:uid="{CB8205F9-EBB0-3E43-B6D9-0A880D2E2DD5}"/>
    <hyperlink ref="J6486" r:id="rId12960" display="mailto:bevans@scott.com" xr:uid="{48E41123-FD57-E94B-B81E-634F7AF7F32A}"/>
    <hyperlink ref="L6486" r:id="rId12961" xr:uid="{9FABA045-6728-2549-A332-3CA1D45D3CB2}"/>
    <hyperlink ref="J6487" r:id="rId12962" display="mailto:hectoroliver@norman.com" xr:uid="{6CC9A55D-7A43-F245-BE1C-C33E6336AF93}"/>
    <hyperlink ref="L6487" r:id="rId12963" xr:uid="{6EBE2BD1-A320-5642-BAB1-EADB10817DC3}"/>
    <hyperlink ref="J6488" r:id="rId12964" display="mailto:arose@noble.biz" xr:uid="{BB31FAF2-0521-744D-A26A-92C17E2830B5}"/>
    <hyperlink ref="L6488" r:id="rId12965" xr:uid="{7768B98E-6B1A-4B40-8BB6-FE41520218F6}"/>
    <hyperlink ref="J6489" r:id="rId12966" display="mailto:bowersglenda@cowan-koch.com" xr:uid="{3E70902B-0B83-4C4E-91EE-B5E1DE269273}"/>
    <hyperlink ref="L6489" r:id="rId12967" xr:uid="{D08C0355-766F-6C40-84DA-3CE8352C4232}"/>
    <hyperlink ref="J6490" r:id="rId12968" display="mailto:pam66@fowler.com" xr:uid="{146B8E50-6CB6-B341-8E6B-DCD41BF44088}"/>
    <hyperlink ref="L6490" r:id="rId12969" xr:uid="{60D08EC1-088B-EB4F-BCB6-DB1F6F334A94}"/>
    <hyperlink ref="J6491" r:id="rId12970" display="mailto:wflowers@king.com" xr:uid="{A96DB6E5-70C9-014A-B146-1B9E750CC55D}"/>
    <hyperlink ref="L6491" r:id="rId12971" xr:uid="{ECDF5512-F3D2-B446-9C7C-825223AC548A}"/>
    <hyperlink ref="J6492" r:id="rId12972" display="mailto:cbaird@gardner.com" xr:uid="{FEC435EF-44E5-E747-A32A-FF2E69FB9F19}"/>
    <hyperlink ref="L6492" r:id="rId12973" xr:uid="{59054CAE-A204-074B-A99B-0944B8A28533}"/>
    <hyperlink ref="J6493" r:id="rId12974" display="mailto:bbriggs@vaughn.com" xr:uid="{53B56299-CDA6-3D42-84D5-F291ECEA7055}"/>
    <hyperlink ref="L6493" r:id="rId12975" xr:uid="{DE77FE63-AC36-FB41-ABE1-B0B2F7D2B92A}"/>
    <hyperlink ref="J6494" r:id="rId12976" display="mailto:lambcaroline@martinez.info" xr:uid="{DB1FB1FF-F4E7-B04C-8166-ADE52447D789}"/>
    <hyperlink ref="L6494" r:id="rId12977" xr:uid="{A011271B-7579-7844-B1EF-A4BB7D39E5B1}"/>
    <hyperlink ref="J6495" r:id="rId12978" display="mailto:richard96@herman.com" xr:uid="{265A499E-4227-CB48-B30E-8C95BC32628D}"/>
    <hyperlink ref="L6495" r:id="rId12979" xr:uid="{015361AC-3453-524E-8E6B-E64374D13BBB}"/>
    <hyperlink ref="J6496" r:id="rId12980" display="mailto:lmichael@lawrence.org" xr:uid="{400E03D7-AE62-0A44-A4C3-C520A45E3EA1}"/>
    <hyperlink ref="L6496" r:id="rId12981" xr:uid="{178EAD81-2A7D-6041-8D81-13FFC0802DAF}"/>
    <hyperlink ref="J6497" r:id="rId12982" display="mailto:langfrancis@edwards.net" xr:uid="{199CEBAB-6819-DE4F-8F3A-179F3BCE6D56}"/>
    <hyperlink ref="L6497" r:id="rId12983" xr:uid="{675A0E76-0803-F142-BCF8-76EA000833EE}"/>
    <hyperlink ref="J6498" r:id="rId12984" display="mailto:chapmanzoe@porter-cooke.com" xr:uid="{F5BEB5AD-A9E7-0143-ACBB-C645ED29AF1A}"/>
    <hyperlink ref="L6498" r:id="rId12985" xr:uid="{5A42ED18-0E0F-8345-9EB2-760D5F3CA88F}"/>
    <hyperlink ref="J6499" r:id="rId12986" display="mailto:laurie38@aguirre-mcmillan.org" xr:uid="{7D7FE1D9-D800-E847-814B-615D8CADD2E8}"/>
    <hyperlink ref="L6499" r:id="rId12987" xr:uid="{4BC07B59-A9F1-8C47-95A5-2A34823D7C6C}"/>
    <hyperlink ref="J6500" r:id="rId12988" display="mailto:colleen09@holland-harrell.com" xr:uid="{2D387F24-F1FE-3044-83FB-1C7991BE4ACA}"/>
    <hyperlink ref="L6500" r:id="rId12989" xr:uid="{2C52D220-2834-A748-9EC2-9096F6A15F2C}"/>
    <hyperlink ref="J6501" r:id="rId12990" display="mailto:noahspears@rubio.com" xr:uid="{FB343DE5-E7DA-4447-9B59-848ED4C42708}"/>
    <hyperlink ref="L6501" r:id="rId12991" xr:uid="{562CC332-616B-4B45-AA57-29708AF3C719}"/>
    <hyperlink ref="J6502" r:id="rId12992" display="mailto:kparks@chung.org" xr:uid="{04AAD494-3F26-1842-BD9F-B6C941EB3B64}"/>
    <hyperlink ref="L6502" r:id="rId12993" xr:uid="{E223EE50-3C1E-3146-84A1-87FD43D6D33B}"/>
    <hyperlink ref="J6503" r:id="rId12994" display="mailto:annettedonaldson@rojas.com" xr:uid="{B42F5715-E4AC-3640-A7B6-62780AFB7A80}"/>
    <hyperlink ref="L6503" r:id="rId12995" xr:uid="{BA5929C6-05FB-7E44-99E0-EBDA9804F65E}"/>
    <hyperlink ref="J6504" r:id="rId12996" display="mailto:jacob41@pierce-cruz.com" xr:uid="{64051568-CC41-8B42-B9F8-8A1F67FF24E0}"/>
    <hyperlink ref="L6504" r:id="rId12997" xr:uid="{550AD755-502A-6149-8CF2-BD48427F4DB7}"/>
    <hyperlink ref="J6505" r:id="rId12998" display="mailto:kristinalvarado@merritt.com" xr:uid="{18014C5A-33ED-8F41-BE7E-14C83A367BF0}"/>
    <hyperlink ref="L6505" r:id="rId12999" xr:uid="{03DDA3BF-4616-7941-A9C8-8E240559AAE0}"/>
    <hyperlink ref="J6506" r:id="rId13000" display="mailto:tpaul@stafford-roy.org" xr:uid="{CE57E65D-725E-534C-9674-B1B1E572BE48}"/>
    <hyperlink ref="L6506" r:id="rId13001" xr:uid="{F47601DE-0AD6-AC46-A40B-6E1A1ABBD2FA}"/>
    <hyperlink ref="J6507" r:id="rId13002" display="mailto:nicholasbradley@lutz-roman.net" xr:uid="{13445FDB-30A5-E04B-93BF-41690F226B0C}"/>
    <hyperlink ref="L6507" r:id="rId13003" xr:uid="{6D250261-9EBA-C743-986E-33ECD7662DB8}"/>
    <hyperlink ref="J6508" r:id="rId13004" display="mailto:kristamoss@shepherd.com" xr:uid="{E0F37AB1-C383-9149-AF79-EB254C5C3C2F}"/>
    <hyperlink ref="L6508" r:id="rId13005" xr:uid="{10987C8F-6574-4B4A-A0C2-A84AC17324EB}"/>
    <hyperlink ref="J6509" r:id="rId13006" display="mailto:icook@lynch.com" xr:uid="{3E797A60-BD5D-EA44-BF5C-AD3719051A2A}"/>
    <hyperlink ref="L6509" r:id="rId13007" xr:uid="{B44F6C27-E40E-EB4C-A899-8C07CA19B36A}"/>
    <hyperlink ref="J6510" r:id="rId13008" display="mailto:wilcoxsheena@figueroa.net" xr:uid="{110E1858-1179-EE4E-849D-23B2E89C3332}"/>
    <hyperlink ref="L6510" r:id="rId13009" xr:uid="{2D79CCD2-3D6F-A34B-A9C0-A73E3DEC44C6}"/>
    <hyperlink ref="J6511" r:id="rId13010" display="mailto:derekchavez@blankenship.biz" xr:uid="{3966EFE4-9604-1642-BC6A-EDE4A6A69D6A}"/>
    <hyperlink ref="L6511" r:id="rId13011" xr:uid="{1FA03131-60C4-8D45-A79D-3ED0082AC3DD}"/>
    <hyperlink ref="J6512" r:id="rId13012" display="mailto:zwelch@gutierrez.info" xr:uid="{840EAB5D-5773-294D-BC00-733A44801A4C}"/>
    <hyperlink ref="L6512" r:id="rId13013" xr:uid="{F7A0CC75-A376-CF4F-811B-234FE183BEF9}"/>
    <hyperlink ref="J6513" r:id="rId13014" display="mailto:wyork@davila.net" xr:uid="{EBCD8965-443B-DA4C-BF2B-1297E673DA24}"/>
    <hyperlink ref="L6513" r:id="rId13015" xr:uid="{4D85776A-C1F2-704E-B59B-F92F6B9851DC}"/>
    <hyperlink ref="J6514" r:id="rId13016" display="mailto:johnskaren@parks.org" xr:uid="{EA61095A-9272-564D-9335-F33B9665163E}"/>
    <hyperlink ref="L6514" r:id="rId13017" xr:uid="{981E588A-0C51-A842-B207-C46D9A18ED03}"/>
    <hyperlink ref="J6515" r:id="rId13018" display="mailto:vangross@wolfe-mccarty.com" xr:uid="{AED5C731-2054-E94B-AE38-26C36856A234}"/>
    <hyperlink ref="L6515" r:id="rId13019" xr:uid="{6DF9D98F-957F-944F-A2A2-A588963A1359}"/>
    <hyperlink ref="J6516" r:id="rId13020" display="mailto:blevinschelsea@lynch-gross.com" xr:uid="{959F73B9-7783-4B4B-952F-2A83929E6EEA}"/>
    <hyperlink ref="L6516" r:id="rId13021" xr:uid="{1D1E46FD-C63F-0D4B-982D-B5B78F7FE1D6}"/>
    <hyperlink ref="J6517" r:id="rId13022" display="mailto:kowen@potter-stephenson.info" xr:uid="{75F885F5-9285-8843-B55B-F0E42C0C8A31}"/>
    <hyperlink ref="L6517" r:id="rId13023" xr:uid="{DE0D91CF-A8B9-574C-9591-A21888574336}"/>
    <hyperlink ref="J6518" r:id="rId13024" display="mailto:amarshall@horn.com" xr:uid="{CFC6AAFF-4E31-7C4D-B692-A85DD31727CB}"/>
    <hyperlink ref="L6518" r:id="rId13025" xr:uid="{546436BF-903A-844A-A7A2-E672EB4D8F69}"/>
    <hyperlink ref="J6519" r:id="rId13026" display="mailto:clairemooney@rasmussen.com" xr:uid="{81063F44-3F8F-9648-B580-244BBFFE18DC}"/>
    <hyperlink ref="L6519" r:id="rId13027" xr:uid="{DF0B4166-8E5F-B24B-9329-7E2368E76E8B}"/>
    <hyperlink ref="J6520" r:id="rId13028" display="mailto:perezjenny@rowland.biz" xr:uid="{ABCCEA35-A711-3149-9AB5-809CCBCFF139}"/>
    <hyperlink ref="L6520" r:id="rId13029" xr:uid="{2E89E98A-7F1A-E346-8137-B0D8207ABE97}"/>
    <hyperlink ref="J6521" r:id="rId13030" display="mailto:michellekline@escobar-leach.com" xr:uid="{DD1F582F-03A4-4849-A79A-CB53891B6071}"/>
    <hyperlink ref="L6521" r:id="rId13031" xr:uid="{D14A5986-145F-5D4A-9349-D83EB1BF1B14}"/>
    <hyperlink ref="J6522" r:id="rId13032" display="mailto:dyork@page-mcpherson.info" xr:uid="{A60398FA-5F9F-F241-ACED-3D78E4FC6BB5}"/>
    <hyperlink ref="L6522" r:id="rId13033" xr:uid="{2B5DF27E-359D-814F-8E94-3B47A8EB61B1}"/>
    <hyperlink ref="J6523" r:id="rId13034" display="mailto:summer27@gilmore.com" xr:uid="{7C9A083B-DD5B-7D4D-9A48-B88DFFE6826C}"/>
    <hyperlink ref="L6523" r:id="rId13035" xr:uid="{A7360307-5B8F-8F4C-90E8-A9B42DFA9CB7}"/>
    <hyperlink ref="J6524" r:id="rId13036" display="mailto:mark60@beasley.org" xr:uid="{DE6F65D8-3086-ED44-92B8-D428398D3644}"/>
    <hyperlink ref="L6524" r:id="rId13037" xr:uid="{BD9556AB-802A-0045-B938-D5D8776CB992}"/>
    <hyperlink ref="J6525" r:id="rId13038" display="mailto:allisonscott@colon.com" xr:uid="{E9C3339C-5380-A340-A2B4-D0B37CAC92C9}"/>
    <hyperlink ref="L6525" r:id="rId13039" xr:uid="{C30A6079-650A-4C49-B720-F145CC2513F3}"/>
    <hyperlink ref="J6526" r:id="rId13040" display="mailto:vicki87@ramsey.biz" xr:uid="{181B718F-0BA9-E042-A7DA-761ED1523BD7}"/>
    <hyperlink ref="L6526" r:id="rId13041" xr:uid="{4E3602BD-4927-5745-9420-04EA17DD26A6}"/>
    <hyperlink ref="J6527" r:id="rId13042" display="mailto:fleach@stevens.com" xr:uid="{7888776E-6CFC-B147-B69B-637371F6F44B}"/>
    <hyperlink ref="L6527" r:id="rId13043" xr:uid="{F6401DB6-BED3-5040-A1DC-6B2434F4951F}"/>
    <hyperlink ref="J6528" r:id="rId13044" display="mailto:christie74@martinez.net" xr:uid="{0516C4EA-8295-164E-8F92-8D96CDFD7217}"/>
    <hyperlink ref="L6528" r:id="rId13045" xr:uid="{06D04445-0400-BD44-9508-11EB49AA54D8}"/>
    <hyperlink ref="J6529" r:id="rId13046" display="mailto:joanhurst@morgan.info" xr:uid="{263F3BD8-CF50-5844-8421-E54783625074}"/>
    <hyperlink ref="L6529" r:id="rId13047" xr:uid="{7E4DA62B-DBC8-EF44-AB1D-1FC9D7120267}"/>
    <hyperlink ref="J6530" r:id="rId13048" display="mailto:daisychen@terry.com" xr:uid="{746AD689-3C8A-264F-B500-8F7EDC57E494}"/>
    <hyperlink ref="L6530" r:id="rId13049" xr:uid="{6FF23D87-515D-0446-8EC8-E1D8B6B01C6E}"/>
    <hyperlink ref="J6531" r:id="rId13050" display="mailto:audrey11@koch.com" xr:uid="{EDC29612-4C7A-A746-A0B4-6DBF05DA90E4}"/>
    <hyperlink ref="L6531" r:id="rId13051" xr:uid="{D91A1699-AAB9-7847-8F6D-1E73AB0751B8}"/>
    <hyperlink ref="J6532" r:id="rId13052" display="mailto:calvin21@gomez-avery.com" xr:uid="{4186E2BC-3DA4-B54D-B3DE-C2455B9FAEA6}"/>
    <hyperlink ref="L6532" r:id="rId13053" xr:uid="{4E793A91-F371-F141-9347-FAE36A20A18A}"/>
    <hyperlink ref="J6533" r:id="rId13054" display="mailto:trevorhawkins@reynolds.net" xr:uid="{570BE5F8-7A13-B841-AE4F-C59DCF8388AD}"/>
    <hyperlink ref="L6533" r:id="rId13055" xr:uid="{8D33DE23-71D2-1441-AE34-FDFA94C571B5}"/>
    <hyperlink ref="J6534" r:id="rId13056" display="mailto:ariel27@stout.com" xr:uid="{36F70C19-F31B-9245-BFB4-552D7EDB6DC8}"/>
    <hyperlink ref="L6534" r:id="rId13057" xr:uid="{F5580916-2ACF-F94E-B08F-B2D6D634CB50}"/>
    <hyperlink ref="J6535" r:id="rId13058" display="mailto:adamprince@middleton.com" xr:uid="{01D62A2D-3682-2A4C-8638-7CB16F939579}"/>
    <hyperlink ref="L6535" r:id="rId13059" xr:uid="{66E7A967-620F-EA41-A5BA-7C4226FDA3A7}"/>
    <hyperlink ref="J6536" r:id="rId13060" display="mailto:jriley@fitzpatrick.net" xr:uid="{E61F2227-C262-1943-8BEB-C016FC11B7B4}"/>
    <hyperlink ref="L6536" r:id="rId13061" xr:uid="{14D9FB1F-1699-354C-A1E5-0A6580DCB320}"/>
    <hyperlink ref="J6537" r:id="rId13062" display="mailto:dwayne99@hogan-carter.net" xr:uid="{08BA56A2-CF88-4140-83C9-0E1F6FAFCB0C}"/>
    <hyperlink ref="L6537" r:id="rId13063" xr:uid="{961CAA9D-F566-7C49-80DA-6302FF3EFD3B}"/>
    <hyperlink ref="J6538" r:id="rId13064" display="mailto:zimmermanshirley@medina-zhang.org" xr:uid="{5BD1BDF9-0001-FB4C-809B-B4F37E2E5BA7}"/>
    <hyperlink ref="L6538" r:id="rId13065" xr:uid="{515B5830-564A-F14B-ABAA-0B92741696B7}"/>
    <hyperlink ref="J6539" r:id="rId13066" display="mailto:shelley60@ryan-rosario.com" xr:uid="{49595A54-6906-F249-870F-AFE40BD20B50}"/>
    <hyperlink ref="L6539" r:id="rId13067" xr:uid="{8FA4E47F-43C0-7D48-820B-2B06252B7417}"/>
    <hyperlink ref="J6540" r:id="rId13068" display="mailto:gcrawford@avila.org" xr:uid="{866CE37B-820B-0046-AD03-54C362D9075E}"/>
    <hyperlink ref="L6540" r:id="rId13069" xr:uid="{68279EF0-ED07-DB41-B1D6-02C02E931400}"/>
    <hyperlink ref="J6541" r:id="rId13070" display="mailto:jenna20@chambers.org" xr:uid="{78CFFC32-C897-5744-A372-FD3481BBDF6D}"/>
    <hyperlink ref="L6541" r:id="rId13071" xr:uid="{4C4F7AF0-0AF2-5841-A455-39E2179F43E1}"/>
    <hyperlink ref="J6542" r:id="rId13072" display="mailto:riceisabel@rivera.net" xr:uid="{B323D67A-C186-3842-BE15-B7118D6EE0DF}"/>
    <hyperlink ref="L6542" r:id="rId13073" xr:uid="{7500AAB6-DE99-4945-A60E-06439654407B}"/>
    <hyperlink ref="J6543" r:id="rId13074" display="mailto:xleon@ewing.com" xr:uid="{9FBEBDC0-FE65-4E48-B139-BD8A4477CA0B}"/>
    <hyperlink ref="L6543" r:id="rId13075" xr:uid="{7965F20C-A7A9-E14D-AAEA-EA5E3B72C514}"/>
    <hyperlink ref="J6544" r:id="rId13076" display="mailto:isharp@lee.com" xr:uid="{C7B4D19C-E8BC-3B4B-AD61-CE0F0DCD8F72}"/>
    <hyperlink ref="L6544" r:id="rId13077" xr:uid="{A9BEAC5E-5FAF-464C-A700-644192A3782B}"/>
    <hyperlink ref="J6545" r:id="rId13078" display="mailto:odonnellselena@meadows.com" xr:uid="{30A040AF-75FC-4C45-9A6E-13EF619B2702}"/>
    <hyperlink ref="L6545" r:id="rId13079" xr:uid="{FF900C03-40D6-C54F-B26B-C9B7C6965FFA}"/>
    <hyperlink ref="J6546" r:id="rId13080" display="mailto:toni01@beltran.com" xr:uid="{9EDC9CC8-2188-014C-AB1B-1FC5657CE1D8}"/>
    <hyperlink ref="L6546" r:id="rId13081" xr:uid="{F4CFE164-B496-6C4F-B707-A9FF989A1D7F}"/>
    <hyperlink ref="J6547" r:id="rId13082" display="mailto:yvettewalters@arias.net" xr:uid="{5EDDA722-74DB-8247-8E6A-47F6343162DC}"/>
    <hyperlink ref="L6547" r:id="rId13083" xr:uid="{BE67569E-B07E-C943-9ACD-EDA876CA76CD}"/>
    <hyperlink ref="J6548" r:id="rId13084" display="mailto:ashlee96@mccormick.com" xr:uid="{016D5D24-AD90-9744-8D25-012F6730DF10}"/>
    <hyperlink ref="L6548" r:id="rId13085" xr:uid="{22D176D6-736A-384F-B785-14ED6B50DDD1}"/>
    <hyperlink ref="J6549" r:id="rId13086" display="mailto:shawnmccann@ayala.org" xr:uid="{1F5FD638-3852-7A45-80B7-AEA674341224}"/>
    <hyperlink ref="L6549" r:id="rId13087" xr:uid="{7C5D993D-DE3E-2744-AD4B-9E37548289B4}"/>
    <hyperlink ref="J6550" r:id="rId13088" display="mailto:mejiajon@jefferson.net" xr:uid="{B23510A9-88E5-4344-ACB0-0848D8F5B194}"/>
    <hyperlink ref="L6550" r:id="rId13089" xr:uid="{05E390B7-0EB3-3947-BFB2-6C03B986CE4B}"/>
    <hyperlink ref="J6551" r:id="rId13090" display="mailto:petersenterrence@charles.com" xr:uid="{1F2F0F82-34B0-3A49-8242-C17B6D71571F}"/>
    <hyperlink ref="L6551" r:id="rId13091" xr:uid="{6CE4DFD1-8499-414C-A4F5-9CEDFA5C404C}"/>
    <hyperlink ref="J6552" r:id="rId13092" display="mailto:bonnie77@anderson.org" xr:uid="{D5983310-FBFB-2A47-8BA6-9CF74A7CAC18}"/>
    <hyperlink ref="L6552" r:id="rId13093" xr:uid="{CA056096-D4F6-3246-9FED-3FC74EE884AB}"/>
    <hyperlink ref="J6553" r:id="rId13094" display="mailto:priscilla54@mclaughlin.com" xr:uid="{41984FBC-21AB-9043-B953-520738F167C6}"/>
    <hyperlink ref="L6553" r:id="rId13095" xr:uid="{B9BBFBAB-2744-F24F-9150-F6276A871422}"/>
    <hyperlink ref="J6554" r:id="rId13096" display="mailto:arianahayes@stein.com" xr:uid="{FF48B708-34C7-1743-8AE3-80326D85CF97}"/>
    <hyperlink ref="L6554" r:id="rId13097" xr:uid="{66B97F78-BA17-6644-BC96-82B82DB16DE8}"/>
    <hyperlink ref="J6555" r:id="rId13098" display="mailto:jean15@lam.com" xr:uid="{5A53945D-D111-6A4A-BA1C-EC63651A809A}"/>
    <hyperlink ref="L6555" r:id="rId13099" xr:uid="{E03E591F-F083-C944-97BE-76B552ECE531}"/>
    <hyperlink ref="J6556" r:id="rId13100" display="mailto:jzimmerman@morse.com" xr:uid="{B6CB60A1-59CC-D14C-BD86-0AA90DE8D9AD}"/>
    <hyperlink ref="L6556" r:id="rId13101" xr:uid="{A2A1B3D3-C04D-1E45-959F-3C36AF52F86F}"/>
    <hyperlink ref="J6557" r:id="rId13102" display="mailto:hannahpalmer@molina.net" xr:uid="{ABA40ED9-B817-D942-9B86-A9709262C995}"/>
    <hyperlink ref="L6557" r:id="rId13103" xr:uid="{067432B0-5C59-7949-A3B6-9AD675022411}"/>
    <hyperlink ref="J6558" r:id="rId13104" display="mailto:zachary01@anderson-forbes.com" xr:uid="{DA9D63A1-EC6B-F147-A936-B25B158B1518}"/>
    <hyperlink ref="L6558" r:id="rId13105" xr:uid="{9F4CD317-FC1B-4140-9ED7-77086CC7175B}"/>
    <hyperlink ref="J6559" r:id="rId13106" display="mailto:elliottrose@lindsey.com" xr:uid="{A78D9755-2412-B342-9CB2-0968E3E50A2A}"/>
    <hyperlink ref="L6559" r:id="rId13107" xr:uid="{7458723F-80A2-9444-83BA-DE328C04EFBD}"/>
    <hyperlink ref="J6560" r:id="rId13108" display="mailto:fkidd@medina.org" xr:uid="{0F4105AE-7AB7-9C4B-96ED-325EF7F3CBFF}"/>
    <hyperlink ref="L6560" r:id="rId13109" xr:uid="{191496C2-D37D-1A42-8691-E5A7C0E7D14E}"/>
    <hyperlink ref="J6561" r:id="rId13110" display="mailto:lisa11@olsen-daugherty.com" xr:uid="{D26C1179-89CB-C74C-BEA6-C901AA9D6F2E}"/>
    <hyperlink ref="L6561" r:id="rId13111" xr:uid="{D3B9F406-BCBE-514E-8153-E93E3530EF98}"/>
    <hyperlink ref="J6562" r:id="rId13112" display="mailto:gsilva@quinn.biz" xr:uid="{CE1A21EF-FF0D-A648-8D11-69B6EAC2F0CE}"/>
    <hyperlink ref="L6562" r:id="rId13113" xr:uid="{1C6759AB-63FE-F94F-887C-8F2A6E18E5DE}"/>
    <hyperlink ref="J6563" r:id="rId13114" display="mailto:derrickbeltran@harrington-gill.biz" xr:uid="{651EF4A5-2B3A-8640-8C1E-F6F35A475A61}"/>
    <hyperlink ref="L6563" r:id="rId13115" xr:uid="{DF241051-5696-ED45-937A-92D421A1931C}"/>
    <hyperlink ref="J6564" r:id="rId13116" display="mailto:claire53@everett.com" xr:uid="{4236A4B6-5614-D343-98BD-CA0DF488F53E}"/>
    <hyperlink ref="L6564" r:id="rId13117" xr:uid="{A9BBE1E3-9113-6E4D-904E-7552FA432843}"/>
    <hyperlink ref="J6565" r:id="rId13118" display="mailto:kmckee@norman.com" xr:uid="{8DFEF358-9D51-3247-8865-AB1225376DC8}"/>
    <hyperlink ref="L6565" r:id="rId13119" xr:uid="{BA7BEA42-CBFC-EF48-93F8-84544A404B95}"/>
    <hyperlink ref="J6566" r:id="rId13120" display="mailto:duarteoscar@nunez.com" xr:uid="{8E976723-C66B-434F-B789-98A3DD5001DD}"/>
    <hyperlink ref="L6566" r:id="rId13121" xr:uid="{D3A7A96B-3C2C-2748-A050-EA0026E9257B}"/>
    <hyperlink ref="J6567" r:id="rId13122" display="mailto:stanley30@mcfarland.com" xr:uid="{E3C73B7E-09DE-F841-8886-D98B01CF3B4C}"/>
    <hyperlink ref="L6567" r:id="rId13123" xr:uid="{E3BDE7F8-3148-1E44-97FB-D3CD93E2FDF1}"/>
    <hyperlink ref="J6568" r:id="rId13124" display="mailto:dbender@simpson.com" xr:uid="{F4B0A4BE-FAAD-C845-898A-EEC58D037D66}"/>
    <hyperlink ref="L6568" r:id="rId13125" xr:uid="{981A1681-8CF2-9E41-A043-381D26045E85}"/>
    <hyperlink ref="J6569" r:id="rId13126" display="mailto:joshuamathews@bruce.com" xr:uid="{932FD9D1-B54A-A040-959E-8685D52DCC7A}"/>
    <hyperlink ref="L6569" r:id="rId13127" xr:uid="{7BABA356-FC7A-E748-B6E3-5C45164D5626}"/>
    <hyperlink ref="J6570" r:id="rId13128" display="mailto:elizabethcrosby@mays-owens.com" xr:uid="{E4C3C456-38D0-0049-A077-89C76180900C}"/>
    <hyperlink ref="L6570" r:id="rId13129" xr:uid="{96FCB6E8-1A86-DC4E-A279-C3510C1B9C80}"/>
    <hyperlink ref="J6571" r:id="rId13130" display="mailto:arianasandoval@shea-atkinson.info" xr:uid="{C465FC45-3B50-B040-B14D-33F51902165F}"/>
    <hyperlink ref="L6571" r:id="rId13131" xr:uid="{698DD7A2-3936-994F-A1E2-9B2DF3755EB3}"/>
    <hyperlink ref="J6572" r:id="rId13132" display="mailto:tamara88@valentine.biz" xr:uid="{DC1B0295-4372-8A4C-AAB4-B09EF2D3A26E}"/>
    <hyperlink ref="L6572" r:id="rId13133" xr:uid="{7A276B8E-DFE2-044E-9E59-A4128562DF90}"/>
    <hyperlink ref="J6573" r:id="rId13134" display="mailto:hurstsean@wade-preston.com" xr:uid="{19169A02-5143-5A44-8A40-413A914C2F7F}"/>
    <hyperlink ref="L6573" r:id="rId13135" xr:uid="{95321A0C-E3DD-B248-9474-5258A5B14765}"/>
    <hyperlink ref="J6574" r:id="rId13136" display="mailto:jbeltran@simon.com" xr:uid="{210FD556-A823-D84D-89FC-E38791009769}"/>
    <hyperlink ref="L6574" r:id="rId13137" xr:uid="{A2109C63-5F31-5B4C-9367-1B777115B583}"/>
    <hyperlink ref="J6575" r:id="rId13138" display="mailto:mathew31@steele.com" xr:uid="{B0CB4DEA-D078-B14C-8CE6-5D107310B860}"/>
    <hyperlink ref="L6575" r:id="rId13139" xr:uid="{CCF4A0F3-4D58-C047-A296-DBCB4B1A0B6D}"/>
    <hyperlink ref="J6576" r:id="rId13140" display="mailto:dominguezholly@paul.com" xr:uid="{8E857EF4-58F6-6F4E-9CC7-F7AC38C0E4F2}"/>
    <hyperlink ref="L6576" r:id="rId13141" xr:uid="{C4D41EF6-CA9E-8B4C-9EC0-CCAA5D7B47E0}"/>
    <hyperlink ref="J6577" r:id="rId13142" display="mailto:douglas08@cameron.info" xr:uid="{E9AA69AB-A219-BE4F-B0DF-D2EA274A99D4}"/>
    <hyperlink ref="L6577" r:id="rId13143" xr:uid="{7164E454-E9D2-C34A-B0C5-EB2534039F5E}"/>
    <hyperlink ref="J6578" r:id="rId13144" display="mailto:rivasjames@kelley.com" xr:uid="{EB35FC82-CA0B-F944-ADE5-DD4D44BD9E86}"/>
    <hyperlink ref="L6578" r:id="rId13145" xr:uid="{C01A7D78-D69F-0548-B310-FC72EBEB7483}"/>
    <hyperlink ref="J6579" r:id="rId13146" display="mailto:helenrasmussen@klein-manning.com" xr:uid="{5C32A822-9AD1-854B-9C46-EE12829C752A}"/>
    <hyperlink ref="L6579" r:id="rId13147" xr:uid="{0EAA24C4-F770-C440-8381-C556B078B2C7}"/>
    <hyperlink ref="J6580" r:id="rId13148" display="mailto:jeremyspence@frazier-skinner.biz" xr:uid="{80DD7587-073E-2C45-A7AA-AAD3D37D75B9}"/>
    <hyperlink ref="L6580" r:id="rId13149" xr:uid="{39D7E962-D4AE-9545-A216-14F763CA3B34}"/>
    <hyperlink ref="J6581" r:id="rId13150" display="mailto:iturner@shields.com" xr:uid="{BED3E3B2-8913-A74F-A323-E88A99591BC6}"/>
    <hyperlink ref="L6581" r:id="rId13151" xr:uid="{B15DFA74-CDFD-A84B-B219-6E4A66D2E09B}"/>
    <hyperlink ref="J6582" r:id="rId13152" display="mailto:pscott@oneal-riley.org" xr:uid="{E9FF0A20-7242-144E-B7BA-25E64D6A9C4E}"/>
    <hyperlink ref="L6582" r:id="rId13153" xr:uid="{ADCB3BDD-96F9-8548-B1F3-6AE45714E272}"/>
    <hyperlink ref="J6583" r:id="rId13154" display="mailto:mccormickstephen@pugh.com" xr:uid="{F5E370DD-FE56-DD43-9E62-362C82CB375F}"/>
    <hyperlink ref="L6583" r:id="rId13155" xr:uid="{A47E4E8D-DC31-B142-89F1-B53B3E6F38F1}"/>
    <hyperlink ref="J6584" r:id="rId13156" display="mailto:hammondnoah@bruce-kelly.org" xr:uid="{A6142754-FBB3-1C4A-8D4B-81609A98D769}"/>
    <hyperlink ref="L6584" r:id="rId13157" xr:uid="{A79C5F6C-8025-254D-98EB-699D871A6518}"/>
    <hyperlink ref="J6585" r:id="rId13158" display="mailto:mmeyer@saunders.com" xr:uid="{F94AEDAD-195E-844B-B41C-C82F016443DE}"/>
    <hyperlink ref="L6585" r:id="rId13159" xr:uid="{FE260D52-97C0-7D4C-A0AB-A0D01140BA12}"/>
    <hyperlink ref="J6586" r:id="rId13160" display="mailto:morselaurie@hart.org" xr:uid="{4A6A31C1-5D91-C044-9B7C-3F15EABDDD11}"/>
    <hyperlink ref="L6586" r:id="rId13161" xr:uid="{856B6900-D73A-CE4A-BD31-1BA6B820ADA8}"/>
    <hyperlink ref="J6587" r:id="rId13162" display="mailto:duffymiguel@blanchard-hebert.net" xr:uid="{4D7A4253-FC03-924D-B17B-D79BF0318380}"/>
    <hyperlink ref="L6587" r:id="rId13163" xr:uid="{C353C75E-F051-964C-A431-5EADB9499E9B}"/>
    <hyperlink ref="J6588" r:id="rId13164" display="mailto:darrenduarte@boyer-freeman.com" xr:uid="{834A81B2-80B3-C947-B21A-4792E7BF052F}"/>
    <hyperlink ref="L6588" r:id="rId13165" xr:uid="{E9DD2521-5EA3-3F40-929C-D1BA4ACA88D3}"/>
    <hyperlink ref="J6589" r:id="rId13166" display="mailto:patricksandra@lang-bradford.com" xr:uid="{57446431-9D8F-5C41-B5C3-E2222F40FD6B}"/>
    <hyperlink ref="L6589" r:id="rId13167" xr:uid="{84E374F0-6008-B64B-BE4E-9BD17C4EBB6C}"/>
    <hyperlink ref="J6590" r:id="rId13168" display="mailto:lindsay08@wilkerson.com" xr:uid="{84C2826C-2BCB-2B4C-929A-EB11E5B64D65}"/>
    <hyperlink ref="L6590" r:id="rId13169" xr:uid="{174294AF-DC30-C14D-A196-5F490E1C17B6}"/>
    <hyperlink ref="J6591" r:id="rId13170" display="mailto:chaseprince@copeland.info" xr:uid="{9461BF5B-B42D-B44E-9979-ACFB33B687C1}"/>
    <hyperlink ref="L6591" r:id="rId13171" xr:uid="{BBB2AA0A-EC05-B841-BA6D-C359F09E1577}"/>
    <hyperlink ref="J6592" r:id="rId13172" display="mailto:aryan@humphrey.com" xr:uid="{8BE68087-5B13-E941-8312-DA93B4FC1EA6}"/>
    <hyperlink ref="L6592" r:id="rId13173" xr:uid="{327BADE4-0D81-524F-8201-C046550B1595}"/>
    <hyperlink ref="J6593" r:id="rId13174" display="mailto:cchandler@andrews.com" xr:uid="{F7DFC1C2-D602-824B-8985-8D29880DE60D}"/>
    <hyperlink ref="L6593" r:id="rId13175" xr:uid="{3948244B-56B8-924A-BA4C-0AD1BC47247A}"/>
    <hyperlink ref="J6594" r:id="rId13176" display="mailto:savannahdowns@hood.com" xr:uid="{0387BDCA-EBF9-DF46-9E7B-F8CD14C421C2}"/>
    <hyperlink ref="L6594" r:id="rId13177" xr:uid="{7174F5A6-FC71-6447-8CB6-EBA0829ACA03}"/>
    <hyperlink ref="J6595" r:id="rId13178" display="mailto:kristinepoole@huffman.org" xr:uid="{9267F4BA-828F-D04F-ABD1-9B776E17046A}"/>
    <hyperlink ref="L6595" r:id="rId13179" xr:uid="{900A7A8E-1CB9-6241-BD3F-7351505CCBBE}"/>
    <hyperlink ref="J6596" r:id="rId13180" display="mailto:jennifer32@pearson.net" xr:uid="{70835E78-E891-2247-BCA7-C9C12A64A307}"/>
    <hyperlink ref="L6596" r:id="rId13181" xr:uid="{3B3C6495-1361-AF43-BD81-5FBAA80CA318}"/>
    <hyperlink ref="J6597" r:id="rId13182" display="mailto:coreydickson@escobar.com" xr:uid="{602C9EDB-146D-FE45-8B4C-CC2759B98D0D}"/>
    <hyperlink ref="L6597" r:id="rId13183" xr:uid="{FC37A701-4D5E-8143-8BFD-1B07FA77C413}"/>
    <hyperlink ref="J6598" r:id="rId13184" display="mailto:blakebruce@lozano-chandler.org" xr:uid="{24038B44-B238-3D4D-B3BA-3724496329F5}"/>
    <hyperlink ref="L6598" r:id="rId13185" xr:uid="{48B78736-6891-DF40-8A78-1E93B63386B4}"/>
    <hyperlink ref="J6599" r:id="rId13186" display="mailto:juarezkirsten@morrison.com" xr:uid="{B3D3D303-C205-A64E-8589-3F6FD4BBCCE7}"/>
    <hyperlink ref="L6599" r:id="rId13187" xr:uid="{1AC193F2-C7FA-6A46-9044-845041C3335D}"/>
    <hyperlink ref="J6600" r:id="rId13188" display="mailto:brittanygray@kidd.biz" xr:uid="{9585F9A2-23FF-5744-91C7-B6E49DC88972}"/>
    <hyperlink ref="L6600" r:id="rId13189" xr:uid="{47999CBE-B683-8B4C-B6EB-FC624B148017}"/>
    <hyperlink ref="J6601" r:id="rId13190" display="mailto:bushdarlene@ali-lowery.org" xr:uid="{1892364A-9DC0-064F-92D7-56D821CB6005}"/>
    <hyperlink ref="L6601" r:id="rId13191" xr:uid="{0905F93A-8FA4-634B-B531-4B102EAB174F}"/>
    <hyperlink ref="J6602" r:id="rId13192" display="mailto:nblanchard@holmes-lucero.com" xr:uid="{14A95B0E-8A8A-7543-A743-3045D5AD20C9}"/>
    <hyperlink ref="L6602" r:id="rId13193" xr:uid="{F0F29A4C-49E2-3045-929B-78B2498DDE83}"/>
    <hyperlink ref="J6603" r:id="rId13194" display="mailto:carlastewart@merritt-mays.info" xr:uid="{92E2719A-F003-DF4A-A996-DB8036443E49}"/>
    <hyperlink ref="L6603" r:id="rId13195" xr:uid="{4EA3678C-3AA5-E74D-A2BF-C6FE1D2329DF}"/>
    <hyperlink ref="J6604" r:id="rId13196" display="mailto:ystafford@lutz.net" xr:uid="{629B6789-1F08-894C-B1A5-CCFD3682B643}"/>
    <hyperlink ref="L6604" r:id="rId13197" xr:uid="{EA453DE8-1E40-5445-91C4-2FEAE1C89050}"/>
    <hyperlink ref="J6605" r:id="rId13198" display="mailto:jackson88@crawford.com" xr:uid="{93A799DE-6B11-F140-AF82-C823CBF3D1E4}"/>
    <hyperlink ref="L6605" r:id="rId13199" xr:uid="{C75FC63C-2D87-FD49-9407-3EE0AF55D0FD}"/>
    <hyperlink ref="J6606" r:id="rId13200" display="mailto:rpennington@gross-norman.info" xr:uid="{F1348114-BD54-A641-9942-82B286CA8D46}"/>
    <hyperlink ref="L6606" r:id="rId13201" xr:uid="{5E3AB431-2718-904E-8406-7FE5EDA5D8C7}"/>
    <hyperlink ref="J6607" r:id="rId13202" display="mailto:novakdominique@gould.com" xr:uid="{5D5C3FA7-9800-544D-B340-C80BF11D2DD1}"/>
    <hyperlink ref="L6607" r:id="rId13203" xr:uid="{A7097F17-A78D-394A-985E-48E0F875C30D}"/>
    <hyperlink ref="J6608" r:id="rId13204" display="mailto:lgibson@carpenter.com" xr:uid="{6D8DD8B2-23F7-F64D-97E7-0E3D23989BBB}"/>
    <hyperlink ref="L6608" r:id="rId13205" xr:uid="{771F64F3-0340-4D43-BE0C-7242DC84EBC6}"/>
    <hyperlink ref="J6609" r:id="rId13206" display="mailto:nicole66@graham-burnett.org" xr:uid="{C4EA61FC-575B-BF44-95FF-41D949DDB7DE}"/>
    <hyperlink ref="L6609" r:id="rId13207" xr:uid="{83D495C4-7FFA-CE4D-8DFF-F7B7107FF1A4}"/>
    <hyperlink ref="J6610" r:id="rId13208" display="mailto:roblesselena@huber-arroyo.com" xr:uid="{61C6AAB1-7A2F-DA46-8BDF-511E658934FB}"/>
    <hyperlink ref="L6610" r:id="rId13209" xr:uid="{D49E41C6-62CC-BE43-8193-1F900679C9DB}"/>
    <hyperlink ref="J6611" r:id="rId13210" display="mailto:jackrobinson@arias.info" xr:uid="{A9A6F71B-A4A9-E648-B245-C1CA425376A0}"/>
    <hyperlink ref="L6611" r:id="rId13211" xr:uid="{124713C7-E575-A443-AE1F-4460161AF90A}"/>
    <hyperlink ref="J6612" r:id="rId13212" display="mailto:englishjose@oconnell.org" xr:uid="{5DCA2334-D196-AE4E-AFBE-3144A4B4D8C4}"/>
    <hyperlink ref="L6612" r:id="rId13213" xr:uid="{17AC61B8-C95A-3C47-BB74-BC8EB94AE652}"/>
    <hyperlink ref="J6613" r:id="rId13214" display="mailto:piercecharlotte@oliver-clayton.com" xr:uid="{B26BC03B-8D71-B14E-816C-C0647C4C78D8}"/>
    <hyperlink ref="L6613" r:id="rId13215" xr:uid="{1206B209-5243-EE49-8360-CE6418762C44}"/>
    <hyperlink ref="J6614" r:id="rId13216" display="mailto:pkline@morris-francis.org" xr:uid="{F19F2FEB-952A-4F44-A467-A21FD0039A04}"/>
    <hyperlink ref="L6614" r:id="rId13217" xr:uid="{5FC1632F-63C5-B34B-AAEA-CB835A5B6561}"/>
    <hyperlink ref="J6615" r:id="rId13218" display="mailto:zavalajaclyn@summers-trujillo.com" xr:uid="{948016C2-DAC0-2842-AD83-0C36D3A27E1A}"/>
    <hyperlink ref="L6615" r:id="rId13219" xr:uid="{B15C4C8A-9393-CA49-9BB1-48C6751C168B}"/>
    <hyperlink ref="J6616" r:id="rId13220" display="mailto:cvalenzuela@stafford.com" xr:uid="{2BBF6A0B-87B8-BF42-9AE1-915ADCDB3A18}"/>
    <hyperlink ref="L6616" r:id="rId13221" xr:uid="{EF6DBCE6-F827-7D40-B209-4BC6B9D2C466}"/>
    <hyperlink ref="J6617" r:id="rId13222" display="mailto:velezalvin@hancock.com" xr:uid="{B9686E5A-4BDF-8E4A-B552-5C889369A79F}"/>
    <hyperlink ref="L6617" r:id="rId13223" xr:uid="{16A74498-9930-CA41-9D70-2EE634A74884}"/>
    <hyperlink ref="J6618" r:id="rId13224" display="mailto:ana45@roth.com" xr:uid="{0CC60B53-AC02-9048-8BF7-5A3B64D2BAD2}"/>
    <hyperlink ref="L6618" r:id="rId13225" xr:uid="{B3E96087-C90C-B346-A84C-3C037B004686}"/>
    <hyperlink ref="J6619" r:id="rId13226" display="mailto:michael64@goodman.com" xr:uid="{EA410568-EFDE-AD48-BD4A-77FE907AB97E}"/>
    <hyperlink ref="L6619" r:id="rId13227" xr:uid="{ADA712CE-A1CF-0445-8535-D5B89D539C0A}"/>
    <hyperlink ref="J6620" r:id="rId13228" display="mailto:kristy93@costa-vazquez.com" xr:uid="{56F24F43-5057-AF42-A31E-15A863DB57EF}"/>
    <hyperlink ref="L6620" r:id="rId13229" xr:uid="{F3766A58-BD7F-6D48-844B-039B2508777A}"/>
    <hyperlink ref="J6621" r:id="rId13230" display="mailto:thompsonfelicia@gibbs.net" xr:uid="{75218F7F-5D66-2445-8279-DFD956EB9D70}"/>
    <hyperlink ref="L6621" r:id="rId13231" xr:uid="{B497A230-C59E-8A45-8656-A5A4D984245A}"/>
    <hyperlink ref="J6622" r:id="rId13232" display="mailto:dillon37@cruz-rosales.info" xr:uid="{A9AA2E26-28BD-484B-975D-C1CBCE47BF72}"/>
    <hyperlink ref="L6622" r:id="rId13233" xr:uid="{A5C0CEFA-FBD3-EE48-AC73-0D3D882FADE7}"/>
    <hyperlink ref="J6623" r:id="rId13234" display="mailto:yyates@delacruz.net" xr:uid="{1D5FC72F-9701-4C42-A2E3-99422D52EE50}"/>
    <hyperlink ref="L6623" r:id="rId13235" xr:uid="{6A753609-4CF6-754F-BCD6-57EAF8D3ADAE}"/>
    <hyperlink ref="J6624" r:id="rId13236" display="mailto:ritaanderson@cain.com" xr:uid="{7E42658D-F4C1-6A44-9BC0-3ADE4F3004F0}"/>
    <hyperlink ref="L6624" r:id="rId13237" xr:uid="{89E14229-D790-3240-840C-FC408D842B84}"/>
    <hyperlink ref="J6625" r:id="rId13238" display="mailto:ypoole@ruiz.com" xr:uid="{3CFD6D94-7D62-F74A-A8EE-641A8D22AACA}"/>
    <hyperlink ref="L6625" r:id="rId13239" xr:uid="{F8B53E48-AB57-6643-815A-7194487888E0}"/>
    <hyperlink ref="J6626" r:id="rId13240" display="mailto:martinjimenez@osborne-lowery.com" xr:uid="{4A84EBFE-0B96-B445-9B39-B68FFBCFCB3A}"/>
    <hyperlink ref="L6626" r:id="rId13241" xr:uid="{ED89ABDB-8CB6-D144-B39A-704AA56FA8AB}"/>
    <hyperlink ref="J6627" r:id="rId13242" display="mailto:craigwebster@patrick.com" xr:uid="{2808B7C6-0B63-6A48-8A6C-1D1E54FBFA88}"/>
    <hyperlink ref="L6627" r:id="rId13243" xr:uid="{94083514-2B4F-0849-8E4B-0CC6EA615CD3}"/>
    <hyperlink ref="J6628" r:id="rId13244" display="mailto:kurtchavez@mann.org" xr:uid="{28608829-9976-DC4F-98D8-0A7E79A86941}"/>
    <hyperlink ref="L6628" r:id="rId13245" xr:uid="{1750D8A0-C0EB-C14D-9064-54ABA9C58FD8}"/>
    <hyperlink ref="J6629" r:id="rId13246" display="mailto:georgegail@hopkins-moreno.com" xr:uid="{8C88BB9F-7CB0-DC42-8A2E-6A11D913F734}"/>
    <hyperlink ref="L6629" r:id="rId13247" xr:uid="{FA4FEDBE-AB6B-F744-B226-14F98BEDB7F9}"/>
    <hyperlink ref="J6630" r:id="rId13248" display="mailto:ybates@schneider.com" xr:uid="{42603293-E505-2F4C-9EF7-E64F1B1A565A}"/>
    <hyperlink ref="L6630" r:id="rId13249" xr:uid="{EFEBA9D0-E67C-454A-9DA4-A5DCF50E932E}"/>
    <hyperlink ref="J6631" r:id="rId13250" display="mailto:shannonbenjamin@sanders-payne.com" xr:uid="{A05C0C43-24CD-9441-BAE1-5973543A8BB4}"/>
    <hyperlink ref="L6631" r:id="rId13251" xr:uid="{D33847AC-DD30-764D-A2ED-AD6464E25B84}"/>
    <hyperlink ref="J6632" r:id="rId13252" display="mailto:blakegillespie@ashley-mccall.com" xr:uid="{AC3362EC-B65C-E84D-9CC5-A8C22154F1DE}"/>
    <hyperlink ref="L6632" r:id="rId13253" xr:uid="{9C58D93E-A23B-DC40-83DE-9BAADC446C75}"/>
    <hyperlink ref="J6633" r:id="rId13254" display="mailto:downsjorge@osborne.com" xr:uid="{47B4D990-0829-AD49-8CD6-0E4CAD47B877}"/>
    <hyperlink ref="L6633" r:id="rId13255" xr:uid="{F3FAAB85-0413-D447-8812-847DC4EC6FDB}"/>
    <hyperlink ref="J6634" r:id="rId13256" display="mailto:staffordnatasha@shields.net" xr:uid="{D9FB3D71-C7B8-A849-A58A-D84DA974674E}"/>
    <hyperlink ref="L6634" r:id="rId13257" xr:uid="{FE0D2B4C-675B-A443-A428-B0CD77F0BFEA}"/>
    <hyperlink ref="J6635" r:id="rId13258" display="mailto:hamptonamanda@chavez-bender.com" xr:uid="{EF6C91F8-98A0-9241-9DC9-0054CA52A862}"/>
    <hyperlink ref="L6635" r:id="rId13259" xr:uid="{165E707C-C39E-1A47-86BE-BCB5F9989617}"/>
    <hyperlink ref="J6636" r:id="rId13260" display="mailto:vincentkrause@fischer-brandt.com" xr:uid="{450D913D-E938-2248-88F7-F66B1D9BA923}"/>
    <hyperlink ref="L6636" r:id="rId13261" xr:uid="{DEB2543A-04B7-5746-B9B0-63308960209E}"/>
    <hyperlink ref="J6637" r:id="rId13262" display="mailto:qparsons@ray-flynn.com" xr:uid="{F816F211-DCA6-D647-9AFB-4E4546ADB70B}"/>
    <hyperlink ref="L6637" r:id="rId13263" xr:uid="{15EAF6F5-DFB4-624A-A19A-E0E847AF1843}"/>
    <hyperlink ref="J6638" r:id="rId13264" display="mailto:fday@levine.org" xr:uid="{86936571-B811-D245-B6F1-07A47258430D}"/>
    <hyperlink ref="L6638" r:id="rId13265" xr:uid="{F6B6AD4B-88C8-2F4B-8C61-3DBC5AA15516}"/>
    <hyperlink ref="J6639" r:id="rId13266" display="mailto:vernonturner@murphy-holt.com" xr:uid="{8CB89358-6389-8645-AAE5-30A40BBC61D5}"/>
    <hyperlink ref="L6639" r:id="rId13267" xr:uid="{777B149A-9AC3-1A4F-A7AD-CF1A07A43A24}"/>
    <hyperlink ref="J6640" r:id="rId13268" display="mailto:elizabeth14@zimmerman.com" xr:uid="{B0E7B077-39F8-C54F-A23D-604EF50A0B4B}"/>
    <hyperlink ref="L6640" r:id="rId13269" xr:uid="{C85B5405-2FC1-494F-B908-96F664521B9D}"/>
    <hyperlink ref="J6641" r:id="rId13270" display="mailto:sarahkirby@holt.com" xr:uid="{69D443CB-7154-F749-BCBB-E435655C24C2}"/>
    <hyperlink ref="L6641" r:id="rId13271" xr:uid="{5122C1CB-39D4-CC45-970A-AF94EDC279EB}"/>
    <hyperlink ref="J6642" r:id="rId13272" display="mailto:qsantos@ortega.net" xr:uid="{4121E6AE-D131-5C4F-A470-675ECF47FFD1}"/>
    <hyperlink ref="L6642" r:id="rId13273" xr:uid="{C4265D74-3AC1-884D-94F0-B2865C4C1FFF}"/>
    <hyperlink ref="J6643" r:id="rId13274" display="mailto:ashleygates@greer.com" xr:uid="{A0BDF0C5-1841-494D-A7CF-B8A9AB28195B}"/>
    <hyperlink ref="L6643" r:id="rId13275" xr:uid="{5E967AA1-5B70-4741-8461-D028BE4D877E}"/>
    <hyperlink ref="J6644" r:id="rId13276" display="mailto:audreybird@davis.com" xr:uid="{00989D5C-B8F4-8741-A4F3-BAB1A5FA1140}"/>
    <hyperlink ref="L6644" r:id="rId13277" xr:uid="{381A54D0-1EDF-6947-9FBA-54136496DE68}"/>
    <hyperlink ref="J6645" r:id="rId13278" display="mailto:rhansen@franco.org" xr:uid="{654C706D-DF3A-2240-8742-9758F5E640D6}"/>
    <hyperlink ref="L6645" r:id="rId13279" xr:uid="{AB9E7B26-7355-8142-8E51-6579B7B3CABA}"/>
    <hyperlink ref="J6646" r:id="rId13280" display="mailto:diana33@barber-underwood.com" xr:uid="{79E97483-944A-8142-A05A-26538A64D279}"/>
    <hyperlink ref="L6646" r:id="rId13281" xr:uid="{3A3CC46D-E5EB-DA4C-81D2-3C7EA29A52A7}"/>
    <hyperlink ref="J6647" r:id="rId13282" display="mailto:smatthews@bowman-holden.com" xr:uid="{AEAFA170-CD9C-E743-B3F9-88D7960E424C}"/>
    <hyperlink ref="L6647" r:id="rId13283" xr:uid="{1944B71D-4B07-E84D-980A-F1E23A838469}"/>
    <hyperlink ref="J6648" r:id="rId13284" display="mailto:bethanymarquez@vega.com" xr:uid="{B206DD59-0039-814E-A0E3-F810950DBF2E}"/>
    <hyperlink ref="L6648" r:id="rId13285" xr:uid="{71A8D287-4F18-9949-B76C-483B378FE97D}"/>
    <hyperlink ref="J6649" r:id="rId13286" display="mailto:sperez@suarez.com" xr:uid="{394E5443-43B9-BD4D-B433-211D859683E7}"/>
    <hyperlink ref="L6649" r:id="rId13287" xr:uid="{12B33581-2C5D-9D4A-8F5B-A73FCA0BDB7C}"/>
    <hyperlink ref="J6650" r:id="rId13288" display="mailto:clintonnorris@griffin.biz" xr:uid="{2A0F32A5-D277-1F4C-BB43-44B321DC7CD0}"/>
    <hyperlink ref="L6650" r:id="rId13289" xr:uid="{E955207F-0F61-DC4C-9049-38779341F1FD}"/>
    <hyperlink ref="J6651" r:id="rId13290" display="mailto:misty40@dixon-ford.net" xr:uid="{B1003744-7862-8845-B261-015ACA89AFA7}"/>
    <hyperlink ref="L6651" r:id="rId13291" xr:uid="{660C4CA6-11A4-9D49-8A69-D103B64B8F12}"/>
    <hyperlink ref="J6652" r:id="rId13292" display="mailto:tbarajas@sparks-mullen.com" xr:uid="{06BFB98E-A6F7-4B4F-8A7F-A249EA4D6123}"/>
    <hyperlink ref="L6652" r:id="rId13293" xr:uid="{95DFED71-E26B-2941-9777-4368382DA897}"/>
    <hyperlink ref="J6653" r:id="rId13294" display="mailto:bobbyglover@ho.biz" xr:uid="{D50FD325-D39B-564A-BD33-F12BF29AE4B3}"/>
    <hyperlink ref="L6653" r:id="rId13295" xr:uid="{F922A709-5CCC-4B4C-A9D7-067C8162EA04}"/>
    <hyperlink ref="J6654" r:id="rId13296" display="mailto:rhays@house.com" xr:uid="{C7BCF445-263C-AA4C-9D0A-44A43FF8D477}"/>
    <hyperlink ref="L6654" r:id="rId13297" xr:uid="{D824B5FD-00D3-FD47-BBE0-83BC31376604}"/>
    <hyperlink ref="J6655" r:id="rId13298" display="mailto:ian13@wolfe-livingston.net" xr:uid="{EFF614E1-63FD-5041-91C7-851F3E9D7E22}"/>
    <hyperlink ref="L6655" r:id="rId13299" xr:uid="{ABEF29FE-2E5F-A245-A32F-118471EBC990}"/>
    <hyperlink ref="J6656" r:id="rId13300" display="mailto:nyoung@osborn.net" xr:uid="{123C2A14-052D-2A46-B87B-440A5CB656D9}"/>
    <hyperlink ref="L6656" r:id="rId13301" xr:uid="{B7B4874E-F285-944F-8AE3-5F593E13DCE3}"/>
    <hyperlink ref="J6657" r:id="rId13302" display="mailto:becky65@hess-stokes.com" xr:uid="{A3BC9061-B573-CA45-8473-854D7305D40F}"/>
    <hyperlink ref="L6657" r:id="rId13303" xr:uid="{3DBFB748-E231-FE4A-8B81-478F6AE4D182}"/>
    <hyperlink ref="J6658" r:id="rId13304" display="mailto:nparsons@hernandez.com" xr:uid="{773D811D-DDEB-4644-9730-BB3D90031D83}"/>
    <hyperlink ref="L6658" r:id="rId13305" xr:uid="{DC1182BD-26D3-234A-8DFB-12FA5A7FDE7C}"/>
    <hyperlink ref="J6659" r:id="rId13306" display="mailto:schaeferfranklin@rubio.com" xr:uid="{65065E76-FE5F-2E43-A8D5-CE3089C1ED33}"/>
    <hyperlink ref="L6659" r:id="rId13307" xr:uid="{83CB393A-BBE0-E443-B2A0-21D398CACB28}"/>
    <hyperlink ref="J6660" r:id="rId13308" display="mailto:zphillips@schroeder.com" xr:uid="{06E95555-5FA5-424D-A757-F6A7E46B2BFE}"/>
    <hyperlink ref="L6660" r:id="rId13309" xr:uid="{06F4362F-7165-8143-8571-4C5007F2585F}"/>
    <hyperlink ref="J6661" r:id="rId13310" display="mailto:vatkinson@collier-santos.info" xr:uid="{EB5353EB-DBF8-FF4D-9C2E-E880D02D6F84}"/>
    <hyperlink ref="L6661" r:id="rId13311" xr:uid="{48F4D78C-BB36-0D48-B93C-8A301062620E}"/>
    <hyperlink ref="J6662" r:id="rId13312" display="mailto:nsantos@rangel.info" xr:uid="{69EBCED7-2E25-AE43-9752-8F3B609A4B89}"/>
    <hyperlink ref="L6662" r:id="rId13313" xr:uid="{464D42E0-D229-7043-BF31-B3F04CBB14F7}"/>
    <hyperlink ref="J6663" r:id="rId13314" display="mailto:bford@terrell.com" xr:uid="{94C2461D-8C7F-E544-B83A-64D9C8037D61}"/>
    <hyperlink ref="L6663" r:id="rId13315" xr:uid="{004AFAAE-83C3-214C-BB00-B807904DF4F6}"/>
    <hyperlink ref="J6664" r:id="rId13316" display="mailto:ryanreese@hernandez-calhoun.biz" xr:uid="{CF33C2AE-E3DD-5E40-9DC2-598563B6A593}"/>
    <hyperlink ref="L6664" r:id="rId13317" xr:uid="{9B4428A9-707E-1445-AFE4-E4AA44846900}"/>
    <hyperlink ref="J6665" r:id="rId13318" display="mailto:wwalker@mcdonald.com" xr:uid="{5DF57E93-ABB4-8644-AB8F-74B366ACB622}"/>
    <hyperlink ref="L6665" r:id="rId13319" xr:uid="{31BE8358-B91D-7545-93ED-AEA9142957F4}"/>
    <hyperlink ref="J6666" r:id="rId13320" display="mailto:lori84@mcgee-weber.net" xr:uid="{78AF049F-5E2A-C44E-A822-E0867F4A5D16}"/>
    <hyperlink ref="L6666" r:id="rId13321" xr:uid="{B176EC92-4A89-9844-90BE-0791208A958A}"/>
    <hyperlink ref="J6667" r:id="rId13322" display="mailto:chaneynatasha@burnett-preston.com" xr:uid="{F7377314-75BC-6647-8CD1-EC608E352D19}"/>
    <hyperlink ref="L6667" r:id="rId13323" xr:uid="{A4C02319-F2BE-A748-A0CD-BD911E6EF8CE}"/>
    <hyperlink ref="J6668" r:id="rId13324" display="mailto:ivan16@nichols-bennett.com" xr:uid="{2FFEFE42-5556-3448-AF3D-F5AC634D0D57}"/>
    <hyperlink ref="L6668" r:id="rId13325" xr:uid="{022C1E41-7A9A-D940-8B9C-38AEAA91880D}"/>
    <hyperlink ref="J6669" r:id="rId13326" display="mailto:zbridges@floyd.com" xr:uid="{B07BC5C2-DAC1-4B41-9E82-54148516A5ED}"/>
    <hyperlink ref="L6669" r:id="rId13327" xr:uid="{893910DF-FD6A-E34E-A25D-51A6F47E0C72}"/>
    <hyperlink ref="J6670" r:id="rId13328" display="mailto:mhays@peterson-hull.com" xr:uid="{73DE3A56-1F2E-F643-B072-6A178209DC02}"/>
    <hyperlink ref="L6670" r:id="rId13329" xr:uid="{D7FD78F0-C0D8-724A-B81C-33186B7E0256}"/>
    <hyperlink ref="J6671" r:id="rId13330" display="mailto:travisayers@rojas.com" xr:uid="{4D30DEB7-B05B-4B4E-B9CE-4EF785671BCB}"/>
    <hyperlink ref="L6671" r:id="rId13331" xr:uid="{C87BB2B3-98DC-0149-BA14-9050223BBFEF}"/>
    <hyperlink ref="J6672" r:id="rId13332" display="mailto:whitneyjonathan@gillespie-mcknight.com" xr:uid="{4A4CF893-8995-0243-9B13-34FADFE8E107}"/>
    <hyperlink ref="L6672" r:id="rId13333" xr:uid="{77167777-18D8-8A4B-A889-903BA87539A1}"/>
    <hyperlink ref="J6673" r:id="rId13334" display="mailto:tracey71@lynch.com" xr:uid="{87992D0A-1ECA-9C46-A53E-B663DA284E0C}"/>
    <hyperlink ref="L6673" r:id="rId13335" xr:uid="{641EC8CE-5C17-DE48-82F0-C7EB2BC63A99}"/>
    <hyperlink ref="J6674" r:id="rId13336" display="mailto:lsherman@bean.com" xr:uid="{48835A8D-D7C3-5649-AEAC-1D1595DBD350}"/>
    <hyperlink ref="L6674" r:id="rId13337" xr:uid="{38322F04-364D-A543-84E8-75948C5E4DAE}"/>
    <hyperlink ref="J6675" r:id="rId13338" display="mailto:bradsolomon@bryan.org" xr:uid="{D25F3D7B-7068-6A4E-95DC-B8F181270ED1}"/>
    <hyperlink ref="L6675" r:id="rId13339" xr:uid="{BD72EA0D-F4CE-B64A-98C3-73F3B6D7BE3A}"/>
    <hyperlink ref="J6676" r:id="rId13340" display="mailto:zrosales@brennan-velazquez.info" xr:uid="{679354B3-B174-4349-A664-F14E58D9F5E8}"/>
    <hyperlink ref="L6676" r:id="rId13341" xr:uid="{B4B024FD-825C-B746-AA27-5F46DC52B9F0}"/>
    <hyperlink ref="J6677" r:id="rId13342" display="mailto:dlucas@carson.biz" xr:uid="{DFE81CAC-D734-1543-AE65-302BF340A828}"/>
    <hyperlink ref="L6677" r:id="rId13343" xr:uid="{3B9722AB-4442-8945-9DDE-FB358203C404}"/>
    <hyperlink ref="J6678" r:id="rId13344" display="mailto:shane87@mcbride-moore.com" xr:uid="{71FCDC64-E173-D447-977A-6F8F5676531F}"/>
    <hyperlink ref="L6678" r:id="rId13345" xr:uid="{3296DF25-4793-3942-A3F0-FA510EF359C1}"/>
    <hyperlink ref="J6679" r:id="rId13346" display="mailto:shane24@cantu.com" xr:uid="{B71D5068-FC90-064A-AE83-E3FC825418FE}"/>
    <hyperlink ref="L6679" r:id="rId13347" xr:uid="{8F026CD9-6D48-3945-95ED-BECB9A7D178E}"/>
    <hyperlink ref="J6680" r:id="rId13348" display="mailto:adamskarla@frazier.net" xr:uid="{F4DA2F24-A23B-D548-AE18-AEBF99D0151D}"/>
    <hyperlink ref="L6680" r:id="rId13349" xr:uid="{F4A814CB-1FB0-DB4E-80EF-C6F04B494459}"/>
    <hyperlink ref="J6681" r:id="rId13350" display="mailto:douglas74@mcneil.info" xr:uid="{7DF72C26-2237-5F44-A9A9-A835453FEF19}"/>
    <hyperlink ref="L6681" r:id="rId13351" xr:uid="{3D959450-EEEF-4349-85B9-4FBEA0B21701}"/>
    <hyperlink ref="J6682" r:id="rId13352" display="mailto:lucas33@vega-mcintosh.com" xr:uid="{467663AA-ACF9-FB46-941A-6FA42D839D8A}"/>
    <hyperlink ref="L6682" r:id="rId13353" xr:uid="{B2F603FC-2853-9C48-91F1-4D960161668C}"/>
    <hyperlink ref="J6683" r:id="rId13354" display="mailto:qpatrick@robertson.com" xr:uid="{4EA28C0C-9F03-2246-9F6B-A4EBFDA0B6B6}"/>
    <hyperlink ref="L6683" r:id="rId13355" xr:uid="{9D2D1E67-4623-E842-91FB-42157CC3FCE9}"/>
    <hyperlink ref="J6684" r:id="rId13356" display="mailto:tinasuarez@charles.com" xr:uid="{1CEE85E0-1AB8-FA44-8021-C30363C6EEA6}"/>
    <hyperlink ref="L6684" r:id="rId13357" xr:uid="{439C1E9C-84E7-094D-B230-FA5824659121}"/>
    <hyperlink ref="J6685" r:id="rId13358" display="mailto:dmercado@byrd.biz" xr:uid="{6B99D1CC-D7B6-2D43-A00C-E0E7D763AC43}"/>
    <hyperlink ref="L6685" r:id="rId13359" xr:uid="{04D7CD63-ADFA-7D46-8D57-22EDE2A5B2FE}"/>
    <hyperlink ref="J6686" r:id="rId13360" display="mailto:claire01@stevens.com" xr:uid="{D872E08F-FD14-0147-B892-2E0D462A2ADE}"/>
    <hyperlink ref="L6686" r:id="rId13361" xr:uid="{014E7F94-D0CF-2345-AAAA-DF6F739384FB}"/>
    <hyperlink ref="J6687" r:id="rId13362" display="mailto:derekdalton@richard.biz" xr:uid="{E1F924FF-295A-D941-BC03-1690D6B61ABF}"/>
    <hyperlink ref="L6687" r:id="rId13363" xr:uid="{4C8A002D-9044-DF45-8920-53205D830B71}"/>
    <hyperlink ref="J6688" r:id="rId13364" display="mailto:mario69@crawford-whitaker.com" xr:uid="{68C985AD-993B-454B-A07A-D291DE4F996C}"/>
    <hyperlink ref="L6688" r:id="rId13365" xr:uid="{F4F1863F-D137-5F4D-8052-641454AE364A}"/>
    <hyperlink ref="J6689" r:id="rId13366" display="mailto:unielsen@roth-branch.info" xr:uid="{C0260280-127D-0141-8D69-26826D85DBA8}"/>
    <hyperlink ref="L6689" r:id="rId13367" xr:uid="{C56402E6-C029-804D-844D-ED735B1E04C7}"/>
    <hyperlink ref="J6690" r:id="rId13368" display="mailto:ccarson@wallace-howell.com" xr:uid="{DE84B0F4-A96C-B945-930F-4A1524E7063C}"/>
    <hyperlink ref="L6690" r:id="rId13369" xr:uid="{E8D6441F-17C6-3F4D-9ADF-692C25FB923E}"/>
    <hyperlink ref="J6691" r:id="rId13370" display="mailto:michaela94@house.com" xr:uid="{0D481D63-4026-3F4D-BD86-1B84DE2CA4C4}"/>
    <hyperlink ref="L6691" r:id="rId13371" xr:uid="{B284C556-FB3D-C14B-8AF6-FA6A0781EF01}"/>
    <hyperlink ref="J6692" r:id="rId13372" display="mailto:kaitlyn53@yates.com" xr:uid="{7DF94D2D-0658-3C40-AC4E-626953B55D7E}"/>
    <hyperlink ref="L6692" r:id="rId13373" xr:uid="{9CE0B0AC-4362-9446-B234-866781BE32BF}"/>
    <hyperlink ref="J6693" r:id="rId13374" display="mailto:thomasselena@patton.com" xr:uid="{E9121252-A0B8-5B4E-A314-270B4559596C}"/>
    <hyperlink ref="L6693" r:id="rId13375" xr:uid="{3B55F097-24C2-BC4D-8972-A8B67CA4C3A9}"/>
    <hyperlink ref="J6694" r:id="rId13376" display="mailto:douglasbradley@roach.info" xr:uid="{85878659-5BC1-FB4C-9B1D-80503445EB8E}"/>
    <hyperlink ref="L6694" r:id="rId13377" xr:uid="{7D6A1893-5D22-004D-9AFA-7BEF77E0CF2B}"/>
    <hyperlink ref="J6695" r:id="rId13378" display="mailto:cummingsselena@mcdonald.com" xr:uid="{99BBFBCF-CA19-8142-A2AC-3542BCDD8BC1}"/>
    <hyperlink ref="L6695" r:id="rId13379" xr:uid="{7D170B92-FC09-2A4B-AD21-251B5F268041}"/>
    <hyperlink ref="J6696" r:id="rId13380" display="mailto:george99@lynch.com" xr:uid="{B0745F8B-A2EF-944C-A2D4-550FBF250924}"/>
    <hyperlink ref="L6696" r:id="rId13381" xr:uid="{63A0E9F4-E27A-A745-B8F5-5EED76289513}"/>
    <hyperlink ref="J6697" r:id="rId13382" display="mailto:jade57@sullivan.com" xr:uid="{F57B8729-D318-3F46-9816-CA3D6BC2CB4D}"/>
    <hyperlink ref="L6697" r:id="rId13383" xr:uid="{2894845B-30EA-6A49-B1DD-CA9219DC0EDD}"/>
    <hyperlink ref="J6698" r:id="rId13384" display="mailto:wburns@chase.com" xr:uid="{760161C5-8A6A-AB46-9374-38B3E44456C0}"/>
    <hyperlink ref="L6698" r:id="rId13385" xr:uid="{7D3CB8E5-454B-B842-8300-DB255BB0DE34}"/>
    <hyperlink ref="J6699" r:id="rId13386" display="mailto:donovankelli@kaufman.com" xr:uid="{91106936-20EC-0048-9363-91273A42E80D}"/>
    <hyperlink ref="L6699" r:id="rId13387" xr:uid="{6464F9CA-E2AF-6545-8C1E-B13A2E73D388}"/>
    <hyperlink ref="J6700" r:id="rId13388" display="mailto:margaretgallagher@novak.com" xr:uid="{D9E5BB71-E1FE-1B43-AD28-4F9A719DE9FE}"/>
    <hyperlink ref="L6700" r:id="rId13389" xr:uid="{B53BADED-1BE7-4B4D-B019-F58E4DE96898}"/>
    <hyperlink ref="J6701" r:id="rId13390" display="mailto:barnettparker@jimenez.com" xr:uid="{A1688B42-5D2A-0544-BD06-DF339A4A56CA}"/>
    <hyperlink ref="L6701" r:id="rId13391" xr:uid="{16CA0823-1898-D241-8C87-BF0AB0EDD69D}"/>
    <hyperlink ref="J6702" r:id="rId13392" display="mailto:luke40@holloway.info" xr:uid="{F7E56C51-12D1-5F4D-9E27-863EBA9303F3}"/>
    <hyperlink ref="L6702" r:id="rId13393" xr:uid="{248A035C-731D-A949-A4D4-3C53DF57532F}"/>
    <hyperlink ref="J6703" r:id="rId13394" display="mailto:zpham@clayton.com" xr:uid="{9B36110F-BCA2-0C4A-B7B2-92644F9DBC55}"/>
    <hyperlink ref="L6703" r:id="rId13395" xr:uid="{00901188-3566-1048-9959-FD81E8CFD910}"/>
    <hyperlink ref="J6704" r:id="rId13396" display="mailto:mason29@manning.net" xr:uid="{74DAFE06-67CD-6944-A5DD-8C0EF07BF51F}"/>
    <hyperlink ref="L6704" r:id="rId13397" xr:uid="{E2C8E238-9BB4-1F45-87B4-B510629DC5E2}"/>
    <hyperlink ref="J6705" r:id="rId13398" display="mailto:hurstbrittany@marquez.net" xr:uid="{FE27EAA2-F8CC-414F-A988-9B67455887BD}"/>
    <hyperlink ref="L6705" r:id="rId13399" xr:uid="{9C533789-9A84-AD4B-A36C-B73D0ED71246}"/>
    <hyperlink ref="J6706" r:id="rId13400" display="mailto:iwang@bray.com" xr:uid="{4D0208AC-D15D-344D-BA6F-DF6FA3785DD7}"/>
    <hyperlink ref="L6706" r:id="rId13401" xr:uid="{9313848E-9364-1E46-9295-1211D3341527}"/>
    <hyperlink ref="J6707" r:id="rId13402" display="mailto:myu@cox.com" xr:uid="{A3859983-D45C-914A-91CB-73138E6A9B40}"/>
    <hyperlink ref="L6707" r:id="rId13403" xr:uid="{897FDBFF-9B0F-9F46-8925-81751D7EF782}"/>
    <hyperlink ref="J6708" r:id="rId13404" display="mailto:savannah50@hebert-galloway.com" xr:uid="{82E3C90A-C921-074D-8EB7-0B6ABC524BF4}"/>
    <hyperlink ref="L6708" r:id="rId13405" xr:uid="{BEB24A1C-073C-5546-9C39-122EE231BCE7}"/>
    <hyperlink ref="J6709" r:id="rId13406" display="mailto:alicia91@mueller-wade.net" xr:uid="{7A8BD8EC-91F7-E843-B5C2-D620166E8AB4}"/>
    <hyperlink ref="L6709" r:id="rId13407" xr:uid="{361E5821-2FA7-6641-B50B-44437AA3611F}"/>
    <hyperlink ref="J6710" r:id="rId13408" display="mailto:hmolina@leblanc-harrington.com" xr:uid="{23868BC8-291E-2D47-BC59-08FC3DE4C876}"/>
    <hyperlink ref="L6710" r:id="rId13409" xr:uid="{FBCC89C9-3F2A-CF4A-8FA6-C706A44FFACB}"/>
    <hyperlink ref="J6711" r:id="rId13410" display="mailto:jeff90@jensen.com" xr:uid="{75E8DAF9-AF3A-1741-A7B2-6B805C8CEBE8}"/>
    <hyperlink ref="L6711" r:id="rId13411" xr:uid="{A20B7CE4-A533-F447-ABE9-981817FE755B}"/>
    <hyperlink ref="J6712" r:id="rId13412" display="mailto:stonebrittney@best.com" xr:uid="{F03E42A3-A4D6-7641-B057-A531D82FC704}"/>
    <hyperlink ref="L6712" r:id="rId13413" xr:uid="{F3DD84B0-0E51-AA46-93BB-78701E1BA5CB}"/>
    <hyperlink ref="J6713" r:id="rId13414" display="mailto:ctapia@travis.com" xr:uid="{BA13108D-C59D-F546-A615-B8CFBC7F76F4}"/>
    <hyperlink ref="L6713" r:id="rId13415" xr:uid="{2EB7B9AF-BCFF-2D4D-9991-99CAE9FF3025}"/>
    <hyperlink ref="J6714" r:id="rId13416" display="mailto:parker07@baker.com" xr:uid="{7D96C95F-13CE-6E44-A26F-6ECAED5762AD}"/>
    <hyperlink ref="L6714" r:id="rId13417" xr:uid="{56C7FA55-BE2E-5641-B0DF-7967A6932639}"/>
    <hyperlink ref="J6715" r:id="rId13418" display="mailto:ldavidson@glass.net" xr:uid="{9A90A630-DB48-FB4D-AB2C-53389A90DFAD}"/>
    <hyperlink ref="L6715" r:id="rId13419" xr:uid="{C3CE36BB-6795-6C42-A5F2-B10BC5D66295}"/>
    <hyperlink ref="J6716" r:id="rId13420" display="mailto:odonnellbob@watts.net" xr:uid="{2365C58D-C922-2644-A421-A7973119F5CE}"/>
    <hyperlink ref="L6716" r:id="rId13421" xr:uid="{E065E8A9-EC5D-724C-B6C8-1822C006AEDA}"/>
    <hyperlink ref="J6717" r:id="rId13422" display="mailto:jaredsimon@henson.info" xr:uid="{B393C54F-76E5-1848-8FE6-9478AD02E7BF}"/>
    <hyperlink ref="L6717" r:id="rId13423" xr:uid="{2AAA046F-D824-3343-901E-56A0E0725FAB}"/>
    <hyperlink ref="J6718" r:id="rId13424" display="mailto:jarvisalvin@bean-garcia.com" xr:uid="{0B934BD5-6C65-A743-BD03-C93D6E59B340}"/>
    <hyperlink ref="L6718" r:id="rId13425" xr:uid="{028CA387-77A7-F545-8AD3-79FCC614CFF2}"/>
    <hyperlink ref="J6719" r:id="rId13426" display="mailto:saralara@brady.com" xr:uid="{07A16909-24F0-C545-828A-B6203B1548B3}"/>
    <hyperlink ref="L6719" r:id="rId13427" xr:uid="{BA022A58-98BD-7047-92F1-64D3B27E1C4D}"/>
    <hyperlink ref="J6720" r:id="rId13428" display="mailto:dwaynemontes@frost-delgado.com" xr:uid="{AD308CCB-CAA9-BD44-910F-3368BB2C95FE}"/>
    <hyperlink ref="L6720" r:id="rId13429" xr:uid="{50897B16-13B1-424D-B4E0-41FD60F8690A}"/>
    <hyperlink ref="J6721" r:id="rId13430" display="mailto:stefanie94@chung-sawyer.com" xr:uid="{C9D117F6-375E-3A49-805C-DD5715B9F06F}"/>
    <hyperlink ref="L6721" r:id="rId13431" xr:uid="{F7CD64D9-CAF5-B54F-A68D-8C5CD9E973C4}"/>
    <hyperlink ref="J6722" r:id="rId13432" display="mailto:sherrygolden@beck.com" xr:uid="{FE5A257F-A160-5F45-BA1B-9EE4560E3C83}"/>
    <hyperlink ref="L6722" r:id="rId13433" xr:uid="{067DCBE1-20CA-614E-926E-25789E81E106}"/>
    <hyperlink ref="J6723" r:id="rId13434" display="mailto:marissa50@howell.info" xr:uid="{5BFD9132-A068-224D-B48E-8C2B78561111}"/>
    <hyperlink ref="L6723" r:id="rId13435" xr:uid="{B07CEE0E-FDD0-9C4A-978A-3A4D159219C4}"/>
    <hyperlink ref="J6724" r:id="rId13436" display="mailto:nancypetty@fletcher.com" xr:uid="{7DC469DC-C7C1-EA4C-AF4C-132A1AC36893}"/>
    <hyperlink ref="L6724" r:id="rId13437" xr:uid="{CB705ACB-FD22-B349-B55B-1509BABABAB2}"/>
    <hyperlink ref="J6725" r:id="rId13438" display="mailto:hickmancameron@moreno-randolph.net" xr:uid="{5F8944C5-9D8E-0348-8169-5153C3F1ACCB}"/>
    <hyperlink ref="L6725" r:id="rId13439" xr:uid="{7898C814-223B-2243-A813-9F11E7865D65}"/>
    <hyperlink ref="J6726" r:id="rId13440" display="mailto:toniavila@mendez-frye.org" xr:uid="{DC303271-0309-F345-8617-B311B21A0556}"/>
    <hyperlink ref="L6726" r:id="rId13441" xr:uid="{62525AE6-C8CE-F44A-82D0-94A6A0756D2E}"/>
    <hyperlink ref="J6727" r:id="rId13442" display="mailto:pottsricardo@sutton.biz" xr:uid="{55919919-1C25-A649-9792-098F14A90E0E}"/>
    <hyperlink ref="L6727" r:id="rId13443" xr:uid="{EA730092-76F0-CE4A-A15A-A3C29E3CDFC9}"/>
    <hyperlink ref="J6728" r:id="rId13444" display="mailto:agilbert@abbott-patrick.org" xr:uid="{DEC8C179-9F8C-604D-A60C-7C5918D3E9DE}"/>
    <hyperlink ref="L6728" r:id="rId13445" xr:uid="{AD02A285-D5B3-114C-8E62-8B99A3777217}"/>
    <hyperlink ref="J6729" r:id="rId13446" display="mailto:cheyenneguerra@burke.com" xr:uid="{5BBE4FCF-324E-CE45-90EF-DCACA9A1DAA4}"/>
    <hyperlink ref="L6729" r:id="rId13447" xr:uid="{2E5D09F3-2DB7-3B4D-A108-9021C7B89497}"/>
    <hyperlink ref="J6730" r:id="rId13448" display="mailto:khubbard@yoder.org" xr:uid="{8B33D4DF-BCA1-1F4B-B227-B8E3AB4549EF}"/>
    <hyperlink ref="L6730" r:id="rId13449" xr:uid="{BB7C3AD1-DC22-2A4A-974A-E3EB998DD45C}"/>
    <hyperlink ref="J6731" r:id="rId13450" display="mailto:hwise@lowery.info" xr:uid="{A956FBF3-18CB-D941-8BBD-1254D77C67DF}"/>
    <hyperlink ref="L6731" r:id="rId13451" xr:uid="{834013A1-DCC6-AD49-B493-AAB89C1A7186}"/>
    <hyperlink ref="J6732" r:id="rId13452" display="mailto:edward24@fischer.biz" xr:uid="{B691E652-2548-AB41-A09C-B77FDA0ECEEB}"/>
    <hyperlink ref="L6732" r:id="rId13453" xr:uid="{8547EED9-CD74-024E-80FC-F6387483FB9C}"/>
    <hyperlink ref="J6733" r:id="rId13454" display="mailto:orrmadison@mcdaniel.net" xr:uid="{9E349621-CF4B-D644-A574-29D92804607D}"/>
    <hyperlink ref="L6733" r:id="rId13455" xr:uid="{1514CD07-988F-EA43-8D9A-59E1E65E84AC}"/>
    <hyperlink ref="J6734" r:id="rId13456" display="mailto:micheal82@lynn.com" xr:uid="{80A5CB67-2C54-5042-97C7-25101014BB30}"/>
    <hyperlink ref="L6734" r:id="rId13457" xr:uid="{ACB1EA32-260E-DA44-8F99-4B9A87FE03D4}"/>
    <hyperlink ref="J6735" r:id="rId13458" display="mailto:norman50@duncan-browning.com" xr:uid="{4B1A1CF4-385C-DB40-AAB1-EC3099C410CA}"/>
    <hyperlink ref="L6735" r:id="rId13459" xr:uid="{D2DA2E3F-CE67-B745-B572-18E6EF517F12}"/>
    <hyperlink ref="J6736" r:id="rId13460" display="mailto:glasskaren@francis.net" xr:uid="{BA910A5C-6EA3-094F-BC80-FEEF3B10BB03}"/>
    <hyperlink ref="L6736" r:id="rId13461" xr:uid="{CB7CAA18-0CBD-5042-AC41-451057930368}"/>
    <hyperlink ref="J6737" r:id="rId13462" display="mailto:albertmullen@soto.net" xr:uid="{F5E8DD0D-ED74-5140-8F1E-413DEB6DA5F6}"/>
    <hyperlink ref="L6737" r:id="rId13463" xr:uid="{68034B37-AA1B-BD47-9CAF-1AEB0A362C97}"/>
    <hyperlink ref="J6738" r:id="rId13464" display="mailto:charlotte42@rojas.com" xr:uid="{5D7CCC33-FB92-EA45-898C-3BC8C81AA10D}"/>
    <hyperlink ref="L6738" r:id="rId13465" xr:uid="{B824595A-47D1-A842-85FA-2852E78460AC}"/>
    <hyperlink ref="J6739" r:id="rId13466" display="mailto:henrygill@bender.com" xr:uid="{9E7715E3-C6C7-CC46-B796-60BE1D371DD0}"/>
    <hyperlink ref="L6739" r:id="rId13467" xr:uid="{62FF0B53-1490-B44C-B7A4-FAF895B16242}"/>
    <hyperlink ref="J6740" r:id="rId13468" display="mailto:judith29@maddox.com" xr:uid="{9C7F3F99-7F35-0A4F-89E9-BC6968BD9152}"/>
    <hyperlink ref="L6740" r:id="rId13469" xr:uid="{FDD60895-50CF-E048-9039-68ACCBDAD9C5}"/>
    <hyperlink ref="J6741" r:id="rId13470" display="mailto:maytanner@tanner.com" xr:uid="{42F62938-1E5F-D447-B632-7D109EDCF602}"/>
    <hyperlink ref="L6741" r:id="rId13471" xr:uid="{8CB13950-A140-D341-B76F-9F82473A8177}"/>
    <hyperlink ref="J6742" r:id="rId13472" display="mailto:gspears@frederick.com" xr:uid="{722E132B-CD23-1D4C-8967-DE8FC9B457B3}"/>
    <hyperlink ref="L6742" r:id="rId13473" xr:uid="{C60D3C73-EDA0-E946-90C1-507A307F36DE}"/>
    <hyperlink ref="J6743" r:id="rId13474" display="mailto:morristravis@castro.com" xr:uid="{95753A83-49A9-2044-AE9E-046F7037BD3F}"/>
    <hyperlink ref="L6743" r:id="rId13475" xr:uid="{108AEB27-4070-654C-8B8F-D5DF57333526}"/>
    <hyperlink ref="J6744" r:id="rId13476" display="mailto:ernest11@joyce-yang.com" xr:uid="{B5247F20-703B-3F4E-8E07-811F37B61A47}"/>
    <hyperlink ref="L6744" r:id="rId13477" xr:uid="{08F588E5-3BFC-7C4E-870F-9981CEF3D874}"/>
    <hyperlink ref="J6745" r:id="rId13478" display="mailto:alisonmontgomery@lyons.biz" xr:uid="{CE3F246B-F771-ED41-B54B-C0C07BECC049}"/>
    <hyperlink ref="L6745" r:id="rId13479" xr:uid="{42A32648-304B-E34C-A6E7-0F29A74D2FCE}"/>
    <hyperlink ref="J6746" r:id="rId13480" display="mailto:zamoragabrielle@forbes-barber.net" xr:uid="{914ED205-A533-174D-AFC0-E9B0DC84BB8B}"/>
    <hyperlink ref="L6746" r:id="rId13481" xr:uid="{D4B7C2D8-D00C-0746-9FD6-D51A96FC3808}"/>
    <hyperlink ref="J6747" r:id="rId13482" display="mailto:juliarichardson@welch.com" xr:uid="{EDB624F9-618A-574A-86D7-BED53229B41D}"/>
    <hyperlink ref="L6747" r:id="rId13483" xr:uid="{2B23CB3A-7431-7E47-A0B2-9928D382075D}"/>
    <hyperlink ref="J6748" r:id="rId13484" display="mailto:rpacheco@blanchard.info" xr:uid="{A9A5F8A8-64A5-F547-A3B1-9C9418B6F845}"/>
    <hyperlink ref="L6748" r:id="rId13485" xr:uid="{6B21EAAB-3E93-344C-B372-44E6D1D1A242}"/>
    <hyperlink ref="J6749" r:id="rId13486" display="mailto:alexandermorgan@conley-fischer.org" xr:uid="{87C22E32-65EE-CD4D-8BF1-945BDED6EA6D}"/>
    <hyperlink ref="L6749" r:id="rId13487" xr:uid="{628CCB47-FE92-6A45-AAB8-35562DC2B648}"/>
    <hyperlink ref="J6750" r:id="rId13488" display="mailto:yangrickey@gilbert.com" xr:uid="{A17DB2F1-07D2-A749-A694-1E429FB6F0AA}"/>
    <hyperlink ref="L6750" r:id="rId13489" xr:uid="{91E16F0F-B21A-2A49-B26C-40394D376B58}"/>
    <hyperlink ref="J6751" r:id="rId13490" display="mailto:jeffcarter@molina.biz" xr:uid="{7ACEE34D-A47B-9745-AFDB-F9202FB98CF5}"/>
    <hyperlink ref="L6751" r:id="rId13491" xr:uid="{2DB1C28D-DFD1-E145-B328-C1561B434F41}"/>
    <hyperlink ref="J6752" r:id="rId13492" display="mailto:sylviamoody@farmer.info" xr:uid="{8DE940FF-5405-2B4C-B8EB-D58FBF0571EB}"/>
    <hyperlink ref="L6752" r:id="rId13493" xr:uid="{82DED967-3C30-9442-A15A-4A85F9FBD7CB}"/>
    <hyperlink ref="J6753" r:id="rId13494" display="mailto:ifrazier@andrews.com" xr:uid="{A514BCD3-0DDB-1A45-8799-053F783E245F}"/>
    <hyperlink ref="L6753" r:id="rId13495" xr:uid="{AD10C829-55DD-3B4F-93DE-DC3AA223E474}"/>
    <hyperlink ref="J6754" r:id="rId13496" display="mailto:gallowayclifford@galloway.com" xr:uid="{E50DFDF4-5237-284C-BEB0-F457EAA87145}"/>
    <hyperlink ref="L6754" r:id="rId13497" xr:uid="{16324D55-32D9-4440-AE99-80E9E20EB39B}"/>
    <hyperlink ref="J6755" r:id="rId13498" display="mailto:adkinsdana@abbott.com" xr:uid="{6A2BE60D-1E97-7043-9550-82DA68EF4F0B}"/>
    <hyperlink ref="L6755" r:id="rId13499" xr:uid="{20A92119-9741-1D4A-B2E0-191619F8135C}"/>
    <hyperlink ref="J6756" r:id="rId13500" display="mailto:edwin73@daniel-kane.net" xr:uid="{10E600B3-28AA-834D-9885-BC0A3B083914}"/>
    <hyperlink ref="L6756" r:id="rId13501" xr:uid="{F3F1E1C9-2F6D-0D4C-80CE-202591CE559E}"/>
    <hyperlink ref="J6757" r:id="rId13502" display="mailto:fguerra@raymond.info" xr:uid="{A7C19D4B-19FE-0E43-B7A2-64636B6A2422}"/>
    <hyperlink ref="L6757" r:id="rId13503" xr:uid="{DBCF256E-9F73-8546-81D0-5C1B9843D8EC}"/>
    <hyperlink ref="J6758" r:id="rId13504" display="mailto:glenn24@ward.net" xr:uid="{68E57971-DC63-0146-AC1F-1CCE28056187}"/>
    <hyperlink ref="L6758" r:id="rId13505" xr:uid="{4FDE99B6-23A8-0F40-837A-304C0050DC20}"/>
    <hyperlink ref="J6759" r:id="rId13506" display="mailto:wolfecindy@buck.com" xr:uid="{81252624-CB21-224A-9327-4067D24B9832}"/>
    <hyperlink ref="L6759" r:id="rId13507" xr:uid="{3C57C975-6BE7-A74B-9A87-E60080B0C205}"/>
    <hyperlink ref="J6760" r:id="rId13508" display="mailto:heather30@gordon-reynolds.com" xr:uid="{84D112A3-B2EA-5C44-8ED6-FBC8BFB43406}"/>
    <hyperlink ref="L6760" r:id="rId13509" xr:uid="{F08E7BCE-86B2-B04C-9AB2-AA28E20D94B7}"/>
    <hyperlink ref="J6761" r:id="rId13510" display="mailto:brandon82@hernandez.com" xr:uid="{8EF535DD-89DB-354C-9C6A-3877ED419A69}"/>
    <hyperlink ref="L6761" r:id="rId13511" xr:uid="{AAF0DBC7-8263-D54A-A711-8ADAE801889B}"/>
    <hyperlink ref="J6762" r:id="rId13512" display="mailto:mollywilson@hinton.biz" xr:uid="{179F932B-7FC0-5D45-9F81-740A75830AA7}"/>
    <hyperlink ref="L6762" r:id="rId13513" xr:uid="{390F78A5-1FC9-574B-9F99-4D416BC2923D}"/>
    <hyperlink ref="J6763" r:id="rId13514" display="mailto:timothypayne@estes-camacho.com" xr:uid="{79E0C13A-EC4A-B249-8723-78E125019840}"/>
    <hyperlink ref="L6763" r:id="rId13515" xr:uid="{58A3E293-B812-7749-B7EF-A37385068785}"/>
    <hyperlink ref="J6764" r:id="rId13516" display="mailto:douglassalas@dougherty.info" xr:uid="{44E71074-19C9-1A45-8DB8-C459ECB77446}"/>
    <hyperlink ref="L6764" r:id="rId13517" xr:uid="{EC4BF69D-6E50-DA47-A078-A9FFF0079B4D}"/>
    <hyperlink ref="J6765" r:id="rId13518" display="mailto:navarroemily@briggs-mcguire.com" xr:uid="{2B887EDA-0C73-2B45-A9A9-20CB62C7A3FB}"/>
    <hyperlink ref="L6765" r:id="rId13519" xr:uid="{B98A3654-2EA7-1B47-B7F6-CA6FB0AA7356}"/>
    <hyperlink ref="J6766" r:id="rId13520" display="mailto:sloanbryan@mccarthy-ortega.com" xr:uid="{A5B7D752-3F5C-8E48-A0DA-1582DDA854F0}"/>
    <hyperlink ref="L6766" r:id="rId13521" xr:uid="{7A035790-BE25-DB4C-B8E0-09C66D40610C}"/>
    <hyperlink ref="J6767" r:id="rId13522" display="mailto:mowens@castaneda.biz" xr:uid="{03721D76-FCB3-7543-906D-8982ADDC764C}"/>
    <hyperlink ref="L6767" r:id="rId13523" xr:uid="{333D3212-8550-5844-9666-7B3C73420ACF}"/>
    <hyperlink ref="J6768" r:id="rId13524" display="mailto:staffordshirley@zamora.org" xr:uid="{994B1110-BEB8-754B-BADE-BF50D2FFC86D}"/>
    <hyperlink ref="L6768" r:id="rId13525" xr:uid="{91490F43-0762-BE4E-900B-5C85E3E7719B}"/>
    <hyperlink ref="J6769" r:id="rId13526" display="mailto:wongeddie@wallace.biz" xr:uid="{D2A23E82-201E-764E-A37D-63DE670D94E5}"/>
    <hyperlink ref="L6769" r:id="rId13527" xr:uid="{3A46FF3C-49A9-2546-B576-3A67049B50B6}"/>
    <hyperlink ref="J6770" r:id="rId13528" display="mailto:meaganmcclure@carlson.com" xr:uid="{ED6B1CF3-5D3D-9B4F-8117-FE5D2BEE1ECD}"/>
    <hyperlink ref="L6770" r:id="rId13529" xr:uid="{E5C2EE1A-1B00-5845-AA3B-6010914389FE}"/>
    <hyperlink ref="J6771" r:id="rId13530" display="mailto:piercekayla@bowen.com" xr:uid="{C6AABC8D-9E83-9F4F-B5F7-74A82FB3D55D}"/>
    <hyperlink ref="L6771" r:id="rId13531" xr:uid="{FA643CE9-EB87-DC41-9A0F-EFA5718AD21D}"/>
    <hyperlink ref="J6772" r:id="rId13532" display="mailto:briggsclayton@flores.com" xr:uid="{0D5DE02B-DE37-1E49-B029-214EA7774D2E}"/>
    <hyperlink ref="L6772" r:id="rId13533" xr:uid="{18A5605E-DC88-2D4C-B6DB-ECDFC4DCC451}"/>
    <hyperlink ref="J6773" r:id="rId13534" display="mailto:angelingram@snow.org" xr:uid="{88A4C1C6-F8C3-0045-BDE8-71B217DF2E3C}"/>
    <hyperlink ref="L6773" r:id="rId13535" xr:uid="{917ABD0D-2133-8947-B147-859FAA1BCB17}"/>
    <hyperlink ref="J6774" r:id="rId13536" display="mailto:bobkirk@greene.com" xr:uid="{D8F62B8E-1F4F-B74F-88DD-7BC1EB756EB5}"/>
    <hyperlink ref="L6774" r:id="rId13537" xr:uid="{82DD8B03-07B1-4846-A699-C0428CA0FB68}"/>
    <hyperlink ref="J6775" r:id="rId13538" display="mailto:ymiller@floyd-roman.com" xr:uid="{B7CA9A64-ADEB-774C-9FD2-26188EA4FB3E}"/>
    <hyperlink ref="L6775" r:id="rId13539" xr:uid="{3808BE18-2A0D-8843-B2A2-32929C5C4C08}"/>
    <hyperlink ref="J6776" r:id="rId13540" display="mailto:stokesjoel@ryan.biz" xr:uid="{7A74F62F-5A5F-144A-9CC6-7BE0B8B53749}"/>
    <hyperlink ref="L6776" r:id="rId13541" xr:uid="{B5DF27EA-2573-3048-A3E0-0F6D113C60D9}"/>
    <hyperlink ref="J6777" r:id="rId13542" display="mailto:tmaxwell@mosley.net" xr:uid="{32B0560E-5462-5848-8D6C-03424DB82E5D}"/>
    <hyperlink ref="L6777" r:id="rId13543" xr:uid="{DFDF7099-4D90-BB49-B62B-09FF81A4B0BD}"/>
    <hyperlink ref="J6778" r:id="rId13544" display="mailto:bonnieneal@henderson.com" xr:uid="{28B014C7-AFFE-D743-8980-CA8C672678C0}"/>
    <hyperlink ref="L6778" r:id="rId13545" xr:uid="{B80BD89F-06AB-5749-8B12-AB2547E0B420}"/>
    <hyperlink ref="J6779" r:id="rId13546" display="mailto:fmccann@ford.com" xr:uid="{4036BEEF-C65C-844A-A401-9E8BAA282000}"/>
    <hyperlink ref="L6779" r:id="rId13547" xr:uid="{92A0A4D3-8DA4-3E48-9C71-2456CCB6C33D}"/>
    <hyperlink ref="J6780" r:id="rId13548" display="mailto:alex47@mckinney.com" xr:uid="{83AF7F08-14C3-AB44-B0F7-86FE51F55D95}"/>
    <hyperlink ref="L6780" r:id="rId13549" xr:uid="{67A70901-2DB9-244F-AE95-659C3080D0AE}"/>
    <hyperlink ref="J6781" r:id="rId13550" display="mailto:lgreene@kerr.org" xr:uid="{D5BE6822-6419-7941-BAEF-979141BF8AB7}"/>
    <hyperlink ref="L6781" r:id="rId13551" xr:uid="{91B19459-CFA9-994B-920C-E39BD0E97510}"/>
    <hyperlink ref="J6782" r:id="rId13552" display="mailto:melanie55@kelley.biz" xr:uid="{84891DB5-4DB2-224D-8945-9210C0023DD4}"/>
    <hyperlink ref="L6782" r:id="rId13553" xr:uid="{9D122448-245C-2740-A54F-8C6967089E39}"/>
    <hyperlink ref="J6783" r:id="rId13554" display="mailto:mathewford@irwin.com" xr:uid="{4CB4BC2B-75AA-5143-A694-92F752F0D32C}"/>
    <hyperlink ref="L6783" r:id="rId13555" xr:uid="{E810D79B-F1B0-6E42-A13D-35D8E0847A93}"/>
    <hyperlink ref="J6784" r:id="rId13556" display="mailto:carolineduran@singleton-ho.info" xr:uid="{30309DCB-E701-C343-91A2-B952F5424675}"/>
    <hyperlink ref="L6784" r:id="rId13557" xr:uid="{2AC41C30-0A07-5E4D-8BDE-EB1AD1BA45AA}"/>
    <hyperlink ref="J6785" r:id="rId13558" display="mailto:cameron75@montes-simmons.com" xr:uid="{B1864C32-6F52-0B4E-8BEE-16B09CCD50DF}"/>
    <hyperlink ref="L6785" r:id="rId13559" xr:uid="{ADDE8435-E425-BF40-9458-3BFCA5D03F02}"/>
    <hyperlink ref="J6786" r:id="rId13560" display="mailto:jknight@hudson.net" xr:uid="{2CA06423-C6AD-3C45-9F77-6F71F3D0DDAB}"/>
    <hyperlink ref="L6786" r:id="rId13561" xr:uid="{6324F53C-90E1-A44F-895E-723F90FBF0B6}"/>
    <hyperlink ref="J6787" r:id="rId13562" display="mailto:lmcintyre@alexander.org" xr:uid="{474E99F6-B1E4-3942-9EA9-D3B4D3D1C5A0}"/>
    <hyperlink ref="L6787" r:id="rId13563" xr:uid="{2A6F8AB4-0878-7447-BE83-784A78FFC899}"/>
    <hyperlink ref="J6788" r:id="rId13564" display="mailto:qavery@vincent.com" xr:uid="{3BC5B5AA-62C8-F246-BE43-EEB0E717EA3A}"/>
    <hyperlink ref="L6788" r:id="rId13565" xr:uid="{6CA9D854-479B-AC4D-A6C0-B9579EB11DAF}"/>
    <hyperlink ref="J6789" r:id="rId13566" display="mailto:sbranch@welch-santana.net" xr:uid="{6FD1739C-3493-F243-8125-75BE3D43DA54}"/>
    <hyperlink ref="L6789" r:id="rId13567" xr:uid="{A9E8DF30-4C70-1248-9C69-BD04BE0739FF}"/>
    <hyperlink ref="J6790" r:id="rId13568" display="mailto:rebeccasutton@olsen.com" xr:uid="{1504AEF2-F3D6-6E4C-AE25-1BF2EE3D1F96}"/>
    <hyperlink ref="L6790" r:id="rId13569" xr:uid="{DDF029F6-74DF-BE45-9F08-426E64E81D8C}"/>
    <hyperlink ref="J6791" r:id="rId13570" display="mailto:francisco09@frank-mcdowell.com" xr:uid="{BAA73FF2-F0CE-1249-AB30-088567583D28}"/>
    <hyperlink ref="L6791" r:id="rId13571" xr:uid="{FD4552D8-A1D0-DD4C-ADD1-6556D0A4912B}"/>
    <hyperlink ref="J6792" r:id="rId13572" display="mailto:llambert@blevins-curtis.com" xr:uid="{6202570D-3984-3C46-A70A-4422F060D080}"/>
    <hyperlink ref="L6792" r:id="rId13573" xr:uid="{C0A1C76D-448C-D84D-BB67-3FA39DF56A36}"/>
    <hyperlink ref="J6793" r:id="rId13574" display="mailto:estark@berger-villegas.com" xr:uid="{120C1244-3098-6148-A2F7-2EF21101C99C}"/>
    <hyperlink ref="L6793" r:id="rId13575" xr:uid="{AB04146C-9B3F-634D-8521-F1B6F0F862DE}"/>
    <hyperlink ref="J6794" r:id="rId13576" display="mailto:darrenlewis@santiago.com" xr:uid="{30E2C783-EE77-0D4C-A4FA-6C8F060603C5}"/>
    <hyperlink ref="L6794" r:id="rId13577" xr:uid="{2C79B12D-9AFF-8C42-904A-8CB0F38B1561}"/>
    <hyperlink ref="J6795" r:id="rId13578" display="mailto:cowanariel@hutchinson.com" xr:uid="{02F13D58-D6DF-FF4D-949D-EA87637B8F96}"/>
    <hyperlink ref="L6795" r:id="rId13579" xr:uid="{9A25FB34-DE9F-2848-9BCA-76E78577E10D}"/>
    <hyperlink ref="J6796" r:id="rId13580" display="mailto:danagaines@combs-glass.org" xr:uid="{9041C8E0-3843-2C4B-A553-7E360B2663E4}"/>
    <hyperlink ref="L6796" r:id="rId13581" xr:uid="{2E0870A3-16CE-E743-9FFE-C7733362FE20}"/>
    <hyperlink ref="J6797" r:id="rId13582" display="mailto:greerconnor@livingston.com" xr:uid="{C5C46A05-8AC7-0545-9D89-7C76C200DC92}"/>
    <hyperlink ref="L6797" r:id="rId13583" xr:uid="{B3548161-DAA4-F74E-8EC6-52EF67026B7F}"/>
    <hyperlink ref="J6798" r:id="rId13584" display="mailto:meaganharvey@hunt.org" xr:uid="{0FADBA7C-9301-C645-9A03-FC2DC24B51F4}"/>
    <hyperlink ref="L6798" r:id="rId13585" xr:uid="{1D18807C-F44E-FC41-A02E-0416A52EF224}"/>
    <hyperlink ref="J6799" r:id="rId13586" display="mailto:hrojas@moreno.net" xr:uid="{D96212C0-9908-1648-A8FA-5EAF6628791A}"/>
    <hyperlink ref="L6799" r:id="rId13587" xr:uid="{6D573EE5-D310-3C4A-8DB8-D607B47C7711}"/>
    <hyperlink ref="J6800" r:id="rId13588" display="mailto:rroberts@collins.com" xr:uid="{AC3EBA0B-34D0-E248-AAB7-9C355FBE33E3}"/>
    <hyperlink ref="L6800" r:id="rId13589" xr:uid="{23BAEB7B-9888-B64A-93FE-931528FA347A}"/>
    <hyperlink ref="J6801" r:id="rId13590" display="mailto:randallwesley@santana.com" xr:uid="{409C3F09-68ED-8D43-921E-FE0AA268DB9E}"/>
    <hyperlink ref="L6801" r:id="rId13591" xr:uid="{5D48E7BE-BB6A-EB41-BF19-13CD5C8F2E00}"/>
    <hyperlink ref="J6802" r:id="rId13592" display="mailto:kentdarren@chen-fields.info" xr:uid="{FB1A49CF-2089-0646-9478-3707B9D0C9B3}"/>
    <hyperlink ref="L6802" r:id="rId13593" xr:uid="{28D93895-DCC0-BD43-AD96-38BDDFAC2DE5}"/>
    <hyperlink ref="J6803" r:id="rId13594" display="mailto:anthonyfischer@yoder.info" xr:uid="{32795C93-E065-7348-B3E1-84F8F629F4DF}"/>
    <hyperlink ref="L6803" r:id="rId13595" xr:uid="{39B6F67C-806D-4E44-A274-7B5EFA32505F}"/>
    <hyperlink ref="J6804" r:id="rId13596" display="mailto:nicole94@chambers.net" xr:uid="{871457B9-57EB-F842-88CC-7B6348E11F22}"/>
    <hyperlink ref="L6804" r:id="rId13597" xr:uid="{01D97499-F179-6C42-A1B3-67E9FE533E5C}"/>
    <hyperlink ref="J6805" r:id="rId13598" display="mailto:breannaburns@wright-mahoney.org" xr:uid="{BEBC68D4-4D2D-C14B-867D-6344F0ABF0CE}"/>
    <hyperlink ref="L6805" r:id="rId13599" xr:uid="{A49555AE-A799-7B4A-8D65-9DCD7120132D}"/>
    <hyperlink ref="J6806" r:id="rId13600" display="mailto:freemanmelody@gonzalez-hunt.org" xr:uid="{41DD9798-7638-EF4B-8072-D0521F057509}"/>
    <hyperlink ref="L6806" r:id="rId13601" xr:uid="{3DBC31EF-81B6-234F-91A4-53F3558C7F2C}"/>
    <hyperlink ref="J6807" r:id="rId13602" display="mailto:rollinsjulian@ritter.biz" xr:uid="{F1B0E643-5001-9648-8C5A-12D61D132A26}"/>
    <hyperlink ref="L6807" r:id="rId13603" xr:uid="{155532BC-06A7-5B48-A0F2-31992F1C4491}"/>
    <hyperlink ref="J6808" r:id="rId13604" display="mailto:julianellis@whitney-padilla.com" xr:uid="{541628A1-E7FA-E84A-BC42-489AD7D39F09}"/>
    <hyperlink ref="L6808" r:id="rId13605" xr:uid="{97DE2923-8BCC-7548-9564-972CF0230F3D}"/>
    <hyperlink ref="J6809" r:id="rId13606" display="mailto:bernardhowe@schultz.com" xr:uid="{C73CEFCB-3961-1446-AB56-AAF72C76D957}"/>
    <hyperlink ref="L6809" r:id="rId13607" xr:uid="{14287E93-632B-6E47-82A7-79776D457CD3}"/>
    <hyperlink ref="J6810" r:id="rId13608" display="mailto:albert92@morales.biz" xr:uid="{C9A47513-6845-1B41-B369-887CF789F79B}"/>
    <hyperlink ref="L6810" r:id="rId13609" xr:uid="{8BE5FB54-E1CF-5348-8B69-C68ABDA527B5}"/>
    <hyperlink ref="J6811" r:id="rId13610" display="mailto:kfields@faulkner.com" xr:uid="{DBE3A1FE-2D39-D542-919E-0DFB77356613}"/>
    <hyperlink ref="L6811" r:id="rId13611" xr:uid="{8F4375DD-AC2F-2342-A81B-2CA39B1392C6}"/>
    <hyperlink ref="J6812" r:id="rId13612" display="mailto:dominic54@ochoa-harrington.com" xr:uid="{A8FDC8D4-D6EF-9B4F-A9BD-F2FE20BA0608}"/>
    <hyperlink ref="L6812" r:id="rId13613" xr:uid="{30224A9F-A6AC-DE4D-8342-42B0E1C8D12C}"/>
    <hyperlink ref="J6813" r:id="rId13614" display="mailto:rle@cannon.biz" xr:uid="{A557016F-585C-1A4C-BA2A-5AB545328B05}"/>
    <hyperlink ref="L6813" r:id="rId13615" xr:uid="{EC19C15A-82BA-5B41-9E0E-0ED2CDC02713}"/>
    <hyperlink ref="J6814" r:id="rId13616" display="mailto:mallory92@payne.com" xr:uid="{E4A6994A-5804-934C-9780-4BB77DBE2190}"/>
    <hyperlink ref="L6814" r:id="rId13617" xr:uid="{FDB643F7-F8B5-7C4E-96BB-AFC7BF587610}"/>
    <hyperlink ref="J6815" r:id="rId13618" display="mailto:robynpeck@austin.com" xr:uid="{C37A8334-462F-474C-B3EF-7FEDB241A910}"/>
    <hyperlink ref="L6815" r:id="rId13619" xr:uid="{9FAA2074-51AD-8141-83F9-0FF0CFC8AA26}"/>
    <hyperlink ref="J6816" r:id="rId13620" display="mailto:michelle32@reese-marshall.com" xr:uid="{343CD27A-DEFD-5840-A44B-B3CD0CDA519E}"/>
    <hyperlink ref="L6816" r:id="rId13621" xr:uid="{4F84504E-6C48-9B40-98A2-71CDD584DFD1}"/>
    <hyperlink ref="J6817" r:id="rId13622" display="mailto:brichmond@adkins.com" xr:uid="{59AC82FB-9DCE-DA4C-9B64-38506194581B}"/>
    <hyperlink ref="L6817" r:id="rId13623" xr:uid="{20F34AEA-8725-C448-8591-78550D2DB654}"/>
    <hyperlink ref="J6818" r:id="rId13624" display="mailto:kdavidson@baird-schwartz.com" xr:uid="{6BC9094C-027B-D043-AF10-E9703FEDBC54}"/>
    <hyperlink ref="L6818" r:id="rId13625" xr:uid="{2874D4B2-B291-6848-8535-4D6390EE1007}"/>
    <hyperlink ref="J6819" r:id="rId13626" display="mailto:stevenstoni@madden-oconnor.biz" xr:uid="{BCD91342-73EE-6447-8DBA-561BA269DA9A}"/>
    <hyperlink ref="L6819" r:id="rId13627" xr:uid="{3C937E50-71BB-6746-A675-39CA1E9B19A6}"/>
    <hyperlink ref="J6820" r:id="rId13628" display="mailto:terrence99@rush-goodman.com" xr:uid="{D999B5B6-4EF8-3042-96E4-A57DCEB60011}"/>
    <hyperlink ref="L6820" r:id="rId13629" xr:uid="{CB33BFA5-07A2-2041-869D-F7ACD68F7F1D}"/>
    <hyperlink ref="J6821" r:id="rId13630" display="mailto:tom09@small.info" xr:uid="{A07DE5B0-97AB-8C4C-B654-D1D107B7D5D4}"/>
    <hyperlink ref="L6821" r:id="rId13631" xr:uid="{A470A6CA-1AC4-3D4F-BDBC-C468CBC830A5}"/>
    <hyperlink ref="J6822" r:id="rId13632" display="mailto:trevorhanna@hurley.biz" xr:uid="{6CAF84DB-7D1A-174C-919E-A24E7E2C14F5}"/>
    <hyperlink ref="L6822" r:id="rId13633" xr:uid="{2265350C-F48D-1549-A93E-8619C62CB28F}"/>
    <hyperlink ref="J6823" r:id="rId13634" display="mailto:mitchellmendez@small.com" xr:uid="{2F46EE60-E5AC-7848-9540-0F354904C891}"/>
    <hyperlink ref="L6823" r:id="rId13635" xr:uid="{8CF26B24-075E-EA43-9DEB-D136E5421063}"/>
    <hyperlink ref="J6824" r:id="rId13636" display="mailto:rebekahlynch@gray.info" xr:uid="{230BA1C8-ADF4-6C46-A401-7BE6EB520CDB}"/>
    <hyperlink ref="L6824" r:id="rId13637" xr:uid="{F1800123-C8A8-1040-B74D-7FD9F1CE215D}"/>
    <hyperlink ref="J6825" r:id="rId13638" display="mailto:jensenjeanette@reeves.com" xr:uid="{53C2C431-9DE9-6C44-9D70-235E3FB5CEDA}"/>
    <hyperlink ref="L6825" r:id="rId13639" xr:uid="{CA82DB12-0107-9A4E-9F73-28F9A29B02D1}"/>
    <hyperlink ref="J6826" r:id="rId13640" display="mailto:marilynsloan@duncan.com" xr:uid="{52C42536-3EBC-7647-B5B3-FD5AA443A0D7}"/>
    <hyperlink ref="L6826" r:id="rId13641" xr:uid="{7E733437-4A17-3947-8415-4C1E7375E346}"/>
    <hyperlink ref="J6827" r:id="rId13642" display="mailto:jay67@patel.com" xr:uid="{0EB0D98F-642A-454C-AE42-9CC0B5493A4C}"/>
    <hyperlink ref="L6827" r:id="rId13643" xr:uid="{F4770AAA-6CB0-4D46-ABFB-D475074D9670}"/>
    <hyperlink ref="J6828" r:id="rId13644" display="mailto:warejeff@salas.com" xr:uid="{B9E7D908-8E38-9541-B964-94EAACB9ED25}"/>
    <hyperlink ref="L6828" r:id="rId13645" xr:uid="{15214638-0467-414F-B688-614B89395A74}"/>
    <hyperlink ref="J6829" r:id="rId13646" display="mailto:tara21@meyers-garrison.com" xr:uid="{2498EB69-8162-CA44-8D43-1EE424232179}"/>
    <hyperlink ref="L6829" r:id="rId13647" xr:uid="{83E4F712-6A13-0144-8B08-19CDA1916659}"/>
    <hyperlink ref="J6830" r:id="rId13648" display="mailto:hutchinsonjessica@prince.biz" xr:uid="{DD49A880-8F78-CB47-826D-8C9381E36EDA}"/>
    <hyperlink ref="L6830" r:id="rId13649" xr:uid="{41AD273A-0453-6149-B970-AFF41242C66A}"/>
    <hyperlink ref="J6831" r:id="rId13650" display="mailto:durhammarilyn@merritt.com" xr:uid="{C93C25C0-F2BB-114B-B720-BBBE59F1C7C0}"/>
    <hyperlink ref="L6831" r:id="rId13651" xr:uid="{82BF935A-F2FB-4E4B-9BB0-B74056EBD05D}"/>
    <hyperlink ref="J6832" r:id="rId13652" display="mailto:tcowan@sutton.com" xr:uid="{9A2C40D9-02B5-4E4A-91F8-B2D1D78E908D}"/>
    <hyperlink ref="L6832" r:id="rId13653" xr:uid="{E7F29364-B61D-3D44-BB5F-989D1EAF9DC3}"/>
    <hyperlink ref="J6833" r:id="rId13654" display="mailto:robertaduke@case.com" xr:uid="{DEB9C81C-1B28-6448-9EEE-8E6E535A9355}"/>
    <hyperlink ref="L6833" r:id="rId13655" xr:uid="{07DA3DAA-157D-2042-9D5E-55E037D24F70}"/>
    <hyperlink ref="J6834" r:id="rId13656" display="mailto:perry27@york-burch.com" xr:uid="{DB824D7F-CFA2-6F40-83FC-C46FD192AC41}"/>
    <hyperlink ref="L6834" r:id="rId13657" xr:uid="{16B6B3E7-5A90-AE40-BE3D-D3405E312FB4}"/>
    <hyperlink ref="J6835" r:id="rId13658" display="mailto:raymondsnow@cantrell.biz" xr:uid="{C05F236B-44F2-5548-95B9-43AFB68B321B}"/>
    <hyperlink ref="L6835" r:id="rId13659" xr:uid="{7B828A44-CB80-2C48-B2C9-14DC098511A6}"/>
    <hyperlink ref="J6836" r:id="rId13660" display="mailto:nallison@mcmillan.biz" xr:uid="{1C36AD5F-0806-E845-BC70-5C2272E7640F}"/>
    <hyperlink ref="L6836" r:id="rId13661" xr:uid="{D573880D-2255-F940-86AF-C9E5C4DED5A6}"/>
    <hyperlink ref="J6837" r:id="rId13662" display="mailto:mezakristine@knox.org" xr:uid="{403CF3BE-7818-3B4D-BE16-271676024B9D}"/>
    <hyperlink ref="L6837" r:id="rId13663" xr:uid="{5FE46BBC-DF7E-9D48-A526-6D0DC21D187F}"/>
    <hyperlink ref="J6838" r:id="rId13664" display="mailto:fholder@cameron.net" xr:uid="{0E76DF56-DE33-654C-960C-8B032287CCDA}"/>
    <hyperlink ref="L6838" r:id="rId13665" xr:uid="{7A691170-19B7-6F4E-82DE-0105BDAEC96C}"/>
    <hyperlink ref="J6839" r:id="rId13666" display="mailto:april68@henry.org" xr:uid="{AB435B54-8CD3-9F46-8F4A-2F37947DBB23}"/>
    <hyperlink ref="L6839" r:id="rId13667" xr:uid="{0960C5DF-888E-D440-9A31-50E94419A925}"/>
    <hyperlink ref="J6840" r:id="rId13668" display="mailto:cowanvictor@clark-jordan.info" xr:uid="{98CC8123-D155-9445-834E-BB1979D8F187}"/>
    <hyperlink ref="L6840" r:id="rId13669" xr:uid="{7EDE28A6-9F2F-0C43-8F8B-D2BAFF10B4F3}"/>
    <hyperlink ref="J6841" r:id="rId13670" display="mailto:roberta24@luna-montoya.com" xr:uid="{52ABB962-62F4-BE4A-9CE9-76EEC87AC9B6}"/>
    <hyperlink ref="L6841" r:id="rId13671" xr:uid="{CAC60E67-403D-E546-8E5D-D77FF80A55D0}"/>
    <hyperlink ref="J6842" r:id="rId13672" display="mailto:kathrynburns@perkins.biz" xr:uid="{0684FD70-DCCA-D046-AB47-412DE0C304ED}"/>
    <hyperlink ref="L6842" r:id="rId13673" xr:uid="{B0ACB7B4-1D2F-0244-A9E9-20160448C189}"/>
    <hyperlink ref="J6843" r:id="rId13674" display="mailto:sue20@castro.com" xr:uid="{4949AE57-0746-954F-B312-989199C455DC}"/>
    <hyperlink ref="L6843" r:id="rId13675" xr:uid="{D817CBEB-B118-EB4B-9BCF-2D4E58D27488}"/>
    <hyperlink ref="J6844" r:id="rId13676" display="mailto:friedmansummer@burns-chen.com" xr:uid="{E7909626-6C99-9947-8F92-45D39241B472}"/>
    <hyperlink ref="L6844" r:id="rId13677" xr:uid="{29A9CCF6-E943-8D4F-9CA9-60748F15481C}"/>
    <hyperlink ref="J6845" r:id="rId13678" display="mailto:mistyritter@cross.info" xr:uid="{E8C24615-F0D1-4D43-8DC4-45921ECC0D52}"/>
    <hyperlink ref="L6845" r:id="rId13679" xr:uid="{7B3282D3-2163-8045-8C55-A7A01F4915CC}"/>
    <hyperlink ref="J6846" r:id="rId13680" display="mailto:tomjarvis@calderon.com" xr:uid="{203A92A3-176E-824A-B030-0EDE1544D309}"/>
    <hyperlink ref="L6846" r:id="rId13681" xr:uid="{F3DCBAAC-8E14-1D48-AE41-086A2E3F1B03}"/>
    <hyperlink ref="J6847" r:id="rId13682" display="mailto:darrell55@bradley-simmons.com" xr:uid="{D247E510-5BC6-9841-A8CE-4284B6C1CA55}"/>
    <hyperlink ref="L6847" r:id="rId13683" xr:uid="{250B264F-2D9F-954C-B14D-F4857145A6D5}"/>
    <hyperlink ref="J6848" r:id="rId13684" display="mailto:kelliereese@love.info" xr:uid="{472F6522-808E-B044-81B8-A72C1F569B0D}"/>
    <hyperlink ref="L6848" r:id="rId13685" xr:uid="{451293E4-C8A9-3F48-A2E4-40121A75FEB6}"/>
    <hyperlink ref="J6849" r:id="rId13686" display="mailto:mcconnellshirley@beasley-caldwell.com" xr:uid="{0BDB8EAB-ED50-5D44-A804-DE9489689D31}"/>
    <hyperlink ref="L6849" r:id="rId13687" xr:uid="{9E20EF5F-5CF9-2540-84BB-FF67EC3F650C}"/>
    <hyperlink ref="J6850" r:id="rId13688" display="mailto:garrett72@miller.biz" xr:uid="{A156BCF2-51E4-074B-AA44-659C1C471F74}"/>
    <hyperlink ref="L6850" r:id="rId13689" xr:uid="{B8781A23-D1E7-6A4D-89B9-DDA82731E2BD}"/>
    <hyperlink ref="J6851" r:id="rId13690" display="mailto:karinablair@esparza.com" xr:uid="{A4BBA3E0-00C6-1246-B5E8-3696EB354D71}"/>
    <hyperlink ref="L6851" r:id="rId13691" xr:uid="{5E4882ED-FD5A-FA42-A1B3-79216112DA92}"/>
    <hyperlink ref="J6852" r:id="rId13692" display="mailto:keymelvin@morse-ramsey.net" xr:uid="{BA4F78DA-DB2F-984A-B1BA-696B5F20F342}"/>
    <hyperlink ref="L6852" r:id="rId13693" xr:uid="{F97DEFBD-B199-CC40-84F4-B65AE0B15D10}"/>
    <hyperlink ref="J6853" r:id="rId13694" display="mailto:dramsey@ramos.com" xr:uid="{8BFF1CE8-17D0-5A43-BBA5-089D8E532CE9}"/>
    <hyperlink ref="L6853" r:id="rId13695" xr:uid="{3CBF8C16-17C3-9F4A-88CC-CB106E316BA1}"/>
    <hyperlink ref="J6854" r:id="rId13696" display="mailto:alicegomez@mahoney.com" xr:uid="{09CE73E9-D946-C542-968E-C0B848857ECB}"/>
    <hyperlink ref="L6854" r:id="rId13697" xr:uid="{C261DEFC-BE0D-C94F-8055-F3F6452B7CB6}"/>
    <hyperlink ref="J6855" r:id="rId13698" display="mailto:jenniferharmon@schultz.biz" xr:uid="{7615131E-542B-C64B-A2F0-A36E4D011954}"/>
    <hyperlink ref="L6855" r:id="rId13699" xr:uid="{7A015F06-74E9-A949-B624-057882EB3E63}"/>
    <hyperlink ref="J6856" r:id="rId13700" display="mailto:ocox@figueroa.com" xr:uid="{4317B92C-6B8E-0C4E-AD54-7A3A59B2E4AF}"/>
    <hyperlink ref="L6856" r:id="rId13701" xr:uid="{7CC37D0E-D4E8-F94A-B2CB-CA5D5C27966C}"/>
    <hyperlink ref="J6857" r:id="rId13702" display="mailto:gonzalesjonathan@wyatt.net" xr:uid="{119C37B0-E6DC-794B-992C-C147D6FC6148}"/>
    <hyperlink ref="L6857" r:id="rId13703" xr:uid="{F188D458-2651-8A41-872D-FA856A92B1C0}"/>
    <hyperlink ref="J6858" r:id="rId13704" display="mailto:meghanhill@huff-robertson.net" xr:uid="{6AD051C6-2334-3146-8DBA-AF01A4F99D6E}"/>
    <hyperlink ref="L6858" r:id="rId13705" xr:uid="{F2CEE171-A44A-DD4C-824A-DBF52A17D1B1}"/>
    <hyperlink ref="J6859" r:id="rId13706" display="mailto:reidbilly@fleming-fischer.com" xr:uid="{898371EB-29F9-8E4C-89E1-D4A770211BFF}"/>
    <hyperlink ref="L6859" r:id="rId13707" xr:uid="{6F46073A-215D-C84F-BCCD-3FB69BBA1DC5}"/>
    <hyperlink ref="J6860" r:id="rId13708" display="mailto:ebonyharmon@kemp.com" xr:uid="{5D1237AA-4587-6145-9A6A-095838138DF6}"/>
    <hyperlink ref="L6860" r:id="rId13709" xr:uid="{4456885B-F2AC-0040-9213-88C3E5ACD9A9}"/>
    <hyperlink ref="J6861" r:id="rId13710" display="mailto:theresahickman@mclean.com" xr:uid="{CE8E01B5-CD19-BE4B-A40E-5E243B8B438A}"/>
    <hyperlink ref="L6861" r:id="rId13711" xr:uid="{F7636B00-8691-7246-A9EB-D14CA65C0915}"/>
    <hyperlink ref="J6862" r:id="rId13712" display="mailto:ashleycharles@blackwell.com" xr:uid="{4C583B31-E3F9-1446-85E7-E81AE90339AC}"/>
    <hyperlink ref="L6862" r:id="rId13713" xr:uid="{88BF95BE-9E4E-8141-963A-2F42F2544260}"/>
    <hyperlink ref="J6863" r:id="rId13714" display="mailto:alvin35@bright-benitez.com" xr:uid="{72E746DF-99D5-CF47-B47C-36CDBBCDEE95}"/>
    <hyperlink ref="L6863" r:id="rId13715" xr:uid="{5A5A41E4-EF7E-424C-8FF8-1D95A0FE3EEC}"/>
    <hyperlink ref="J6864" r:id="rId13716" display="mailto:kylie90@berger.info" xr:uid="{BBF021C5-B514-B640-9792-17F0081F5D4D}"/>
    <hyperlink ref="L6864" r:id="rId13717" xr:uid="{766A2607-6C35-E442-B80C-19704252A9E6}"/>
    <hyperlink ref="J6865" r:id="rId13718" display="mailto:dennishaas@sparks.com" xr:uid="{ABADC005-CB19-1B4A-824C-84ED66EB02AD}"/>
    <hyperlink ref="L6865" r:id="rId13719" xr:uid="{565CBDDF-568F-3C44-A30C-B39D0FDE86AD}"/>
    <hyperlink ref="J6866" r:id="rId13720" display="mailto:hodom@oconnor-welch.com" xr:uid="{8AF0C9D7-C09D-8F44-9DC8-4B10A7A0488E}"/>
    <hyperlink ref="L6866" r:id="rId13721" xr:uid="{BEE8DF22-1010-F642-875B-0A5BB0B6F289}"/>
    <hyperlink ref="J6867" r:id="rId13722" display="mailto:francesmartinez@tate-arias.org" xr:uid="{0D470821-CD8A-D146-AB7E-50C31696FB0D}"/>
    <hyperlink ref="L6867" r:id="rId13723" xr:uid="{02EC0E09-9ED9-F745-AFA3-0D5E1494D79A}"/>
    <hyperlink ref="J6868" r:id="rId13724" display="mailto:abbottbrandy@sparks.net" xr:uid="{FD032334-966C-4743-9547-3EB1AE90485B}"/>
    <hyperlink ref="L6868" r:id="rId13725" xr:uid="{A682CBC2-31D7-8745-8A62-A1C0332A5572}"/>
    <hyperlink ref="J6869" r:id="rId13726" display="mailto:sdavidson@garrett-briggs.com" xr:uid="{DAB90ABE-E94E-264D-9ACD-796F48481B5A}"/>
    <hyperlink ref="L6869" r:id="rId13727" xr:uid="{7163A6BB-9AFE-534A-8B14-E989ACAE64FC}"/>
    <hyperlink ref="J6870" r:id="rId13728" display="mailto:larataylor@oconnell.org" xr:uid="{EEBD5AFF-DF6F-5F48-B1D7-969877F1EA03}"/>
    <hyperlink ref="L6870" r:id="rId13729" xr:uid="{11183C6F-3850-4047-85F0-D25272891067}"/>
    <hyperlink ref="J6871" r:id="rId13730" display="mailto:jackie14@stevenson-chaney.biz" xr:uid="{89319271-D869-A04B-89E2-E903C7D7FA09}"/>
    <hyperlink ref="L6871" r:id="rId13731" xr:uid="{AF6DE2C0-E89E-AE40-B664-FC15D53BB60A}"/>
    <hyperlink ref="J6872" r:id="rId13732" display="mailto:ischwartz@blackwell.net" xr:uid="{1D7AC24F-526E-BB41-81A9-13B199C96491}"/>
    <hyperlink ref="L6872" r:id="rId13733" xr:uid="{37A07914-7346-F749-9743-9173B21F361C}"/>
    <hyperlink ref="J6873" r:id="rId13734" display="mailto:maddenlatoya@dyer-krueger.com" xr:uid="{1697AFAA-962E-8949-BD7C-FDC1E35BF080}"/>
    <hyperlink ref="L6873" r:id="rId13735" xr:uid="{02A30412-8BCD-2249-A7D8-A17B803C4F47}"/>
    <hyperlink ref="J6874" r:id="rId13736" display="mailto:wrowland@leon.biz" xr:uid="{3941C01A-8C71-F249-9EFD-A2382E53D9E3}"/>
    <hyperlink ref="L6874" r:id="rId13737" xr:uid="{6C6C9090-4A6A-0B4D-9BFC-5B2E5BF73A86}"/>
    <hyperlink ref="J6875" r:id="rId13738" display="mailto:doughertysally@randall.org" xr:uid="{8149C8E0-03D6-8542-B2AB-24C61B3696CD}"/>
    <hyperlink ref="L6875" r:id="rId13739" xr:uid="{5B1B3D01-0F66-8D48-BF86-B2FE4DCD8F44}"/>
    <hyperlink ref="J6876" r:id="rId13740" display="mailto:frylaurie@thornton-roman.info" xr:uid="{3F502297-1D52-D246-9ABF-562948708BAC}"/>
    <hyperlink ref="L6876" r:id="rId13741" xr:uid="{8EE3A5AA-F994-3B4A-ADB4-7E8B65E1D12A}"/>
    <hyperlink ref="J6877" r:id="rId13742" display="mailto:blakezhang@pollard.info" xr:uid="{0F87B41A-9E40-494D-A571-F1FFE5D468B6}"/>
    <hyperlink ref="L6877" r:id="rId13743" xr:uid="{DED21150-2E2A-294A-ABCC-51D5C49ED01F}"/>
    <hyperlink ref="J6878" r:id="rId13744" display="mailto:bibarra@proctor-melendez.net" xr:uid="{3106E93C-12CE-3543-8A33-7E1D13C90E74}"/>
    <hyperlink ref="L6878" r:id="rId13745" xr:uid="{F9494BF4-0507-2D4F-91B7-AD51AB51433A}"/>
    <hyperlink ref="J6879" r:id="rId13746" display="mailto:becky20@bentley.com" xr:uid="{89FE1876-3F47-5C49-9357-C3A1E50F15F7}"/>
    <hyperlink ref="L6879" r:id="rId13747" xr:uid="{E5BAB5DD-4B16-5544-A910-8A4138690B00}"/>
    <hyperlink ref="J6880" r:id="rId13748" display="mailto:bonnie24@perkins.com" xr:uid="{EB560ED1-66B4-4A4F-986C-EBBC1C866ABC}"/>
    <hyperlink ref="L6880" r:id="rId13749" xr:uid="{B505A7F8-4219-074A-8334-22B84C369AD5}"/>
    <hyperlink ref="J6881" r:id="rId13750" display="mailto:carlcompton@sparks.net" xr:uid="{DDF7A2B6-AA55-E04B-94B4-6500CD48F4DC}"/>
    <hyperlink ref="L6881" r:id="rId13751" xr:uid="{C182606C-193E-DB46-A9FB-497D4B5DF92B}"/>
    <hyperlink ref="J6882" r:id="rId13752" display="mailto:watkinsbreanna@eaton.org" xr:uid="{F302CC04-1668-524D-AF34-8C1C89E77792}"/>
    <hyperlink ref="L6882" r:id="rId13753" xr:uid="{36E05D93-F636-EF40-8650-C1F887325691}"/>
    <hyperlink ref="J6883" r:id="rId13754" display="mailto:geraldmichael@santos.biz" xr:uid="{A1017A44-2E29-4942-8248-241722034303}"/>
    <hyperlink ref="L6883" r:id="rId13755" xr:uid="{5CA4B420-A9F7-304E-B149-25D2A8FB779A}"/>
    <hyperlink ref="J6884" r:id="rId13756" display="mailto:frostjasmin@benson.com" xr:uid="{0ADC6626-DCA2-F749-BB15-27C66BD80890}"/>
    <hyperlink ref="L6884" r:id="rId13757" xr:uid="{47A19DAA-5E2B-5647-B132-0811242F315E}"/>
    <hyperlink ref="J6885" r:id="rId13758" display="mailto:candicechan@salazar.biz" xr:uid="{0B0B0F31-48AA-FC4E-86BB-689187BA35E3}"/>
    <hyperlink ref="L6885" r:id="rId13759" xr:uid="{FDBA2573-7233-0745-AB75-AA24BFF5B25A}"/>
    <hyperlink ref="J6886" r:id="rId13760" display="mailto:allenkent@gregory.com" xr:uid="{FBF6E700-58A0-694F-89BF-C5684E1C8F02}"/>
    <hyperlink ref="L6886" r:id="rId13761" xr:uid="{84C2780C-CD6A-FB4F-8D48-736EEA48DA00}"/>
    <hyperlink ref="J6887" r:id="rId13762" display="mailto:wilsonshari@beck.biz" xr:uid="{36878501-8A22-4143-8F3F-23CC2294B5D6}"/>
    <hyperlink ref="L6887" r:id="rId13763" xr:uid="{EAC1411D-2808-7647-9C1D-BFE8A603F4F3}"/>
    <hyperlink ref="J6888" r:id="rId13764" display="mailto:garzaricky@ortega.com" xr:uid="{4B0FD71F-5BA0-1543-B303-6E4DB364E6F6}"/>
    <hyperlink ref="L6888" r:id="rId13765" xr:uid="{2CE050EB-1A7A-8241-B6CC-BF0CA5897237}"/>
    <hyperlink ref="J6889" r:id="rId13766" display="mailto:aherman@cline.com" xr:uid="{C138FE02-9209-BF4F-BAE8-838F670819A9}"/>
    <hyperlink ref="L6889" r:id="rId13767" xr:uid="{52F6C073-D1E4-0C41-913E-AA897563C09D}"/>
    <hyperlink ref="J6890" r:id="rId13768" display="mailto:isabelvelasquez@cunningham.com" xr:uid="{17FA63E0-4B04-364F-B06C-A327133E2A14}"/>
    <hyperlink ref="L6890" r:id="rId13769" xr:uid="{97EFBF59-1846-4C42-BF1E-FF0BEAF84E03}"/>
    <hyperlink ref="J6891" r:id="rId13770" display="mailto:omarblanchard@wood-cabrera.com" xr:uid="{F31B7F38-BBA3-7348-93B3-1984F7ED9E6A}"/>
    <hyperlink ref="L6891" r:id="rId13771" xr:uid="{9265A030-52F0-1546-93C4-308D45F992B8}"/>
    <hyperlink ref="J6892" r:id="rId13772" display="mailto:kevinmullins@levine.biz" xr:uid="{79C11876-5FA4-F540-A5B6-2C22D6F7AB56}"/>
    <hyperlink ref="L6892" r:id="rId13773" xr:uid="{06C6C181-F0F6-A040-A042-5DF8D65167CB}"/>
    <hyperlink ref="J6893" r:id="rId13774" display="mailto:holtfrank@hughes-newman.com" xr:uid="{B098B1FB-CBB2-7A4E-9192-F148272A5510}"/>
    <hyperlink ref="L6893" r:id="rId13775" xr:uid="{F40F0390-2961-2443-B838-8E3F3F160E4A}"/>
    <hyperlink ref="J6894" r:id="rId13776" display="mailto:bondapril@richardson.com" xr:uid="{63391E64-7826-D949-8D64-125F3E6A2B59}"/>
    <hyperlink ref="L6894" r:id="rId13777" xr:uid="{AA7AAC14-8304-0A46-936F-EF5B07760624}"/>
    <hyperlink ref="J6895" r:id="rId13778" display="mailto:jaclyn71@wright.org" xr:uid="{4C61654E-4681-D645-80A7-65408F488F0C}"/>
    <hyperlink ref="L6895" r:id="rId13779" xr:uid="{F3807AFF-165A-BA45-8D1B-0D134332BC87}"/>
    <hyperlink ref="J6896" r:id="rId13780" display="mailto:oarcher@conway.com" xr:uid="{C345B70D-2DDF-AC4C-989F-F796BBEDBF37}"/>
    <hyperlink ref="L6896" r:id="rId13781" xr:uid="{342FA989-0472-F94B-AC49-888DACD7900F}"/>
    <hyperlink ref="J6897" r:id="rId13782" display="mailto:summer50@shaffer.org" xr:uid="{47FCD9B3-3DBA-E74B-A37B-067DC2C96681}"/>
    <hyperlink ref="L6897" r:id="rId13783" xr:uid="{E8BD88AE-B5B7-524E-8789-D5D12F053228}"/>
    <hyperlink ref="J6898" r:id="rId13784" display="mailto:latoya67@horne.org" xr:uid="{470DE609-AA83-834F-A0C2-06E6092A0E61}"/>
    <hyperlink ref="L6898" r:id="rId13785" xr:uid="{423D08F9-9883-B644-B802-82F1E3D13C12}"/>
    <hyperlink ref="J6899" r:id="rId13786" display="mailto:timothy92@mullins.com" xr:uid="{02D841B5-1793-C741-9822-D1D84CF2CCC7}"/>
    <hyperlink ref="L6899" r:id="rId13787" xr:uid="{08CEC364-7E66-764D-94F2-B92CA82408C1}"/>
    <hyperlink ref="J6900" r:id="rId13788" display="mailto:allenhartman@cain.com" xr:uid="{82714E85-EB9A-504D-8F86-A615BB4491A6}"/>
    <hyperlink ref="L6900" r:id="rId13789" xr:uid="{5198ADE2-7710-2847-A292-461A215AD176}"/>
    <hyperlink ref="J6901" r:id="rId13790" display="mailto:jackandrade@cunningham.com" xr:uid="{3D956DFB-631B-0042-85D8-8FF0C8B6B197}"/>
    <hyperlink ref="L6901" r:id="rId13791" xr:uid="{C6C84B0D-F49B-FB45-A6F9-019AF58A8230}"/>
    <hyperlink ref="J6902" r:id="rId13792" display="mailto:barry47@blackburn.net" xr:uid="{196B9FBE-C8CD-F44E-BBC6-AFDFF0B4C024}"/>
    <hyperlink ref="L6902" r:id="rId13793" xr:uid="{81517F4A-4497-B24E-AF54-CB19808DC956}"/>
    <hyperlink ref="J6903" r:id="rId13794" display="mailto:kerri33@gates.com" xr:uid="{7F7814C0-1ACE-FA4D-A582-DABBD77D5374}"/>
    <hyperlink ref="L6903" r:id="rId13795" xr:uid="{5CDF4BDC-3AF0-2B49-836A-8CB617BB5D1E}"/>
    <hyperlink ref="J6904" r:id="rId13796" display="mailto:max08@ortiz-allen.com" xr:uid="{433B3C29-0C43-A14E-AAEF-9D38AA4087A8}"/>
    <hyperlink ref="L6904" r:id="rId13797" xr:uid="{E93A52E4-C156-2E43-9600-62DFA3EE6435}"/>
    <hyperlink ref="J6905" r:id="rId13798" display="mailto:jshaw@rocha.info" xr:uid="{399437A6-4FF1-D14A-8401-F8537390D0C3}"/>
    <hyperlink ref="L6905" r:id="rId13799" xr:uid="{2C56A5AF-6036-0A4E-A144-AA43B12D4C6D}"/>
    <hyperlink ref="J6906" r:id="rId13800" display="mailto:chart@kim.info" xr:uid="{56593340-ED3E-0349-AF26-D98F7FCFFE0C}"/>
    <hyperlink ref="L6906" r:id="rId13801" xr:uid="{B554DB62-EA05-AE49-B549-A00F84A70F3C}"/>
    <hyperlink ref="J6907" r:id="rId13802" display="mailto:rowejulia@simmons.info" xr:uid="{0D7E1CAF-83E7-EE4B-A15B-509C69467F71}"/>
    <hyperlink ref="L6907" r:id="rId13803" xr:uid="{5C32954D-71DA-E345-962B-727FC1414466}"/>
    <hyperlink ref="J6908" r:id="rId13804" display="mailto:garciaparker@nolan-stevens.net" xr:uid="{32DCA456-2683-294C-8B5B-08F06CDBB8EA}"/>
    <hyperlink ref="L6908" r:id="rId13805" xr:uid="{7CD0B410-1EF9-984E-89F8-C56AC529270A}"/>
    <hyperlink ref="J6909" r:id="rId13806" display="mailto:veronica66@lawson-mack.org" xr:uid="{6FC1C568-A9B1-1E4A-A050-2E506A287510}"/>
    <hyperlink ref="L6909" r:id="rId13807" xr:uid="{06D4688D-F9D5-1E4D-A134-644500A36AD9}"/>
    <hyperlink ref="J6910" r:id="rId13808" display="mailto:glenadams@whitaker.com" xr:uid="{E1C6EAAB-BBA5-0E45-BE73-2610FEBDB7C3}"/>
    <hyperlink ref="L6910" r:id="rId13809" xr:uid="{80B7BED3-1D00-4A4E-B0E2-972D66261F4B}"/>
    <hyperlink ref="J6911" r:id="rId13810" display="mailto:qgentry@morrow.org" xr:uid="{D7705AA7-38CB-D641-9F3F-3BE6ADB2614F}"/>
    <hyperlink ref="L6911" r:id="rId13811" xr:uid="{D73D08D7-DABE-D741-BB7D-075C2041833A}"/>
    <hyperlink ref="J6912" r:id="rId13812" display="mailto:umarshall@miranda-camacho.com" xr:uid="{687B369A-10FE-0C47-A42B-8CDA3D539FAE}"/>
    <hyperlink ref="L6912" r:id="rId13813" xr:uid="{C82C2D51-6F13-0345-AFF3-F2A98F851EC3}"/>
    <hyperlink ref="J6913" r:id="rId13814" display="mailto:sheryl48@king.com" xr:uid="{AC599B06-6258-0443-88CD-DBA50E5D0E30}"/>
    <hyperlink ref="L6913" r:id="rId13815" xr:uid="{844F6272-424C-3442-B340-A863B238CCFB}"/>
    <hyperlink ref="J6914" r:id="rId13816" display="mailto:melinda06@meyer.info" xr:uid="{155DE946-0DCE-054E-8804-BAB3AAA3A433}"/>
    <hyperlink ref="L6914" r:id="rId13817" xr:uid="{C82DF6C5-0C66-B14F-8DBD-48AE998ED6FB}"/>
    <hyperlink ref="J6915" r:id="rId13818" display="mailto:franklin20@cox-stokes.org" xr:uid="{7498372E-69EC-A346-9AB8-BE545AF6B52A}"/>
    <hyperlink ref="L6915" r:id="rId13819" xr:uid="{14C26CE2-8A72-3F4B-B4A8-FEE29F96A1A1}"/>
    <hyperlink ref="J6916" r:id="rId13820" display="mailto:jenniferleon@santos-atkinson.biz" xr:uid="{93C797A2-55DB-7142-8548-690210DD7712}"/>
    <hyperlink ref="L6916" r:id="rId13821" xr:uid="{0FBE596B-AA74-1E4A-9373-1EB4129BAB70}"/>
    <hyperlink ref="J6917" r:id="rId13822" display="mailto:briggsjerome@vaughan.biz" xr:uid="{AB5586BB-8FA9-0846-BAD4-C7CF8D43BB4A}"/>
    <hyperlink ref="L6917" r:id="rId13823" xr:uid="{F4586E98-5FC4-1A47-9C83-F7543EFB702B}"/>
    <hyperlink ref="J6918" r:id="rId13824" display="mailto:uho@bryan-zuniga.com" xr:uid="{E53FC226-C1B9-664F-9BA1-D4DA47B42C0E}"/>
    <hyperlink ref="L6918" r:id="rId13825" xr:uid="{E7B9CF6E-0C68-9D45-84A9-140D484BE251}"/>
    <hyperlink ref="J6919" r:id="rId13826" display="mailto:jocelyn52@velez.info" xr:uid="{981EFC79-C87A-A84F-ABF7-8C7996764A4C}"/>
    <hyperlink ref="L6919" r:id="rId13827" xr:uid="{9239193A-0323-5649-A078-30FA602C7CA0}"/>
    <hyperlink ref="J6920" r:id="rId13828" display="mailto:meghanroy@murphy-bennett.com" xr:uid="{7E33E322-2E29-4D4F-B8B4-CF307B11ACE2}"/>
    <hyperlink ref="L6920" r:id="rId13829" xr:uid="{5431CEBF-C033-0843-87EA-AE767EE6063C}"/>
    <hyperlink ref="J6921" r:id="rId13830" display="mailto:sonyameyer@montoya-nichols.info" xr:uid="{EE10699C-3B96-EF45-9435-232E82D50E18}"/>
    <hyperlink ref="L6921" r:id="rId13831" xr:uid="{990B3342-CE4A-1542-A157-38C41FAC00E5}"/>
    <hyperlink ref="J6922" r:id="rId13832" display="mailto:kristopherolsen@huynh.com" xr:uid="{E3BECE21-FB3C-3E45-9B21-4EF5DABB7E85}"/>
    <hyperlink ref="L6922" r:id="rId13833" xr:uid="{41EA2163-FA0E-F44B-B1E1-6C2260185936}"/>
    <hyperlink ref="J6923" r:id="rId13834" display="mailto:qknight@giles-eaton.com" xr:uid="{67470ED7-DAE6-7B4C-AC67-9155CE74FAFF}"/>
    <hyperlink ref="L6923" r:id="rId13835" xr:uid="{02E527A2-CE6E-CF4C-B3B8-1E95027D5794}"/>
    <hyperlink ref="J6924" r:id="rId13836" display="mailto:yhatfield@shea.net" xr:uid="{164F685C-05F3-6947-9356-573CEE55905E}"/>
    <hyperlink ref="L6924" r:id="rId13837" xr:uid="{7CD966DA-CF1F-DA4C-9728-55D6B2A06C84}"/>
    <hyperlink ref="J6925" r:id="rId13838" display="mailto:prestonpace@cardenas-mckay.biz" xr:uid="{4EEF06C4-54D5-434C-B0AD-65E440DB94FA}"/>
    <hyperlink ref="L6925" r:id="rId13839" xr:uid="{D8DAED1B-0C78-A743-8CBB-A348288C7A93}"/>
    <hyperlink ref="J6926" r:id="rId13840" display="mailto:krasmussen@yu.info" xr:uid="{72B4F77A-6865-2145-A596-37C39923FD4B}"/>
    <hyperlink ref="L6926" r:id="rId13841" xr:uid="{E8131C2F-52C7-ED4D-8866-748499A35D6B}"/>
    <hyperlink ref="J6927" r:id="rId13842" display="mailto:dwayne08@dennis.org" xr:uid="{5F5C5A8C-DBF0-8A4E-993D-DF6D79FAC51F}"/>
    <hyperlink ref="L6927" r:id="rId13843" xr:uid="{6D532B32-CF80-104C-9892-80A0534CB132}"/>
    <hyperlink ref="J6928" r:id="rId13844" display="mailto:hubbardsonia@bartlett.com" xr:uid="{90333755-1D39-494F-80AA-CEC502FCC3DA}"/>
    <hyperlink ref="L6928" r:id="rId13845" xr:uid="{CA3FE682-CAC3-6446-98CA-13DDA903B246}"/>
    <hyperlink ref="J6929" r:id="rId13846" display="mailto:dwatts@norman.info" xr:uid="{A00CE3B5-D466-664D-8A5B-1A117002E219}"/>
    <hyperlink ref="L6929" r:id="rId13847" xr:uid="{8812E0AC-A9D3-8542-9BD4-4BEB4362CBC5}"/>
    <hyperlink ref="J6930" r:id="rId13848" display="mailto:felicia48@wall.com" xr:uid="{162C63F5-8986-C842-A88A-BDC593F2BC6F}"/>
    <hyperlink ref="L6930" r:id="rId13849" xr:uid="{18638DCF-3F34-5940-9569-EA6FD00CEE4D}"/>
    <hyperlink ref="J6931" r:id="rId13850" display="mailto:eric18@harding.com" xr:uid="{D1D6301E-70BC-5F43-A9BB-2046A23797E6}"/>
    <hyperlink ref="L6931" r:id="rId13851" xr:uid="{3EA56FC0-E37D-6943-A7DB-C7418864068D}"/>
    <hyperlink ref="J6932" r:id="rId13852" display="mailto:beardpaula@kirk.com" xr:uid="{D8707BF5-E864-C441-94C0-20209F6D51A8}"/>
    <hyperlink ref="L6932" r:id="rId13853" xr:uid="{7EE29051-DA69-AF4F-A5BB-14F5C28F028D}"/>
    <hyperlink ref="J6933" r:id="rId13854" display="mailto:kingerik@yang.info" xr:uid="{AC16DA74-739B-5B4A-9D38-2C207F328633}"/>
    <hyperlink ref="L6933" r:id="rId13855" xr:uid="{ADB724CD-9464-204E-959E-4EB5FA3E9BA8}"/>
    <hyperlink ref="J6934" r:id="rId13856" display="mailto:steven50@cowan.com" xr:uid="{81E2A142-1E74-A946-B23D-866AC7969626}"/>
    <hyperlink ref="L6934" r:id="rId13857" xr:uid="{778FDBC7-95D8-724F-B747-330DB6110CA4}"/>
    <hyperlink ref="J6935" r:id="rId13858" display="mailto:sonyalyons@branch.org" xr:uid="{B9FD7950-B21D-3645-BDC2-E6FDD30BC253}"/>
    <hyperlink ref="L6935" r:id="rId13859" xr:uid="{7DEF1D24-9E88-BB4E-9392-35E871FEDE11}"/>
    <hyperlink ref="J6936" r:id="rId13860" display="mailto:maxwellcolton@petty-zamora.com" xr:uid="{B299DAF3-30FC-F94E-AF8A-4BA8BFBB1617}"/>
    <hyperlink ref="L6936" r:id="rId13861" xr:uid="{C277A177-3727-1543-8054-6EC4716339E8}"/>
    <hyperlink ref="J6937" r:id="rId13862" display="mailto:scottdawn@acevedo.biz" xr:uid="{3B8E20CA-EF88-FB47-B656-0BF3DFFAB82B}"/>
    <hyperlink ref="L6937" r:id="rId13863" xr:uid="{CB1ECDB1-8EE3-7349-B02F-1B7E9B1F3B75}"/>
    <hyperlink ref="J6938" r:id="rId13864" display="mailto:harperdarin@hart.com" xr:uid="{A39AFE7E-67B5-AB4A-8F2B-1DDDF6CEFAB8}"/>
    <hyperlink ref="L6938" r:id="rId13865" xr:uid="{CB553AF8-90DE-9D49-B6B2-EAAC26C58D4F}"/>
    <hyperlink ref="J6939" r:id="rId13866" display="mailto:felicia09@hayden.com" xr:uid="{2BDF7AC6-057A-3F40-849A-48295F1E2CB5}"/>
    <hyperlink ref="L6939" r:id="rId13867" xr:uid="{F5C2442E-479E-3B45-A6AA-EEAF5E04A85C}"/>
    <hyperlink ref="J6940" r:id="rId13868" display="mailto:maureen54@fernandez.com" xr:uid="{281D54C8-6A57-A048-A2D1-51ED73002D17}"/>
    <hyperlink ref="L6940" r:id="rId13869" xr:uid="{7FF52942-7441-3A40-9AF5-428AE7D95CB9}"/>
    <hyperlink ref="J6941" r:id="rId13870" display="mailto:arthur41@mckay.org" xr:uid="{EDF501B5-B741-944B-A862-2D160B1D3A66}"/>
    <hyperlink ref="L6941" r:id="rId13871" xr:uid="{4F6B970A-B124-F844-B172-C4F5665ABBF1}"/>
    <hyperlink ref="J6942" r:id="rId13872" display="mailto:ileblanc@swanson.com" xr:uid="{FAF21771-CED6-F641-AF1B-53337355AD99}"/>
    <hyperlink ref="L6942" r:id="rId13873" xr:uid="{AD0BECC2-3207-7243-862C-39F07E68F74B}"/>
    <hyperlink ref="J6943" r:id="rId13874" display="mailto:joy55@bradley.org" xr:uid="{B85143CA-4F50-8443-9621-6B01763ED6A0}"/>
    <hyperlink ref="L6943" r:id="rId13875" xr:uid="{C3FBD35A-B08B-FF41-8587-49F8E7210F61}"/>
    <hyperlink ref="J6944" r:id="rId13876" display="mailto:ernest31@moore.com" xr:uid="{7E72F57F-E013-1A47-BFAF-3C78BEA5001E}"/>
    <hyperlink ref="L6944" r:id="rId13877" xr:uid="{B7F4E396-ACBE-FA4D-8824-28369C7EDD0D}"/>
    <hyperlink ref="J6945" r:id="rId13878" display="mailto:trevorchristian@rowland.com" xr:uid="{CCBF2D8F-1C4A-9347-8320-98DF36E87136}"/>
    <hyperlink ref="L6945" r:id="rId13879" xr:uid="{3EA5FDD0-74D8-0B46-96C0-F9F18650DB3B}"/>
    <hyperlink ref="J6946" r:id="rId13880" display="mailto:trevinobreanna@murphy.com" xr:uid="{FB20483B-235C-FB4A-A6A7-574A0C189167}"/>
    <hyperlink ref="L6946" r:id="rId13881" xr:uid="{DB1D574C-179E-2C41-821B-87B755785E1B}"/>
    <hyperlink ref="J6947" r:id="rId13882" display="mailto:mcdonaldralph@lara-conner.com" xr:uid="{9A366E28-D3E9-474A-8EBF-7D9203522849}"/>
    <hyperlink ref="L6947" r:id="rId13883" xr:uid="{F0689467-8138-EE48-BD6C-666F1E93DF15}"/>
    <hyperlink ref="J6948" r:id="rId13884" display="mailto:doris78@gross.com" xr:uid="{728B198E-A643-3D4A-BC4A-BB9EFA1B9FD8}"/>
    <hyperlink ref="L6948" r:id="rId13885" xr:uid="{59F0B9DC-7E0C-4945-BD4B-F9A351BEAB62}"/>
    <hyperlink ref="J6949" r:id="rId13886" display="mailto:stacy08@gentry-neal.com" xr:uid="{A3726114-9811-0447-84EF-1AF53159AE7B}"/>
    <hyperlink ref="L6949" r:id="rId13887" xr:uid="{7C8BDDF8-D715-E74F-BF2D-CBE7024DC678}"/>
    <hyperlink ref="J6950" r:id="rId13888" display="mailto:cantrelldwayne@meyer-richardson.com" xr:uid="{B9B8577B-B53F-FA46-8689-2C7D26DC0159}"/>
    <hyperlink ref="L6950" r:id="rId13889" xr:uid="{79A0601C-248E-F64F-9726-750614871B50}"/>
    <hyperlink ref="J6951" r:id="rId13890" display="mailto:ibryant@becker.biz" xr:uid="{716CF1E9-1A60-7148-B909-C3C423A9847F}"/>
    <hyperlink ref="L6951" r:id="rId13891" xr:uid="{A55E8912-AD78-9146-A9ED-ADADC47E46EB}"/>
    <hyperlink ref="J6952" r:id="rId13892" display="mailto:opalmer@cooke.net" xr:uid="{4DD346D4-A63F-DF4D-94D5-80F91010B613}"/>
    <hyperlink ref="L6952" r:id="rId13893" xr:uid="{0706B2FC-254D-274C-8A0B-E8BDA556EF6A}"/>
    <hyperlink ref="J6953" r:id="rId13894" display="mailto:ktucker@peterson.com" xr:uid="{D9CEE8F3-2E69-AF48-80E5-9EED93E9D236}"/>
    <hyperlink ref="L6953" r:id="rId13895" xr:uid="{B4C7123E-952A-7441-96CF-CF4FF1BEE4CA}"/>
    <hyperlink ref="J6954" r:id="rId13896" display="mailto:villaelaine@oneill-hicks.com" xr:uid="{BC2EF3AF-2548-E94D-ABA9-12223980DEF1}"/>
    <hyperlink ref="L6954" r:id="rId13897" xr:uid="{A692C36D-BAFB-1643-A319-140A828C9EBD}"/>
    <hyperlink ref="J6955" r:id="rId13898" display="mailto:hbean@wheeler.org" xr:uid="{3CCEECCD-FA93-E54D-A600-1752496F3E25}"/>
    <hyperlink ref="L6955" r:id="rId13899" xr:uid="{26E325D3-8CE1-A247-89FB-24DAB406DFDE}"/>
    <hyperlink ref="J6956" r:id="rId13900" display="mailto:clintonbest@patrick-rogers.com" xr:uid="{F8B70106-1AA1-134B-BED3-CBD8C8881644}"/>
    <hyperlink ref="L6956" r:id="rId13901" xr:uid="{54412C33-4361-EF4C-BF4D-696FB0640F6F}"/>
    <hyperlink ref="J6957" r:id="rId13902" display="mailto:jared62@pollard-grant.org" xr:uid="{7BB03621-FC8A-A141-B61B-D5CE881F0A21}"/>
    <hyperlink ref="L6957" r:id="rId13903" xr:uid="{D7F3CC06-2A84-7D46-8A45-9A119F2CD165}"/>
    <hyperlink ref="J6958" r:id="rId13904" display="mailto:wgalloway@berry.com" xr:uid="{CDC4497B-60B8-0742-8E21-8C454A2A3BCD}"/>
    <hyperlink ref="L6958" r:id="rId13905" xr:uid="{2DC5479F-4DD0-5D47-BED0-E342A321A5DA}"/>
    <hyperlink ref="J6959" r:id="rId13906" display="mailto:kathleen90@vaughn.com" xr:uid="{57D43970-84B4-0142-B3A5-D73509FC324B}"/>
    <hyperlink ref="L6959" r:id="rId13907" xr:uid="{ED535017-AB41-804E-B56E-7307E7C3B91B}"/>
    <hyperlink ref="J6960" r:id="rId13908" display="mailto:nicolas81@maddox.com" xr:uid="{4E46A9AB-9A0E-A34B-A87C-8B2B1282528B}"/>
    <hyperlink ref="L6960" r:id="rId13909" xr:uid="{A11E93DF-5988-4D44-B0DD-E88AAF7B24DF}"/>
    <hyperlink ref="J6961" r:id="rId13910" display="mailto:phamjaime@schultz.com" xr:uid="{4972AD2B-4F38-9F4F-8E4C-4B1B09E75AA5}"/>
    <hyperlink ref="L6961" r:id="rId13911" xr:uid="{040E74C0-75C7-DB46-9C7E-8EAA4A3FD497}"/>
    <hyperlink ref="J6962" r:id="rId13912" display="mailto:jsimon@cox-carpenter.net" xr:uid="{1732EB03-A1E0-604C-AE17-ACC9EC062765}"/>
    <hyperlink ref="L6962" r:id="rId13913" xr:uid="{41280DFD-3147-144A-9A4E-34603B83039D}"/>
    <hyperlink ref="J6963" r:id="rId13914" display="mailto:zoe67@arellano-stokes.com" xr:uid="{F4D2CBB8-7E05-E94C-AB77-00E5039DEDA4}"/>
    <hyperlink ref="L6963" r:id="rId13915" xr:uid="{7C460040-8BF5-C74E-AC15-E4D6802D08D3}"/>
    <hyperlink ref="J6964" r:id="rId13916" display="mailto:linstacey@benjamin-dorsey.com" xr:uid="{8E25DD44-5F2C-9847-9B25-46209166A5A1}"/>
    <hyperlink ref="L6964" r:id="rId13917" xr:uid="{E550BAC8-412B-CD46-8178-05FFC294465D}"/>
    <hyperlink ref="J6965" r:id="rId13918" display="mailto:rodney41@wall-noble.biz" xr:uid="{EB5FF355-CB04-1243-A7AE-2753D74A2A5B}"/>
    <hyperlink ref="L6965" r:id="rId13919" xr:uid="{1F11AB69-A586-9742-BD68-406CE1F5FD8B}"/>
    <hyperlink ref="J6966" r:id="rId13920" display="mailto:garzatasha@christian.com" xr:uid="{C2B4BCD8-D14F-BD47-9E78-14ED97773E9D}"/>
    <hyperlink ref="L6966" r:id="rId13921" xr:uid="{B9BF0DD7-BAF6-4540-B776-753FF71627D6}"/>
    <hyperlink ref="J6967" r:id="rId13922" display="mailto:christine16@houston.com" xr:uid="{5D7105F9-5615-2D40-91D0-F87F097A39DB}"/>
    <hyperlink ref="L6967" r:id="rId13923" xr:uid="{5EFBCA20-368B-4C4C-ABB1-A31A05EF7873}"/>
    <hyperlink ref="J6968" r:id="rId13924" display="mailto:stanleyomar@wolf.com" xr:uid="{F31C40BD-4463-174E-97B7-BB460FEB30FC}"/>
    <hyperlink ref="L6968" r:id="rId13925" xr:uid="{F5D07904-98D1-B747-BEFA-84B61F6DB665}"/>
    <hyperlink ref="J6969" r:id="rId13926" display="mailto:ediaz@pruitt.com" xr:uid="{EB4A48C8-D8E3-1848-9E5E-0EADE1E8F19C}"/>
    <hyperlink ref="L6969" r:id="rId13927" xr:uid="{C76D5776-8063-FE4E-BBC5-221003DDA81D}"/>
    <hyperlink ref="J6970" r:id="rId13928" display="mailto:alyssa93@caldwell-burch.com" xr:uid="{0BCE3642-B178-D543-8E29-525ECC0CBED8}"/>
    <hyperlink ref="L6970" r:id="rId13929" xr:uid="{9295FBE6-7B01-6942-BCA3-BB0FB097588C}"/>
    <hyperlink ref="J6971" r:id="rId13930" display="mailto:fwall@hancock.org" xr:uid="{D0B7A31E-ECBA-4D4B-8B3C-1CA7221B91D5}"/>
    <hyperlink ref="L6971" r:id="rId13931" xr:uid="{D3D2D4FA-248E-7A4B-AA89-30A3EC97F3CB}"/>
    <hyperlink ref="J6972" r:id="rId13932" display="mailto:kristen16@spencer-oconnor.com" xr:uid="{D9447062-0A10-274B-B1E4-3A7DDA062340}"/>
    <hyperlink ref="L6972" r:id="rId13933" xr:uid="{2F15FEA5-BA7C-2544-A219-5BB819644206}"/>
    <hyperlink ref="J6973" r:id="rId13934" display="mailto:danielle18@francis.com" xr:uid="{DE76AE2A-4AAB-CE4E-8459-9EB4C95E6C50}"/>
    <hyperlink ref="L6973" r:id="rId13935" xr:uid="{BEB30130-952C-E64A-9097-B2FF2CA1D42D}"/>
    <hyperlink ref="J6974" r:id="rId13936" display="mailto:blaircody@wiggins.com" xr:uid="{4A2D254B-CF5E-1749-965E-51D8C9432DE3}"/>
    <hyperlink ref="L6974" r:id="rId13937" xr:uid="{581DC2BD-24A4-1842-99CE-E260CDB2C25F}"/>
    <hyperlink ref="J6975" r:id="rId13938" display="mailto:mfisher@krueger.com" xr:uid="{6B10728B-B6CB-C946-8DD1-16DCBF679187}"/>
    <hyperlink ref="L6975" r:id="rId13939" xr:uid="{B7BEAC26-9CA4-F446-9D50-83C6534C0F84}"/>
    <hyperlink ref="J6976" r:id="rId13940" display="mailto:tannermathews@hutchinson.org" xr:uid="{82957183-39A4-B144-B581-DF5504B18CB5}"/>
    <hyperlink ref="L6976" r:id="rId13941" xr:uid="{F51EEEF0-66AE-7E4C-89D6-553C80F41631}"/>
    <hyperlink ref="J6977" r:id="rId13942" display="mailto:sherry54@velasquez-russell.com" xr:uid="{31FCE945-26FC-1D45-927E-9478A5EDC226}"/>
    <hyperlink ref="L6977" r:id="rId13943" xr:uid="{B7DB1174-0F72-D348-B138-A528B24D11BF}"/>
    <hyperlink ref="J6978" r:id="rId13944" display="mailto:jillian40@patel-banks.com" xr:uid="{1346551B-07E9-764A-B5DB-F960ACAD115A}"/>
    <hyperlink ref="L6978" r:id="rId13945" xr:uid="{1DEB1ADF-2607-4741-A32F-9F5761C9304B}"/>
    <hyperlink ref="J6979" r:id="rId13946" display="mailto:oscar83@sherman.com" xr:uid="{D1AB03EB-4E19-FE45-A18F-A4D48E85B39A}"/>
    <hyperlink ref="L6979" r:id="rId13947" xr:uid="{1992D998-BBD5-9542-A1E9-C23667B6304F}"/>
    <hyperlink ref="J6980" r:id="rId13948" display="mailto:jeanettemarshall@gay-haney.info" xr:uid="{67A3F5B1-4C6F-CB48-866A-08211A07F750}"/>
    <hyperlink ref="L6980" r:id="rId13949" xr:uid="{B85DA288-166F-9A44-8782-6C1E1AC861CC}"/>
    <hyperlink ref="J6981" r:id="rId13950" display="mailto:brandy45@everett.info" xr:uid="{54DAA276-AC91-8341-AE43-026F59EF796E}"/>
    <hyperlink ref="L6981" r:id="rId13951" xr:uid="{4A61A824-A298-C744-91E9-7C75F441D280}"/>
    <hyperlink ref="J6982" r:id="rId13952" display="mailto:pearsonalexandra@mcfarland-frye.biz" xr:uid="{8DA15D4E-1D9E-DD4E-9C56-4A7332D5CA2E}"/>
    <hyperlink ref="L6982" r:id="rId13953" xr:uid="{2D3D5142-8931-754B-A9FC-14B267E71BAC}"/>
    <hyperlink ref="J6983" r:id="rId13954" display="mailto:rbates@webster-mcintyre.com" xr:uid="{C48B4019-2654-3A4E-9609-DA0E48EA3910}"/>
    <hyperlink ref="L6983" r:id="rId13955" xr:uid="{B5D3BBF5-36A7-1046-A607-94E324E12A8B}"/>
    <hyperlink ref="J6984" r:id="rId13956" display="mailto:qerickson@dickson.com" xr:uid="{4A0C8206-11DA-BD4A-B043-C5D3B7AAA49A}"/>
    <hyperlink ref="L6984" r:id="rId13957" xr:uid="{87F684D7-35F0-4F47-B049-36BEFD73A0C2}"/>
    <hyperlink ref="J6985" r:id="rId13958" display="mailto:carolyn61@preston.net" xr:uid="{33AE06A1-9E93-F444-BDA4-6F170DF810C4}"/>
    <hyperlink ref="L6985" r:id="rId13959" xr:uid="{96130648-5D73-7945-AB41-13BB5F587B9B}"/>
    <hyperlink ref="J6986" r:id="rId13960" display="mailto:andrewerickson@hurst.com" xr:uid="{843EA24C-A3B8-5F4C-93E8-95BAC4718379}"/>
    <hyperlink ref="L6986" r:id="rId13961" xr:uid="{393D5D11-1DC2-3D45-BC31-D2C85034FE9C}"/>
    <hyperlink ref="J6987" r:id="rId13962" display="mailto:lewisallison@fields.net" xr:uid="{4BCFF76A-0BA5-EA40-82EB-17951C70B4B4}"/>
    <hyperlink ref="L6987" r:id="rId13963" xr:uid="{CF790348-46C2-4E40-B638-A55D6AD4C45B}"/>
    <hyperlink ref="J6988" r:id="rId13964" display="mailto:keith78@lynch-goodman.org" xr:uid="{7C6C68CC-C0BF-6140-8558-8AE7E1C56DCB}"/>
    <hyperlink ref="L6988" r:id="rId13965" xr:uid="{903850E5-5145-5B4A-A82A-2F4B175D898D}"/>
    <hyperlink ref="J6989" r:id="rId13966" display="mailto:yucole@mcintosh.biz" xr:uid="{5F362B62-4555-7142-BFCA-2ABC35373DBD}"/>
    <hyperlink ref="L6989" r:id="rId13967" xr:uid="{D180F24B-A64B-B34F-A96E-F51FB920C245}"/>
    <hyperlink ref="J6990" r:id="rId13968" display="mailto:jeffreylopez@vincent-mitchell.com" xr:uid="{234CE454-DD03-004A-B3E7-A4F527C8FCA8}"/>
    <hyperlink ref="L6990" r:id="rId13969" xr:uid="{42E45A6B-9567-504A-81C9-70527BF5A24D}"/>
    <hyperlink ref="J6991" r:id="rId13970" display="mailto:javierbowen@leach-ray.info" xr:uid="{4E67AE9D-B642-6E41-82CB-74A6C36BFB44}"/>
    <hyperlink ref="L6991" r:id="rId13971" xr:uid="{07BFDB8C-5232-7941-B5E5-C5D83E5FB69E}"/>
    <hyperlink ref="J6992" r:id="rId13972" display="mailto:doughertyterry@bender.info" xr:uid="{8C700A77-945F-5A45-BBC8-DB1A1C5B500B}"/>
    <hyperlink ref="L6992" r:id="rId13973" xr:uid="{7AFDD212-4330-2E4E-B424-A00BF5035FC5}"/>
    <hyperlink ref="J6993" r:id="rId13974" display="mailto:ugardner@berry.com" xr:uid="{87BE9D7F-D7E4-8C49-9FCF-5F44667244DD}"/>
    <hyperlink ref="L6993" r:id="rId13975" xr:uid="{59AA4CB7-DC91-FC4D-8527-208030813F3E}"/>
    <hyperlink ref="J6994" r:id="rId13976" display="mailto:petersonnichole@travis-morrison.biz" xr:uid="{388093E1-8DF1-1543-8C66-18D9230900BC}"/>
    <hyperlink ref="L6994" r:id="rId13977" xr:uid="{466C4E42-B6A6-B948-AD36-7E8146DD87DE}"/>
    <hyperlink ref="J6995" r:id="rId13978" display="mailto:ritteramber@sparks-west.net" xr:uid="{1D5D3358-4A07-2F4B-9C21-6125AFE260B1}"/>
    <hyperlink ref="L6995" r:id="rId13979" xr:uid="{7A1FD1E7-9D59-2C48-BC98-4B1CFAF2969C}"/>
    <hyperlink ref="J6996" r:id="rId13980" display="mailto:eshields@kim-mcintyre.biz" xr:uid="{13811617-3FBE-724A-9975-46995C4C8F84}"/>
    <hyperlink ref="L6996" r:id="rId13981" xr:uid="{C2BD99E0-0704-0943-85CF-FCB5B39B44AE}"/>
    <hyperlink ref="J6997" r:id="rId13982" display="mailto:nwheeler@moss.net" xr:uid="{884993F3-B268-6343-9BA1-E8561DE10732}"/>
    <hyperlink ref="L6997" r:id="rId13983" xr:uid="{BAEF3471-14B2-B441-8B16-023278C9182A}"/>
    <hyperlink ref="J6998" r:id="rId13984" display="mailto:ginaprice@gardner-ruiz.net" xr:uid="{6D4EB183-5937-3343-8E84-7251C38FF286}"/>
    <hyperlink ref="L6998" r:id="rId13985" xr:uid="{A79A87A7-A14A-4241-94BD-B064D23E4F77}"/>
    <hyperlink ref="J6999" r:id="rId13986" display="mailto:alyssastanley@holden.com" xr:uid="{FB06E935-4807-3E4B-9DB2-F1257C47644D}"/>
    <hyperlink ref="L6999" r:id="rId13987" xr:uid="{31622C8E-4CA2-E84F-916C-A4AD098DC0BD}"/>
    <hyperlink ref="J7000" r:id="rId13988" display="mailto:wshea@lawson-parker.com" xr:uid="{93A59B2C-1753-7D46-A3FA-C844937CC37A}"/>
    <hyperlink ref="L7000" r:id="rId13989" xr:uid="{FE133557-EB1A-8346-A7AE-ECE8705DA507}"/>
    <hyperlink ref="J7001" r:id="rId13990" display="mailto:thaas@chan-jones.com" xr:uid="{11C87674-602F-3B40-B095-01ADEED49EA3}"/>
    <hyperlink ref="L7001" r:id="rId13991" xr:uid="{CEB5B2BC-ED63-774F-8D78-40AF0EB0CECF}"/>
    <hyperlink ref="J7002" r:id="rId13992" display="mailto:hinesanita@gonzalez-gill.com" xr:uid="{0DB637B4-D197-8C4C-822E-B8C52FF05E55}"/>
    <hyperlink ref="L7002" r:id="rId13993" xr:uid="{0CEE8102-1D5E-F845-8D60-4ECBAB7AE08B}"/>
    <hyperlink ref="J7003" r:id="rId13994" display="mailto:caroline46@stone.com" xr:uid="{71760B59-BA21-4F49-BF49-EF81C42A4FDA}"/>
    <hyperlink ref="L7003" r:id="rId13995" xr:uid="{E5175A4D-0B2A-B24A-A681-6CA19F429433}"/>
    <hyperlink ref="J7004" r:id="rId13996" display="mailto:shanehumphrey@newton.com" xr:uid="{5A868B30-A566-E247-A7CA-A397599DDF58}"/>
    <hyperlink ref="L7004" r:id="rId13997" xr:uid="{8C8F8423-DA56-C444-A7BF-2D81289B9160}"/>
    <hyperlink ref="J7005" r:id="rId13998" display="mailto:daltonjulie@wolfe-figueroa.com" xr:uid="{FFF87BAD-BE6B-A146-9BB6-01544049A605}"/>
    <hyperlink ref="L7005" r:id="rId13999" xr:uid="{3F8680E9-3EEC-C74F-AA37-7AEF91E2C4AC}"/>
    <hyperlink ref="J7006" r:id="rId14000" display="mailto:gileselijah@arnold.com" xr:uid="{0D5FEFB9-9C81-C343-8333-8CA223979163}"/>
    <hyperlink ref="L7006" r:id="rId14001" xr:uid="{6458841D-9E7E-EC4A-8B0F-4B3050D2EAEE}"/>
    <hyperlink ref="J7007" r:id="rId14002" display="mailto:gibbsdarius@stanton.net" xr:uid="{8C517B38-7A09-A649-AED4-46D86234D13F}"/>
    <hyperlink ref="L7007" r:id="rId14003" xr:uid="{CB4F7BF8-31C9-A742-8D85-6E663C35A145}"/>
    <hyperlink ref="J7008" r:id="rId14004" display="mailto:xmorales@munoz.com" xr:uid="{FD5431A3-34DB-3A46-B0C0-22633DFB9F5B}"/>
    <hyperlink ref="L7008" r:id="rId14005" xr:uid="{3E679A7C-5E9A-984A-90DB-3B0CAC9BEC2F}"/>
    <hyperlink ref="J7009" r:id="rId14006" display="mailto:emilyschwartz@levy.com" xr:uid="{1BC26B54-C98B-B142-AFCA-50EC06C845BE}"/>
    <hyperlink ref="L7009" r:id="rId14007" xr:uid="{6EC954EB-BD00-7D42-A5EE-B2C69C397AE0}"/>
    <hyperlink ref="J7010" r:id="rId14008" display="mailto:suarezjaclyn@cochran.com" xr:uid="{EB8614E5-5CB9-7A42-B16E-CB691F0A175B}"/>
    <hyperlink ref="L7010" r:id="rId14009" xr:uid="{1344E89B-6EB5-C547-BD82-CBE826933D2F}"/>
    <hyperlink ref="J7011" r:id="rId14010" display="mailto:mindy57@yu.com" xr:uid="{8234A336-2231-C746-B9E1-1FBFE63E4DCA}"/>
    <hyperlink ref="L7011" r:id="rId14011" xr:uid="{3D4F760F-DF65-9846-AF52-FB4E02E8CD24}"/>
    <hyperlink ref="J7012" r:id="rId14012" display="mailto:qgarrett@edwards-webb.com" xr:uid="{8F21879C-97FA-1540-9E47-014B5480E484}"/>
    <hyperlink ref="L7012" r:id="rId14013" xr:uid="{7B535D5A-B5A3-9E45-B7A5-6F1A1561C389}"/>
    <hyperlink ref="J7013" r:id="rId14014" display="mailto:vangronald@chang.org" xr:uid="{5ADC78C6-0CE1-6349-B233-306BDC4169A1}"/>
    <hyperlink ref="L7013" r:id="rId14015" xr:uid="{EAECCE84-1A29-7743-85DD-EC885F5334C6}"/>
    <hyperlink ref="J7014" r:id="rId14016" display="mailto:nfarmer@savage.com" xr:uid="{D452D408-70CA-384B-B455-D1838E1DA353}"/>
    <hyperlink ref="L7014" r:id="rId14017" xr:uid="{C9E0EEB2-4DDB-DC46-A26A-0925CEA3D881}"/>
    <hyperlink ref="J7015" r:id="rId14018" display="mailto:caleb33@huerta-moss.biz" xr:uid="{156FBD76-B16B-AC45-B325-F9C0B8AA7ABD}"/>
    <hyperlink ref="L7015" r:id="rId14019" xr:uid="{32A01678-7F32-214E-9B01-62B967894962}"/>
    <hyperlink ref="J7016" r:id="rId14020" display="mailto:dan71@mcclure-salas.info" xr:uid="{AD25E149-13FD-1A4A-B9C1-4261DB98675C}"/>
    <hyperlink ref="L7016" r:id="rId14021" xr:uid="{6207C404-914A-5249-91ED-092FB3D8CDCB}"/>
    <hyperlink ref="J7017" r:id="rId14022" display="mailto:uhamilton@sawyer-cardenas.com" xr:uid="{36E75EB6-71DC-8046-BA6D-95E42EF5F3C6}"/>
    <hyperlink ref="L7017" r:id="rId14023" xr:uid="{4D67AAEA-E911-814E-94EE-CD92ECFFA0E4}"/>
    <hyperlink ref="J7018" r:id="rId14024" display="mailto:robin38@rollins.com" xr:uid="{07612A04-44B9-D847-B325-A7E719E7F386}"/>
    <hyperlink ref="L7018" r:id="rId14025" xr:uid="{D53F2334-AEF3-4A45-B5B4-6E7441557666}"/>
    <hyperlink ref="J7019" r:id="rId14026" display="mailto:madeline97@osborn-tyler.com" xr:uid="{870C6831-E7B3-D341-974E-2C89ACF4E690}"/>
    <hyperlink ref="L7019" r:id="rId14027" xr:uid="{524FAE89-DFB5-E84C-9E4E-427C32762F2C}"/>
    <hyperlink ref="J7020" r:id="rId14028" display="mailto:vbenitez@huff.org" xr:uid="{3F641AB4-5DB4-7A4C-AEBB-552BFA767BE3}"/>
    <hyperlink ref="L7020" r:id="rId14029" xr:uid="{FD38D5E6-D359-BF4F-AEFE-6B54CBF315C7}"/>
    <hyperlink ref="J7021" r:id="rId14030" display="mailto:romantaylor@benjamin.biz" xr:uid="{60797A0E-54A2-244F-AF5E-C7607C757967}"/>
    <hyperlink ref="L7021" r:id="rId14031" xr:uid="{F6BD0ECC-0EE4-AA41-B370-14F1BBE19DFD}"/>
    <hyperlink ref="J7022" r:id="rId14032" display="mailto:tracy77@english.org" xr:uid="{8CD64EA3-7820-4A49-9906-55B679AA832A}"/>
    <hyperlink ref="L7022" r:id="rId14033" xr:uid="{8B10D8B4-79D6-5445-BA5B-C691CBE73E44}"/>
    <hyperlink ref="J7023" r:id="rId14034" display="mailto:ppollard@cox.info" xr:uid="{647DBA8F-8BFA-194E-B9DC-CD94AEE4C955}"/>
    <hyperlink ref="L7023" r:id="rId14035" xr:uid="{8F1A4EAC-8EE3-284B-89C3-9D466B8BF379}"/>
    <hyperlink ref="J7024" r:id="rId14036" display="mailto:ypotter@hobbs.com" xr:uid="{461E5D6F-268D-7F4D-8FFF-6A56689EC3D8}"/>
    <hyperlink ref="L7024" r:id="rId14037" xr:uid="{1D390AF0-93A1-8444-B08E-EF562FB4EC4E}"/>
    <hyperlink ref="J7025" r:id="rId14038" display="mailto:apriltran@sexton-herrera.org" xr:uid="{25F02877-E974-8346-98FE-A151C2C2FF16}"/>
    <hyperlink ref="L7025" r:id="rId14039" xr:uid="{2435E5C7-B94F-C746-8A03-890B7661427C}"/>
    <hyperlink ref="J7026" r:id="rId14040" display="mailto:billyowens@mcdowell.com" xr:uid="{27B9550E-86F4-F642-9F17-891337709588}"/>
    <hyperlink ref="L7026" r:id="rId14041" xr:uid="{BFD93699-B6FC-9445-A17E-00F2F297007D}"/>
    <hyperlink ref="J7027" r:id="rId14042" display="mailto:melissahanson@simmons-hodges.com" xr:uid="{C19AB9F4-590A-A94F-8F3B-83AE11BAAD3F}"/>
    <hyperlink ref="L7027" r:id="rId14043" xr:uid="{6E42F3F5-1BF5-8546-9021-FC73E54F7543}"/>
    <hyperlink ref="J7028" r:id="rId14044" display="mailto:haroldruiz@baxter.com" xr:uid="{9C9B319E-FE94-A246-BF44-92079C7ACB16}"/>
    <hyperlink ref="L7028" r:id="rId14045" xr:uid="{BFE1572C-B307-3D4C-8B9C-F3742C4FD91C}"/>
    <hyperlink ref="J7029" r:id="rId14046" display="mailto:yrice@chan.com" xr:uid="{9414F835-D016-3345-B991-F5AD8988F082}"/>
    <hyperlink ref="L7029" r:id="rId14047" xr:uid="{B2677C93-39F4-A14F-BB65-34AB76B5C857}"/>
    <hyperlink ref="J7030" r:id="rId14048" display="mailto:abigailhahn@boone.org" xr:uid="{D3892045-9B20-B846-9B11-6CE35C10370B}"/>
    <hyperlink ref="L7030" r:id="rId14049" xr:uid="{2EB33B72-E4D9-C44C-9965-0616CBA1123E}"/>
    <hyperlink ref="J7031" r:id="rId14050" display="mailto:chase32@rivers-shah.com" xr:uid="{36EFF9E1-243A-724F-B5F6-C53A1255B22D}"/>
    <hyperlink ref="L7031" r:id="rId14051" xr:uid="{57B269D7-00DF-2D4C-ACFD-62F7B26720F6}"/>
    <hyperlink ref="J7032" r:id="rId14052" display="mailto:lhahn@johnson-chambers.info" xr:uid="{2F10E036-3CEB-C94E-B927-1424838FA18B}"/>
    <hyperlink ref="L7032" r:id="rId14053" xr:uid="{123AFEC7-303A-9544-93E3-8EF6B7FF167E}"/>
    <hyperlink ref="J7033" r:id="rId14054" display="mailto:masonchapman@richard-miller.com" xr:uid="{333F8A68-6E2C-A543-9ECA-5E84EFAC9450}"/>
    <hyperlink ref="L7033" r:id="rId14055" xr:uid="{5DF50DF4-FFF2-9749-A513-078885F88FC0}"/>
    <hyperlink ref="J7034" r:id="rId14056" display="mailto:ginamiller@sexton-johnson.com" xr:uid="{2E82C0BF-A628-0245-AA4C-A7FA5B02BE78}"/>
    <hyperlink ref="L7034" r:id="rId14057" xr:uid="{B4EBD1C9-5174-C34B-95B7-DE67B4EA3F73}"/>
    <hyperlink ref="J7035" r:id="rId14058" display="mailto:pattyhodge@howe-dunn.com" xr:uid="{2DA6D95A-F5E7-974D-B0B5-8214E6B92954}"/>
    <hyperlink ref="L7035" r:id="rId14059" xr:uid="{8F734B3E-048E-7B41-B91E-1B3ECE419529}"/>
    <hyperlink ref="J7036" r:id="rId14060" display="mailto:marthamercer@summers-brennan.com" xr:uid="{B74F2254-2D33-834C-A58D-E5E49CC678F0}"/>
    <hyperlink ref="L7036" r:id="rId14061" xr:uid="{048B95C2-BAA6-8142-8E84-D65996866946}"/>
    <hyperlink ref="J7037" r:id="rId14062" display="mailto:edwin38@chen-vasquez.biz" xr:uid="{D2D55B97-3222-704E-BC50-898E3A8E720F}"/>
    <hyperlink ref="L7037" r:id="rId14063" xr:uid="{D0AAE578-51B6-884D-BD5A-D751CECD0086}"/>
    <hyperlink ref="J7038" r:id="rId14064" display="mailto:tim02@gilmore-fleming.com" xr:uid="{33793AB1-25D5-A240-8F56-281B2E5524BF}"/>
    <hyperlink ref="L7038" r:id="rId14065" xr:uid="{6AB4C2E7-7931-7049-B0B6-DB9DE7A2C188}"/>
    <hyperlink ref="J7039" r:id="rId14066" display="mailto:ariasmia@bonilla-payne.info" xr:uid="{C84C6A93-6DB2-0140-9287-495EDFDBFBB3}"/>
    <hyperlink ref="L7039" r:id="rId14067" xr:uid="{B6C74FBB-0F2D-AC42-8C61-4ACD06D85777}"/>
    <hyperlink ref="J7040" r:id="rId14068" display="mailto:kathryn44@vaughan.com" xr:uid="{509F15CF-CCA1-2A4D-AA54-49899E953B32}"/>
    <hyperlink ref="L7040" r:id="rId14069" xr:uid="{33983F7C-3E54-4946-AEC5-39D8014323C7}"/>
    <hyperlink ref="J7041" r:id="rId14070" display="mailto:charlottebenitez@donovan.biz" xr:uid="{FC603129-309F-854A-BE8D-2E5517999A47}"/>
    <hyperlink ref="L7041" r:id="rId14071" xr:uid="{29BBA40E-04F0-7F42-9A9D-86127F6CB92A}"/>
    <hyperlink ref="J7042" r:id="rId14072" display="mailto:vincentthornton@key.org" xr:uid="{9D07AF7E-29AC-B54C-94DF-2590D00DB229}"/>
    <hyperlink ref="L7042" r:id="rId14073" xr:uid="{B237C35D-A150-D248-87B4-BB658FB6603B}"/>
    <hyperlink ref="J7043" r:id="rId14074" display="mailto:miguel49@ferguson.com" xr:uid="{8B90D666-2EF5-D541-BC8A-49C565D7A90D}"/>
    <hyperlink ref="L7043" r:id="rId14075" xr:uid="{7C01A00F-FDA1-264F-B4C9-C0FFD7BD494A}"/>
    <hyperlink ref="J7044" r:id="rId14076" display="mailto:nlittle@good.com" xr:uid="{FC31AEFA-23F9-714E-8AD9-7143F28DA250}"/>
    <hyperlink ref="L7044" r:id="rId14077" xr:uid="{2037DD43-1915-D44E-807E-A22C04F4CE26}"/>
    <hyperlink ref="J7045" r:id="rId14078" display="mailto:birwin@dudley-phillips.com" xr:uid="{FD23205E-DB61-EB47-A635-8941B7267DFA}"/>
    <hyperlink ref="L7045" r:id="rId14079" xr:uid="{972CE4CB-65E7-AE40-AE0F-A0E9C07F4FC2}"/>
    <hyperlink ref="J7046" r:id="rId14080" display="mailto:christie55@ramsey.com" xr:uid="{26962779-C500-264C-B795-7647FE748364}"/>
    <hyperlink ref="L7046" r:id="rId14081" xr:uid="{B8FA2840-3AB3-F644-97CF-9DD4428B430A}"/>
    <hyperlink ref="J7047" r:id="rId14082" display="mailto:wmcconnell@johnson-macdonald.info" xr:uid="{8AF824C9-F8D5-DC45-858F-6740697123C6}"/>
    <hyperlink ref="L7047" r:id="rId14083" xr:uid="{36A974D1-9B81-CF40-AC09-27C5F1F4F500}"/>
    <hyperlink ref="J7048" r:id="rId14084" display="mailto:gina58@wagner-gomez.com" xr:uid="{DD6442AB-9EF2-C240-8FBB-CC89097488E9}"/>
    <hyperlink ref="L7048" r:id="rId14085" xr:uid="{C9D4F082-C513-434E-8D47-17C27FD19A71}"/>
    <hyperlink ref="J7049" r:id="rId14086" display="mailto:bondtoni@haley-wong.biz" xr:uid="{63F825BC-D804-B24C-91B6-B2389AD009FF}"/>
    <hyperlink ref="L7049" r:id="rId14087" xr:uid="{30903F89-DE57-FC4F-AD98-25222D093DC5}"/>
    <hyperlink ref="J7050" r:id="rId14088" display="mailto:kimgolden@porter.com" xr:uid="{CFA939CC-F091-9046-BCC6-E156531553B3}"/>
    <hyperlink ref="L7050" r:id="rId14089" xr:uid="{248109B2-E7D9-CB42-940B-D3FA2CDDCFC8}"/>
    <hyperlink ref="J7051" r:id="rId14090" display="mailto:steinariana@kane-gonzales.com" xr:uid="{C1024E7F-3D19-B046-A5FF-09AE33FBDE6F}"/>
    <hyperlink ref="L7051" r:id="rId14091" xr:uid="{19E3E87F-7B9E-3A4B-9275-DFAFE9A89251}"/>
    <hyperlink ref="J7052" r:id="rId14092" display="mailto:guy24@mullins.com" xr:uid="{B274A05F-4D84-A843-83A7-438495556BFA}"/>
    <hyperlink ref="L7052" r:id="rId14093" xr:uid="{CB9E5EAE-C0D3-7E49-9E63-86F669D48AB4}"/>
    <hyperlink ref="J7053" r:id="rId14094" display="mailto:clarkcathy@booth-barker.com" xr:uid="{C657DCEB-A7DF-2647-ABC6-39C607EC5A10}"/>
    <hyperlink ref="L7053" r:id="rId14095" xr:uid="{C9CE9EC6-D552-3D47-8EB6-B33B5F185E01}"/>
    <hyperlink ref="J7054" r:id="rId14096" display="mailto:richmondrick@armstrong.com" xr:uid="{DE0866EC-1984-6647-BDD9-2AA41CD7A56B}"/>
    <hyperlink ref="L7054" r:id="rId14097" xr:uid="{49B4ABC3-149E-3F40-8072-F81D9BE7EBC4}"/>
    <hyperlink ref="J7055" r:id="rId14098" display="mailto:curtisshepard@wiggins.com" xr:uid="{5296D781-EE4D-914C-990A-108B04980965}"/>
    <hyperlink ref="L7055" r:id="rId14099" xr:uid="{9B38EADB-89A9-1941-B9D6-A312699026AB}"/>
    <hyperlink ref="J7056" r:id="rId14100" display="mailto:micheal76@adams.org" xr:uid="{36655D56-8037-2C43-93B4-047BDFC4E4F7}"/>
    <hyperlink ref="L7056" r:id="rId14101" xr:uid="{7C574A59-8007-1F45-870E-A1EF58E57186}"/>
    <hyperlink ref="J7057" r:id="rId14102" display="mailto:elizabeth32@rose-bullock.com" xr:uid="{2BBF1303-B024-F346-B24D-20C26B5C1FFD}"/>
    <hyperlink ref="L7057" r:id="rId14103" xr:uid="{332E6932-A6B9-0344-9012-22B78B2EF0E2}"/>
    <hyperlink ref="J7058" r:id="rId14104" display="mailto:vincentwinters@benton.com" xr:uid="{B1D2706B-A92C-3B42-9598-FBDD1C8E7C6A}"/>
    <hyperlink ref="L7058" r:id="rId14105" xr:uid="{9A132B4B-1E2D-9449-96DA-405952C89FD7}"/>
    <hyperlink ref="J7059" r:id="rId14106" display="mailto:washingtonruben@hayes-peck.com" xr:uid="{9577FB94-204A-1E4B-9263-FDE359012491}"/>
    <hyperlink ref="L7059" r:id="rId14107" xr:uid="{90D51C1D-8005-F64F-81CF-D51FF1F1348B}"/>
    <hyperlink ref="J7060" r:id="rId14108" display="mailto:williamsonyvette@hayes-simpson.com" xr:uid="{1EFFBD41-9505-BA45-8AA8-59C8F304C62A}"/>
    <hyperlink ref="L7060" r:id="rId14109" xr:uid="{102D5A59-070F-1047-921E-B4BBF37CA5FD}"/>
    <hyperlink ref="J7061" r:id="rId14110" display="mailto:blackburnkristopher@blackburn.biz" xr:uid="{BFA49C6E-4945-9943-8DC1-BF2419BBCB1A}"/>
    <hyperlink ref="L7061" r:id="rId14111" xr:uid="{FB921A0F-B058-4143-B051-A58C01038016}"/>
    <hyperlink ref="J7062" r:id="rId14112" display="mailto:kurtvelazquez@koch.org" xr:uid="{1BC62A9D-13D6-C448-9294-64AC071F1019}"/>
    <hyperlink ref="L7062" r:id="rId14113" xr:uid="{A4FBDCAC-E676-E446-8B3A-75B0A79A6BA4}"/>
    <hyperlink ref="J7063" r:id="rId14114" display="mailto:sgarza@hughes-bowers.com" xr:uid="{93F02D0B-666E-9647-95A5-A8268CCAFC7B}"/>
    <hyperlink ref="L7063" r:id="rId14115" xr:uid="{3DEABBDB-573E-BA44-82A7-BD909B7E9F25}"/>
    <hyperlink ref="J7064" r:id="rId14116" display="mailto:wareaaron@shaffer.com" xr:uid="{9533386D-657C-4146-BE8F-92924FE6867C}"/>
    <hyperlink ref="L7064" r:id="rId14117" xr:uid="{634EB430-7E99-C748-A2F2-64F0F4448746}"/>
    <hyperlink ref="J7065" r:id="rId14118" display="mailto:hickmangrant@joseph.org" xr:uid="{DA984661-782A-114B-B5D1-4E9264D7164E}"/>
    <hyperlink ref="L7065" r:id="rId14119" xr:uid="{1C5F9D5F-4ABE-4D48-9D79-AD956CD390E1}"/>
    <hyperlink ref="J7066" r:id="rId14120" display="mailto:patriciamckee@peck-martinez.org" xr:uid="{980C5C01-A3E4-044B-B1C9-0A904A7D7002}"/>
    <hyperlink ref="L7066" r:id="rId14121" xr:uid="{ABD0340E-755B-CA48-9BE1-9D858C26000A}"/>
    <hyperlink ref="J7067" r:id="rId14122" display="mailto:brianna84@blake-fowler.biz" xr:uid="{FA223432-6C5A-D847-8778-E44C7B601A40}"/>
    <hyperlink ref="L7067" r:id="rId14123" xr:uid="{27DB68DC-9770-614C-87CD-E7BDE65490E0}"/>
    <hyperlink ref="J7068" r:id="rId14124" display="mailto:claireromero@tran.com" xr:uid="{90E09D99-B14D-CB4E-B094-604CC8127A45}"/>
    <hyperlink ref="L7068" r:id="rId14125" xr:uid="{9D07B664-90C9-504D-AA6C-BB62FCDBB13C}"/>
    <hyperlink ref="J7069" r:id="rId14126" display="mailto:alisonbrady@carson.com" xr:uid="{73F0F8C4-2E44-074C-BBCE-671C6B9A87EB}"/>
    <hyperlink ref="L7069" r:id="rId14127" xr:uid="{24AB0C86-D8D1-3F48-9BCA-9D5F27F4027D}"/>
    <hyperlink ref="J7070" r:id="rId14128" display="mailto:alexmatthews@hudson-dougherty.net" xr:uid="{937FC52F-9922-AE46-9975-F63D2AFCD5F5}"/>
    <hyperlink ref="L7070" r:id="rId14129" xr:uid="{B1C397F8-77B3-A447-84B1-62975E5817CD}"/>
    <hyperlink ref="J7071" r:id="rId14130" display="mailto:hinesvernon@gonzales.org" xr:uid="{C17E2A34-48BF-2844-A1D6-95F9F8A7B0FD}"/>
    <hyperlink ref="L7071" r:id="rId14131" xr:uid="{50FB0B0D-EE77-F54C-858F-D3578022DEDE}"/>
    <hyperlink ref="J7072" r:id="rId14132" display="mailto:holdendustin@allen.com" xr:uid="{3FEC423C-F7D3-B541-856E-E65373873A34}"/>
    <hyperlink ref="L7072" r:id="rId14133" xr:uid="{8D49352E-4F24-0C44-85D1-425D405CF86F}"/>
    <hyperlink ref="J7073" r:id="rId14134" display="mailto:mathewnorris@snyder.info" xr:uid="{AF030DDA-9489-F545-AE20-CBD879BC79AF}"/>
    <hyperlink ref="L7073" r:id="rId14135" xr:uid="{487BB892-19E3-9842-8AC7-7B9A19E4258D}"/>
    <hyperlink ref="J7074" r:id="rId14136" display="mailto:tamara82@khan.net" xr:uid="{13C01B2C-3DC0-C642-9AC6-85CCAFCAB995}"/>
    <hyperlink ref="L7074" r:id="rId14137" xr:uid="{8EBB5881-94F6-CF4F-866C-3713094581AE}"/>
    <hyperlink ref="J7075" r:id="rId14138" display="mailto:isabelcarr@chavez.org" xr:uid="{82F576D3-D569-DC4A-8B32-3E8FC9EE1D99}"/>
    <hyperlink ref="L7075" r:id="rId14139" xr:uid="{A42FD6A1-4FAC-634A-8197-E0043A461F94}"/>
    <hyperlink ref="J7076" r:id="rId14140" display="mailto:jessica55@harvey-reeves.org" xr:uid="{DF7751B3-80D2-4448-8D35-99B5006302F4}"/>
    <hyperlink ref="L7076" r:id="rId14141" xr:uid="{E5CB98EB-1DE1-5A41-8A15-BEF9B38AB76D}"/>
    <hyperlink ref="J7077" r:id="rId14142" display="mailto:carpenterpenny@schmitt-skinner.com" xr:uid="{0E7C98C3-1125-8E4A-92C5-D21BB887FB06}"/>
    <hyperlink ref="L7077" r:id="rId14143" xr:uid="{5EC368E8-EB74-EB42-9D7C-9A487A3E800C}"/>
    <hyperlink ref="J7078" r:id="rId14144" display="mailto:qwilliamson@lozano.com" xr:uid="{A34F6C44-BF05-6D46-A69A-D071E29F35D1}"/>
    <hyperlink ref="L7078" r:id="rId14145" xr:uid="{238A893B-08EB-6943-8DC8-5AEC91D5573B}"/>
    <hyperlink ref="J7079" r:id="rId14146" display="mailto:meganmacias@doyle.net" xr:uid="{FCE8F07C-8A9A-4646-8D88-7A527773CD9A}"/>
    <hyperlink ref="L7079" r:id="rId14147" xr:uid="{BA3FC66A-B56D-7941-9BD7-AF05125B4AC2}"/>
    <hyperlink ref="J7080" r:id="rId14148" display="mailto:bairdmikayla@roberson.biz" xr:uid="{E6186AA2-906B-C944-B755-62F295F76484}"/>
    <hyperlink ref="L7080" r:id="rId14149" xr:uid="{E83F3436-63C2-2D4E-9EAF-D27CABAE232D}"/>
    <hyperlink ref="J7081" r:id="rId14150" display="mailto:carol21@cobb.com" xr:uid="{0E6703B5-DA18-314F-BF8F-BFD66963DB48}"/>
    <hyperlink ref="L7081" r:id="rId14151" xr:uid="{3165CD9D-1AD1-184C-89D6-4C55BAFD2516}"/>
    <hyperlink ref="J7082" r:id="rId14152" display="mailto:bradshawdeanna@jimenez.com" xr:uid="{39DF729A-0B39-404D-971F-B70989483C19}"/>
    <hyperlink ref="L7082" r:id="rId14153" xr:uid="{6E54F53E-9ADD-114F-B3AA-C21C8CE17BC0}"/>
    <hyperlink ref="J7083" r:id="rId14154" display="mailto:fjames@forbes.com" xr:uid="{400E696C-3F2A-C442-B4A8-A3BFE4073D28}"/>
    <hyperlink ref="L7083" r:id="rId14155" xr:uid="{E11C929B-F2C4-1244-B3BC-3AC502DFAE08}"/>
    <hyperlink ref="J7084" r:id="rId14156" display="mailto:maddenmeredith@knox.org" xr:uid="{14421409-A8F5-2041-AEB4-5B4DA57B8DB9}"/>
    <hyperlink ref="L7084" r:id="rId14157" xr:uid="{F1E21556-F312-C24B-BED7-C4835C4F49BD}"/>
    <hyperlink ref="J7085" r:id="rId14158" display="mailto:beardandres@lee-bartlett.info" xr:uid="{5FEE52C6-170A-6B42-87AD-00AB9B5598DF}"/>
    <hyperlink ref="L7085" r:id="rId14159" xr:uid="{F53D15F1-FFF5-B24B-BE6C-C32096A60088}"/>
    <hyperlink ref="J7086" r:id="rId14160" display="mailto:adonovan@buckley.org" xr:uid="{AE440585-509E-1A4E-B95D-85521F811152}"/>
    <hyperlink ref="L7086" r:id="rId14161" xr:uid="{27BD80F3-9466-824A-B52E-48DD4CD902B6}"/>
    <hyperlink ref="J7087" r:id="rId14162" display="mailto:marcturner@harper-sampson.com" xr:uid="{11331CA6-A4A9-ED47-B822-2E24D0C4952A}"/>
    <hyperlink ref="L7087" r:id="rId14163" xr:uid="{6F5E57AE-EB40-1D46-85D4-9B6A81FB7029}"/>
    <hyperlink ref="J7088" r:id="rId14164" display="mailto:hillgabriela@shepard-vang.com" xr:uid="{C388CD6C-5340-FA4E-AB3D-A9CF1F52DFAA}"/>
    <hyperlink ref="L7088" r:id="rId14165" xr:uid="{77684984-05C5-AE4E-B4C1-8642D74C650F}"/>
    <hyperlink ref="J7089" r:id="rId14166" display="mailto:sarah41@duran.com" xr:uid="{581896E8-8ACC-8C46-9292-F3651032647D}"/>
    <hyperlink ref="L7089" r:id="rId14167" xr:uid="{86C59FF9-13AB-D542-A0EB-5DCA625D45A5}"/>
    <hyperlink ref="J7090" r:id="rId14168" display="mailto:brittany29@jones-burton.com" xr:uid="{0613C08D-FC12-E74A-BB8E-0B45E4AC79B8}"/>
    <hyperlink ref="L7090" r:id="rId14169" xr:uid="{F330F8CC-9CFB-8347-A6D7-EA64E5D2A385}"/>
    <hyperlink ref="J7091" r:id="rId14170" display="mailto:chelsey96@hahn.biz" xr:uid="{867CAA98-77E7-D84C-B7DA-2AAE585D225C}"/>
    <hyperlink ref="L7091" r:id="rId14171" xr:uid="{EC2C2E79-C01E-8F40-AFD1-1C321164258E}"/>
    <hyperlink ref="J7092" r:id="rId14172" display="mailto:ydickerson@gentry-brock.com" xr:uid="{E23A18E4-33B3-AB49-9887-B99020326FAE}"/>
    <hyperlink ref="L7092" r:id="rId14173" xr:uid="{E8DA34A8-3BD5-F54E-89CF-FC5F31F5279E}"/>
    <hyperlink ref="J7093" r:id="rId14174" display="mailto:brettmarks@tate.net" xr:uid="{D8EEC8B5-B1AA-D345-BDE2-18DBBD7E53C7}"/>
    <hyperlink ref="L7093" r:id="rId14175" xr:uid="{4E5CA87F-74DA-0644-BA0F-352FF4F29A7D}"/>
    <hyperlink ref="J7094" r:id="rId14176" display="mailto:claytonstephenson@gates.com" xr:uid="{B24ABFC7-1739-E840-9A73-253EEACD63DA}"/>
    <hyperlink ref="L7094" r:id="rId14177" xr:uid="{E250A827-2F30-B14D-AE05-FD9681796554}"/>
    <hyperlink ref="J7095" r:id="rId14178" display="mailto:smccann@lawrence-george.com" xr:uid="{787634F4-5C7F-6247-84B3-9E9B27422B01}"/>
    <hyperlink ref="L7095" r:id="rId14179" xr:uid="{5F393B0E-C92C-6F40-8758-09512A6DD72C}"/>
    <hyperlink ref="J7096" r:id="rId14180" display="mailto:lydiarichards@velez.info" xr:uid="{E6151A70-A95E-CA43-94A1-8D8248111371}"/>
    <hyperlink ref="L7096" r:id="rId14181" xr:uid="{E7FD40E6-7B2E-E84B-81B6-5CAED49CC65A}"/>
    <hyperlink ref="J7097" r:id="rId14182" display="mailto:alisonterrell@jenkins.com" xr:uid="{32B06930-1D3A-B946-BBE8-39B3BCA83781}"/>
    <hyperlink ref="L7097" r:id="rId14183" xr:uid="{6D776BF8-E7E4-D144-B9A1-51940A5933B2}"/>
    <hyperlink ref="J7098" r:id="rId14184" display="mailto:mathisjudy@small.com" xr:uid="{6ED482DA-71BE-1A49-8E2D-DA28C86439E8}"/>
    <hyperlink ref="L7098" r:id="rId14185" xr:uid="{02225813-8AA8-A94B-B76A-61437666F9AE}"/>
    <hyperlink ref="J7099" r:id="rId14186" display="mailto:evelynwebster@greer.com" xr:uid="{D06FCBC3-64CA-FF41-901C-B5F793046DDE}"/>
    <hyperlink ref="L7099" r:id="rId14187" xr:uid="{528D8665-E924-824E-A718-A9D5D439AEB5}"/>
    <hyperlink ref="J7100" r:id="rId14188" display="mailto:kanevictor@mclean-black.com" xr:uid="{F0064F9B-24DD-0541-9E8E-3A55702CD2C5}"/>
    <hyperlink ref="L7100" r:id="rId14189" xr:uid="{9773FB56-D590-2B4C-BFE1-BAACD92725D7}"/>
    <hyperlink ref="J7101" r:id="rId14190" display="mailto:tristancollins@donovan.com" xr:uid="{5313652E-3FEB-5946-A679-A3F7C2A51C7C}"/>
    <hyperlink ref="L7101" r:id="rId14191" xr:uid="{FC844963-6F1A-7E47-B8C9-5B54AFFA4A1E}"/>
    <hyperlink ref="J7102" r:id="rId14192" display="mailto:tmckee@hobbs.net" xr:uid="{CD2ED857-6F9E-A746-9ECA-140BDF27A50B}"/>
    <hyperlink ref="L7102" r:id="rId14193" xr:uid="{36DB2DF7-B2BE-F143-ADE0-2688C4E7DCED}"/>
    <hyperlink ref="J7103" r:id="rId14194" display="mailto:joann09@faulkner.com" xr:uid="{7DA38C47-593D-DB46-A07B-50C48924A90E}"/>
    <hyperlink ref="L7103" r:id="rId14195" xr:uid="{696F6E37-4F2A-DF49-86FC-608D27EBA840}"/>
    <hyperlink ref="J7104" r:id="rId14196" display="mailto:sarah65@preston.com" xr:uid="{524DD528-0916-FF4D-8CEA-7CFD34BD90EE}"/>
    <hyperlink ref="L7104" r:id="rId14197" xr:uid="{189A2347-F2AE-F844-BD73-7BCE62D57D92}"/>
    <hyperlink ref="J7105" r:id="rId14198" display="mailto:kerritrujillo@brewer.com" xr:uid="{335D3FAE-9B9E-DA40-AFEA-5B2C219D691A}"/>
    <hyperlink ref="L7105" r:id="rId14199" xr:uid="{6E3C7DC7-7ABA-9744-A797-CD1AD1CCC5D3}"/>
    <hyperlink ref="J7106" r:id="rId14200" display="mailto:virginiacox@compton-pineda.com" xr:uid="{AD6AC677-85D1-864D-8C0A-6190C1A4E6DE}"/>
    <hyperlink ref="L7106" r:id="rId14201" xr:uid="{BFB70BE0-CD86-8047-896A-1E828A13CE58}"/>
    <hyperlink ref="J7107" r:id="rId14202" display="mailto:robinsondestiny@wood-bolton.org" xr:uid="{161EB5B8-7D93-9E4B-B8D0-626F70EDF23E}"/>
    <hyperlink ref="L7107" r:id="rId14203" xr:uid="{8216D5CD-980C-3D45-9E8E-4EEE3BC061BE}"/>
    <hyperlink ref="J7108" r:id="rId14204" display="mailto:kbridges@meadows-turner.net" xr:uid="{2B5CEA91-772F-8D4B-95AE-4195429DB51A}"/>
    <hyperlink ref="L7108" r:id="rId14205" xr:uid="{2E4A111B-0C70-3D45-85A8-45B4C1D646C4}"/>
    <hyperlink ref="J7109" r:id="rId14206" display="mailto:chandlerbeth@madden.info" xr:uid="{1182E5B6-4189-D54A-85A7-71A628163EFE}"/>
    <hyperlink ref="L7109" r:id="rId14207" xr:uid="{694FF3E3-4D67-7F4D-9ECC-7056BD6B8CF7}"/>
    <hyperlink ref="J7110" r:id="rId14208" display="mailto:mchaney@landry.net" xr:uid="{3A1391D2-92F4-8B4A-949C-F856F01DDEC4}"/>
    <hyperlink ref="L7110" r:id="rId14209" xr:uid="{564F00EC-6DEF-B84C-9C10-0DDDB6C9738E}"/>
    <hyperlink ref="J7111" r:id="rId14210" display="mailto:sonia95@bartlett-macias.net" xr:uid="{12B7D521-14FC-EC4A-8010-0825DABF3FC0}"/>
    <hyperlink ref="L7111" r:id="rId14211" xr:uid="{2CA9EA48-FFE7-1847-8922-6309B5F39D5B}"/>
    <hyperlink ref="J7112" r:id="rId14212" display="mailto:nroberson@yang.com" xr:uid="{44CED763-3015-B341-9A4C-DDF05EC277A3}"/>
    <hyperlink ref="L7112" r:id="rId14213" xr:uid="{87A24FCF-022A-BF47-A02B-CFA1465DE14D}"/>
    <hyperlink ref="J7113" r:id="rId14214" display="mailto:preston28@simon.net" xr:uid="{6BF20616-91D5-4146-9AFD-AEB56A8B94C4}"/>
    <hyperlink ref="L7113" r:id="rId14215" xr:uid="{4DC7B8EC-F043-C840-B3E1-C2B371DB7E67}"/>
    <hyperlink ref="J7114" r:id="rId14216" display="mailto:mmoon@washington.com" xr:uid="{EDBD1562-4AFD-C547-BD81-6797C6D427E5}"/>
    <hyperlink ref="L7114" r:id="rId14217" xr:uid="{F217CC0D-7F81-E342-A296-F10A351F1C9F}"/>
    <hyperlink ref="J7115" r:id="rId14218" display="mailto:danielssandy@mejia.com" xr:uid="{DF05399D-3B01-4A41-9CDE-45EF0A373D39}"/>
    <hyperlink ref="L7115" r:id="rId14219" xr:uid="{6121B389-AD80-254A-8A3B-B50294AAC00F}"/>
    <hyperlink ref="J7116" r:id="rId14220" display="mailto:noah45@petersen-herrera.info" xr:uid="{DF5D77AB-FE0A-174D-B2B5-FF3982B8ED0E}"/>
    <hyperlink ref="L7116" r:id="rId14221" xr:uid="{F0327D23-069E-5441-9BBE-3F4833DF0835}"/>
    <hyperlink ref="J7117" r:id="rId14222" display="mailto:shannon15@hull-richards.com" xr:uid="{97F2007D-E66D-F84A-984D-DB273225DC24}"/>
    <hyperlink ref="L7117" r:id="rId14223" xr:uid="{9052E62B-CB33-4F4C-A050-9A6EBF5D6C8E}"/>
    <hyperlink ref="J7118" r:id="rId14224" display="mailto:natalie84@gibson-kent.biz" xr:uid="{A14D2210-DDDD-004F-977D-F39D28B375CD}"/>
    <hyperlink ref="L7118" r:id="rId14225" xr:uid="{4B31A925-B259-2C47-82EA-20F3F52F1782}"/>
    <hyperlink ref="J7119" r:id="rId14226" display="mailto:alec34@andersen.com" xr:uid="{BC3DD664-074C-7F4A-B7FC-6360F1B2C553}"/>
    <hyperlink ref="L7119" r:id="rId14227" xr:uid="{0BC97366-E2C5-6040-89E1-7840C3F16349}"/>
    <hyperlink ref="J7120" r:id="rId14228" display="mailto:reynoldssusan@fleming-buckley.net" xr:uid="{0C82E8B0-DB5B-254D-A43F-1390DB133E63}"/>
    <hyperlink ref="L7120" r:id="rId14229" xr:uid="{88D638D9-8027-8144-AE0A-D2B4586D2411}"/>
    <hyperlink ref="J7121" r:id="rId14230" display="mailto:omardelacruz@clayton.com" xr:uid="{7FA7C359-0460-C64A-82F4-1A4FB68036BF}"/>
    <hyperlink ref="L7121" r:id="rId14231" xr:uid="{D7FE875C-544D-DB4B-B2C4-7BF98C20534C}"/>
    <hyperlink ref="J7122" r:id="rId14232" display="mailto:bgarrison@alvarado-bowers.net" xr:uid="{D5424770-9DEB-1347-AF82-7E3B875D1E80}"/>
    <hyperlink ref="L7122" r:id="rId14233" xr:uid="{3F401670-277C-A44F-ADDB-702BDEDA49F8}"/>
    <hyperlink ref="J7123" r:id="rId14234" display="mailto:christieperez@long-briggs.net" xr:uid="{CE25FB66-BDCE-564D-AB93-6054D7102C0A}"/>
    <hyperlink ref="L7123" r:id="rId14235" xr:uid="{1EF69D13-9562-E048-8994-C435BDEF8FE3}"/>
    <hyperlink ref="J7124" r:id="rId14236" display="mailto:elainecox@lowe.com" xr:uid="{5E1D05CC-0D4F-1F4F-B087-7CB58BBFCB5B}"/>
    <hyperlink ref="L7124" r:id="rId14237" xr:uid="{89232D2B-2122-0E41-9141-49145BD0995A}"/>
    <hyperlink ref="J7125" r:id="rId14238" display="mailto:marshdakota@norman-hebert.com" xr:uid="{0397B3DC-ABF6-9B4B-B97A-808ED1D8008C}"/>
    <hyperlink ref="L7125" r:id="rId14239" xr:uid="{2738A366-0D80-9B46-974A-A0E6C1D33E1D}"/>
    <hyperlink ref="J7126" r:id="rId14240" display="mailto:dawnponce@jacobs.com" xr:uid="{E6564E35-C1FA-674E-B976-72959090B0CA}"/>
    <hyperlink ref="L7126" r:id="rId14241" xr:uid="{0F65EADB-5606-934C-BD15-DBCE3502F307}"/>
    <hyperlink ref="J7127" r:id="rId14242" display="mailto:newing@dawson.com" xr:uid="{18437DC0-F13C-5649-AB30-F9E0FD552CF1}"/>
    <hyperlink ref="L7127" r:id="rId14243" xr:uid="{CAB0E4CA-0B32-E840-B9CD-9B7DFBD2E4A6}"/>
    <hyperlink ref="J7128" r:id="rId14244" display="mailto:clarkebradley@orozco-willis.com" xr:uid="{7F37872F-DC82-A04C-BCC6-6C056FEF0A78}"/>
    <hyperlink ref="L7128" r:id="rId14245" xr:uid="{C811B0BF-605C-E945-AF28-EA7DB41101AE}"/>
    <hyperlink ref="J7129" r:id="rId14246" display="mailto:dpadilla@levy-leonard.info" xr:uid="{C66CE42A-D027-8440-9184-CC11690D670F}"/>
    <hyperlink ref="L7129" r:id="rId14247" xr:uid="{430F02F2-1B5D-CB45-80F6-A0D9CFCF4022}"/>
    <hyperlink ref="J7130" r:id="rId14248" display="mailto:reesejoy@barry.net" xr:uid="{32F2D196-E0BB-4642-A732-B760A700A584}"/>
    <hyperlink ref="L7130" r:id="rId14249" xr:uid="{38B25E64-3C4B-AE4A-818C-B0422A5781EE}"/>
    <hyperlink ref="J7131" r:id="rId14250" display="mailto:costacassidy@dunn.info" xr:uid="{29AA0839-FD19-E141-A6BA-7B52DD0176DC}"/>
    <hyperlink ref="L7131" r:id="rId14251" xr:uid="{007ACF96-A49B-4647-93E5-5D1F478B783B}"/>
    <hyperlink ref="J7132" r:id="rId14252" display="mailto:austinbautista@hickman-garner.com" xr:uid="{7AE55252-24BD-3049-8784-B676285A7EF3}"/>
    <hyperlink ref="L7132" r:id="rId14253" xr:uid="{B78E6CFE-84D9-AF4F-B997-3F870A8A301C}"/>
    <hyperlink ref="J7133" r:id="rId14254" display="mailto:tanyamalone@mccormick.net" xr:uid="{D2F32A5F-82CE-4449-86D3-400B1BD10FAE}"/>
    <hyperlink ref="L7133" r:id="rId14255" xr:uid="{E457E730-DA1C-7548-957F-EF2C86209AAD}"/>
    <hyperlink ref="J7134" r:id="rId14256" display="mailto:bautistacaitlyn@wood-newman.com" xr:uid="{63BC953E-3164-D740-A76C-8CA23481CCE3}"/>
    <hyperlink ref="L7134" r:id="rId14257" xr:uid="{5912AE2A-850D-DC4F-A94D-87422AB12A4D}"/>
    <hyperlink ref="J7135" r:id="rId14258" display="mailto:courtneyliu@vega.com" xr:uid="{7FEC567C-C823-DF4B-9241-370EA8EC264F}"/>
    <hyperlink ref="L7135" r:id="rId14259" xr:uid="{2EB7C06F-7E3F-A748-BA37-997EE133D9B3}"/>
    <hyperlink ref="J7136" r:id="rId14260" display="mailto:selenashields@hopkins-proctor.com" xr:uid="{9554AD10-4D89-7E40-BD5C-A723E9252806}"/>
    <hyperlink ref="L7136" r:id="rId14261" xr:uid="{5A95D869-ABC1-FB45-9F33-1E47F96973C7}"/>
    <hyperlink ref="J7137" r:id="rId14262" display="mailto:shelby99@kline.com" xr:uid="{E6E13C55-0AB3-FF41-8680-07BBFD31546B}"/>
    <hyperlink ref="L7137" r:id="rId14263" xr:uid="{9394F721-893C-3648-A8CB-5EA86291AD42}"/>
    <hyperlink ref="J7138" r:id="rId14264" display="mailto:humphreyalbert@harrell.com" xr:uid="{439D21F7-F563-8F47-82EF-3EDFF8140675}"/>
    <hyperlink ref="L7138" r:id="rId14265" xr:uid="{33CAE22E-3612-9F48-BA43-2E51A2DEE9FD}"/>
    <hyperlink ref="J7139" r:id="rId14266" display="mailto:jhaynes@salas.com" xr:uid="{00E9AF98-811F-3544-9A0D-4C8C90E62B8E}"/>
    <hyperlink ref="L7139" r:id="rId14267" xr:uid="{366430F1-A6DF-9C44-B7FF-DA4ED82F79CD}"/>
    <hyperlink ref="J7140" r:id="rId14268" display="mailto:mindy36@moss.com" xr:uid="{2AEE031F-0917-D347-9E36-B6B3D2526798}"/>
    <hyperlink ref="L7140" r:id="rId14269" xr:uid="{96EB8287-92FA-9B4C-8BF5-E37584E02D3E}"/>
    <hyperlink ref="J7141" r:id="rId14270" display="mailto:leonard63@romero.biz" xr:uid="{C14F1D5B-66F4-974E-B661-6F67CD089947}"/>
    <hyperlink ref="L7141" r:id="rId14271" xr:uid="{BF44A340-1B5F-0546-B32D-37BDCBEAFE69}"/>
    <hyperlink ref="J7142" r:id="rId14272" display="mailto:leroy88@byrd-clayton.com" xr:uid="{1EBA84D4-45B3-E046-80EE-98024AF0B03D}"/>
    <hyperlink ref="L7142" r:id="rId14273" xr:uid="{1684BC9C-DF16-6C44-8C33-A4C97EB5B998}"/>
    <hyperlink ref="J7143" r:id="rId14274" display="mailto:hopkinsconnie@oneal.com" xr:uid="{A5E4A597-16C4-A74E-97AD-31910EF17CF7}"/>
    <hyperlink ref="L7143" r:id="rId14275" xr:uid="{5DD283E7-C86C-644E-88C9-7BD68610A287}"/>
    <hyperlink ref="J7144" r:id="rId14276" display="mailto:cmora@abbott.com" xr:uid="{19C0C15A-793F-B24C-BD49-9DECB0B70315}"/>
    <hyperlink ref="L7144" r:id="rId14277" xr:uid="{D946B0E0-B1F2-D147-9FAA-98C27211EBB2}"/>
    <hyperlink ref="J7145" r:id="rId14278" display="mailto:richmondcole@walters-walls.info" xr:uid="{55DD7D3C-DE70-DF4E-A0ED-BB517F5D87B5}"/>
    <hyperlink ref="L7145" r:id="rId14279" xr:uid="{D837078C-D5AC-9247-AB68-CB9E6094879D}"/>
    <hyperlink ref="J7146" r:id="rId14280" display="mailto:gerald94@cline-juarez.com" xr:uid="{B98A44CA-25D5-DE4A-B351-287140BC70C0}"/>
    <hyperlink ref="L7146" r:id="rId14281" xr:uid="{9F17FB6B-93CF-AB4A-B4D8-4E0CC4740A69}"/>
    <hyperlink ref="J7147" r:id="rId14282" display="mailto:tyronebaird@griffin-barrera.com" xr:uid="{F50AEE2A-7BF9-3A45-9CB4-9DCE1D535938}"/>
    <hyperlink ref="L7147" r:id="rId14283" xr:uid="{482931F0-6095-834F-93DF-0E716C54E6C2}"/>
    <hyperlink ref="J7148" r:id="rId14284" display="mailto:ihouston@warren-trujillo.com" xr:uid="{89796BBA-4E7F-9444-9602-9F45DDE6259A}"/>
    <hyperlink ref="L7148" r:id="rId14285" xr:uid="{001E8EF1-1EB2-F849-B027-E779667C94B2}"/>
    <hyperlink ref="J7149" r:id="rId14286" display="mailto:sonia05@barker.info" xr:uid="{0E2C8E21-965F-F64B-A3FE-A97C9EFD0F39}"/>
    <hyperlink ref="L7149" r:id="rId14287" xr:uid="{8E8840A3-2A36-BE4E-81EE-B4C65EBE9DBC}"/>
    <hyperlink ref="J7150" r:id="rId14288" display="mailto:englishstephanie@cole.info" xr:uid="{CFC93C5D-6CFC-A846-8880-2D21DEE5E3D2}"/>
    <hyperlink ref="L7150" r:id="rId14289" xr:uid="{757FCB03-386C-0C4C-8D4D-2D8209B67F42}"/>
    <hyperlink ref="J7151" r:id="rId14290" display="mailto:desiree18@gregory-rivas.info" xr:uid="{60794382-AD8E-0545-8AF1-FB33959D8A83}"/>
    <hyperlink ref="L7151" r:id="rId14291" xr:uid="{67E17E6B-C8AA-3741-BF41-4D37AA8FB96D}"/>
    <hyperlink ref="J7152" r:id="rId14292" display="mailto:zswanson@cantrell-gonzales.net" xr:uid="{483D1ECB-D3BC-434C-BF52-4D2344B00DB8}"/>
    <hyperlink ref="L7152" r:id="rId14293" xr:uid="{B562C162-B64A-F147-B9B7-FDF96AD053E1}"/>
    <hyperlink ref="J7153" r:id="rId14294" display="mailto:mercedespreston@sutton.com" xr:uid="{6441F611-A2AD-2E41-8C81-3872F1B1B18F}"/>
    <hyperlink ref="L7153" r:id="rId14295" xr:uid="{C7A5E2BB-8881-B944-B38D-7B9EA5C1281E}"/>
    <hyperlink ref="J7154" r:id="rId14296" display="mailto:rebekahphillips@conrad.com" xr:uid="{1151BA9F-DF4F-A346-8340-CC4F05BC1917}"/>
    <hyperlink ref="L7154" r:id="rId14297" xr:uid="{7226D0A6-DB75-4D43-AFCE-B212BAFBB26C}"/>
    <hyperlink ref="J7155" r:id="rId14298" display="mailto:cole11@gallagher.com" xr:uid="{1E9FD4DA-ED2E-DA4F-8813-DF8B3DEF1E77}"/>
    <hyperlink ref="L7155" r:id="rId14299" xr:uid="{4418D5FF-DF74-F240-BA60-7B3FF1DD8F2E}"/>
    <hyperlink ref="J7156" r:id="rId14300" display="mailto:benjaminpitts@haas.com" xr:uid="{BDA69DA8-881E-BB47-8487-164DB9B316DB}"/>
    <hyperlink ref="L7156" r:id="rId14301" xr:uid="{CCEB9537-CBC8-534D-B019-FED9BA235E81}"/>
    <hyperlink ref="J7157" r:id="rId14302" display="mailto:vjames@mcguire.com" xr:uid="{3BD9B90D-004F-EC49-998B-5055E9514CA9}"/>
    <hyperlink ref="L7157" r:id="rId14303" xr:uid="{9FBBA25E-15A2-9642-B796-1E6A98D3F5FD}"/>
    <hyperlink ref="J7158" r:id="rId14304" display="mailto:caitlynguzman@farmer.com" xr:uid="{5E6D4B29-E28C-5E44-A774-BE199C9F8A0D}"/>
    <hyperlink ref="L7158" r:id="rId14305" xr:uid="{77AD7D9D-C597-A243-839E-ABCB84CA1A2D}"/>
    <hyperlink ref="J7159" r:id="rId14306" display="mailto:kbarnes@mccarty.com" xr:uid="{B8113974-9E41-F14A-8934-98877BB3C6E6}"/>
    <hyperlink ref="L7159" r:id="rId14307" xr:uid="{A09CCBA0-F412-8348-B45B-1CE3E1C68521}"/>
    <hyperlink ref="J7160" r:id="rId14308" display="mailto:sally53@valdez.com" xr:uid="{150A0F3F-2897-5E4B-8A7D-EC666F10734B}"/>
    <hyperlink ref="L7160" r:id="rId14309" xr:uid="{970B8EDD-C9F3-FE4F-BA58-7A9C39FA60E4}"/>
    <hyperlink ref="J7161" r:id="rId14310" display="mailto:terristeele@lowe-chen.com" xr:uid="{6D8B33A1-2BDB-A444-8DCD-BAB001934A87}"/>
    <hyperlink ref="L7161" r:id="rId14311" xr:uid="{CCD4FC8C-4510-B14B-8393-4B92A2D33188}"/>
    <hyperlink ref="J7162" r:id="rId14312" display="mailto:albertkramer@cameron.org" xr:uid="{E04F9FEA-8751-B94D-BC5B-4B77480DC9B2}"/>
    <hyperlink ref="L7162" r:id="rId14313" xr:uid="{79B06E05-CB1A-5D44-B91E-4D246BECAC1B}"/>
    <hyperlink ref="J7163" r:id="rId14314" display="mailto:sallymelendez@estrada.net" xr:uid="{828B7F91-877E-A04B-8FCD-26EE08FBDA86}"/>
    <hyperlink ref="L7163" r:id="rId14315" xr:uid="{6A9A9A2E-7DF1-A245-B9AB-7B13219A3527}"/>
    <hyperlink ref="J7164" r:id="rId14316" display="mailto:farleygabrielle@bauer.com" xr:uid="{35158B24-36F6-B148-8900-EAF4C457F945}"/>
    <hyperlink ref="L7164" r:id="rId14317" xr:uid="{918DC2A7-3234-314C-9EF4-8153A2857D33}"/>
    <hyperlink ref="J7165" r:id="rId14318" display="mailto:tiffanymcgrath@kemp-mendoza.info" xr:uid="{371EB366-2AED-CD4A-A4AA-CF52E06E0DA9}"/>
    <hyperlink ref="L7165" r:id="rId14319" xr:uid="{41093383-975F-8443-BBDC-F9C2EC0D5535}"/>
    <hyperlink ref="J7166" r:id="rId14320" display="mailto:pconner@combs.com" xr:uid="{FF1FEBEF-47FB-6B49-AE67-3CE06D86415A}"/>
    <hyperlink ref="L7166" r:id="rId14321" xr:uid="{34D724E6-AC9F-5743-804E-7A560B61DA9D}"/>
    <hyperlink ref="J7167" r:id="rId14322" display="mailto:ymerritt@bryant.com" xr:uid="{34D7F07F-CFB8-6C47-8F37-4D2389776B81}"/>
    <hyperlink ref="L7167" r:id="rId14323" xr:uid="{0EC0945D-F839-A740-A3EA-8B4BDB662D4F}"/>
    <hyperlink ref="J7168" r:id="rId14324" display="mailto:bailey65@dunn-carter.com" xr:uid="{965A1874-84DF-7449-A456-4F8B250FA70F}"/>
    <hyperlink ref="L7168" r:id="rId14325" xr:uid="{3B6E8CF0-D990-4141-B0D6-B8538697D82F}"/>
    <hyperlink ref="J7169" r:id="rId14326" display="mailto:phillip29@rivers-rasmussen.com" xr:uid="{DD2A2D5F-1D26-5241-AEFC-47B04E33E3A6}"/>
    <hyperlink ref="L7169" r:id="rId14327" xr:uid="{7671B9E4-1F88-7A48-B64F-342B3DDB78B8}"/>
    <hyperlink ref="J7170" r:id="rId14328" display="mailto:vargasadrienne@baird-simon.org" xr:uid="{2AD30B09-987D-8840-85B2-F6A24B05FF78}"/>
    <hyperlink ref="L7170" r:id="rId14329" xr:uid="{AF9A61DC-6E7A-A747-B2A1-63DBF9BDDD56}"/>
    <hyperlink ref="J7171" r:id="rId14330" display="mailto:rebecca30@moran-george.com" xr:uid="{23163205-B6BE-574B-84C9-0D0C5BA796F4}"/>
    <hyperlink ref="L7171" r:id="rId14331" xr:uid="{0A033060-A6B2-9D49-A55F-AF48C2155C0C}"/>
    <hyperlink ref="J7172" r:id="rId14332" display="mailto:jbarron@bradford.com" xr:uid="{76539B87-2762-A949-96C4-F030C5455562}"/>
    <hyperlink ref="L7172" r:id="rId14333" xr:uid="{7D33DF14-0A47-494C-B61E-BCC7DB47A788}"/>
    <hyperlink ref="J7173" r:id="rId14334" display="mailto:landryevan@shannon.net" xr:uid="{C8DE5824-C713-074D-9745-0954C850B82A}"/>
    <hyperlink ref="L7173" r:id="rId14335" xr:uid="{07D1DCC7-7D02-D544-9D0F-B9439A65B034}"/>
    <hyperlink ref="J7174" r:id="rId14336" display="mailto:qstafford@vasquez.com" xr:uid="{2EBEEBDC-9331-DA49-9B1D-4C69C0CA04C5}"/>
    <hyperlink ref="L7174" r:id="rId14337" xr:uid="{2D465BE0-9B4F-D34C-8B87-49FCC16A778B}"/>
    <hyperlink ref="J7175" r:id="rId14338" display="mailto:gstafford@kline-shepard.com" xr:uid="{481DCBF4-1793-9A48-80AD-FF9F01D5D4A9}"/>
    <hyperlink ref="L7175" r:id="rId14339" xr:uid="{34D9E5E1-A878-304C-B1DA-4CE391F4E700}"/>
    <hyperlink ref="J7176" r:id="rId14340" display="mailto:pjacobs@ellison.com" xr:uid="{79F5ED92-40CC-B04A-BF20-F01E904C9807}"/>
    <hyperlink ref="L7176" r:id="rId14341" xr:uid="{CA0D4D31-2101-8446-90FD-B1FECEA7BDD6}"/>
    <hyperlink ref="J7177" r:id="rId14342" display="mailto:xwaters@holden.com" xr:uid="{65D37944-36D2-5F48-93C2-60C8FCB8581D}"/>
    <hyperlink ref="L7177" r:id="rId14343" xr:uid="{4B02A679-733D-5B47-AD6B-9AC5C97092AA}"/>
    <hyperlink ref="J7178" r:id="rId14344" display="mailto:wdaniels@walsh.com" xr:uid="{B2FB75B8-5BD5-F54D-B4AA-AA0A047C51BC}"/>
    <hyperlink ref="L7178" r:id="rId14345" xr:uid="{2EA2A1E0-55EF-7A4B-BC14-395196EC9229}"/>
    <hyperlink ref="J7179" r:id="rId14346" display="mailto:brendan91@shea-bond.com" xr:uid="{2FD56532-94FF-DF41-9878-854C732E31BA}"/>
    <hyperlink ref="L7179" r:id="rId14347" xr:uid="{69BB215A-97AF-9845-A0A0-8F18CEB11F43}"/>
    <hyperlink ref="J7180" r:id="rId14348" display="mailto:sergiomccullough@hart.com" xr:uid="{B0F4ABA1-3BC9-E247-8E52-FA317E3C8AB5}"/>
    <hyperlink ref="L7180" r:id="rId14349" xr:uid="{8F7C57C2-10E9-E94C-96B6-B7EBBED01CDC}"/>
    <hyperlink ref="J7181" r:id="rId14350" display="mailto:mossclaire@wright-wallace.biz" xr:uid="{A339D8E4-2338-F04F-BE53-FD6114AB2AB1}"/>
    <hyperlink ref="L7181" r:id="rId14351" xr:uid="{3018802C-B240-374E-93BC-B8F8C9EEFAD3}"/>
    <hyperlink ref="J7182" r:id="rId14352" display="mailto:hollowaykristie@camacho.com" xr:uid="{4FD5A037-E42F-1A40-9FE5-63A39D08D465}"/>
    <hyperlink ref="L7182" r:id="rId14353" xr:uid="{D9AA9B7A-B024-5A46-8E9B-1241886E00B0}"/>
    <hyperlink ref="J7183" r:id="rId14354" display="mailto:ipetty@navarro-little.com" xr:uid="{3C28ED65-A9AB-0340-AC2F-16BF14D53C5D}"/>
    <hyperlink ref="L7183" r:id="rId14355" xr:uid="{88C806DD-3E8C-AF49-964D-1A732E833900}"/>
    <hyperlink ref="J7184" r:id="rId14356" display="mailto:paige93@atkinson-michael.com" xr:uid="{CD13CEE7-3545-654A-B6BC-14DA3983429A}"/>
    <hyperlink ref="L7184" r:id="rId14357" xr:uid="{33865463-2A0D-7E42-9441-2A57D81768D4}"/>
    <hyperlink ref="J7185" r:id="rId14358" display="mailto:pruittkendra@thornton.biz" xr:uid="{A2EC5E9A-5B55-494B-8126-EA4C893A5B15}"/>
    <hyperlink ref="L7185" r:id="rId14359" xr:uid="{B6886FC9-7B5A-D14A-A069-AAD4E4DD9257}"/>
    <hyperlink ref="J7186" r:id="rId14360" display="mailto:jasmin32@wallace-hawkins.com" xr:uid="{4BED942F-1BC7-8947-AB41-5539F42F911B}"/>
    <hyperlink ref="L7186" r:id="rId14361" xr:uid="{EC029BE5-407A-6949-84E4-4317C69B855E}"/>
    <hyperlink ref="J7187" r:id="rId14362" display="mailto:matthewhowell@dodson-fitzpatrick.com" xr:uid="{B85E93B4-F1AF-3544-8D46-00CAF3D33977}"/>
    <hyperlink ref="L7187" r:id="rId14363" xr:uid="{C6A6DCB8-230E-5C49-A221-8A1B64953241}"/>
    <hyperlink ref="J7188" r:id="rId14364" display="mailto:ericprice@andrade.com" xr:uid="{05E7144B-4C2D-994B-BC59-264D60207AD4}"/>
    <hyperlink ref="L7188" r:id="rId14365" xr:uid="{8E6C475F-874C-4D48-95C8-BE84F4246865}"/>
    <hyperlink ref="J7189" r:id="rId14366" display="mailto:vicki28@shea.net" xr:uid="{EB5D34BD-E985-5C45-BC9E-CE6248208D26}"/>
    <hyperlink ref="L7189" r:id="rId14367" xr:uid="{0F7FC083-8B38-754A-97A3-876D915E7AE9}"/>
    <hyperlink ref="J7190" r:id="rId14368" display="mailto:swansonpeter@luna.com" xr:uid="{638822B4-BA99-604F-BDB9-1B6E5F79FD88}"/>
    <hyperlink ref="L7190" r:id="rId14369" xr:uid="{CAFA31E5-4F80-2740-9406-BD63F8060368}"/>
    <hyperlink ref="J7191" r:id="rId14370" display="mailto:brandon14@maxwell.com" xr:uid="{646469C7-A204-7C44-B401-EAC2412C7DFC}"/>
    <hyperlink ref="L7191" r:id="rId14371" xr:uid="{DB98AF12-EEFD-214F-904B-E7A9DB7109C4}"/>
    <hyperlink ref="J7192" r:id="rId14372" display="mailto:stephenrowe@cantrell.info" xr:uid="{319CC0BE-5A4C-D04B-A98E-1C8C9A4B6025}"/>
    <hyperlink ref="L7192" r:id="rId14373" xr:uid="{7E8FF777-683A-194B-9F3F-F47CA0E695A8}"/>
    <hyperlink ref="J7193" r:id="rId14374" display="mailto:julianmorse@castaneda-juarez.net" xr:uid="{278FEC9A-E2E1-574B-A186-66E1FA39BFD1}"/>
    <hyperlink ref="L7193" r:id="rId14375" xr:uid="{1A6DC149-91D1-8146-B5B4-DD1B51250715}"/>
    <hyperlink ref="J7194" r:id="rId14376" display="mailto:mahoneydillon@owens.com" xr:uid="{7A134C72-B7B3-F746-9EBC-E37911F2E193}"/>
    <hyperlink ref="L7194" r:id="rId14377" xr:uid="{0E1A1842-DE40-084A-A2AD-6EB072AAA0BA}"/>
    <hyperlink ref="J7195" r:id="rId14378" display="mailto:gary95@leach-watkins.com" xr:uid="{B0814138-2A22-0945-B3D2-FEA42478679C}"/>
    <hyperlink ref="L7195" r:id="rId14379" xr:uid="{311AB626-6ABC-1644-BD21-DD70AD4F7876}"/>
    <hyperlink ref="J7196" r:id="rId14380" display="mailto:zacosta@mccall.com" xr:uid="{F9B4D1CD-AC15-844E-A17A-7458B12E107C}"/>
    <hyperlink ref="L7196" r:id="rId14381" xr:uid="{C81118D1-33BF-A64A-8D62-2ECB4CF215FC}"/>
    <hyperlink ref="J7197" r:id="rId14382" display="mailto:harryhodge@hall-owen.com" xr:uid="{7C478E5C-2AF3-5343-B430-55B3170CB12E}"/>
    <hyperlink ref="L7197" r:id="rId14383" xr:uid="{FD2F73C4-63E2-D844-B85C-9482CD6BF496}"/>
    <hyperlink ref="J7198" r:id="rId14384" display="mailto:pollardjasmin@cooke.com" xr:uid="{E910997E-69BC-F34C-A086-D0997F64D5B8}"/>
    <hyperlink ref="L7198" r:id="rId14385" xr:uid="{7C4C48AD-48B2-034E-8A6A-B546CCCF491C}"/>
    <hyperlink ref="J7199" r:id="rId14386" display="mailto:gina88@cowan-howell.com" xr:uid="{EE873661-7CDD-034A-8CA9-9A7CC1851F1F}"/>
    <hyperlink ref="L7199" r:id="rId14387" xr:uid="{C0879478-2CF4-C649-8113-6C401EF6E1D8}"/>
    <hyperlink ref="J7200" r:id="rId14388" display="mailto:wilkinsondonald@chase-odom.com" xr:uid="{134E4777-65D7-1141-8CD8-BC59BDDD43BA}"/>
    <hyperlink ref="L7200" r:id="rId14389" xr:uid="{24663B24-C116-5642-A26C-CFAD69068B6E}"/>
    <hyperlink ref="J7201" r:id="rId14390" display="mailto:jordan64@hines-chandler.net" xr:uid="{AA07D79D-C26E-7B49-A7AA-0552CF95BD78}"/>
    <hyperlink ref="L7201" r:id="rId14391" xr:uid="{E091931B-4A23-B34E-869E-113517C3774A}"/>
    <hyperlink ref="J7202" r:id="rId14392" display="mailto:maureenblankenship@mcintyre.com" xr:uid="{9FCDC2C6-0174-9745-B83F-A193C432D60D}"/>
    <hyperlink ref="L7202" r:id="rId14393" xr:uid="{F8ED78D0-A12C-EA4F-98C6-AB6C0C33C347}"/>
    <hyperlink ref="J7203" r:id="rId14394" display="mailto:joanna12@watson-serrano.biz" xr:uid="{F4EE4BF0-87DB-5F4D-9C20-2A81795F7B72}"/>
    <hyperlink ref="L7203" r:id="rId14395" xr:uid="{C8095E52-89AF-D840-9BBF-DDC070C8020D}"/>
    <hyperlink ref="J7204" r:id="rId14396" display="mailto:stanleyhansen@chambers.net" xr:uid="{B63DA177-D5F3-2E4F-B2EC-F32E5A9B163E}"/>
    <hyperlink ref="L7204" r:id="rId14397" xr:uid="{522E8CAA-D709-1444-9CA3-7B81CA053B3D}"/>
    <hyperlink ref="J7205" r:id="rId14398" display="mailto:strongalexandra@bowers-schroeder.com" xr:uid="{8643F2A5-8670-564C-8D55-C961FC26F5C3}"/>
    <hyperlink ref="L7205" r:id="rId14399" xr:uid="{A1817889-1B4A-194D-9D80-90D1C23E1F6C}"/>
    <hyperlink ref="J7206" r:id="rId14400" display="mailto:bholloway@lin-wallace.net" xr:uid="{59538B0A-B241-454D-AB29-7760D3B6B508}"/>
    <hyperlink ref="L7206" r:id="rId14401" xr:uid="{9DA9D328-7661-E545-AE41-AEC0781D4FD6}"/>
    <hyperlink ref="J7207" r:id="rId14402" display="mailto:chancarl@walters.com" xr:uid="{488F3DA2-9278-DB43-AC13-712CF98C7F50}"/>
    <hyperlink ref="L7207" r:id="rId14403" xr:uid="{8D1EA795-B0B8-3D4D-96BF-CF4FE8A831A0}"/>
    <hyperlink ref="J7208" r:id="rId14404" display="mailto:dana13@serrano-bird.com" xr:uid="{60CE1D3B-0455-1F4A-8AAE-317C310DC24D}"/>
    <hyperlink ref="L7208" r:id="rId14405" xr:uid="{6258D52A-526F-9F45-9217-CB000005770A}"/>
    <hyperlink ref="J7209" r:id="rId14406" display="mailto:lydiachoi@fitzpatrick.biz" xr:uid="{1C474A03-8759-5E42-9501-7DDDFCDFA8E1}"/>
    <hyperlink ref="L7209" r:id="rId14407" xr:uid="{710E3F2F-3B7C-AF42-A8EF-648D4F2D1992}"/>
    <hyperlink ref="J7210" r:id="rId14408" display="mailto:egill@payne.com" xr:uid="{0174B65D-6F1A-004F-BF55-E1A6F7D1C500}"/>
    <hyperlink ref="L7210" r:id="rId14409" xr:uid="{21F4E776-AA05-ED4F-AB7B-6C338442E918}"/>
    <hyperlink ref="J7211" r:id="rId14410" display="mailto:stacie43@vaughan-hinton.net" xr:uid="{9D54E353-609A-6942-9D21-B4220CE71C31}"/>
    <hyperlink ref="L7211" r:id="rId14411" xr:uid="{94BFD5AD-E195-9A44-AB86-11C2FAAF0FF3}"/>
    <hyperlink ref="J7212" r:id="rId14412" display="mailto:morrowdon@hutchinson.net" xr:uid="{7C8674CC-7ED0-0044-ABEF-208B3785ED30}"/>
    <hyperlink ref="L7212" r:id="rId14413" xr:uid="{07536324-104D-104E-9BD2-9817BA0E1715}"/>
    <hyperlink ref="J7213" r:id="rId14414" display="mailto:richmondsteven@robinson.biz" xr:uid="{4A9762D0-9C21-7346-AFCD-3569D2B10A5E}"/>
    <hyperlink ref="L7213" r:id="rId14415" xr:uid="{C07E94E2-9B31-FC4A-9EB7-8219F9D8FD27}"/>
    <hyperlink ref="J7214" r:id="rId14416" display="mailto:fstuart@clarke-rios.com" xr:uid="{A8F4431C-EE3A-904A-8D41-40EA4D63BA97}"/>
    <hyperlink ref="L7214" r:id="rId14417" xr:uid="{67226EAE-35DB-2840-B377-3071473B52AB}"/>
    <hyperlink ref="J7215" r:id="rId14418" display="mailto:swashington@barnes-perkins.net" xr:uid="{1597C6B9-CDBC-E14E-A30A-D9601F40D4AB}"/>
    <hyperlink ref="L7215" r:id="rId14419" xr:uid="{D1BA97A1-8BD8-604B-904E-6017723CD6FC}"/>
    <hyperlink ref="J7216" r:id="rId14420" display="mailto:reginald41@jacobson.info" xr:uid="{B2A941C4-271B-8B4F-A123-B28B19926C06}"/>
    <hyperlink ref="L7216" r:id="rId14421" xr:uid="{D1C1995A-0536-414A-A0F2-A17ADECE1AB5}"/>
    <hyperlink ref="J7217" r:id="rId14422" display="mailto:apearson@carson-schmitt.com" xr:uid="{F5B0A103-1EC9-FD4D-A68C-B2609B258064}"/>
    <hyperlink ref="L7217" r:id="rId14423" xr:uid="{E412D913-8D5F-BC42-9DF6-2F65E964603E}"/>
    <hyperlink ref="J7218" r:id="rId14424" display="mailto:mikayla80@mcguire.com" xr:uid="{F49A99B9-864C-8645-B0CF-B3B9E241DAF5}"/>
    <hyperlink ref="L7218" r:id="rId14425" xr:uid="{397DEED1-6AF0-C041-AA7F-DFCDC8C43AE8}"/>
    <hyperlink ref="J7219" r:id="rId14426" display="mailto:leonbarton@wiley-sandoval.com" xr:uid="{425306AD-87F2-0444-BEA9-55E8A4B4EAF9}"/>
    <hyperlink ref="L7219" r:id="rId14427" xr:uid="{6A5E92C6-7716-0244-8E28-99442D8BA520}"/>
    <hyperlink ref="J7220" r:id="rId14428" display="mailto:bobby65@pratt.com" xr:uid="{D7039544-2761-0248-B841-A0FC2ECDEE39}"/>
    <hyperlink ref="L7220" r:id="rId14429" xr:uid="{6283A105-BEB5-7044-80F1-6AB2B68593A0}"/>
    <hyperlink ref="J7221" r:id="rId14430" display="mailto:mterry@fletcher-allison.com" xr:uid="{81A0256D-4414-144E-830A-AEFDBB996D5B}"/>
    <hyperlink ref="L7221" r:id="rId14431" xr:uid="{B8376549-D88C-524A-B84B-59A9711BE90A}"/>
    <hyperlink ref="J7222" r:id="rId14432" display="mailto:hectoryoder@liu.com" xr:uid="{E0EE5115-E811-FF45-BA26-AEA3850C3E97}"/>
    <hyperlink ref="L7222" r:id="rId14433" xr:uid="{D5F99B18-66FE-B340-8BA4-2734F49EBB41}"/>
    <hyperlink ref="J7223" r:id="rId14434" display="mailto:castillobrianna@gallagher.com" xr:uid="{E079C455-89C9-BB4E-B37A-59EC38CD6016}"/>
    <hyperlink ref="L7223" r:id="rId14435" xr:uid="{3E12EABC-FB73-E04C-850E-B06D208C43D0}"/>
    <hyperlink ref="J7224" r:id="rId14436" display="mailto:rferguson@benton-christensen.com" xr:uid="{57642BC2-74E7-7D45-866D-570C6BFB0207}"/>
    <hyperlink ref="L7224" r:id="rId14437" xr:uid="{6A5335BB-CC7F-7646-8B1F-053EEE046366}"/>
    <hyperlink ref="J7225" r:id="rId14438" display="mailto:isabella19@mayo.com" xr:uid="{0C05A348-9B76-8646-9381-51CCF575AD02}"/>
    <hyperlink ref="L7225" r:id="rId14439" xr:uid="{5FD678EB-8A26-9143-9D73-FCBA1604DA43}"/>
    <hyperlink ref="J7226" r:id="rId14440" display="mailto:michaelamoyer@duran.info" xr:uid="{CFD0792E-7982-3D44-9AF7-062F3E6DEC27}"/>
    <hyperlink ref="L7226" r:id="rId14441" xr:uid="{7B5E4E9F-A10F-BA40-ABD2-C5889D047788}"/>
    <hyperlink ref="J7227" r:id="rId14442" display="mailto:brent21@koch.org" xr:uid="{4053A472-D4A5-A34F-B1C6-56F4321AED3F}"/>
    <hyperlink ref="L7227" r:id="rId14443" xr:uid="{2998F8DD-34E5-DB45-83B6-13F5114B05FF}"/>
    <hyperlink ref="J7228" r:id="rId14444" display="mailto:rubenrocha@yang.info" xr:uid="{4AE10468-564A-C841-8EF2-D42465A2DC27}"/>
    <hyperlink ref="L7228" r:id="rId14445" xr:uid="{46286578-D0C3-DB49-9D6C-C91E2E96D7FD}"/>
    <hyperlink ref="J7229" r:id="rId14446" display="mailto:jeanbell@cantu-booker.com" xr:uid="{3AE43779-7B2A-1240-AB14-7394A4BF0621}"/>
    <hyperlink ref="L7229" r:id="rId14447" xr:uid="{3CBDB473-44D5-114F-974A-34F0DE2F82F0}"/>
    <hyperlink ref="J7230" r:id="rId14448" display="mailto:debbie85@cole.biz" xr:uid="{8C29F600-22CA-B04D-AF45-1B758B5AF884}"/>
    <hyperlink ref="L7230" r:id="rId14449" xr:uid="{96388067-9B79-1B4C-BB47-2D62C6518CFE}"/>
    <hyperlink ref="J7231" r:id="rId14450" display="mailto:elliottjesse@solis.com" xr:uid="{D9F6D4F7-728B-A840-9401-56BB5109A745}"/>
    <hyperlink ref="L7231" r:id="rId14451" xr:uid="{00EECEE9-06F7-E64D-8F75-EF022D5C48B0}"/>
    <hyperlink ref="J7232" r:id="rId14452" display="mailto:victoria10@cohen.com" xr:uid="{0683A13C-D8E2-0140-BA06-C9ABCD4E6E91}"/>
    <hyperlink ref="L7232" r:id="rId14453" xr:uid="{178BF086-7DB5-5F4B-B426-51EC1471A21C}"/>
    <hyperlink ref="J7233" r:id="rId14454" display="mailto:stewartnancy@franco-reyes.biz" xr:uid="{8545C5D2-DF7A-394D-9B00-F53E57A30072}"/>
    <hyperlink ref="L7233" r:id="rId14455" xr:uid="{0EC2AA21-5BFC-704C-834A-0AD70B620FCA}"/>
    <hyperlink ref="J7234" r:id="rId14456" display="mailto:franklin19@ross.com" xr:uid="{767AFCE5-D3A9-9345-A6BF-20B6FC252C2D}"/>
    <hyperlink ref="L7234" r:id="rId14457" xr:uid="{75DF51CA-AFB8-AB44-B541-22167A250AEE}"/>
    <hyperlink ref="J7235" r:id="rId14458" display="mailto:landrymario@vance.com" xr:uid="{9483DC88-F166-0849-8C51-907AD1A5CD11}"/>
    <hyperlink ref="L7235" r:id="rId14459" xr:uid="{0A89D536-CF85-334F-8249-68B02F28730D}"/>
    <hyperlink ref="J7236" r:id="rId14460" display="mailto:daisypoole@rhodes.com" xr:uid="{3D60E8D5-9F33-3A41-9ED5-CA985F5DD5D1}"/>
    <hyperlink ref="L7236" r:id="rId14461" xr:uid="{60926501-00E3-484E-85A2-499C2C708B16}"/>
    <hyperlink ref="J7237" r:id="rId14462" display="mailto:sandy36@mclean.com" xr:uid="{2A3FD61A-CDF8-6E48-B8E2-CDF1CEF249F7}"/>
    <hyperlink ref="L7237" r:id="rId14463" xr:uid="{8947BE95-8F50-1044-9C3F-CF1219390545}"/>
    <hyperlink ref="J7238" r:id="rId14464" display="mailto:emilygaines@hoover-rich.com" xr:uid="{39BD8FFE-7418-6F49-9388-C909D8FFC3F7}"/>
    <hyperlink ref="L7238" r:id="rId14465" xr:uid="{1FD084A8-48C0-9249-8FA8-436AF49A00A3}"/>
    <hyperlink ref="J7239" r:id="rId14466" display="mailto:yblackburn@wilkins-travis.com" xr:uid="{0D6E7B69-3175-2540-B550-CFEDBD715832}"/>
    <hyperlink ref="L7239" r:id="rId14467" xr:uid="{5C2B4320-1B18-484A-A38B-2EC95932F28A}"/>
    <hyperlink ref="J7240" r:id="rId14468" display="mailto:enovak@thornton.com" xr:uid="{EFA9D846-29E8-D949-8F48-38F2D63A0A12}"/>
    <hyperlink ref="L7240" r:id="rId14469" xr:uid="{499BC967-DC47-E344-8CF0-86EA9CE39B12}"/>
    <hyperlink ref="J7241" r:id="rId14470" display="mailto:lorrainehill@paul.info" xr:uid="{9AF5C6C0-C1A1-3946-80DA-D65A73AC2144}"/>
    <hyperlink ref="L7241" r:id="rId14471" xr:uid="{17DAEC72-DDF0-214E-AA77-BD4D69C72293}"/>
    <hyperlink ref="J7242" r:id="rId14472" display="mailto:wkramer@mejia.net" xr:uid="{A259176C-4228-6148-962C-5094C22D2957}"/>
    <hyperlink ref="L7242" r:id="rId14473" xr:uid="{314273DE-9AAD-994A-97F6-4B1D3C3C7A6D}"/>
    <hyperlink ref="J7243" r:id="rId14474" display="mailto:dcrawford@cisneros-daniels.org" xr:uid="{CD3C8C3B-D073-7B47-B803-4869C9B1CCD6}"/>
    <hyperlink ref="L7243" r:id="rId14475" xr:uid="{806C6474-173D-1B46-8342-34C467A9BD8B}"/>
    <hyperlink ref="J7244" r:id="rId14476" display="mailto:adrienne97@abbott-good.com" xr:uid="{F609480D-CFDE-9545-BE3E-55FD9C60E3EF}"/>
    <hyperlink ref="L7244" r:id="rId14477" xr:uid="{B8617D69-FFDB-8040-9482-AC7B108EBBDD}"/>
    <hyperlink ref="J7245" r:id="rId14478" display="mailto:zhowell@orozco.com" xr:uid="{1F48F8E7-8B48-7548-8A5A-0F932C68EB98}"/>
    <hyperlink ref="L7245" r:id="rId14479" xr:uid="{BE913D90-8DDE-6C46-8015-DDE61506E3F5}"/>
    <hyperlink ref="J7246" r:id="rId14480" display="mailto:mindy49@kirk.com" xr:uid="{0C83CD5F-B2A8-5B49-828B-BBE84A03C000}"/>
    <hyperlink ref="L7246" r:id="rId14481" xr:uid="{A9034D60-B6C2-5C46-A8CC-4D964B827278}"/>
    <hyperlink ref="J7247" r:id="rId14482" display="mailto:bakerbenjamin@levy.info" xr:uid="{5443CE2A-1873-2F4C-A52F-9658D50D8BBD}"/>
    <hyperlink ref="L7247" r:id="rId14483" xr:uid="{94D75785-F4F6-8A4E-A709-98B702B96FA0}"/>
    <hyperlink ref="J7248" r:id="rId14484" display="mailto:raymonddestiny@banks-benitez.com" xr:uid="{2CF03B62-587B-3443-B1E7-8B9C458E4958}"/>
    <hyperlink ref="L7248" r:id="rId14485" xr:uid="{5D2462FF-2025-DA4A-A5A4-9ED421CCB698}"/>
    <hyperlink ref="J7249" r:id="rId14486" display="mailto:katelyn27@sosa.com" xr:uid="{3285D3B7-FD33-4444-8201-972E3D19F126}"/>
    <hyperlink ref="L7249" r:id="rId14487" xr:uid="{655D3367-1A9B-7D4E-BA69-DE261E2C5B65}"/>
    <hyperlink ref="J7250" r:id="rId14488" display="mailto:careymargaret@logan.com" xr:uid="{2BBAA953-6B6E-B548-89AA-14F393C5B142}"/>
    <hyperlink ref="L7250" r:id="rId14489" xr:uid="{4DF50F07-793C-6A47-99C5-DF0086DF4A85}"/>
    <hyperlink ref="J7251" r:id="rId14490" display="mailto:erinjoseph@tran.biz" xr:uid="{A3B3A2B0-1B57-1E44-AC9C-0DB48AAB973E}"/>
    <hyperlink ref="L7251" r:id="rId14491" xr:uid="{8C8015DA-0E1F-D943-8842-1DDEB9603173}"/>
    <hyperlink ref="J7252" r:id="rId14492" display="mailto:jaclynsnow@olsen.biz" xr:uid="{D17D1EDD-275F-4B4F-8E5E-9FC36FB71C01}"/>
    <hyperlink ref="L7252" r:id="rId14493" xr:uid="{D0841AF5-563A-5849-AB06-45B1916651C7}"/>
    <hyperlink ref="J7253" r:id="rId14494" display="mailto:marisanewman@drake.com" xr:uid="{40800A3F-E143-BB4C-9F57-4226D97CC50F}"/>
    <hyperlink ref="L7253" r:id="rId14495" xr:uid="{821A5333-EAFD-C042-8194-1DB3383A8445}"/>
    <hyperlink ref="J7254" r:id="rId14496" display="mailto:lutzclinton@livingston.com" xr:uid="{D08CE589-2EB2-5F46-AA38-FC645FEA679A}"/>
    <hyperlink ref="L7254" r:id="rId14497" xr:uid="{A78A7AB4-F208-CB41-A695-3CE5BCEE43DF}"/>
    <hyperlink ref="J7255" r:id="rId14498" display="mailto:victor30@solis.info" xr:uid="{D9C053A1-795B-8847-BD10-62CFD9A8F493}"/>
    <hyperlink ref="L7255" r:id="rId14499" xr:uid="{469ADD0B-CA8A-0844-A82F-21908E67615A}"/>
    <hyperlink ref="J7256" r:id="rId14500" display="mailto:ericksondave@taylor-bond.com" xr:uid="{22D11E3B-60F4-5F4C-9816-88D0BA68840D}"/>
    <hyperlink ref="L7256" r:id="rId14501" xr:uid="{D1338353-4A93-0747-8305-E2C094B7350B}"/>
    <hyperlink ref="J7257" r:id="rId14502" display="mailto:lsingleton@hubbard.com" xr:uid="{B729179E-DECF-FA43-ACF5-2C5DBC13AFD1}"/>
    <hyperlink ref="L7257" r:id="rId14503" xr:uid="{E26DA25A-818B-A244-A64A-8996781114D9}"/>
    <hyperlink ref="J7258" r:id="rId14504" display="mailto:sherrera@wise-warner.net" xr:uid="{DF92A247-1240-6944-A02E-2A7640E4AAFC}"/>
    <hyperlink ref="L7258" r:id="rId14505" xr:uid="{940B2280-C7AE-914D-8A7A-BF1AAB63EFDA}"/>
    <hyperlink ref="J7259" r:id="rId14506" display="mailto:jorgehess@key-fitzpatrick.org" xr:uid="{B45CA3FA-5CCD-B54A-8A5F-46E7C8F4F4BA}"/>
    <hyperlink ref="L7259" r:id="rId14507" xr:uid="{716BA9D2-49A0-CF44-AC2B-BC529F8BA6A3}"/>
    <hyperlink ref="J7260" r:id="rId14508" display="mailto:saunderssue@montoya.com" xr:uid="{C4DE1F77-1365-8B4E-9179-5CBF94BC1237}"/>
    <hyperlink ref="L7260" r:id="rId14509" xr:uid="{F4373717-4AED-6244-96C3-A23D26C6E10F}"/>
    <hyperlink ref="J7261" r:id="rId14510" display="mailto:saustin@buck-jefferson.biz" xr:uid="{515DD062-F341-0D47-898A-98EF2CE244F5}"/>
    <hyperlink ref="L7261" r:id="rId14511" xr:uid="{DDB9BA0E-42EA-F347-B4E5-CEE14C9216B2}"/>
    <hyperlink ref="J7262" r:id="rId14512" display="mailto:andresvasquez@rowe.com" xr:uid="{D5979D7A-B5B9-F24A-B53C-422687F3B14F}"/>
    <hyperlink ref="L7262" r:id="rId14513" xr:uid="{85F46943-5E9B-F94C-8202-8790B25273B1}"/>
    <hyperlink ref="J7263" r:id="rId14514" display="mailto:clayton77@gilmore.com" xr:uid="{EF3685D9-E081-074C-8AF8-DAA42998A8CD}"/>
    <hyperlink ref="L7263" r:id="rId14515" xr:uid="{3D01F13A-A996-074C-9E4A-65F6D657BE3A}"/>
    <hyperlink ref="J7264" r:id="rId14516" display="mailto:shelia91@frye-arellano.org" xr:uid="{E7D46E61-542A-A14A-B7FC-7409E4B1F2F0}"/>
    <hyperlink ref="L7264" r:id="rId14517" xr:uid="{FE97ADFD-8FE3-1148-9DAF-E5DB89DAC1FD}"/>
    <hyperlink ref="J7265" r:id="rId14518" display="mailto:sarah35@combs-krause.com" xr:uid="{F7E5A5AA-7551-1248-91BC-7F5C1133FA91}"/>
    <hyperlink ref="L7265" r:id="rId14519" xr:uid="{B459DDB3-FE7F-104C-8A34-7CB5B9349383}"/>
    <hyperlink ref="J7266" r:id="rId14520" display="mailto:priscillali@adams.com" xr:uid="{341A90E8-0BDD-3248-AFBF-0308F62FEDEC}"/>
    <hyperlink ref="L7266" r:id="rId14521" xr:uid="{F4099704-C783-BA40-9379-22B84396DD42}"/>
    <hyperlink ref="J7267" r:id="rId14522" display="mailto:tdickson@gay.com" xr:uid="{112D3C5A-E6C1-B940-B1A2-45EBEA0DF898}"/>
    <hyperlink ref="L7267" r:id="rId14523" xr:uid="{73C46CBA-A9F8-454A-A152-7AAD086E9E31}"/>
    <hyperlink ref="J7268" r:id="rId14524" display="mailto:carrillomckenzie@kline.info" xr:uid="{EA8023B2-2B2F-9E44-9E02-56888DB6B042}"/>
    <hyperlink ref="L7268" r:id="rId14525" xr:uid="{B7A34CC2-A194-3D43-9C85-FC6F973C3566}"/>
    <hyperlink ref="J7269" r:id="rId14526" display="mailto:kirkmoyer@deleon.info" xr:uid="{E19D7A26-EF55-A445-8AFB-10844F7173D1}"/>
    <hyperlink ref="L7269" r:id="rId14527" xr:uid="{E00834AD-E495-834B-A08B-DECEEF0C0C54}"/>
    <hyperlink ref="J7270" r:id="rId14528" display="mailto:curtisrowland@lambert.net" xr:uid="{AF57862F-6054-E842-B2D1-490D3242402F}"/>
    <hyperlink ref="L7270" r:id="rId14529" xr:uid="{01751A82-0E91-0A4D-B1D1-1B8F0F841026}"/>
    <hyperlink ref="J7271" r:id="rId14530" display="mailto:loridiaz@cook.com" xr:uid="{EC0149FA-2E3F-A645-BAC8-8C74489E2D4A}"/>
    <hyperlink ref="L7271" r:id="rId14531" xr:uid="{2D1BB7E7-C615-B948-BEB3-620DA075E08A}"/>
    <hyperlink ref="J7272" r:id="rId14532" display="mailto:smithfrank@benitez.net" xr:uid="{149F9CE8-2830-D24E-A158-41CE6F67114A}"/>
    <hyperlink ref="L7272" r:id="rId14533" xr:uid="{EF3B0BE0-02D2-B643-A22E-8B729BF0D47F}"/>
    <hyperlink ref="J7273" r:id="rId14534" display="mailto:prestonjustin@mcintyre.info" xr:uid="{FAF1A136-C200-8740-8AC3-ED91DC0D73AC}"/>
    <hyperlink ref="L7273" r:id="rId14535" xr:uid="{4827429C-313F-B447-9439-AB71DD138A83}"/>
    <hyperlink ref="J7274" r:id="rId14536" display="mailto:calvin02@morrison.net" xr:uid="{CF60D285-057C-CA4A-A39C-E7978F9AE880}"/>
    <hyperlink ref="L7274" r:id="rId14537" xr:uid="{F5B99CBC-D7A3-4649-8145-747526197A5F}"/>
    <hyperlink ref="J7275" r:id="rId14538" display="mailto:bethanyweaver@vasquez.info" xr:uid="{3DD1C97F-1409-A040-898F-2AD3B4A90D06}"/>
    <hyperlink ref="L7275" r:id="rId14539" xr:uid="{3DE6A470-AF21-0442-A007-3371C6560205}"/>
    <hyperlink ref="J7276" r:id="rId14540" display="mailto:shawna23@patel-branch.com" xr:uid="{F40C1198-5290-F742-97B3-71F8C87B3EFC}"/>
    <hyperlink ref="L7276" r:id="rId14541" xr:uid="{0B98A2CA-3F87-0D48-B8F8-2C74C16B4CDD}"/>
    <hyperlink ref="J7277" r:id="rId14542" display="mailto:april97@sloan-fuller.com" xr:uid="{996ACCDA-C828-C442-A144-9D6483FF3A47}"/>
    <hyperlink ref="L7277" r:id="rId14543" xr:uid="{4D4CFF5B-FCC9-E543-BF14-531DC26562F0}"/>
    <hyperlink ref="J7278" r:id="rId14544" display="mailto:rangelclaudia@lawrence.com" xr:uid="{629EAA04-BA75-F449-AEFC-EEA475311300}"/>
    <hyperlink ref="L7278" r:id="rId14545" xr:uid="{3A2B7038-D154-B44F-8941-4C6E8B3A1B1D}"/>
    <hyperlink ref="J7279" r:id="rId14546" display="mailto:joshuapetersen@joyce-riggs.com" xr:uid="{598D73EC-229F-8647-BF79-AA7CEA068382}"/>
    <hyperlink ref="L7279" r:id="rId14547" xr:uid="{4D5B6D6A-58BC-1E45-AA1F-1EFEB7C5F8E3}"/>
    <hyperlink ref="J7280" r:id="rId14548" display="mailto:drew86@oliver.com" xr:uid="{5EA7E12F-C634-9541-822B-A819D5A80FA2}"/>
    <hyperlink ref="L7280" r:id="rId14549" xr:uid="{60A28A7B-EE35-3845-8267-EB30A2D5E981}"/>
    <hyperlink ref="J7281" r:id="rId14550" display="mailto:sawyercindy@weaver.info" xr:uid="{3D38B1A6-49AE-3842-BF23-90F6471DED71}"/>
    <hyperlink ref="L7281" r:id="rId14551" xr:uid="{628B0E72-3FE9-F640-80F5-1C7FC5EC6DD0}"/>
    <hyperlink ref="J7282" r:id="rId14552" display="mailto:ohampton@roberts.com" xr:uid="{AEC57D79-7794-F144-8BAA-E448BBB77A77}"/>
    <hyperlink ref="L7282" r:id="rId14553" xr:uid="{6CF1F123-D46B-DA43-808D-32E80F178D4B}"/>
    <hyperlink ref="J7283" r:id="rId14554" display="mailto:camachobrandi@horne.com" xr:uid="{B0AF443F-9381-DD46-8541-73D5DC3CDE74}"/>
    <hyperlink ref="L7283" r:id="rId14555" xr:uid="{A90FD689-1F8F-7048-9590-E43F252E6266}"/>
    <hyperlink ref="J7284" r:id="rId14556" display="mailto:idavies@ayala.com" xr:uid="{F3911A42-8938-4E46-87C5-DBBFB8C3CEB3}"/>
    <hyperlink ref="L7284" r:id="rId14557" xr:uid="{7843F4DE-16EA-4347-ADF4-42084556B397}"/>
    <hyperlink ref="J7285" r:id="rId14558" display="mailto:mullinstyrone@henry-weber.com" xr:uid="{5234A471-430A-C644-B544-B8B5167DDE1E}"/>
    <hyperlink ref="L7285" r:id="rId14559" xr:uid="{93EBE324-0A47-864E-A8CD-92756314A87A}"/>
    <hyperlink ref="J7286" r:id="rId14560" display="mailto:bestmarcia@carrillo-mccarty.com" xr:uid="{C54F6920-3A36-744D-B42C-8DA0261C0720}"/>
    <hyperlink ref="L7286" r:id="rId14561" xr:uid="{648AEDE7-17DF-784D-87A8-EE4E5DEE2C20}"/>
    <hyperlink ref="J7287" r:id="rId14562" display="mailto:greg20@nicholson.biz" xr:uid="{96908674-13AA-4845-AF11-7817E7A8ACAD}"/>
    <hyperlink ref="L7287" r:id="rId14563" xr:uid="{5C7E58B1-DD47-AE44-A114-26C2C469315D}"/>
    <hyperlink ref="J7288" r:id="rId14564" display="mailto:bianca29@barker-hansen.com" xr:uid="{3121C2AB-E1A6-534D-831C-2F188A3665EF}"/>
    <hyperlink ref="L7288" r:id="rId14565" xr:uid="{098BF0C5-6C4E-864E-8680-D6CD3E56CF81}"/>
    <hyperlink ref="J7289" r:id="rId14566" display="mailto:desiree23@cole.com" xr:uid="{ED4B0EA7-38F2-F844-9FBC-23B34E167802}"/>
    <hyperlink ref="L7289" r:id="rId14567" xr:uid="{374B1C6C-5F31-1742-BF99-95CD47FDB1FB}"/>
    <hyperlink ref="J7290" r:id="rId14568" display="mailto:jessicasingh@moreno.org" xr:uid="{62336126-A4D9-474F-90B5-CF8AF4CEE770}"/>
    <hyperlink ref="L7290" r:id="rId14569" xr:uid="{E53716D8-419A-734C-AC43-29C9FD1A0DBE}"/>
    <hyperlink ref="J7291" r:id="rId14570" display="mailto:scastro@collins.com" xr:uid="{AD4E7BED-9734-EC40-9CA0-8EA017388332}"/>
    <hyperlink ref="L7291" r:id="rId14571" xr:uid="{846CD509-2B9C-6543-B5FF-191D4BDC3C77}"/>
    <hyperlink ref="J7292" r:id="rId14572" display="mailto:holdercasey@park-goodwin.com" xr:uid="{18B8016F-EC85-8444-A196-5D3878C65F5E}"/>
    <hyperlink ref="L7292" r:id="rId14573" xr:uid="{72DFD472-9900-4547-A982-D3C676629AC6}"/>
    <hyperlink ref="J7293" r:id="rId14574" display="mailto:lancemayer@webster.info" xr:uid="{68A287F9-C46E-7B41-8B67-43B096E427AF}"/>
    <hyperlink ref="L7293" r:id="rId14575" xr:uid="{073DCC06-2A84-2446-8D8C-E39910C361D0}"/>
    <hyperlink ref="J7294" r:id="rId14576" display="mailto:villagabriella@petersen.com" xr:uid="{B29F6E89-656E-CA46-8082-C07AAD6A522E}"/>
    <hyperlink ref="L7294" r:id="rId14577" xr:uid="{A221856F-C005-434D-9A6B-D185C04EDBEA}"/>
    <hyperlink ref="J7295" r:id="rId14578" display="mailto:shannon72@mahoney-stark.com" xr:uid="{07B21E1D-A17A-624B-A652-77F868F615FA}"/>
    <hyperlink ref="L7295" r:id="rId14579" xr:uid="{A974FB36-60EB-9F4E-996E-C17714FBF76A}"/>
    <hyperlink ref="J7296" r:id="rId14580" display="mailto:rhahn@jones.net" xr:uid="{53B7B5CE-7DD4-1A41-B884-1B3E698FB182}"/>
    <hyperlink ref="L7296" r:id="rId14581" xr:uid="{C4D9BD65-378D-1D47-836E-57249F9C33DD}"/>
    <hyperlink ref="J7297" r:id="rId14582" display="mailto:freydon@newton.com" xr:uid="{01C3651C-7342-DC43-B274-D32DE77DCB2C}"/>
    <hyperlink ref="L7297" r:id="rId14583" xr:uid="{8D77A439-241D-5840-BE8C-89706AF50048}"/>
    <hyperlink ref="J7298" r:id="rId14584" display="mailto:edward53@kemp.com" xr:uid="{FB1BD2D0-C559-8843-B227-9D98E478D05E}"/>
    <hyperlink ref="L7298" r:id="rId14585" xr:uid="{DB5C77CA-15ED-6045-B5B9-00181E3B69AA}"/>
    <hyperlink ref="J7299" r:id="rId14586" display="mailto:dodsonkatie@boyer.com" xr:uid="{203A1488-D4F2-504F-89D2-77B93BEB264B}"/>
    <hyperlink ref="L7299" r:id="rId14587" xr:uid="{2D363748-F9D9-ED4B-8BAF-AE60D015AC5B}"/>
    <hyperlink ref="J7300" r:id="rId14588" display="mailto:brentparker@fisher.com" xr:uid="{1AA21C99-A74C-AD4C-A058-EBFF0F1A4262}"/>
    <hyperlink ref="L7300" r:id="rId14589" xr:uid="{B259E96C-61D9-1B46-B24F-DE52618D22E4}"/>
    <hyperlink ref="J7301" r:id="rId14590" display="mailto:rebekah14@mcdaniel.com" xr:uid="{7E89BD51-D971-7242-9BE1-13DDF6085A3B}"/>
    <hyperlink ref="L7301" r:id="rId14591" xr:uid="{4C01807E-70C7-3A43-A57A-8986B17D9A23}"/>
    <hyperlink ref="J7302" r:id="rId14592" display="mailto:marc79@dyer.net" xr:uid="{AF9C786E-5043-924A-8D4A-CC2162D9B1C9}"/>
    <hyperlink ref="L7302" r:id="rId14593" xr:uid="{CE0F22A1-EA0D-8E45-9BE3-07760EDDF6F9}"/>
    <hyperlink ref="J7303" r:id="rId14594" display="mailto:strongjamie@rodgers.biz" xr:uid="{66C04C5E-C44F-164B-B31B-B07FC5179DAF}"/>
    <hyperlink ref="L7303" r:id="rId14595" xr:uid="{673E0D1D-A42C-0C48-A58A-A27A572475EF}"/>
    <hyperlink ref="J7304" r:id="rId14596" display="mailto:nrichardson@blair.biz" xr:uid="{92987E32-9CEE-F047-AAB0-2E469BCFA4BC}"/>
    <hyperlink ref="L7304" r:id="rId14597" xr:uid="{A66CD73A-D9D3-DF43-B8CB-3E5BD220A9E9}"/>
    <hyperlink ref="J7305" r:id="rId14598" display="mailto:sho@johnson.org" xr:uid="{FE2AC63A-3326-6E4B-8AA8-8D97631D400C}"/>
    <hyperlink ref="L7305" r:id="rId14599" xr:uid="{A6DF1441-565D-C344-B6D9-1203D145DBBA}"/>
    <hyperlink ref="J7306" r:id="rId14600" display="mailto:eblack@deleon.info" xr:uid="{DD96DDFA-EE8F-3B4B-AB26-DF0212B0CB06}"/>
    <hyperlink ref="L7306" r:id="rId14601" xr:uid="{DC2B0F6C-EB11-8D4C-AB00-54773F904AEB}"/>
    <hyperlink ref="J7307" r:id="rId14602" display="mailto:andrew70@davis.com" xr:uid="{C79AC578-F175-564D-A7A4-2CD66F97B082}"/>
    <hyperlink ref="L7307" r:id="rId14603" xr:uid="{C377BB1C-7564-8D49-BC54-3CE1C9B7A51A}"/>
    <hyperlink ref="J7308" r:id="rId14604" display="mailto:gracemoore@holden.com" xr:uid="{F0CC2674-F8DA-B044-9BE5-AA4C23ED07F7}"/>
    <hyperlink ref="L7308" r:id="rId14605" xr:uid="{0F61298C-639A-9840-AAB4-E8AE54AC5345}"/>
    <hyperlink ref="J7309" r:id="rId14606" display="mailto:liuabigail@buck.com" xr:uid="{E3A22D5D-A480-F444-964E-B375393D4834}"/>
    <hyperlink ref="L7309" r:id="rId14607" xr:uid="{CA40FE0B-329A-CC4E-86A2-39E4B82138CA}"/>
    <hyperlink ref="J7310" r:id="rId14608" display="mailto:odawson@hardy.info" xr:uid="{7263D376-5EFA-E244-A44C-947E3FE376ED}"/>
    <hyperlink ref="L7310" r:id="rId14609" xr:uid="{227C7073-2C31-9F49-A1E3-8DC54F6887D9}"/>
    <hyperlink ref="J7311" r:id="rId14610" display="mailto:neil42@mcdonald.com" xr:uid="{906DBE30-5F03-8744-9F5E-2518A055497F}"/>
    <hyperlink ref="L7311" r:id="rId14611" xr:uid="{120A4886-9D46-7748-AA8B-DD43CB9F115B}"/>
    <hyperlink ref="J7312" r:id="rId14612" display="mailto:sheri94@terrell.net" xr:uid="{11952A2F-903C-CE4C-BE14-02096632ADBD}"/>
    <hyperlink ref="L7312" r:id="rId14613" xr:uid="{419F393D-A878-6F43-834C-3106E2080887}"/>
    <hyperlink ref="J7313" r:id="rId14614" display="mailto:lyonssheila@mcknight.com" xr:uid="{3376200B-45F2-CC41-9E92-918D0D1A2CB3}"/>
    <hyperlink ref="L7313" r:id="rId14615" xr:uid="{94F8570C-9DC1-3544-BC41-ABD5EB998B7A}"/>
    <hyperlink ref="J7314" r:id="rId14616" display="mailto:justinmccormick@spence.info" xr:uid="{7CE031B9-DADB-A34B-A911-40E4322E13F7}"/>
    <hyperlink ref="L7314" r:id="rId14617" xr:uid="{41133D08-5126-4142-A7B4-07B5336BB72B}"/>
    <hyperlink ref="J7315" r:id="rId14618" display="mailto:wberger@pope.com" xr:uid="{C67E2859-CC05-AD4A-971D-1C880B401A99}"/>
    <hyperlink ref="L7315" r:id="rId14619" xr:uid="{FE616323-8B98-9E4A-AAFA-52DEECD9EBDB}"/>
    <hyperlink ref="J7316" r:id="rId14620" display="mailto:kristacarey@cain.com" xr:uid="{3D9D2281-8CAF-9D40-A022-E4CA9F85431B}"/>
    <hyperlink ref="L7316" r:id="rId14621" xr:uid="{DD531B5B-801E-D245-AE88-D4FB502125CA}"/>
    <hyperlink ref="J7317" r:id="rId14622" display="mailto:gene24@mcclain.org" xr:uid="{1286EB50-4E53-AF44-948A-A967FFCF17AF}"/>
    <hyperlink ref="L7317" r:id="rId14623" xr:uid="{1F283605-A4C9-9F4E-9E79-2ACE64730EA4}"/>
    <hyperlink ref="J7318" r:id="rId14624" display="mailto:carrieyang@glover.net" xr:uid="{9D43E9F7-FA14-8342-8B29-77EDFE18CDE3}"/>
    <hyperlink ref="L7318" r:id="rId14625" xr:uid="{BFA91C7A-4294-C44F-B2EB-99BA1525B58D}"/>
    <hyperlink ref="J7319" r:id="rId14626" display="mailto:pwilkins@blankenship.com" xr:uid="{715420E4-21D8-DC43-A872-5ED9D4DEE216}"/>
    <hyperlink ref="L7319" r:id="rId14627" xr:uid="{94D218E9-022B-6A48-A326-EC5620B141D3}"/>
    <hyperlink ref="J7320" r:id="rId14628" display="mailto:fconway@costa.com" xr:uid="{BEC0A311-25C5-5B4D-A6B5-B50256B2EA25}"/>
    <hyperlink ref="L7320" r:id="rId14629" xr:uid="{FB13DA55-F6D4-054A-8AA0-93C00DC459BE}"/>
    <hyperlink ref="J7321" r:id="rId14630" display="mailto:shepherdmartin@gould-stephenson.com" xr:uid="{1CB0C97F-E2E4-5F4D-B9E6-09FD889A778C}"/>
    <hyperlink ref="L7321" r:id="rId14631" xr:uid="{5317FB1F-0CC1-C24A-9FAC-BEC9D7DC2693}"/>
    <hyperlink ref="J7322" r:id="rId14632" display="mailto:diamondpatterson@hardy-terrell.com" xr:uid="{6EF28ACD-F041-FF41-B130-3783CB19622A}"/>
    <hyperlink ref="L7322" r:id="rId14633" xr:uid="{38364F48-C224-0B42-A5E3-B46B2ECFC79E}"/>
    <hyperlink ref="J7323" r:id="rId14634" display="mailto:jonathanedwards@kemp-werner.com" xr:uid="{733B05A7-0390-0A4D-BD22-E0390380E451}"/>
    <hyperlink ref="L7323" r:id="rId14635" xr:uid="{75909498-BBCB-0F41-9910-65657A8CA1AE}"/>
    <hyperlink ref="J7324" r:id="rId14636" display="mailto:wblevins@ashley.info" xr:uid="{F315390A-7424-8942-90B3-457FBED85A98}"/>
    <hyperlink ref="L7324" r:id="rId14637" xr:uid="{D10074FD-A970-8F49-A8CF-03C1414C2D89}"/>
    <hyperlink ref="J7325" r:id="rId14638" display="mailto:abigailhubbard@simon.com" xr:uid="{EDF95AB2-B3CA-884D-97C4-E42065BB02B7}"/>
    <hyperlink ref="L7325" r:id="rId14639" xr:uid="{0625BA5D-4B70-0144-98FB-3E2AB83419E8}"/>
    <hyperlink ref="J7326" r:id="rId14640" display="mailto:velazquezhector@dodson.com" xr:uid="{D5F1C353-26EB-E74E-B06B-C2FA843D9D67}"/>
    <hyperlink ref="L7326" r:id="rId14641" xr:uid="{03A321AC-7A16-4B46-806A-7900C1432E41}"/>
    <hyperlink ref="J7327" r:id="rId14642" display="mailto:randall44@trevino.org" xr:uid="{0C3569D2-AE3E-DB42-BC66-7B21B0D41763}"/>
    <hyperlink ref="L7327" r:id="rId14643" xr:uid="{F8096434-3075-B94F-A7D4-C1E012A41F40}"/>
    <hyperlink ref="J7328" r:id="rId14644" display="mailto:xparker@neal-cisneros.com" xr:uid="{AFE76DA7-4391-E24E-AD60-24D6F18385F8}"/>
    <hyperlink ref="L7328" r:id="rId14645" xr:uid="{776D05E0-9EE2-F241-A7D3-6E638C49FBD8}"/>
    <hyperlink ref="J7329" r:id="rId14646" display="mailto:norrispriscilla@patrick.org" xr:uid="{A20C2E62-7878-7D48-8382-E0029E1EE2DA}"/>
    <hyperlink ref="L7329" r:id="rId14647" xr:uid="{844B90AE-8915-C745-A0D3-F7571513851A}"/>
    <hyperlink ref="J7330" r:id="rId14648" display="mailto:jonathon25@ramsey.net" xr:uid="{EF513861-2D7E-2649-9A7E-3961D59597A9}"/>
    <hyperlink ref="L7330" r:id="rId14649" xr:uid="{14E08431-931F-9D47-B3FB-6E008755FF6D}"/>
    <hyperlink ref="J7331" r:id="rId14650" display="mailto:operry@green.org" xr:uid="{61BBFD3A-B072-C14C-B349-39025121F930}"/>
    <hyperlink ref="L7331" r:id="rId14651" xr:uid="{A31C1449-9958-7E47-8D9A-33769ACE11B2}"/>
    <hyperlink ref="J7332" r:id="rId14652" display="mailto:fskinner@boyer.info" xr:uid="{748E9D2E-DC8D-6F4B-9F12-FD230DE4230D}"/>
    <hyperlink ref="L7332" r:id="rId14653" xr:uid="{60567A89-0AC0-BF43-AAF2-316DA5E996B8}"/>
    <hyperlink ref="J7333" r:id="rId14654" display="mailto:herrerajerry@yang.com" xr:uid="{116B61B8-D699-F742-8B96-6716D76F1A15}"/>
    <hyperlink ref="L7333" r:id="rId14655" xr:uid="{418DFD8E-34BA-904B-98DC-23F731350EB2}"/>
    <hyperlink ref="J7334" r:id="rId14656" display="mailto:jeremyswanson@cook-casey.org" xr:uid="{E08FC6A3-D4C4-5448-8821-FCE5EF83B94C}"/>
    <hyperlink ref="L7334" r:id="rId14657" xr:uid="{1A5223C3-3527-1541-A3BB-94059105E7D3}"/>
    <hyperlink ref="J7335" r:id="rId14658" display="mailto:jacob28@jacobs.com" xr:uid="{FB7EB79B-4758-C24A-97DA-50520F879DDA}"/>
    <hyperlink ref="L7335" r:id="rId14659" xr:uid="{4CDB516D-5773-BE45-AB7C-99ED758A3966}"/>
    <hyperlink ref="J7336" r:id="rId14660" display="mailto:sandersjaime@benson.net" xr:uid="{DD5BC089-B650-6A4A-8DFE-8CD502427A21}"/>
    <hyperlink ref="L7336" r:id="rId14661" xr:uid="{927C242D-EC0C-AF40-89EB-374224D0AEC8}"/>
    <hyperlink ref="J7337" r:id="rId14662" display="mailto:yroman@mason.info" xr:uid="{8EE10733-F335-4E42-A830-F3021DB694DA}"/>
    <hyperlink ref="L7337" r:id="rId14663" xr:uid="{85F50781-E1CC-3242-BEB4-85C31EE8AAAA}"/>
    <hyperlink ref="J7338" r:id="rId14664" display="mailto:michele58@grant.biz" xr:uid="{C664FE9B-42D3-224E-8243-95A6E761B6F2}"/>
    <hyperlink ref="L7338" r:id="rId14665" xr:uid="{236F7398-4E95-894A-81F4-72D11F5ABD6B}"/>
    <hyperlink ref="J7339" r:id="rId14666" display="mailto:dchavez@mckay.org" xr:uid="{644F99F7-4CCA-FA42-A5DF-C093034A647D}"/>
    <hyperlink ref="L7339" r:id="rId14667" xr:uid="{B33F6B42-250A-6F4E-8F26-A683E484E852}"/>
    <hyperlink ref="J7340" r:id="rId14668" display="mailto:johnathan64@bradshaw-nelson.com" xr:uid="{99E77425-0B7B-4B4D-A10A-CDF40B4061E3}"/>
    <hyperlink ref="L7340" r:id="rId14669" xr:uid="{F341782A-AA2D-8F4E-B5B8-9571A35F2DB1}"/>
    <hyperlink ref="J7341" r:id="rId14670" display="mailto:grantbrenda@gardner-orr.com" xr:uid="{CECF172B-B77D-4A4D-ACA9-020583969D03}"/>
    <hyperlink ref="L7341" r:id="rId14671" xr:uid="{D2E98665-D629-3F4D-A84F-8315D2558EEE}"/>
    <hyperlink ref="J7342" r:id="rId14672" display="mailto:frances48@hines.info" xr:uid="{0B9DE33C-FBEE-054F-9430-E7412B0FB2E2}"/>
    <hyperlink ref="L7342" r:id="rId14673" xr:uid="{1F5500BB-52C4-2945-9140-AA66E5AC5E28}"/>
    <hyperlink ref="J7343" r:id="rId14674" display="mailto:brendaandersen@spence-galvan.com" xr:uid="{88ABFAD1-FA12-E546-BDAC-E9CE48D04604}"/>
    <hyperlink ref="L7343" r:id="rId14675" xr:uid="{76E17D3F-00E9-6540-933B-F93389C15DFC}"/>
    <hyperlink ref="J7344" r:id="rId14676" display="mailto:alexamiddleton@golden.org" xr:uid="{1E635AFC-AAD0-804B-9E65-4C85CC2FAF9B}"/>
    <hyperlink ref="L7344" r:id="rId14677" xr:uid="{69304086-D39E-DB41-92F9-465A09759EFB}"/>
    <hyperlink ref="J7345" r:id="rId14678" display="mailto:craigkhan@bradshaw-macdonald.com" xr:uid="{E86C5929-53BD-AE4B-81DD-4CB6C410ED17}"/>
    <hyperlink ref="L7345" r:id="rId14679" xr:uid="{11D7721B-7C91-0546-BE7C-B008B1783431}"/>
    <hyperlink ref="J7346" r:id="rId14680" display="mailto:traciethompson@patterson.biz" xr:uid="{61372CC5-A3AC-054E-AC59-9F1C07704E2C}"/>
    <hyperlink ref="L7346" r:id="rId14681" xr:uid="{6194F227-F396-FF4E-B444-E5517E75BA5D}"/>
    <hyperlink ref="J7347" r:id="rId14682" display="mailto:wmorton@wells.com" xr:uid="{1863E02A-6B8B-9B47-99B2-0377820CD6DE}"/>
    <hyperlink ref="L7347" r:id="rId14683" xr:uid="{A477F8FA-0A51-2A41-9B73-9BF4B2050665}"/>
    <hyperlink ref="J7348" r:id="rId14684" display="mailto:tbright@roman-rich.biz" xr:uid="{C25FF691-9F07-EB45-8986-9C5AAD966733}"/>
    <hyperlink ref="L7348" r:id="rId14685" xr:uid="{47201C95-609B-5040-B0F5-30F215B76BB7}"/>
    <hyperlink ref="J7349" r:id="rId14686" display="mailto:jackhale@lyons.com" xr:uid="{7DF19890-1A7F-D241-8BF6-A228CE974DF1}"/>
    <hyperlink ref="L7349" r:id="rId14687" xr:uid="{973F5D2C-328B-A04C-AC2F-D1C1839DB6DC}"/>
    <hyperlink ref="J7350" r:id="rId14688" display="mailto:jillholmes@barnett-mcknight.info" xr:uid="{8A3FF31A-3B6F-5643-9B79-8DCEB5457EE5}"/>
    <hyperlink ref="L7350" r:id="rId14689" xr:uid="{F7442590-D6EC-5B49-9BE2-33057E4FD5A9}"/>
    <hyperlink ref="J7351" r:id="rId14690" display="mailto:megan30@clayton.com" xr:uid="{36F6B605-0AD5-2749-9DFF-98080D56CF9C}"/>
    <hyperlink ref="L7351" r:id="rId14691" xr:uid="{6973E8E5-8105-1E44-951F-58967CB8B0A1}"/>
    <hyperlink ref="J7352" r:id="rId14692" display="mailto:fgreene@mayo.com" xr:uid="{1C0D9EDD-9C9D-F340-BB69-C57EEFD79EA4}"/>
    <hyperlink ref="L7352" r:id="rId14693" xr:uid="{C165E90D-B97A-9649-AAE3-75DFEE46CFF9}"/>
    <hyperlink ref="J7353" r:id="rId14694" display="mailto:mossmandy@davis-crane.com" xr:uid="{CE67EE95-EB01-E84A-97D9-E70CBC76545A}"/>
    <hyperlink ref="L7353" r:id="rId14695" xr:uid="{809C0E93-382F-C64F-9A08-B9E747FA96A9}"/>
    <hyperlink ref="J7354" r:id="rId14696" display="mailto:olawson@holt.com" xr:uid="{2B6D6467-4F1E-8B4B-89D9-CE5D7802509C}"/>
    <hyperlink ref="L7354" r:id="rId14697" xr:uid="{B4539E76-0074-8E4D-B2B5-017A642AA32F}"/>
    <hyperlink ref="J7355" r:id="rId14698" display="mailto:donnasosa@obrien-mcpherson.com" xr:uid="{0F84280C-2CAF-EC42-8F2C-F9714434610F}"/>
    <hyperlink ref="L7355" r:id="rId14699" xr:uid="{D3D22F5E-2CB4-B54F-A232-74483314F1F4}"/>
    <hyperlink ref="J7356" r:id="rId14700" display="mailto:harrymccarthy@bentley-bird.com" xr:uid="{7BC6012F-2DE7-0143-A980-9915070B80A3}"/>
    <hyperlink ref="L7356" r:id="rId14701" xr:uid="{F313AF2D-5911-224C-8E41-19ACBDB5A668}"/>
    <hyperlink ref="J7357" r:id="rId14702" display="mailto:gailmoon@randolph.com" xr:uid="{F66CAFDB-FA45-774F-8DA6-D072D71FFBA7}"/>
    <hyperlink ref="L7357" r:id="rId14703" xr:uid="{48C42963-F9BA-B241-ACAB-BA360FD448CF}"/>
    <hyperlink ref="J7358" r:id="rId14704" display="mailto:sgray@stanton-peters.com" xr:uid="{B206501D-73A8-7C43-82A0-17D22BDF0DBB}"/>
    <hyperlink ref="L7358" r:id="rId14705" xr:uid="{00002943-7E29-EE45-BC8D-68683BA05F2F}"/>
    <hyperlink ref="J7359" r:id="rId14706" display="mailto:ralph21@braun.org" xr:uid="{D5641BE4-0454-FD4C-8BBF-3B57C756E88E}"/>
    <hyperlink ref="L7359" r:id="rId14707" xr:uid="{05DBA6CF-446B-8C4C-86EB-17180D0CFDF4}"/>
    <hyperlink ref="J7360" r:id="rId14708" display="mailto:joannenash@hurst-leon.com" xr:uid="{8F120519-0A8C-6143-8CB1-F3B6017FB5A7}"/>
    <hyperlink ref="L7360" r:id="rId14709" xr:uid="{88F2799D-846D-FA49-A031-95437D4F0C08}"/>
    <hyperlink ref="J7361" r:id="rId14710" display="mailto:montgomeryclinton@shea.com" xr:uid="{90E6A441-6D30-FF40-B6BF-06F3CBFF8EF1}"/>
    <hyperlink ref="L7361" r:id="rId14711" xr:uid="{377D1174-6DD0-7643-84B1-7A1BD07EEE5B}"/>
    <hyperlink ref="J7362" r:id="rId14712" display="mailto:igriffin@small.net" xr:uid="{10A13635-1EDB-7940-AE01-FEC58345BE81}"/>
    <hyperlink ref="L7362" r:id="rId14713" xr:uid="{00543B60-B07E-534A-9D48-EB776A9E32C8}"/>
    <hyperlink ref="J7363" r:id="rId14714" display="mailto:laura05@guzman.org" xr:uid="{AB7D9E93-548F-FF44-B806-6518994B7F51}"/>
    <hyperlink ref="L7363" r:id="rId14715" xr:uid="{1823E444-B0FC-A549-8772-E3D0DB7E3988}"/>
    <hyperlink ref="J7364" r:id="rId14716" display="mailto:melindarobertson@dodson.info" xr:uid="{B190C79E-C5B2-D449-AEA4-069441006669}"/>
    <hyperlink ref="L7364" r:id="rId14717" xr:uid="{3BD3B69A-6C1F-E644-B09D-9BF8803022E8}"/>
    <hyperlink ref="J7365" r:id="rId14718" display="mailto:wharmon@mckay.info" xr:uid="{0664933E-84B6-1F44-85A2-63EBA4010652}"/>
    <hyperlink ref="L7365" r:id="rId14719" xr:uid="{A8893CA4-352C-5945-AB06-87865C9EEB61}"/>
    <hyperlink ref="J7366" r:id="rId14720" display="mailto:hdouglas@hull.com" xr:uid="{98D29E9E-B5BE-3D49-BEA0-DBD1935033F8}"/>
    <hyperlink ref="L7366" r:id="rId14721" xr:uid="{42298528-828A-0843-B7B1-C2F07DB3D602}"/>
    <hyperlink ref="J7367" r:id="rId14722" display="mailto:jennifermiller@keller-galloway.info" xr:uid="{AD5DD8AB-8F41-794B-8925-D753BBA58636}"/>
    <hyperlink ref="L7367" r:id="rId14723" xr:uid="{D2E32225-5C2A-024A-B4A9-475095B4D826}"/>
    <hyperlink ref="J7368" r:id="rId14724" display="mailto:carpenterwhitney@caldwell.com" xr:uid="{90F30A2D-D1F5-9340-974A-C33D6ED9311F}"/>
    <hyperlink ref="L7368" r:id="rId14725" xr:uid="{8727B8B5-1414-C14F-99DD-83C22F9D4FDB}"/>
    <hyperlink ref="J7369" r:id="rId14726" display="mailto:dominiccameron@downs-boone.net" xr:uid="{8D5A6A69-35A2-2543-A932-EC56E514B044}"/>
    <hyperlink ref="L7369" r:id="rId14727" xr:uid="{D1712353-6BF9-9649-808C-AEF5DD754B47}"/>
    <hyperlink ref="J7370" r:id="rId14728" display="mailto:ryanmosley@brewer.com" xr:uid="{E8E791F0-CF7B-F648-B703-5CF0348F929C}"/>
    <hyperlink ref="L7370" r:id="rId14729" xr:uid="{E8FC3202-CA16-2442-BB6C-A713DA592482}"/>
    <hyperlink ref="J7371" r:id="rId14730" display="mailto:muellercarl@wagner.com" xr:uid="{5F81C938-9528-B34E-83BD-31C907DEE715}"/>
    <hyperlink ref="L7371" r:id="rId14731" xr:uid="{057CB1FC-619E-F746-8A78-AC85DEAC2F99}"/>
    <hyperlink ref="J7372" r:id="rId14732" display="mailto:john91@marshall-zhang.com" xr:uid="{CBCC0CBE-6C1B-7F4E-B425-90970D38D1D4}"/>
    <hyperlink ref="L7372" r:id="rId14733" xr:uid="{EECF7D83-E031-F84C-8002-80279FB81979}"/>
    <hyperlink ref="J7373" r:id="rId14734" display="mailto:ogould@brown.com" xr:uid="{AE020917-2730-0E48-A44A-23D45E3381BE}"/>
    <hyperlink ref="L7373" r:id="rId14735" xr:uid="{A4E386D4-F77D-DD4C-AF6C-2BCBAAB36CD4}"/>
    <hyperlink ref="J7374" r:id="rId14736" display="mailto:huffjacqueline@cross.net" xr:uid="{0CBA3370-F1D0-5147-8E14-15439B3D781A}"/>
    <hyperlink ref="L7374" r:id="rId14737" xr:uid="{3F830511-4C63-4A47-9B57-2B4B97B0EE57}"/>
    <hyperlink ref="J7375" r:id="rId14738" display="mailto:gregorykristi@kline-scott.com" xr:uid="{C8356CA7-259D-9349-A7B6-9CF04D00737F}"/>
    <hyperlink ref="L7375" r:id="rId14739" xr:uid="{0969FED3-A15E-A742-A64B-5D10F400B05B}"/>
    <hyperlink ref="J7376" r:id="rId14740" display="mailto:chris81@nunez.biz" xr:uid="{2024988A-3CC0-684B-831D-7F82F0EE5DAF}"/>
    <hyperlink ref="L7376" r:id="rId14741" xr:uid="{D0F6ADB0-A73B-1E49-AADC-DCFAA0A19CEF}"/>
    <hyperlink ref="J7377" r:id="rId14742" display="mailto:brookebauer@chavez.info" xr:uid="{7E22A233-D575-FE48-9EF9-8EE2C402949F}"/>
    <hyperlink ref="L7377" r:id="rId14743" xr:uid="{65AE5BC4-CB41-DA43-801D-A451A6FBE320}"/>
    <hyperlink ref="J7378" r:id="rId14744" display="mailto:alivingston@salas.com" xr:uid="{1102A1E1-DD18-E84E-8670-805F43271322}"/>
    <hyperlink ref="L7378" r:id="rId14745" xr:uid="{79E6F002-D9FA-F945-BCCC-C50E77067DFC}"/>
    <hyperlink ref="J7379" r:id="rId14746" display="mailto:sheliaglenn@davila.com" xr:uid="{CCAC0C61-D902-0047-AF59-F9457192B05E}"/>
    <hyperlink ref="L7379" r:id="rId14747" xr:uid="{52580260-ABD3-F54F-98C7-0EFE8BB5E077}"/>
    <hyperlink ref="J7380" r:id="rId14748" display="mailto:jeffersonselena@meyers.com" xr:uid="{989475B5-4CCB-5C47-B023-D8E10CB50AF4}"/>
    <hyperlink ref="L7380" r:id="rId14749" xr:uid="{2657810D-0D4B-424E-AAF7-139BE897718D}"/>
    <hyperlink ref="J7381" r:id="rId14750" display="mailto:belinda97@lopez-shaffer.net" xr:uid="{5FE32F3E-1685-BF44-B619-ABA1144AF0B0}"/>
    <hyperlink ref="L7381" r:id="rId14751" xr:uid="{EBBDD59C-3BB3-3341-A7D9-EA92D4B5F634}"/>
    <hyperlink ref="J7382" r:id="rId14752" display="mailto:cristian03@hopkins.biz" xr:uid="{8192225D-4C31-6E4D-9F6D-36BCD6220985}"/>
    <hyperlink ref="L7382" r:id="rId14753" xr:uid="{717271D0-8357-D84E-B48A-D6C86EAB65D7}"/>
    <hyperlink ref="J7383" r:id="rId14754" display="mailto:tonywilson@nash.com" xr:uid="{CAE38D99-1579-5E4B-B17A-FE73CD3F2B73}"/>
    <hyperlink ref="L7383" r:id="rId14755" xr:uid="{DD2592CF-EEB2-924C-9175-E6E11FDC37F3}"/>
    <hyperlink ref="J7384" r:id="rId14756" display="mailto:chaselarsen@holland.info" xr:uid="{FF59D8A6-ADEE-1F4B-B275-3ED00F03938B}"/>
    <hyperlink ref="L7384" r:id="rId14757" xr:uid="{D3B9FB39-A684-E54C-80C2-CD5EE1C4B3AB}"/>
    <hyperlink ref="J7385" r:id="rId14758" display="mailto:terrencehaynes@lowe.org" xr:uid="{236C4DE1-DEE0-E240-991F-A69E4FE247E7}"/>
    <hyperlink ref="L7385" r:id="rId14759" xr:uid="{ED876A27-D88C-EA49-9512-56836DE4E252}"/>
    <hyperlink ref="J7386" r:id="rId14760" display="mailto:penny64@buchanan-sutton.com" xr:uid="{3E7208B9-62B2-AE46-B4B5-EB99D767C0AD}"/>
    <hyperlink ref="L7386" r:id="rId14761" xr:uid="{F057AC42-F49F-944A-B14B-E0F07626EDCE}"/>
    <hyperlink ref="J7387" r:id="rId14762" display="mailto:ethanmorton@love.com" xr:uid="{425BB7FB-3E39-5749-8B9C-B3A372359A65}"/>
    <hyperlink ref="L7387" r:id="rId14763" xr:uid="{6FDA77B7-E28B-F147-9368-85D6B236F9CA}"/>
    <hyperlink ref="J7388" r:id="rId14764" display="mailto:jaclynespinoza@park-hopkins.org" xr:uid="{17FC4F4B-FA3F-6242-8F9A-9573850F78E3}"/>
    <hyperlink ref="L7388" r:id="rId14765" xr:uid="{932128FF-795E-E94C-9652-1F0FBD1E8334}"/>
    <hyperlink ref="J7389" r:id="rId14766" display="mailto:dwayne39@bell-stein.biz" xr:uid="{542A5BD4-4CCF-3341-82EB-9E16996BD674}"/>
    <hyperlink ref="L7389" r:id="rId14767" xr:uid="{AB8341D6-47FF-9743-9AC0-0B6DAAF791A9}"/>
    <hyperlink ref="J7390" r:id="rId14768" display="mailto:smithstephanie@campbell.com" xr:uid="{D527BBCF-D30F-494B-9885-8A10988A2213}"/>
    <hyperlink ref="L7390" r:id="rId14769" xr:uid="{04F803B8-04B8-F443-8235-91785D013496}"/>
    <hyperlink ref="J7391" r:id="rId14770" display="mailto:drasmussen@hamilton.net" xr:uid="{0673CAB4-F4F5-8240-BF0F-46A7782D987E}"/>
    <hyperlink ref="L7391" r:id="rId14771" xr:uid="{C56824A8-4520-FA4F-8718-AAB694741BFA}"/>
    <hyperlink ref="J7392" r:id="rId14772" display="mailto:brenda81@lambert.info" xr:uid="{946C9497-4A20-1848-898F-3588321202EC}"/>
    <hyperlink ref="L7392" r:id="rId14773" xr:uid="{49DB2941-1E75-E44B-8B92-262FDD48B046}"/>
    <hyperlink ref="J7393" r:id="rId14774" display="mailto:ronaldacosta@lewis.com" xr:uid="{A157BAF1-B7AD-F542-B1FE-1C60FA9DA0E3}"/>
    <hyperlink ref="L7393" r:id="rId14775" xr:uid="{12C5284A-362B-C443-BE17-F036FBCE0C1E}"/>
    <hyperlink ref="J7394" r:id="rId14776" display="mailto:lauriequinn@schneider-byrd.com" xr:uid="{325652A9-B386-6746-BA9D-277590615C20}"/>
    <hyperlink ref="L7394" r:id="rId14777" xr:uid="{5BCA9F3B-35E9-4444-8D06-1E5864366B5E}"/>
    <hyperlink ref="J7395" r:id="rId14778" display="mailto:darylhogan@morrison.com" xr:uid="{3304A3FA-AC67-8243-BEE6-194E27DA1C68}"/>
    <hyperlink ref="L7395" r:id="rId14779" xr:uid="{2EBE241B-6703-A54A-97DA-DF1F5B1AD8F9}"/>
    <hyperlink ref="J7396" r:id="rId14780" display="mailto:timvelez@matthews-rhodes.com" xr:uid="{8E178BF2-D3F2-8F43-BD58-C5DC41BDC7C7}"/>
    <hyperlink ref="L7396" r:id="rId14781" xr:uid="{0D3D85E4-E861-884B-A059-3FA7F9B599C1}"/>
    <hyperlink ref="J7397" r:id="rId14782" display="mailto:vortega@mccarty.net" xr:uid="{C7C1ED3E-E79E-504B-8B0E-A1FE34A2F024}"/>
    <hyperlink ref="L7397" r:id="rId14783" xr:uid="{B76C817C-946C-8044-94A0-6E4B030D2EEC}"/>
    <hyperlink ref="J7398" r:id="rId14784" display="mailto:elaine01@williams-wood.com" xr:uid="{ACA6E2E8-7DCA-FE48-938A-1A50EFB29FF3}"/>
    <hyperlink ref="L7398" r:id="rId14785" xr:uid="{71C5004A-E8CB-9E4F-8C56-636D28542B60}"/>
    <hyperlink ref="J7399" r:id="rId14786" display="mailto:lpotts@blankenship.com" xr:uid="{491DE5DB-8DB8-A840-85B5-E7A8D0ECA819}"/>
    <hyperlink ref="L7399" r:id="rId14787" xr:uid="{944FBE52-D118-CD49-8423-EC1C960B1AFC}"/>
    <hyperlink ref="J7400" r:id="rId14788" display="mailto:terricurtis@murray.biz" xr:uid="{7C01D1F3-7E15-124D-845E-077EBA8EE3C3}"/>
    <hyperlink ref="L7400" r:id="rId14789" xr:uid="{ACF8B9F4-9291-4F4B-8E9E-15041151F1EA}"/>
    <hyperlink ref="J7401" r:id="rId14790" display="mailto:qherring@banks.info" xr:uid="{305640BC-4F59-DB42-81A4-7E20410C7234}"/>
    <hyperlink ref="L7401" r:id="rId14791" xr:uid="{65BB9341-EFFB-E84F-8B89-9A4B2B81AD13}"/>
    <hyperlink ref="J7402" r:id="rId14792" display="mailto:kristi19@compton-malone.com" xr:uid="{ED77F491-36E0-354A-A100-D875FA2B1AE7}"/>
    <hyperlink ref="L7402" r:id="rId14793" xr:uid="{1C830566-ECFF-6E4B-95CB-370829AA1A4F}"/>
    <hyperlink ref="J7403" r:id="rId14794" display="mailto:vicki66@raymond.net" xr:uid="{385142FD-3F24-644E-B645-53ACAA88B864}"/>
    <hyperlink ref="L7403" r:id="rId14795" xr:uid="{79ACC5A5-D3A2-3E44-B878-1075235C42DB}"/>
    <hyperlink ref="J7404" r:id="rId14796" display="mailto:tiffanyfrey@pierce.biz" xr:uid="{D558DE48-5191-6045-86E3-085C6BCDDC53}"/>
    <hyperlink ref="L7404" r:id="rId14797" xr:uid="{6A888467-9F16-7C40-8C8A-9740425114BF}"/>
    <hyperlink ref="J7405" r:id="rId14798" display="mailto:andradedarlene@nguyen.com" xr:uid="{3407D002-6FFB-4343-B9E7-4B3C3E6757E2}"/>
    <hyperlink ref="L7405" r:id="rId14799" xr:uid="{2EF0CC24-8A46-0046-A43C-5D7A96E7954C}"/>
    <hyperlink ref="J7406" r:id="rId14800" display="mailto:vrubio@wilcox.info" xr:uid="{CE11AAA9-3D79-D840-857A-A8D3351F32EF}"/>
    <hyperlink ref="L7406" r:id="rId14801" xr:uid="{6832064B-4759-424E-A4D3-E6D041AA04DA}"/>
    <hyperlink ref="J7407" r:id="rId14802" display="mailto:powellalfred@francis.info" xr:uid="{2ED3C201-FA95-2A47-B90D-4003AE5CF87F}"/>
    <hyperlink ref="L7407" r:id="rId14803" xr:uid="{8FFE0B00-A756-FD4C-A962-A488ECBA35F6}"/>
    <hyperlink ref="J7408" r:id="rId14804" display="mailto:kathleen96@sullivan-stevens.net" xr:uid="{6CCE6979-90CF-7646-BA1A-858AB71A50E5}"/>
    <hyperlink ref="L7408" r:id="rId14805" xr:uid="{92BEBB56-CF71-A043-B0CF-EF8C00233BC6}"/>
    <hyperlink ref="J7409" r:id="rId14806" display="mailto:hgriffith@duran.org" xr:uid="{3277BD8F-4919-6645-960F-3B92AEEBA7C3}"/>
    <hyperlink ref="L7409" r:id="rId14807" xr:uid="{D9722936-435D-074B-AC94-6BFFBBCD3C03}"/>
    <hyperlink ref="J7410" r:id="rId14808" display="mailto:nvelasquez@powers.biz" xr:uid="{64F66117-9260-8D48-80A6-0ABBEA376518}"/>
    <hyperlink ref="L7410" r:id="rId14809" xr:uid="{A4E35DAF-5527-4B41-A08D-834FB93FF538}"/>
    <hyperlink ref="J7411" r:id="rId14810" display="mailto:wmccarthy@mann.org" xr:uid="{CF3C626F-1E61-8E4D-A5D1-76CA07702A12}"/>
    <hyperlink ref="L7411" r:id="rId14811" xr:uid="{EDCBBE88-B5FD-9B4D-A708-1B29A50E55CE}"/>
    <hyperlink ref="J7412" r:id="rId14812" display="mailto:zclarke@clements.net" xr:uid="{E4A612D4-8411-8A4C-8E0D-D32034D100C1}"/>
    <hyperlink ref="L7412" r:id="rId14813" xr:uid="{61133168-8C68-474B-B0F1-73EE22119F93}"/>
    <hyperlink ref="J7413" r:id="rId14814" display="mailto:bryanjordan@schmidt-browning.com" xr:uid="{74BA0D3F-B254-884A-8792-1AC454278526}"/>
    <hyperlink ref="L7413" r:id="rId14815" xr:uid="{7ECF52B3-DD16-BE4C-8AFE-49D876436912}"/>
    <hyperlink ref="J7414" r:id="rId14816" display="mailto:adrienne69@ali-meza.com" xr:uid="{78F0B753-C3D9-7846-BF5B-203178D573D2}"/>
    <hyperlink ref="L7414" r:id="rId14817" xr:uid="{AC671127-9279-AC45-BBEC-CE4DFC9F4996}"/>
    <hyperlink ref="J7415" r:id="rId14818" display="mailto:bblackburn@lowery.net" xr:uid="{746D38CA-6506-5443-808D-A7A745281D65}"/>
    <hyperlink ref="L7415" r:id="rId14819" xr:uid="{B9A00BEE-94EF-B446-A309-2B45A7BA358A}"/>
    <hyperlink ref="J7416" r:id="rId14820" display="mailto:wilkinsontasha@schneider-thomas.com" xr:uid="{C37D18BE-F329-DA47-A6BA-43F0D1AE44D7}"/>
    <hyperlink ref="L7416" r:id="rId14821" xr:uid="{A27D61CE-406B-2646-B3F9-7D9ABED08662}"/>
    <hyperlink ref="J7417" r:id="rId14822" display="mailto:kathleenwilcox@trujillo.net" xr:uid="{FABDD7FF-163B-C74D-ACCF-AE41F4A7033E}"/>
    <hyperlink ref="L7417" r:id="rId14823" xr:uid="{31F12251-8D36-314C-BB4B-852C67E631F7}"/>
    <hyperlink ref="J7418" r:id="rId14824" display="mailto:qmiles@baxter.info" xr:uid="{75045D16-5BB3-414A-A9C5-50F1775E7EAF}"/>
    <hyperlink ref="L7418" r:id="rId14825" xr:uid="{38950F5B-F672-DB4B-AA54-F8616B9AB1AE}"/>
    <hyperlink ref="J7419" r:id="rId14826" display="mailto:collinsbrianna@nielsen.com" xr:uid="{DE1C29EC-2D51-7C4F-B7A9-8445335B4621}"/>
    <hyperlink ref="L7419" r:id="rId14827" xr:uid="{F0EED016-E842-354E-8832-EF3BCB8F9DE3}"/>
    <hyperlink ref="J7420" r:id="rId14828" display="mailto:katrinaharmon@rollins.com" xr:uid="{4BE5CAE9-8C62-924A-8C37-D3759517616B}"/>
    <hyperlink ref="L7420" r:id="rId14829" xr:uid="{95B1CF00-1060-A04C-ACD1-54915640DDC2}"/>
    <hyperlink ref="J7421" r:id="rId14830" display="mailto:adrienneescobar@gardner.com" xr:uid="{BDC8004C-E6E0-A84D-A98A-9E1064876DFB}"/>
    <hyperlink ref="L7421" r:id="rId14831" xr:uid="{F6FF6C9C-8C9D-3245-B0D5-897CE1DA6621}"/>
    <hyperlink ref="J7422" r:id="rId14832" display="mailto:rhonda66@green.com" xr:uid="{92B339F3-686C-5144-8C8E-EC7AB6A939B3}"/>
    <hyperlink ref="L7422" r:id="rId14833" xr:uid="{9A410F99-0712-5043-A4D3-8662213C3F73}"/>
    <hyperlink ref="J7423" r:id="rId14834" display="mailto:braunholly@sherman-santiago.com" xr:uid="{34615E1F-193E-8A46-976E-5E275196C4EB}"/>
    <hyperlink ref="L7423" r:id="rId14835" xr:uid="{9841BA50-D8DD-D344-8B68-945FE7594249}"/>
    <hyperlink ref="J7424" r:id="rId14836" display="mailto:karina57@ballard-cowan.com" xr:uid="{D04A7161-3980-D246-88AB-7A15A3B61820}"/>
    <hyperlink ref="L7424" r:id="rId14837" xr:uid="{671E1D65-BC55-7744-A2A8-FC5FEB72DFE9}"/>
    <hyperlink ref="J7425" r:id="rId14838" display="mailto:owensbethany@mercer-browning.net" xr:uid="{A87452F0-BE43-354B-8318-CACA113C3217}"/>
    <hyperlink ref="L7425" r:id="rId14839" xr:uid="{E3308668-1406-DB42-A77F-F28AE423013E}"/>
    <hyperlink ref="J7426" r:id="rId14840" display="mailto:ddudley@norton.org" xr:uid="{3F44CFCE-CC08-9348-98BF-A871ECD62A5A}"/>
    <hyperlink ref="L7426" r:id="rId14841" xr:uid="{5EE9B6E2-C6DB-EB4F-8605-A0396F12DE13}"/>
    <hyperlink ref="J7427" r:id="rId14842" display="mailto:fbridges@waters.com" xr:uid="{C24018AA-6766-D249-A138-69B8E53E3072}"/>
    <hyperlink ref="L7427" r:id="rId14843" xr:uid="{35965936-871F-4A43-A124-CF1B7C5CEBD0}"/>
    <hyperlink ref="J7428" r:id="rId14844" display="mailto:yeseniareese@rodriguez.com" xr:uid="{81F2B62F-E4E8-AC4B-94F1-62DB4B136837}"/>
    <hyperlink ref="L7428" r:id="rId14845" xr:uid="{35131449-7BFF-F240-8F5F-5B622F47AB2F}"/>
    <hyperlink ref="J7429" r:id="rId14846" display="mailto:xmorales@flores.net" xr:uid="{72C1E68D-98A1-C848-B7A1-0A21041F7EA9}"/>
    <hyperlink ref="L7429" r:id="rId14847" xr:uid="{C5A2B9D2-1EEB-B140-98F3-07FF9A7B1FD4}"/>
    <hyperlink ref="J7430" r:id="rId14848" display="mailto:bautistajeremiah@oneill.com" xr:uid="{44A774A4-B117-B34A-AC37-4355EA504C80}"/>
    <hyperlink ref="L7430" r:id="rId14849" xr:uid="{103CAA4B-B832-BB44-B58D-150C924CAB68}"/>
    <hyperlink ref="J7431" r:id="rId14850" display="mailto:hendricksglenn@pena.com" xr:uid="{1EA87B9A-A6C0-9F4E-9652-DE0C978C7D63}"/>
    <hyperlink ref="L7431" r:id="rId14851" xr:uid="{239A9C0F-5631-2143-BC9B-0A8781C750E4}"/>
    <hyperlink ref="J7432" r:id="rId14852" display="mailto:ofry@rivera-norton.com" xr:uid="{1506B21B-A97E-BA4F-B179-0E6988C5BF81}"/>
    <hyperlink ref="L7432" r:id="rId14853" xr:uid="{E7371A22-C750-9349-A724-63E9975C9487}"/>
    <hyperlink ref="J7433" r:id="rId14854" display="mailto:preynolds@bailey.com" xr:uid="{AE7C40DF-400C-8049-90FC-E8E04EE3D01E}"/>
    <hyperlink ref="L7433" r:id="rId14855" xr:uid="{7DD6BA65-5DB2-D146-A265-B2D466CC3E12}"/>
    <hyperlink ref="J7434" r:id="rId14856" display="mailto:fwilkinson@patrick.com" xr:uid="{7FC388CB-3491-B84F-BFF3-3AFB3F21B3B3}"/>
    <hyperlink ref="L7434" r:id="rId14857" xr:uid="{4161AEF5-05E2-F040-9814-89EEFB37CDFA}"/>
    <hyperlink ref="J7435" r:id="rId14858" display="mailto:lawrenceashlee@pham.com" xr:uid="{DAFF45BD-558A-E445-861A-944700627EB5}"/>
    <hyperlink ref="L7435" r:id="rId14859" xr:uid="{0526D487-8FB0-784B-B6A8-BB74513E683D}"/>
    <hyperlink ref="J7436" r:id="rId14860" display="mailto:gabrielaparker@montoya.net" xr:uid="{52CD82FB-D05B-314C-A975-DDE62612379D}"/>
    <hyperlink ref="L7436" r:id="rId14861" xr:uid="{8EE4DD27-27B8-BC49-8962-634886D570A5}"/>
    <hyperlink ref="J7437" r:id="rId14862" display="mailto:bryanbeverly@atkins-cordova.com" xr:uid="{EE00B4ED-B638-D545-B632-D106D3488508}"/>
    <hyperlink ref="L7437" r:id="rId14863" xr:uid="{57209EDD-170A-1B45-989C-2DADADB52567}"/>
    <hyperlink ref="J7438" r:id="rId14864" display="mailto:njenkins@frazier.biz" xr:uid="{0E56E08A-E363-4644-8BA6-315C9D29A360}"/>
    <hyperlink ref="L7438" r:id="rId14865" xr:uid="{4EF5D053-667C-524E-A5A3-25082991F1BA}"/>
    <hyperlink ref="J7439" r:id="rId14866" display="mailto:mckenzie00@giles.biz" xr:uid="{D3000583-EC69-3A45-B1B1-DB7CC784F13A}"/>
    <hyperlink ref="L7439" r:id="rId14867" xr:uid="{FF0ED2C0-DABA-7F40-BCE7-60D48B63FEC9}"/>
    <hyperlink ref="J7440" r:id="rId14868" display="mailto:sally60@velasquez.com" xr:uid="{3CB98EE7-DE20-CD4E-95D4-FA42899A1306}"/>
    <hyperlink ref="L7440" r:id="rId14869" xr:uid="{47D5DC15-7B62-A248-AFEC-D51BA659915C}"/>
    <hyperlink ref="J7441" r:id="rId14870" display="mailto:omathis@andrade.net" xr:uid="{C1290DFD-4325-AE47-8BD3-7E9216A33D50}"/>
    <hyperlink ref="L7441" r:id="rId14871" xr:uid="{E40328E4-94BD-CC48-BD5B-5C8CF01006D8}"/>
    <hyperlink ref="J7442" r:id="rId14872" display="mailto:elijahshepard@gregory-mcknight.com" xr:uid="{3FB90D45-4248-E545-886A-27FE32BDAC66}"/>
    <hyperlink ref="L7442" r:id="rId14873" xr:uid="{553AB659-F4C8-C040-BF00-28DA21BE0BB8}"/>
    <hyperlink ref="J7443" r:id="rId14874" display="mailto:gonzalezmarco@moody-madden.org" xr:uid="{7F82A566-7F79-8945-991F-38C645995A20}"/>
    <hyperlink ref="L7443" r:id="rId14875" xr:uid="{7E8E43E0-1CDE-BA4A-8E54-D608827664D9}"/>
    <hyperlink ref="J7444" r:id="rId14876" display="mailto:rcrane@bradley-hancock.com" xr:uid="{82DA9CA7-26CD-D840-AAC5-95C57B0D9CED}"/>
    <hyperlink ref="L7444" r:id="rId14877" xr:uid="{84EA1AB8-BBDE-614B-AFDF-C1A16F758F29}"/>
    <hyperlink ref="J7445" r:id="rId14878" display="mailto:tatesheena@griffin.org" xr:uid="{085992DB-83E1-554A-A8BC-6B55EB24746E}"/>
    <hyperlink ref="L7445" r:id="rId14879" xr:uid="{5B2100DC-B699-034D-A6CA-87D0928132DB}"/>
    <hyperlink ref="J7446" r:id="rId14880" display="mailto:calvin55@duffy.com" xr:uid="{E79A1DEE-CF80-7142-8CAC-E0B812421AF8}"/>
    <hyperlink ref="L7446" r:id="rId14881" xr:uid="{2D48E631-E5BA-FD47-A8F3-5258353F230D}"/>
    <hyperlink ref="J7447" r:id="rId14882" display="mailto:jvilla@moody.com" xr:uid="{99EBFD2A-8F34-6643-9784-EDDAE869349D}"/>
    <hyperlink ref="L7447" r:id="rId14883" xr:uid="{45C3D315-8337-CE45-BE4B-F32EF8E203E8}"/>
    <hyperlink ref="J7448" r:id="rId14884" display="mailto:urojas@strong.com" xr:uid="{A34657BC-142C-DF40-B8F7-AFA955D6AEC7}"/>
    <hyperlink ref="L7448" r:id="rId14885" xr:uid="{963775B4-33B5-9743-85A8-E2DAE7062F42}"/>
    <hyperlink ref="J7449" r:id="rId14886" display="mailto:terrihodges@braun.com" xr:uid="{8674C84C-51A0-9349-AE53-4564B3FBAFBE}"/>
    <hyperlink ref="L7449" r:id="rId14887" xr:uid="{EECF350F-C1BD-FB4C-A12E-61AF65A56490}"/>
    <hyperlink ref="J7450" r:id="rId14888" display="mailto:julia20@blackburn-buckley.com" xr:uid="{7E3990EA-CD60-C642-B33C-A8DA481B6A10}"/>
    <hyperlink ref="L7450" r:id="rId14889" xr:uid="{DC73B619-1313-4743-A7C9-8D915F871B69}"/>
    <hyperlink ref="J7451" r:id="rId14890" display="mailto:billysantos@dawson.net" xr:uid="{4737938A-261F-EC40-9D6A-D2DC2C33FC7A}"/>
    <hyperlink ref="L7451" r:id="rId14891" xr:uid="{1545CD5F-AC00-F540-BAA9-060510E12D29}"/>
    <hyperlink ref="J7452" r:id="rId14892" display="mailto:dclark@krause.com" xr:uid="{733EF7D9-B9BB-4F4D-AFEF-BDBD2CF49DA2}"/>
    <hyperlink ref="L7452" r:id="rId14893" xr:uid="{C21A0A66-5E27-B649-A335-67BCEEC65B1D}"/>
    <hyperlink ref="J7453" r:id="rId14894" display="mailto:katelyn33@haynes-conner.info" xr:uid="{7C9A8138-58C0-334D-BD4F-4FBA1C1E5211}"/>
    <hyperlink ref="L7453" r:id="rId14895" xr:uid="{707A5DDB-CD0A-BC41-864D-528B6A1746FF}"/>
    <hyperlink ref="J7454" r:id="rId14896" display="mailto:kristen45@richard.com" xr:uid="{56EBBA05-8098-3E48-BE64-9EFD217EE749}"/>
    <hyperlink ref="L7454" r:id="rId14897" xr:uid="{7BFF85C6-7C0E-7A4F-AEC1-7D823EDE3A50}"/>
    <hyperlink ref="J7455" r:id="rId14898" display="mailto:pamela28@yang-rowland.info" xr:uid="{696C9116-C1F2-654A-AC5E-D0D0442484AA}"/>
    <hyperlink ref="L7455" r:id="rId14899" xr:uid="{3B8BA0AE-DF06-E64C-BBA8-DE7636B29DCE}"/>
    <hyperlink ref="J7456" r:id="rId14900" display="mailto:alyssa65@key.com" xr:uid="{C0F10249-724B-AD48-B374-8BB1310818C7}"/>
    <hyperlink ref="L7456" r:id="rId14901" xr:uid="{F8631E28-F9E6-EE43-9E59-08C68697B202}"/>
    <hyperlink ref="J7457" r:id="rId14902" display="mailto:kaufmaneric@olsen.com" xr:uid="{F0B54105-FDAC-8548-8776-89A8810DD8A2}"/>
    <hyperlink ref="L7457" r:id="rId14903" xr:uid="{3341C832-5335-604E-AD24-55AA29FE01F3}"/>
    <hyperlink ref="J7458" r:id="rId14904" display="mailto:stacyduncan@boyer.com" xr:uid="{D4B6753A-38BF-5647-852F-69CB26060186}"/>
    <hyperlink ref="L7458" r:id="rId14905" xr:uid="{01DB46BB-EBEC-394B-8F74-163CC6C3B57A}"/>
    <hyperlink ref="J7459" r:id="rId14906" display="mailto:alvin42@oneal-pittman.com" xr:uid="{D12CCEA5-D8A5-9047-99D4-6BB1BCA8D948}"/>
    <hyperlink ref="L7459" r:id="rId14907" xr:uid="{5065D7DB-BA27-014D-ABDD-C97A1E235A64}"/>
    <hyperlink ref="J7460" r:id="rId14908" display="mailto:tyronepeterson@parks.net" xr:uid="{712DCA19-2DB4-A54C-8E6C-9A01A32752D4}"/>
    <hyperlink ref="L7460" r:id="rId14909" xr:uid="{CB8955B5-BFFE-6646-A3CE-87252423AAF9}"/>
    <hyperlink ref="J7461" r:id="rId14910" display="mailto:phillipsyvonne@wiggins.net" xr:uid="{F66428DD-1546-3D44-B093-C9D70A06A72D}"/>
    <hyperlink ref="L7461" r:id="rId14911" xr:uid="{DC0CD130-A387-6D4D-8675-397C9D67F3C1}"/>
    <hyperlink ref="J7462" r:id="rId14912" display="mailto:rivaskenneth@whitaker-blevins.com" xr:uid="{A1790DB5-4504-0440-BB38-24ADA446FB35}"/>
    <hyperlink ref="L7462" r:id="rId14913" xr:uid="{FE098C4A-449A-C544-A44C-20579E68ADFB}"/>
    <hyperlink ref="J7463" r:id="rId14914" display="mailto:garrettmelvin@schmidt-oconnell.info" xr:uid="{3ED168DA-E96F-604F-8F92-6A0CD76F8A76}"/>
    <hyperlink ref="L7463" r:id="rId14915" xr:uid="{05781F57-FC71-4C40-9B6D-D43AD1F08BD4}"/>
    <hyperlink ref="J7464" r:id="rId14916" display="mailto:foleyallen@chase-sellers.com" xr:uid="{FC56CB38-A0B0-9746-84D7-EE9E7F61CD1E}"/>
    <hyperlink ref="L7464" r:id="rId14917" xr:uid="{9CF1038F-636A-A449-9972-FB0E866EC959}"/>
    <hyperlink ref="J7465" r:id="rId14918" display="mailto:clinton04@jordan-hernandez.com" xr:uid="{2DAC641F-FA5D-5D4F-9B1F-488E12DE6A52}"/>
    <hyperlink ref="L7465" r:id="rId14919" xr:uid="{7964872D-6245-C746-A940-33334DD67FAC}"/>
    <hyperlink ref="J7466" r:id="rId14920" display="mailto:harringtonjose@cabrera-myers.com" xr:uid="{83AB41F0-2793-8A47-B350-A09A99C8C7E8}"/>
    <hyperlink ref="L7466" r:id="rId14921" xr:uid="{8277B01E-637C-1449-B1A8-E91FC2E64565}"/>
    <hyperlink ref="J7467" r:id="rId14922" display="mailto:lydia84@villanueva.com" xr:uid="{A448EEC0-C941-6F49-9B0C-93C11BDF83EA}"/>
    <hyperlink ref="L7467" r:id="rId14923" xr:uid="{6F834E89-8152-DC48-B1D9-888A34761FA0}"/>
    <hyperlink ref="J7468" r:id="rId14924" display="mailto:brendan71@harrell.com" xr:uid="{C9D60322-3EAD-7B4A-9EA5-9A9DC6A2368B}"/>
    <hyperlink ref="L7468" r:id="rId14925" xr:uid="{1FFA890D-F67B-CD42-8D31-90547930D9CD}"/>
    <hyperlink ref="J7469" r:id="rId14926" display="mailto:jeanettehurley@camacho.org" xr:uid="{C539F63F-439D-7C4B-B8B3-646152A32AED}"/>
    <hyperlink ref="L7469" r:id="rId14927" xr:uid="{78D43EAE-F161-8041-94F8-6C16A6618CDC}"/>
    <hyperlink ref="J7470" r:id="rId14928" display="mailto:marshallisabel@li-porter.com" xr:uid="{FA3D5A8A-F1C7-A04E-B275-B487FA9E205B}"/>
    <hyperlink ref="L7470" r:id="rId14929" xr:uid="{2FADC09E-3186-5246-86DB-466D8A1C7D44}"/>
    <hyperlink ref="J7471" r:id="rId14930" display="mailto:bianca48@davenport.com" xr:uid="{465231A9-1AB7-D74D-B18B-6578600660BC}"/>
    <hyperlink ref="L7471" r:id="rId14931" xr:uid="{8D212DD1-5DF5-B74F-9C83-7D3B1A72A582}"/>
    <hyperlink ref="J7472" r:id="rId14932" display="mailto:kkeith@mccann.net" xr:uid="{21C3CF20-B1F8-2747-BC0B-7DE3FAF59FD8}"/>
    <hyperlink ref="L7472" r:id="rId14933" xr:uid="{EB8DF14B-82D9-EE45-9C6F-4A976DD0D678}"/>
    <hyperlink ref="J7473" r:id="rId14934" display="mailto:udean@parker.biz" xr:uid="{8634AD9C-B58F-1846-9B06-38BCBFF443F1}"/>
    <hyperlink ref="L7473" r:id="rId14935" xr:uid="{2130F363-3FE4-FA42-8D4B-5E30A829B530}"/>
    <hyperlink ref="J7474" r:id="rId14936" display="mailto:yoderkaitlyn@simon-hays.biz" xr:uid="{B39EC780-EF18-0C47-89A8-802A10F04551}"/>
    <hyperlink ref="L7474" r:id="rId14937" xr:uid="{AC519C3D-8BED-9A4E-BECE-F4C4D934C7FC}"/>
    <hyperlink ref="J7475" r:id="rId14938" display="mailto:lorraine91@benton-steele.com" xr:uid="{80A4A187-8970-2948-9AFB-BD16857432DF}"/>
    <hyperlink ref="L7475" r:id="rId14939" xr:uid="{790C7AF3-8DA5-2D4C-B570-DC41EB1BBE4F}"/>
    <hyperlink ref="J7476" r:id="rId14940" display="mailto:gwendolyn27@duran.org" xr:uid="{899A0163-16A5-8B47-AFA6-C46E41D0E3C4}"/>
    <hyperlink ref="L7476" r:id="rId14941" xr:uid="{9ED6A714-17A8-304D-BD4F-E08E8D9DF3B8}"/>
    <hyperlink ref="J7477" r:id="rId14942" display="mailto:dustin11@stout-landry.org" xr:uid="{34042F96-9BF1-B34B-BB65-AA07D857FD29}"/>
    <hyperlink ref="L7477" r:id="rId14943" xr:uid="{EB7E2887-4B4C-3F4B-9E37-672EEB772488}"/>
    <hyperlink ref="J7478" r:id="rId14944" display="mailto:karimann@blake.com" xr:uid="{4871B285-F3F7-A144-BA41-B19990BF26C1}"/>
    <hyperlink ref="L7478" r:id="rId14945" xr:uid="{F7442DEE-281B-CE4A-9832-D77C5ECA64A0}"/>
    <hyperlink ref="J7479" r:id="rId14946" display="mailto:krichard@maldonado.com" xr:uid="{90A23F01-51C9-874E-BF50-5026910E262C}"/>
    <hyperlink ref="L7479" r:id="rId14947" xr:uid="{2D9BC0FE-5DFE-2847-9C45-EF3DC853EBCA}"/>
    <hyperlink ref="J7480" r:id="rId14948" display="mailto:eduardoestrada@peck-kelly.com" xr:uid="{11870C74-40B1-A24C-8B7A-912E371FBE15}"/>
    <hyperlink ref="L7480" r:id="rId14949" xr:uid="{49EC9B94-90D2-8F45-8898-28EA8F0651E4}"/>
    <hyperlink ref="J7481" r:id="rId14950" display="mailto:theresadominguez@travis-rich.biz" xr:uid="{69DF0770-A64B-094B-B28E-798793D04C4F}"/>
    <hyperlink ref="L7481" r:id="rId14951" xr:uid="{9CE5D80E-0A26-0345-AD7B-611F71BE8FAF}"/>
    <hyperlink ref="J7482" r:id="rId14952" display="mailto:donovantony@steele.info" xr:uid="{E1CEC6EC-0703-9246-8CEB-799A266B49E7}"/>
    <hyperlink ref="L7482" r:id="rId14953" xr:uid="{337F3478-8967-E44E-9EFD-1303C0C200A5}"/>
    <hyperlink ref="J7483" r:id="rId14954" display="mailto:mallory97@ray-dillon.com" xr:uid="{7DE7BF6A-DB4E-0749-BDF5-7FAD53145AFB}"/>
    <hyperlink ref="L7483" r:id="rId14955" xr:uid="{F17A2D94-8F6E-FF45-A4B8-FD4073703A10}"/>
    <hyperlink ref="J7484" r:id="rId14956" display="mailto:lvillegas@pope.com" xr:uid="{0D24B22D-B9E0-0E47-A3FC-3726DD8F92E4}"/>
    <hyperlink ref="L7484" r:id="rId14957" xr:uid="{D9523B6C-5697-B640-A8D0-E3EB8148C6E8}"/>
    <hyperlink ref="J7485" r:id="rId14958" display="mailto:hjacobson@bowman.info" xr:uid="{5BA77F49-6EDB-C246-AED4-98DCCAD706A0}"/>
    <hyperlink ref="L7485" r:id="rId14959" xr:uid="{F14BE72D-308C-444B-AC2A-152492A37024}"/>
    <hyperlink ref="J7486" r:id="rId14960" display="mailto:holly56@macdonald-jensen.com" xr:uid="{070B3DF4-E589-4040-86C2-5EDFFA54935A}"/>
    <hyperlink ref="L7486" r:id="rId14961" xr:uid="{89202150-4E64-834A-B12C-B4F83C5FEF2E}"/>
    <hyperlink ref="J7487" r:id="rId14962" display="mailto:alvinrobbins@ray.net" xr:uid="{829A06E6-0596-7742-BA6D-29B548E5D18C}"/>
    <hyperlink ref="L7487" r:id="rId14963" xr:uid="{9584DCCA-4AF6-2F4A-9B64-BCA887F8FBD2}"/>
    <hyperlink ref="J7488" r:id="rId14964" display="mailto:cathygrimes@benton.org" xr:uid="{FAAF3058-5EB8-C542-B72E-E5E1CC8A0DE5}"/>
    <hyperlink ref="L7488" r:id="rId14965" xr:uid="{473756F5-D1D2-B846-98AE-D2F5D5B17CD5}"/>
    <hyperlink ref="J7489" r:id="rId14966" display="mailto:nicholas95@mcfarland-stewart.com" xr:uid="{C1734BD8-1A1D-0D49-B52F-867F7FE7AB44}"/>
    <hyperlink ref="L7489" r:id="rId14967" xr:uid="{27801F3C-57C1-F945-84C1-AE4E340FD526}"/>
    <hyperlink ref="J7490" r:id="rId14968" display="mailto:rknapp@hayes.com" xr:uid="{C0D5808C-7F67-FC4B-A931-AEF055BCD3BC}"/>
    <hyperlink ref="L7490" r:id="rId14969" xr:uid="{D228D5BD-D720-8B44-843F-A6558E31C286}"/>
    <hyperlink ref="J7491" r:id="rId14970" display="mailto:vbridges@camacho-tanner.biz" xr:uid="{EE83D71C-269C-774E-8BFD-D0932B1F0727}"/>
    <hyperlink ref="L7491" r:id="rId14971" xr:uid="{F47820FF-0328-904A-9F5C-44A11F3CAD49}"/>
    <hyperlink ref="J7492" r:id="rId14972" display="mailto:cynthiagalloway@bonilla.com" xr:uid="{66F8185B-4C62-EA4F-800C-55F56EB88655}"/>
    <hyperlink ref="L7492" r:id="rId14973" xr:uid="{063F900A-436F-BB4F-8295-4B040B1ABD54}"/>
    <hyperlink ref="J7493" r:id="rId14974" display="mailto:gonzalezcaitlin@west.com" xr:uid="{F9391353-B4A7-1D48-AE0E-9C54D843CF20}"/>
    <hyperlink ref="L7493" r:id="rId14975" xr:uid="{32100A0D-FA17-2A46-A1DB-1DEBB3D03DC2}"/>
    <hyperlink ref="J7494" r:id="rId14976" display="mailto:ferrellanita@weeks.org" xr:uid="{420EEAB6-AED9-8E4F-9EA4-7306FA426C27}"/>
    <hyperlink ref="L7494" r:id="rId14977" xr:uid="{F2A14A00-3673-7245-8547-0043FF9668FC}"/>
    <hyperlink ref="J7495" r:id="rId14978" display="mailto:powellkarl@craig.com" xr:uid="{ADDB4FFB-FDAE-164B-856E-CF5056B0E658}"/>
    <hyperlink ref="L7495" r:id="rId14979" xr:uid="{6FA997E7-3757-B942-A5D7-718974429983}"/>
    <hyperlink ref="J7496" r:id="rId14980" display="mailto:snowjanet@butler.org" xr:uid="{FF840718-B7DF-904E-98FE-B5DD0194DB57}"/>
    <hyperlink ref="L7496" r:id="rId14981" xr:uid="{A1FB22AC-C369-9E44-A475-3CA4511B66AB}"/>
    <hyperlink ref="J7497" r:id="rId14982" display="mailto:alicehumphrey@kramer-frye.net" xr:uid="{341B6EE0-CBFB-4847-804C-367DD8B283C7}"/>
    <hyperlink ref="L7497" r:id="rId14983" xr:uid="{36882424-7BCD-ED45-AA15-C7E35E24AAD2}"/>
    <hyperlink ref="J7498" r:id="rId14984" display="mailto:fsellers@copeland.com" xr:uid="{56F17E27-C7DC-AB44-B312-C3D17739A04C}"/>
    <hyperlink ref="L7498" r:id="rId14985" xr:uid="{28380A48-6B20-5F4E-B58D-C74F8CDF3142}"/>
    <hyperlink ref="J7499" r:id="rId14986" display="mailto:hayley33@bishop-riddle.com" xr:uid="{8D67A18B-0EEE-FB40-AA4E-82C09A607525}"/>
    <hyperlink ref="L7499" r:id="rId14987" xr:uid="{2C04F17D-F05F-394E-8891-EC0774B4F48C}"/>
    <hyperlink ref="J7500" r:id="rId14988" display="mailto:lynn66@holloway.net" xr:uid="{77087C78-451E-2545-874E-34F622FDA724}"/>
    <hyperlink ref="L7500" r:id="rId14989" xr:uid="{7E94C2E0-6A1B-7C46-9A1D-351C84A19768}"/>
    <hyperlink ref="J7501" r:id="rId14990" display="mailto:terry65@ferguson.com" xr:uid="{7B6FEFE1-A856-3645-85CB-534A0100CBB5}"/>
    <hyperlink ref="L7501" r:id="rId14991" xr:uid="{1A173222-147B-9249-9CB9-AB2BB00A709F}"/>
    <hyperlink ref="J7502" r:id="rId14992" display="mailto:jchurch@stanley.biz" xr:uid="{F1778DB0-218A-CC40-855A-F8BF43E0A60E}"/>
    <hyperlink ref="L7502" r:id="rId14993" xr:uid="{AACD3073-A060-6841-8A1F-7BF2141A8686}"/>
    <hyperlink ref="J7503" r:id="rId14994" display="mailto:mollyoliver@thompson-molina.net" xr:uid="{8F929698-E539-A547-8DE9-CFF66D532CCA}"/>
    <hyperlink ref="L7503" r:id="rId14995" xr:uid="{76E633BA-AAA9-7E4D-987B-B97B377BF46F}"/>
    <hyperlink ref="J7504" r:id="rId14996" display="mailto:zcaldwell@reeves-sheppard.com" xr:uid="{C748B112-F9FD-5F42-A790-3EEBBC33AE3B}"/>
    <hyperlink ref="L7504" r:id="rId14997" xr:uid="{8EA5E60E-6A3A-0F43-A4EA-EA8EA6F546AE}"/>
    <hyperlink ref="J7505" r:id="rId14998" display="mailto:harrellisaiah@chen-donaldson.com" xr:uid="{BE7B2165-BEA1-534A-9028-CDA7299833CB}"/>
    <hyperlink ref="L7505" r:id="rId14999" xr:uid="{A9CEB9A2-890C-5340-B2F9-7BB00281C38C}"/>
    <hyperlink ref="J7506" r:id="rId15000" display="mailto:erodriguez@mosley.info" xr:uid="{D3DE49E5-1465-4C40-8524-50DA27DB55D3}"/>
    <hyperlink ref="L7506" r:id="rId15001" xr:uid="{B38B1ECC-C6C7-D64C-811F-99FC585DD89F}"/>
    <hyperlink ref="J7507" r:id="rId15002" display="mailto:ernestwebster@paul.com" xr:uid="{89ACDCA0-E8D1-3D4F-8BD6-9DC1C68B4CDB}"/>
    <hyperlink ref="L7507" r:id="rId15003" xr:uid="{085F680C-A5F8-8146-B9AC-CCCB551D691E}"/>
    <hyperlink ref="J7508" r:id="rId15004" display="mailto:marshallelaine@drake-rasmussen.com" xr:uid="{8DE636B7-4247-A24A-BE5A-664907F46D13}"/>
    <hyperlink ref="L7508" r:id="rId15005" xr:uid="{780EE501-086E-214A-B35E-984178C729E5}"/>
    <hyperlink ref="J7509" r:id="rId15006" display="mailto:emccarthy@buck.net" xr:uid="{CE27D0B8-9271-A244-A648-194EB4C2B8F6}"/>
    <hyperlink ref="L7509" r:id="rId15007" xr:uid="{7BC11480-A0A2-0045-B028-220E975F4625}"/>
    <hyperlink ref="J7510" r:id="rId15008" display="mailto:jermaine72@hoffman.net" xr:uid="{43EC5A1D-F249-1345-9D46-80AA8AF6F1E3}"/>
    <hyperlink ref="L7510" r:id="rId15009" xr:uid="{14308617-C4F3-8442-8E2F-801156BC922C}"/>
    <hyperlink ref="J7511" r:id="rId15010" display="mailto:kirsten56@shields.biz" xr:uid="{0DF915E6-8C74-514A-915E-7044384C7A6E}"/>
    <hyperlink ref="L7511" r:id="rId15011" xr:uid="{ED565E30-6A0D-5740-B2F5-72C5BC8A6F0E}"/>
    <hyperlink ref="J7512" r:id="rId15012" display="mailto:rbradshaw@edwards.com" xr:uid="{730C3AE8-3D1E-DE49-A621-13DE01D5FDE6}"/>
    <hyperlink ref="L7512" r:id="rId15013" xr:uid="{FA767AFC-A5A3-8440-A7DE-568B6C4A1D76}"/>
    <hyperlink ref="J7513" r:id="rId15014" display="mailto:mckenzievance@kelly.com" xr:uid="{79279A20-0B90-A241-9A27-3FA7D4B8952E}"/>
    <hyperlink ref="L7513" r:id="rId15015" xr:uid="{BB4E101C-BA63-754A-81D0-5EB5454DE98A}"/>
    <hyperlink ref="J7514" r:id="rId15016" display="mailto:dyerdillon@bridges.info" xr:uid="{E46779B4-72D5-9E4D-B3AB-9C196967FB14}"/>
    <hyperlink ref="L7514" r:id="rId15017" xr:uid="{D745F8D9-C84F-9349-9400-EB5BDEB35126}"/>
    <hyperlink ref="J7515" r:id="rId15018" display="mailto:sparksshawn@haley.com" xr:uid="{F83211B5-8F2C-3F4E-A754-A1A72D66FD72}"/>
    <hyperlink ref="L7515" r:id="rId15019" xr:uid="{243D464E-B93B-A044-B3A0-2E33822BFCD6}"/>
    <hyperlink ref="J7516" r:id="rId15020" display="mailto:paula93@hodges.biz" xr:uid="{FA9C2C0E-CBE7-4042-A4B3-B6008F5BA8EB}"/>
    <hyperlink ref="L7516" r:id="rId15021" xr:uid="{87676F27-D3EF-AE48-B97F-CCC6AB20450F}"/>
    <hyperlink ref="J7517" r:id="rId15022" display="mailto:jessica18@hendrix-woodward.com" xr:uid="{590642D1-CF76-BB47-A40E-ECF42A5FF5A9}"/>
    <hyperlink ref="L7517" r:id="rId15023" xr:uid="{168C91CF-9A34-1E48-BB4C-BAE8C1F42BA3}"/>
    <hyperlink ref="J7518" r:id="rId15024" display="mailto:kramerguy@jones.org" xr:uid="{E8EA2402-282B-674A-96E5-323F85E0F398}"/>
    <hyperlink ref="L7518" r:id="rId15025" xr:uid="{7C671F3D-F5F1-3C4F-83AC-9E0C726CADFE}"/>
    <hyperlink ref="J7519" r:id="rId15026" display="mailto:annette07@burch-villegas.com" xr:uid="{6F71B2F1-C8DE-D141-9178-E7CF73D76ADE}"/>
    <hyperlink ref="L7519" r:id="rId15027" xr:uid="{C7C68EAC-1D95-BE48-B1A6-73C7346D7813}"/>
    <hyperlink ref="J7520" r:id="rId15028" display="mailto:oyu@potter.com" xr:uid="{26CDCB73-CCAC-D749-887D-162309F18B4E}"/>
    <hyperlink ref="L7520" r:id="rId15029" xr:uid="{C94781A4-CBAE-D74F-B026-146CE0EF3319}"/>
    <hyperlink ref="J7521" r:id="rId15030" display="mailto:vcowan@lindsey.com" xr:uid="{7AE33D52-B631-CB4D-95B2-9E95C9DB200B}"/>
    <hyperlink ref="L7521" r:id="rId15031" xr:uid="{FC5C101F-811B-2242-BBD4-75760B60163C}"/>
    <hyperlink ref="J7522" r:id="rId15032" display="mailto:fredcalderon@bernard.com" xr:uid="{3FD7E411-6BA7-B24A-BACB-016ED57AA982}"/>
    <hyperlink ref="L7522" r:id="rId15033" xr:uid="{93B4FE60-B2C2-064F-ACE1-E1C3E297ECB0}"/>
    <hyperlink ref="J7523" r:id="rId15034" display="mailto:jmahoney@skinner.com" xr:uid="{C6A7C9AB-4F89-724F-925B-EAF5BFB3F61B}"/>
    <hyperlink ref="L7523" r:id="rId15035" xr:uid="{24D01060-1C07-4946-B120-755271BF7E8D}"/>
    <hyperlink ref="J7524" r:id="rId15036" display="mailto:tomshah@conley-hogan.com" xr:uid="{8E2DE47B-2475-3345-A768-EA3F84006890}"/>
    <hyperlink ref="L7524" r:id="rId15037" xr:uid="{442601D2-67BE-4E48-A503-F7E471A0D74B}"/>
    <hyperlink ref="J7525" r:id="rId15038" display="mailto:brittany02@blevins.info" xr:uid="{65EA0A8C-EA3F-544B-8EC9-2569F55F0762}"/>
    <hyperlink ref="L7525" r:id="rId15039" xr:uid="{E621F0D5-0AA3-4148-847F-6543E7D68EA3}"/>
    <hyperlink ref="J7526" r:id="rId15040" display="mailto:howard93@giles-clayton.net" xr:uid="{153EA11C-0B52-DF49-9C82-89B8E982A80A}"/>
    <hyperlink ref="L7526" r:id="rId15041" xr:uid="{3F187B7C-B590-4844-BE97-C631C0E59927}"/>
    <hyperlink ref="J7527" r:id="rId15042" display="mailto:danhaney@dudley.com" xr:uid="{7E48BC98-11FA-3049-9D6F-BE599F444426}"/>
    <hyperlink ref="L7527" r:id="rId15043" xr:uid="{FD14785F-C844-4D4A-84E2-6F83A8E7CC7D}"/>
    <hyperlink ref="J7528" r:id="rId15044" display="mailto:yhuffman@dunn.com" xr:uid="{09EC0943-2355-1F4F-9CAE-06E14BE2EE01}"/>
    <hyperlink ref="L7528" r:id="rId15045" xr:uid="{A6C667D3-88DF-4F4C-A1E5-CC57E2FFC4A6}"/>
    <hyperlink ref="J7529" r:id="rId15046" display="mailto:howardhaley@figueroa.com" xr:uid="{C294A8DD-9F24-954A-AE0D-908E2E29F893}"/>
    <hyperlink ref="L7529" r:id="rId15047" xr:uid="{18D5C795-8538-2C47-931C-9FFFEFF23D3A}"/>
    <hyperlink ref="J7530" r:id="rId15048" display="mailto:larahailey@key-davidson.org" xr:uid="{C928C382-7824-ED4E-98E6-E9C3CF9D205F}"/>
    <hyperlink ref="L7530" r:id="rId15049" xr:uid="{0E4D0BA3-579C-4C4D-A9A1-117830B28F15}"/>
    <hyperlink ref="J7531" r:id="rId15050" display="mailto:whitney73@stout.biz" xr:uid="{9563CEE1-67AB-FE4B-8C14-FDFBF5F33C1B}"/>
    <hyperlink ref="L7531" r:id="rId15051" xr:uid="{3B18E6D1-AC9F-074F-A3BF-48438E9A558A}"/>
    <hyperlink ref="J7532" r:id="rId15052" display="mailto:mcintoshmonica@mora.com" xr:uid="{DF02F76D-4889-ED4F-8F69-D06999C40975}"/>
    <hyperlink ref="L7532" r:id="rId15053" xr:uid="{142112DB-EF43-C149-896B-86BDC92F3E90}"/>
    <hyperlink ref="J7533" r:id="rId15054" display="mailto:petersongene@hutchinson-hale.biz" xr:uid="{C92BB7CD-6CB0-4047-AB55-407BB243478B}"/>
    <hyperlink ref="L7533" r:id="rId15055" xr:uid="{424664C6-8605-D844-AF00-110E37D51A87}"/>
    <hyperlink ref="J7534" r:id="rId15056" display="mailto:angela43@jensen.info" xr:uid="{208D3BB7-518E-504C-8A1F-1CCCA1073EB3}"/>
    <hyperlink ref="L7534" r:id="rId15057" xr:uid="{A7400E70-60A4-FF43-B97B-49CDDFF207D0}"/>
    <hyperlink ref="J7535" r:id="rId15058" display="mailto:basskatrina@grimes.com" xr:uid="{B3E72643-56C0-594C-9144-C4AA0FA58DB1}"/>
    <hyperlink ref="L7535" r:id="rId15059" xr:uid="{DBB50443-D8FE-8845-86BE-9221F244EC4C}"/>
    <hyperlink ref="J7536" r:id="rId15060" display="mailto:cdrake@velazquez-deleon.com" xr:uid="{52156ECF-4FCA-5B4F-B03B-D2F254F45160}"/>
    <hyperlink ref="L7536" r:id="rId15061" xr:uid="{90E20227-0F0C-A94D-A5C3-6E218CB741E8}"/>
    <hyperlink ref="J7537" r:id="rId15062" display="mailto:allisoncobb@neal.com" xr:uid="{AD9B370E-84A6-604D-9BF8-913F17D8862D}"/>
    <hyperlink ref="L7537" r:id="rId15063" xr:uid="{27E24517-D8B1-374F-9015-483ECA3D7615}"/>
    <hyperlink ref="J7538" r:id="rId15064" display="mailto:alecmills@villegas.com" xr:uid="{562B6391-6588-0440-94A5-11E2D3407C95}"/>
    <hyperlink ref="L7538" r:id="rId15065" xr:uid="{81A098B7-54B6-7748-B7A5-A8DFF996FA60}"/>
    <hyperlink ref="J7539" r:id="rId15066" display="mailto:grahamstefanie@blevins.com" xr:uid="{14D71FD9-9290-5644-BC3A-5E635DBC1DF5}"/>
    <hyperlink ref="L7539" r:id="rId15067" xr:uid="{D67CCAA0-383B-0047-8E14-E050ED4C77C2}"/>
    <hyperlink ref="J7540" r:id="rId15068" display="mailto:nandersen@norris.com" xr:uid="{1E87AAB2-26D2-1D47-90F1-A44C24FC776A}"/>
    <hyperlink ref="L7540" r:id="rId15069" xr:uid="{3C729EC9-8C59-D44A-80F2-A1A3EC34B2F9}"/>
    <hyperlink ref="J7541" r:id="rId15070" display="mailto:jodylopez@arroyo.com" xr:uid="{D147378A-786D-4B4F-B142-71B061A58424}"/>
    <hyperlink ref="L7541" r:id="rId15071" xr:uid="{50613ACC-F33A-3644-8BD8-0DA645435C6C}"/>
    <hyperlink ref="J7542" r:id="rId15072" display="mailto:adrianashort@villarreal.com" xr:uid="{9AD13AC1-9A69-A245-87DD-C0A9764D70CB}"/>
    <hyperlink ref="L7542" r:id="rId15073" xr:uid="{23293A6C-ACE2-9545-B8EF-42987E6E0847}"/>
    <hyperlink ref="J7543" r:id="rId15074" display="mailto:manuelgallegos@ruiz.info" xr:uid="{21CCF715-699E-0F4D-9928-73B3AD65E595}"/>
    <hyperlink ref="L7543" r:id="rId15075" xr:uid="{D2AFF051-D6A9-F740-92E8-CB35C1E3D684}"/>
    <hyperlink ref="J7544" r:id="rId15076" display="mailto:cmeza@hoover.org" xr:uid="{95188BE7-FC0B-0D46-8474-7E0E11F30687}"/>
    <hyperlink ref="L7544" r:id="rId15077" xr:uid="{04544A50-41A0-4443-A4FC-B8C2C2914A8A}"/>
    <hyperlink ref="J7545" r:id="rId15078" display="mailto:aritter@stuart.com" xr:uid="{42480246-C285-F14C-8ACE-764CAA14FEAD}"/>
    <hyperlink ref="L7545" r:id="rId15079" xr:uid="{1A378317-53DE-F54C-8DC0-53293EDEA5DB}"/>
    <hyperlink ref="J7546" r:id="rId15080" display="mailto:chelsey99@conway.com" xr:uid="{0878D473-13CB-6246-82BD-0FC8189FF340}"/>
    <hyperlink ref="L7546" r:id="rId15081" xr:uid="{DF9AA7D9-94B2-484D-BD3E-8B2F6639F2FA}"/>
    <hyperlink ref="J7547" r:id="rId15082" display="mailto:shaunhenson@parrish.com" xr:uid="{D2D020E1-6CA0-B849-B5B5-D3039F8B2D25}"/>
    <hyperlink ref="L7547" r:id="rId15083" xr:uid="{C7BFBE7F-6544-4D46-AACA-53C4AD9A2856}"/>
    <hyperlink ref="J7548" r:id="rId15084" display="mailto:sandy56@pham.com" xr:uid="{B3A22A64-02AF-A747-9477-632547675181}"/>
    <hyperlink ref="L7548" r:id="rId15085" xr:uid="{E27DD2C1-80AB-064D-BA4A-A0F09644EDA2}"/>
    <hyperlink ref="J7549" r:id="rId15086" display="mailto:aaronray@murphy.com" xr:uid="{72FF0103-405A-4246-8C0E-EFF5C81EEA5A}"/>
    <hyperlink ref="L7549" r:id="rId15087" xr:uid="{6E9FB8D9-F444-A748-874A-08C6D4A3A637}"/>
    <hyperlink ref="J7550" r:id="rId15088" display="mailto:billyfuller@cline-lloyd.biz" xr:uid="{EBEF93F9-DB61-094F-9A63-32519D5F3469}"/>
    <hyperlink ref="L7550" r:id="rId15089" xr:uid="{3DC9562C-6D6A-3948-B75A-EC5DE247237E}"/>
    <hyperlink ref="J7551" r:id="rId15090" display="mailto:iallison@spencer-vang.info" xr:uid="{6045B89F-DAC2-B34C-AB58-811EF86627A3}"/>
    <hyperlink ref="L7551" r:id="rId15091" xr:uid="{FD1A708B-12F3-AE47-9D8F-1EDEEDEAC97C}"/>
    <hyperlink ref="J7552" r:id="rId15092" display="mailto:spenceryvonne@levy.com" xr:uid="{8209DD93-DC33-0F47-A25D-ABD2385E3B0C}"/>
    <hyperlink ref="L7552" r:id="rId15093" xr:uid="{816EE09B-5AFA-0444-B8B5-DD98E4FD884E}"/>
    <hyperlink ref="J7553" r:id="rId15094" display="mailto:heatherchung@mathews.com" xr:uid="{59234085-CBEB-6F4C-B62B-6E458AA89890}"/>
    <hyperlink ref="L7553" r:id="rId15095" xr:uid="{1401274D-ACB6-DB43-A0F3-03630A33DA94}"/>
    <hyperlink ref="J7554" r:id="rId15096" display="mailto:garciavirginia@ramsey.com" xr:uid="{695EC7A4-F814-D649-9944-53E9B18426CC}"/>
    <hyperlink ref="L7554" r:id="rId15097" xr:uid="{E86FB1BD-3BC4-7846-8409-2744F15BAFC9}"/>
    <hyperlink ref="J7555" r:id="rId15098" display="mailto:cheath@ray-thornton.net" xr:uid="{B4E6E9C6-B232-4143-BA36-D52A7BB450D1}"/>
    <hyperlink ref="L7555" r:id="rId15099" xr:uid="{AF3782FA-30E9-4C41-A968-D064CBBA915F}"/>
    <hyperlink ref="J7556" r:id="rId15100" display="mailto:freid@sherman.info" xr:uid="{B22C1169-9C6B-354B-AF96-87626E21C857}"/>
    <hyperlink ref="L7556" r:id="rId15101" xr:uid="{E6788FD3-51A9-FD4B-883C-562B8AB9E69F}"/>
    <hyperlink ref="J7557" r:id="rId15102" display="mailto:mcgeenicholas@russell.biz" xr:uid="{61CB2338-6505-DE4E-9441-ADAA712CDF5D}"/>
    <hyperlink ref="L7557" r:id="rId15103" xr:uid="{A284AE3C-F6C0-F94A-94A3-34CC2A013A6C}"/>
    <hyperlink ref="J7558" r:id="rId15104" display="mailto:goldenseth@shah.com" xr:uid="{70D203D2-0173-9340-BBBD-C71D3A91E848}"/>
    <hyperlink ref="L7558" r:id="rId15105" xr:uid="{51BD91F9-042C-0B42-9540-3881F07030CA}"/>
    <hyperlink ref="J7559" r:id="rId15106" display="mailto:elizabethtanner@walker.org" xr:uid="{2A2FD293-0E35-4648-B217-A45FECE0CBAA}"/>
    <hyperlink ref="L7559" r:id="rId15107" xr:uid="{7BFD2D9F-7997-A444-AC7C-2618C05FC5B5}"/>
    <hyperlink ref="J7560" r:id="rId15108" display="mailto:swallace@owens-bruce.com" xr:uid="{0ED1E20B-D993-4E43-B243-2D8BD6C1FE10}"/>
    <hyperlink ref="L7560" r:id="rId15109" xr:uid="{E76480A1-D3F2-DF49-9B1C-302842B2E35F}"/>
    <hyperlink ref="J7561" r:id="rId15110" display="mailto:clarkmario@rosario.com" xr:uid="{19885429-B9C6-9642-B73A-E33526789BE8}"/>
    <hyperlink ref="L7561" r:id="rId15111" xr:uid="{31FEFB07-F845-8942-B685-69A5A47180F5}"/>
    <hyperlink ref="J7562" r:id="rId15112" display="mailto:rita35@richmond.org" xr:uid="{8B38C9BA-59C4-2B46-A506-57D21701CB59}"/>
    <hyperlink ref="L7562" r:id="rId15113" xr:uid="{3B2F6CAF-21D6-DC47-87B6-2D7C523BACD2}"/>
    <hyperlink ref="J7563" r:id="rId15114" display="mailto:sallymatthews@stanley.net" xr:uid="{B4BB379C-F0E6-8848-B280-CBB4ACF82712}"/>
    <hyperlink ref="L7563" r:id="rId15115" xr:uid="{6DDC70A6-3EBC-2D4D-8B54-0E690A191D64}"/>
    <hyperlink ref="J7564" r:id="rId15116" display="mailto:boltonsteven@ibarra-ho.com" xr:uid="{AB08A9DC-14D2-B54E-8E4A-F7B69FA39D89}"/>
    <hyperlink ref="L7564" r:id="rId15117" xr:uid="{4CC83AAA-3E92-464C-BEAD-46332A404D81}"/>
    <hyperlink ref="J7565" r:id="rId15118" display="mailto:stephaniebarker@franklin-horne.com" xr:uid="{21123523-EBB0-9A41-BF3A-DA7CBB0D5804}"/>
    <hyperlink ref="L7565" r:id="rId15119" xr:uid="{9450411B-EDCB-144B-A1EF-6066B5DEE767}"/>
    <hyperlink ref="J7566" r:id="rId15120" display="mailto:simonbailey@escobar.com" xr:uid="{0D2D2AA5-C65E-674C-B15B-1468ACB0321B}"/>
    <hyperlink ref="L7566" r:id="rId15121" xr:uid="{22EA9D77-9C8F-034D-8926-9B7724F286C9}"/>
    <hyperlink ref="J7567" r:id="rId15122" display="mailto:wwood@lozano-roberts.com" xr:uid="{2C31FE53-8398-7B4E-93DC-9A201CDE3AA6}"/>
    <hyperlink ref="L7567" r:id="rId15123" xr:uid="{4715748E-96E0-0A4A-9919-60F850DEFFFF}"/>
    <hyperlink ref="J7568" r:id="rId15124" display="mailto:travismaurice@calhoun.info" xr:uid="{5336CACE-0226-0A44-A4F8-ABD4ACF1AC2E}"/>
    <hyperlink ref="L7568" r:id="rId15125" xr:uid="{DB93836B-4FC1-614B-BD5D-A85D49918C0E}"/>
    <hyperlink ref="J7569" r:id="rId15126" display="mailto:carpenterbilly@drake-leonard.biz" xr:uid="{E66098BD-D6B0-B341-94C4-81B8FBB76002}"/>
    <hyperlink ref="L7569" r:id="rId15127" xr:uid="{8A58EBEC-6799-554E-B55E-37B889F7E132}"/>
    <hyperlink ref="J7570" r:id="rId15128" display="mailto:buckabigail@quinn.com" xr:uid="{B0D78F86-CCD3-4F4A-87C8-4B020CEA27EC}"/>
    <hyperlink ref="L7570" r:id="rId15129" xr:uid="{468FCE6B-1624-0F4F-9559-1A92E26E62C5}"/>
    <hyperlink ref="J7571" r:id="rId15130" display="mailto:nnavarro@sawyer.com" xr:uid="{C9132028-AB03-3949-8D7E-8799DA559FE4}"/>
    <hyperlink ref="L7571" r:id="rId15131" xr:uid="{84D41904-BDDF-AB47-A855-66F2DD689AAD}"/>
    <hyperlink ref="J7572" r:id="rId15132" display="mailto:fchapman@wilcox.com" xr:uid="{D1B33D72-96D0-A349-9CCA-F4E425131EE5}"/>
    <hyperlink ref="L7572" r:id="rId15133" xr:uid="{9D9A8174-8ED1-9C44-BF32-2406CAAC581F}"/>
    <hyperlink ref="J7573" r:id="rId15134" display="mailto:uquinn@bullock.com" xr:uid="{C7D8B719-EA95-6C41-88B7-14E4FF16F5B0}"/>
    <hyperlink ref="L7573" r:id="rId15135" xr:uid="{495E71AF-BC2F-C448-9449-18EA33E31FD7}"/>
    <hyperlink ref="J7574" r:id="rId15136" display="mailto:arroyophilip@fleming.info" xr:uid="{88E36012-A543-FE43-9C0C-11AE3B92E64A}"/>
    <hyperlink ref="L7574" r:id="rId15137" xr:uid="{E5E467B5-3365-4E42-B0D2-5A1013A00E75}"/>
    <hyperlink ref="J7575" r:id="rId15138" display="mailto:sheilafaulkner@haynes.com" xr:uid="{DCA0A1B3-CD38-014D-951E-2C8CCD3302F8}"/>
    <hyperlink ref="L7575" r:id="rId15139" xr:uid="{91009D78-A786-1B47-A761-B24CB99A211D}"/>
    <hyperlink ref="J7576" r:id="rId15140" display="mailto:makaylanichols@potts.com" xr:uid="{CAF0657A-1B2C-BE46-9689-F647DBEF3ED8}"/>
    <hyperlink ref="L7576" r:id="rId15141" xr:uid="{0EC30660-E264-3C4A-B58E-C50FE5EF7DEE}"/>
    <hyperlink ref="J7577" r:id="rId15142" display="mailto:angelica76@hayes.com" xr:uid="{030B703D-063E-3F47-9AA3-470A209A2DED}"/>
    <hyperlink ref="L7577" r:id="rId15143" xr:uid="{F36B85A3-69A8-2B41-984B-006F6F94FBA4}"/>
    <hyperlink ref="J7578" r:id="rId15144" display="mailto:gordon26@conway.org" xr:uid="{BFB35E07-B989-F44C-BD65-019342452268}"/>
    <hyperlink ref="L7578" r:id="rId15145" xr:uid="{4873B591-71B6-6644-926C-709D46B129FA}"/>
    <hyperlink ref="J7579" r:id="rId15146" display="mailto:brandy90@stokes.com" xr:uid="{1FB02B69-A5EB-B742-8209-5E3538B8D505}"/>
    <hyperlink ref="L7579" r:id="rId15147" xr:uid="{1D31DF08-B260-964F-8436-85DBC8948105}"/>
    <hyperlink ref="J7580" r:id="rId15148" display="mailto:nina32@atkins.com" xr:uid="{3CDA0CED-C068-9249-A607-DE9C1030906B}"/>
    <hyperlink ref="L7580" r:id="rId15149" xr:uid="{11A50020-FACC-B949-B6BF-D451B6426F88}"/>
    <hyperlink ref="J7581" r:id="rId15150" display="mailto:dillon42@hickman.org" xr:uid="{3E503CC3-C88C-1941-830F-37AB31FCDFFB}"/>
    <hyperlink ref="L7581" r:id="rId15151" xr:uid="{A618FE90-836A-2641-BF28-D4B6452D476C}"/>
    <hyperlink ref="J7582" r:id="rId15152" display="mailto:liugavin@ballard-lyons.com" xr:uid="{73FCA24F-E926-D041-BF4E-4A3C11AD31AE}"/>
    <hyperlink ref="L7582" r:id="rId15153" xr:uid="{C92B65B0-0F78-154D-A26A-E8DB13863B79}"/>
    <hyperlink ref="J7583" r:id="rId15154" display="mailto:garrett79@griffith-holmes.info" xr:uid="{18071DFC-8414-1E4A-A859-12DBE51310E7}"/>
    <hyperlink ref="L7583" r:id="rId15155" xr:uid="{940E7EF3-AC64-3A48-8F7A-C477B9EDFD98}"/>
    <hyperlink ref="J7584" r:id="rId15156" display="mailto:nmoyer@allison-dean.com" xr:uid="{65C5B6D8-77BA-F043-94E1-244EBDA5A3E1}"/>
    <hyperlink ref="L7584" r:id="rId15157" xr:uid="{4501BDE6-B073-5648-8194-333F4FD92A2E}"/>
    <hyperlink ref="J7585" r:id="rId15158" display="mailto:chasecox@wallace.com" xr:uid="{7E32536F-6877-B240-AC38-20E20EBE53B5}"/>
    <hyperlink ref="L7585" r:id="rId15159" xr:uid="{214A127B-7F40-2940-990C-6B91321CD753}"/>
    <hyperlink ref="J7586" r:id="rId15160" display="mailto:katelynreynolds@stafford.com" xr:uid="{2360106E-8F54-B24C-BAB7-91D4C9D0BC9E}"/>
    <hyperlink ref="L7586" r:id="rId15161" xr:uid="{3C86D481-823B-C843-8F40-D2EE981E2337}"/>
    <hyperlink ref="J7587" r:id="rId15162" display="mailto:sheenareynolds@aguilar.info" xr:uid="{0E8F2899-FB94-AC4E-9E40-82E6D336BBCC}"/>
    <hyperlink ref="L7587" r:id="rId15163" xr:uid="{3A7F99E3-11E0-3B41-87D4-1E62E76A40FA}"/>
    <hyperlink ref="J7588" r:id="rId15164" display="mailto:robert88@boyd.biz" xr:uid="{117593E1-30C1-BC4D-B9B8-EC91C0DDE693}"/>
    <hyperlink ref="L7588" r:id="rId15165" xr:uid="{53817566-B27E-B343-A1AE-C0E7EBD52E91}"/>
    <hyperlink ref="J7589" r:id="rId15166" display="mailto:coffeyrachael@townsend-boyle.com" xr:uid="{3EADEAF6-CC13-3C49-B578-3785023449A7}"/>
    <hyperlink ref="L7589" r:id="rId15167" xr:uid="{5459DFC3-62F1-684E-8696-9D8082AE0FB7}"/>
    <hyperlink ref="J7590" r:id="rId15168" display="mailto:cesarcole@barajas.com" xr:uid="{9374E50A-1EB9-7146-AE0D-18DB6B57ABED}"/>
    <hyperlink ref="L7590" r:id="rId15169" xr:uid="{A19B1CF1-C74F-2D43-8EBA-ADB6928DC180}"/>
    <hyperlink ref="J7591" r:id="rId15170" display="mailto:pcolon@patton.com" xr:uid="{4AF74A0B-197C-C046-93E2-6443A591CB47}"/>
    <hyperlink ref="L7591" r:id="rId15171" xr:uid="{C5247F64-C5F5-684B-AE66-39E0EC4E0630}"/>
    <hyperlink ref="J7592" r:id="rId15172" display="mailto:jason91@jackson-sanders.org" xr:uid="{88995A74-97A3-8948-B146-BD7F52466F9C}"/>
    <hyperlink ref="L7592" r:id="rId15173" xr:uid="{017AA7F1-D1C4-0848-A4B4-FD17228C1C7D}"/>
    <hyperlink ref="J7593" r:id="rId15174" display="mailto:marcus79@stanley.info" xr:uid="{3DFF8BF5-2443-0D4F-B415-FDB379642F46}"/>
    <hyperlink ref="L7593" r:id="rId15175" xr:uid="{DEBFDC72-0F29-1B40-A2B4-9B04D70844E3}"/>
    <hyperlink ref="J7594" r:id="rId15176" display="mailto:rayray@mcclure.com" xr:uid="{D4FAA729-EFB8-4845-90CB-1C6CC7065676}"/>
    <hyperlink ref="L7594" r:id="rId15177" xr:uid="{887E41B6-B8FD-3B45-9F30-120D083F3BCF}"/>
    <hyperlink ref="J7595" r:id="rId15178" display="mailto:raymondkent@quinn.net" xr:uid="{B33B6248-28EB-DA4C-B867-4FE2D4CA15CB}"/>
    <hyperlink ref="L7595" r:id="rId15179" xr:uid="{7F887496-864A-4A4B-A123-81E27B56B29B}"/>
    <hyperlink ref="J7596" r:id="rId15180" display="mailto:vramirez@rush.com" xr:uid="{56F2E214-1C1B-664B-BF35-239C253F9ACA}"/>
    <hyperlink ref="L7596" r:id="rId15181" xr:uid="{951EDC16-4556-B945-A91B-D9BD0F12A743}"/>
    <hyperlink ref="J7597" r:id="rId15182" display="mailto:shelia47@landry.org" xr:uid="{0AA957D6-F154-714E-8E3C-7307091A4141}"/>
    <hyperlink ref="L7597" r:id="rId15183" xr:uid="{9A96B85F-4BC5-EA47-A7DD-600944E5A9A5}"/>
    <hyperlink ref="J7598" r:id="rId15184" display="mailto:helen14@hutchinson-horne.info" xr:uid="{29A9B201-64A5-9548-8EF6-3F72018BCA1D}"/>
    <hyperlink ref="L7598" r:id="rId15185" xr:uid="{5AF06929-7FA0-2644-B11A-D24194A50243}"/>
    <hyperlink ref="J7599" r:id="rId15186" display="mailto:lschultz@palmer.org" xr:uid="{6303B42B-3CF5-184B-ACED-CB6036EA47EA}"/>
    <hyperlink ref="L7599" r:id="rId15187" xr:uid="{E69FD734-0E57-8340-9EA0-B59D19F7980C}"/>
    <hyperlink ref="J7600" r:id="rId15188" display="mailto:smckay@jensen.com" xr:uid="{3B5A96E9-5FDF-DE42-AE96-077B7F6B55B0}"/>
    <hyperlink ref="L7600" r:id="rId15189" xr:uid="{8DE2AAA0-4B82-1140-99C0-641F0931AD43}"/>
    <hyperlink ref="J7601" r:id="rId15190" display="mailto:miabates@schaefer-kemp.org" xr:uid="{6B68897B-FDAD-FB4C-A4EF-459D0929593A}"/>
    <hyperlink ref="L7601" r:id="rId15191" xr:uid="{38321ABA-936A-2349-8708-1881EFF1D08E}"/>
    <hyperlink ref="J7602" r:id="rId15192" display="mailto:gwendolyn11@whitehead-erickson.com" xr:uid="{69283773-2A76-AB4C-8D5A-8D6D8F81EBEB}"/>
    <hyperlink ref="L7602" r:id="rId15193" xr:uid="{3AD510E0-EF7D-464B-9989-3EC6C74C9012}"/>
    <hyperlink ref="J7603" r:id="rId15194" display="mailto:leroy37@sutton.com" xr:uid="{FDEBDB1D-AF87-FC4D-9F16-EF59F2D08F2C}"/>
    <hyperlink ref="L7603" r:id="rId15195" xr:uid="{D1AA3B67-D540-6047-9CBD-F7578349F35B}"/>
    <hyperlink ref="J7604" r:id="rId15196" display="mailto:krystalsims@hancock-berger.com" xr:uid="{60159C65-FE14-D74B-B20A-D25387227949}"/>
    <hyperlink ref="L7604" r:id="rId15197" xr:uid="{FA05BEEA-0D26-4041-BC98-B25015A7547A}"/>
    <hyperlink ref="J7605" r:id="rId15198" display="mailto:hmorales@dyer-todd.org" xr:uid="{0D8F95F5-D242-264C-922E-A046E82A2C59}"/>
    <hyperlink ref="L7605" r:id="rId15199" xr:uid="{8533084E-1974-604F-BD73-9BABE173A39D}"/>
    <hyperlink ref="J7606" r:id="rId15200" display="mailto:amber22@navarro.net" xr:uid="{59E6DAE1-7F45-3749-9919-063F4F70B50A}"/>
    <hyperlink ref="L7606" r:id="rId15201" xr:uid="{3582E688-1A58-DA46-BD14-77C03D7C5BA4}"/>
    <hyperlink ref="J7607" r:id="rId15202" display="mailto:pconner@shaffer.com" xr:uid="{7D7B7A5F-1946-8C46-ADE8-0BD61ED587B4}"/>
    <hyperlink ref="L7607" r:id="rId15203" xr:uid="{2F311E69-0326-CF40-A0E8-06E391F0F3AC}"/>
    <hyperlink ref="J7608" r:id="rId15204" display="mailto:ramirezmadison@logan.com" xr:uid="{ECC500DF-3E62-134C-AC4D-2AE4C8E02391}"/>
    <hyperlink ref="L7608" r:id="rId15205" xr:uid="{BC5499D8-43DF-1149-B3F9-690B7B0A1FBB}"/>
    <hyperlink ref="J7609" r:id="rId15206" display="mailto:jbryant@kirk-schmitt.net" xr:uid="{F83AC11F-2B7C-1B4B-B9E7-4922DB1F9CC7}"/>
    <hyperlink ref="L7609" r:id="rId15207" xr:uid="{FEF42007-27E1-BE43-8FE0-7E84F6ECDE0E}"/>
    <hyperlink ref="J7610" r:id="rId15208" display="mailto:tami60@stanley.com" xr:uid="{05E09310-F3D1-3447-9E78-84DD227953C5}"/>
    <hyperlink ref="L7610" r:id="rId15209" xr:uid="{4977A0D0-0A5E-4749-8BE2-D696BDEB9694}"/>
    <hyperlink ref="J7611" r:id="rId15210" display="mailto:benjamin38@jordan-meyers.com" xr:uid="{BBE83ED1-2EA1-3C4F-9575-BACEF7DE0E5E}"/>
    <hyperlink ref="L7611" r:id="rId15211" xr:uid="{C94C8B3E-5FD6-2F4C-8C96-E34073AA1A9E}"/>
    <hyperlink ref="J7612" r:id="rId15212" display="mailto:calhounalejandra@silva.com" xr:uid="{01365A83-88A5-FA4D-AEBC-4BBDEB799F3D}"/>
    <hyperlink ref="L7612" r:id="rId15213" xr:uid="{8150CF37-D1DC-224E-A58E-F39D31181456}"/>
    <hyperlink ref="J7613" r:id="rId15214" display="mailto:woodardjoe@keller.org" xr:uid="{385BD789-50E0-0E46-9A76-DD7C6B06A206}"/>
    <hyperlink ref="L7613" r:id="rId15215" xr:uid="{DE8BA016-63CF-A041-AD08-843C9E6B249D}"/>
    <hyperlink ref="J7614" r:id="rId15216" display="mailto:casey10@delacruz.com" xr:uid="{D07B4AC2-382A-AA42-B618-1E79CF179E61}"/>
    <hyperlink ref="L7614" r:id="rId15217" xr:uid="{654165A0-B329-2D47-85EA-9631D04659CC}"/>
    <hyperlink ref="J7615" r:id="rId15218" display="mailto:brockjoanne@merritt-gamble.biz" xr:uid="{62B7B1D8-D700-2B49-A135-16E4CC9F3131}"/>
    <hyperlink ref="L7615" r:id="rId15219" xr:uid="{63A7B282-AF34-194D-81AE-84E32401C65D}"/>
    <hyperlink ref="J7616" r:id="rId15220" display="mailto:veronicabender@norman-goodwin.com" xr:uid="{73459D6F-4420-DC44-8574-9983B2C80E15}"/>
    <hyperlink ref="L7616" r:id="rId15221" xr:uid="{429D7975-E967-6749-95AA-1CA09A99E732}"/>
    <hyperlink ref="J7617" r:id="rId15222" display="mailto:biancadoyle@oliver.biz" xr:uid="{C89DA613-EF1D-1947-9FA8-AABC7F3A36C4}"/>
    <hyperlink ref="L7617" r:id="rId15223" xr:uid="{1B652256-6E3E-774C-8D5A-9C8891F36504}"/>
    <hyperlink ref="J7618" r:id="rId15224" display="mailto:davisjaime@harrell-avery.org" xr:uid="{E7F8CAF2-5F52-1245-B56E-246DA02EC40D}"/>
    <hyperlink ref="L7618" r:id="rId15225" xr:uid="{9240CBD2-E4F6-A248-9092-9F78E8037416}"/>
    <hyperlink ref="J7619" r:id="rId15226" display="mailto:merrittcalvin@gallegos.com" xr:uid="{B38E7BF2-0780-7843-850A-DBA054349448}"/>
    <hyperlink ref="L7619" r:id="rId15227" xr:uid="{4A1D559B-3949-3A4B-A06E-386B9A7E625E}"/>
    <hyperlink ref="J7620" r:id="rId15228" display="mailto:lucerobobby@brooks.com" xr:uid="{92303A78-D943-6E4C-8B73-FD9325D64944}"/>
    <hyperlink ref="L7620" r:id="rId15229" xr:uid="{0E95887B-089D-594B-B194-0FA44F395E3E}"/>
    <hyperlink ref="J7621" r:id="rId15230" display="mailto:littlemichael@villanueva.com" xr:uid="{8DA0C633-583C-8C4C-92B4-84C1EE314B40}"/>
    <hyperlink ref="L7621" r:id="rId15231" xr:uid="{0F9D89E6-A134-AF4E-9D17-C2EBBA4C71C7}"/>
    <hyperlink ref="J7622" r:id="rId15232" display="mailto:bharding@wright.net" xr:uid="{AE99ECA2-5EA0-8843-AFB2-BA69D426FE0E}"/>
    <hyperlink ref="L7622" r:id="rId15233" xr:uid="{A6EA5183-A0F2-674A-983F-86F7C0091763}"/>
    <hyperlink ref="J7623" r:id="rId15234" display="mailto:renee56@valentine-salazar.biz" xr:uid="{7EA0F266-EE33-0C4C-8921-345683FB7239}"/>
    <hyperlink ref="L7623" r:id="rId15235" xr:uid="{5FD742F3-EF8B-524E-A7E5-EA0D9C75C105}"/>
    <hyperlink ref="J7624" r:id="rId15236" display="mailto:abigailmcgee@bishop.com" xr:uid="{D0339D37-708F-AF49-B6B8-23DBCDCD8B00}"/>
    <hyperlink ref="L7624" r:id="rId15237" xr:uid="{D0782D9B-2784-C448-A717-B323B11484B8}"/>
    <hyperlink ref="J7625" r:id="rId15238" display="mailto:qgallegos@dodson.info" xr:uid="{F71614CD-7ABF-8947-AC8A-66D11DC65E39}"/>
    <hyperlink ref="L7625" r:id="rId15239" xr:uid="{09117BD5-74F1-6149-983F-D835D567621B}"/>
    <hyperlink ref="J7626" r:id="rId15240" display="mailto:cindy98@evans.com" xr:uid="{CE791A06-9604-5E4A-B3F4-1AAB01AF1949}"/>
    <hyperlink ref="L7626" r:id="rId15241" xr:uid="{DF77B72F-11BE-C24F-91D0-09487081B9EB}"/>
    <hyperlink ref="J7627" r:id="rId15242" display="mailto:dhumphrey@stanton-rowland.com" xr:uid="{49840821-D399-5A42-B96D-16FD8EC9D399}"/>
    <hyperlink ref="L7627" r:id="rId15243" xr:uid="{5255B7FF-A18D-9B43-9318-F7DCB481CD79}"/>
    <hyperlink ref="J7628" r:id="rId15244" display="mailto:andrefrancis@romero.com" xr:uid="{058ABD8E-C928-D440-8103-1B24264B5604}"/>
    <hyperlink ref="L7628" r:id="rId15245" xr:uid="{42CA58FB-A42A-AC42-A78A-60C5BC5F7181}"/>
    <hyperlink ref="J7629" r:id="rId15246" display="mailto:tasha62@morse.com" xr:uid="{220EED85-0281-8B47-8804-D66222CA3668}"/>
    <hyperlink ref="L7629" r:id="rId15247" xr:uid="{63028279-4D11-DE4A-B4B2-5CF273022DD9}"/>
    <hyperlink ref="J7630" r:id="rId15248" display="mailto:lindsay81@carney.com" xr:uid="{49141C58-AD12-1147-BF13-2FF6A58D4ECD}"/>
    <hyperlink ref="L7630" r:id="rId15249" xr:uid="{64C30AB8-F81C-674F-A04C-886995C13774}"/>
    <hyperlink ref="J7631" r:id="rId15250" display="mailto:burchlaurie@barber.biz" xr:uid="{7E1C124C-4C40-8446-9696-713076116DEB}"/>
    <hyperlink ref="L7631" r:id="rId15251" xr:uid="{1B9579BC-160C-764B-9E40-805C6FFC7595}"/>
    <hyperlink ref="J7632" r:id="rId15252" display="mailto:ymarquez@santiago-mayer.com" xr:uid="{3BB99CB9-CFFB-4C42-A88A-BFB433DCB90D}"/>
    <hyperlink ref="L7632" r:id="rId15253" xr:uid="{1BB293F8-2877-FE41-9E62-A6E8EE357C71}"/>
    <hyperlink ref="J7633" r:id="rId15254" display="mailto:plamb@goodman.com" xr:uid="{8F214D53-0EE0-4A41-8F5A-2FF1F0820E50}"/>
    <hyperlink ref="L7633" r:id="rId15255" xr:uid="{BECA77C9-4450-194A-A58A-ADB74B258205}"/>
    <hyperlink ref="J7634" r:id="rId15256" display="mailto:kristinehayes@walls-nichols.com" xr:uid="{18B7982D-BDF7-5D45-B0A7-29645C433963}"/>
    <hyperlink ref="L7634" r:id="rId15257" xr:uid="{641BB22B-FB5A-944E-991B-AB6830D721CC}"/>
    <hyperlink ref="J7635" r:id="rId15258" display="mailto:karen57@archer.info" xr:uid="{F9368D27-079C-E44E-B45A-A9A2DC5BC487}"/>
    <hyperlink ref="L7635" r:id="rId15259" xr:uid="{098AECB7-1D3B-E24F-80E8-EACA99B7D93B}"/>
    <hyperlink ref="J7636" r:id="rId15260" display="mailto:iwatkins@sanchez.com" xr:uid="{4CF78603-2F83-EC48-B91B-FBA5143AEE20}"/>
    <hyperlink ref="L7636" r:id="rId15261" xr:uid="{878E08F9-F32C-EB45-A716-6E772E7614C6}"/>
    <hyperlink ref="J7637" r:id="rId15262" display="mailto:mortontricia@orozco-gibbs.com" xr:uid="{A5267A2D-802D-254A-B66A-2973BA0A4351}"/>
    <hyperlink ref="L7637" r:id="rId15263" xr:uid="{B0039EB4-684C-1341-8D03-A3DFBA63C745}"/>
    <hyperlink ref="J7638" r:id="rId15264" display="mailto:kimrobyn@carroll-nixon.net" xr:uid="{7B48E4D6-B1AE-9147-933E-7CDFBA714D9B}"/>
    <hyperlink ref="L7638" r:id="rId15265" xr:uid="{861E7A9B-414E-F847-A22B-9FEE0DCC6C0F}"/>
    <hyperlink ref="J7639" r:id="rId15266" display="mailto:rowlandhector@franklin.info" xr:uid="{7BB324FE-AC96-0F4C-86FA-C8CAD689705D}"/>
    <hyperlink ref="L7639" r:id="rId15267" xr:uid="{6B756CD9-B2BE-7542-9AEE-95E1F0A16896}"/>
    <hyperlink ref="J7640" r:id="rId15268" display="mailto:sparksmarcia@rodgers.com" xr:uid="{F8E660EB-D488-1542-A4E3-2A7C5F80828F}"/>
    <hyperlink ref="L7640" r:id="rId15269" xr:uid="{A9A4E5A6-031F-5A43-A44E-A841E470C1F9}"/>
    <hyperlink ref="J7641" r:id="rId15270" display="mailto:lharper@jensen.com" xr:uid="{509F5852-30F5-AF4B-92DE-C57CF1A71111}"/>
    <hyperlink ref="L7641" r:id="rId15271" xr:uid="{7DDE415E-F090-5E4F-85B3-9F76E861A290}"/>
    <hyperlink ref="J7642" r:id="rId15272" display="mailto:mccoysally@jenkins.com" xr:uid="{46886248-AEB2-6349-A118-0465FBD918FF}"/>
    <hyperlink ref="L7642" r:id="rId15273" xr:uid="{870DC7DF-7BC3-1242-94E2-63655D6FFF0B}"/>
    <hyperlink ref="J7643" r:id="rId15274" display="mailto:mayssarah@orr-huber.net" xr:uid="{7B46370D-E649-5949-906E-4820E7268DFF}"/>
    <hyperlink ref="L7643" r:id="rId15275" xr:uid="{D1CE24D6-3212-BA4F-AB69-72093393A251}"/>
    <hyperlink ref="J7644" r:id="rId15276" display="mailto:madeline47@browning.com" xr:uid="{BF788BA1-5D5C-5D4E-A6CD-34DB097A29B4}"/>
    <hyperlink ref="L7644" r:id="rId15277" xr:uid="{7D8F59E9-383C-9D4C-8E73-952DE9980705}"/>
    <hyperlink ref="J7645" r:id="rId15278" display="mailto:cindyfranco@wyatt.com" xr:uid="{552639A1-ACF6-074F-9095-7BFD764271FA}"/>
    <hyperlink ref="L7645" r:id="rId15279" xr:uid="{2426861E-A37E-8540-804C-74C53C8A4D67}"/>
    <hyperlink ref="J7646" r:id="rId15280" display="mailto:nkennedy@stark.info" xr:uid="{A2BC5CE7-D61D-6B45-BEEA-12AAF928CA39}"/>
    <hyperlink ref="L7646" r:id="rId15281" xr:uid="{7A43F87C-8B87-2E45-9A12-0B7CC1009F73}"/>
    <hyperlink ref="J7647" r:id="rId15282" display="mailto:santanacassie@johns-casey.biz" xr:uid="{F05B9C06-698D-2640-8DB8-A91F352A4979}"/>
    <hyperlink ref="L7647" r:id="rId15283" xr:uid="{FCA7C059-E78B-4744-976C-C2A8A9A292BB}"/>
    <hyperlink ref="J7648" r:id="rId15284" display="mailto:rmeyers@cooper.com" xr:uid="{5B8F40CC-B3FA-F447-BB48-904703CF97C1}"/>
    <hyperlink ref="L7648" r:id="rId15285" xr:uid="{4053CF95-61BA-154B-8399-3AADB334402C}"/>
    <hyperlink ref="J7649" r:id="rId15286" display="mailto:soniasexton@smith-frank.net" xr:uid="{58A2A331-C0D1-8545-825C-E5B2E339FABA}"/>
    <hyperlink ref="L7649" r:id="rId15287" xr:uid="{D0DC4AF1-2CE7-9244-9BF7-2B35CF8942EF}"/>
    <hyperlink ref="J7650" r:id="rId15288" display="mailto:vmay@moyer.biz" xr:uid="{0DB6FA2A-16E7-E24A-A3F7-232D37436430}"/>
    <hyperlink ref="L7650" r:id="rId15289" xr:uid="{613DAF31-6916-DC45-8B25-DF27E8E21212}"/>
    <hyperlink ref="J7651" r:id="rId15290" display="mailto:laceykaiser@simon.com" xr:uid="{82656987-57C9-0247-AC16-C1398EF3A10C}"/>
    <hyperlink ref="L7651" r:id="rId15291" xr:uid="{E3F756FB-753B-A24E-B31D-C4738BA7720F}"/>
    <hyperlink ref="J7652" r:id="rId15292" display="mailto:kdorsey@solis.com" xr:uid="{9B6E8949-4785-7049-B7AA-0F2655D8F741}"/>
    <hyperlink ref="L7652" r:id="rId15293" xr:uid="{797FA1DA-4819-3F4D-8400-A36135D93576}"/>
    <hyperlink ref="J7653" r:id="rId15294" display="mailto:pamelaparsons@huff.com" xr:uid="{B884C8F6-F9D9-224B-BF59-6E8A95EFA414}"/>
    <hyperlink ref="L7653" r:id="rId15295" xr:uid="{4820FBEB-A085-B740-85A3-322DBAF0C6CC}"/>
    <hyperlink ref="J7654" r:id="rId15296" display="mailto:cervantesbrooke@davenport-chen.com" xr:uid="{CF34621C-6862-0B4C-9555-D743864D919B}"/>
    <hyperlink ref="L7654" r:id="rId15297" xr:uid="{BBD35478-3A87-324A-915E-00D3F3EC50FE}"/>
    <hyperlink ref="J7655" r:id="rId15298" display="mailto:connor93@coleman.com" xr:uid="{9AB993B4-0E09-1341-954B-A8DD9ED483E5}"/>
    <hyperlink ref="L7655" r:id="rId15299" xr:uid="{59AB436C-05F2-1C4E-8281-3C9D82FDC8E7}"/>
    <hyperlink ref="J7656" r:id="rId15300" display="mailto:jake53@khan-mckenzie.com" xr:uid="{70652690-F0F9-D843-8738-D7771A89841B}"/>
    <hyperlink ref="L7656" r:id="rId15301" xr:uid="{9407C81C-8644-1547-B700-985A176FCEFE}"/>
    <hyperlink ref="J7657" r:id="rId15302" display="mailto:rollinskathryn@holmes.com" xr:uid="{6D06536F-6E7B-FA47-91C7-8CCAF7A59EA5}"/>
    <hyperlink ref="L7657" r:id="rId15303" xr:uid="{5D104EA5-F57D-1A41-A5A0-C50B118D0F37}"/>
    <hyperlink ref="J7658" r:id="rId15304" display="mailto:welchdale@henry-kim.com" xr:uid="{BC3EEFE1-3DBD-8440-9A0A-D2E0E8254AD1}"/>
    <hyperlink ref="L7658" r:id="rId15305" xr:uid="{1EB2F7B3-B916-494C-B122-8BF52D7379EA}"/>
    <hyperlink ref="J7659" r:id="rId15306" display="mailto:alec90@potter.com" xr:uid="{D757391B-2EDF-3840-8979-62F722148044}"/>
    <hyperlink ref="L7659" r:id="rId15307" xr:uid="{36032267-67FF-EE4D-889D-F6944EF5E257}"/>
    <hyperlink ref="J7660" r:id="rId15308" display="mailto:ucoffey@wall.net" xr:uid="{B88D89A9-8F9F-E34B-A073-168D7762C81A}"/>
    <hyperlink ref="L7660" r:id="rId15309" xr:uid="{251928D3-192E-9C4D-850D-5DBB0565A020}"/>
    <hyperlink ref="J7661" r:id="rId15310" display="mailto:makayla68@murillo.com" xr:uid="{A76DA935-C070-284F-80DD-8083BDD4E2A7}"/>
    <hyperlink ref="L7661" r:id="rId15311" xr:uid="{440A9ED2-4CD7-B64F-9F62-1463C5C2B050}"/>
    <hyperlink ref="J7662" r:id="rId15312" display="mailto:cummingsrobyn@patterson.org" xr:uid="{E160532B-E18D-C74D-81AE-07C7600714DD}"/>
    <hyperlink ref="L7662" r:id="rId15313" xr:uid="{61092E12-79C8-1C4B-89D0-AE8CEC39F1EB}"/>
    <hyperlink ref="J7663" r:id="rId15314" display="mailto:ucarey@braun.biz" xr:uid="{C97F7732-9FFD-924C-95A0-C6901678239D}"/>
    <hyperlink ref="L7663" r:id="rId15315" xr:uid="{3AD0E569-74D5-A149-9A02-345049D69D84}"/>
    <hyperlink ref="J7664" r:id="rId15316" display="mailto:oscar56@tran.biz" xr:uid="{236C38FE-7DD7-2C4D-90DC-12F6AF782386}"/>
    <hyperlink ref="L7664" r:id="rId15317" xr:uid="{D962A8EE-7503-B64C-9092-E88A7F9AA826}"/>
    <hyperlink ref="J7665" r:id="rId15318" display="mailto:clarence20@morse-johnson.com" xr:uid="{03D2931F-C6CD-B54F-8CC2-E75C9DF9AD2C}"/>
    <hyperlink ref="L7665" r:id="rId15319" xr:uid="{33E8FE74-7D41-554F-9449-7B2DC0AB32CC}"/>
    <hyperlink ref="J7666" r:id="rId15320" display="mailto:autumn02@gillespie.net" xr:uid="{A9DDC229-09C8-F346-989D-DF1725E47910}"/>
    <hyperlink ref="L7666" r:id="rId15321" xr:uid="{3CCBECE3-7666-A84C-BB49-A8D15E21D170}"/>
    <hyperlink ref="J7667" r:id="rId15322" display="mailto:ethan70@hendricks.com" xr:uid="{21A86F8D-BC6F-5743-A83F-4E7AEEEB82CE}"/>
    <hyperlink ref="L7667" r:id="rId15323" xr:uid="{D91FDBA9-8525-B04A-8278-5E11DC700044}"/>
    <hyperlink ref="J7668" r:id="rId15324" display="mailto:gfrederick@bray.net" xr:uid="{AA026A2E-9F6C-E34F-9E4A-0C4133F3982E}"/>
    <hyperlink ref="L7668" r:id="rId15325" xr:uid="{EDCD2CCB-367F-1D40-8DC1-D7FCD3D01B29}"/>
    <hyperlink ref="J7669" r:id="rId15326" display="mailto:oneillbelinda@hodges.com" xr:uid="{A9AB7B2F-DB53-CD47-8757-B3EB9FE0161A}"/>
    <hyperlink ref="L7669" r:id="rId15327" xr:uid="{A91A3202-24BE-D246-9180-62C6FB777556}"/>
    <hyperlink ref="J7670" r:id="rId15328" display="mailto:mperry@howell-woodward.com" xr:uid="{A8FFEFC7-A9AC-6940-88CB-079AF0367444}"/>
    <hyperlink ref="L7670" r:id="rId15329" xr:uid="{6545EBF5-CD8D-7943-BF6D-8038356956A1}"/>
    <hyperlink ref="J7671" r:id="rId15330" display="mailto:charlesbryant@vaughn-osborne.org" xr:uid="{54E8DBD9-9D30-7142-AD4F-99750B92CD5E}"/>
    <hyperlink ref="L7671" r:id="rId15331" xr:uid="{0C470029-B3BF-1944-9890-D9F85A1BFFC5}"/>
    <hyperlink ref="J7672" r:id="rId15332" display="mailto:blam@ross.com" xr:uid="{C606B7B2-F8CF-4F46-97AD-E0F32ABF24E1}"/>
    <hyperlink ref="L7672" r:id="rId15333" xr:uid="{989FD0E9-AC6D-DF48-8B98-30851BCDFE81}"/>
    <hyperlink ref="J7673" r:id="rId15334" display="mailto:gallagherroger@hardin.com" xr:uid="{84E984D6-717E-BA42-9DE8-A4DC273612B4}"/>
    <hyperlink ref="L7673" r:id="rId15335" xr:uid="{F07F833A-84D2-1741-908A-CA094CC0F804}"/>
    <hyperlink ref="J7674" r:id="rId15336" display="mailto:jacksontiffany@levy.biz" xr:uid="{BAB2E520-8A2E-2B47-90BB-DB80A789BC69}"/>
    <hyperlink ref="L7674" r:id="rId15337" xr:uid="{F36A9381-B9D8-8B40-92AD-A34EBAB8F0A7}"/>
    <hyperlink ref="J7675" r:id="rId15338" display="mailto:allenclaudia@harper.com" xr:uid="{F7C674E4-6A83-4546-AB4D-E19789BA6BEB}"/>
    <hyperlink ref="L7675" r:id="rId15339" xr:uid="{2E99BAB8-78B4-6C4F-9E1B-F8FBB86111DE}"/>
    <hyperlink ref="J7676" r:id="rId15340" display="mailto:deannaaguirre@andrews.com" xr:uid="{2D6E3853-BF08-9549-A866-A69A919AC4BF}"/>
    <hyperlink ref="L7676" r:id="rId15341" xr:uid="{FD5C0BB1-D87D-9B41-9691-EA518930E590}"/>
    <hyperlink ref="J7677" r:id="rId15342" display="mailto:claudiamullen@golden-dorsey.com" xr:uid="{68708CBC-3297-A246-8D73-DF6F14E5FA0F}"/>
    <hyperlink ref="L7677" r:id="rId15343" xr:uid="{F48DD167-7298-5242-8B54-9D72B9097F71}"/>
    <hyperlink ref="J7678" r:id="rId15344" display="mailto:reyesshelby@cantu.biz" xr:uid="{9186F9ED-E083-B140-882B-AED62723E518}"/>
    <hyperlink ref="L7678" r:id="rId15345" xr:uid="{060EA71F-C368-FF4B-885B-8EF1AA8B4CD9}"/>
    <hyperlink ref="J7679" r:id="rId15346" display="mailto:chapmannoah@mayer-terry.com" xr:uid="{E5D67128-D947-CA4D-B2E3-B2D51203C073}"/>
    <hyperlink ref="L7679" r:id="rId15347" xr:uid="{A999B34F-B0FD-694D-A97C-C8A3AFD4D3BD}"/>
    <hyperlink ref="J7680" r:id="rId15348" display="mailto:conwaycandace@daugherty-copeland.com" xr:uid="{116A100F-5201-9143-8A51-92BD479BAA8E}"/>
    <hyperlink ref="L7680" r:id="rId15349" xr:uid="{C162D69C-4FA5-A247-ACCB-6A06ED87B48A}"/>
    <hyperlink ref="J7681" r:id="rId15350" display="mailto:keithcandace@ramos.com" xr:uid="{639E00E3-DBA5-9F4F-9A82-FD89AC325FDF}"/>
    <hyperlink ref="L7681" r:id="rId15351" xr:uid="{9C882767-8526-0340-A817-12BAC3BAAE3C}"/>
    <hyperlink ref="J7682" r:id="rId15352" display="mailto:chelsea02@sharp-flynn.net" xr:uid="{E31669B8-8A3E-C449-AE5B-0802DB60E38F}"/>
    <hyperlink ref="L7682" r:id="rId15353" xr:uid="{56593D6D-1917-D84B-99C7-C26E43CDB528}"/>
    <hyperlink ref="J7683" r:id="rId15354" display="mailto:bowmanglen@rasmussen.com" xr:uid="{1D355B62-68F9-5340-B150-77F527E74F7A}"/>
    <hyperlink ref="L7683" r:id="rId15355" xr:uid="{5A278F3D-5EDB-B84B-864F-7517AEA6150E}"/>
    <hyperlink ref="J7684" r:id="rId15356" display="mailto:salasclaire@moses-shaw.net" xr:uid="{2E9869AF-5648-2049-AD48-BAD05422E3D3}"/>
    <hyperlink ref="L7684" r:id="rId15357" xr:uid="{89F0F165-5745-AE4F-B01F-E1DBD32BBA80}"/>
    <hyperlink ref="J7685" r:id="rId15358" display="mailto:gmoore@lin.com" xr:uid="{F1605ABC-5F4A-A347-9945-C0CF7893907D}"/>
    <hyperlink ref="L7685" r:id="rId15359" xr:uid="{A49651F2-2402-F948-8E9D-0D7115F946FD}"/>
    <hyperlink ref="J7686" r:id="rId15360" display="mailto:xgamble@morton-manning.com" xr:uid="{7773B9B4-6E62-D34B-B833-1FE67992E291}"/>
    <hyperlink ref="L7686" r:id="rId15361" xr:uid="{895E0E7A-435C-5648-912E-2C2CD46CEBC0}"/>
    <hyperlink ref="J7687" r:id="rId15362" display="mailto:selena30@harmon-shelton.biz" xr:uid="{1DF554B5-27E6-FE4C-A056-714EC1B67305}"/>
    <hyperlink ref="L7687" r:id="rId15363" xr:uid="{4CAB764A-2B92-C84C-918D-ADC387977BAA}"/>
    <hyperlink ref="J7688" r:id="rId15364" display="mailto:katiegiles@pruitt-johnston.info" xr:uid="{E19DDD45-0AFF-7B4B-A967-B0DB62AB430E}"/>
    <hyperlink ref="L7688" r:id="rId15365" xr:uid="{B9B574D6-E4A7-AA46-8ECC-DB44C32908B5}"/>
    <hyperlink ref="J7689" r:id="rId15366" display="mailto:carl25@gregory.net" xr:uid="{89A56564-CAE8-B946-BE0F-C081BEDBFAEE}"/>
    <hyperlink ref="L7689" r:id="rId15367" xr:uid="{894BBC77-BE27-B94C-8A38-5386D63362B7}"/>
    <hyperlink ref="J7690" r:id="rId15368" display="mailto:goulddevon@ayers.com" xr:uid="{9D8E1B5A-F65F-254D-BB5A-83F3E8C5B3CF}"/>
    <hyperlink ref="L7690" r:id="rId15369" xr:uid="{5D4225B6-A3E4-284F-ADC7-9C27E79F4418}"/>
    <hyperlink ref="J7691" r:id="rId15370" display="mailto:pmanning@shannon-brown.com" xr:uid="{37251A4D-E67B-094C-82A7-3ABB8940819D}"/>
    <hyperlink ref="L7691" r:id="rId15371" xr:uid="{EA4A53E8-AEB4-3F4A-AA3C-C5DE16A580EA}"/>
    <hyperlink ref="J7692" r:id="rId15372" display="mailto:alishabarker@conley.com" xr:uid="{3AFD190B-A68E-414A-B1F1-29937494CBD7}"/>
    <hyperlink ref="L7692" r:id="rId15373" xr:uid="{EDC6E19B-4E6F-F843-A679-3D0BD88914D8}"/>
    <hyperlink ref="J7693" r:id="rId15374" display="mailto:terrellalexis@mcguire.biz" xr:uid="{ABC1DA55-2974-2C4F-8FBB-41D24F89404B}"/>
    <hyperlink ref="L7693" r:id="rId15375" xr:uid="{5AC4B761-604D-984C-ACB9-1D50F4E22B9B}"/>
    <hyperlink ref="J7694" r:id="rId15376" display="mailto:dhodge@hunter-haley.biz" xr:uid="{CCAB16D9-7825-1044-B5D2-78DCC468E626}"/>
    <hyperlink ref="L7694" r:id="rId15377" xr:uid="{087C1AC3-BEF7-9346-B2ED-D178FF6E6943}"/>
    <hyperlink ref="J7695" r:id="rId15378" display="mailto:knappmike@francis-mora.com" xr:uid="{DEADDCCE-7FD2-584F-B15D-6C8A78D53A22}"/>
    <hyperlink ref="L7695" r:id="rId15379" xr:uid="{372C528D-9811-7444-A119-7B382EB2BCA1}"/>
    <hyperlink ref="J7696" r:id="rId15380" display="mailto:gdiaz@pena.com" xr:uid="{8B31ACB0-E10F-3549-A846-43EA46C70859}"/>
    <hyperlink ref="L7696" r:id="rId15381" xr:uid="{832280D3-FA76-5844-977F-312FEF64B7F7}"/>
    <hyperlink ref="J7697" r:id="rId15382" display="mailto:dsheppard@mcintyre.info" xr:uid="{94D0485B-C723-F440-897B-3962B39D173C}"/>
    <hyperlink ref="L7697" r:id="rId15383" xr:uid="{E851D766-780F-4448-8349-CED3B175F949}"/>
    <hyperlink ref="J7698" r:id="rId15384" display="mailto:hailey04@singh.org" xr:uid="{F3581471-8DDE-354D-A9DE-4C0446A19E4D}"/>
    <hyperlink ref="L7698" r:id="rId15385" xr:uid="{D5D63D54-915D-4346-A08F-20A4E7F05620}"/>
    <hyperlink ref="J7699" r:id="rId15386" display="mailto:kgonzalez@morse-greene.com" xr:uid="{877F92FF-3171-464E-BAB1-4F1DABED35EB}"/>
    <hyperlink ref="L7699" r:id="rId15387" xr:uid="{0EF82024-1E94-D745-9235-C9B870886016}"/>
    <hyperlink ref="J7700" r:id="rId15388" display="mailto:mariavalenzuela@sanchez.com" xr:uid="{005CAF7F-E5E1-D146-8532-145E4A89B30B}"/>
    <hyperlink ref="L7700" r:id="rId15389" xr:uid="{CB65FA3D-E284-C342-BAE7-5380995143CE}"/>
    <hyperlink ref="J7701" r:id="rId15390" display="mailto:tyler02@mckee-reese.com" xr:uid="{BC8AB0D1-2E53-9D41-B546-E9C4421A5F08}"/>
    <hyperlink ref="L7701" r:id="rId15391" xr:uid="{41A72203-07D3-8743-9024-6263FEB714A7}"/>
    <hyperlink ref="J7702" r:id="rId15392" display="mailto:tony97@carson.biz" xr:uid="{EDF4C2A2-E2FC-1C47-B36F-EC190DF74BEA}"/>
    <hyperlink ref="L7702" r:id="rId15393" xr:uid="{EDD509C5-A8F7-FE49-858C-E35760E6CC4D}"/>
    <hyperlink ref="J7703" r:id="rId15394" display="mailto:pruittlydia@warren-bush.info" xr:uid="{54BBA992-17B7-554E-86DF-7D825EB7D9FF}"/>
    <hyperlink ref="L7703" r:id="rId15395" xr:uid="{EBA30B6E-B2D8-0D4F-A062-DC14040ECFC0}"/>
    <hyperlink ref="J7704" r:id="rId15396" display="mailto:gordondaugherty@wyatt-lowery.com" xr:uid="{47DF5EE9-5329-0F43-B025-180A3DEC6FF7}"/>
    <hyperlink ref="L7704" r:id="rId15397" xr:uid="{684D0BD2-C265-0F4C-A531-41EFAD7936F0}"/>
    <hyperlink ref="J7705" r:id="rId15398" display="mailto:kochmatthew@torres.com" xr:uid="{2DBD885B-CF2E-B34C-B519-8287A92D6E8F}"/>
    <hyperlink ref="L7705" r:id="rId15399" xr:uid="{5F588C03-170E-4B4E-A0CD-D691255AF78D}"/>
    <hyperlink ref="J7706" r:id="rId15400" display="mailto:bcrawford@larson.info" xr:uid="{2FD23207-31E0-8D45-BB7D-16C7E33D9208}"/>
    <hyperlink ref="L7706" r:id="rId15401" xr:uid="{4DE8C8A8-2D82-B942-B9B4-15B9AB228CA2}"/>
    <hyperlink ref="J7707" r:id="rId15402" display="mailto:kyle23@brooks.com" xr:uid="{DD998CC8-9BA8-5C4F-981A-BE828078EE39}"/>
    <hyperlink ref="L7707" r:id="rId15403" xr:uid="{A9F77A41-C150-9544-947E-1BD68B330B68}"/>
    <hyperlink ref="J7708" r:id="rId15404" display="mailto:gvance@lin.com" xr:uid="{A11E4A16-C395-484A-8699-2542635DE88B}"/>
    <hyperlink ref="L7708" r:id="rId15405" xr:uid="{91D9B22B-705F-CE4B-87A9-A19326E414DA}"/>
    <hyperlink ref="J7709" r:id="rId15406" display="mailto:daryl81@delgado-nielsen.com" xr:uid="{AD15B87D-1172-B542-B0C4-927A726EA7EA}"/>
    <hyperlink ref="L7709" r:id="rId15407" xr:uid="{68B37434-7DDC-EB4C-9579-6485AE670571}"/>
    <hyperlink ref="J7710" r:id="rId15408" display="mailto:cwarner@huber.com" xr:uid="{EDFFE5BA-15D3-C346-9769-2AE1C2A2F5F9}"/>
    <hyperlink ref="L7710" r:id="rId15409" xr:uid="{F4353ACF-2BB0-AE4D-8E21-AAC0F1E374DA}"/>
    <hyperlink ref="J7711" r:id="rId15410" display="mailto:moodybrent@todd-blair.net" xr:uid="{3E9307D7-18F0-F449-9CFE-39599B7E8E75}"/>
    <hyperlink ref="L7711" r:id="rId15411" xr:uid="{B700C393-5A51-B94A-BDFE-9BFD3E9B2FEB}"/>
    <hyperlink ref="J7712" r:id="rId15412" display="mailto:alexamoreno@stark.org" xr:uid="{8E999EC7-E04E-4143-B6BC-5DF085C5DE59}"/>
    <hyperlink ref="L7712" r:id="rId15413" xr:uid="{972867D1-FA36-404D-8AAE-3028F5635494}"/>
    <hyperlink ref="J7713" r:id="rId15414" display="mailto:willie54@stephens.net" xr:uid="{8F5A5F6C-E4EF-F942-AE5C-7D6E1AB023A2}"/>
    <hyperlink ref="L7713" r:id="rId15415" xr:uid="{151E5A3E-E53E-8A47-97ED-F318C21823BC}"/>
    <hyperlink ref="J7714" r:id="rId15416" display="mailto:ygilbert@cameron.com" xr:uid="{E79432FA-4BBB-DF46-A647-693B976195BC}"/>
    <hyperlink ref="L7714" r:id="rId15417" xr:uid="{C20086F8-94D8-344E-96A2-0BBCF90463AD}"/>
    <hyperlink ref="J7715" r:id="rId15418" display="mailto:bfranklin@kent-gates.com" xr:uid="{41048FF0-7A70-E544-AC9E-E5410FDCAF15}"/>
    <hyperlink ref="L7715" r:id="rId15419" xr:uid="{528D4C22-9FF2-F24E-BDFD-8C33DD643C13}"/>
    <hyperlink ref="J7716" r:id="rId15420" display="mailto:camposarthur@english-craig.net" xr:uid="{1208FEB9-10E0-774B-8C2C-267317ECD4AE}"/>
    <hyperlink ref="L7716" r:id="rId15421" xr:uid="{B95C0A88-4B32-D24D-A623-7E97E12F85D2}"/>
    <hyperlink ref="J7717" r:id="rId15422" display="mailto:eho@gross.com" xr:uid="{7FAB526C-C466-FB46-B2EC-EC7C616B24FF}"/>
    <hyperlink ref="L7717" r:id="rId15423" xr:uid="{741BEBFF-6D72-CD43-9937-5B1945743A45}"/>
    <hyperlink ref="J7718" r:id="rId15424" display="mailto:cheyennewolf@cline.com" xr:uid="{9190665F-FC63-4941-A26E-34E1FB781AF0}"/>
    <hyperlink ref="L7718" r:id="rId15425" xr:uid="{3165A9F4-911F-6147-A339-B93C34DEA476}"/>
    <hyperlink ref="J7719" r:id="rId15426" display="mailto:powellcassandra@mckee-andrews.com" xr:uid="{45B94819-625F-6542-A9C1-F97497086C8B}"/>
    <hyperlink ref="L7719" r:id="rId15427" xr:uid="{BB30D0C0-6450-E44E-B7B1-5588497DFE3A}"/>
    <hyperlink ref="J7720" r:id="rId15428" display="mailto:juanmorales@berry-patterson.org" xr:uid="{D435437C-9FF4-2A46-85C1-3A508F3B0EDF}"/>
    <hyperlink ref="L7720" r:id="rId15429" xr:uid="{F2110EE6-BA3D-7549-9BEF-F828A7B07CC0}"/>
    <hyperlink ref="J7721" r:id="rId15430" display="mailto:macksean@valentine.com" xr:uid="{64898C26-7ADA-1248-91F8-0EEF0BEB536A}"/>
    <hyperlink ref="L7721" r:id="rId15431" xr:uid="{5B50139C-DF9D-FB47-9A8E-D81025E58644}"/>
    <hyperlink ref="J7722" r:id="rId15432" display="mailto:jeanne81@pitts.com" xr:uid="{AEED2734-5006-D141-B804-047F1C7CFF14}"/>
    <hyperlink ref="L7722" r:id="rId15433" xr:uid="{3A7200E6-F46C-0446-B583-7791CE31EA28}"/>
    <hyperlink ref="J7723" r:id="rId15434" display="mailto:heidikaiser@stark-shelton.net" xr:uid="{D85296E1-E39E-3D45-A42A-E961462B2DE3}"/>
    <hyperlink ref="L7723" r:id="rId15435" xr:uid="{28639AAB-9056-CD48-ADE1-1D9E2DE38CC1}"/>
    <hyperlink ref="J7724" r:id="rId15436" display="mailto:cassidy08@riggs.com" xr:uid="{15C17B69-BF1D-5C48-9E39-E4C798C15F64}"/>
    <hyperlink ref="L7724" r:id="rId15437" xr:uid="{A12B32BA-462A-C941-8F94-F9B9D1CD0B1C}"/>
    <hyperlink ref="J7725" r:id="rId15438" display="mailto:sophia83@mcneil.com" xr:uid="{0237FFAB-4BD2-3B4D-BB2D-9BA0F0AF7FC4}"/>
    <hyperlink ref="L7725" r:id="rId15439" xr:uid="{A4F58EF6-3283-4941-B69C-46DC2C6EEB8A}"/>
    <hyperlink ref="J7726" r:id="rId15440" display="mailto:patricklogan@pope.biz" xr:uid="{06AF89FE-43A2-8E45-8A19-805EB9B258A8}"/>
    <hyperlink ref="L7726" r:id="rId15441" xr:uid="{862FC765-327A-D248-A33E-7285E248EBDE}"/>
    <hyperlink ref="J7727" r:id="rId15442" display="mailto:steven58@casey-galloway.info" xr:uid="{52AC77C8-BEBA-6E43-9E95-1D8CC7EEE20F}"/>
    <hyperlink ref="L7727" r:id="rId15443" xr:uid="{536698D3-50F8-0C44-83AB-4B328E571542}"/>
    <hyperlink ref="J7728" r:id="rId15444" display="mailto:jdurham@short.com" xr:uid="{92B16716-805E-7941-8E58-B1C4DC3B89D0}"/>
    <hyperlink ref="L7728" r:id="rId15445" xr:uid="{6EC047BC-B9E2-0148-9227-95ED95568B2D}"/>
    <hyperlink ref="J7729" r:id="rId15446" display="mailto:qbooker@hays.org" xr:uid="{5805623C-FC47-5944-BD58-2DA633035BF7}"/>
    <hyperlink ref="L7729" r:id="rId15447" xr:uid="{8BDF2742-DEA7-1245-B507-49D790BB9A3D}"/>
    <hyperlink ref="J7730" r:id="rId15448" display="mailto:dodsonkirk@clarke.org" xr:uid="{C497317A-C44B-8B4C-AC63-325028044B0C}"/>
    <hyperlink ref="L7730" r:id="rId15449" xr:uid="{D53B694C-C7FB-884D-8BCD-0C8917853BC3}"/>
    <hyperlink ref="J7731" r:id="rId15450" display="mailto:ryanjamie@stokes.com" xr:uid="{77A9AC2C-3E8E-C947-9AF8-719347688426}"/>
    <hyperlink ref="L7731" r:id="rId15451" xr:uid="{749DAF44-F3AD-F345-9F8A-F57964E7E69E}"/>
    <hyperlink ref="J7732" r:id="rId15452" display="mailto:fordkari@rodgers.com" xr:uid="{9CA58ED6-DA39-7543-BC8D-F83EAC985A99}"/>
    <hyperlink ref="L7732" r:id="rId15453" xr:uid="{6C13C25F-2E2C-E345-8E52-A71C2E0275C7}"/>
    <hyperlink ref="J7733" r:id="rId15454" display="mailto:valeriecervantes@gibson.com" xr:uid="{D889EF6F-CBCF-5A44-A2F3-F126860F6F93}"/>
    <hyperlink ref="L7733" r:id="rId15455" xr:uid="{5D67D439-EEC4-C44A-9E91-6C961C70D1C2}"/>
    <hyperlink ref="J7734" r:id="rId15456" display="mailto:qkelley@bernard.biz" xr:uid="{84DBCA1B-B393-8548-9EA6-D9E7842AAC95}"/>
    <hyperlink ref="L7734" r:id="rId15457" xr:uid="{F4B0EF2F-B0C9-2040-B7CF-1D7D2C9E4D20}"/>
    <hyperlink ref="J7735" r:id="rId15458" display="mailto:bmorgan@pratt-acevedo.com" xr:uid="{C892FA40-4A92-5043-BA13-F7CE672A3765}"/>
    <hyperlink ref="L7735" r:id="rId15459" xr:uid="{7D1833DD-0FC1-4A45-8F33-5E1CDC742FFA}"/>
    <hyperlink ref="J7736" r:id="rId15460" display="mailto:hmoyer@holland.biz" xr:uid="{F41F7222-D274-8249-BBC2-5820AB11409E}"/>
    <hyperlink ref="L7736" r:id="rId15461" xr:uid="{B9B800B1-45E9-8245-853F-8B4AE47EB251}"/>
    <hyperlink ref="J7737" r:id="rId15462" display="mailto:terrancewilliamson@arroyo.info" xr:uid="{BD4AADBD-0E7F-374D-A608-19FDFEA3A639}"/>
    <hyperlink ref="L7737" r:id="rId15463" xr:uid="{FF79627E-A2C0-2F40-97F6-777ED9950356}"/>
    <hyperlink ref="J7738" r:id="rId15464" display="mailto:mistytran@hopkins.biz" xr:uid="{F615379B-1F87-A047-9F3E-B4AB3A51AE6B}"/>
    <hyperlink ref="L7738" r:id="rId15465" xr:uid="{5EB7BE92-3768-F54D-8B1A-9D72C51A49EA}"/>
    <hyperlink ref="J7739" r:id="rId15466" display="mailto:vobrien@allen.biz" xr:uid="{3DBCC8AC-CD47-DF4F-A2D3-58A80DEB32C5}"/>
    <hyperlink ref="L7739" r:id="rId15467" xr:uid="{44AAA9EF-BE04-1241-9EC9-3DB963A1BEB0}"/>
    <hyperlink ref="J7740" r:id="rId15468" display="mailto:ysmall@caldwell.com" xr:uid="{142AA596-E680-344F-B044-CD28FC0842C1}"/>
    <hyperlink ref="L7740" r:id="rId15469" xr:uid="{2B345AB8-47FD-D446-A1E5-1C92886B3022}"/>
    <hyperlink ref="J7741" r:id="rId15470" display="mailto:marisa30@scott-pacheco.org" xr:uid="{94CBA5BD-0DB2-9242-B89C-D143E9C6FD3D}"/>
    <hyperlink ref="L7741" r:id="rId15471" xr:uid="{96F88709-08D0-CB4A-91EE-349213A56F27}"/>
    <hyperlink ref="J7742" r:id="rId15472" display="mailto:brucevalenzuela@colon-mullen.biz" xr:uid="{C789CAD9-CF40-D947-BCEF-3EA4CD3C065A}"/>
    <hyperlink ref="L7742" r:id="rId15473" xr:uid="{F83D95FE-B928-9B44-933A-229283C19B46}"/>
    <hyperlink ref="J7743" r:id="rId15474" display="mailto:sharptanner@hawkins.org" xr:uid="{24691FCD-BFEC-944C-B04F-A231D00403D0}"/>
    <hyperlink ref="L7743" r:id="rId15475" xr:uid="{FE66EC55-AE79-8D4E-9257-E429400C0AB8}"/>
    <hyperlink ref="J7744" r:id="rId15476" display="mailto:samantha16@rosario.org" xr:uid="{E65B3308-DF14-0445-BACA-0C672BE57FD5}"/>
    <hyperlink ref="L7744" r:id="rId15477" xr:uid="{22A648FE-65B9-744B-9056-E4100072A996}"/>
    <hyperlink ref="J7745" r:id="rId15478" display="mailto:joshua52@ballard.com" xr:uid="{E85926EE-B0C5-2842-ABA2-70985750C2C7}"/>
    <hyperlink ref="L7745" r:id="rId15479" xr:uid="{FCB31276-58A7-6443-AFBD-1EF3A85B4A0F}"/>
    <hyperlink ref="J7746" r:id="rId15480" display="mailto:edwardkelly@lang.org" xr:uid="{068D1087-FD93-AB46-AFA4-7713564640EC}"/>
    <hyperlink ref="L7746" r:id="rId15481" xr:uid="{53129680-004C-874F-A711-3B3774A920B7}"/>
    <hyperlink ref="J7747" r:id="rId15482" display="mailto:bellarthur@hamilton.info" xr:uid="{836C4CF7-98FD-914A-B9EF-8E189986901F}"/>
    <hyperlink ref="L7747" r:id="rId15483" xr:uid="{D91EA229-2418-B447-A219-E39CC54013D6}"/>
    <hyperlink ref="J7748" r:id="rId15484" display="mailto:snielsen@andrade.org" xr:uid="{F1DD75A8-6584-EA41-95F7-E47858BD3C0E}"/>
    <hyperlink ref="L7748" r:id="rId15485" xr:uid="{1D9695DB-97C6-B04F-A5A4-9F348EA190BF}"/>
    <hyperlink ref="J7749" r:id="rId15486" display="mailto:aguilarerik@rodgers.com" xr:uid="{5B94228F-9547-A74E-B3D8-BFFB1BE7E820}"/>
    <hyperlink ref="L7749" r:id="rId15487" xr:uid="{FA23AB88-1685-AF47-93AD-11A90572776D}"/>
    <hyperlink ref="J7750" r:id="rId15488" display="mailto:raymond98@oconnell.info" xr:uid="{E970BDEE-0E66-6340-815A-E9D27666E66A}"/>
    <hyperlink ref="L7750" r:id="rId15489" xr:uid="{56C88FD6-4783-3C4D-9D47-D70F942995B5}"/>
    <hyperlink ref="J7751" r:id="rId15490" display="mailto:judithholloway@carey.com" xr:uid="{AE5B9D60-7608-1447-950F-1E1466F31E7C}"/>
    <hyperlink ref="L7751" r:id="rId15491" xr:uid="{905B6810-DFF0-DE4F-A7A9-8B7D66963CCB}"/>
    <hyperlink ref="J7752" r:id="rId15492" display="mailto:oconnellshawna@boyer.com" xr:uid="{E6694C54-3F02-B64C-B905-D98BB8CE65B7}"/>
    <hyperlink ref="L7752" r:id="rId15493" xr:uid="{F01C47C5-8C72-EC43-8AF4-3B3C6F2E064A}"/>
    <hyperlink ref="J7753" r:id="rId15494" display="mailto:megan67@vargas-macias.com" xr:uid="{388B1243-BC83-D146-AAD9-12E3C24A4E2E}"/>
    <hyperlink ref="L7753" r:id="rId15495" xr:uid="{D5E86327-746F-484F-97D7-EFC464F0A8CA}"/>
    <hyperlink ref="J7754" r:id="rId15496" display="mailto:patty05@boyd.org" xr:uid="{311F55DF-DF9C-EB49-9326-712AD01B0975}"/>
    <hyperlink ref="L7754" r:id="rId15497" xr:uid="{1EBEF103-F3C2-C348-BB41-03BF4500143F}"/>
    <hyperlink ref="J7755" r:id="rId15498" display="mailto:tcarrillo@james.info" xr:uid="{DB35625A-C1BF-D348-86FB-C14DA2DED474}"/>
    <hyperlink ref="L7755" r:id="rId15499" xr:uid="{AFE6BF3B-A1BD-E84C-BEEA-71B13A314FF9}"/>
    <hyperlink ref="J7756" r:id="rId15500" display="mailto:dillonjoyce@key.org" xr:uid="{239A2884-45D1-6440-8F18-148CB7F41E85}"/>
    <hyperlink ref="L7756" r:id="rId15501" xr:uid="{8F3C7B9F-F8ED-004E-8B0C-C28B59C32937}"/>
    <hyperlink ref="J7757" r:id="rId15502" display="mailto:rileymanuel@chen.com" xr:uid="{BD057CF3-F185-754D-89C9-CE6C3B89ECB4}"/>
    <hyperlink ref="L7757" r:id="rId15503" xr:uid="{938A71E6-918F-264D-AB33-37DE395790D7}"/>
    <hyperlink ref="J7758" r:id="rId15504" display="mailto:caseydougherty@velazquez.com" xr:uid="{A8B0A5AD-5D8F-1145-88EE-AC1CF99A4BA4}"/>
    <hyperlink ref="L7758" r:id="rId15505" xr:uid="{64408E03-A90F-6D4D-BBBC-00B6A77CDB3D}"/>
    <hyperlink ref="J7759" r:id="rId15506" display="mailto:christie21@jarvis-kirby.com" xr:uid="{021A2FEB-0533-1245-AC58-5B0B58FD4939}"/>
    <hyperlink ref="L7759" r:id="rId15507" xr:uid="{7896DBB8-074D-0E4B-ACB4-9A6730D34818}"/>
    <hyperlink ref="J7760" r:id="rId15508" display="mailto:pellis@hodge-wood.org" xr:uid="{8376D922-A565-D54D-99A7-BEF7788CC3EC}"/>
    <hyperlink ref="L7760" r:id="rId15509" xr:uid="{5B9D9EB4-AED9-FC48-B43B-0DAA5F6AD9C0}"/>
    <hyperlink ref="J7761" r:id="rId15510" display="mailto:xschultz@gillespie.net" xr:uid="{E742E92B-0DDA-584F-BF1F-ECF040CE7BD1}"/>
    <hyperlink ref="L7761" r:id="rId15511" xr:uid="{56DDD8FD-B04F-3542-BC01-F18A6012D33C}"/>
    <hyperlink ref="J7762" r:id="rId15512" display="mailto:gavinstokes@horton.com" xr:uid="{DB51FC0E-1022-A941-936A-10BC45FA99B3}"/>
    <hyperlink ref="L7762" r:id="rId15513" xr:uid="{48BB8DAE-0DBD-B44F-8BD6-86CF326C15F7}"/>
    <hyperlink ref="J7763" r:id="rId15514" display="mailto:stuartbridges@shelton.org" xr:uid="{48549795-B7AF-6145-AF27-B14602D764A5}"/>
    <hyperlink ref="L7763" r:id="rId15515" xr:uid="{31172EDF-67E1-2B47-BB73-7897AF6675CD}"/>
    <hyperlink ref="J7764" r:id="rId15516" display="mailto:boydariel@hardy.com" xr:uid="{462EE8C1-247D-424C-83A1-50EB53345D6E}"/>
    <hyperlink ref="L7764" r:id="rId15517" xr:uid="{2A5329DF-3C7B-C04A-A3FF-40E9CEB8D317}"/>
    <hyperlink ref="J7765" r:id="rId15518" display="mailto:judyfletcher@tapia-lang.org" xr:uid="{11EFBC41-1F4D-814B-A353-56046E5AF044}"/>
    <hyperlink ref="L7765" r:id="rId15519" xr:uid="{7E118FC3-645A-F144-81A5-E4DD544FC30D}"/>
    <hyperlink ref="J7766" r:id="rId15520" display="mailto:jodimadden@downs-russo.net" xr:uid="{0A456864-3F50-EA41-94A9-F1BAA1BE0A8A}"/>
    <hyperlink ref="L7766" r:id="rId15521" xr:uid="{CA2F7F1C-E93B-4142-AE03-19FE0308326C}"/>
    <hyperlink ref="J7767" r:id="rId15522" display="mailto:amyzuniga@davies.com" xr:uid="{DC3385F1-6279-BF44-B4F2-71FC0196C64A}"/>
    <hyperlink ref="L7767" r:id="rId15523" xr:uid="{835495F1-9297-9946-B42B-5670D63284E2}"/>
    <hyperlink ref="J7768" r:id="rId15524" display="mailto:harmonsarah@zavala-solis.com" xr:uid="{300E8ED3-4B89-D84A-9542-4A27B84DEA68}"/>
    <hyperlink ref="L7768" r:id="rId15525" xr:uid="{84FBE518-3D00-DB44-844A-D383506D83B0}"/>
    <hyperlink ref="J7769" r:id="rId15526" display="mailto:jmay@spencer.com" xr:uid="{A4207211-8899-D747-BD66-0A2EDCC388EB}"/>
    <hyperlink ref="L7769" r:id="rId15527" xr:uid="{D7F9C95C-58C4-7C49-8EAD-4D12AA4E81C4}"/>
    <hyperlink ref="J7770" r:id="rId15528" display="mailto:annette85@hahn-knox.com" xr:uid="{116853B1-98D5-CC4E-A761-429D63208322}"/>
    <hyperlink ref="L7770" r:id="rId15529" xr:uid="{50FBA4BE-E349-104B-AACE-74148F821BEB}"/>
    <hyperlink ref="J7771" r:id="rId15530" display="mailto:kevindunlap@logan.com" xr:uid="{983863E2-0E4A-C444-AE36-97C1F4E0448C}"/>
    <hyperlink ref="L7771" r:id="rId15531" xr:uid="{868C6449-7ED7-3647-9333-5BBAE5354821}"/>
    <hyperlink ref="J7772" r:id="rId15532" display="mailto:bruce15@pena.com" xr:uid="{B8527CE2-5639-BF41-AC98-C63652A9CB7D}"/>
    <hyperlink ref="L7772" r:id="rId15533" xr:uid="{4F32B9F6-013D-4548-8777-13E36E11A394}"/>
    <hyperlink ref="J7773" r:id="rId15534" display="mailto:zoe92@olsen.info" xr:uid="{BD4D2FCD-C96D-D74D-B21F-D83224B895A2}"/>
    <hyperlink ref="L7773" r:id="rId15535" xr:uid="{F7277B86-1251-134E-9FAC-CBE8DEDF638C}"/>
    <hyperlink ref="J7774" r:id="rId15536" display="mailto:mariahhowell@sharp-martin.com" xr:uid="{5C50767B-307A-294C-9887-D053EB460E89}"/>
    <hyperlink ref="L7774" r:id="rId15537" xr:uid="{BA71B079-006D-9E41-8B3F-53CCD36EEC01}"/>
    <hyperlink ref="J7775" r:id="rId15538" display="mailto:mccalleric@castro.info" xr:uid="{FFEB461D-669B-C84C-9BC2-9136766BE6DD}"/>
    <hyperlink ref="L7775" r:id="rId15539" xr:uid="{665BF679-98F0-DE4A-A56C-D4E98A4F416C}"/>
    <hyperlink ref="J7776" r:id="rId15540" display="mailto:wardcharlene@becker-cortez.com" xr:uid="{4CF233C3-9627-C047-8F9B-234746172934}"/>
    <hyperlink ref="L7776" r:id="rId15541" xr:uid="{BE0CE59E-F212-EA48-80A1-9A0294979B3D}"/>
    <hyperlink ref="J7777" r:id="rId15542" display="mailto:camposshaun@dickson-fleming.org" xr:uid="{2AF29D5E-9002-7E4C-9CA7-F5D09B41716E}"/>
    <hyperlink ref="L7777" r:id="rId15543" xr:uid="{DEFF6D06-FCA4-2A49-8D08-76277A3296F4}"/>
    <hyperlink ref="J7778" r:id="rId15544" display="mailto:daughertykelly@tran.com" xr:uid="{1C60E19E-E4EA-A142-A739-C8BB59E0C2BC}"/>
    <hyperlink ref="L7778" r:id="rId15545" xr:uid="{0661FAE6-36DB-6145-B7A9-5BB2E7CA3160}"/>
    <hyperlink ref="J7779" r:id="rId15546" display="mailto:rmcfarland@good.com" xr:uid="{5F5B3FDB-2449-014B-AF78-C9ABAF27AB0B}"/>
    <hyperlink ref="L7779" r:id="rId15547" xr:uid="{5F65165A-9B60-2F49-9925-D27C0891451F}"/>
    <hyperlink ref="J7780" r:id="rId15548" display="mailto:alejandrahurley@novak.com" xr:uid="{D2598F4A-A776-8440-A9FA-36EC173655A0}"/>
    <hyperlink ref="L7780" r:id="rId15549" xr:uid="{4F29219E-4696-1F47-9B94-9B0166A7F50C}"/>
    <hyperlink ref="J7781" r:id="rId15550" display="mailto:dsullivan@compton.com" xr:uid="{2A935D4A-876E-BF42-B755-6D806F6A6DB1}"/>
    <hyperlink ref="L7781" r:id="rId15551" xr:uid="{40C93EDB-937A-014F-B13F-8240F05EBF8D}"/>
    <hyperlink ref="J7782" r:id="rId15552" display="mailto:ericazimmerman@hahn.net" xr:uid="{0228B5FB-D5B7-9949-ADE5-551A67BFEC45}"/>
    <hyperlink ref="L7782" r:id="rId15553" xr:uid="{1C27769B-203C-1349-BA32-A3B5B5875562}"/>
    <hyperlink ref="J7783" r:id="rId15554" display="mailto:cheyennehamilton@salas.com" xr:uid="{41BA5A78-113B-074F-A88B-B2F53A7E079B}"/>
    <hyperlink ref="L7783" r:id="rId15555" xr:uid="{80C417B6-7FEF-5147-93CA-1319B78EBF3B}"/>
    <hyperlink ref="J7784" r:id="rId15556" display="mailto:marisamorales@graham.com" xr:uid="{6D251B01-D783-FD4E-8ACB-97A4B9BC5C84}"/>
    <hyperlink ref="L7784" r:id="rId15557" xr:uid="{903D3D19-F01B-BC4D-9A69-5318DFD8FF3A}"/>
    <hyperlink ref="J7785" r:id="rId15558" display="mailto:tvalencia@day-patel.com" xr:uid="{C6EF13AD-31CC-8441-9149-EE4DBA3DC597}"/>
    <hyperlink ref="L7785" r:id="rId15559" xr:uid="{92FF93F7-7B98-E840-9988-DE1CD8241478}"/>
    <hyperlink ref="J7786" r:id="rId15560" display="mailto:spencestuart@richard-alvarado.org" xr:uid="{940692C7-13BD-9043-9FB5-7C2BF397732B}"/>
    <hyperlink ref="L7786" r:id="rId15561" xr:uid="{3C89EF46-F0C1-6B49-A5AA-1851BF8A3386}"/>
    <hyperlink ref="J7787" r:id="rId15562" display="mailto:mercadoautumn@cobb.com" xr:uid="{1360C402-D4AF-3547-847A-E7F735A4A272}"/>
    <hyperlink ref="L7787" r:id="rId15563" xr:uid="{CB0A7F7A-10EC-674F-BD79-43DA7D1F9B7D}"/>
    <hyperlink ref="J7788" r:id="rId15564" display="mailto:gerald39@hoffman.com" xr:uid="{0BD11CB7-8E72-DE4E-B470-3FD2E35A1ACC}"/>
    <hyperlink ref="L7788" r:id="rId15565" xr:uid="{92524E78-FE0A-3C4F-8376-77023D3C5A0E}"/>
    <hyperlink ref="J7789" r:id="rId15566" display="mailto:jamiemaynard@velazquez-mcclure.net" xr:uid="{2ED4EF90-0C1F-2B42-AF90-3E321D721EA3}"/>
    <hyperlink ref="L7789" r:id="rId15567" xr:uid="{4475E93E-348C-6245-B092-0D7D832F0B96}"/>
    <hyperlink ref="J7790" r:id="rId15568" display="mailto:craigrasmussen@kelly.info" xr:uid="{CF8A3348-CC35-244A-A81B-6FAE5A7DA48A}"/>
    <hyperlink ref="L7790" r:id="rId15569" xr:uid="{9A2245CF-0173-004E-8F3C-AACDF50BC15A}"/>
    <hyperlink ref="J7791" r:id="rId15570" display="mailto:jjohns@rice.com" xr:uid="{66F88EAB-E2D9-E84A-A636-A10560E15F9A}"/>
    <hyperlink ref="L7791" r:id="rId15571" xr:uid="{8CC3F047-959D-1445-B340-282EDAB2C08A}"/>
    <hyperlink ref="J7792" r:id="rId15572" display="mailto:lorettalarson@wilkinson.com" xr:uid="{4CF7A2C4-40BF-8C4B-ABD2-8693776A9242}"/>
    <hyperlink ref="L7792" r:id="rId15573" xr:uid="{55EC8230-24B4-814E-9DBB-842B9E1894A7}"/>
    <hyperlink ref="J7793" r:id="rId15574" display="mailto:hectorpeters@larson-cross.info" xr:uid="{A257DB92-C04B-EB4E-8829-375E532A2247}"/>
    <hyperlink ref="L7793" r:id="rId15575" xr:uid="{13688FA0-7193-1048-BE99-625C021467B2}"/>
    <hyperlink ref="J7794" r:id="rId15576" display="mailto:lucaspace@morton-kirby.biz" xr:uid="{078E9D5A-953F-534F-8239-8EA27A7F0AFC}"/>
    <hyperlink ref="L7794" r:id="rId15577" xr:uid="{FABB5E0B-B936-9A49-957F-AC8F2681CF6C}"/>
    <hyperlink ref="J7795" r:id="rId15578" display="mailto:ohughes@herrera.com" xr:uid="{D11C9FDE-0CF6-2248-8A19-980CB8D83FD1}"/>
    <hyperlink ref="L7795" r:id="rId15579" xr:uid="{1FDB69D9-483E-7E4D-B01F-6225C69A4F83}"/>
    <hyperlink ref="J7796" r:id="rId15580" display="mailto:kruegerdan@morgan.net" xr:uid="{973884B0-8483-2C43-939D-60CF20A8703F}"/>
    <hyperlink ref="L7796" r:id="rId15581" xr:uid="{FD9EE7BD-DB43-4D44-B5AF-17EEBB25915E}"/>
    <hyperlink ref="J7797" r:id="rId15582" display="mailto:chelsealyons@edwards.com" xr:uid="{B8A056A7-E36A-BF47-AAD4-0DEDF21FC615}"/>
    <hyperlink ref="L7797" r:id="rId15583" xr:uid="{229B321E-08D5-6249-8F91-26EFADD953CF}"/>
    <hyperlink ref="J7798" r:id="rId15584" display="mailto:kibarra@coleman-summers.com" xr:uid="{CFA7723A-EE2E-B643-AD24-FD17D16FF4BF}"/>
    <hyperlink ref="L7798" r:id="rId15585" xr:uid="{2AE9C81F-2275-CA46-887C-41F0E823E5CF}"/>
    <hyperlink ref="J7799" r:id="rId15586" display="mailto:rhonda09@gould.biz" xr:uid="{B9623C6C-D29E-8E4C-A43A-7EBE941EFD71}"/>
    <hyperlink ref="L7799" r:id="rId15587" xr:uid="{C65D8DF0-1C0F-DC44-AF59-97273743B630}"/>
    <hyperlink ref="J7800" r:id="rId15588" display="mailto:sheliajacobson@schmidt-vega.info" xr:uid="{DB31C429-F316-D446-84CC-EF05F37AC851}"/>
    <hyperlink ref="L7800" r:id="rId15589" xr:uid="{8F3E4543-B7E8-0049-9887-8B375A5DE1BD}"/>
    <hyperlink ref="J7801" r:id="rId15590" display="mailto:mlynch@fuentes.info" xr:uid="{FF03201D-FBCE-7748-89EC-A6F6A6D52582}"/>
    <hyperlink ref="L7801" r:id="rId15591" xr:uid="{12C0161D-5F8C-8947-BA08-8946FB61C899}"/>
    <hyperlink ref="J7802" r:id="rId15592" display="mailto:yvonnechapman@oliver.net" xr:uid="{35CC461E-4394-E642-852E-F94C9F7CD053}"/>
    <hyperlink ref="L7802" r:id="rId15593" xr:uid="{86724591-6E36-8A44-A9C5-31012BEF03B1}"/>
    <hyperlink ref="J7803" r:id="rId15594" display="mailto:kelleyjared@kline-velasquez.info" xr:uid="{51CD152E-82B7-A142-9ED7-4C05D0F01DF3}"/>
    <hyperlink ref="L7803" r:id="rId15595" xr:uid="{818F5E88-85A7-2C4B-9547-8763737FCF56}"/>
    <hyperlink ref="J7804" r:id="rId15596" display="mailto:jasmin16@dixon.net" xr:uid="{895A26A1-2A9F-BA47-9E4A-F285F3E22CFD}"/>
    <hyperlink ref="L7804" r:id="rId15597" xr:uid="{3627FC16-5DD3-E84A-9C49-CC3BA1A168B5}"/>
    <hyperlink ref="J7805" r:id="rId15598" display="mailto:harrypearson@collier.info" xr:uid="{CC1D2ABB-AF86-2F4E-8831-CBE3916ADCDF}"/>
    <hyperlink ref="L7805" r:id="rId15599" xr:uid="{550E7CCB-C036-FC45-AAAA-1270802ED9CB}"/>
    <hyperlink ref="J7806" r:id="rId15600" display="mailto:brucecassandra@glover-drake.com" xr:uid="{CDE38E59-C4AB-6645-9977-0842080ACF6A}"/>
    <hyperlink ref="L7806" r:id="rId15601" xr:uid="{2F11547A-2691-A941-A5AB-D71098783611}"/>
    <hyperlink ref="J7807" r:id="rId15602" display="mailto:sweaver@faulkner-lloyd.org" xr:uid="{775DB6AE-B2EB-FC4A-B1E9-EE47B2C6E1C7}"/>
    <hyperlink ref="L7807" r:id="rId15603" xr:uid="{523D02E7-5744-F144-BBE6-B7FB9A8AAAEC}"/>
    <hyperlink ref="J7808" r:id="rId15604" display="mailto:jerry23@cantrell.info" xr:uid="{7DD59F99-98B5-834B-A5CC-A9777EED5BDB}"/>
    <hyperlink ref="L7808" r:id="rId15605" xr:uid="{D922C035-A991-934F-A8B9-12B3E07F2C24}"/>
    <hyperlink ref="J7809" r:id="rId15606" display="mailto:ebartlett@rosario-mercado.com" xr:uid="{6166BD21-DF8B-F448-A83A-7FA7B6F67C57}"/>
    <hyperlink ref="L7809" r:id="rId15607" xr:uid="{EA5E2CB1-8FEC-C24F-9B4D-2583D33E3A1B}"/>
    <hyperlink ref="J7810" r:id="rId15608" display="mailto:benitezfernando@nunez-castro.com" xr:uid="{E7A2AA7F-C723-2F4B-88AC-ED71A7487305}"/>
    <hyperlink ref="L7810" r:id="rId15609" xr:uid="{1F5D8CF5-7437-0B46-B1CB-C17FABE7AF10}"/>
    <hyperlink ref="J7811" r:id="rId15610" display="mailto:mckayjim@baker-mahoney.com" xr:uid="{AE884027-D814-DB4D-BA0B-6953D63F4707}"/>
    <hyperlink ref="L7811" r:id="rId15611" xr:uid="{F2466EB2-DF94-B74C-8962-DCEED86F0475}"/>
    <hyperlink ref="J7812" r:id="rId15612" display="mailto:ndelgado@joyce.com" xr:uid="{D72BB6D3-EC69-5441-BACC-A3D51874ABB2}"/>
    <hyperlink ref="L7812" r:id="rId15613" xr:uid="{66BA66A3-4787-BF41-9D50-E021D93EB53F}"/>
    <hyperlink ref="J7813" r:id="rId15614" display="mailto:marco20@galloway-rose.com" xr:uid="{2E717046-22D9-AF43-A4B1-1557314610D8}"/>
    <hyperlink ref="L7813" r:id="rId15615" xr:uid="{8809C3B9-C188-744B-8D32-1317B2A912B0}"/>
    <hyperlink ref="J7814" r:id="rId15616" display="mailto:carsonjoshua@irwin.com" xr:uid="{E076697B-9CA7-BB4A-B97C-F947EB8DDB0F}"/>
    <hyperlink ref="L7814" r:id="rId15617" xr:uid="{DCBBF088-7CD9-C94F-B2C3-B915805CD7A8}"/>
    <hyperlink ref="J7815" r:id="rId15618" display="mailto:sophia34@choi.com" xr:uid="{9A521BBE-5CB3-EC45-86FC-43C919164AEE}"/>
    <hyperlink ref="L7815" r:id="rId15619" xr:uid="{7679D569-1E83-9343-942E-DBE48827D8A2}"/>
    <hyperlink ref="J7816" r:id="rId15620" display="mailto:valenzuelacassidy@combs.com" xr:uid="{E83D47AF-08F5-3640-906E-5C17A6679F6C}"/>
    <hyperlink ref="L7816" r:id="rId15621" xr:uid="{6E278A0B-F572-DB49-B297-AEDCAB9881C7}"/>
    <hyperlink ref="J7817" r:id="rId15622" display="mailto:newmansylvia@newman.com" xr:uid="{DDDB9F0D-8A0B-1B45-9839-359B4337FA3F}"/>
    <hyperlink ref="L7817" r:id="rId15623" xr:uid="{727EBB33-ABEC-8E47-ABE9-A589012AE4A0}"/>
    <hyperlink ref="J7818" r:id="rId15624" display="mailto:cvega@donovan.com" xr:uid="{C1092B0B-79E8-1647-848E-08A892E291F4}"/>
    <hyperlink ref="L7818" r:id="rId15625" xr:uid="{88A08263-E520-DB49-9FD9-5775CF27A520}"/>
    <hyperlink ref="J7819" r:id="rId15626" display="mailto:jake45@chaney-rivera.net" xr:uid="{5C014526-C627-4A47-BB8C-AE5799D31826}"/>
    <hyperlink ref="L7819" r:id="rId15627" xr:uid="{08366BF4-8A6A-6A4D-BB0E-0592CDD72AF5}"/>
    <hyperlink ref="J7820" r:id="rId15628" display="mailto:townsendcole@olsen-daniels.com" xr:uid="{042A8085-9E72-5240-B66B-4954956E0F1E}"/>
    <hyperlink ref="L7820" r:id="rId15629" xr:uid="{A7EE3E93-9106-2847-9C9D-FF64BB2A0619}"/>
    <hyperlink ref="J7821" r:id="rId15630" display="mailto:colleenmcclain@duarte.com" xr:uid="{EAB72271-9BB3-E34B-8537-9DB18FCF49C3}"/>
    <hyperlink ref="L7821" r:id="rId15631" xr:uid="{87DFD47E-055C-B24A-8029-73BF9D50D4CD}"/>
    <hyperlink ref="J7822" r:id="rId15632" display="mailto:fgriffith@farrell-saunders.com" xr:uid="{ADC51551-A430-BE4D-95A3-349FE1B61D78}"/>
    <hyperlink ref="L7822" r:id="rId15633" xr:uid="{051F487C-FBFA-F94C-BF87-0014BF53FFB2}"/>
    <hyperlink ref="J7823" r:id="rId15634" display="mailto:tonya38@acosta.com" xr:uid="{310F1A43-447B-D84B-8F23-C094559B0324}"/>
    <hyperlink ref="L7823" r:id="rId15635" xr:uid="{90EEB6D1-6669-BA4D-A3A8-2ED9B976EDC6}"/>
    <hyperlink ref="J7824" r:id="rId15636" display="mailto:ymelendez@mcgee.biz" xr:uid="{BBF28A9A-EC52-304D-BF7E-9B4A0EB74691}"/>
    <hyperlink ref="L7824" r:id="rId15637" xr:uid="{E1BEF4F2-D109-2745-8A02-0F9507DA2DFC}"/>
    <hyperlink ref="J7825" r:id="rId15638" display="mailto:bakeramber@greer-flowers.com" xr:uid="{4FCCE628-CF98-4743-A74A-AAB3363A8738}"/>
    <hyperlink ref="L7825" r:id="rId15639" xr:uid="{4A7B6D46-7102-204F-AA13-3C933A72B472}"/>
    <hyperlink ref="J7826" r:id="rId15640" display="mailto:jocelynlucero@mcbride-watson.org" xr:uid="{28E298C8-6B99-0748-9ECB-076B7A945026}"/>
    <hyperlink ref="L7826" r:id="rId15641" xr:uid="{6AA8076C-7B2E-A54D-A236-20AAD284B433}"/>
    <hyperlink ref="J7827" r:id="rId15642" display="mailto:mwiley@rosario-rodriguez.info" xr:uid="{663E342C-4D2F-0842-9B1E-3DE6268930C3}"/>
    <hyperlink ref="L7827" r:id="rId15643" xr:uid="{1A70B351-B37B-6144-A46F-D4384CD1FFC3}"/>
    <hyperlink ref="J7828" r:id="rId15644" display="mailto:tmorse@frost-harrington.com" xr:uid="{486173CD-9918-E240-A30C-77172ABF9C22}"/>
    <hyperlink ref="L7828" r:id="rId15645" xr:uid="{FB718781-7633-424C-ACA7-C1BD279DE0EF}"/>
    <hyperlink ref="J7829" r:id="rId15646" display="mailto:lorrainerichardson@padilla.com" xr:uid="{5D669E1D-E9D0-8A44-83FC-C0C340450689}"/>
    <hyperlink ref="L7829" r:id="rId15647" xr:uid="{819109F5-6093-2B4A-AF8E-61AEA4E502B5}"/>
    <hyperlink ref="J7830" r:id="rId15648" display="mailto:mayerkristie@castaneda.com" xr:uid="{B0BDD014-08C4-8542-9A62-A941078ABC67}"/>
    <hyperlink ref="L7830" r:id="rId15649" xr:uid="{AAE97C64-F014-AC44-920F-697DA8BBF244}"/>
    <hyperlink ref="J7831" r:id="rId15650" display="mailto:damonsingleton@maynard.info" xr:uid="{FAE348E5-2843-4248-A13F-140464B4A4E0}"/>
    <hyperlink ref="L7831" r:id="rId15651" xr:uid="{BC601BB6-BA0D-2041-86DC-AEB9729A653E}"/>
    <hyperlink ref="J7832" r:id="rId15652" display="mailto:rhuff@reyes-mcintosh.info" xr:uid="{FBBD0029-1C9F-4A40-B9CB-32FFE775C8CC}"/>
    <hyperlink ref="L7832" r:id="rId15653" xr:uid="{D2A70A20-58FD-4942-9FDF-912B47EAC517}"/>
    <hyperlink ref="J7833" r:id="rId15654" display="mailto:roy03@kemp.biz" xr:uid="{05F1C7B2-2612-144D-ABDC-5A2345EE312C}"/>
    <hyperlink ref="L7833" r:id="rId15655" xr:uid="{C806283B-4B0D-5D41-878E-B60E4B483B0C}"/>
    <hyperlink ref="J7834" r:id="rId15656" display="mailto:caldwelltanya@mcguire.com" xr:uid="{E338D432-BCBA-284D-B1F3-1E8BBE95B9B2}"/>
    <hyperlink ref="L7834" r:id="rId15657" xr:uid="{570EFF61-A6CB-2F4A-8151-E93ABFEA650E}"/>
    <hyperlink ref="J7835" r:id="rId15658" display="mailto:duranlonnie@duffy.net" xr:uid="{30533BBB-8CD0-7245-8673-97BFEBF184F5}"/>
    <hyperlink ref="L7835" r:id="rId15659" xr:uid="{80AB7E5F-26ED-5347-9FAF-C944ECEBF634}"/>
    <hyperlink ref="J7836" r:id="rId15660" display="mailto:jasmine32@foley.com" xr:uid="{CB48C62A-EC22-6E4D-9A02-581BAFD012CF}"/>
    <hyperlink ref="L7836" r:id="rId15661" xr:uid="{631FE82F-9C20-F948-9F1A-0717EC664EF7}"/>
    <hyperlink ref="J7837" r:id="rId15662" display="mailto:smoses@hunt-sanchez.com" xr:uid="{72855BC4-393E-8047-B898-3E0E97326B28}"/>
    <hyperlink ref="L7837" r:id="rId15663" xr:uid="{A0363E96-6D94-9E45-88C0-3AD5620A1332}"/>
    <hyperlink ref="J7838" r:id="rId15664" display="mailto:huffmanashley@cole.com" xr:uid="{583880FB-0298-5B41-8318-BDC395F0C32F}"/>
    <hyperlink ref="L7838" r:id="rId15665" xr:uid="{22650CEF-19E3-954C-AE76-94BACDFC4491}"/>
    <hyperlink ref="J7839" r:id="rId15666" display="mailto:carlylogan@estes-cole.org" xr:uid="{CCD95EC1-EA2E-AF47-BF7E-679B58563225}"/>
    <hyperlink ref="L7839" r:id="rId15667" xr:uid="{16234A1A-5A7F-C04E-A5F5-BB0B4511EFE8}"/>
    <hyperlink ref="J7840" r:id="rId15668" display="mailto:mdorsey@shea-dyer.com" xr:uid="{0E118FD1-2167-EC48-9A02-DD672DE650B4}"/>
    <hyperlink ref="L7840" r:id="rId15669" xr:uid="{FC892ECA-91BB-7849-BEFF-2F2EC5BE35E7}"/>
    <hyperlink ref="J7841" r:id="rId15670" display="mailto:yeseniawhitney@villanueva.org" xr:uid="{4809E698-DAC2-FB4A-8291-30DDCAE54492}"/>
    <hyperlink ref="L7841" r:id="rId15671" xr:uid="{3FDDF0AB-76B3-7947-BAEF-3A31CEAE81D0}"/>
    <hyperlink ref="J7842" r:id="rId15672" display="mailto:singletonjeffrey@klein.info" xr:uid="{EF60B264-E1DB-914B-888D-2E429846C80E}"/>
    <hyperlink ref="L7842" r:id="rId15673" xr:uid="{B7BBF502-65FA-4A44-8CD9-03122ADA3D74}"/>
    <hyperlink ref="J7843" r:id="rId15674" display="mailto:ychandler@spencer.info" xr:uid="{61C4136C-AC52-9748-9555-1AA60BB36B00}"/>
    <hyperlink ref="L7843" r:id="rId15675" xr:uid="{B2F97F74-BC87-3242-B8F3-0CE1FFD082F7}"/>
    <hyperlink ref="J7844" r:id="rId15676" display="mailto:cherryteresa@skinner-lutz.com" xr:uid="{F4DABCC4-44BE-444A-9571-B4F4AEF88B58}"/>
    <hyperlink ref="L7844" r:id="rId15677" xr:uid="{DB0E30EB-38D7-E74E-A018-A1C73E0C689E}"/>
    <hyperlink ref="J7845" r:id="rId15678" display="mailto:huntertasha@li.com" xr:uid="{306850E0-F83B-B14A-92CF-91F817E7CC33}"/>
    <hyperlink ref="L7845" r:id="rId15679" xr:uid="{13F4CDAE-6786-E54E-9EAC-C947B1AEB08B}"/>
    <hyperlink ref="J7846" r:id="rId15680" display="mailto:yvonne57@lawrence-lawson.org" xr:uid="{6EC6AB6D-4F81-0D43-AEFF-00DC82AC41D0}"/>
    <hyperlink ref="L7846" r:id="rId15681" xr:uid="{F436FBF7-47D5-4E45-84F2-F96C9D3998A0}"/>
    <hyperlink ref="J7847" r:id="rId15682" display="mailto:herbertmichael@khan.com" xr:uid="{D0378A61-FABC-B04A-BAFC-1484CCE7C5BB}"/>
    <hyperlink ref="L7847" r:id="rId15683" xr:uid="{753D9507-5F28-504B-9BFD-CCE921A7ED9F}"/>
    <hyperlink ref="J7848" r:id="rId15684" display="mailto:nathaniel72@copeland-reynolds.com" xr:uid="{F2EC773B-9A85-EE4C-A9B1-F01B43B1DFE1}"/>
    <hyperlink ref="L7848" r:id="rId15685" xr:uid="{7D471D47-F536-7F42-9D9C-8808863EAF28}"/>
    <hyperlink ref="J7849" r:id="rId15686" display="mailto:cguzman@cooke.com" xr:uid="{018CEA4C-00D4-1543-9850-FDE52D103E2D}"/>
    <hyperlink ref="L7849" r:id="rId15687" xr:uid="{5D3C7EFB-034E-4944-9DCE-460EBBD7BFE3}"/>
    <hyperlink ref="J7850" r:id="rId15688" display="mailto:tristan37@sanchez-gray.org" xr:uid="{63C50F81-5747-C544-9A7F-BB8B7565CBA6}"/>
    <hyperlink ref="L7850" r:id="rId15689" xr:uid="{0EDDF4F6-F898-B040-9901-9A66C5AC94BD}"/>
    <hyperlink ref="J7851" r:id="rId15690" display="mailto:djames@macias.com" xr:uid="{E19BEA02-3ECD-9043-805E-7788902313CD}"/>
    <hyperlink ref="L7851" r:id="rId15691" xr:uid="{66A829EB-FFFC-E040-9DC1-D357F53AF1A5}"/>
    <hyperlink ref="J7852" r:id="rId15692" display="mailto:iferrell@castaneda.com" xr:uid="{98E86E50-FF70-FB41-8440-A8480DD9805B}"/>
    <hyperlink ref="L7852" r:id="rId15693" xr:uid="{B3D49208-F1BA-BA41-9F9B-7BEFEB5EA6BA}"/>
    <hyperlink ref="J7853" r:id="rId15694" display="mailto:katelynroberson@chung.com" xr:uid="{3A77BEB9-1465-3548-ADDD-87DC2BA44FC9}"/>
    <hyperlink ref="L7853" r:id="rId15695" xr:uid="{745BDBC0-37A3-394D-A871-8760171AD6F3}"/>
    <hyperlink ref="J7854" r:id="rId15696" display="mailto:eduardodiaz@boyer.biz" xr:uid="{DC75BD1B-D896-9142-AF9D-45489A73B199}"/>
    <hyperlink ref="L7854" r:id="rId15697" xr:uid="{4534209A-A69F-E444-9A79-838F67E28733}"/>
    <hyperlink ref="J7855" r:id="rId15698" display="mailto:nstark@boyer-dunn.com" xr:uid="{2CED1866-0C75-174C-B3D2-5A104E5A58AB}"/>
    <hyperlink ref="L7855" r:id="rId15699" xr:uid="{4EDF2B4E-9110-8A45-9DD1-761859D34104}"/>
    <hyperlink ref="J7856" r:id="rId15700" display="mailto:charlesblevins@newton-perry.com" xr:uid="{7E14AE69-0009-E34F-8C3A-A1C57B6C293A}"/>
    <hyperlink ref="L7856" r:id="rId15701" xr:uid="{16C132F9-D97C-6A4B-933A-1E9F11027478}"/>
    <hyperlink ref="J7857" r:id="rId15702" display="mailto:haydenhector@burgess.com" xr:uid="{56406974-E4E2-9443-84D6-19D6524DC75C}"/>
    <hyperlink ref="L7857" r:id="rId15703" xr:uid="{C1C35EE7-FFF0-684D-B149-397B5F7960EC}"/>
    <hyperlink ref="J7858" r:id="rId15704" display="mailto:pgrant@briggs.com" xr:uid="{6592E5BD-9144-CF47-879C-F7EC8884D603}"/>
    <hyperlink ref="L7858" r:id="rId15705" xr:uid="{D4024F27-69A1-E647-97C6-019601CB331C}"/>
    <hyperlink ref="J7859" r:id="rId15706" display="mailto:yguzman@ingram.com" xr:uid="{8DBC5F25-DB88-1F4D-AD24-1E35335A5C3D}"/>
    <hyperlink ref="L7859" r:id="rId15707" xr:uid="{03384EAD-E671-0C42-A1CC-8116E1B7E408}"/>
    <hyperlink ref="J7860" r:id="rId15708" display="mailto:hrogers@washington.com" xr:uid="{C33A54FB-744F-2641-BD51-60BFF09E6083}"/>
    <hyperlink ref="L7860" r:id="rId15709" xr:uid="{19A0F246-92F4-904A-920D-3CD0482AE511}"/>
    <hyperlink ref="J7861" r:id="rId15710" display="mailto:nicholas51@chang-rivers.net" xr:uid="{744168AD-FACE-3E4E-8C24-6E88E68629A2}"/>
    <hyperlink ref="L7861" r:id="rId15711" xr:uid="{874EC66C-BC07-6B41-905E-957BAA63783A}"/>
    <hyperlink ref="J7862" r:id="rId15712" display="mailto:mandyyoung@finley.org" xr:uid="{5C94FB37-AAD1-A94F-9C97-23DA716D4D76}"/>
    <hyperlink ref="L7862" r:id="rId15713" xr:uid="{DDA322A9-C8A8-6C4B-8149-CE80CCA0DC0E}"/>
    <hyperlink ref="J7863" r:id="rId15714" display="mailto:dli@delgado.com" xr:uid="{253B7099-CC3B-B341-A68B-EB2C11C63D61}"/>
    <hyperlink ref="L7863" r:id="rId15715" xr:uid="{19F3C203-6FEA-3244-841F-8463D3A3107C}"/>
    <hyperlink ref="J7864" r:id="rId15716" display="mailto:thompsonjackie@stark.com" xr:uid="{0341774C-B834-3B45-AF51-F00799820D0E}"/>
    <hyperlink ref="L7864" r:id="rId15717" xr:uid="{E649FFCD-08AE-B740-9144-18354B1878F7}"/>
    <hyperlink ref="J7865" r:id="rId15718" display="mailto:alicevelasquez@pena-parker.biz" xr:uid="{577FFA1F-3FAF-9B44-9EDD-41836C99596D}"/>
    <hyperlink ref="L7865" r:id="rId15719" xr:uid="{14D64003-9F01-6340-A206-10EE54593E9F}"/>
    <hyperlink ref="J7866" r:id="rId15720" display="mailto:chandlerangie@mathews.info" xr:uid="{8A00D23C-8B00-094A-B50A-69894E55491A}"/>
    <hyperlink ref="L7866" r:id="rId15721" xr:uid="{664FAA3C-2264-3F4D-A3D0-B7C9A7D8A13F}"/>
    <hyperlink ref="J7867" r:id="rId15722" display="mailto:debraescobar@lutz-lester.com" xr:uid="{3CC5E6C5-BF29-D745-A60A-A949F1F69CB1}"/>
    <hyperlink ref="L7867" r:id="rId15723" xr:uid="{0AC8CBDF-9784-B045-87A6-0EA6F65A1D67}"/>
    <hyperlink ref="J7868" r:id="rId15724" display="mailto:tristansherman@wang.com" xr:uid="{0113B262-9BF0-EC42-9992-FDD31034E5FE}"/>
    <hyperlink ref="L7868" r:id="rId15725" xr:uid="{95F4D8EF-CE9A-F84D-AAB1-450A96B3BBC0}"/>
    <hyperlink ref="J7869" r:id="rId15726" display="mailto:dyersandy@baird-odonnell.com" xr:uid="{9709FECA-EE87-2940-A6F4-D6DE1DAE4563}"/>
    <hyperlink ref="L7869" r:id="rId15727" xr:uid="{CF805D10-C502-0649-9A1E-3802E6CE02A9}"/>
    <hyperlink ref="J7870" r:id="rId15728" display="mailto:sabrina32@huff-schroeder.net" xr:uid="{25A008F4-2B5D-9D4B-AE42-FB0BECC2D632}"/>
    <hyperlink ref="L7870" r:id="rId15729" xr:uid="{325D1DC0-5460-5C42-A5CC-7517F585F9A1}"/>
    <hyperlink ref="J7871" r:id="rId15730" display="mailto:eddie50@huff-juarez.com" xr:uid="{8E8FB24C-09F2-3744-B470-79D5862D324E}"/>
    <hyperlink ref="L7871" r:id="rId15731" xr:uid="{989CFFFA-E7A6-1549-9C77-3B088FFD77A2}"/>
    <hyperlink ref="J7872" r:id="rId15732" display="mailto:sandersgarrett@mcmillan.com" xr:uid="{FC2424CC-936E-EA47-9636-4E5B87B6BD4D}"/>
    <hyperlink ref="L7872" r:id="rId15733" xr:uid="{B7D0392B-E17B-E242-87A7-DB27A84E9D64}"/>
    <hyperlink ref="J7873" r:id="rId15734" display="mailto:forbescourtney@zhang.com" xr:uid="{863AEC4E-EB8E-7742-B55E-9A1144093091}"/>
    <hyperlink ref="L7873" r:id="rId15735" xr:uid="{5CEB8B07-5B68-2144-A7ED-79036337C0A7}"/>
    <hyperlink ref="J7874" r:id="rId15736" display="mailto:beanmathew@mccormick.com" xr:uid="{7A2FA81B-0112-4548-8F2F-148244BF0D1E}"/>
    <hyperlink ref="L7874" r:id="rId15737" xr:uid="{9F83A65A-1E75-EC45-B192-B61C384A61B0}"/>
    <hyperlink ref="J7875" r:id="rId15738" display="mailto:leonardcalhoun@edwards.biz" xr:uid="{C7CA0006-DDD8-8C4F-889F-CA4BE4318985}"/>
    <hyperlink ref="L7875" r:id="rId15739" xr:uid="{D8E33459-98E9-5B4A-9EA3-F80160B22C7A}"/>
    <hyperlink ref="J7876" r:id="rId15740" display="mailto:cathycoffey@shah.com" xr:uid="{B2B9C6B2-9503-FA42-B0D2-B9599FC1ED20}"/>
    <hyperlink ref="L7876" r:id="rId15741" xr:uid="{358BD2AB-C0C3-2047-BE8A-BBA09FA8531E}"/>
    <hyperlink ref="J7877" r:id="rId15742" display="mailto:adrianlyons@lowe-greene.com" xr:uid="{E5DD84C9-0F60-3647-8C9C-CD83841A67A6}"/>
    <hyperlink ref="L7877" r:id="rId15743" xr:uid="{A5D43F5C-D747-B94C-BE3D-58D83A5D1A1D}"/>
    <hyperlink ref="J7878" r:id="rId15744" display="mailto:qlivingston@shaw-mccormick.org" xr:uid="{6DEE8FEF-5CF1-8B41-AC18-2847BE7B6FEA}"/>
    <hyperlink ref="L7878" r:id="rId15745" xr:uid="{2CDF7DBA-E9D1-BC4D-A00D-6FAB9BE2381A}"/>
    <hyperlink ref="J7879" r:id="rId15746" display="mailto:chelsea51@cordova.com" xr:uid="{BED52A8F-4278-1145-BA70-57532E12C93F}"/>
    <hyperlink ref="L7879" r:id="rId15747" xr:uid="{56700920-3A36-B848-8610-413A1922E9A0}"/>
    <hyperlink ref="J7880" r:id="rId15748" display="mailto:bridgesnina@michael.org" xr:uid="{B09A7D06-230B-504B-8EA4-463F60354518}"/>
    <hyperlink ref="L7880" r:id="rId15749" xr:uid="{CF768E4E-6EB8-BD47-92E9-7122174A7EE6}"/>
    <hyperlink ref="J7881" r:id="rId15750" display="mailto:vhubbard@summers.com" xr:uid="{010E4867-AAAB-FB4B-B616-538D6444E1D8}"/>
    <hyperlink ref="L7881" r:id="rId15751" xr:uid="{51A5437C-5E10-9F40-9681-2B7BA1789737}"/>
    <hyperlink ref="J7882" r:id="rId15752" display="mailto:sally78@curry.net" xr:uid="{26D40831-5545-2247-B53A-125008E9C26F}"/>
    <hyperlink ref="L7882" r:id="rId15753" xr:uid="{72B73C6C-CD0D-674E-BDED-16B756E99655}"/>
    <hyperlink ref="J7883" r:id="rId15754" display="mailto:zoeroman@mills.com" xr:uid="{28487E79-08D0-074B-BF41-B986B2EDBCF0}"/>
    <hyperlink ref="L7883" r:id="rId15755" xr:uid="{C78BFBFE-4107-CF45-BBF0-38C2DFEB7596}"/>
    <hyperlink ref="J7884" r:id="rId15756" display="mailto:cesar59@harrison.info" xr:uid="{BFC74051-FAC2-304E-8803-2E826A6260A3}"/>
    <hyperlink ref="L7884" r:id="rId15757" xr:uid="{2A49D163-6B8A-A846-847A-68BB8CCDE881}"/>
    <hyperlink ref="J7885" r:id="rId15758" display="mailto:bcisneros@snyder.com" xr:uid="{38B01ABA-B34D-3A46-8E39-6E9A60A87ECC}"/>
    <hyperlink ref="L7885" r:id="rId15759" xr:uid="{D9F50787-970F-024A-92FC-641149B075C7}"/>
    <hyperlink ref="J7886" r:id="rId15760" display="mailto:martin55@bautista.com" xr:uid="{E8FF5FC9-4EBF-2048-891C-BF1D1A4B30A8}"/>
    <hyperlink ref="L7886" r:id="rId15761" xr:uid="{D51CBA57-411F-0F47-AAC5-0BDEE9CDACAE}"/>
    <hyperlink ref="J7887" r:id="rId15762" display="mailto:victoriamack@chavez-montoya.net" xr:uid="{9F095B64-07E0-A44F-8D3C-EE03D08584DB}"/>
    <hyperlink ref="L7887" r:id="rId15763" xr:uid="{B198F6DF-2BC5-E84E-B48A-E72DD2405BFF}"/>
    <hyperlink ref="J7888" r:id="rId15764" display="mailto:shahkathryn@garza-acosta.com" xr:uid="{1DD8DAFF-73AE-544A-B4D1-1041DE20D2FD}"/>
    <hyperlink ref="L7888" r:id="rId15765" xr:uid="{571999D3-8465-0446-8303-B4CA975CFD6B}"/>
    <hyperlink ref="J7889" r:id="rId15766" display="mailto:guerrerojanice@johnston-nolan.info" xr:uid="{72ACA66E-FD52-5E42-8464-5608D8DA90AB}"/>
    <hyperlink ref="L7889" r:id="rId15767" xr:uid="{8EA30927-2FDF-334D-8F4F-9D494DEF9E55}"/>
    <hyperlink ref="J7890" r:id="rId15768" display="mailto:owu@craig.biz" xr:uid="{162A3DD5-1104-C941-A0B3-C7DF0D6C6FA0}"/>
    <hyperlink ref="L7890" r:id="rId15769" xr:uid="{284D5343-1ADF-CB42-95D7-D68BA0B29CA8}"/>
    <hyperlink ref="J7891" r:id="rId15770" display="mailto:beverly42@reyes.info" xr:uid="{4052A3A8-ED89-524D-A6B1-A4536430017D}"/>
    <hyperlink ref="L7891" r:id="rId15771" xr:uid="{F3F352BF-621A-0047-B94F-6692460C25E9}"/>
    <hyperlink ref="J7892" r:id="rId15772" display="mailto:knelson@cortez.com" xr:uid="{D0753E58-FD77-E34C-A018-B492E92C0011}"/>
    <hyperlink ref="L7892" r:id="rId15773" xr:uid="{B8935782-D245-4C44-9A3B-EC510D154886}"/>
    <hyperlink ref="J7893" r:id="rId15774" display="mailto:yyork@mcdowell.com" xr:uid="{A31967CC-1D52-D040-AF74-ADBCE1AAA849}"/>
    <hyperlink ref="L7893" r:id="rId15775" xr:uid="{FA10DB2B-A70B-4049-84DF-A0778DBFE9A6}"/>
    <hyperlink ref="J7894" r:id="rId15776" display="mailto:mike79@lynn.com" xr:uid="{2595FE3C-6D36-804C-ACE9-071918989FB6}"/>
    <hyperlink ref="L7894" r:id="rId15777" xr:uid="{055B34A6-89DF-3043-A511-BA808ED0FA5F}"/>
    <hyperlink ref="J7895" r:id="rId15778" display="mailto:madison31@cohen-haney.biz" xr:uid="{74078351-89BB-F34B-9A31-47F5742CDDDC}"/>
    <hyperlink ref="L7895" r:id="rId15779" xr:uid="{1B82054E-E19B-F84D-A6D1-B0AE3FC36FC1}"/>
    <hyperlink ref="J7896" r:id="rId15780" display="mailto:lsosa@pruitt-dickson.com" xr:uid="{FE7EE587-F5CE-C240-B840-03A41E3C03FA}"/>
    <hyperlink ref="L7896" r:id="rId15781" xr:uid="{50676C67-3B09-9D49-A262-42F525A9288E}"/>
    <hyperlink ref="J7897" r:id="rId15782" display="mailto:mcintoshnicole@todd-spears.org" xr:uid="{BBC19E98-D2F8-8340-8C7D-4EBB2FBE493A}"/>
    <hyperlink ref="L7897" r:id="rId15783" xr:uid="{4B8A3FE1-F5D0-3E4A-8755-30C727458DD8}"/>
    <hyperlink ref="J7898" r:id="rId15784" display="mailto:vtaylor@boyle.com" xr:uid="{26387F66-E16E-1D47-9392-9E810006374F}"/>
    <hyperlink ref="L7898" r:id="rId15785" xr:uid="{961DCC7E-4CA7-A341-8C27-33AA24B5535F}"/>
    <hyperlink ref="J7899" r:id="rId15786" display="mailto:mcdowellchristy@conner-tate.com" xr:uid="{6A513E48-C834-2A46-8D33-BCAE5C999967}"/>
    <hyperlink ref="L7899" r:id="rId15787" xr:uid="{C74D20B9-2363-EE41-84A9-FDBA09A0400E}"/>
    <hyperlink ref="J7900" r:id="rId15788" display="mailto:fduncan@curry.com" xr:uid="{F60F28BE-E26E-6F4A-95B6-F5AC4678DE17}"/>
    <hyperlink ref="L7900" r:id="rId15789" xr:uid="{87F5978B-8037-294F-A027-6F62C0A084D4}"/>
    <hyperlink ref="J7901" r:id="rId15790" display="mailto:leslie70@white.org" xr:uid="{D33FF53E-1FFC-604E-969F-4AC76DE9BF97}"/>
    <hyperlink ref="L7901" r:id="rId15791" xr:uid="{30965E68-036A-2B47-B688-56E81E9449DB}"/>
    <hyperlink ref="J7902" r:id="rId15792" display="mailto:lgarner@knapp.biz" xr:uid="{3C85566F-5C2F-3945-9CA8-38B0B958342C}"/>
    <hyperlink ref="L7902" r:id="rId15793" xr:uid="{1D8D7876-8150-4D4F-BA13-C5384D2A9BDB}"/>
    <hyperlink ref="J7903" r:id="rId15794" display="mailto:qbean@sharp.com" xr:uid="{C50096F4-F088-9B49-A7EE-778920EFBD47}"/>
    <hyperlink ref="L7903" r:id="rId15795" xr:uid="{27BCDD65-266E-E649-8AF8-BD2DA5655E41}"/>
    <hyperlink ref="J7904" r:id="rId15796" display="mailto:andrestate@velez-foster.com" xr:uid="{2807675B-2417-7A46-B934-E8601DE3F906}"/>
    <hyperlink ref="L7904" r:id="rId15797" xr:uid="{3AEB1EE8-FA7C-314A-9C82-F3D4FC04D4CF}"/>
    <hyperlink ref="J7905" r:id="rId15798" display="mailto:tuckerlynn@cuevas-russo.info" xr:uid="{D4813C13-F6B1-EC44-B75E-41F335501A31}"/>
    <hyperlink ref="L7905" r:id="rId15799" xr:uid="{17FF61E6-5E0F-6D4D-AAA0-73999CEA4FC5}"/>
    <hyperlink ref="J7906" r:id="rId15800" display="mailto:sherriyang@marshall-yates.net" xr:uid="{EDBCDA21-6146-BA4C-ABA9-83378869D8A8}"/>
    <hyperlink ref="L7906" r:id="rId15801" xr:uid="{AC7602F4-236E-7A46-A6AE-B6652E54F51F}"/>
    <hyperlink ref="J7907" r:id="rId15802" display="mailto:tzimmerman@mendoza-sampson.org" xr:uid="{734ADAE5-3B33-3443-B58F-A6AF4BEDB4F0}"/>
    <hyperlink ref="L7907" r:id="rId15803" xr:uid="{68E10E19-5A78-B845-B62B-690A540947BA}"/>
    <hyperlink ref="J7908" r:id="rId15804" display="mailto:savannah00@lane.biz" xr:uid="{F5AC4814-08FF-1F40-B4BE-B37D75D3082B}"/>
    <hyperlink ref="L7908" r:id="rId15805" xr:uid="{1E4157CB-6680-3142-B0DC-2FA3D517C101}"/>
    <hyperlink ref="J7909" r:id="rId15806" display="mailto:heathlatasha@ritter.com" xr:uid="{60817184-9154-984E-990E-B2F6F663C978}"/>
    <hyperlink ref="L7909" r:id="rId15807" xr:uid="{C443D547-23F1-5247-8FFA-2BE681732C1A}"/>
    <hyperlink ref="J7910" r:id="rId15808" display="mailto:tinastokes@ellison.com" xr:uid="{EA34DD15-CF34-104A-AAF6-76FA9AF2A4FD}"/>
    <hyperlink ref="L7910" r:id="rId15809" xr:uid="{769C524A-C171-E947-9A6C-E56B4D69F9EF}"/>
    <hyperlink ref="J7911" r:id="rId15810" display="mailto:annetterobles@benjamin.com" xr:uid="{69C0786A-6E96-104A-8488-50881F831016}"/>
    <hyperlink ref="L7911" r:id="rId15811" xr:uid="{781B4DB1-A27E-3F4B-8909-368D42A28913}"/>
    <hyperlink ref="J7912" r:id="rId15812" display="mailto:bmaddox@moreno.com" xr:uid="{58CF76E7-31C6-7C4C-917B-C566EE44D4F1}"/>
    <hyperlink ref="L7912" r:id="rId15813" xr:uid="{2B2DD383-CF71-8A4E-BC73-1B9D9BB0FF06}"/>
    <hyperlink ref="J7913" r:id="rId15814" display="mailto:rdunlap@parker-webb.net" xr:uid="{315DD376-6A26-8E49-8A35-A7FD7E6BACA1}"/>
    <hyperlink ref="L7913" r:id="rId15815" xr:uid="{2887DC52-5746-6C4D-8115-1B179D4DFE10}"/>
    <hyperlink ref="J7914" r:id="rId15816" display="mailto:curtis38@roberson.net" xr:uid="{5C2B0905-D263-0345-BAB3-A631B33F7500}"/>
    <hyperlink ref="L7914" r:id="rId15817" xr:uid="{622BEAD1-1CD1-CA49-8722-07C6B3ED481B}"/>
    <hyperlink ref="J7915" r:id="rId15818" display="mailto:archermargaret@horn.com" xr:uid="{9CFEE6E6-11C3-C245-A060-19B82F03271A}"/>
    <hyperlink ref="L7915" r:id="rId15819" xr:uid="{38750D09-50A8-0D4D-84BC-5605E7C06684}"/>
    <hyperlink ref="J7916" r:id="rId15820" display="mailto:hperez@woodard.info" xr:uid="{5FAFC786-C493-B942-8520-220665D49C4F}"/>
    <hyperlink ref="L7916" r:id="rId15821" xr:uid="{1F08D2C8-5890-FD4C-ACED-CA93F6438FDF}"/>
    <hyperlink ref="J7917" r:id="rId15822" display="mailto:victor90@choi.com" xr:uid="{AB1D6CC6-4513-2849-B482-A0C92A2A801D}"/>
    <hyperlink ref="L7917" r:id="rId15823" xr:uid="{860DB1FB-8CF5-3848-A8AD-E64B6374E1DD}"/>
    <hyperlink ref="J7918" r:id="rId15824" display="mailto:zrichards@cooke.com" xr:uid="{6D5012EB-0F6F-DC4F-A3FA-D8D82265853F}"/>
    <hyperlink ref="L7918" r:id="rId15825" xr:uid="{738A25E1-6F20-A045-BF35-F0194AD6B317}"/>
    <hyperlink ref="J7919" r:id="rId15826" display="mailto:mario03@mayer.org" xr:uid="{6D8C7301-7163-414A-BE5E-D6738E6908F9}"/>
    <hyperlink ref="L7919" r:id="rId15827" xr:uid="{55D40E4C-0885-214D-94DA-EDFB19B2D757}"/>
    <hyperlink ref="J7920" r:id="rId15828" display="mailto:petercortez@kent-lynn.com" xr:uid="{6921B61D-4AFA-574D-935E-45C9E69DE1C8}"/>
    <hyperlink ref="L7920" r:id="rId15829" xr:uid="{F6842F35-1043-554F-A327-6957A5EB902E}"/>
    <hyperlink ref="J7921" r:id="rId15830" display="mailto:alvarezmaxwell@pineda-edwards.com" xr:uid="{BCB986A4-1F6D-E148-B3E1-F6B6956CE699}"/>
    <hyperlink ref="L7921" r:id="rId15831" xr:uid="{A62BEE13-CD38-7240-B449-25B6606757EE}"/>
    <hyperlink ref="J7922" r:id="rId15832" display="mailto:tom01@harper-roth.com" xr:uid="{B7177825-515B-DB45-A67F-F925E6BD8FE4}"/>
    <hyperlink ref="L7922" r:id="rId15833" xr:uid="{8A0D951A-53EF-4245-B3EB-B2B4E95164B3}"/>
    <hyperlink ref="J7923" r:id="rId15834" display="mailto:kirkmoses@gilbert-gallagher.net" xr:uid="{C0E37407-1AA2-E745-939B-98A9894853B4}"/>
    <hyperlink ref="L7923" r:id="rId15835" xr:uid="{BCA798A2-6A6F-4743-8186-AFE70CFE30D2}"/>
    <hyperlink ref="J7924" r:id="rId15836" display="mailto:marshalljenna@gates.net" xr:uid="{08EE26FD-D321-2544-B5C2-197BEF88DF70}"/>
    <hyperlink ref="L7924" r:id="rId15837" xr:uid="{D891C3A6-3556-B442-8CD9-F498247704A1}"/>
    <hyperlink ref="J7925" r:id="rId15838" display="mailto:orrmindy@bowen.com" xr:uid="{820924CD-597D-A643-A62C-53FD5C5BB339}"/>
    <hyperlink ref="L7925" r:id="rId15839" xr:uid="{BCAF4690-09F4-7D4E-9B6C-97BDD3FCA34A}"/>
    <hyperlink ref="J7926" r:id="rId15840" display="mailto:dorothybates@chan-valdez.net" xr:uid="{AB2D01CA-A9C9-E549-8FD4-AB0EDE7CC50D}"/>
    <hyperlink ref="L7926" r:id="rId15841" xr:uid="{7974E5ED-8BA9-244A-9B5B-8EA5BBDC09A5}"/>
    <hyperlink ref="J7927" r:id="rId15842" display="mailto:jenkinssuzanne@blanchard-crosby.com" xr:uid="{0EDE15A7-AB3F-D14C-86DF-BEC0CA8F4EBE}"/>
    <hyperlink ref="L7927" r:id="rId15843" xr:uid="{B2827771-22E2-9D4A-BF14-3623567CB1FD}"/>
    <hyperlink ref="J7928" r:id="rId15844" display="mailto:uvega@mcdaniel.com" xr:uid="{DCE34ADB-3795-A442-8B6D-0B1C24916C9F}"/>
    <hyperlink ref="L7928" r:id="rId15845" xr:uid="{5FF7211B-741F-794F-88F1-D583C48BE7E2}"/>
    <hyperlink ref="J7929" r:id="rId15846" display="mailto:kristiortiz@yoder-wilkerson.com" xr:uid="{AA485AAF-D836-2D4A-B67E-A3D2CFC40CD4}"/>
    <hyperlink ref="L7929" r:id="rId15847" xr:uid="{7215931D-4F98-174A-A153-87B0BC15BC9C}"/>
    <hyperlink ref="J7930" r:id="rId15848" display="mailto:larry23@lozano-whitney.net" xr:uid="{DDD8B2EE-5FF6-EE44-9BE2-849D4DB58942}"/>
    <hyperlink ref="L7930" r:id="rId15849" xr:uid="{7157D082-52CA-664C-B6B1-9C824B650058}"/>
    <hyperlink ref="J7931" r:id="rId15850" display="mailto:lorirosario@price.com" xr:uid="{FDE32764-866D-F148-AFBE-EB04726B9747}"/>
    <hyperlink ref="L7931" r:id="rId15851" xr:uid="{D36CDA44-B00C-ED4D-8A83-C56CF3175CFA}"/>
    <hyperlink ref="J7932" r:id="rId15852" display="mailto:glassjocelyn@sparks.com" xr:uid="{DE862E82-AE5D-B946-BEED-BBD089E8270C}"/>
    <hyperlink ref="L7932" r:id="rId15853" xr:uid="{F73DF3DE-0DB9-3842-ABC1-A5FB8447BAC9}"/>
    <hyperlink ref="J7933" r:id="rId15854" display="mailto:mconrad@lamb.com" xr:uid="{91DE288A-D88C-1F4B-9C85-5FF840E9FDD8}"/>
    <hyperlink ref="L7933" r:id="rId15855" xr:uid="{FE83A584-4F85-7B4A-9B73-0EF60BE62CB8}"/>
    <hyperlink ref="J7934" r:id="rId15856" display="mailto:kendramayo@evans.info" xr:uid="{3A8CA813-D48C-224C-B809-20DED158BCD4}"/>
    <hyperlink ref="L7934" r:id="rId15857" xr:uid="{41F8DC1A-A486-A048-A2D7-EEB1E05687A5}"/>
    <hyperlink ref="J7935" r:id="rId15858" display="mailto:kellycoffey@fitzpatrick.com" xr:uid="{7A5E4B25-A365-E84B-92D2-870620973308}"/>
    <hyperlink ref="L7935" r:id="rId15859" xr:uid="{E656AF22-5B29-CF4E-BBF3-40D85951F48F}"/>
    <hyperlink ref="J7936" r:id="rId15860" display="mailto:cheyenne75@spence.com" xr:uid="{665422A1-0F68-404C-9EDD-34D9E572DC67}"/>
    <hyperlink ref="L7936" r:id="rId15861" xr:uid="{D83B3D0C-1020-DF41-83D1-D045A33BBA88}"/>
    <hyperlink ref="J7937" r:id="rId15862" display="mailto:raguilar@friedman.com" xr:uid="{DC10A93C-40FA-4640-AA11-E025441D8A85}"/>
    <hyperlink ref="L7937" r:id="rId15863" xr:uid="{C6CCEB94-0D91-F84C-A661-7D42F2BDD46F}"/>
    <hyperlink ref="J7938" r:id="rId15864" display="mailto:barnettgilbert@howell.com" xr:uid="{584D3867-A49C-3E4C-AAB5-1214E654D348}"/>
    <hyperlink ref="L7938" r:id="rId15865" xr:uid="{C186C422-8A05-6A40-93AF-39F73F7895E4}"/>
    <hyperlink ref="J7939" r:id="rId15866" display="mailto:greid@prince.com" xr:uid="{3A072D1F-C8F2-3A41-81C2-73D20AC249DB}"/>
    <hyperlink ref="L7939" r:id="rId15867" xr:uid="{89898A1B-BDDD-D84B-A662-EE5FC36BD58F}"/>
    <hyperlink ref="J7940" r:id="rId15868" display="mailto:paulneil@rodgers.com" xr:uid="{5D26F65C-C669-1C47-AF53-EB78D8CC793F}"/>
    <hyperlink ref="L7940" r:id="rId15869" xr:uid="{F59B3903-FC56-3044-82F0-6EA60EA62453}"/>
    <hyperlink ref="J7941" r:id="rId15870" display="mailto:xmcintyre@ward.com" xr:uid="{D0C75F4F-4D78-4043-869D-77192158501D}"/>
    <hyperlink ref="L7941" r:id="rId15871" xr:uid="{A3490AD5-9EA7-3B46-A0C8-0A9EB14BB87D}"/>
    <hyperlink ref="J7942" r:id="rId15872" display="mailto:aliciaguerrero@meza.com" xr:uid="{1E579ED3-2BB4-5246-A9F0-6DEDAB600603}"/>
    <hyperlink ref="L7942" r:id="rId15873" xr:uid="{16CBAA21-73C2-3A4E-B417-58A23C20530B}"/>
    <hyperlink ref="J7943" r:id="rId15874" display="mailto:julianmorris@berger.com" xr:uid="{D99D26B5-83D8-C84E-BA41-7F4613E19B2B}"/>
    <hyperlink ref="L7943" r:id="rId15875" xr:uid="{4648F1AB-81DD-7D49-B7F7-0E743C2D78D7}"/>
    <hyperlink ref="J7944" r:id="rId15876" display="mailto:amberwood@petersen.org" xr:uid="{B45E11AA-E008-3445-B157-33AF671E62D3}"/>
    <hyperlink ref="L7944" r:id="rId15877" xr:uid="{309FF611-E7F1-C040-BF9A-AEAACEE399C8}"/>
    <hyperlink ref="J7945" r:id="rId15878" display="mailto:bobchambers@mendoza.com" xr:uid="{FAAFDA01-2A2B-E14E-8010-6E3CAFCF41A0}"/>
    <hyperlink ref="L7945" r:id="rId15879" xr:uid="{088380AB-F08E-5C4B-AC5A-5F73CD1089E0}"/>
    <hyperlink ref="J7946" r:id="rId15880" display="mailto:jerry98@camacho-nash.com" xr:uid="{C11432A0-A66B-334A-8A9A-FE145B0D2DD5}"/>
    <hyperlink ref="L7946" r:id="rId15881" xr:uid="{C2D3BB8F-9F74-1D44-8051-0172511B6E74}"/>
    <hyperlink ref="J7947" r:id="rId15882" display="mailto:vgoodman@galvan.biz" xr:uid="{C82A61A7-83DF-AD4F-8526-45FB8FDB8B03}"/>
    <hyperlink ref="L7947" r:id="rId15883" xr:uid="{0CE6948D-D1D7-9743-9E52-F07D388D1CE0}"/>
    <hyperlink ref="J7948" r:id="rId15884" display="mailto:nielsenguy@burke.org" xr:uid="{09ED2D43-A1BC-3A40-9424-9A7414F98C96}"/>
    <hyperlink ref="L7948" r:id="rId15885" xr:uid="{5FC8F2BB-D3B9-A246-B5D3-D76834404245}"/>
    <hyperlink ref="J7949" r:id="rId15886" display="mailto:ecordova@davila.net" xr:uid="{B980A551-05F9-B44F-855A-6968C2F88CF0}"/>
    <hyperlink ref="L7949" r:id="rId15887" xr:uid="{670803C1-1F08-DE4B-8665-85CBCFF680FE}"/>
    <hyperlink ref="J7950" r:id="rId15888" display="mailto:adriana69@escobar.com" xr:uid="{59BDDB3B-0024-C84A-B5DA-F3BFABF24A09}"/>
    <hyperlink ref="L7950" r:id="rId15889" xr:uid="{59607523-2DA2-2941-AF71-3B7EC6C55F7A}"/>
    <hyperlink ref="J7951" r:id="rId15890" display="mailto:darryl99@park-hicks.com" xr:uid="{453991CD-1221-7547-9496-AADDF0D7B3AA}"/>
    <hyperlink ref="L7951" r:id="rId15891" xr:uid="{95AC0DBB-1545-B24C-95DB-21EAD5529060}"/>
    <hyperlink ref="J7952" r:id="rId15892" display="mailto:foleycarla@hill.org" xr:uid="{D364CB63-426A-DE41-8A7A-12758B6CF7B4}"/>
    <hyperlink ref="L7952" r:id="rId15893" xr:uid="{9AAA8977-8BB1-F641-A8EA-46F0DE01DB25}"/>
    <hyperlink ref="J7953" r:id="rId15894" display="mailto:karlathomas@hess.com" xr:uid="{40501140-E3D3-3A42-AAD2-0C18259F4A48}"/>
    <hyperlink ref="L7953" r:id="rId15895" xr:uid="{C1709721-A186-D44E-A3E6-F89E041A0F89}"/>
    <hyperlink ref="J7954" r:id="rId15896" display="mailto:terrence23@carr.com" xr:uid="{3FF01628-66FC-2740-A9A5-39C6F7FF3B8F}"/>
    <hyperlink ref="L7954" r:id="rId15897" xr:uid="{79078B56-4041-1741-97FD-6CC01EA1DA9C}"/>
    <hyperlink ref="J7955" r:id="rId15898" display="mailto:atkinsontracie@mcdaniel.net" xr:uid="{A0B352C7-C6B1-6340-B7CD-DB70F916785D}"/>
    <hyperlink ref="L7955" r:id="rId15899" xr:uid="{565D107E-6200-F444-822F-6387A7EA4C78}"/>
    <hyperlink ref="J7956" r:id="rId15900" display="mailto:vmurphy@reed.com" xr:uid="{8226242E-A63D-A146-AAE5-CE4FCCF4F6D8}"/>
    <hyperlink ref="L7956" r:id="rId15901" xr:uid="{B73749B2-7633-CF40-8792-4F2FDFCF798C}"/>
    <hyperlink ref="J7957" r:id="rId15902" display="mailto:calvinnewman@villarreal.biz" xr:uid="{FABDCA4C-8E30-CF41-82D9-4B801A7B21B0}"/>
    <hyperlink ref="L7957" r:id="rId15903" xr:uid="{E78372AE-828F-934F-A8DF-01545BA4616B}"/>
    <hyperlink ref="J7958" r:id="rId15904" display="mailto:ctrevino@roach.com" xr:uid="{09A8868F-5C22-FD40-B465-0B371177B031}"/>
    <hyperlink ref="L7958" r:id="rId15905" xr:uid="{D099415B-F57D-A747-8F52-E51756BDF4F5}"/>
    <hyperlink ref="J7959" r:id="rId15906" display="mailto:alexbaxter@glass.com" xr:uid="{7759DAAE-F211-DD4E-BAD6-C77FEA55E44C}"/>
    <hyperlink ref="L7959" r:id="rId15907" xr:uid="{888FC3DF-5BC4-EC4F-84E0-448C452B1D8B}"/>
    <hyperlink ref="J7960" r:id="rId15908" display="mailto:natalie38@vang-obrien.com" xr:uid="{E2FF6610-EA4D-3846-9254-D7D0AEF48208}"/>
    <hyperlink ref="L7960" r:id="rId15909" xr:uid="{3945BA8F-2F44-C74F-96E2-45D91085CEDC}"/>
    <hyperlink ref="J7961" r:id="rId15910" display="mailto:rowlandsandy@schwartz.com" xr:uid="{79B5A3F9-F98B-A947-BA58-29C373827F9E}"/>
    <hyperlink ref="L7961" r:id="rId15911" xr:uid="{B5D3B667-BDDB-B046-B30D-95776196D9BE}"/>
    <hyperlink ref="J7962" r:id="rId15912" display="mailto:brownmichelle@zuniga-cross.com" xr:uid="{0EF0BF36-5B29-DE47-BAB2-10888FBA7702}"/>
    <hyperlink ref="L7962" r:id="rId15913" xr:uid="{A19FFB07-7508-A14D-8867-96B766E1862D}"/>
    <hyperlink ref="J7963" r:id="rId15914" display="mailto:kim44@jefferson.com" xr:uid="{96C7C0C7-4AC8-8F46-B1B6-E0E726D86616}"/>
    <hyperlink ref="L7963" r:id="rId15915" xr:uid="{6260AF01-4DC1-144D-9F33-CE5149A87F3A}"/>
    <hyperlink ref="J7964" r:id="rId15916" display="mailto:jordanglenda@ryan.biz" xr:uid="{D92C5985-70F4-074C-99E1-C79ECDDD500E}"/>
    <hyperlink ref="L7964" r:id="rId15917" xr:uid="{BD1346C8-2751-C541-9AF3-EB951CCEE3A4}"/>
    <hyperlink ref="J7965" r:id="rId15918" display="mailto:caroline92@morrison-duke.com" xr:uid="{37F88576-1C73-FF42-8CEE-805163D2AEDB}"/>
    <hyperlink ref="L7965" r:id="rId15919" xr:uid="{868A99F8-80FF-224A-AE64-8CEB00FDCD91}"/>
    <hyperlink ref="J7966" r:id="rId15920" display="mailto:stuartbelinda@osborn-salinas.com" xr:uid="{525E287E-3BE0-CF40-B818-E04B435B9610}"/>
    <hyperlink ref="L7966" r:id="rId15921" xr:uid="{C81C4E55-6FCC-A640-84E3-C1ECC868A2BF}"/>
    <hyperlink ref="J7967" r:id="rId15922" display="mailto:erikschaefer@estes-hill.com" xr:uid="{D6B67A69-C896-734F-9EE6-5A35CBE2EFC4}"/>
    <hyperlink ref="L7967" r:id="rId15923" xr:uid="{0A259C0D-D3BF-BB48-B55B-81738BE6605B}"/>
    <hyperlink ref="J7968" r:id="rId15924" display="mailto:tross@le-proctor.com" xr:uid="{3B129694-E177-D74C-91E1-A0C5164AE25A}"/>
    <hyperlink ref="L7968" r:id="rId15925" xr:uid="{1003BEB7-FF62-E64F-BAC8-88125D1D6CE4}"/>
    <hyperlink ref="J7969" r:id="rId15926" display="mailto:max16@kim.com" xr:uid="{AFCCB217-5811-0F4E-ADEB-1D33D8455A9D}"/>
    <hyperlink ref="L7969" r:id="rId15927" xr:uid="{FEF10F0D-EDE4-0B48-8447-33C70C3D7A96}"/>
    <hyperlink ref="J7970" r:id="rId15928" display="mailto:nluna@gilmore.com" xr:uid="{AE7FB65E-1A5D-5547-80AA-3D02BAEE8E36}"/>
    <hyperlink ref="L7970" r:id="rId15929" xr:uid="{44473158-036C-114E-8429-CD7C1D1C4C7C}"/>
    <hyperlink ref="J7971" r:id="rId15930" display="mailto:osellers@goodman.com" xr:uid="{1E35D858-89FE-804A-9875-7322062FD179}"/>
    <hyperlink ref="L7971" r:id="rId15931" xr:uid="{91570212-40D4-E147-B078-CBE2D7B4B987}"/>
    <hyperlink ref="J7972" r:id="rId15932" display="mailto:carsonmolly@spears.com" xr:uid="{A829E5E9-4BD1-0140-A9B6-86D4BD52EE6E}"/>
    <hyperlink ref="L7972" r:id="rId15933" xr:uid="{34FBC380-36EF-2249-A9EF-51715D6095A9}"/>
    <hyperlink ref="J7973" r:id="rId15934" display="mailto:nmeza@beltran.info" xr:uid="{F3BE6AE0-F1F5-0F44-9235-F0C4F728A4D5}"/>
    <hyperlink ref="L7973" r:id="rId15935" xr:uid="{E0EE4FCA-4EFA-824B-AC0B-20A5A0F35729}"/>
    <hyperlink ref="J7974" r:id="rId15936" display="mailto:hmurray@fisher.com" xr:uid="{6F502158-54BE-034D-A540-6847CAA43199}"/>
    <hyperlink ref="L7974" r:id="rId15937" xr:uid="{C0AA72E4-FCA3-444D-9940-758D0D93359A}"/>
    <hyperlink ref="J7975" r:id="rId15938" display="mailto:martinmercer@anderson.com" xr:uid="{DFE7EA14-6606-2B40-A9D0-AE119B1FF35A}"/>
    <hyperlink ref="L7975" r:id="rId15939" xr:uid="{1B44A1A8-3E3F-1641-A4F6-E445319AEA12}"/>
    <hyperlink ref="J7976" r:id="rId15940" display="mailto:lucasmelendez@daniels.net" xr:uid="{831F0437-2509-9846-9F7D-981E33884A0D}"/>
    <hyperlink ref="L7976" r:id="rId15941" xr:uid="{DC9A3812-809F-A94F-901D-F30C42D52844}"/>
    <hyperlink ref="J7977" r:id="rId15942" display="mailto:arivas@manning.com" xr:uid="{C39F8EC0-1D80-7C4C-A1DF-4076D73782FB}"/>
    <hyperlink ref="L7977" r:id="rId15943" xr:uid="{BC7F921F-3AF1-DF46-9919-961FF7DBD7F7}"/>
    <hyperlink ref="J7978" r:id="rId15944" display="mailto:shaunbass@shields-swanson.biz" xr:uid="{0E8B70A9-BD21-BE44-A60A-E5E1C797AB57}"/>
    <hyperlink ref="L7978" r:id="rId15945" xr:uid="{775C92F5-5D8D-0B4E-AEFE-2AB70F56359C}"/>
    <hyperlink ref="J7979" r:id="rId15946" display="mailto:spearsisaac@king.com" xr:uid="{66EE0DA7-E312-3F41-805A-4F33546E4ABC}"/>
    <hyperlink ref="L7979" r:id="rId15947" xr:uid="{CC6B159B-C01C-8E47-8A41-40CB741115F2}"/>
    <hyperlink ref="J7980" r:id="rId15948" display="mailto:roberto82@chang-rose.biz" xr:uid="{5541DFA7-7E3A-EF4F-97E4-1FB05428E6ED}"/>
    <hyperlink ref="L7980" r:id="rId15949" xr:uid="{6C1F74BB-FABC-4C46-A260-DA6D49DFE3EF}"/>
    <hyperlink ref="J7981" r:id="rId15950" display="mailto:bnoble@miller.com" xr:uid="{38B6B37D-9DEE-D04C-801D-B45A768FFCA6}"/>
    <hyperlink ref="L7981" r:id="rId15951" xr:uid="{7317AF8F-26A2-514A-A636-634A6C9A0553}"/>
    <hyperlink ref="J7982" r:id="rId15952" display="mailto:dphelps@lucas.com" xr:uid="{0E11C858-4EFE-F345-93F4-4C8F96751473}"/>
    <hyperlink ref="L7982" r:id="rId15953" xr:uid="{E197E510-5DA9-9F49-ACFD-3BB4622E584A}"/>
    <hyperlink ref="J7983" r:id="rId15954" display="mailto:cody03@webster-vance.com" xr:uid="{5363A58D-DEE3-9D48-8539-CE4F626B3E6B}"/>
    <hyperlink ref="L7983" r:id="rId15955" xr:uid="{64AD8A84-08DF-CE4E-BD2E-4078DD5C625D}"/>
    <hyperlink ref="J7984" r:id="rId15956" display="mailto:ballardclinton@massey-schroeder.com" xr:uid="{D3662A2A-40F9-6A46-B62C-8E5DE4187E86}"/>
    <hyperlink ref="L7984" r:id="rId15957" xr:uid="{95DDC165-BF57-0249-8781-244B1CF2CAAA}"/>
    <hyperlink ref="J7985" r:id="rId15958" display="mailto:stuartpreston@gilbert-soto.com" xr:uid="{B65698CE-6686-B744-96AA-60B764C3BF48}"/>
    <hyperlink ref="L7985" r:id="rId15959" xr:uid="{E97CEB38-B93F-2149-8D45-82B607ECC0E9}"/>
    <hyperlink ref="J7986" r:id="rId15960" display="mailto:victoria77@malone.info" xr:uid="{0C974859-E5CF-FD4E-A5A3-BFAACC4465BA}"/>
    <hyperlink ref="L7986" r:id="rId15961" xr:uid="{D717149E-C22D-884C-9FF9-8D2D8923988E}"/>
    <hyperlink ref="J7987" r:id="rId15962" display="mailto:claire48@campos.com" xr:uid="{948758B2-6417-EB45-B87C-5A18269E8541}"/>
    <hyperlink ref="L7987" r:id="rId15963" xr:uid="{4F844106-EC33-4440-94C6-89C6A9675DC0}"/>
    <hyperlink ref="J7988" r:id="rId15964" display="mailto:patelshannon@wyatt.info" xr:uid="{DDABB157-6570-FF42-B27C-BBDBA2EF53EF}"/>
    <hyperlink ref="L7988" r:id="rId15965" xr:uid="{E6ED77F3-9980-914F-9E7A-375CB30CE167}"/>
    <hyperlink ref="J7989" r:id="rId15966" display="mailto:kirkleonard@serrano.com" xr:uid="{FD18C883-EF92-704B-822E-F2E36922C94A}"/>
    <hyperlink ref="L7989" r:id="rId15967" xr:uid="{A6DE4A30-0909-A547-8BB5-42568B6B7A62}"/>
    <hyperlink ref="J7990" r:id="rId15968" display="mailto:sdickson@dunn.info" xr:uid="{6048EF13-34A0-CA4C-8364-A67C1E45E67F}"/>
    <hyperlink ref="L7990" r:id="rId15969" xr:uid="{8FA56583-3E3B-D94F-A131-C7F4AB665A1A}"/>
    <hyperlink ref="J7991" r:id="rId15970" display="mailto:kimberlygoodwin@james.com" xr:uid="{E11A14F5-45A1-DB4C-92A6-5A10D92FAEFC}"/>
    <hyperlink ref="L7991" r:id="rId15971" xr:uid="{BDCBE26A-E1E2-F542-B516-835F2F94A01E}"/>
    <hyperlink ref="J7992" r:id="rId15972" display="mailto:yguerra@sheppard-hardin.com" xr:uid="{5B9DBE0A-0280-C348-B6A6-E38B631C09C9}"/>
    <hyperlink ref="L7992" r:id="rId15973" xr:uid="{B26B6E32-49CF-164C-924D-3395AEF43980}"/>
    <hyperlink ref="J7993" r:id="rId15974" display="mailto:rvalencia@jensen.info" xr:uid="{C10AE2BA-FD3F-CC47-8B14-F792DBC36BE2}"/>
    <hyperlink ref="L7993" r:id="rId15975" xr:uid="{8567C531-0ECF-D04B-8DB6-0578B3F4F733}"/>
    <hyperlink ref="J7994" r:id="rId15976" display="mailto:tashasantana@butler-booth.com" xr:uid="{7EF3ABCF-7856-C940-8F86-0C2BB4B6CC16}"/>
    <hyperlink ref="L7994" r:id="rId15977" xr:uid="{4A425A19-2335-6248-ADC3-F849D43A1AF1}"/>
    <hyperlink ref="J7995" r:id="rId15978" display="mailto:laurie90@schroeder-terry.com" xr:uid="{C629BD7B-7491-FE40-919C-06ACE23B6426}"/>
    <hyperlink ref="L7995" r:id="rId15979" xr:uid="{5BA0233E-5A9D-064C-964D-67FDE7D8CAAC}"/>
    <hyperlink ref="J7996" r:id="rId15980" display="mailto:jli@boyer.com" xr:uid="{82A3474B-3728-9744-A51A-85040B72120D}"/>
    <hyperlink ref="L7996" r:id="rId15981" xr:uid="{420C498B-ADBA-954E-88C8-915749434F6B}"/>
    <hyperlink ref="J7997" r:id="rId15982" display="mailto:catherinerocha@frederick-cannon.com" xr:uid="{B96E045A-5E6A-4945-88DC-6168B59954E6}"/>
    <hyperlink ref="L7997" r:id="rId15983" xr:uid="{3DC395AC-97EB-CA46-9E4C-2D50341EFAD5}"/>
    <hyperlink ref="J7998" r:id="rId15984" display="mailto:nwhitaker@carney.com" xr:uid="{135B8A05-B595-7448-A534-F27D2EFCA1FE}"/>
    <hyperlink ref="L7998" r:id="rId15985" xr:uid="{B7C1A01E-5F1B-B742-8E96-5C30EE2A9214}"/>
    <hyperlink ref="J7999" r:id="rId15986" display="mailto:drobles@haynes.net" xr:uid="{35B6C42A-FEDF-8F4D-903C-FB410B91CC3A}"/>
    <hyperlink ref="L7999" r:id="rId15987" xr:uid="{1EF9F9C5-6966-AF4E-BE69-95E8A28F00CA}"/>
    <hyperlink ref="J8000" r:id="rId15988" display="mailto:yriggs@pugh-larson.com" xr:uid="{817C7AB0-8911-834D-8390-EC1A67198E4D}"/>
    <hyperlink ref="L8000" r:id="rId15989" xr:uid="{82CB9535-CC40-F34A-90F0-DAE66B6BA14E}"/>
    <hyperlink ref="J8001" r:id="rId15990" display="mailto:tina54@alvarado.biz" xr:uid="{D345D695-7240-D747-9822-EAB88E547C66}"/>
    <hyperlink ref="L8001" r:id="rId15991" xr:uid="{5DFA8BE2-BA9E-0948-81DE-A04F63454250}"/>
    <hyperlink ref="J8002" r:id="rId15992" display="mailto:beverlyclements@gray.com" xr:uid="{ED95EC02-CF71-6E44-9F6D-838EB5C63D5E}"/>
    <hyperlink ref="L8002" r:id="rId15993" xr:uid="{A5792A2A-DEBD-EA47-B965-C12C425502F2}"/>
    <hyperlink ref="J8003" r:id="rId15994" display="mailto:ramosclifford@cummings-powers.com" xr:uid="{4723975A-0548-4749-8BA2-86A955646D6A}"/>
    <hyperlink ref="L8003" r:id="rId15995" xr:uid="{303F7C05-CDC8-214B-B2CA-984766A9C8AD}"/>
    <hyperlink ref="J8004" r:id="rId15996" display="mailto:seth34@cline-odonnell.com" xr:uid="{0C17D557-9B13-6042-A29E-77746312807F}"/>
    <hyperlink ref="L8004" r:id="rId15997" xr:uid="{8E2A6709-C516-F74B-918E-8A7E563838F6}"/>
    <hyperlink ref="J8005" r:id="rId15998" display="mailto:shepardalejandro@kaufman.com" xr:uid="{E9A0690F-2A44-EA41-A1E2-C6E422B30B1F}"/>
    <hyperlink ref="L8005" r:id="rId15999" xr:uid="{3F0C5867-C49D-2547-97A4-A3D2DF97BD9F}"/>
    <hyperlink ref="J8006" r:id="rId16000" display="mailto:sergiojames@christensen-cohen.com" xr:uid="{59AFFFDE-C002-4649-B1F1-A138F63ED671}"/>
    <hyperlink ref="L8006" r:id="rId16001" xr:uid="{E74C435E-33FE-884D-A760-A18A0245D9C9}"/>
    <hyperlink ref="J8007" r:id="rId16002" display="mailto:landrycheryl@montgomery-curtis.com" xr:uid="{371FF91F-A656-1E43-81C1-572D9BEFE004}"/>
    <hyperlink ref="L8007" r:id="rId16003" xr:uid="{7414FEF5-6F65-FF46-A28D-A8CD0A088737}"/>
    <hyperlink ref="J8008" r:id="rId16004" display="mailto:yphillips@patrick.com" xr:uid="{0B769B11-546E-BC45-991C-8A09C0DE0AE6}"/>
    <hyperlink ref="L8008" r:id="rId16005" xr:uid="{43497944-045F-5F42-B137-FC81ED5C1FB1}"/>
    <hyperlink ref="J8009" r:id="rId16006" display="mailto:angelamcintyre@sherman.info" xr:uid="{99D6892B-FDA0-D043-8E0C-FEDF19B83688}"/>
    <hyperlink ref="L8009" r:id="rId16007" xr:uid="{61033F5A-8DD8-3344-BE8A-BB7729FBBCEE}"/>
    <hyperlink ref="J8010" r:id="rId16008" display="mailto:branchbryce@rosario.com" xr:uid="{6B50F512-6914-2447-98AB-F5C3E61D3D39}"/>
    <hyperlink ref="L8010" r:id="rId16009" xr:uid="{82933966-354F-724E-80E4-71028410EE4D}"/>
    <hyperlink ref="J8011" r:id="rId16010" display="mailto:ivanhouse@horn.com" xr:uid="{D74ADD51-2032-E34E-957A-33ACF3A64805}"/>
    <hyperlink ref="L8011" r:id="rId16011" xr:uid="{49365A6A-FB7F-3047-97C8-4C1CEB4F8D98}"/>
    <hyperlink ref="J8012" r:id="rId16012" display="mailto:tracigoodwin@reynolds.com" xr:uid="{30B18100-9BA8-AA4A-A9BB-590445CC0811}"/>
    <hyperlink ref="L8012" r:id="rId16013" xr:uid="{F95C9E04-A760-2246-996B-318F511172A3}"/>
    <hyperlink ref="J8013" r:id="rId16014" display="mailto:kcastillo@patrick-craig.com" xr:uid="{0F05939D-0B7D-1444-B294-60925D6EE744}"/>
    <hyperlink ref="L8013" r:id="rId16015" xr:uid="{51C55B70-F1B7-2447-9296-5DE412547094}"/>
    <hyperlink ref="J8014" r:id="rId16016" display="mailto:martha05@larsen.com" xr:uid="{011ADC08-8642-DF49-80D5-B64B27A22C76}"/>
    <hyperlink ref="L8014" r:id="rId16017" xr:uid="{DC8C77A0-A35E-004A-BC03-18EEF02A7686}"/>
    <hyperlink ref="J8015" r:id="rId16018" display="mailto:farmerdominique@ball.net" xr:uid="{161D32F7-7C0F-884C-B47B-5F9DC3AE59FB}"/>
    <hyperlink ref="L8015" r:id="rId16019" xr:uid="{F7008C17-722B-AA47-856C-3032D853A8A9}"/>
    <hyperlink ref="J8016" r:id="rId16020" display="mailto:gavin01@arellano.com" xr:uid="{185DFC8B-1DE0-5E4B-BEC1-78CA11BAF440}"/>
    <hyperlink ref="L8016" r:id="rId16021" xr:uid="{1F255CB8-E463-0D48-88CB-5F3EEAD63FC6}"/>
    <hyperlink ref="J8017" r:id="rId16022" display="mailto:marisablankenship@logan.biz" xr:uid="{E33BD382-ECA6-514F-90CB-DF5CA8C4E9A3}"/>
    <hyperlink ref="L8017" r:id="rId16023" xr:uid="{80AB5298-1892-8D42-9C07-AD7FCD2B6CE6}"/>
    <hyperlink ref="J8018" r:id="rId16024" display="mailto:cristina01@douglas.net" xr:uid="{E787647E-7FB1-B947-8157-6F5AFA10318A}"/>
    <hyperlink ref="L8018" r:id="rId16025" xr:uid="{46E737C3-BCBC-F54C-8C54-A78FE317661C}"/>
    <hyperlink ref="J8019" r:id="rId16026" display="mailto:deanjenna@lin.com" xr:uid="{3CA00BFC-0151-194F-97C6-0EF39C334A23}"/>
    <hyperlink ref="L8019" r:id="rId16027" xr:uid="{AF87577F-BD31-404D-9897-450661B2EAA8}"/>
    <hyperlink ref="J8020" r:id="rId16028" display="mailto:sylvia93@david.com" xr:uid="{78E5A386-F6E0-1341-BC27-2E141C050FAC}"/>
    <hyperlink ref="L8020" r:id="rId16029" xr:uid="{91B1A73E-E611-484A-BE2E-7B801DFF1A61}"/>
    <hyperlink ref="J8021" r:id="rId16030" display="mailto:frankbutler@gross.info" xr:uid="{6935BC1C-6966-704B-A0FA-BE253F1DBCC3}"/>
    <hyperlink ref="L8021" r:id="rId16031" xr:uid="{06C1405C-6D8B-5A4C-A968-0B7B60D41D35}"/>
    <hyperlink ref="J8022" r:id="rId16032" display="mailto:monroestanley@callahan.com" xr:uid="{5E838CD0-4EEF-B04B-A2E2-45F3E09A0895}"/>
    <hyperlink ref="L8022" r:id="rId16033" xr:uid="{FF335284-4342-1645-928A-D8FDDD2AB7EF}"/>
    <hyperlink ref="J8023" r:id="rId16034" display="mailto:lance41@moyer.com" xr:uid="{F898EE6F-08BF-AA40-A091-44FA27CD2B67}"/>
    <hyperlink ref="L8023" r:id="rId16035" xr:uid="{DC6DC80A-713A-554F-98B2-3953012D6F0B}"/>
    <hyperlink ref="J8024" r:id="rId16036" display="mailto:nwerner@moon.com" xr:uid="{23FCC7D5-E083-F541-B829-50A69E5D92AE}"/>
    <hyperlink ref="L8024" r:id="rId16037" xr:uid="{5EA8619B-DDB0-6041-B71E-0161B43308EE}"/>
    <hyperlink ref="J8025" r:id="rId16038" display="mailto:glenn12@mccoy.com" xr:uid="{C2F7E358-88F9-564A-AE9D-1F1F56DEE202}"/>
    <hyperlink ref="L8025" r:id="rId16039" xr:uid="{DEC73AE0-7868-FA46-B426-7C5A3A8DFF75}"/>
    <hyperlink ref="J8026" r:id="rId16040" display="mailto:hannah11@prince-ho.com" xr:uid="{704EF448-F5BF-F648-8AC0-795D6281057A}"/>
    <hyperlink ref="L8026" r:id="rId16041" xr:uid="{BBA52ADE-7F40-E648-879B-1BAF3B90B4A9}"/>
    <hyperlink ref="J8027" r:id="rId16042" display="mailto:nparks@santana-villanueva.org" xr:uid="{750F01E6-455C-174F-8F76-1199A4487B3E}"/>
    <hyperlink ref="L8027" r:id="rId16043" xr:uid="{D88BFA06-7AC5-A34C-A4AC-63770A9B0B38}"/>
    <hyperlink ref="J8028" r:id="rId16044" display="mailto:bobby16@massey.com" xr:uid="{2A4C5EF9-9FC6-6B47-9A1E-4F564017E651}"/>
    <hyperlink ref="L8028" r:id="rId16045" xr:uid="{BC54BD53-1FD0-F64E-91EA-454BD005E810}"/>
    <hyperlink ref="J8029" r:id="rId16046" display="mailto:jaime94@alvarado.net" xr:uid="{0D373EAF-CDAD-6144-9141-23F8C583818E}"/>
    <hyperlink ref="L8029" r:id="rId16047" xr:uid="{B1DDC199-4261-044C-A686-6A42C9E4DFAF}"/>
    <hyperlink ref="J8030" r:id="rId16048" display="mailto:paulmeza@randolph-glenn.com" xr:uid="{75D4193F-AC6F-0949-A1A7-76B96A151CF2}"/>
    <hyperlink ref="L8030" r:id="rId16049" xr:uid="{F7CDCF0C-7F40-E54D-88B2-3E3D4DFF7393}"/>
    <hyperlink ref="J8031" r:id="rId16050" display="mailto:curtisalexandra@vasquez.com" xr:uid="{9936960A-B1A7-0D44-92F6-BCA70BF02CD1}"/>
    <hyperlink ref="L8031" r:id="rId16051" xr:uid="{C3C6975B-4429-1C4C-AF55-AF3AED5831BC}"/>
    <hyperlink ref="J8032" r:id="rId16052" display="mailto:sean72@harrington-snow.info" xr:uid="{8B098A7E-A748-0947-83C7-730C005DC23B}"/>
    <hyperlink ref="L8032" r:id="rId16053" xr:uid="{0E40E0CB-01EC-0C45-9B0A-E3D4CAF4E89F}"/>
    <hyperlink ref="J8033" r:id="rId16054" display="mailto:loriayers@mcgee.com" xr:uid="{D1542EFF-77D0-DA4D-9039-D41507EA8F76}"/>
    <hyperlink ref="L8033" r:id="rId16055" xr:uid="{F317E860-8AAC-8642-937E-4CFE01B67AA8}"/>
    <hyperlink ref="J8034" r:id="rId16056" display="mailto:sbradford@burke-velez.net" xr:uid="{6EF1B83B-2C11-DC4C-B4F9-66810BD3270B}"/>
    <hyperlink ref="L8034" r:id="rId16057" xr:uid="{F95C74D3-C783-694D-B2E8-AF716FFD727D}"/>
    <hyperlink ref="J8035" r:id="rId16058" display="mailto:destiny54@bullock-travis.com" xr:uid="{F2EAB3F4-B657-E946-8FB7-8B7D94A743BB}"/>
    <hyperlink ref="L8035" r:id="rId16059" xr:uid="{F9D7AA69-387D-9C44-A49E-8F073E61B72D}"/>
    <hyperlink ref="J8036" r:id="rId16060" display="mailto:brandy21@parker-lindsey.com" xr:uid="{41C00398-7302-2449-8737-441115612DDE}"/>
    <hyperlink ref="L8036" r:id="rId16061" xr:uid="{A9D5B2BF-BD5E-B345-9DD7-2E0EBD5A500A}"/>
    <hyperlink ref="J8037" r:id="rId16062" display="mailto:zdrake@meza-haas.com" xr:uid="{F00210B3-B7C0-9141-80B9-0914F95EF343}"/>
    <hyperlink ref="L8037" r:id="rId16063" xr:uid="{72E9E145-B083-2049-98CF-D3632A85711C}"/>
    <hyperlink ref="J8038" r:id="rId16064" display="mailto:jaime97@ramos-davis.com" xr:uid="{E984BF30-8A10-9B48-95FF-35DB3BDACB43}"/>
    <hyperlink ref="L8038" r:id="rId16065" xr:uid="{EF5B1133-ECBC-7841-937D-72E22AEDA717}"/>
    <hyperlink ref="J8039" r:id="rId16066" display="mailto:garrettjoseph@jackson-mullen.com" xr:uid="{9AEFFBA1-0333-BF4F-BE53-21BC3A115570}"/>
    <hyperlink ref="L8039" r:id="rId16067" xr:uid="{A0141D20-D8F2-5446-977D-EE357FDE3BAE}"/>
    <hyperlink ref="J8040" r:id="rId16068" display="mailto:westnicolas@lowery.com" xr:uid="{B1371B54-288B-5840-AAC7-29DCA5A54AD5}"/>
    <hyperlink ref="L8040" r:id="rId16069" xr:uid="{76A109FC-DE38-F243-90F2-E8A025FFB159}"/>
    <hyperlink ref="J8041" r:id="rId16070" display="mailto:kerrytate@olson.info" xr:uid="{A9352190-588A-9846-ACDC-3DE3C440DB15}"/>
    <hyperlink ref="L8041" r:id="rId16071" xr:uid="{F1D1A052-1440-FF47-9A7B-D706A5F31E45}"/>
    <hyperlink ref="J8042" r:id="rId16072" display="mailto:hunterabigail@singh.com" xr:uid="{D8C4F042-B24D-054A-ABE4-4A11C5460A5A}"/>
    <hyperlink ref="L8042" r:id="rId16073" xr:uid="{6377324E-0E00-8D4B-B541-072C4D6DA4CD}"/>
    <hyperlink ref="J8043" r:id="rId16074" display="mailto:poolekerri@johnston.com" xr:uid="{2606517A-A54D-CB48-A096-890AC494B617}"/>
    <hyperlink ref="L8043" r:id="rId16075" xr:uid="{CFC3681E-3138-0D43-BA89-896E33CAEE95}"/>
    <hyperlink ref="J8044" r:id="rId16076" display="mailto:cunninghamgabrielle@scott-norman.biz" xr:uid="{516C1BF3-B480-E548-B185-487135D96185}"/>
    <hyperlink ref="L8044" r:id="rId16077" xr:uid="{9B883420-B0EA-2347-B9D4-3CD368283C3B}"/>
    <hyperlink ref="J8045" r:id="rId16078" display="mailto:anthonyjose@campbell-levy.com" xr:uid="{138DC645-5DB5-2A4D-9428-E39B9E45710A}"/>
    <hyperlink ref="L8045" r:id="rId16079" xr:uid="{195D0B9F-CE0A-6341-8A4D-96A87402AB35}"/>
    <hyperlink ref="J8046" r:id="rId16080" display="mailto:oknight@howard.com" xr:uid="{42B92942-542F-8444-AAE2-E7C153E4D681}"/>
    <hyperlink ref="L8046" r:id="rId16081" xr:uid="{235344D9-684D-2E47-867A-1579E386B07B}"/>
    <hyperlink ref="J8047" r:id="rId16082" display="mailto:benjaminariana@farmer.com" xr:uid="{858D5281-05EB-9246-9D95-D0999624C05E}"/>
    <hyperlink ref="L8047" r:id="rId16083" xr:uid="{DD1FDF12-8B24-614B-81C0-0D3B4D7A4062}"/>
    <hyperlink ref="J8048" r:id="rId16084" display="mailto:jaclynbenjamin@preston.com" xr:uid="{FD6D5630-0F00-3E45-ABDB-2F9528CCAB5F}"/>
    <hyperlink ref="L8048" r:id="rId16085" xr:uid="{A25B5ED8-EB5E-7147-B3CE-34B3FCB8DDBA}"/>
    <hyperlink ref="J8049" r:id="rId16086" display="mailto:terrenceacevedo@obrien.com" xr:uid="{00C5783E-6813-F741-A68D-24AA4FEC32FC}"/>
    <hyperlink ref="L8049" r:id="rId16087" xr:uid="{772F18E4-8AD9-2C44-A8C8-DAAF07044D34}"/>
    <hyperlink ref="J8050" r:id="rId16088" display="mailto:zbuchanan@chaney-may.com" xr:uid="{F114A212-1EFA-E347-B1BA-B2BF15DE8357}"/>
    <hyperlink ref="L8050" r:id="rId16089" xr:uid="{3A98FBE5-7E70-E541-8FE6-C7C0261E62E8}"/>
    <hyperlink ref="J8051" r:id="rId16090" display="mailto:bsnow@mccormick.biz" xr:uid="{0D5110C8-0511-F945-80CE-7A0B1C8391AF}"/>
    <hyperlink ref="L8051" r:id="rId16091" xr:uid="{8ED265F3-BFF4-DC46-9A84-9EA9724C0ACB}"/>
    <hyperlink ref="J8052" r:id="rId16092" display="mailto:zchurch@schmidt.net" xr:uid="{6A922F31-D636-0044-9F4C-166D4C7F1EF5}"/>
    <hyperlink ref="L8052" r:id="rId16093" xr:uid="{0804E49E-1348-2745-B082-FC750527A094}"/>
    <hyperlink ref="J8053" r:id="rId16094" display="mailto:bill23@robinson.org" xr:uid="{BF744CF7-771D-9D46-925C-1FD5B6E9085B}"/>
    <hyperlink ref="L8053" r:id="rId16095" xr:uid="{6DA35200-5C61-3D4C-9A43-7653D833434C}"/>
    <hyperlink ref="J8054" r:id="rId16096" display="mailto:pughjeffery@bauer.com" xr:uid="{6A8AABB9-135B-AE41-B86C-427EDFCEFC63}"/>
    <hyperlink ref="L8054" r:id="rId16097" xr:uid="{9B7F791C-9C8D-BC4E-8C93-51731A67A97B}"/>
    <hyperlink ref="J8055" r:id="rId16098" display="mailto:jkaufman@holt.com" xr:uid="{5F54ACA0-E572-6C4C-A529-632A4CAF2915}"/>
    <hyperlink ref="L8055" r:id="rId16099" xr:uid="{72A68A47-EDF0-B64D-8D13-775E7EB41351}"/>
    <hyperlink ref="J8056" r:id="rId16100" display="mailto:brian10@garcia.com" xr:uid="{AAEFB7EA-53B3-CD43-9163-39AD5230081C}"/>
    <hyperlink ref="L8056" r:id="rId16101" xr:uid="{6E2B9C4E-3386-684B-9E6D-C4C6B6B23179}"/>
    <hyperlink ref="J8057" r:id="rId16102" display="mailto:monica15@vance-padilla.info" xr:uid="{E914DD6D-3949-3948-B63E-EDA21C403304}"/>
    <hyperlink ref="L8057" r:id="rId16103" xr:uid="{93AD870F-CDD6-2240-A058-B21D9A0B6E5C}"/>
    <hyperlink ref="J8058" r:id="rId16104" display="mailto:butlermariah@christian.net" xr:uid="{98D2E3AB-03AC-464D-88E4-158861583508}"/>
    <hyperlink ref="L8058" r:id="rId16105" xr:uid="{27FE0768-3DD6-DC48-9EF6-51208F952223}"/>
    <hyperlink ref="J8059" r:id="rId16106" display="mailto:zoeholt@crosby-barker.biz" xr:uid="{777B5834-6B8B-AF43-B78D-1231B102D822}"/>
    <hyperlink ref="L8059" r:id="rId16107" xr:uid="{2F90F771-16C5-BC44-9AAB-FECA5A284D3A}"/>
    <hyperlink ref="J8060" r:id="rId16108" display="mailto:darlenewalls@cantu.com" xr:uid="{96E99649-AF7A-6D4E-B56E-1A289C92BA43}"/>
    <hyperlink ref="L8060" r:id="rId16109" xr:uid="{33FF0521-D1D3-9C4B-A714-C840E4AC581D}"/>
    <hyperlink ref="J8061" r:id="rId16110" display="mailto:christie61@phillips.info" xr:uid="{B4845129-3647-4747-A263-1632DC9D806F}"/>
    <hyperlink ref="L8061" r:id="rId16111" xr:uid="{6B8F42E0-DB21-234C-A6D1-4440734D2066}"/>
    <hyperlink ref="J8062" r:id="rId16112" display="mailto:prowe@mosley-foster.net" xr:uid="{C6FB9529-1712-B042-8DCD-D75CFA08E02F}"/>
    <hyperlink ref="L8062" r:id="rId16113" xr:uid="{B82A7DF4-AA74-6745-B26E-DD18DCC28269}"/>
    <hyperlink ref="J8063" r:id="rId16114" display="mailto:steveorr@hoover-morales.com" xr:uid="{F121718C-8795-AB47-B2A7-B609CDD2AB38}"/>
    <hyperlink ref="L8063" r:id="rId16115" xr:uid="{D203EB30-0770-A648-873E-6EBD4304E6EF}"/>
    <hyperlink ref="J8064" r:id="rId16116" display="mailto:heidifrost@andrews.com" xr:uid="{A34514BE-56E2-7141-B0D7-C5B15CBC7E28}"/>
    <hyperlink ref="L8064" r:id="rId16117" xr:uid="{2CAAB7A5-5182-C34F-932D-896BC1B7D679}"/>
    <hyperlink ref="J8065" r:id="rId16118" display="mailto:pbass@li.com" xr:uid="{F1D81371-1A43-5E45-82C7-4E42F4D24794}"/>
    <hyperlink ref="L8065" r:id="rId16119" xr:uid="{61AEAA6D-80EB-8E45-8652-090296499BC4}"/>
    <hyperlink ref="J8066" r:id="rId16120" display="mailto:ariana70@reid.net" xr:uid="{DF551C91-5566-F441-BA85-0E6D78F7087C}"/>
    <hyperlink ref="L8066" r:id="rId16121" xr:uid="{8B87B567-A72A-F342-86D6-D2953B85166E}"/>
    <hyperlink ref="J8067" r:id="rId16122" display="mailto:jmcbride@hansen.com" xr:uid="{37999197-7DFD-7749-BE18-6E8DA0F787FC}"/>
    <hyperlink ref="L8067" r:id="rId16123" xr:uid="{869FFE7A-B12B-BD40-BE49-F89F8B38BFA1}"/>
    <hyperlink ref="J8068" r:id="rId16124" display="mailto:michaela49@higgins-sampson.info" xr:uid="{7A6F61C5-52A7-B649-BA73-3B490757C3FA}"/>
    <hyperlink ref="L8068" r:id="rId16125" xr:uid="{C039A18E-6529-A14D-B03E-01CA9DAF375A}"/>
    <hyperlink ref="J8069" r:id="rId16126" display="mailto:ihouston@long-skinner.info" xr:uid="{B49721E8-1CEB-334D-A9E8-858F25940A5D}"/>
    <hyperlink ref="L8069" r:id="rId16127" xr:uid="{64700F2A-7CCB-124F-A6A4-CCBC013973C4}"/>
    <hyperlink ref="J8070" r:id="rId16128" display="mailto:ronald31@warren.net" xr:uid="{F49DB542-569F-ED40-9391-2ED2A57FA68A}"/>
    <hyperlink ref="L8070" r:id="rId16129" xr:uid="{3DD25048-6977-3540-9DED-70CC18A02B08}"/>
    <hyperlink ref="J8071" r:id="rId16130" display="mailto:baxtertricia@hull.com" xr:uid="{C4A79587-5942-F74B-A427-E235C1EA30D2}"/>
    <hyperlink ref="L8071" r:id="rId16131" xr:uid="{4FD4C2E3-161D-F046-A30A-21E4D3674F39}"/>
    <hyperlink ref="J8072" r:id="rId16132" display="mailto:rushsheena@brady-luna.com" xr:uid="{4132E309-DE4D-6A4A-B9CA-158E87918694}"/>
    <hyperlink ref="L8072" r:id="rId16133" xr:uid="{3A0D865F-A3C8-DA4A-BCB7-AC834BC7134B}"/>
    <hyperlink ref="J8073" r:id="rId16134" display="mailto:kaylapark@monroe-orozco.net" xr:uid="{B8807518-E2B1-5647-A101-8E2B042EA797}"/>
    <hyperlink ref="L8073" r:id="rId16135" xr:uid="{78EC6FA2-FEC1-4A49-880E-91EC9CE6A4C6}"/>
    <hyperlink ref="J8074" r:id="rId16136" display="mailto:tatederrick@cohen.net" xr:uid="{A63C1072-DCC2-5C4E-8D97-1D8C3398765B}"/>
    <hyperlink ref="L8074" r:id="rId16137" xr:uid="{71F33AC8-A65F-B444-862A-9A75E6AAAC55}"/>
    <hyperlink ref="J8075" r:id="rId16138" display="mailto:alexandra14@mitchell-hernandez.com" xr:uid="{01C1FB53-4AF6-2041-98E0-B3E46DACF741}"/>
    <hyperlink ref="L8075" r:id="rId16139" xr:uid="{1839246E-A0CF-004D-82D6-4371D49E8E2F}"/>
    <hyperlink ref="J8076" r:id="rId16140" display="mailto:darren35@cardenas-byrd.com" xr:uid="{D52AD4EF-55AC-D44D-8C89-549AC9450999}"/>
    <hyperlink ref="L8076" r:id="rId16141" xr:uid="{B98A247A-C4E8-8545-8F7E-043FE9A75B0B}"/>
    <hyperlink ref="J8077" r:id="rId16142" display="mailto:margaret16@blevins.com" xr:uid="{D715778A-F9E4-1344-94A7-815F1FEF9FB2}"/>
    <hyperlink ref="L8077" r:id="rId16143" xr:uid="{9F7F95F0-065B-5242-861D-E87E0D790319}"/>
    <hyperlink ref="J8078" r:id="rId16144" display="mailto:jerome17@farmer-rubio.info" xr:uid="{07619D3A-8860-564B-88E8-DEEA5EFE223D}"/>
    <hyperlink ref="L8078" r:id="rId16145" xr:uid="{FA7D5126-B6F5-1C4A-836F-D54D1175E7F1}"/>
    <hyperlink ref="J8079" r:id="rId16146" display="mailto:wareanna@ortega.biz" xr:uid="{8D5D14FA-5280-1947-BFAB-66C085A515C9}"/>
    <hyperlink ref="L8079" r:id="rId16147" xr:uid="{7D883763-D674-4648-94A7-57A2652912AA}"/>
    <hyperlink ref="J8080" r:id="rId16148" display="mailto:ntapia@dunlap.com" xr:uid="{822B0180-22CF-F343-8DC3-2EDEBDF8CCC4}"/>
    <hyperlink ref="L8080" r:id="rId16149" xr:uid="{56CB7A63-25E2-AF41-AA56-7951DC7754AB}"/>
    <hyperlink ref="J8081" r:id="rId16150" display="mailto:bestamanda@norton.biz" xr:uid="{FC968880-3BD2-6142-AB66-608342C93E6F}"/>
    <hyperlink ref="L8081" r:id="rId16151" xr:uid="{B20D243F-D87A-774F-B3BE-D6D2927482AE}"/>
    <hyperlink ref="J8082" r:id="rId16152" display="mailto:craigronnie@greene.org" xr:uid="{C95C03A4-CB29-A84D-93D1-00BC415713B0}"/>
    <hyperlink ref="L8082" r:id="rId16153" xr:uid="{8F68B096-8E15-B942-B2F3-D7C7485642C4}"/>
    <hyperlink ref="J8083" r:id="rId16154" display="mailto:qoneal@dickerson-chaney.org" xr:uid="{821BAE92-C33A-3C4D-907C-E5671412EE75}"/>
    <hyperlink ref="L8083" r:id="rId16155" xr:uid="{B3DABCCC-BEDC-5D46-9CD4-B7BA28C9A9C8}"/>
    <hyperlink ref="J8084" r:id="rId16156" display="mailto:mcguirelee@lowery.biz" xr:uid="{7AA08D3C-8DB1-574B-B94C-C610DF6F0A25}"/>
    <hyperlink ref="L8084" r:id="rId16157" xr:uid="{5CD79B14-65F9-C84D-B57B-97B3C2DA5050}"/>
    <hyperlink ref="J8085" r:id="rId16158" display="mailto:uchavez@li.org" xr:uid="{D2B95365-3AAF-9648-965B-003B52500102}"/>
    <hyperlink ref="L8085" r:id="rId16159" xr:uid="{5A6B4F6D-DAB7-104A-927F-FD5FB8583625}"/>
    <hyperlink ref="J8086" r:id="rId16160" display="mailto:richardbrent@simpson-abbott.com" xr:uid="{E239EC31-9669-FA44-A931-07C498E320C2}"/>
    <hyperlink ref="L8086" r:id="rId16161" xr:uid="{77C5780B-5AE1-A042-A775-425AFCED5B39}"/>
    <hyperlink ref="J8087" r:id="rId16162" display="mailto:darrellpatterson@becker.biz" xr:uid="{3A5BC41D-0AC3-3345-8CCF-70A87361914F}"/>
    <hyperlink ref="L8087" r:id="rId16163" xr:uid="{47989718-C2A9-534F-AFC5-67095E33BE38}"/>
    <hyperlink ref="J8088" r:id="rId16164" display="mailto:wsampson@blevins.com" xr:uid="{B8EB5D40-D6C6-F644-9DEC-FB3E3758ACEF}"/>
    <hyperlink ref="L8088" r:id="rId16165" xr:uid="{3E08646E-8DC8-FD48-BE38-DF21C70E3663}"/>
    <hyperlink ref="J8089" r:id="rId16166" display="mailto:devonrosales@odom-haley.com" xr:uid="{94924E02-8528-FB4B-B1B8-9A05EB9FDE55}"/>
    <hyperlink ref="L8089" r:id="rId16167" xr:uid="{2FD1A2BB-91AB-1145-B463-1391FE5DB207}"/>
    <hyperlink ref="J8090" r:id="rId16168" display="mailto:levygary@johnston.com" xr:uid="{F9EDB79C-6D42-6647-AA9C-B672BD44B3CB}"/>
    <hyperlink ref="L8090" r:id="rId16169" xr:uid="{2856E1C8-84FA-484E-8064-7802B151DCE4}"/>
    <hyperlink ref="J8091" r:id="rId16170" display="mailto:lhenry@huber.com" xr:uid="{DB7BB71C-91DD-684B-97AC-537C6FB357A4}"/>
    <hyperlink ref="L8091" r:id="rId16171" xr:uid="{373376BE-7470-B742-AE89-24F5B8D165ED}"/>
    <hyperlink ref="J8092" r:id="rId16172" display="mailto:gavinschneider@heath.com" xr:uid="{F27D5105-7C6C-BE4A-A2B1-2AB56298E042}"/>
    <hyperlink ref="L8092" r:id="rId16173" xr:uid="{07BD4E65-818E-E24F-AFF6-A85EB37D2769}"/>
    <hyperlink ref="J8093" r:id="rId16174" display="mailto:deanmiguel@larsen.info" xr:uid="{801A248E-039B-8E40-A4A5-AFCCE248BFDC}"/>
    <hyperlink ref="L8093" r:id="rId16175" xr:uid="{188ED238-3D82-2349-A19B-9044A62A3522}"/>
    <hyperlink ref="J8094" r:id="rId16176" display="mailto:april17@marshall.com" xr:uid="{C43A3847-0F1D-DD48-94C5-BC96943FCC7F}"/>
    <hyperlink ref="L8094" r:id="rId16177" xr:uid="{088D9F56-0D36-124D-A838-B160E1E25420}"/>
    <hyperlink ref="J8095" r:id="rId16178" display="mailto:mroth@travis.info" xr:uid="{44E65C0D-93C0-9245-A7B2-6A39FBF650F9}"/>
    <hyperlink ref="L8095" r:id="rId16179" xr:uid="{0C21BFA6-F8F2-A540-9C86-B111DC273C51}"/>
    <hyperlink ref="J8096" r:id="rId16180" display="mailto:tzamora@greer.com" xr:uid="{BFD907A1-6886-4845-9A96-534EF12DF15D}"/>
    <hyperlink ref="L8096" r:id="rId16181" xr:uid="{9FB1D25A-F2D5-0F47-B149-FA905A0BA9E4}"/>
    <hyperlink ref="J8097" r:id="rId16182" display="mailto:billy78@oneal-horton.com" xr:uid="{C40A77C7-1739-C74B-AC4A-0133417755B8}"/>
    <hyperlink ref="L8097" r:id="rId16183" xr:uid="{132A0E46-9D6D-F94F-9EE5-9440152F95A9}"/>
    <hyperlink ref="J8098" r:id="rId16184" display="mailto:wkirby@nash.com" xr:uid="{EBB9744D-D078-C548-8C18-C8C29CEB0B6B}"/>
    <hyperlink ref="L8098" r:id="rId16185" xr:uid="{58DA6C95-79CD-2542-A87C-90388A536AA2}"/>
    <hyperlink ref="J8099" r:id="rId16186" display="mailto:staffordkristen@hardin.biz" xr:uid="{BF5F6A20-15E8-2046-895B-AF95D86067F1}"/>
    <hyperlink ref="L8099" r:id="rId16187" xr:uid="{6F80B60C-DCBD-E348-A2D2-64FEE78DB790}"/>
    <hyperlink ref="J8100" r:id="rId16188" display="mailto:omarhodge@ortega-mendoza.org" xr:uid="{6BC2E3A8-609D-594C-ABF0-38552B3F68F5}"/>
    <hyperlink ref="L8100" r:id="rId16189" xr:uid="{A8C0857B-1210-F543-9756-FAE3B3017E8E}"/>
    <hyperlink ref="J8101" r:id="rId16190" display="mailto:pachecosteve@marshall-keith.info" xr:uid="{707FF00F-4C7D-D24B-A1A5-C08314954264}"/>
    <hyperlink ref="L8101" r:id="rId16191" xr:uid="{914C085D-4943-254C-833D-D7FCB182C15A}"/>
    <hyperlink ref="J8102" r:id="rId16192" display="mailto:millerlauren@flynn-bean.com" xr:uid="{D40382D9-0435-1E4F-AB59-3D0C53C4FCB2}"/>
    <hyperlink ref="L8102" r:id="rId16193" xr:uid="{B4DE3B26-3673-1349-AAFE-36A8B8C0E657}"/>
    <hyperlink ref="J8103" r:id="rId16194" display="mailto:catherine67@matthews-lucero.com" xr:uid="{44B8A00B-6A23-CE45-B6D2-32F1B60746EC}"/>
    <hyperlink ref="L8103" r:id="rId16195" xr:uid="{DA1ACADE-E7AA-D242-A767-3ED8FDACA88B}"/>
    <hyperlink ref="J8104" r:id="rId16196" display="mailto:juanweaver@terry.info" xr:uid="{3D526A40-A58A-6C42-90E6-632A2AF9756A}"/>
    <hyperlink ref="L8104" r:id="rId16197" xr:uid="{AD20E874-CA62-BE43-8866-72A113A84378}"/>
    <hyperlink ref="J8105" r:id="rId16198" display="mailto:deannaserrano@gould-elliott.com" xr:uid="{97302F32-236A-B14E-A14D-FC8B33C77E03}"/>
    <hyperlink ref="L8105" r:id="rId16199" xr:uid="{FC777F1C-926B-8846-B07C-23DEA174A19F}"/>
    <hyperlink ref="J8106" r:id="rId16200" display="mailto:ybean@pittman.org" xr:uid="{160BC80D-B1A9-7D4E-B39E-0702BF51DC63}"/>
    <hyperlink ref="L8106" r:id="rId16201" xr:uid="{CB22A3C2-6F18-D341-A758-05CBA9B9CA1C}"/>
    <hyperlink ref="J8107" r:id="rId16202" display="mailto:nichole25@melendez.com" xr:uid="{C462886E-CF69-C847-9BB6-236FD8692909}"/>
    <hyperlink ref="L8107" r:id="rId16203" xr:uid="{E4CA29BB-1784-D645-A0D9-75E1143F6258}"/>
    <hyperlink ref="J8108" r:id="rId16204" display="mailto:briannastevenson@griffith-richard.com" xr:uid="{A4F421C5-0015-A441-A527-E3520249B6C5}"/>
    <hyperlink ref="L8108" r:id="rId16205" xr:uid="{6F9C582B-D1CA-CA48-BBAC-A8AE80D46570}"/>
    <hyperlink ref="J8109" r:id="rId16206" display="mailto:mackenziesparks@jimenez-terrell.biz" xr:uid="{886F6F44-A8D0-A24A-B86F-C197715D4888}"/>
    <hyperlink ref="L8109" r:id="rId16207" xr:uid="{B35362F5-253D-4342-B9C2-80AB5D0204DB}"/>
    <hyperlink ref="J8110" r:id="rId16208" display="mailto:chelseylloyd@anderson-beltran.info" xr:uid="{EAE05BE6-D6E9-E64B-AFBF-84A3E9CFB552}"/>
    <hyperlink ref="L8110" r:id="rId16209" xr:uid="{BB60B453-9AA9-414C-B701-32162D84E911}"/>
    <hyperlink ref="J8111" r:id="rId16210" display="mailto:michellecontreras@chase-flowers.info" xr:uid="{D3B8A8BC-A3E4-3543-A526-224C38E2CA0F}"/>
    <hyperlink ref="L8111" r:id="rId16211" xr:uid="{EF97E379-163A-5648-85ED-92D426BEF373}"/>
    <hyperlink ref="J8112" r:id="rId16212" display="mailto:ubaldwin@sosa.com" xr:uid="{ABFF29B1-11E8-AD4F-828E-040B1AF909D2}"/>
    <hyperlink ref="L8112" r:id="rId16213" xr:uid="{67430770-D254-1E41-8DE0-27CE01F5A98D}"/>
    <hyperlink ref="J8113" r:id="rId16214" display="mailto:ologan@berry.org" xr:uid="{C7378EB0-F478-D845-B66C-673466E84C53}"/>
    <hyperlink ref="L8113" r:id="rId16215" xr:uid="{CC0A7CC5-7AA0-9345-852B-14AEA43EFCAA}"/>
    <hyperlink ref="J8114" r:id="rId16216" display="mailto:gregduke@mckinney.com" xr:uid="{4F11C4D6-D8B4-CC4D-9C1A-D59CE3BCF803}"/>
    <hyperlink ref="L8114" r:id="rId16217" xr:uid="{637B6E25-917D-4348-A90F-4A96E8426DCA}"/>
    <hyperlink ref="J8115" r:id="rId16218" display="mailto:nwest@levine.com" xr:uid="{734BE5EE-F73A-BD44-9D01-1FA3D88D31C8}"/>
    <hyperlink ref="L8115" r:id="rId16219" xr:uid="{E34AB93A-50F4-B843-BB09-BEEB6D4D0449}"/>
    <hyperlink ref="J8116" r:id="rId16220" display="mailto:osharp@dickerson.com" xr:uid="{A8143BFE-B4F0-A344-9E01-2D6563EF8F84}"/>
    <hyperlink ref="L8116" r:id="rId16221" xr:uid="{4B5895AE-47FE-5744-BEF3-4848754FEB69}"/>
    <hyperlink ref="J8117" r:id="rId16222" display="mailto:jwelch@ibarra.info" xr:uid="{94C749C1-CF64-7749-BAD0-DE13D7697906}"/>
    <hyperlink ref="L8117" r:id="rId16223" xr:uid="{00751B94-B8B7-C14D-AD5C-ED14AF00D92F}"/>
    <hyperlink ref="J8118" r:id="rId16224" display="mailto:lamholly@stanley-mckay.com" xr:uid="{FD1C5234-1EF2-8548-BF08-84489FF987BD}"/>
    <hyperlink ref="L8118" r:id="rId16225" xr:uid="{890F32F7-8BF1-DB44-B341-28C6DE93B1D0}"/>
    <hyperlink ref="J8119" r:id="rId16226" display="mailto:ninaortega@guzman.com" xr:uid="{7B27037D-08C4-2D44-BE31-58C09816583A}"/>
    <hyperlink ref="L8119" r:id="rId16227" xr:uid="{DCEFE2A4-4BA6-E34A-B772-7424DC9096ED}"/>
    <hyperlink ref="J8120" r:id="rId16228" display="mailto:leonreid@robles-hartman.com" xr:uid="{7E9DFE17-F542-244C-A4B4-721DC52A7993}"/>
    <hyperlink ref="L8120" r:id="rId16229" xr:uid="{C9ECD6FE-BEB4-7343-A21B-78265F2710B3}"/>
    <hyperlink ref="J8121" r:id="rId16230" display="mailto:mlucas@lester.com" xr:uid="{5E313B44-FF80-C846-A6FF-A98CD2F44E7D}"/>
    <hyperlink ref="L8121" r:id="rId16231" xr:uid="{3B3A7EFB-A089-EC4B-8C19-0EFB852E2F50}"/>
    <hyperlink ref="J8122" r:id="rId16232" display="mailto:latashaharding@frost.com" xr:uid="{CDF986CD-0A17-4F4F-8AE4-4C3F358DE78F}"/>
    <hyperlink ref="L8122" r:id="rId16233" xr:uid="{4D058419-D755-F147-9587-B68E9FAE37D8}"/>
    <hyperlink ref="J8123" r:id="rId16234" display="mailto:campbellkristy@carter.com" xr:uid="{2708DEC5-A368-C541-A67D-39AC6D9A278C}"/>
    <hyperlink ref="L8123" r:id="rId16235" xr:uid="{EE179223-D202-734E-905C-7D670B0EAE94}"/>
    <hyperlink ref="J8124" r:id="rId16236" display="mailto:schmidtjason@mejia-randall.com" xr:uid="{322905B8-BC01-3D48-880F-43069E287E11}"/>
    <hyperlink ref="L8124" r:id="rId16237" xr:uid="{E7E93737-4153-2648-98E4-E4BF58D367E4}"/>
    <hyperlink ref="J8125" r:id="rId16238" display="mailto:ballholly@wilson.com" xr:uid="{AC7A6506-4709-FA41-9C80-A463C05B2824}"/>
    <hyperlink ref="L8125" r:id="rId16239" xr:uid="{53A09A50-96E9-E346-861B-F6850E4FE974}"/>
    <hyperlink ref="J8126" r:id="rId16240" display="mailto:juliarasmussen@callahan.biz" xr:uid="{6B37CD72-16C5-B148-B841-B0ED0CF938F5}"/>
    <hyperlink ref="L8126" r:id="rId16241" xr:uid="{D7D1EEBC-6802-2845-86B3-FD2889FCF10F}"/>
    <hyperlink ref="J8127" r:id="rId16242" display="mailto:prich@woods-french.com" xr:uid="{0CD22F7D-01E5-1541-9D6B-DA2827818582}"/>
    <hyperlink ref="L8127" r:id="rId16243" xr:uid="{7B397889-3881-C54D-86F7-F55BC1EE5256}"/>
    <hyperlink ref="J8128" r:id="rId16244" display="mailto:zhale@horton-jimenez.com" xr:uid="{A28E51DA-B018-494A-B87F-7D41E243F8F6}"/>
    <hyperlink ref="L8128" r:id="rId16245" xr:uid="{A5CA520A-390C-2140-82ED-876CCAB1936C}"/>
    <hyperlink ref="J8129" r:id="rId16246" display="mailto:rodriguezalejandro@hubbard-oneal.biz" xr:uid="{1702086A-0AAE-B740-B98E-61DC23F60DC9}"/>
    <hyperlink ref="L8129" r:id="rId16247" xr:uid="{5FD8A43E-2E03-6447-B10B-9402029782F4}"/>
    <hyperlink ref="J8130" r:id="rId16248" display="mailto:pooleoscar@maddox-waters.info" xr:uid="{E286F5C6-4889-EE4E-8A4A-37F0144A799A}"/>
    <hyperlink ref="L8130" r:id="rId16249" xr:uid="{70EA1BA5-A18E-B547-98EC-2C66B9F77C8B}"/>
    <hyperlink ref="J8131" r:id="rId16250" display="mailto:ebonymathis@small.net" xr:uid="{6E7A3F03-F7DD-2A45-AC3A-2EBE3B4CFFD6}"/>
    <hyperlink ref="L8131" r:id="rId16251" xr:uid="{6C2A5DDA-08AC-5248-B2C7-477C422BADC3}"/>
    <hyperlink ref="J8132" r:id="rId16252" display="mailto:julian92@coffey-munoz.org" xr:uid="{29B0C81B-B459-644D-8E4B-B7ACC2896CAC}"/>
    <hyperlink ref="L8132" r:id="rId16253" xr:uid="{99433811-B06C-D648-8890-BF1A293309FF}"/>
    <hyperlink ref="J8133" r:id="rId16254" display="mailto:alisonpotts@lamb.com" xr:uid="{FE24BD15-58E0-DF40-9460-0DE20ED0C512}"/>
    <hyperlink ref="L8133" r:id="rId16255" xr:uid="{14986160-F855-DC48-B39F-5C17B8C6568A}"/>
    <hyperlink ref="J8134" r:id="rId16256" display="mailto:edwindawson@blanchard.com" xr:uid="{2C691228-4279-B64D-8697-655F666C28BC}"/>
    <hyperlink ref="L8134" r:id="rId16257" xr:uid="{1CEC996D-25A1-4242-A93D-93BF53D08A18}"/>
    <hyperlink ref="J8135" r:id="rId16258" display="mailto:dwood@jimenez.com" xr:uid="{9BED3809-AC26-6346-A7C6-62404BB67A90}"/>
    <hyperlink ref="L8135" r:id="rId16259" xr:uid="{33A261CE-41E5-DF47-8865-63E31332533D}"/>
    <hyperlink ref="J8136" r:id="rId16260" display="mailto:isoto@allen-simmons.com" xr:uid="{F02C1CFE-E1D8-6F4F-A1A4-219D269F529F}"/>
    <hyperlink ref="L8136" r:id="rId16261" xr:uid="{1AE80603-262C-774D-81D7-01F5102D938C}"/>
    <hyperlink ref="J8137" r:id="rId16262" display="mailto:dennisdalton@dyer-savage.com" xr:uid="{92CC2EBB-BD70-5345-9019-8B43C9D96D29}"/>
    <hyperlink ref="L8137" r:id="rId16263" xr:uid="{162FB3D8-0511-344F-869C-17066104F389}"/>
    <hyperlink ref="J8138" r:id="rId16264" display="mailto:nixonbrian@patton-hancock.com" xr:uid="{2375B4E5-B69B-CC4F-AFB4-581693E73CF7}"/>
    <hyperlink ref="L8138" r:id="rId16265" xr:uid="{16DB9FFD-5E8F-D04D-BB62-35A905DA2145}"/>
    <hyperlink ref="J8139" r:id="rId16266" display="mailto:leon80@casey.com" xr:uid="{A6A49C24-CC14-C74D-8433-9926FF286762}"/>
    <hyperlink ref="L8139" r:id="rId16267" xr:uid="{1657AC49-3142-454B-A5EC-0631F6723AB4}"/>
    <hyperlink ref="J8140" r:id="rId16268" display="mailto:gbautista@mckay.com" xr:uid="{F1C073F2-D4F0-5247-8AED-DC4C85CFCE0C}"/>
    <hyperlink ref="L8140" r:id="rId16269" xr:uid="{05FBEB62-CFCE-DE4E-9AE3-F09F0C0D3328}"/>
    <hyperlink ref="J8141" r:id="rId16270" display="mailto:lboyer@coleman.com" xr:uid="{DE0E1C97-1BDC-7A4B-9C7B-21C044F129C0}"/>
    <hyperlink ref="L8141" r:id="rId16271" xr:uid="{9A263ACA-650D-7F49-BBF4-2BA7A8218652}"/>
    <hyperlink ref="J8142" r:id="rId16272" display="mailto:kyle04@mcknight.biz" xr:uid="{4D0C9F78-C06D-0349-8E01-4AA29AE5E75A}"/>
    <hyperlink ref="L8142" r:id="rId16273" xr:uid="{4CBC5EBB-0706-9A45-A2D4-84765CBE0B14}"/>
    <hyperlink ref="J8143" r:id="rId16274" display="mailto:peter11@meyers-huber.com" xr:uid="{A4B7BFD2-2476-134D-8809-C6D5F31F3E22}"/>
    <hyperlink ref="L8143" r:id="rId16275" xr:uid="{4EF0B08C-1C0C-5B43-90D9-55DACB2A219E}"/>
    <hyperlink ref="J8144" r:id="rId16276" display="mailto:chelsey56@cisneros.biz" xr:uid="{E4FAAF01-96E5-BF45-AFB0-DB508A5A2392}"/>
    <hyperlink ref="L8144" r:id="rId16277" xr:uid="{1F196F30-FBCD-E642-BC7B-446EF6DD547A}"/>
    <hyperlink ref="J8145" r:id="rId16278" display="mailto:kari33@raymond.com" xr:uid="{DC234676-0695-C04F-8E54-6723ED44C670}"/>
    <hyperlink ref="L8145" r:id="rId16279" xr:uid="{8F4F294A-3049-AE49-9E3D-7251DC5DE0D1}"/>
    <hyperlink ref="J8146" r:id="rId16280" display="mailto:bryantasha@kent-nash.net" xr:uid="{8524FB53-C08C-7843-97AE-71EFE4975975}"/>
    <hyperlink ref="L8146" r:id="rId16281" xr:uid="{E072AAE0-DB1E-1E49-AE22-3976D667A99F}"/>
    <hyperlink ref="J8147" r:id="rId16282" display="mailto:joehansen@brandt-mcdaniel.info" xr:uid="{786D3A00-8CB6-764F-B382-92053A5EBE0C}"/>
    <hyperlink ref="L8147" r:id="rId16283" xr:uid="{BA75A4F4-F8E7-A54D-9DEE-387A31BE6534}"/>
    <hyperlink ref="J8148" r:id="rId16284" display="mailto:zwaters@conley.com" xr:uid="{886058DD-2D2F-1549-953D-2131840E4F94}"/>
    <hyperlink ref="L8148" r:id="rId16285" xr:uid="{F5939EFA-7D75-3340-A960-C27F2646BC51}"/>
    <hyperlink ref="J8149" r:id="rId16286" display="mailto:nsantos@weiss-christensen.com" xr:uid="{6BC6E0CE-DA7D-734A-A5BC-DF5E2D497712}"/>
    <hyperlink ref="L8149" r:id="rId16287" xr:uid="{6A03B0BC-9ABF-DA49-BE76-3730DC95C361}"/>
    <hyperlink ref="J8150" r:id="rId16288" display="mailto:jeremiah69@murphy.info" xr:uid="{7D778BA3-4700-7349-8538-3A0B5FAEB8A6}"/>
    <hyperlink ref="L8150" r:id="rId16289" xr:uid="{DBDE1322-FE52-2344-8AC2-976C595BB5D3}"/>
    <hyperlink ref="J8151" r:id="rId16290" display="mailto:adrianamarks@mahoney.com" xr:uid="{2BB9BCC4-3A48-A843-8B45-CE63B6EA3A36}"/>
    <hyperlink ref="L8151" r:id="rId16291" xr:uid="{4E8F92FF-4F01-FE47-AFB6-7ED24BD7CA5A}"/>
    <hyperlink ref="J8152" r:id="rId16292" display="mailto:erin07@cherry.biz" xr:uid="{718A0D07-8F67-6441-B04C-DD6603B97E14}"/>
    <hyperlink ref="L8152" r:id="rId16293" xr:uid="{433FB975-2702-1B4F-861A-64552ECAAD75}"/>
    <hyperlink ref="J8153" r:id="rId16294" display="mailto:desiree54@rosales-obrien.com" xr:uid="{F2E592FE-30A6-B547-BD2D-5DE48FD3BDF2}"/>
    <hyperlink ref="L8153" r:id="rId16295" xr:uid="{3041EEEB-D9B2-A843-91ED-83FBA757A3B7}"/>
    <hyperlink ref="J8154" r:id="rId16296" display="mailto:marilyn27@calderon.biz" xr:uid="{EF0CC024-89ED-D241-9912-8838383A4797}"/>
    <hyperlink ref="L8154" r:id="rId16297" xr:uid="{EE37F4F5-73BC-8A4E-9234-B28644BDBC52}"/>
    <hyperlink ref="J8155" r:id="rId16298" display="mailto:raymonddunlap@murray.net" xr:uid="{5717D33F-566E-2842-B318-BF3358D01534}"/>
    <hyperlink ref="L8155" r:id="rId16299" xr:uid="{D02BC009-9A6B-7E4B-88AA-29EF57D0B06B}"/>
    <hyperlink ref="J8156" r:id="rId16300" display="mailto:hollybarron@montoya-powers.org" xr:uid="{4EFEF150-3E58-B84A-87ED-1DE5E626BCAD}"/>
    <hyperlink ref="L8156" r:id="rId16301" xr:uid="{48F0A76F-E71E-3A4B-978B-1CC09DEBBC40}"/>
    <hyperlink ref="J8157" r:id="rId16302" display="mailto:elizabeth16@kerr.com" xr:uid="{8E30E239-488B-8E46-AFE0-AC515F3CF4F3}"/>
    <hyperlink ref="L8157" r:id="rId16303" xr:uid="{400F5460-14A3-3844-AD98-44B936B1B686}"/>
    <hyperlink ref="J8158" r:id="rId16304" display="mailto:mckeeross@daugherty.org" xr:uid="{9B2554F9-C8FC-1B42-8C8C-10BBF1DDA986}"/>
    <hyperlink ref="L8158" r:id="rId16305" xr:uid="{AC305543-CC69-6444-9C79-4BE1A1172E51}"/>
    <hyperlink ref="J8159" r:id="rId16306" display="mailto:chenson@price-reed.net" xr:uid="{521C03FB-90B6-B543-A79A-7DBE173EEF65}"/>
    <hyperlink ref="L8159" r:id="rId16307" xr:uid="{55E6F448-5104-B842-ADE6-1FF3BBB73FD3}"/>
    <hyperlink ref="J8160" r:id="rId16308" display="mailto:campbellbridget@pierce.com" xr:uid="{54FCBA1E-00C5-574D-97EA-7E9B9E499C70}"/>
    <hyperlink ref="L8160" r:id="rId16309" xr:uid="{A89C4BEC-7469-CE40-BC09-9CA08A8C5F0C}"/>
    <hyperlink ref="J8161" r:id="rId16310" display="mailto:larsenherbert@navarro.com" xr:uid="{0CF675BF-78B0-BE4F-BBD7-7B980E6B2643}"/>
    <hyperlink ref="L8161" r:id="rId16311" xr:uid="{A9814780-0A65-1148-825B-F0EC262E4575}"/>
    <hyperlink ref="J8162" r:id="rId16312" display="mailto:nbonilla@cantrell.org" xr:uid="{BA0A6EB9-7399-1A41-A087-48368695C729}"/>
    <hyperlink ref="L8162" r:id="rId16313" xr:uid="{03A351E7-2DE6-2742-85F6-4416DDBD24CA}"/>
    <hyperlink ref="J8163" r:id="rId16314" display="mailto:adriana96@middleton.info" xr:uid="{64A7DDB4-988A-4E45-A358-F7AEA6AA8A69}"/>
    <hyperlink ref="L8163" r:id="rId16315" xr:uid="{1001FC8D-2546-E944-9856-F382C59B30D0}"/>
    <hyperlink ref="J8164" r:id="rId16316" display="mailto:jamiehodge@jimenez.com" xr:uid="{BFD04315-A3CD-F141-B5C0-B77299DE7821}"/>
    <hyperlink ref="L8164" r:id="rId16317" xr:uid="{8805573F-27AF-D645-9802-825AB693A8A5}"/>
    <hyperlink ref="J8165" r:id="rId16318" display="mailto:frank65@bullock.org" xr:uid="{3681768D-A525-6844-8F05-A604EA5DF6CC}"/>
    <hyperlink ref="L8165" r:id="rId16319" xr:uid="{C65EA8E4-9FF8-A743-AF9A-F5D392573861}"/>
    <hyperlink ref="J8166" r:id="rId16320" display="mailto:julie68@tapia-parsons.org" xr:uid="{D983343D-F1D1-044B-8B07-157B6ADD7226}"/>
    <hyperlink ref="L8166" r:id="rId16321" xr:uid="{147C0256-DA2E-2549-81C1-656CF2F110DE}"/>
    <hyperlink ref="J8167" r:id="rId16322" display="mailto:stephenmathis@macias.com" xr:uid="{DF3711D0-9C32-6948-A299-5E0C8FC8B93F}"/>
    <hyperlink ref="L8167" r:id="rId16323" xr:uid="{2BC99DBD-03D4-724F-AC7D-CD373886E07A}"/>
    <hyperlink ref="J8168" r:id="rId16324" display="mailto:robersonnatalie@estes-gould.com" xr:uid="{21004308-8835-E045-AF02-881D27CB8E80}"/>
    <hyperlink ref="L8168" r:id="rId16325" xr:uid="{968B9AF0-5A39-5B48-8578-EA363D9F63E5}"/>
    <hyperlink ref="J8169" r:id="rId16326" display="mailto:foxernest@barnes.biz" xr:uid="{29662441-9313-E64A-8246-F61A2A7D9278}"/>
    <hyperlink ref="L8169" r:id="rId16327" xr:uid="{D9D2F76F-3BAD-E44C-8438-CFE2318C59D9}"/>
    <hyperlink ref="J8170" r:id="rId16328" display="mailto:haley74@liu-bowman.com" xr:uid="{EE39DDBB-3240-AE4B-AA9D-0CE4BFB3DEDA}"/>
    <hyperlink ref="L8170" r:id="rId16329" xr:uid="{C04D4784-2D22-BE49-9EFA-0021CED56B63}"/>
    <hyperlink ref="J8171" r:id="rId16330" display="mailto:mharper@clayton.com" xr:uid="{F41EB624-AA86-5043-AD20-72510B482BCA}"/>
    <hyperlink ref="L8171" r:id="rId16331" xr:uid="{26580513-7ABD-C24B-8119-D501D685B487}"/>
    <hyperlink ref="J8172" r:id="rId16332" display="mailto:ericamorales@ball-arias.com" xr:uid="{48861320-F9FB-8F45-B1E3-E1150F3B4127}"/>
    <hyperlink ref="L8172" r:id="rId16333" xr:uid="{6DFC1400-45DB-0946-9A6C-DF1EE10CD667}"/>
    <hyperlink ref="J8173" r:id="rId16334" display="mailto:xavier88@weiss-newman.com" xr:uid="{8E7D674A-8445-684C-8865-5C1F38A63A28}"/>
    <hyperlink ref="L8173" r:id="rId16335" xr:uid="{A6E75766-0863-E545-8C7D-8A2D2A0D9C7F}"/>
    <hyperlink ref="J8174" r:id="rId16336" display="mailto:morrisashley@rich.com" xr:uid="{3AF5A6E0-9A16-A345-8CAF-412CC313D78F}"/>
    <hyperlink ref="L8174" r:id="rId16337" xr:uid="{44DDFBC6-7EBB-CD44-967A-0E2B0AF098DE}"/>
    <hyperlink ref="J8175" r:id="rId16338" display="mailto:ofreeman@herring-rosales.com" xr:uid="{071AE2F1-C2C4-2B4A-860A-775D0D32DE3E}"/>
    <hyperlink ref="L8175" r:id="rId16339" xr:uid="{7734DD75-C972-9842-B6DA-95F7CAB4D5B1}"/>
    <hyperlink ref="J8176" r:id="rId16340" display="mailto:vhiggins@garner.com" xr:uid="{871D728B-26B9-8041-8AC5-A690E48C4D6D}"/>
    <hyperlink ref="L8176" r:id="rId16341" xr:uid="{6525572C-DB30-B44A-9B20-C8691204A8B3}"/>
    <hyperlink ref="J8177" r:id="rId16342" display="mailto:armstrongjody@monroe.com" xr:uid="{A9066389-AF60-764D-BEDB-64FF1203D42A}"/>
    <hyperlink ref="L8177" r:id="rId16343" xr:uid="{63C98382-9E0E-4544-B78C-27F7E981980D}"/>
    <hyperlink ref="J8178" r:id="rId16344" display="mailto:madisonmadden@holloway.com" xr:uid="{D958D988-B483-7846-A04D-B21CAD02CF81}"/>
    <hyperlink ref="L8178" r:id="rId16345" xr:uid="{75DE19AC-C80D-2740-BECB-D401489A5147}"/>
    <hyperlink ref="J8179" r:id="rId16346" display="mailto:alextodd@barron.com" xr:uid="{78913492-C413-0D46-8968-431F8DBA6A44}"/>
    <hyperlink ref="L8179" r:id="rId16347" xr:uid="{9C8B4751-2556-8648-80FA-7A5F510012BB}"/>
    <hyperlink ref="J8180" r:id="rId16348" display="mailto:vvasquez@newman.com" xr:uid="{617A9496-00CE-0949-8B11-B368E184456B}"/>
    <hyperlink ref="L8180" r:id="rId16349" xr:uid="{F040054A-B542-9342-B6C4-514A117D0A6F}"/>
    <hyperlink ref="J8181" r:id="rId16350" display="mailto:jaywood@vang.com" xr:uid="{4E36A1B7-412C-5848-A61C-50DE9D19D507}"/>
    <hyperlink ref="L8181" r:id="rId16351" xr:uid="{D9364679-5D4B-FE47-9BE0-F861B34496D4}"/>
    <hyperlink ref="J8182" r:id="rId16352" display="mailto:andres04@wilcox.com" xr:uid="{2CDC7739-A451-3947-BA2B-9581FFA9405D}"/>
    <hyperlink ref="L8182" r:id="rId16353" xr:uid="{DF37B617-051D-E148-9C69-CBC14D96C8D7}"/>
    <hyperlink ref="J8183" r:id="rId16354" display="mailto:jlester@butler-beasley.com" xr:uid="{E5DC42A8-642B-184D-B87D-9B4E99641107}"/>
    <hyperlink ref="L8183" r:id="rId16355" xr:uid="{E4AF72DE-8C2E-A449-8511-FCB9646BFBF4}"/>
    <hyperlink ref="J8184" r:id="rId16356" display="mailto:cynthiamckay@mcclure-booker.com" xr:uid="{C2581951-971A-A643-A867-026C4293D19E}"/>
    <hyperlink ref="L8184" r:id="rId16357" xr:uid="{4CD890DD-76B9-7F46-8600-C1E10907FF38}"/>
    <hyperlink ref="J8185" r:id="rId16358" display="mailto:hansonariel@morgan.com" xr:uid="{54FA3A4E-4887-EE42-94B4-8666ED90207F}"/>
    <hyperlink ref="L8185" r:id="rId16359" xr:uid="{565F83D2-77E8-ED4F-86E9-460FA9583AE6}"/>
    <hyperlink ref="J8186" r:id="rId16360" display="mailto:sherri62@everett-sellers.com" xr:uid="{F97189FA-E391-A747-AAB7-703D1DB87AF0}"/>
    <hyperlink ref="L8186" r:id="rId16361" xr:uid="{34582742-0270-4646-ADBE-55257C2F5793}"/>
    <hyperlink ref="J8187" r:id="rId16362" display="mailto:pamboyle@munoz.org" xr:uid="{E0EDC665-B9EB-D34E-8C24-B10C80353772}"/>
    <hyperlink ref="L8187" r:id="rId16363" xr:uid="{74BD3429-F6F7-C14B-94F7-FDF3C8D1A646}"/>
    <hyperlink ref="J8188" r:id="rId16364" display="mailto:sue86@austin.net" xr:uid="{97B95AF5-20E1-7B40-80B9-3E048870E477}"/>
    <hyperlink ref="L8188" r:id="rId16365" xr:uid="{8D4F5AB4-314B-EC47-93F6-2B3BF2C47AED}"/>
    <hyperlink ref="J8189" r:id="rId16366" display="mailto:judith85@daniels.com" xr:uid="{C140981D-CB85-E74C-8A7B-C469912858E2}"/>
    <hyperlink ref="L8189" r:id="rId16367" xr:uid="{93DA26F0-036D-C043-AC95-2A8399A2A4B9}"/>
    <hyperlink ref="J8190" r:id="rId16368" display="mailto:franciscofields@carr-wyatt.org" xr:uid="{57672C20-D657-F042-A350-0921566C356F}"/>
    <hyperlink ref="L8190" r:id="rId16369" xr:uid="{1143B22D-3892-494C-9A44-3AD160893F22}"/>
    <hyperlink ref="J8191" r:id="rId16370" display="mailto:obrienkiara@lam.com" xr:uid="{C1624742-D103-0045-91FE-F952E45EE292}"/>
    <hyperlink ref="L8191" r:id="rId16371" xr:uid="{4DD840D8-8044-2A40-84D6-DB5064477832}"/>
    <hyperlink ref="J8192" r:id="rId16372" display="mailto:tcrane@bolton.com" xr:uid="{74A877D1-10C3-6F48-9072-8909ECD59B1E}"/>
    <hyperlink ref="L8192" r:id="rId16373" xr:uid="{2923BC20-0990-814F-A34E-201ADADFC548}"/>
    <hyperlink ref="J8193" r:id="rId16374" display="mailto:leroyrivas@rose.net" xr:uid="{AFC123F9-EC91-A248-8C61-D0B4B4A30141}"/>
    <hyperlink ref="L8193" r:id="rId16375" xr:uid="{31A9C702-1F72-5F4C-9C79-67448ECF9445}"/>
    <hyperlink ref="J8194" r:id="rId16376" display="mailto:hodgessophia@harper.com" xr:uid="{17BD6B4A-EDF3-3043-8854-10146057D3FC}"/>
    <hyperlink ref="L8194" r:id="rId16377" xr:uid="{CE7DC96B-2289-924C-A495-CDBBBB6D764C}"/>
    <hyperlink ref="J8195" r:id="rId16378" display="mailto:rpace@jenkins-bernard.info" xr:uid="{8518386D-2E4D-4E42-9C45-DFB262D16CBF}"/>
    <hyperlink ref="L8195" r:id="rId16379" xr:uid="{512A5D24-1510-DD49-B5EF-518A6759BB2A}"/>
    <hyperlink ref="J8196" r:id="rId16380" display="mailto:owarner@hinton-sloan.com" xr:uid="{1DD38D73-4455-F34F-850C-4F59488E49FD}"/>
    <hyperlink ref="L8196" r:id="rId16381" xr:uid="{6E5DA6F8-9E58-3241-88FA-95F2E40C6804}"/>
    <hyperlink ref="J8197" r:id="rId16382" display="mailto:bryanterrance@rivers.org" xr:uid="{ED621D88-0E1F-5445-8660-90DF26847EB1}"/>
    <hyperlink ref="L8197" r:id="rId16383" xr:uid="{7E2D5B28-8C2D-B04D-BE58-458D64290514}"/>
    <hyperlink ref="J8198" r:id="rId16384" display="mailto:marksleon@padilla.com" xr:uid="{691B1E08-4DD9-3D45-BCE8-47D527FE56F4}"/>
    <hyperlink ref="L8198" r:id="rId16385" xr:uid="{121FE3D6-4469-4342-8AB4-F791D90CB2EB}"/>
    <hyperlink ref="J8199" r:id="rId16386" display="mailto:heidi47@lucas.info" xr:uid="{9B3EC984-A205-4D40-BA76-7D7584881B9F}"/>
    <hyperlink ref="L8199" r:id="rId16387" xr:uid="{0E945293-9CF6-3844-ABEE-8C45A8AF1AC7}"/>
    <hyperlink ref="J8200" r:id="rId16388" display="mailto:veronica96@dyer-romero.com" xr:uid="{D6012F16-B3F5-BA4E-A55D-0BC5B49379CF}"/>
    <hyperlink ref="L8200" r:id="rId16389" xr:uid="{3BBD8389-21B7-B440-AA09-C08ABDF2D778}"/>
    <hyperlink ref="J8201" r:id="rId16390" display="mailto:haleyflores@powell.biz" xr:uid="{59762E40-4331-6646-BE33-F0EA128C196E}"/>
    <hyperlink ref="L8201" r:id="rId16391" xr:uid="{9824348F-661C-F447-9791-73CD5EC9EF51}"/>
    <hyperlink ref="J8202" r:id="rId16392" display="mailto:hinesfaith@salas.org" xr:uid="{37EFB5C9-802A-B847-924E-CF3D2A8076F9}"/>
    <hyperlink ref="L8202" r:id="rId16393" xr:uid="{DE257129-B433-7A42-B540-76120C0F9533}"/>
    <hyperlink ref="J8203" r:id="rId16394" display="mailto:clarenceoconnell@schaefer.com" xr:uid="{5A81A588-34A1-D640-A0A6-527BEA2C2E76}"/>
    <hyperlink ref="L8203" r:id="rId16395" xr:uid="{E3676135-37EA-4145-A149-A5FB8F325782}"/>
    <hyperlink ref="J8204" r:id="rId16396" display="mailto:gonzalezrobin@small.com" xr:uid="{2BAFBE61-6C22-F14B-8FD7-5523906949A7}"/>
    <hyperlink ref="L8204" r:id="rId16397" xr:uid="{27B63F86-E3CA-A945-9330-7A2B6C8C89AA}"/>
    <hyperlink ref="J8205" r:id="rId16398" display="mailto:mkrause@sutton.info" xr:uid="{8EE5FB16-4C25-3E40-862A-6F30471D943F}"/>
    <hyperlink ref="L8205" r:id="rId16399" xr:uid="{A35A4BC8-4FBF-624C-9DD7-625195355A73}"/>
    <hyperlink ref="J8206" r:id="rId16400" display="mailto:georgefitzgerald@orr.net" xr:uid="{AAB4E1DB-5A94-5045-9306-2B0905923B8A}"/>
    <hyperlink ref="L8206" r:id="rId16401" xr:uid="{57F170C5-6543-B94C-A85A-C570494E97F2}"/>
    <hyperlink ref="J8207" r:id="rId16402" display="mailto:mccluregreg@mills.com" xr:uid="{3AC387F1-119B-474A-BC3E-A4E7104A788C}"/>
    <hyperlink ref="L8207" r:id="rId16403" xr:uid="{DC046971-6D68-5E4F-A5CD-9D944E726214}"/>
    <hyperlink ref="J8208" r:id="rId16404" display="mailto:makayla17@caldwell-gregory.com" xr:uid="{2CDA9E54-4E9F-C34A-B63B-F7FAD82C635D}"/>
    <hyperlink ref="L8208" r:id="rId16405" xr:uid="{A066E191-D67B-C048-8020-B75B0E1D1B0E}"/>
    <hyperlink ref="J8209" r:id="rId16406" display="mailto:kendra91@richmond-evans.com" xr:uid="{4FB9393D-1B62-CF43-A674-388A8CF9630F}"/>
    <hyperlink ref="L8209" r:id="rId16407" xr:uid="{EF6DA031-B7C3-6245-9DDE-4930AB4FE5B5}"/>
    <hyperlink ref="J8210" r:id="rId16408" display="mailto:devon12@rhodes.com" xr:uid="{022F675D-1D02-FC4E-930D-81189C510B19}"/>
    <hyperlink ref="L8210" r:id="rId16409" xr:uid="{ED913D18-4177-C74A-A302-D42BCD8EB204}"/>
    <hyperlink ref="J8211" r:id="rId16410" display="mailto:hoovergene@pugh-hurley.com" xr:uid="{9C5B8275-0ED8-0F49-980D-BB93D5ADF409}"/>
    <hyperlink ref="L8211" r:id="rId16411" xr:uid="{807C60A5-3572-5346-8865-5DF0F435C8B0}"/>
    <hyperlink ref="J8212" r:id="rId16412" display="mailto:emily41@monroe.com" xr:uid="{12405867-5265-2448-8DCE-C44A7BE7468B}"/>
    <hyperlink ref="L8212" r:id="rId16413" xr:uid="{F7CF2C17-BAE7-2540-899C-B83FBD488C11}"/>
    <hyperlink ref="J8213" r:id="rId16414" display="mailto:aford@gilbert-mcclain.biz" xr:uid="{1C6543A4-40C1-E446-8528-67E098007830}"/>
    <hyperlink ref="L8213" r:id="rId16415" xr:uid="{79C9E3AC-257B-A546-9844-A70E465A6C2D}"/>
    <hyperlink ref="J8214" r:id="rId16416" display="mailto:marissakaufman@sheppard.com" xr:uid="{FE98B09A-16BA-2448-A1DC-08121E0E9D2C}"/>
    <hyperlink ref="L8214" r:id="rId16417" xr:uid="{EC7AE51B-B5F8-B04F-A48B-864A13B1F82A}"/>
    <hyperlink ref="J8215" r:id="rId16418" display="mailto:jesus25@mcmahon-davenport.com" xr:uid="{F2406B2A-B9CB-C840-8EE3-2CDFF313279A}"/>
    <hyperlink ref="L8215" r:id="rId16419" xr:uid="{DCC8E2E8-2C81-BA4E-82FC-3A8771E6241A}"/>
    <hyperlink ref="J8216" r:id="rId16420" display="mailto:wbender@flynn.org" xr:uid="{62FCEBBB-2D41-DD42-A0C5-6017AA9E1E46}"/>
    <hyperlink ref="L8216" r:id="rId16421" xr:uid="{9A169309-9B8C-0545-885A-6E4D1B55801A}"/>
    <hyperlink ref="J8217" r:id="rId16422" display="mailto:brettbeltran@brady.biz" xr:uid="{27A8E3A9-DA24-8648-B1BD-64494C025468}"/>
    <hyperlink ref="L8217" r:id="rId16423" xr:uid="{05FD5AA4-FA4C-CD4E-A453-5D8C4DC20EA3}"/>
    <hyperlink ref="J8218" r:id="rId16424" display="mailto:sherry78@barker.com" xr:uid="{AEE5BE9F-25AC-1F43-BC6D-4B092E83CD11}"/>
    <hyperlink ref="L8218" r:id="rId16425" xr:uid="{9D42276C-9AFA-D549-887E-A75AB27D5B42}"/>
    <hyperlink ref="J8219" r:id="rId16426" display="mailto:margaret75@phillips.com" xr:uid="{325AF652-6D5A-BC48-8865-5AF38E72D090}"/>
    <hyperlink ref="L8219" r:id="rId16427" xr:uid="{3A85CFE5-3844-9946-B91A-FD8CD45BBF58}"/>
    <hyperlink ref="J8220" r:id="rId16428" display="mailto:danknapp@nguyen.biz" xr:uid="{8306A89A-FFB3-0140-9D2A-5CE900E90993}"/>
    <hyperlink ref="L8220" r:id="rId16429" xr:uid="{62674B96-7659-9C47-AA42-AE2B9FD90064}"/>
    <hyperlink ref="J8221" r:id="rId16430" display="mailto:gilbertashley@higgins.com" xr:uid="{B00C0F95-624B-BB4E-9E68-45717A06A622}"/>
    <hyperlink ref="L8221" r:id="rId16431" xr:uid="{DDA4825D-8AAA-3546-8BF4-6305FCC8F423}"/>
    <hyperlink ref="J8222" r:id="rId16432" display="mailto:amorton@bell-lane.org" xr:uid="{5FEE14F4-1266-CD48-904C-7C19CF86CF48}"/>
    <hyperlink ref="L8222" r:id="rId16433" xr:uid="{F81E811A-B25F-A942-A47A-E53854694611}"/>
    <hyperlink ref="J8223" r:id="rId16434" display="mailto:ecowan@mora.com" xr:uid="{04545188-B638-CC4D-A504-7737E71DE183}"/>
    <hyperlink ref="L8223" r:id="rId16435" xr:uid="{B2310925-F63F-6247-8286-460D1858C773}"/>
    <hyperlink ref="J8224" r:id="rId16436" display="mailto:craig13@charles-bruce.com" xr:uid="{6294C394-4823-C74B-975B-4D3B0A915B5D}"/>
    <hyperlink ref="L8224" r:id="rId16437" xr:uid="{D05B6EE1-7AB2-854D-95B1-3C30303CE81D}"/>
    <hyperlink ref="J8225" r:id="rId16438" display="mailto:vicki91@underwood.com" xr:uid="{F92D4C87-A238-B34C-B303-9F3FE20C06FB}"/>
    <hyperlink ref="L8225" r:id="rId16439" xr:uid="{3B0C2EAD-BCBF-8147-BED8-EB87EBF98319}"/>
    <hyperlink ref="J8226" r:id="rId16440" display="mailto:misty38@pacheco.com" xr:uid="{5CC51EED-207C-1143-AC91-E3CEC4E1408D}"/>
    <hyperlink ref="L8226" r:id="rId16441" xr:uid="{3E78528E-6C3D-4548-84AF-A72B9E14D728}"/>
    <hyperlink ref="J8227" r:id="rId16442" display="mailto:gallaghergavin@chang.com" xr:uid="{675FEFB0-CE6E-D847-B18A-D4A62217082B}"/>
    <hyperlink ref="L8227" r:id="rId16443" xr:uid="{A0162C47-6A77-A148-9663-3E3BDC4D43BD}"/>
    <hyperlink ref="J8228" r:id="rId16444" display="mailto:astrickland@chan.com" xr:uid="{00C289EE-B402-3E43-AA11-EFDC8BE8941E}"/>
    <hyperlink ref="L8228" r:id="rId16445" xr:uid="{D03A7099-62CA-1941-B8AF-FB024FEA126C}"/>
    <hyperlink ref="J8229" r:id="rId16446" display="mailto:longdiane@steele.com" xr:uid="{428658BD-4A76-EA41-9A73-CAFB1E804EBE}"/>
    <hyperlink ref="L8229" r:id="rId16447" xr:uid="{2DF52CE2-44A3-8843-9766-198386EDD214}"/>
    <hyperlink ref="J8230" r:id="rId16448" display="mailto:christopherpearson@vaughan.com" xr:uid="{00E16A67-659E-844C-A102-D13C0E0AF82A}"/>
    <hyperlink ref="L8230" r:id="rId16449" xr:uid="{9F54CAF3-CBA2-5F42-BC2D-BA9848233395}"/>
    <hyperlink ref="J8231" r:id="rId16450" display="mailto:leroy33@yoder.com" xr:uid="{4BA610A1-A580-F84C-B12A-BDB667E19CAF}"/>
    <hyperlink ref="L8231" r:id="rId16451" xr:uid="{9F074118-5C37-BA43-A437-7C065FEF2B88}"/>
    <hyperlink ref="J8232" r:id="rId16452" display="mailto:sharonschmidt@brooks-jefferson.org" xr:uid="{72E1A181-170A-1A4F-BB3D-B7DCEBFA1E25}"/>
    <hyperlink ref="L8232" r:id="rId16453" xr:uid="{0E2A411A-98A5-B446-8DBE-499E4F576ACC}"/>
    <hyperlink ref="J8233" r:id="rId16454" display="mailto:hhayes@sims.com" xr:uid="{066B053E-0441-5946-ACAC-D33FF4235373}"/>
    <hyperlink ref="L8233" r:id="rId16455" xr:uid="{C4AA16F7-E7EE-904F-9688-D061A8D1C0DB}"/>
    <hyperlink ref="J8234" r:id="rId16456" display="mailto:robindean@yates.com" xr:uid="{8309EC19-EB7D-354E-81B8-3E51F18D0917}"/>
    <hyperlink ref="L8234" r:id="rId16457" xr:uid="{A0C0E897-AF31-8B46-9F0C-A0E3E74708A5}"/>
    <hyperlink ref="J8235" r:id="rId16458" display="mailto:pattymason@hudson-mayer.com" xr:uid="{A8DFDF91-0EFB-8942-9E3B-9FD08EC7A969}"/>
    <hyperlink ref="L8235" r:id="rId16459" xr:uid="{3BEAD02D-697B-F04D-B14F-8E44EDA0F783}"/>
    <hyperlink ref="J8236" r:id="rId16460" display="mailto:gillvickie@hoover-stevenson.com" xr:uid="{CA63D763-44AB-FA4B-9AE1-5C37DE817DEA}"/>
    <hyperlink ref="L8236" r:id="rId16461" xr:uid="{5C073FAF-3EA3-664A-ADD3-7D59AB8256BD}"/>
    <hyperlink ref="J8237" r:id="rId16462" display="mailto:pwheeler@holland.net" xr:uid="{DA04E21F-1A4A-B242-B02A-A75CF8731FDA}"/>
    <hyperlink ref="L8237" r:id="rId16463" xr:uid="{633D99CB-E8BE-B74B-A244-7DE21AE64B63}"/>
    <hyperlink ref="J8238" r:id="rId16464" display="mailto:cassidykemp@boyd.com" xr:uid="{6CB30F31-539C-8B4F-A4C2-3702E89F4DFB}"/>
    <hyperlink ref="L8238" r:id="rId16465" xr:uid="{910167F4-1EC0-1540-9889-006399539B04}"/>
    <hyperlink ref="J8239" r:id="rId16466" display="mailto:marc69@duran.org" xr:uid="{67DADE24-3BD0-AA45-BA9D-78B11ED094AD}"/>
    <hyperlink ref="L8239" r:id="rId16467" xr:uid="{4DABFC9D-D795-034E-8B53-F86B6A56EAD5}"/>
    <hyperlink ref="J8240" r:id="rId16468" display="mailto:lesliemcconnell@yang-barr.biz" xr:uid="{45AAC71B-8511-6C41-B700-AC86B35CE8A1}"/>
    <hyperlink ref="L8240" r:id="rId16469" xr:uid="{CD0658DF-9136-CB42-BFD5-9089B0761804}"/>
    <hyperlink ref="J8241" r:id="rId16470" display="mailto:frederick50@roth-herman.org" xr:uid="{A3B71AA7-B0B5-2A48-88A1-8D5C8848AB11}"/>
    <hyperlink ref="L8241" r:id="rId16471" xr:uid="{D70CDF74-0B5A-7741-B6DA-8FA0A37DDA4D}"/>
    <hyperlink ref="J8242" r:id="rId16472" display="mailto:dbray@richards.org" xr:uid="{6C6AFF86-20F1-D44C-BE47-38B4F1A92C63}"/>
    <hyperlink ref="L8242" r:id="rId16473" xr:uid="{1FC80EFC-8E76-6C4E-A9D7-4B8B81AE4051}"/>
    <hyperlink ref="J8243" r:id="rId16474" display="mailto:ricardolevy@fuentes.info" xr:uid="{4C7233F7-7366-2245-9A26-3ECD8BB4A466}"/>
    <hyperlink ref="L8243" r:id="rId16475" xr:uid="{0028BE4D-3867-0144-B6D7-B848D2C7FFA6}"/>
    <hyperlink ref="J8244" r:id="rId16476" display="mailto:rjennings@whitaker.biz" xr:uid="{41C69434-B620-1B40-B167-1EB70575E223}"/>
    <hyperlink ref="L8244" r:id="rId16477" xr:uid="{4B448E26-42BE-C24D-AEAC-1E8E17097E55}"/>
    <hyperlink ref="J8245" r:id="rId16478" display="mailto:kleonard@rodgers.com" xr:uid="{BE8BF0BB-8506-1B4C-89C7-6AEA43202AAC}"/>
    <hyperlink ref="L8245" r:id="rId16479" xr:uid="{5B475522-182D-8F4E-81A1-FC77C0AD4BD5}"/>
    <hyperlink ref="J8246" r:id="rId16480" display="mailto:droberts@horne.com" xr:uid="{90EA8C82-B7E3-3B4D-8ECA-1CCBA978D671}"/>
    <hyperlink ref="L8246" r:id="rId16481" xr:uid="{8BCAC205-7549-7241-A16F-4E4789550313}"/>
    <hyperlink ref="J8247" r:id="rId16482" display="mailto:ochoacolleen@conner-fuentes.biz" xr:uid="{15C2213F-FD7F-654A-97B4-B648E93BF2CE}"/>
    <hyperlink ref="L8247" r:id="rId16483" xr:uid="{21AD8C4C-BBA1-8C4F-B26F-525698AB1A91}"/>
    <hyperlink ref="J8248" r:id="rId16484" display="mailto:crawforddaniel@norman.org" xr:uid="{A8461C26-BD2E-724C-B177-151B4AD8C7CC}"/>
    <hyperlink ref="L8248" r:id="rId16485" xr:uid="{C87E21FD-B2B1-7843-88FF-62C5E505F126}"/>
    <hyperlink ref="J8249" r:id="rId16486" display="mailto:wayneford@wilkinson-price.biz" xr:uid="{F17A9E72-A08A-034C-84CB-57671F51367F}"/>
    <hyperlink ref="L8249" r:id="rId16487" xr:uid="{E563FD0E-93FE-3849-AB77-923CD2719D7A}"/>
    <hyperlink ref="J8250" r:id="rId16488" display="mailto:state@wallace.biz" xr:uid="{3BC7A08A-809A-544E-8ABB-6F732CF0030B}"/>
    <hyperlink ref="L8250" r:id="rId16489" xr:uid="{8F7EC1FB-4A12-B547-BB7F-DEE30F32DA6C}"/>
    <hyperlink ref="J8251" r:id="rId16490" display="mailto:montoyajoan@rich.biz" xr:uid="{BEEE5DAD-096A-D94B-B0EC-FA707E5D0883}"/>
    <hyperlink ref="L8251" r:id="rId16491" xr:uid="{DEA0A845-FC7E-D446-A92A-6A67613CFA4F}"/>
    <hyperlink ref="J8252" r:id="rId16492" display="mailto:gvillanueva@cowan.com" xr:uid="{81710B45-FFBD-E944-8660-BC8548771E87}"/>
    <hyperlink ref="L8252" r:id="rId16493" xr:uid="{07E990B9-68DF-4C4D-AC59-16142FAE320D}"/>
    <hyperlink ref="J8253" r:id="rId16494" display="mailto:mary36@peterson-barber.net" xr:uid="{014A7E84-32F7-BB43-BF51-5A1F995A5989}"/>
    <hyperlink ref="L8253" r:id="rId16495" xr:uid="{A1418C4E-15CB-844C-AF72-0CB234A18770}"/>
    <hyperlink ref="J8254" r:id="rId16496" display="mailto:gina40@woodward.com" xr:uid="{6A0F03CC-B322-3A4B-A207-B24DCFB00366}"/>
    <hyperlink ref="L8254" r:id="rId16497" xr:uid="{F37196E4-97A2-704C-BB47-034833FD1C5D}"/>
    <hyperlink ref="J8255" r:id="rId16498" display="mailto:omckay@daugherty.com" xr:uid="{E17AEB42-C971-0147-A089-B0355FF69055}"/>
    <hyperlink ref="L8255" r:id="rId16499" xr:uid="{1D9C02AC-51E0-3148-9B89-B7D6F01BFF1F}"/>
    <hyperlink ref="J8256" r:id="rId16500" display="mailto:adriennecooper@shannon-maxwell.org" xr:uid="{7632FBDC-BAA2-5F4A-B07E-7F9226F485E4}"/>
    <hyperlink ref="L8256" r:id="rId16501" xr:uid="{F330B73B-BA81-BE44-98ED-2A391C079AE4}"/>
    <hyperlink ref="J8257" r:id="rId16502" display="mailto:chelseaodom@best-nolan.com" xr:uid="{591F1380-2F04-424E-9EDB-669EB866F4A1}"/>
    <hyperlink ref="L8257" r:id="rId16503" xr:uid="{D25F482F-0922-5F4E-9181-07920A54BD14}"/>
    <hyperlink ref="J8258" r:id="rId16504" display="mailto:katelyn85@good.info" xr:uid="{7BA0CCB6-B04D-4441-8293-A614E0B2FB3A}"/>
    <hyperlink ref="L8258" r:id="rId16505" xr:uid="{84AC8079-2BBE-3745-93F6-149C00831DE0}"/>
    <hyperlink ref="J8259" r:id="rId16506" display="mailto:hobbsjulia@pena.com" xr:uid="{D58D74C5-6A4F-C94E-9A08-FFABA79FAE3D}"/>
    <hyperlink ref="L8259" r:id="rId16507" xr:uid="{AF4D11EB-7FFB-4E47-97EC-4F6B298DB393}"/>
    <hyperlink ref="J8260" r:id="rId16508" display="mailto:pmorton@bird.com" xr:uid="{B4BC30AC-9A1C-8E4B-A114-C68D068C6FF7}"/>
    <hyperlink ref="L8260" r:id="rId16509" xr:uid="{DCC95B81-0082-FD4D-A146-D126128208B0}"/>
    <hyperlink ref="J8261" r:id="rId16510" display="mailto:isabelthomas@fowler-mcintyre.com" xr:uid="{90EF5A39-3882-CC4A-89FA-F69ADD3E9ED7}"/>
    <hyperlink ref="L8261" r:id="rId16511" xr:uid="{C581E6AD-C9DF-1944-A8BC-3C7C202D7E16}"/>
    <hyperlink ref="J8262" r:id="rId16512" display="mailto:ericksonsuzanne@rocha-pineda.net" xr:uid="{E47AC328-EC2E-DE47-9EBF-4A6DEFE68129}"/>
    <hyperlink ref="L8262" r:id="rId16513" xr:uid="{5FD37BA2-1F30-834A-9BD4-6B9F77F5F1DA}"/>
    <hyperlink ref="J8263" r:id="rId16514" display="mailto:dchapman@werner-blackwell.com" xr:uid="{A9F6EA14-1774-7447-8B13-4A84D6B268EE}"/>
    <hyperlink ref="L8263" r:id="rId16515" xr:uid="{25F44954-6ED0-3A4B-BD3B-3806CC69544C}"/>
    <hyperlink ref="J8264" r:id="rId16516" display="mailto:sherriroth@padilla-wilkins.com" xr:uid="{3D28FB6A-F27F-DF48-9A72-F18940EF0C8B}"/>
    <hyperlink ref="L8264" r:id="rId16517" xr:uid="{EE95E76E-E8D0-EC4C-8C43-7F9763660B3E}"/>
    <hyperlink ref="J8265" r:id="rId16518" display="mailto:imarquez@parsons.com" xr:uid="{19C639FB-9744-BF45-AFF3-F88EF7075C2A}"/>
    <hyperlink ref="L8265" r:id="rId16519" xr:uid="{3666E3C2-907A-6848-8C25-A17E5F59F4CF}"/>
    <hyperlink ref="J8266" r:id="rId16520" display="mailto:hlam@booth-booker.com" xr:uid="{2608144A-CF5A-E547-A1D5-E140FF36E2B9}"/>
    <hyperlink ref="L8266" r:id="rId16521" xr:uid="{9870A9D9-84F4-684E-9CB9-F42C5E3BE0FA}"/>
    <hyperlink ref="J8267" r:id="rId16522" display="mailto:parrishalexa@vaughn.org" xr:uid="{663CAA59-7660-1047-8899-D7EB0A88F2F8}"/>
    <hyperlink ref="L8267" r:id="rId16523" xr:uid="{5B7E3FE9-C09C-654A-ACB9-E7875C90239B}"/>
    <hyperlink ref="J8268" r:id="rId16524" display="mailto:duanegarcia@meadows-robbins.com" xr:uid="{262935F2-BA7A-AD43-A4AF-E6FC41025DDF}"/>
    <hyperlink ref="L8268" r:id="rId16525" xr:uid="{9313729C-D7EA-B344-96A4-A126F2095155}"/>
    <hyperlink ref="J8269" r:id="rId16526" display="mailto:sheripadilla@love.com" xr:uid="{0B1C949A-95AA-1A4F-9477-417E3D4C3EE3}"/>
    <hyperlink ref="L8269" r:id="rId16527" xr:uid="{64002F86-AA5B-C247-88D9-D73265C9213B}"/>
    <hyperlink ref="J8270" r:id="rId16528" display="mailto:tamara75@patel.biz" xr:uid="{CF037A74-4764-B74B-8C70-86B1FF971E1E}"/>
    <hyperlink ref="L8270" r:id="rId16529" xr:uid="{FBCAF923-0439-5343-9702-DDDC99E7699C}"/>
    <hyperlink ref="J8271" r:id="rId16530" display="mailto:heather49@murillo.com" xr:uid="{AD98EB17-6F3E-2E48-B229-B2507504EED0}"/>
    <hyperlink ref="L8271" r:id="rId16531" xr:uid="{96408178-6462-F74B-8562-B250D449AD2A}"/>
    <hyperlink ref="J8272" r:id="rId16532" display="mailto:collierlouis@andrade-potter.biz" xr:uid="{BD8729B0-4163-9E4A-A8BC-416C804D3341}"/>
    <hyperlink ref="L8272" r:id="rId16533" xr:uid="{83C3D4C8-BD8A-C246-8CC4-697AAF9EECB3}"/>
    <hyperlink ref="J8273" r:id="rId16534" display="mailto:tammyhodges@lopez-shaffer.com" xr:uid="{0282701B-1D97-DD40-A646-A5DE300BFCA4}"/>
    <hyperlink ref="L8273" r:id="rId16535" xr:uid="{416E0B1B-4D70-A644-B59E-F1E7C64937AE}"/>
    <hyperlink ref="J8274" r:id="rId16536" display="mailto:mlam@gardner.com" xr:uid="{0AD908A9-466C-BA48-AAD9-55E6B4551151}"/>
    <hyperlink ref="L8274" r:id="rId16537" xr:uid="{B7CCDC93-1A4D-EB48-A012-D390E7CE4A67}"/>
    <hyperlink ref="J8275" r:id="rId16538" display="mailto:fraymond@ali.biz" xr:uid="{9D1A68DA-0CCE-1643-956D-2B0EC7F4740F}"/>
    <hyperlink ref="L8275" r:id="rId16539" xr:uid="{F51759CF-64B2-384A-92F8-652875287B73}"/>
    <hyperlink ref="J8276" r:id="rId16540" display="mailto:nguyensuzanne@dennis.com" xr:uid="{D20699B9-9D43-4443-B69C-AE3171B030D6}"/>
    <hyperlink ref="L8276" r:id="rId16541" xr:uid="{63325EC5-9ED3-1445-8C8F-04B1A9C5645B}"/>
    <hyperlink ref="J8277" r:id="rId16542" display="mailto:brittany74@warren-williams.info" xr:uid="{AB17FA7D-1096-294A-A5B7-CC3D12434FC3}"/>
    <hyperlink ref="L8277" r:id="rId16543" xr:uid="{08E0A883-FD43-6D42-B75D-CAAB2C1F992F}"/>
    <hyperlink ref="J8278" r:id="rId16544" display="mailto:craigpeck@davies.biz" xr:uid="{7A5658BA-CB02-644B-8614-AC491BC60118}"/>
    <hyperlink ref="L8278" r:id="rId16545" xr:uid="{C54139E9-5B0C-544B-A09D-4B52EBE346D7}"/>
    <hyperlink ref="J8279" r:id="rId16546" display="mailto:marklyons@thomas.biz" xr:uid="{D6CCD939-E3E0-5548-8FBF-74904E21E203}"/>
    <hyperlink ref="L8279" r:id="rId16547" xr:uid="{94C221C2-C00F-0344-914C-703AD77D1765}"/>
    <hyperlink ref="J8280" r:id="rId16548" display="mailto:starkjeremiah@michael.com" xr:uid="{A2118017-97DD-5648-8537-39B7FA11E250}"/>
    <hyperlink ref="L8280" r:id="rId16549" xr:uid="{1736BD31-4216-924C-B07F-C3B010C079F8}"/>
    <hyperlink ref="J8281" r:id="rId16550" display="mailto:hunter76@leon.com" xr:uid="{C9F728BE-A4A2-8B4D-923B-1D7FEBCBE1F5}"/>
    <hyperlink ref="L8281" r:id="rId16551" xr:uid="{2E7FABE0-BC35-224A-A4C8-54325E4D3EEE}"/>
    <hyperlink ref="J8282" r:id="rId16552" display="mailto:billcalhoun@obrien-manning.com" xr:uid="{46ABB01E-308E-9E48-B907-177501F5050E}"/>
    <hyperlink ref="L8282" r:id="rId16553" xr:uid="{5CDF6EE9-E4E6-F542-BC9A-0C117DBD3D78}"/>
    <hyperlink ref="J8283" r:id="rId16554" display="mailto:wwhitaker@mitchell.org" xr:uid="{59324541-8AD9-EA4D-97A3-B239DCBE6B03}"/>
    <hyperlink ref="L8283" r:id="rId16555" xr:uid="{302C5039-028A-E141-8E2A-4F27E39BAD20}"/>
    <hyperlink ref="J8284" r:id="rId16556" display="mailto:changlatasha@everett.com" xr:uid="{4589872D-3EEC-9C41-8721-7FEC4D88748B}"/>
    <hyperlink ref="L8284" r:id="rId16557" xr:uid="{03C3AD67-6EF3-3B4F-BB1A-5D2B3F6E660B}"/>
    <hyperlink ref="J8285" r:id="rId16558" display="mailto:taylorbeltran@nixon.org" xr:uid="{013087DB-BA3C-CE41-973F-BB11B5781CC8}"/>
    <hyperlink ref="L8285" r:id="rId16559" xr:uid="{DB8E5AB8-C6CF-7C46-A25B-555D8EF9DE91}"/>
    <hyperlink ref="J8286" r:id="rId16560" display="mailto:lewishoward@chung.com" xr:uid="{D1BDCABC-2556-FC42-A096-C67F7BD4910A}"/>
    <hyperlink ref="L8286" r:id="rId16561" xr:uid="{4086E189-5F93-4A4A-A0C5-0AD922B5CB42}"/>
    <hyperlink ref="J8287" r:id="rId16562" display="mailto:mercedes81@singleton.com" xr:uid="{EBF37033-4C47-3B41-ABB9-A7632D92DF2A}"/>
    <hyperlink ref="L8287" r:id="rId16563" xr:uid="{2789F718-29FF-D841-9AA5-C212378D31AA}"/>
    <hyperlink ref="J8288" r:id="rId16564" display="mailto:reginabennett@wolfe-huff.com" xr:uid="{16CEB939-F8DC-244E-A891-867B7A80AE2B}"/>
    <hyperlink ref="L8288" r:id="rId16565" xr:uid="{A74C35D6-1A75-A144-8823-BDA900DF8E38}"/>
    <hyperlink ref="J8289" r:id="rId16566" display="mailto:wgoodman@marquez.info" xr:uid="{1C37BDB8-7BFE-AE42-90FC-CF7ED38D6A99}"/>
    <hyperlink ref="L8289" r:id="rId16567" xr:uid="{072322A1-C4FF-3048-B42C-9616431C93E3}"/>
    <hyperlink ref="J8290" r:id="rId16568" display="mailto:sylvia94@benton.com" xr:uid="{EA584590-AD8B-1140-A0F3-77D9D08C72CB}"/>
    <hyperlink ref="L8290" r:id="rId16569" xr:uid="{421C9142-1384-C443-80F4-011FDE5C59A8}"/>
    <hyperlink ref="J8291" r:id="rId16570" display="mailto:jvilla@phillips.com" xr:uid="{998856A9-EE7A-1C4E-A412-D3F4620EB594}"/>
    <hyperlink ref="L8291" r:id="rId16571" xr:uid="{5E90C777-EC94-3A40-8902-0DB305CB1819}"/>
    <hyperlink ref="J8292" r:id="rId16572" display="mailto:pmccall@newton.com" xr:uid="{AE8725EC-DF08-7C4D-808B-2468B6900B58}"/>
    <hyperlink ref="L8292" r:id="rId16573" xr:uid="{AE9CCD08-E9F6-7148-B484-0D76763AA7D2}"/>
    <hyperlink ref="J8293" r:id="rId16574" display="mailto:hunteryolanda@oconnell-hess.com" xr:uid="{549697B1-F398-0147-B0A2-DD9B50331D7E}"/>
    <hyperlink ref="L8293" r:id="rId16575" xr:uid="{F1C0DCE5-F5AC-EB4C-BA7C-860C78B8AA90}"/>
    <hyperlink ref="J8294" r:id="rId16576" display="mailto:rdavidson@noble-glover.com" xr:uid="{27CE2DAB-0A63-3D49-B8D9-48407B15A376}"/>
    <hyperlink ref="L8294" r:id="rId16577" xr:uid="{65CF5452-6198-B94C-8F49-1EB98FC8E7D1}"/>
    <hyperlink ref="J8295" r:id="rId16578" display="mailto:fdoyle@peck-cunningham.com" xr:uid="{56BD0208-5A0E-7441-94E7-DB9912A0BD28}"/>
    <hyperlink ref="L8295" r:id="rId16579" xr:uid="{F106265D-FFB9-7445-B4E1-4EDBB249ABA0}"/>
    <hyperlink ref="J8296" r:id="rId16580" display="mailto:orandolph@russell.com" xr:uid="{DD3AD90E-7035-1A46-9A95-BFDB73995F78}"/>
    <hyperlink ref="L8296" r:id="rId16581" xr:uid="{DBBF6916-ED1F-D640-909F-5A056724CF58}"/>
    <hyperlink ref="J8297" r:id="rId16582" display="mailto:sergio32@rojas.info" xr:uid="{0BA6AF79-929E-5843-804E-47AFF55097BA}"/>
    <hyperlink ref="L8297" r:id="rId16583" xr:uid="{B08924CD-190F-5843-984E-A1BE241E7901}"/>
    <hyperlink ref="J8298" r:id="rId16584" display="mailto:qhinton@shepherd.com" xr:uid="{FCAC7369-A777-EB49-A5A1-80881112D5AA}"/>
    <hyperlink ref="L8298" r:id="rId16585" xr:uid="{8A10FECD-FFA1-D644-97CF-3FFF4D9B6D44}"/>
    <hyperlink ref="J8299" r:id="rId16586" display="mailto:geverett@haas.com" xr:uid="{590325FF-FA7F-274C-BC62-79BB1319DEC9}"/>
    <hyperlink ref="L8299" r:id="rId16587" xr:uid="{886E985A-7A7E-314C-A2CD-633127E12205}"/>
    <hyperlink ref="J8300" r:id="rId16588" display="mailto:russell53@pope-hood.biz" xr:uid="{9E67D0CE-18BD-0C43-9FCD-44CDE8B9DE40}"/>
    <hyperlink ref="L8300" r:id="rId16589" xr:uid="{39A92889-EE84-754A-B5FF-6D8E35F16403}"/>
    <hyperlink ref="J8301" r:id="rId16590" display="mailto:friedmanjeffrey@barajas-burnett.com" xr:uid="{76A16111-FA8C-8646-80E3-90680178632C}"/>
    <hyperlink ref="L8301" r:id="rId16591" xr:uid="{2555E4CA-771B-0246-8A51-3657423EC5B8}"/>
    <hyperlink ref="J8302" r:id="rId16592" display="mailto:morgan59@nolan-briggs.biz" xr:uid="{CEDDB934-B48C-3E4F-9485-72039DAC86FB}"/>
    <hyperlink ref="L8302" r:id="rId16593" xr:uid="{62341B8B-EA20-CD4E-995B-FFE439D22241}"/>
    <hyperlink ref="J8303" r:id="rId16594" display="mailto:vpeck@hodge.com" xr:uid="{E9F98C49-0290-C240-B844-3C9679AD7438}"/>
    <hyperlink ref="L8303" r:id="rId16595" xr:uid="{C60BF59A-4713-D445-8EDA-467EDD24B8C6}"/>
    <hyperlink ref="J8304" r:id="rId16596" display="mailto:fmack@mcknight-chase.com" xr:uid="{0784BEDF-BDB1-9F49-A768-AD8EE5A44309}"/>
    <hyperlink ref="L8304" r:id="rId16597" xr:uid="{34C958B2-3D41-1249-AA07-CBC9B9798300}"/>
    <hyperlink ref="J8305" r:id="rId16598" display="mailto:candicelowery@mills-beltran.info" xr:uid="{67E3B6C5-7CA3-6746-B563-21F403284872}"/>
    <hyperlink ref="L8305" r:id="rId16599" xr:uid="{993FC199-0002-3341-8EDA-E8C835594FFD}"/>
    <hyperlink ref="J8306" r:id="rId16600" display="mailto:darlene46@stephens-morrow.com" xr:uid="{C6FDA792-9522-D843-AD0E-0C1123F976C6}"/>
    <hyperlink ref="L8306" r:id="rId16601" xr:uid="{10858D2C-7F1A-9947-888A-13E820928CC8}"/>
    <hyperlink ref="J8307" r:id="rId16602" display="mailto:tyronebarber@monroe-woodward.biz" xr:uid="{370120CE-9639-C648-8FF3-FA5F2B6DB976}"/>
    <hyperlink ref="L8307" r:id="rId16603" xr:uid="{93D61C4E-D91E-9247-92E9-76BC68A43FC5}"/>
    <hyperlink ref="J8308" r:id="rId16604" display="mailto:hohoward@day-moran.com" xr:uid="{314B536B-4FF4-F04A-AFE7-B3F8643206BA}"/>
    <hyperlink ref="L8308" r:id="rId16605" xr:uid="{33EBC030-10A8-014F-9510-FA7AE355A186}"/>
    <hyperlink ref="J8309" r:id="rId16606" display="mailto:boltonrichard@donovan.com" xr:uid="{419B49FC-CEAB-014E-836D-F0E408DF678C}"/>
    <hyperlink ref="L8309" r:id="rId16607" xr:uid="{E780F570-3261-484F-9A93-EE5DF1B1A748}"/>
    <hyperlink ref="J8310" r:id="rId16608" display="mailto:juan31@rojas-daniels.com" xr:uid="{1B3A7161-C921-BF43-971B-422CD92B1484}"/>
    <hyperlink ref="L8310" r:id="rId16609" xr:uid="{E8CB1E11-09D6-C646-A822-EF0777D8ACED}"/>
    <hyperlink ref="J8311" r:id="rId16610" display="mailto:leonhendricks@garner-little.biz" xr:uid="{61E6F450-64D7-544A-BC9C-7F81C7174CA9}"/>
    <hyperlink ref="L8311" r:id="rId16611" xr:uid="{A0BD5B7D-2E6F-3C46-847B-D3D7EC2D80CB}"/>
    <hyperlink ref="J8312" r:id="rId16612" display="mailto:mcarson@russo.net" xr:uid="{2AC80CA6-B51A-934F-9653-D8EC9578CF73}"/>
    <hyperlink ref="L8312" r:id="rId16613" xr:uid="{8E7215F6-E7DA-7944-8A0C-A9AE7D00F019}"/>
    <hyperlink ref="J8313" r:id="rId16614" display="mailto:rosebob@scott-ayala.com" xr:uid="{6AAA68DD-3D26-BC43-85E1-66BE24935DEE}"/>
    <hyperlink ref="L8313" r:id="rId16615" xr:uid="{5A839C1A-75EB-DC49-BC55-25F48595DB19}"/>
    <hyperlink ref="J8314" r:id="rId16616" display="mailto:tarabrooks@pennington-patterson.com" xr:uid="{67EE9281-3FCF-D049-8519-610DCAE826E8}"/>
    <hyperlink ref="L8314" r:id="rId16617" xr:uid="{00C706AC-E9CC-DD4A-A752-E69CBF77A266}"/>
    <hyperlink ref="J8315" r:id="rId16618" display="mailto:karen91@huffman-montgomery.com" xr:uid="{9695A3FC-A77D-AE49-B6D3-461B6BB0D574}"/>
    <hyperlink ref="L8315" r:id="rId16619" xr:uid="{ABCB7762-F5C6-D149-90DC-858A2660B7DA}"/>
    <hyperlink ref="J8316" r:id="rId16620" display="mailto:karinacaldwell@hull.biz" xr:uid="{8D4017D4-6D4A-AD41-A5F7-512D7B191735}"/>
    <hyperlink ref="L8316" r:id="rId16621" xr:uid="{4125D58B-572A-BD45-A950-F7E688531D8F}"/>
    <hyperlink ref="J8317" r:id="rId16622" display="mailto:garrettbuchanan@cuevas-luna.com" xr:uid="{35EEE7D9-D5D6-DA41-AEDC-830C0CB7A615}"/>
    <hyperlink ref="L8317" r:id="rId16623" xr:uid="{6CDBB909-7FD8-EF44-ADA8-1DBB25C0D4BD}"/>
    <hyperlink ref="J8318" r:id="rId16624" display="mailto:molly02@noble.com" xr:uid="{37C60D88-A5CB-2D40-967E-C6DD75BEF0BA}"/>
    <hyperlink ref="L8318" r:id="rId16625" xr:uid="{9BE02E41-4016-8F49-A933-05D489E1DE14}"/>
    <hyperlink ref="J8319" r:id="rId16626" display="mailto:isabel72@mata.net" xr:uid="{14CA0529-1023-4743-85B6-D7B3C81B7435}"/>
    <hyperlink ref="L8319" r:id="rId16627" xr:uid="{5666DF64-1313-D445-B4F0-F9449B33C1B4}"/>
    <hyperlink ref="J8320" r:id="rId16628" display="mailto:suttonemily@mcgee.biz" xr:uid="{33BD7473-AC16-0446-84BF-C9BE7A4AC7A1}"/>
    <hyperlink ref="L8320" r:id="rId16629" xr:uid="{D3C9EFE8-8904-274B-B832-EB1D056B5B02}"/>
    <hyperlink ref="J8321" r:id="rId16630" display="mailto:vstanley@garrett.biz" xr:uid="{4A5152F7-1F58-5945-ACBE-E9A556EBC952}"/>
    <hyperlink ref="L8321" r:id="rId16631" xr:uid="{6F2C9BDA-07DA-3F42-AAA6-62036D26CBDC}"/>
    <hyperlink ref="J8322" r:id="rId16632" display="mailto:gabriella88@wolf-carey.com" xr:uid="{359D5EC3-265E-0749-9850-A0FEB33ACA07}"/>
    <hyperlink ref="L8322" r:id="rId16633" xr:uid="{CC966851-7254-6244-B422-9E652A0AAFB0}"/>
    <hyperlink ref="J8323" r:id="rId16634" display="mailto:frances66@english.com" xr:uid="{1B8980D5-2DB8-F945-B806-6DA45B90184F}"/>
    <hyperlink ref="L8323" r:id="rId16635" xr:uid="{0C3F10AD-3FFE-5946-9E29-ACE7A33858A5}"/>
    <hyperlink ref="J8324" r:id="rId16636" display="mailto:bbeasley@rangel-page.com" xr:uid="{B665D30D-1A83-5F45-9C3B-BD8027F4C27F}"/>
    <hyperlink ref="L8324" r:id="rId16637" xr:uid="{C45C77D7-F4F7-3A4A-B688-C6E789697BEC}"/>
    <hyperlink ref="J8325" r:id="rId16638" display="mailto:daisy33@baird.com" xr:uid="{CBC3A05F-9736-1F41-92AE-1A069C999F2D}"/>
    <hyperlink ref="L8325" r:id="rId16639" xr:uid="{85F81664-AF2D-6149-9CBE-C42F0C8393EE}"/>
    <hyperlink ref="J8326" r:id="rId16640" display="mailto:tonyalara@landry.com" xr:uid="{80AC665F-279B-8243-BABA-4E0ACFB10A1C}"/>
    <hyperlink ref="L8326" r:id="rId16641" xr:uid="{3A4722F0-3373-9642-A3D8-569EF5D9E9F2}"/>
    <hyperlink ref="J8327" r:id="rId16642" display="mailto:yfitzgerald@neal-coleman.com" xr:uid="{7F27EFFC-4560-254F-9D9F-9A1B0E9C32D5}"/>
    <hyperlink ref="L8327" r:id="rId16643" xr:uid="{F2304A6B-6E31-E84F-9518-14DE5A460459}"/>
    <hyperlink ref="J8328" r:id="rId16644" display="mailto:lgonzales@moon.com" xr:uid="{649E7BE6-DD0B-E841-AB44-242B873AB229}"/>
    <hyperlink ref="L8328" r:id="rId16645" xr:uid="{A680ABCA-EE11-DC4A-8A1D-BCF28453744E}"/>
    <hyperlink ref="J8329" r:id="rId16646" display="mailto:kennethcummings@yoder.com" xr:uid="{36FB5FD6-A7A2-9746-8BD8-1303BCD9DB3C}"/>
    <hyperlink ref="L8329" r:id="rId16647" xr:uid="{7E4C50F5-42E2-494A-8E6C-31C8FA1F7672}"/>
    <hyperlink ref="J8330" r:id="rId16648" display="mailto:bowerslonnie@rodriguez-giles.biz" xr:uid="{C7015868-1E6A-BE46-8344-9FDC49B20CEA}"/>
    <hyperlink ref="L8330" r:id="rId16649" xr:uid="{E31B0F18-8550-764A-9C58-E7DC038FFE01}"/>
    <hyperlink ref="J8331" r:id="rId16650" display="mailto:esparzamarcus@adams.org" xr:uid="{7B2203EC-BB1C-0A4A-B98C-45EA185F0FEB}"/>
    <hyperlink ref="L8331" r:id="rId16651" xr:uid="{31C4B93A-1338-9E40-AC56-4484F49C8340}"/>
    <hyperlink ref="J8332" r:id="rId16652" display="mailto:bmalone@bray.com" xr:uid="{F0C11239-31DA-774D-99BF-0E6D1FF559FF}"/>
    <hyperlink ref="L8332" r:id="rId16653" xr:uid="{68611FED-F5ED-6849-B073-C66B85CC3482}"/>
    <hyperlink ref="J8333" r:id="rId16654" display="mailto:pinedaearl@mcgee.net" xr:uid="{FE0FE31C-CFED-6D40-8395-2B622B474230}"/>
    <hyperlink ref="L8333" r:id="rId16655" xr:uid="{E2A412CA-CB68-144D-81B2-30E28A77DBBC}"/>
    <hyperlink ref="J8334" r:id="rId16656" display="mailto:vancericardo@cross-osborn.org" xr:uid="{D4398E2E-D6D2-2244-B0BA-36C90A49F628}"/>
    <hyperlink ref="L8334" r:id="rId16657" xr:uid="{FA960702-F3DA-0C40-BFF5-05B4A3D864E8}"/>
    <hyperlink ref="J8335" r:id="rId16658" display="mailto:hbridges@hayes-watkins.com" xr:uid="{A790F67B-A256-9B4D-BA41-F4BC97D3DAB6}"/>
    <hyperlink ref="L8335" r:id="rId16659" xr:uid="{1D00C086-975D-8048-8BC8-810A4A80F41B}"/>
    <hyperlink ref="J8336" r:id="rId16660" display="mailto:hillmason@farrell-hines.info" xr:uid="{0492938B-AAC9-B04E-A7FF-B191721728F9}"/>
    <hyperlink ref="L8336" r:id="rId16661" xr:uid="{F31089DE-9314-A34D-B43A-99B304A3CF25}"/>
    <hyperlink ref="J8337" r:id="rId16662" display="mailto:jaclynchase@rangel.com" xr:uid="{E510E0E2-469C-384B-8819-967AF645332C}"/>
    <hyperlink ref="L8337" r:id="rId16663" xr:uid="{3E5A26FC-B13D-524A-B081-5D8DE540239E}"/>
    <hyperlink ref="J8338" r:id="rId16664" display="mailto:frenchharold@summers.com" xr:uid="{7F428A35-F1CC-CA4C-A082-5E4AA2A4B879}"/>
    <hyperlink ref="L8338" r:id="rId16665" xr:uid="{7AFE566D-16D2-6446-A493-921BB7BF5393}"/>
    <hyperlink ref="J8339" r:id="rId16666" display="mailto:ptownsend@mclaughlin.com" xr:uid="{0B05C66A-D553-704C-B673-13D1D1CBC69A}"/>
    <hyperlink ref="L8339" r:id="rId16667" xr:uid="{9DB11C64-9C50-ED41-8625-CA51D4A525CA}"/>
    <hyperlink ref="J8340" r:id="rId16668" display="mailto:irhodes@mendoza-hatfield.com" xr:uid="{3E849C9E-86BD-8C4A-801D-B7728D4B9D05}"/>
    <hyperlink ref="L8340" r:id="rId16669" xr:uid="{E63A07A4-A9D4-E244-83F5-C3E4012DCC85}"/>
    <hyperlink ref="J8341" r:id="rId16670" display="mailto:htrevino@neal-walters.com" xr:uid="{D564CE93-061A-B04F-BB36-0DA70C352A83}"/>
    <hyperlink ref="L8341" r:id="rId16671" xr:uid="{B6F0440E-AEAD-9447-96FC-850F6B02441C}"/>
    <hyperlink ref="J8342" r:id="rId16672" display="mailto:iobrien@fox-boyer.com" xr:uid="{34F27326-D889-914A-97BB-A4AF665D872A}"/>
    <hyperlink ref="L8342" r:id="rId16673" xr:uid="{15925A88-F2E0-DE4B-BB32-DA72963A2EE1}"/>
    <hyperlink ref="J8343" r:id="rId16674" display="mailto:samuel47@eaton-odom.com" xr:uid="{F5C4108F-7B00-B041-8A42-30820435093F}"/>
    <hyperlink ref="L8343" r:id="rId16675" xr:uid="{73748D6D-0D0D-2D46-B31D-14AAD5A45D81}"/>
    <hyperlink ref="J8344" r:id="rId16676" display="mailto:rachaelwashington@hayes.com" xr:uid="{3924AB43-C672-144D-B466-B866B091BC41}"/>
    <hyperlink ref="L8344" r:id="rId16677" xr:uid="{9086CA6B-8448-3D4C-A66A-F417C9EC57F5}"/>
    <hyperlink ref="J8345" r:id="rId16678" display="mailto:okemp@case-estrada.com" xr:uid="{EFDBBE48-E52E-244C-893E-E9E0C3E0A2A8}"/>
    <hyperlink ref="L8345" r:id="rId16679" xr:uid="{F264F29C-083F-A040-9A11-E64647DB8A24}"/>
    <hyperlink ref="J8346" r:id="rId16680" display="mailto:lorraine17@clements.org" xr:uid="{88233277-5C29-F747-85AF-19D3E20C597A}"/>
    <hyperlink ref="L8346" r:id="rId16681" xr:uid="{79A82B70-3593-314A-8D13-636E69E4AD9E}"/>
    <hyperlink ref="J8347" r:id="rId16682" display="mailto:cruzjackie@watts-meza.com" xr:uid="{59C3D758-5138-1F4E-99BB-EB50D5F5893A}"/>
    <hyperlink ref="L8347" r:id="rId16683" xr:uid="{340B8404-18E7-5943-BA10-9DFEEA171B11}"/>
    <hyperlink ref="J8348" r:id="rId16684" display="mailto:zgallagher@gross.com" xr:uid="{2A1DCBCB-3B26-DB41-8A98-A6D859E7A73D}"/>
    <hyperlink ref="L8348" r:id="rId16685" xr:uid="{BF3A828C-0A57-6D40-8850-E0DF095A6AAD}"/>
    <hyperlink ref="J8349" r:id="rId16686" display="mailto:robertacantu@brady.com" xr:uid="{73A6B292-2FF7-9D4F-B39F-418F8D1A2893}"/>
    <hyperlink ref="L8349" r:id="rId16687" xr:uid="{CEBB5992-0160-CB44-A0FB-0C012F838CCD}"/>
    <hyperlink ref="J8350" r:id="rId16688" display="mailto:eduardoandersen@ortega.com" xr:uid="{CD980985-6D6B-AB44-83CA-59BB795D54FD}"/>
    <hyperlink ref="L8350" r:id="rId16689" xr:uid="{AB271524-A2F2-9D4B-9D32-13E53D3C7795}"/>
    <hyperlink ref="J8351" r:id="rId16690" display="mailto:curryadrienne@greene-moore.com" xr:uid="{CE677F1E-E82B-174D-AC84-9CDF94E1D842}"/>
    <hyperlink ref="L8351" r:id="rId16691" xr:uid="{31CCFA1B-DDC0-4049-A5F1-C9F425002966}"/>
    <hyperlink ref="J8352" r:id="rId16692" display="mailto:gabriellastevens@proctor-eaton.com" xr:uid="{EE84C4E2-2805-FB4B-93F1-AEF6995F056B}"/>
    <hyperlink ref="L8352" r:id="rId16693" xr:uid="{0F2927E5-1088-314E-99F3-203078B00E31}"/>
    <hyperlink ref="J8353" r:id="rId16694" display="mailto:margaretdeleon@mccann.com" xr:uid="{461C83FC-2B32-284A-BB20-881B8DBE25B6}"/>
    <hyperlink ref="L8353" r:id="rId16695" xr:uid="{D6F8E5DC-13C0-784C-B107-B48A47042D65}"/>
    <hyperlink ref="J8354" r:id="rId16696" display="mailto:noahgarrett@ford-davies.com" xr:uid="{2F3480B8-BC21-B343-B316-81AB6CBBEEF7}"/>
    <hyperlink ref="L8354" r:id="rId16697" xr:uid="{F5CA83A3-1985-DD40-BFC4-480535056318}"/>
    <hyperlink ref="J8355" r:id="rId16698" display="mailto:tony87@douglas.com" xr:uid="{02DC2C77-CA31-3341-B894-7D91B1B0A0C8}"/>
    <hyperlink ref="L8355" r:id="rId16699" xr:uid="{C3877332-3175-CF4F-BE72-FF149314010D}"/>
    <hyperlink ref="J8356" r:id="rId16700" display="mailto:gilbert45@marsh.info" xr:uid="{54EB7743-F7B6-5642-A60F-6950809E864C}"/>
    <hyperlink ref="L8356" r:id="rId16701" xr:uid="{675E9EA0-E551-1D4B-A2F6-47EE6A471D98}"/>
    <hyperlink ref="J8357" r:id="rId16702" display="mailto:tomcosta@shepherd.org" xr:uid="{C203E4A4-CA43-134B-B37A-8101EC85DEE1}"/>
    <hyperlink ref="L8357" r:id="rId16703" xr:uid="{7ECB8101-2402-FB44-98BE-55BC2F2FD1BB}"/>
    <hyperlink ref="J8358" r:id="rId16704" display="mailto:julian33@roy.org" xr:uid="{5431BA87-4B17-0B4E-8BF8-68FBCD9028D8}"/>
    <hyperlink ref="L8358" r:id="rId16705" xr:uid="{895C026D-122A-F546-8940-3174A0988F3F}"/>
    <hyperlink ref="J8359" r:id="rId16706" display="mailto:kstout@atkins.com" xr:uid="{E49AEFF4-2B98-514C-A1BA-6657F9F250C8}"/>
    <hyperlink ref="L8359" r:id="rId16707" xr:uid="{D506E079-E909-634F-80C6-F109ABF0A615}"/>
    <hyperlink ref="J8360" r:id="rId16708" display="mailto:lutzmathew@parks.info" xr:uid="{9B646D75-288D-444A-B005-888496ABAE65}"/>
    <hyperlink ref="L8360" r:id="rId16709" xr:uid="{FB07E52D-8306-D243-BC12-9431236450A8}"/>
    <hyperlink ref="J8361" r:id="rId16710" display="mailto:renee50@villarreal.com" xr:uid="{0BE5276D-8B1A-D247-840A-ACBC800459FE}"/>
    <hyperlink ref="L8361" r:id="rId16711" xr:uid="{8E0EF02A-430E-A54D-854A-22D1D128B253}"/>
    <hyperlink ref="J8362" r:id="rId16712" display="mailto:whitakerpatrick@esparza-nielsen.org" xr:uid="{CB501CEC-2853-EA48-A7A6-86BB6A112C5B}"/>
    <hyperlink ref="L8362" r:id="rId16713" xr:uid="{2DC4B7A8-A5A8-554A-AFA0-B9D012C6D383}"/>
    <hyperlink ref="J8363" r:id="rId16714" display="mailto:jeff48@grimes-richmond.com" xr:uid="{28D368AD-6A3A-1A45-8A50-14384CAD2FB2}"/>
    <hyperlink ref="L8363" r:id="rId16715" xr:uid="{485FF420-A17B-4B45-AF15-95F90AFD0828}"/>
    <hyperlink ref="J8364" r:id="rId16716" display="mailto:claytonortiz@brandt.info" xr:uid="{8BC5D6F5-3433-904B-883F-ACCA9FFA32BF}"/>
    <hyperlink ref="L8364" r:id="rId16717" xr:uid="{7B997DF9-5AB0-E140-9EC5-244787F43DAC}"/>
    <hyperlink ref="J8365" r:id="rId16718" display="mailto:noah80@mora.com" xr:uid="{1610392D-047C-7B41-983A-948C49E2CF21}"/>
    <hyperlink ref="L8365" r:id="rId16719" xr:uid="{5B666A7C-F89E-654D-8906-2665E567DC8C}"/>
    <hyperlink ref="J8366" r:id="rId16720" display="mailto:pennyjoyce@mendez.com" xr:uid="{670BFAE9-7367-D74C-9A9C-48FAB5B88039}"/>
    <hyperlink ref="L8366" r:id="rId16721" xr:uid="{93715514-8B49-5248-9331-2A371DB9FF85}"/>
    <hyperlink ref="J8367" r:id="rId16722" display="mailto:alec12@mcneil.com" xr:uid="{2373533C-4EE0-A847-B8B2-A940C12BFB7C}"/>
    <hyperlink ref="L8367" r:id="rId16723" xr:uid="{04E824C1-3FB7-FA49-B34C-90339267AE2B}"/>
    <hyperlink ref="J8368" r:id="rId16724" display="mailto:zunigamax@mills.com" xr:uid="{6BC49F53-A9EB-8B4E-987F-8041F97EE31F}"/>
    <hyperlink ref="L8368" r:id="rId16725" xr:uid="{AD13C890-5F9A-F049-9A05-1F9AB059A514}"/>
    <hyperlink ref="J8369" r:id="rId16726" display="mailto:allisonlogan@holmes.com" xr:uid="{EC0F5FF2-CFE7-5C4B-BCAB-634D9B9971FB}"/>
    <hyperlink ref="L8369" r:id="rId16727" xr:uid="{6B093038-6A0C-1A46-8EB6-A5E26FC13A61}"/>
    <hyperlink ref="J8370" r:id="rId16728" display="mailto:sharon30@hanna-proctor.com" xr:uid="{6A86718A-FD2C-2F4A-B9AE-90A766E5212A}"/>
    <hyperlink ref="L8370" r:id="rId16729" xr:uid="{365C3280-A365-2E40-9743-D16B96B780C1}"/>
    <hyperlink ref="J8371" r:id="rId16730" display="mailto:makaylareilly@bray.com" xr:uid="{A00DE296-895F-B44B-B60E-6A14F29AD961}"/>
    <hyperlink ref="L8371" r:id="rId16731" xr:uid="{95F7C92C-81C3-1940-BECA-F1A7457C7031}"/>
    <hyperlink ref="J8372" r:id="rId16732" display="mailto:mercerperry@hull-frederick.com" xr:uid="{4A1CE559-B752-4F43-A5EE-ACECC778040D}"/>
    <hyperlink ref="L8372" r:id="rId16733" xr:uid="{DCC650E6-29FC-CE4F-B56F-F96B6D2F954E}"/>
    <hyperlink ref="J8373" r:id="rId16734" display="mailto:nathanarnold@pratt-spencer.com" xr:uid="{279FA7AF-65F9-1644-B64A-00607F22EEE3}"/>
    <hyperlink ref="L8373" r:id="rId16735" xr:uid="{6F354D18-DBA2-694E-854D-2F1DB1342A18}"/>
    <hyperlink ref="J8374" r:id="rId16736" display="mailto:gregoryjay@castaneda.com" xr:uid="{D6FBC32E-CF5D-8348-B533-A10C6B1CCEF8}"/>
    <hyperlink ref="L8374" r:id="rId16737" xr:uid="{C54E089C-C494-E14E-9845-145B4C6787C7}"/>
    <hyperlink ref="J8375" r:id="rId16738" display="mailto:nealrachael@cooper.com" xr:uid="{57FD3C58-505A-E546-8D4E-AFC2847533D9}"/>
    <hyperlink ref="L8375" r:id="rId16739" xr:uid="{84BB892C-4B9F-3241-B824-3ABCF9D14A61}"/>
    <hyperlink ref="J8376" r:id="rId16740" display="mailto:qdougherty@galloway.com" xr:uid="{2EB5882D-AADF-B64D-AB02-E1CBBCE447EE}"/>
    <hyperlink ref="L8376" r:id="rId16741" xr:uid="{643D06D2-97FA-2146-BA72-C5FD66BA1FEA}"/>
    <hyperlink ref="J8377" r:id="rId16742" display="mailto:audrey61@harper-salinas.biz" xr:uid="{35BC663A-9D06-3B4B-8DBE-2EAFAFC7B052}"/>
    <hyperlink ref="L8377" r:id="rId16743" xr:uid="{F1240FAF-F10F-8942-957D-F6E74F2D35FE}"/>
    <hyperlink ref="J8378" r:id="rId16744" display="mailto:pritter@campos-dean.com" xr:uid="{A709E01E-8298-A149-A627-DB3B62CBAF71}"/>
    <hyperlink ref="L8378" r:id="rId16745" xr:uid="{A8734042-E9D2-8D4D-9AE3-97A6E679CCF6}"/>
    <hyperlink ref="J8379" r:id="rId16746" display="mailto:edeleon@velez-steele.org" xr:uid="{C2F65F7D-A9A0-EE42-A1DC-2C97F08CC858}"/>
    <hyperlink ref="L8379" r:id="rId16747" xr:uid="{A6FBCF64-BF06-6541-99FB-53108B571582}"/>
    <hyperlink ref="J8380" r:id="rId16748" display="mailto:frazierdenise@branch.info" xr:uid="{567E7B9B-FE67-EE47-B628-24DEBBAF6ACD}"/>
    <hyperlink ref="L8380" r:id="rId16749" xr:uid="{DBBD289B-E4FC-2841-AB54-91C6EFF3B01C}"/>
    <hyperlink ref="J8381" r:id="rId16750" display="mailto:kimberly89@benton-chandler.net" xr:uid="{7A8C375C-F239-B14F-A55F-2B449D871334}"/>
    <hyperlink ref="L8381" r:id="rId16751" xr:uid="{78E6D609-17DB-DE45-81E6-AD27FBE187CF}"/>
    <hyperlink ref="J8382" r:id="rId16752" display="mailto:fgarner@acevedo-hines.com" xr:uid="{BB681F7F-0B6F-0445-AFE4-C1E4A24B9B80}"/>
    <hyperlink ref="L8382" r:id="rId16753" xr:uid="{78FF8E21-1E3C-1C4C-9FD4-148D2774FA47}"/>
    <hyperlink ref="J8383" r:id="rId16754" display="mailto:robertenglish@bean.com" xr:uid="{E8E3E5B3-7D2E-4D4B-93C9-17ECAF25D12C}"/>
    <hyperlink ref="L8383" r:id="rId16755" xr:uid="{B0C2D55C-AB5A-0A44-9751-89BCEB6D6925}"/>
    <hyperlink ref="J8384" r:id="rId16756" display="mailto:candace92@benjamin-combs.com" xr:uid="{7349AD1F-2710-FB4A-AAB8-DC4F60C0FC0D}"/>
    <hyperlink ref="L8384" r:id="rId16757" xr:uid="{D15F20D3-27E6-3E4C-803B-83D3EF8BA3D7}"/>
    <hyperlink ref="J8385" r:id="rId16758" display="mailto:jane38@patel.org" xr:uid="{71B3842E-1515-CD48-B9AF-8D837DF9FE78}"/>
    <hyperlink ref="L8385" r:id="rId16759" xr:uid="{D1E81E8D-4153-DB4B-BED9-893DFD27FEC1}"/>
    <hyperlink ref="J8386" r:id="rId16760" display="mailto:dmoses@cowan-french.com" xr:uid="{5F4C6FFF-D971-B246-9F94-4751412C1241}"/>
    <hyperlink ref="L8386" r:id="rId16761" xr:uid="{43490A2D-5EA6-C543-9727-5D59864A5782}"/>
    <hyperlink ref="J8387" r:id="rId16762" display="mailto:pollardhelen@moran.com" xr:uid="{2E64F0CF-9781-7744-AD59-CD19A965FF0C}"/>
    <hyperlink ref="L8387" r:id="rId16763" xr:uid="{A1E45B04-1949-FC4E-89E3-B619B7717A5E}"/>
    <hyperlink ref="J8388" r:id="rId16764" display="mailto:fryesylvia@lucas.com" xr:uid="{8C438F9E-5278-7E4A-BA97-9AE744576899}"/>
    <hyperlink ref="L8388" r:id="rId16765" xr:uid="{59A0430B-EC02-0F45-9E97-79A7BF5EC4AD}"/>
    <hyperlink ref="J8389" r:id="rId16766" display="mailto:rfuller@torres.com" xr:uid="{58FA230E-17D6-8447-8B76-0D71248B04FD}"/>
    <hyperlink ref="L8389" r:id="rId16767" xr:uid="{C14DC563-74F7-3046-B2A4-BCB31E532F63}"/>
    <hyperlink ref="J8390" r:id="rId16768" display="mailto:charlesjoan@burke-santos.org" xr:uid="{B17B8DEC-74CA-7741-85A5-A7058B7F16EE}"/>
    <hyperlink ref="L8390" r:id="rId16769" xr:uid="{CDAC05F6-4B98-F942-BB71-837CF43CC0F2}"/>
    <hyperlink ref="J8391" r:id="rId16770" display="mailto:joan27@dean-hall.com" xr:uid="{2BF9AFE3-5C68-9748-841E-8B699A2C7729}"/>
    <hyperlink ref="L8391" r:id="rId16771" xr:uid="{533CC3DC-76AF-3341-90E9-A3A0720B70CB}"/>
    <hyperlink ref="J8392" r:id="rId16772" display="mailto:kellivasquez@buckley.org" xr:uid="{F121BB3A-C112-3846-948A-42F336061BB2}"/>
    <hyperlink ref="L8392" r:id="rId16773" xr:uid="{085721DF-BD28-4540-9D9E-1D69D8DF9EA6}"/>
    <hyperlink ref="J8393" r:id="rId16774" display="mailto:paige66@tyler.com" xr:uid="{5E62E4D3-B0BF-EC45-961A-769A26D1ABBF}"/>
    <hyperlink ref="L8393" r:id="rId16775" xr:uid="{C978DBF7-A50A-154D-9A05-B7B8B5D40D30}"/>
    <hyperlink ref="J8394" r:id="rId16776" display="mailto:samanthalloyd@jenkins-mccarthy.info" xr:uid="{2CBF4510-0AAA-FC43-BB2C-62EA99595CE1}"/>
    <hyperlink ref="L8394" r:id="rId16777" xr:uid="{C702DB78-9241-C64A-A488-174DE8DED1E7}"/>
    <hyperlink ref="J8395" r:id="rId16778" display="mailto:sarah48@brock.com" xr:uid="{C0FF1AF8-5379-3A42-83CF-47632A9D690D}"/>
    <hyperlink ref="L8395" r:id="rId16779" xr:uid="{00B3A271-BFDE-7442-B8FA-F7FCD31F0505}"/>
    <hyperlink ref="J8396" r:id="rId16780" display="mailto:bailey74@obrien.biz" xr:uid="{2646CDDE-C3DB-AC40-97B1-2F9144A13FFC}"/>
    <hyperlink ref="L8396" r:id="rId16781" xr:uid="{E746EBAB-406B-DB47-92A6-3D11A62608D1}"/>
    <hyperlink ref="J8397" r:id="rId16782" display="mailto:kaylee42@watkins-tran.com" xr:uid="{6D9C487A-1606-D340-B29A-B9937B6FB60C}"/>
    <hyperlink ref="L8397" r:id="rId16783" xr:uid="{0EBF2F8F-FC32-E24A-A465-2CFDBD350295}"/>
    <hyperlink ref="J8398" r:id="rId16784" display="mailto:bmathis@dominguez.com" xr:uid="{2AF65BF2-D9E7-064F-A7E3-8B6B54108B1B}"/>
    <hyperlink ref="L8398" r:id="rId16785" xr:uid="{9420585C-1BD9-3440-8E19-075183CF72CC}"/>
    <hyperlink ref="J8399" r:id="rId16786" display="mailto:joycenolan@rivera-robertson.net" xr:uid="{1A8D7B50-DE5A-0B43-94B0-906BEF7D3280}"/>
    <hyperlink ref="L8399" r:id="rId16787" xr:uid="{83039DE1-345B-8640-A4E4-D6C5DEA32656}"/>
    <hyperlink ref="J8400" r:id="rId16788" display="mailto:gary73@chang.com" xr:uid="{53113646-2887-4A45-BA22-3B3BED261833}"/>
    <hyperlink ref="L8400" r:id="rId16789" xr:uid="{0ECA0883-4C2D-1F45-A1D4-D34C65564777}"/>
    <hyperlink ref="J8401" r:id="rId16790" display="mailto:akeller@ruiz.com" xr:uid="{38263AB3-1469-0245-8A4E-9BE5D154F4EF}"/>
    <hyperlink ref="L8401" r:id="rId16791" xr:uid="{A781C2E7-8271-CE42-9678-5BAFECC43ADD}"/>
    <hyperlink ref="J8402" r:id="rId16792" display="mailto:jenniferbanks@floyd-frank.com" xr:uid="{7FC9EE02-B752-7146-91BC-D24F099CBC50}"/>
    <hyperlink ref="L8402" r:id="rId16793" xr:uid="{E5E05172-A436-2747-891D-4967932407E4}"/>
    <hyperlink ref="J8403" r:id="rId16794" display="mailto:santanajeff@chung.com" xr:uid="{CAA8995F-F38C-0343-9094-20758D8F5E6C}"/>
    <hyperlink ref="L8403" r:id="rId16795" xr:uid="{20269836-B9E4-7D45-8310-509483483CE2}"/>
    <hyperlink ref="J8404" r:id="rId16796" display="mailto:farcher@horton-thompson.com" xr:uid="{CBC81710-EE70-1949-BCB4-EBB7E0B5B6FF}"/>
    <hyperlink ref="L8404" r:id="rId16797" xr:uid="{3CFEEA78-5F1A-F445-8788-92A7F698E332}"/>
    <hyperlink ref="J8405" r:id="rId16798" display="mailto:sanfordcameron@carter.net" xr:uid="{A2D5A5B7-8F84-6243-8FDF-C62B195E7FFA}"/>
    <hyperlink ref="L8405" r:id="rId16799" xr:uid="{469FA62A-5E7F-954B-8871-63F4EEAC6B36}"/>
    <hyperlink ref="J8406" r:id="rId16800" display="mailto:wellsadrian@hatfield-hardy.biz" xr:uid="{1292D04D-F62F-E147-8C29-4DF4C08723A0}"/>
    <hyperlink ref="L8406" r:id="rId16801" xr:uid="{9B221EA7-1B91-8243-8747-E4770F4E9100}"/>
    <hyperlink ref="J8407" r:id="rId16802" display="mailto:morenostuart@schmitt.net" xr:uid="{EB365DB6-D71D-594B-9550-41E2562F6B57}"/>
    <hyperlink ref="L8407" r:id="rId16803" xr:uid="{F24C41CA-50E8-8A47-8BB0-5292AF82C2DF}"/>
    <hyperlink ref="J8408" r:id="rId16804" display="mailto:gina37@dorsey.net" xr:uid="{850E71CB-453C-5F42-9324-49BD54E6AD11}"/>
    <hyperlink ref="L8408" r:id="rId16805" xr:uid="{AB9353FE-655D-4B4D-83F9-70E477572979}"/>
    <hyperlink ref="J8409" r:id="rId16806" display="mailto:shortkirsten@bowman.com" xr:uid="{B22C2778-2FDF-6741-84A0-4691D4E6BDF8}"/>
    <hyperlink ref="L8409" r:id="rId16807" xr:uid="{53B92F31-C1C2-874C-8B1B-E59984968446}"/>
    <hyperlink ref="J8410" r:id="rId16808" display="mailto:jose35@odom.biz" xr:uid="{BADA2899-9B19-5A49-94EE-8B98D6C6D2CF}"/>
    <hyperlink ref="L8410" r:id="rId16809" xr:uid="{1C5A0C21-E6E0-4D4D-8511-7DE1D4EDCD5D}"/>
    <hyperlink ref="J8411" r:id="rId16810" display="mailto:rmckinney@valencia.com" xr:uid="{7D1F386A-259B-7F49-9C81-1F669EB092FC}"/>
    <hyperlink ref="L8411" r:id="rId16811" xr:uid="{AB450D8E-83FC-C24D-9468-E52D3D2EF2AA}"/>
    <hyperlink ref="J8412" r:id="rId16812" display="mailto:stefaniegray@cowan.biz" xr:uid="{685F278C-127F-0640-BCD8-849B5B2E2736}"/>
    <hyperlink ref="L8412" r:id="rId16813" xr:uid="{0F4E145E-AFA1-AB4B-8B81-2FB777400B19}"/>
    <hyperlink ref="J8413" r:id="rId16814" display="mailto:nle@salazar-cabrera.info" xr:uid="{7925B0E8-4728-9C47-86F8-5FFB43AFE373}"/>
    <hyperlink ref="L8413" r:id="rId16815" xr:uid="{FE4E8A23-2C84-A04F-9C7D-E1E7BCA26921}"/>
    <hyperlink ref="J8414" r:id="rId16816" display="mailto:sheenahanna@armstrong.info" xr:uid="{3F029C20-A46F-354E-B9DB-B5B5B96B9E54}"/>
    <hyperlink ref="L8414" r:id="rId16817" xr:uid="{32685C4C-4E8B-0845-8530-43F4F8E4D9BB}"/>
    <hyperlink ref="J8415" r:id="rId16818" display="mailto:agriffin@long-madden.biz" xr:uid="{9FC86916-E820-A44F-8387-F8D64F7785CE}"/>
    <hyperlink ref="L8415" r:id="rId16819" xr:uid="{A6220024-CD16-6244-B57C-4D219984221F}"/>
    <hyperlink ref="J8416" r:id="rId16820" display="mailto:joelwright@huynh-carson.biz" xr:uid="{93236097-3FC8-FA47-948D-D4FCE7765EC9}"/>
    <hyperlink ref="L8416" r:id="rId16821" xr:uid="{B510B5AF-FA0B-E042-BA40-51E0FC1C1C87}"/>
    <hyperlink ref="J8417" r:id="rId16822" display="mailto:caitlyndaniels@york-stark.info" xr:uid="{98C9C7C3-C540-5E42-BB43-C5A1CFC22631}"/>
    <hyperlink ref="L8417" r:id="rId16823" xr:uid="{03F54A9F-4565-E34A-A0EF-2C8C64791403}"/>
    <hyperlink ref="J8418" r:id="rId16824" display="mailto:sampsonvictor@hurley.org" xr:uid="{C1BFCEEA-AA0C-6044-8AE9-1C492BDC08AC}"/>
    <hyperlink ref="L8418" r:id="rId16825" xr:uid="{D072BA96-358A-CB4C-BED8-6B6436529AC1}"/>
    <hyperlink ref="J8419" r:id="rId16826" display="mailto:alyssa07@miles.biz" xr:uid="{9D4DE7D0-CCC7-5543-B730-6785BBDAD3EF}"/>
    <hyperlink ref="L8419" r:id="rId16827" xr:uid="{B7AE0C18-5DD6-7547-A405-B4F627E6D049}"/>
    <hyperlink ref="J8420" r:id="rId16828" display="mailto:zkidd@jacobson.com" xr:uid="{9B6F78DB-A146-CF40-92B9-FF889A438013}"/>
    <hyperlink ref="L8420" r:id="rId16829" xr:uid="{C367C195-55B5-D742-9884-0E093EA3B70F}"/>
    <hyperlink ref="J8421" r:id="rId16830" display="mailto:katherinejennings@mckay.net" xr:uid="{AE96D969-088C-3D4B-AA9E-88FA1F83A3B6}"/>
    <hyperlink ref="L8421" r:id="rId16831" xr:uid="{933EC7D4-A5E0-0545-B729-11935494EC9F}"/>
    <hyperlink ref="J8422" r:id="rId16832" display="mailto:laurenholder@fischer-beard.net" xr:uid="{933EC0E8-4CD4-D34D-90AD-A2EC2B024023}"/>
    <hyperlink ref="L8422" r:id="rId16833" xr:uid="{CD2F34EB-0CBE-1A43-82B2-C80F215940A8}"/>
    <hyperlink ref="J8423" r:id="rId16834" display="mailto:dpark@lin.com" xr:uid="{9CF64ACD-C166-0944-B72D-167E9CE9F549}"/>
    <hyperlink ref="L8423" r:id="rId16835" xr:uid="{4E8BAC9E-2DE6-2A47-B653-8F9BE04D1339}"/>
    <hyperlink ref="J8424" r:id="rId16836" display="mailto:gavin23@mora.info" xr:uid="{3ED5DF73-ABAC-334E-9824-55541F035DD5}"/>
    <hyperlink ref="L8424" r:id="rId16837" xr:uid="{46A3F7D8-2392-6F4B-A715-63A2D7604828}"/>
    <hyperlink ref="J8425" r:id="rId16838" display="mailto:debbiebaldwin@james.com" xr:uid="{1F167F22-4A38-5145-BAAA-6197CB437505}"/>
    <hyperlink ref="L8425" r:id="rId16839" xr:uid="{F0286F82-58EE-C541-AFAB-4EDD61CD6119}"/>
    <hyperlink ref="J8426" r:id="rId16840" display="mailto:gravesariel@white.com" xr:uid="{BFAF5212-24CD-C44F-A4A6-B44206B18F38}"/>
    <hyperlink ref="L8426" r:id="rId16841" xr:uid="{2484FB7E-89AD-6849-9B80-94F3E8CACB99}"/>
    <hyperlink ref="J8427" r:id="rId16842" display="mailto:itownsend@terry-case.org" xr:uid="{1E5EC282-EE70-F341-919D-EC45326CB225}"/>
    <hyperlink ref="L8427" r:id="rId16843" xr:uid="{807C9EF2-63AF-9B49-B9B1-CA98670B3C78}"/>
    <hyperlink ref="J8428" r:id="rId16844" display="mailto:jerrycrane@ochoa-holmes.com" xr:uid="{2E0F4835-42D0-2B4B-AFE0-6F97FC74BFB4}"/>
    <hyperlink ref="L8428" r:id="rId16845" xr:uid="{9D4ED4A1-5C90-484C-B932-4EBCA3192B3A}"/>
    <hyperlink ref="J8429" r:id="rId16846" display="mailto:umeza@ryan.org" xr:uid="{8AB0DAA6-8E84-C047-806E-60086C6F03A4}"/>
    <hyperlink ref="L8429" r:id="rId16847" xr:uid="{19388B31-1863-944C-8E83-BCC6B7E810D3}"/>
    <hyperlink ref="J8430" r:id="rId16848" display="mailto:ethan02@gould-kerr.com" xr:uid="{372AEB06-3E8D-4044-8DF6-0FF76F75E5B1}"/>
    <hyperlink ref="L8430" r:id="rId16849" xr:uid="{09714657-8ABA-1741-9EEE-1F6E99378F31}"/>
    <hyperlink ref="J8431" r:id="rId16850" display="mailto:dennismitchell@williamson.com" xr:uid="{1E4A194A-76DD-4D4A-BD47-48FDB40ED18A}"/>
    <hyperlink ref="L8431" r:id="rId16851" xr:uid="{7223D8D4-1C46-B044-A5A3-F23D4253CA21}"/>
    <hyperlink ref="J8432" r:id="rId16852" display="mailto:cameron90@barrett.biz" xr:uid="{916B3EEA-C7C7-B540-9BB1-D5F82F757E41}"/>
    <hyperlink ref="L8432" r:id="rId16853" xr:uid="{1020D4D0-E486-7D46-9A04-C350A5C4DDAA}"/>
    <hyperlink ref="J8433" r:id="rId16854" display="mailto:juliegraham@lowery.biz" xr:uid="{4FAF5C37-16A8-1142-85FA-AC6EAD405521}"/>
    <hyperlink ref="L8433" r:id="rId16855" xr:uid="{2B8997C4-0EDB-5749-B6D6-B6999158BAF7}"/>
    <hyperlink ref="J8434" r:id="rId16856" display="mailto:chelsey22@lane-weiss.com" xr:uid="{FECCE27B-2804-9A49-8F9D-8EEB931BC5CD}"/>
    <hyperlink ref="L8434" r:id="rId16857" xr:uid="{1B651C1F-F043-F644-8677-761FB7CBA0C8}"/>
    <hyperlink ref="J8435" r:id="rId16858" display="mailto:margaret56@green.com" xr:uid="{CEC6BFF8-0E4D-D140-A2B5-95988BBAAA61}"/>
    <hyperlink ref="L8435" r:id="rId16859" xr:uid="{E66B160F-A9B3-BE4C-94E8-E5894A70ED42}"/>
    <hyperlink ref="J8436" r:id="rId16860" display="mailto:tami39@york.com" xr:uid="{C8B5C225-C538-CC49-91FB-BFDEB47C1431}"/>
    <hyperlink ref="L8436" r:id="rId16861" xr:uid="{5F3B0D31-1071-F24B-8274-FF1B4727C84F}"/>
    <hyperlink ref="J8437" r:id="rId16862" display="mailto:megan26@avila.com" xr:uid="{5ACB8ED5-9306-EC41-B423-236109EDDBC5}"/>
    <hyperlink ref="L8437" r:id="rId16863" xr:uid="{96A2E317-A51F-2A44-BE52-B2E35B2C955E}"/>
    <hyperlink ref="J8438" r:id="rId16864" display="mailto:candice06@davenport.org" xr:uid="{1C0F09CE-9130-584E-94D6-8D886147EF26}"/>
    <hyperlink ref="L8438" r:id="rId16865" xr:uid="{1F61D291-4112-9D48-90CF-2A61C54D0677}"/>
    <hyperlink ref="J8439" r:id="rId16866" display="mailto:avilachris@blanchard-parrish.com" xr:uid="{DAA22C82-380F-9744-B2D0-3D45C4A7C2B6}"/>
    <hyperlink ref="L8439" r:id="rId16867" xr:uid="{93918AE9-8824-5645-8F48-5FE4804C7CB1}"/>
    <hyperlink ref="J8440" r:id="rId16868" display="mailto:jennyrosario@greene.info" xr:uid="{2B85FC15-4553-9647-BED5-C3C6C3A8BBB1}"/>
    <hyperlink ref="L8440" r:id="rId16869" xr:uid="{DC699E16-702C-1F41-9884-FDEDE834660D}"/>
    <hyperlink ref="J8441" r:id="rId16870" display="mailto:gregorymyers@odonnell-bryan.biz" xr:uid="{EF3BED97-5263-2440-A787-70503EB9971A}"/>
    <hyperlink ref="L8441" r:id="rId16871" xr:uid="{220B1532-11C3-CA4A-AF4C-4EDAD171C241}"/>
    <hyperlink ref="J8442" r:id="rId16872" display="mailto:kristopherbass@greer.com" xr:uid="{3F0CB7CE-DF9B-8341-BA62-F343FF39A5CC}"/>
    <hyperlink ref="L8442" r:id="rId16873" xr:uid="{1CF95731-C342-254B-BAFA-3A72674C7C35}"/>
    <hyperlink ref="J8443" r:id="rId16874" display="mailto:archerbetty@parrish.net" xr:uid="{A196E5AD-8889-734C-A4B4-FD4F60794978}"/>
    <hyperlink ref="L8443" r:id="rId16875" xr:uid="{D85DA9C7-155D-944E-881C-C80DBEB90105}"/>
    <hyperlink ref="J8444" r:id="rId16876" display="mailto:petersroger@henry.info" xr:uid="{9061AA13-4660-7B4E-9857-6446EC7AF47C}"/>
    <hyperlink ref="L8444" r:id="rId16877" xr:uid="{806A830F-3A8E-FB49-A622-A2A160C280F2}"/>
    <hyperlink ref="J8445" r:id="rId16878" display="mailto:joneskathleen@christian.com" xr:uid="{21F22C53-6927-D847-91D2-DA1F2B89BC46}"/>
    <hyperlink ref="L8445" r:id="rId16879" xr:uid="{3E6BE77B-F5DA-A846-8EAF-BC9088CFDDE2}"/>
    <hyperlink ref="J8446" r:id="rId16880" display="mailto:cody10@flores-kelly.com" xr:uid="{16456047-D842-064D-8F8A-1738B888D3D4}"/>
    <hyperlink ref="L8446" r:id="rId16881" xr:uid="{65F59BA9-CF7F-9247-8414-1CFDCA275A64}"/>
    <hyperlink ref="J8447" r:id="rId16882" display="mailto:ariastara@cherry.com" xr:uid="{D318506D-ED04-1148-B0BF-0ACB90B2F9E5}"/>
    <hyperlink ref="L8447" r:id="rId16883" xr:uid="{30B4D101-6A77-3E46-9CAA-54A20C930E78}"/>
    <hyperlink ref="J8448" r:id="rId16884" display="mailto:hmcknight@bruce.info" xr:uid="{35ED34DE-E07D-A445-9050-21AE10C3B348}"/>
    <hyperlink ref="L8448" r:id="rId16885" xr:uid="{88DB7A8D-4722-A242-9A2A-6C020DECC9CC}"/>
    <hyperlink ref="J8449" r:id="rId16886" display="mailto:mclark@stanley-nelson.biz" xr:uid="{EA6148EA-B67F-AC47-B734-64E24B9868F0}"/>
    <hyperlink ref="L8449" r:id="rId16887" xr:uid="{2FBC796D-D3B6-2E40-BE72-A91E3DF9BA10}"/>
    <hyperlink ref="J8450" r:id="rId16888" display="mailto:sheryl81@stevenson.net" xr:uid="{B8072B7F-51D8-9B43-98DF-7E49EBBAB680}"/>
    <hyperlink ref="L8450" r:id="rId16889" xr:uid="{58BA6E70-D461-C944-B8F1-F56DAEFBFB94}"/>
    <hyperlink ref="J8451" r:id="rId16890" display="mailto:connor67@mcintyre.biz" xr:uid="{BBE3A344-ED06-2248-BA86-FE175C6A5600}"/>
    <hyperlink ref="L8451" r:id="rId16891" xr:uid="{9B88139F-6E63-9F44-862D-E3CAE2FF7A32}"/>
    <hyperlink ref="J8452" r:id="rId16892" display="mailto:juanbarajas@decker.org" xr:uid="{EBAC7039-F47C-8941-B81C-199960821C24}"/>
    <hyperlink ref="L8452" r:id="rId16893" xr:uid="{0B4D58D1-24BA-3946-9864-4948DD98105A}"/>
    <hyperlink ref="J8453" r:id="rId16894" display="mailto:adrian90@williams.com" xr:uid="{E9BBE32B-973F-1E45-A079-98DC70ED26BD}"/>
    <hyperlink ref="L8453" r:id="rId16895" xr:uid="{A8B19C32-C70D-6C40-9ABB-168B58D12C6F}"/>
    <hyperlink ref="J8454" r:id="rId16896" display="mailto:oblackburn@ferrell-wall.com" xr:uid="{7101D4A2-2DBF-B54C-8586-60BF466B5BCF}"/>
    <hyperlink ref="L8454" r:id="rId16897" xr:uid="{35A6246E-2D2B-7F46-87DB-FD385A199DC2}"/>
    <hyperlink ref="J8455" r:id="rId16898" display="mailto:wulatasha@dodson-ingram.com" xr:uid="{491F61B8-C353-3A49-BBDF-F98345C4933C}"/>
    <hyperlink ref="L8455" r:id="rId16899" xr:uid="{245CC370-5D3E-FF47-A23B-3E329EAEF8C0}"/>
    <hyperlink ref="J8456" r:id="rId16900" display="mailto:davidmcdowell@wheeler-burgess.org" xr:uid="{B3F5A88A-DCE4-D046-A18A-3BE932882680}"/>
    <hyperlink ref="L8456" r:id="rId16901" xr:uid="{D3B310B2-DCD4-7840-AF96-CB8D41B16719}"/>
    <hyperlink ref="J8457" r:id="rId16902" display="mailto:rreilly@ponce.info" xr:uid="{7494279D-960B-FF4E-971A-00ECC1FC3307}"/>
    <hyperlink ref="L8457" r:id="rId16903" xr:uid="{2D8A3899-EE34-D948-8C7E-4BE78502DF35}"/>
    <hyperlink ref="J8458" r:id="rId16904" display="mailto:dennis24@morris-black.com" xr:uid="{63BD23A3-744F-CC4B-82E4-B87E3974B503}"/>
    <hyperlink ref="L8458" r:id="rId16905" xr:uid="{94CEF928-9B97-E945-83FD-DE54FCED9269}"/>
    <hyperlink ref="J8459" r:id="rId16906" display="mailto:gbutler@kennedy-cook.com" xr:uid="{32F5C4B8-DB76-CE4E-A77D-CCE6D0567A51}"/>
    <hyperlink ref="L8459" r:id="rId16907" xr:uid="{0B3CDA99-4EF2-114D-92D3-F42CA34E72DC}"/>
    <hyperlink ref="J8460" r:id="rId16908" display="mailto:william93@walls.com" xr:uid="{EC81809E-037E-614F-A8BA-AF6549997FC7}"/>
    <hyperlink ref="L8460" r:id="rId16909" xr:uid="{41E50033-36EA-1940-ACFB-5B7E45144856}"/>
    <hyperlink ref="J8461" r:id="rId16910" display="mailto:combstamara@wilkinson.biz" xr:uid="{BD53CB01-E19F-E94A-B0D5-21803D5AAC1E}"/>
    <hyperlink ref="L8461" r:id="rId16911" xr:uid="{D01F532B-12CD-FB4F-BEED-48379EAAE362}"/>
    <hyperlink ref="J8462" r:id="rId16912" display="mailto:gzimmerman@cunningham-bautista.com" xr:uid="{0C4FEEEE-A017-724A-93AA-028EE7CEFB8A}"/>
    <hyperlink ref="L8462" r:id="rId16913" xr:uid="{1040D706-1052-7542-8424-026162063B46}"/>
    <hyperlink ref="J8463" r:id="rId16914" display="mailto:acarroll@moreno.net" xr:uid="{BF720AAE-3D2B-024E-B61A-732952BFFBDA}"/>
    <hyperlink ref="L8463" r:id="rId16915" xr:uid="{C465DD1F-91B0-194C-A8C0-E9D9C2EB15AD}"/>
    <hyperlink ref="J8464" r:id="rId16916" display="mailto:lukeroach@cortez.biz" xr:uid="{79F9D9CC-57F1-3F4C-86A9-6A3B91EBE825}"/>
    <hyperlink ref="L8464" r:id="rId16917" xr:uid="{3B8AC668-FBE4-384C-BB47-D9B14A657C81}"/>
    <hyperlink ref="J8465" r:id="rId16918" display="mailto:cody23@robinson-mooney.com" xr:uid="{F29DACB4-4156-F64A-BA0C-D256A36092C5}"/>
    <hyperlink ref="L8465" r:id="rId16919" xr:uid="{4E45CCB8-B825-174E-A32C-1118A0BE3998}"/>
    <hyperlink ref="J8466" r:id="rId16920" display="mailto:pkeller@jimenez-becker.com" xr:uid="{016BC27A-B32F-A349-A421-12895D5382D1}"/>
    <hyperlink ref="L8466" r:id="rId16921" xr:uid="{B631E826-928F-FB41-B096-20AA4518E49B}"/>
    <hyperlink ref="J8467" r:id="rId16922" display="mailto:gordonjade@gilmore-dougherty.org" xr:uid="{A9E14899-7CCF-8A44-A5AB-0E172CA55DA0}"/>
    <hyperlink ref="L8467" r:id="rId16923" xr:uid="{DE9B1482-A7B6-4740-A95C-1AD7797DCC9C}"/>
    <hyperlink ref="J8468" r:id="rId16924" display="mailto:cbrandt@copeland.org" xr:uid="{C27898E4-E5E4-4D41-9100-C882201D75B8}"/>
    <hyperlink ref="L8468" r:id="rId16925" xr:uid="{0C3FC8D0-8A1B-0F4C-84A8-1EBDD38A79DE}"/>
    <hyperlink ref="J8469" r:id="rId16926" display="mailto:katiehawkins@henson.com" xr:uid="{69966A3C-CEF1-5F4A-AFA2-44CC3CF14FE1}"/>
    <hyperlink ref="L8469" r:id="rId16927" xr:uid="{87158A91-CAFE-0A46-B8E7-E621B8C95495}"/>
    <hyperlink ref="J8470" r:id="rId16928" display="mailto:robersonhelen@campbell-zhang.biz" xr:uid="{45C755EB-CE2B-8749-B565-221A69912DD2}"/>
    <hyperlink ref="L8470" r:id="rId16929" xr:uid="{3B1FFDF2-FE68-C243-AD0A-86733578A6B1}"/>
    <hyperlink ref="J8471" r:id="rId16930" display="mailto:dustin31@herrera-avila.com" xr:uid="{B92CB642-B854-1A42-BD9F-FDC43149DDC5}"/>
    <hyperlink ref="L8471" r:id="rId16931" xr:uid="{C140FE15-CE52-DD4E-A2C4-E66E53ED353C}"/>
    <hyperlink ref="J8472" r:id="rId16932" display="mailto:sarawyatt@lawrence-stone.com" xr:uid="{48AD7E21-7B3D-F84E-9A2E-60FE37618442}"/>
    <hyperlink ref="L8472" r:id="rId16933" xr:uid="{A8F1ED70-73E7-0141-B5DA-900E80DF6B34}"/>
    <hyperlink ref="J8473" r:id="rId16934" display="mailto:pgalloway@santos.com" xr:uid="{48BF2231-17EB-A345-A1F9-6B64D1831118}"/>
    <hyperlink ref="L8473" r:id="rId16935" xr:uid="{3B28F2F1-7125-094E-8AFF-97C86DED5659}"/>
    <hyperlink ref="J8474" r:id="rId16936" display="mailto:frycaroline@conrad.org" xr:uid="{BBBF6851-A804-114E-8627-9922039CB003}"/>
    <hyperlink ref="L8474" r:id="rId16937" xr:uid="{F6B4DCDE-D1EC-2645-B1EA-28C4AD643242}"/>
    <hyperlink ref="J8475" r:id="rId16938" display="mailto:theresarivera@hunt-doyle.biz" xr:uid="{6B0E8749-3B61-3143-AACF-F3BAEF1972CA}"/>
    <hyperlink ref="L8475" r:id="rId16939" xr:uid="{40F6E16C-B801-2448-95FE-3E8B484D8EE5}"/>
    <hyperlink ref="J8476" r:id="rId16940" display="mailto:alan18@scott-villanueva.com" xr:uid="{DE7EC58B-F363-EE48-B8ED-C0F11793199E}"/>
    <hyperlink ref="L8476" r:id="rId16941" xr:uid="{7CE8C9F3-84C4-4948-A6FE-84AF781123FC}"/>
    <hyperlink ref="J8477" r:id="rId16942" display="mailto:tammieschwartz@snyder.com" xr:uid="{13931B57-F1F8-184C-944A-4E38879E60E9}"/>
    <hyperlink ref="L8477" r:id="rId16943" xr:uid="{AEFD832D-F167-8549-8BB5-8CE7B70D01CB}"/>
    <hyperlink ref="J8478" r:id="rId16944" display="mailto:barberdakota@proctor-morton.info" xr:uid="{3B104573-047A-834B-8E5D-AE889D2E9104}"/>
    <hyperlink ref="L8478" r:id="rId16945" xr:uid="{CE6DFC5E-8A9A-8F4D-969E-574E2400E638}"/>
    <hyperlink ref="J8479" r:id="rId16946" display="mailto:mccalltasha@kelly.org" xr:uid="{A21AD518-591C-B543-AB77-44C73484EEE1}"/>
    <hyperlink ref="L8479" r:id="rId16947" xr:uid="{39B30FB7-394A-CE47-ACAC-84971E7DE383}"/>
    <hyperlink ref="J8480" r:id="rId16948" display="mailto:jeremiah66@boyer.com" xr:uid="{B645911C-C033-6943-B86C-485B313ED733}"/>
    <hyperlink ref="L8480" r:id="rId16949" xr:uid="{3DD7F631-D458-E54E-858B-9A4B78583349}"/>
    <hyperlink ref="J8481" r:id="rId16950" display="mailto:gentrysteve@haynes.info" xr:uid="{065690B5-1451-A34E-835D-BFA49AA8E88B}"/>
    <hyperlink ref="L8481" r:id="rId16951" xr:uid="{D049519F-E96B-E645-A778-B528318D617F}"/>
    <hyperlink ref="J8482" r:id="rId16952" display="mailto:rebeccaatkinson@mcclure.com" xr:uid="{2BF5D71C-139F-414B-A470-863B9BEDD065}"/>
    <hyperlink ref="L8482" r:id="rId16953" xr:uid="{0F5DD33A-CDD6-044A-BF27-BCBEA1954D43}"/>
    <hyperlink ref="J8483" r:id="rId16954" display="mailto:bill58@salas.com" xr:uid="{77CC1E1D-5418-1541-898A-EC7CA3926790}"/>
    <hyperlink ref="L8483" r:id="rId16955" xr:uid="{A6603256-6D36-8242-B747-28D6DA24CFF1}"/>
    <hyperlink ref="J8484" r:id="rId16956" display="mailto:denniskayla@cross.info" xr:uid="{575A0C86-6153-7E4D-81EB-8A11BCD0C93E}"/>
    <hyperlink ref="L8484" r:id="rId16957" xr:uid="{09A94C27-9303-F14E-9A21-E328387DFCB1}"/>
    <hyperlink ref="J8485" r:id="rId16958" display="mailto:idavis@sheppard.net" xr:uid="{5CA97D13-E936-264E-B9F0-C421515428B7}"/>
    <hyperlink ref="L8485" r:id="rId16959" xr:uid="{9FAD56AC-CDAF-914E-A7B3-00E61E3AA7A6}"/>
    <hyperlink ref="J8486" r:id="rId16960" display="mailto:gillandre@franklin-sosa.com" xr:uid="{FBC929BE-54C6-474F-A5F2-482FB8C9C0BA}"/>
    <hyperlink ref="L8486" r:id="rId16961" xr:uid="{D9FC11D1-B658-2E4D-8E30-C9878738EE6B}"/>
    <hyperlink ref="J8487" r:id="rId16962" display="mailto:beverlyhale@weaver.biz" xr:uid="{79804DB2-4788-7D4F-8EA5-2E2687263AFD}"/>
    <hyperlink ref="L8487" r:id="rId16963" xr:uid="{B7BAE1C8-3C10-5D41-ACFD-2C6ACD41D25E}"/>
    <hyperlink ref="J8488" r:id="rId16964" display="mailto:rothjason@sims-ashley.com" xr:uid="{2926AC57-6AE1-E34F-AB43-E1F6EAD54F0B}"/>
    <hyperlink ref="L8488" r:id="rId16965" xr:uid="{7D88E9F1-F70E-1143-8C96-34BD0FA22B6F}"/>
    <hyperlink ref="J8489" r:id="rId16966" display="mailto:conleyricardo@santos.com" xr:uid="{817212AE-C40C-564F-9C12-AC89AEB495B0}"/>
    <hyperlink ref="L8489" r:id="rId16967" xr:uid="{FDB2175D-8FF9-2B48-BDC6-12FE60D35702}"/>
    <hyperlink ref="J8490" r:id="rId16968" display="mailto:brandonweaver@hendricks.com" xr:uid="{FDC488FD-062C-6041-B880-C43555CA8FAD}"/>
    <hyperlink ref="L8490" r:id="rId16969" xr:uid="{079B38B4-A98D-0C40-9CF6-DF4F6AB938E0}"/>
    <hyperlink ref="J8491" r:id="rId16970" display="mailto:rochaselena@shaw.biz" xr:uid="{5350608E-D954-8F45-A46B-7D5375B18435}"/>
    <hyperlink ref="L8491" r:id="rId16971" xr:uid="{FA34C6D1-0BBF-AF45-83D1-E8E01FFF6D94}"/>
    <hyperlink ref="J8492" r:id="rId16972" display="mailto:jcisneros@marquez-herring.org" xr:uid="{263A0F8A-9429-324F-9280-7E810B01734A}"/>
    <hyperlink ref="L8492" r:id="rId16973" xr:uid="{BC90736F-1B98-4E47-A2BE-AE734E9CC71E}"/>
    <hyperlink ref="J8493" r:id="rId16974" display="mailto:pattycamacho@white.org" xr:uid="{053F8F92-7C3E-B645-877D-2E8D90DFA496}"/>
    <hyperlink ref="L8493" r:id="rId16975" xr:uid="{4CA3984E-E6F1-2847-88BE-D4C2C6B890D2}"/>
    <hyperlink ref="J8494" r:id="rId16976" display="mailto:hannahbell@simmons.com" xr:uid="{95AC5E07-4B5F-C34E-9804-30E19C369489}"/>
    <hyperlink ref="L8494" r:id="rId16977" xr:uid="{80DEAAE4-CA9F-0346-9357-57F6A09D1F75}"/>
    <hyperlink ref="J8495" r:id="rId16978" display="mailto:cantrellkirsten@sanford.com" xr:uid="{05A7EA79-9896-0A40-A6E2-13659BF3E2FD}"/>
    <hyperlink ref="L8495" r:id="rId16979" xr:uid="{1D99D1D3-24CB-914F-997B-61892BDFD5D9}"/>
    <hyperlink ref="J8496" r:id="rId16980" display="mailto:heidirosario@wise.com" xr:uid="{58A9B8E7-72F1-544F-AF1A-63DC276203A3}"/>
    <hyperlink ref="L8496" r:id="rId16981" xr:uid="{CF58F602-EB1D-A845-A5FF-98AE0DFD8FFE}"/>
    <hyperlink ref="J8497" r:id="rId16982" display="mailto:kristybarry@chaney.net" xr:uid="{EE0C407D-F7A4-EC47-945E-DDC06AFE5BD2}"/>
    <hyperlink ref="L8497" r:id="rId16983" xr:uid="{00200C71-1ECB-E547-A68E-2E93A0572D79}"/>
    <hyperlink ref="J8498" r:id="rId16984" display="mailto:nathaniel57@byrd.com" xr:uid="{3A7F70B5-7DE4-7248-B937-A3B2B7CED944}"/>
    <hyperlink ref="L8498" r:id="rId16985" xr:uid="{2784B8EE-5D5F-0C45-BDDE-6C33988E2BA3}"/>
    <hyperlink ref="J8499" r:id="rId16986" display="mailto:jcannon@moss.com" xr:uid="{ED232D36-51E7-5A45-80E3-BBD97B62848C}"/>
    <hyperlink ref="L8499" r:id="rId16987" xr:uid="{F6A664A1-01C4-C140-8006-5C7CA5B89F81}"/>
    <hyperlink ref="J8500" r:id="rId16988" display="mailto:carlamcconnell@hubbard-rollins.org" xr:uid="{8B2C9FF0-E1B7-7B4A-B4C1-8AB6A89CDBBB}"/>
    <hyperlink ref="L8500" r:id="rId16989" xr:uid="{E4287438-CDDD-AB45-8F16-7F2BB49985E4}"/>
    <hyperlink ref="J8501" r:id="rId16990" display="mailto:adamssylvia@patterson.info" xr:uid="{BE333B9A-393F-344E-A09F-7EE1BF07CA15}"/>
    <hyperlink ref="L8501" r:id="rId16991" xr:uid="{C785D552-E33D-A845-9CE8-AFBED7CE3321}"/>
    <hyperlink ref="J8502" r:id="rId16992" display="mailto:iarnold@mcconnell.com" xr:uid="{C7B725C4-9852-414E-8F1F-D48E3A63EDD0}"/>
    <hyperlink ref="L8502" r:id="rId16993" xr:uid="{007F6F5A-0C7A-0749-AB9C-4597247C5160}"/>
    <hyperlink ref="J8503" r:id="rId16994" display="mailto:abrooks@bright.info" xr:uid="{399ACEF7-D9D1-AA45-B070-C5F375CF5866}"/>
    <hyperlink ref="L8503" r:id="rId16995" xr:uid="{6F7A02CD-DECE-AB45-9F2A-855A17F637D0}"/>
    <hyperlink ref="J8504" r:id="rId16996" display="mailto:peggy97@cunningham-stephens.com" xr:uid="{3D4720AB-FE84-4147-A088-CD877FA0B852}"/>
    <hyperlink ref="L8504" r:id="rId16997" xr:uid="{1F39B633-36E5-084E-A224-3A119D77A3C6}"/>
    <hyperlink ref="J8505" r:id="rId16998" display="mailto:clayaustin@herman-elliott.info" xr:uid="{019CA964-9942-444F-9F03-68063CC3689F}"/>
    <hyperlink ref="L8505" r:id="rId16999" xr:uid="{E16D9734-CEA1-E64D-ABAF-9B4C4E10060C}"/>
    <hyperlink ref="J8506" r:id="rId17000" display="mailto:michael05@gibbs-salazar.net" xr:uid="{4DEC7625-C100-B144-9F2D-CF1FCE5DE412}"/>
    <hyperlink ref="L8506" r:id="rId17001" xr:uid="{AF88CF9E-B43C-1C48-89F2-B200034C8AF4}"/>
    <hyperlink ref="J8507" r:id="rId17002" display="mailto:rodneyclayton@zhang-lin.com" xr:uid="{12E0484E-0D9A-FE48-92C9-7BA00FFFEE50}"/>
    <hyperlink ref="L8507" r:id="rId17003" xr:uid="{0052AE1F-5294-6E43-A889-92D3972D70E6}"/>
    <hyperlink ref="J8508" r:id="rId17004" display="mailto:haydennancy@burch.com" xr:uid="{34CF0FDB-8186-A645-8E9D-F8F9C24C9089}"/>
    <hyperlink ref="L8508" r:id="rId17005" xr:uid="{34415FC3-5B18-EB45-94CD-5D121B73B06D}"/>
    <hyperlink ref="J8509" r:id="rId17006" display="mailto:dodsonashley@sheppard.org" xr:uid="{995E9D93-27CD-8244-BB97-1ED2F4F1D96F}"/>
    <hyperlink ref="L8509" r:id="rId17007" xr:uid="{8BCDEB1F-B117-FF42-9C9F-005D5981B217}"/>
    <hyperlink ref="J8510" r:id="rId17008" display="mailto:martinezjudy@hayes-trevino.info" xr:uid="{8826DE68-DDD2-EB4A-A0C8-93F5260FA2CA}"/>
    <hyperlink ref="L8510" r:id="rId17009" xr:uid="{80D75078-26B1-5347-8171-D66A2224E24C}"/>
    <hyperlink ref="J8511" r:id="rId17010" display="mailto:dparker@hurley.com" xr:uid="{B2B9654E-CC9E-C64C-AD24-E9587BE2DA2E}"/>
    <hyperlink ref="L8511" r:id="rId17011" xr:uid="{F9B57756-A3CB-E141-943D-F5FEA5036A22}"/>
    <hyperlink ref="J8512" r:id="rId17012" display="mailto:erika23@lowery-lowe.com" xr:uid="{24C55DFE-0DB9-B545-91A3-FA2DDCD30334}"/>
    <hyperlink ref="L8512" r:id="rId17013" xr:uid="{BC59D138-DB33-D648-9538-FE06126D9F70}"/>
    <hyperlink ref="J8513" r:id="rId17014" display="mailto:timothycooke@harding-hood.biz" xr:uid="{DEA93630-10EB-F448-B8E9-064FB9B9D998}"/>
    <hyperlink ref="L8513" r:id="rId17015" xr:uid="{F76EF672-9050-7744-9FFC-D16026193B19}"/>
    <hyperlink ref="J8514" r:id="rId17016" display="mailto:masseytricia@cannon.org" xr:uid="{24DB93EC-44E7-FB4F-8258-5D29D4AFBF7B}"/>
    <hyperlink ref="L8514" r:id="rId17017" xr:uid="{C9389639-4C51-9D4A-9503-3843F3F23CF5}"/>
    <hyperlink ref="J8515" r:id="rId17018" display="mailto:ariel07@howell-velasquez.info" xr:uid="{63C89144-05A1-BF4B-9C53-D883659FA109}"/>
    <hyperlink ref="L8515" r:id="rId17019" xr:uid="{199F0894-19B0-3C4B-8066-4290A0CC1351}"/>
    <hyperlink ref="J8516" r:id="rId17020" display="mailto:singletonjoyce@mccullough-farrell.com" xr:uid="{050B92C8-8309-8C49-9DF6-938067D02D99}"/>
    <hyperlink ref="L8516" r:id="rId17021" xr:uid="{50725DA4-EDCF-5F41-BBF5-836500EF7097}"/>
    <hyperlink ref="J8517" r:id="rId17022" display="mailto:carmenbates@larsen-maddox.info" xr:uid="{20A1179F-EFA6-BB4D-928E-BC21AACCC6C3}"/>
    <hyperlink ref="L8517" r:id="rId17023" xr:uid="{A276CA97-1E32-F34A-9E8F-72C468957C7C}"/>
    <hyperlink ref="J8518" r:id="rId17024" display="mailto:haleylloyd@skinner.info" xr:uid="{BF8FDF3E-6A89-3947-801D-5986DC1E1B17}"/>
    <hyperlink ref="L8518" r:id="rId17025" xr:uid="{16C05265-A8F0-7E4D-A6A8-4AFBF07D2A0F}"/>
    <hyperlink ref="J8519" r:id="rId17026" display="mailto:connor96@good.com" xr:uid="{C69936DC-BDE8-E74F-95DE-31AA34981844}"/>
    <hyperlink ref="L8519" r:id="rId17027" xr:uid="{328B7E63-7A6D-534C-A0B3-63490EBD1E55}"/>
    <hyperlink ref="J8520" r:id="rId17028" display="mailto:bschroeder@green-blake.com" xr:uid="{4B1758A7-D01B-4A42-B644-1DF7F582C9D2}"/>
    <hyperlink ref="L8520" r:id="rId17029" xr:uid="{3F8744CD-5369-284A-A581-2E4F033D25DC}"/>
    <hyperlink ref="J8521" r:id="rId17030" display="mailto:frichard@lewis-grant.com" xr:uid="{4691402F-051F-0749-ADA3-FC1133FAAAD6}"/>
    <hyperlink ref="L8521" r:id="rId17031" xr:uid="{4DE0AEC1-AF55-E547-AA23-65AAF3334A7C}"/>
    <hyperlink ref="J8522" r:id="rId17032" display="mailto:ethanbush@waller-andersen.com" xr:uid="{782BFB73-A068-DA43-89CE-9DB25F64F420}"/>
    <hyperlink ref="L8522" r:id="rId17033" xr:uid="{398FA57F-D49A-D84D-A9D6-74AA410D590F}"/>
    <hyperlink ref="J8523" r:id="rId17034" display="mailto:hdavid@guerra-fischer.net" xr:uid="{BDB5563E-F8A8-4446-BF93-D2E7B54387A6}"/>
    <hyperlink ref="L8523" r:id="rId17035" xr:uid="{CF44DBA4-2690-B94C-A607-F88D76182E22}"/>
    <hyperlink ref="J8524" r:id="rId17036" display="mailto:blanchardmisty@ingram-murillo.com" xr:uid="{E8D8B77D-ACBE-4746-9865-7D9923F2A078}"/>
    <hyperlink ref="L8524" r:id="rId17037" xr:uid="{93816004-B868-E441-8F03-EA01F19BF2BE}"/>
    <hyperlink ref="J8525" r:id="rId17038" display="mailto:lidouglas@zuniga.info" xr:uid="{BCE9499E-3608-8543-905E-05AC4AFE3411}"/>
    <hyperlink ref="L8525" r:id="rId17039" xr:uid="{901AAF02-36BC-2E49-A7EE-E803EB10AABB}"/>
    <hyperlink ref="J8526" r:id="rId17040" display="mailto:karenleach@rush.net" xr:uid="{E178E2E5-2D41-174F-9928-7001BD80ACE2}"/>
    <hyperlink ref="L8526" r:id="rId17041" xr:uid="{815D9D9E-1B66-2D41-8481-ACB964AC614E}"/>
    <hyperlink ref="J8527" r:id="rId17042" display="mailto:vzhang@schaefer-mathis.com" xr:uid="{F592245A-2BA6-954E-A4AD-5D814EEA18C2}"/>
    <hyperlink ref="L8527" r:id="rId17043" xr:uid="{869153F6-D4F0-7A4E-A7DD-DC5F6D84761B}"/>
    <hyperlink ref="J8528" r:id="rId17044" display="mailto:fritzbrady@evans-barajas.com" xr:uid="{49A14E8E-8E44-274B-A2EE-E3532E4E6AD7}"/>
    <hyperlink ref="L8528" r:id="rId17045" xr:uid="{E0D6501C-D3C3-0444-9457-BAE6612E454C}"/>
    <hyperlink ref="J8529" r:id="rId17046" display="mailto:mariah87@mercado.net" xr:uid="{59DBB682-7C9A-3F4E-9C42-72DE6DFA0F91}"/>
    <hyperlink ref="L8529" r:id="rId17047" xr:uid="{C5D856DF-F66C-D943-8711-669A399282BB}"/>
    <hyperlink ref="J8530" r:id="rId17048" display="mailto:troy43@glenn.com" xr:uid="{9154DD8B-B199-F541-A3FB-89A890272EF8}"/>
    <hyperlink ref="L8530" r:id="rId17049" xr:uid="{25623D70-4D7C-FD45-82F9-45790EE19097}"/>
    <hyperlink ref="J8531" r:id="rId17050" display="mailto:emmagilbert@craig.info" xr:uid="{7018C00A-9AFC-4C47-91F5-366A2C30CC83}"/>
    <hyperlink ref="L8531" r:id="rId17051" xr:uid="{10FD3C14-9E59-E84B-96B6-E8DF96D464C8}"/>
    <hyperlink ref="J8532" r:id="rId17052" display="mailto:benjamin09@brennan.com" xr:uid="{E7ACDED5-ADCD-2946-BE8B-9DB1A3DC3E35}"/>
    <hyperlink ref="L8532" r:id="rId17053" xr:uid="{06AC399E-02CE-1540-9B02-90BC844A9282}"/>
    <hyperlink ref="J8533" r:id="rId17054" display="mailto:lawrence33@steele.com" xr:uid="{994DACBC-09E4-4245-A20C-026950B675B3}"/>
    <hyperlink ref="L8533" r:id="rId17055" xr:uid="{2EFD6625-A607-4742-BC84-9DCF6478EC1E}"/>
    <hyperlink ref="J8534" r:id="rId17056" display="mailto:mhartman@holden.com" xr:uid="{9A1416B5-3DD5-B940-B151-5F7F821215F8}"/>
    <hyperlink ref="L8534" r:id="rId17057" xr:uid="{0E772D33-A9C7-7840-B27C-46817C8B0002}"/>
    <hyperlink ref="J8535" r:id="rId17058" display="mailto:ykhan@mclaughlin.com" xr:uid="{D617247A-80B7-2744-90A2-189E3D6B04DF}"/>
    <hyperlink ref="L8535" r:id="rId17059" xr:uid="{4ED3E5D4-BCFA-2046-8BEF-1FA9E57692B6}"/>
    <hyperlink ref="J8536" r:id="rId17060" display="mailto:faithrandall@randall-walsh.com" xr:uid="{49B69A82-3E7D-AC44-BED1-CE7474984A91}"/>
    <hyperlink ref="L8536" r:id="rId17061" xr:uid="{C463CD9F-5382-454B-95CC-C18AB73DDBAD}"/>
    <hyperlink ref="J8537" r:id="rId17062" display="mailto:melanie03@zuniga.org" xr:uid="{D7C1B9CB-A8CA-814A-BA8B-24218945F264}"/>
    <hyperlink ref="L8537" r:id="rId17063" xr:uid="{0C363B02-EAD8-644B-9FD5-35EB95B16C53}"/>
    <hyperlink ref="J8538" r:id="rId17064" display="mailto:jeanmoreno@lang-murillo.com" xr:uid="{D1C9D161-1E51-E34D-8871-AE80FAF9C29A}"/>
    <hyperlink ref="L8538" r:id="rId17065" xr:uid="{74A32217-AB05-1F4F-9F4D-CE6AFEBCC273}"/>
    <hyperlink ref="J8539" r:id="rId17066" display="mailto:elaine43@barber.biz" xr:uid="{DDA6F5CE-595F-5D42-B956-209283783A72}"/>
    <hyperlink ref="L8539" r:id="rId17067" xr:uid="{4B67301F-FC1B-B748-BE10-C94D8CF78321}"/>
    <hyperlink ref="J8540" r:id="rId17068" display="mailto:emccann@walton.biz" xr:uid="{9C485669-D3B9-1242-9BF7-19C455F821FD}"/>
    <hyperlink ref="L8540" r:id="rId17069" xr:uid="{6CB57F76-1F60-2648-86DB-E698020F98B9}"/>
    <hyperlink ref="J8541" r:id="rId17070" display="mailto:angela93@ibarra.com" xr:uid="{F9C92CFC-DCDF-964E-9CF8-1761F32A3E55}"/>
    <hyperlink ref="L8541" r:id="rId17071" xr:uid="{3DE9A615-BB9E-B04A-A684-F9246FBC2E43}"/>
    <hyperlink ref="J8542" r:id="rId17072" display="mailto:yucharlotte@hanson.net" xr:uid="{20CA1BB5-5687-614E-B41A-1DFFE8F6AB3A}"/>
    <hyperlink ref="L8542" r:id="rId17073" xr:uid="{50AB83A8-D8C4-C14A-9B42-147C058D03DC}"/>
    <hyperlink ref="J8543" r:id="rId17074" display="mailto:jlogan@francis-salas.info" xr:uid="{4FE10915-FA91-5542-9625-CA79BC5B0F4C}"/>
    <hyperlink ref="L8543" r:id="rId17075" xr:uid="{023CA52C-B4FE-4743-8A18-80076C6B7D8F}"/>
    <hyperlink ref="J8544" r:id="rId17076" display="mailto:wooddarlene@stout.com" xr:uid="{AF9260D9-3203-CD48-B3BC-39692E33D994}"/>
    <hyperlink ref="L8544" r:id="rId17077" xr:uid="{CD48EAE5-9DED-BC48-BB2C-A88F01C4B656}"/>
    <hyperlink ref="J8545" r:id="rId17078" display="mailto:savannah02@duran.com" xr:uid="{3D9C9FFE-8636-A74A-B2D2-A02401C09A49}"/>
    <hyperlink ref="L8545" r:id="rId17079" xr:uid="{756AE905-F029-8145-A5E6-FFDF0146EAB9}"/>
    <hyperlink ref="J8546" r:id="rId17080" display="mailto:iprice@bauer.net" xr:uid="{FB24595E-47AC-D04D-AB36-722EDCC42ED2}"/>
    <hyperlink ref="L8546" r:id="rId17081" xr:uid="{E716078A-7C78-0943-AF82-5953854803C8}"/>
    <hyperlink ref="J8547" r:id="rId17082" display="mailto:vickiefranco@calhoun.info" xr:uid="{01C62FC7-71E8-D94C-9D3E-57B41CC4FAE1}"/>
    <hyperlink ref="L8547" r:id="rId17083" xr:uid="{200AA48F-E99F-D047-B4F1-F7F3AB326D34}"/>
    <hyperlink ref="J8548" r:id="rId17084" display="mailto:cowankatrina@webster-jensen.com" xr:uid="{9CEC880A-2959-3143-BA38-DCF0DA923287}"/>
    <hyperlink ref="L8548" r:id="rId17085" xr:uid="{1DF45E7C-F993-6E43-89C3-6F6E966105F8}"/>
    <hyperlink ref="J8549" r:id="rId17086" display="mailto:rlivingston@mendoza-lindsey.com" xr:uid="{28196435-BEF5-344F-A255-1218A7CBF0DA}"/>
    <hyperlink ref="L8549" r:id="rId17087" xr:uid="{024701AC-694E-6D40-AA90-3DBA91FD9771}"/>
    <hyperlink ref="J8550" r:id="rId17088" display="mailto:gholloway@mcfarland.com" xr:uid="{85310741-7F12-4748-8BD3-E098C10A7E6A}"/>
    <hyperlink ref="L8550" r:id="rId17089" xr:uid="{40E737AF-94D7-D040-A7BC-2007C71246B9}"/>
    <hyperlink ref="J8551" r:id="rId17090" display="mailto:vcarrillo@ritter.com" xr:uid="{1316AA71-B726-BA41-B99C-40FD3AEB939D}"/>
    <hyperlink ref="L8551" r:id="rId17091" xr:uid="{15513034-C491-0E47-B703-FBE6218434E5}"/>
    <hyperlink ref="J8552" r:id="rId17092" display="mailto:beasleyjorge@payne-hoover.com" xr:uid="{7800A8AA-8635-A946-9CF2-C3F24AC3BA31}"/>
    <hyperlink ref="L8552" r:id="rId17093" xr:uid="{290FF9B7-FB18-7143-9970-E2B9C41CC0F8}"/>
    <hyperlink ref="J8553" r:id="rId17094" display="mailto:kathy68@watkins.info" xr:uid="{1D5D994A-6B5C-654A-BC18-0DC6A7A7CF95}"/>
    <hyperlink ref="L8553" r:id="rId17095" xr:uid="{16FD53BC-DAAD-7E4B-B09D-DFDD6745CEA2}"/>
    <hyperlink ref="J8554" r:id="rId17096" display="mailto:ralph11@soto.com" xr:uid="{58A17892-A994-3D4E-A439-1FAF8D7EC594}"/>
    <hyperlink ref="L8554" r:id="rId17097" xr:uid="{FB8662B9-6989-B84C-A016-C8C02637C5B2}"/>
    <hyperlink ref="J8555" r:id="rId17098" display="mailto:cannonshane@ritter.com" xr:uid="{C9C1E961-E5A6-4546-AA74-51115AAA885D}"/>
    <hyperlink ref="L8555" r:id="rId17099" xr:uid="{9340F175-43F7-9D4D-A177-2467A1B897F5}"/>
    <hyperlink ref="J8556" r:id="rId17100" display="mailto:arianagood@wilkerson-gomez.com" xr:uid="{472621DE-3EFA-DB4F-A2FE-34D398841C47}"/>
    <hyperlink ref="L8556" r:id="rId17101" xr:uid="{0CBE8FCE-5CC9-244E-8216-8CF512C3C183}"/>
    <hyperlink ref="J8557" r:id="rId17102" display="mailto:barnettmeagan@floyd.info" xr:uid="{81134467-13A0-5842-AE26-25E660958AE8}"/>
    <hyperlink ref="L8557" r:id="rId17103" xr:uid="{9B754BEE-837F-874F-A0FD-F170DE8532C8}"/>
    <hyperlink ref="J8558" r:id="rId17104" display="mailto:villanuevadakota@bowers-lopez.com" xr:uid="{C4495038-5C9D-7340-8E07-E0D216974337}"/>
    <hyperlink ref="L8558" r:id="rId17105" xr:uid="{E53205B4-9D77-9942-AB0D-AF0A03373136}"/>
    <hyperlink ref="J8559" r:id="rId17106" display="mailto:estrickland@foster.com" xr:uid="{79D585CB-95BF-4C49-882D-7484E2619C41}"/>
    <hyperlink ref="L8559" r:id="rId17107" xr:uid="{E96A57A2-A6D7-E943-A7B0-DD354641B02B}"/>
    <hyperlink ref="J8560" r:id="rId17108" display="mailto:parsonsrebekah@boone.biz" xr:uid="{82224F9D-2288-9B4A-9858-DA635A1AF80A}"/>
    <hyperlink ref="L8560" r:id="rId17109" xr:uid="{F1219A33-8661-8B42-B826-0F854AE8B380}"/>
    <hyperlink ref="J8561" r:id="rId17110" display="mailto:mercadoandrew@goodwin.com" xr:uid="{4003712B-82F7-1444-8A04-5CAD5C6CEA98}"/>
    <hyperlink ref="L8561" r:id="rId17111" xr:uid="{00872E65-9AF5-CF40-961D-ADE8E1D996FE}"/>
    <hyperlink ref="J8562" r:id="rId17112" display="mailto:joann13@mathis.com" xr:uid="{771CBB41-E0AA-DD49-AC0F-6C4B1C6850E8}"/>
    <hyperlink ref="L8562" r:id="rId17113" xr:uid="{FF07344A-7A9F-2E48-B1BE-215032FC6A38}"/>
    <hyperlink ref="J8563" r:id="rId17114" display="mailto:lawrenceyang@bean-christian.com" xr:uid="{0AF6B905-82D6-E94B-98CD-C8AE7C0BEBDE}"/>
    <hyperlink ref="L8563" r:id="rId17115" xr:uid="{ABC27F7B-3A5E-624E-BB5A-9CC22B92E3DA}"/>
    <hyperlink ref="J8564" r:id="rId17116" display="mailto:vickiowen@durham.com" xr:uid="{26CA7518-8720-5741-9637-1CB133992800}"/>
    <hyperlink ref="L8564" r:id="rId17117" xr:uid="{5B27B3C1-B662-BF43-BD92-AA0EC6976637}"/>
    <hyperlink ref="J8565" r:id="rId17118" display="mailto:ihudson@weber-roth.net" xr:uid="{0373A4BD-8A76-1A47-80BE-893F47E67832}"/>
    <hyperlink ref="L8565" r:id="rId17119" xr:uid="{665BC0BD-F0ED-D04B-87B2-F7F7570A587B}"/>
    <hyperlink ref="J8566" r:id="rId17120" display="mailto:marydavenport@blevins.org" xr:uid="{9B68FCDC-ADEC-684A-BCA0-F5E10084997A}"/>
    <hyperlink ref="L8566" r:id="rId17121" xr:uid="{43595871-9C15-4043-95F4-B9D1F5EB1641}"/>
    <hyperlink ref="J8567" r:id="rId17122" display="mailto:tchambers@garcia.biz" xr:uid="{8ACC2BD4-8CAC-8E4D-94F4-0CE81ED86B4E}"/>
    <hyperlink ref="L8567" r:id="rId17123" xr:uid="{6FE21AD0-2D0E-9141-ADE3-56A973B5E94B}"/>
    <hyperlink ref="J8568" r:id="rId17124" display="mailto:chentamara@sampson.biz" xr:uid="{9BB782A4-03AB-034D-A1C2-8A215472EC94}"/>
    <hyperlink ref="L8568" r:id="rId17125" xr:uid="{C97A9D36-AC33-004A-B7C2-79F85BE720DD}"/>
    <hyperlink ref="J8569" r:id="rId17126" display="mailto:tina66@campos-haney.net" xr:uid="{E061DC7E-EEBE-4643-875E-22AE40B300D0}"/>
    <hyperlink ref="L8569" r:id="rId17127" xr:uid="{332FD7F2-73FA-9049-9E7E-47D12C99C2C5}"/>
    <hyperlink ref="J8570" r:id="rId17128" display="mailto:trowland@choi.com" xr:uid="{52D66A66-AE01-9444-8EF6-9D31488EF150}"/>
    <hyperlink ref="L8570" r:id="rId17129" xr:uid="{D3446399-2480-BD48-8401-27A4AD8CB196}"/>
    <hyperlink ref="J8571" r:id="rId17130" display="mailto:tphelps@torres-gomez.com" xr:uid="{51843995-FC55-2743-953A-B59A18210E46}"/>
    <hyperlink ref="L8571" r:id="rId17131" xr:uid="{9E33AB79-7291-474D-9CC4-9F29AFD95B85}"/>
    <hyperlink ref="J8572" r:id="rId17132" display="mailto:panderson@raymond-manning.info" xr:uid="{077F0805-1407-E340-985D-365572312D49}"/>
    <hyperlink ref="L8572" r:id="rId17133" xr:uid="{C2183910-B20C-A74F-B4F5-60032BB22953}"/>
    <hyperlink ref="J8573" r:id="rId17134" display="mailto:rodriguezclaire@watson-moran.biz" xr:uid="{06F48C8F-1B7D-ED46-87C0-09358A1CC752}"/>
    <hyperlink ref="L8573" r:id="rId17135" xr:uid="{99BD49F5-F0DA-A349-A032-EC5B487CFB19}"/>
    <hyperlink ref="J8574" r:id="rId17136" display="mailto:gentryperry@hill.biz" xr:uid="{0B34C14E-72A4-1D4A-8775-B2475DBFFA1B}"/>
    <hyperlink ref="L8574" r:id="rId17137" xr:uid="{42CD2B74-925B-BD4F-B6CC-BBD667E5B09F}"/>
    <hyperlink ref="J8575" r:id="rId17138" display="mailto:vhanson@stark.com" xr:uid="{4AB1CDD2-566A-A549-8C45-DF4ECF26EA4D}"/>
    <hyperlink ref="L8575" r:id="rId17139" xr:uid="{C009EF69-1D47-9449-B637-A012DBFD0EE5}"/>
    <hyperlink ref="J8576" r:id="rId17140" display="mailto:owong@kerr.com" xr:uid="{130B7375-D19D-7E4C-B426-F9D6C79E1F10}"/>
    <hyperlink ref="L8576" r:id="rId17141" xr:uid="{D9B389ED-E7DF-4145-80E2-F53323E5C864}"/>
    <hyperlink ref="J8577" r:id="rId17142" display="mailto:kcisneros@rosales-kirby.com" xr:uid="{6CDBB14F-26E4-F04A-9548-1E49C6363CAC}"/>
    <hyperlink ref="L8577" r:id="rId17143" xr:uid="{F68E517E-372E-B84B-8753-E13F5296A5BA}"/>
    <hyperlink ref="J8578" r:id="rId17144" display="mailto:xaviervincent@hanna.com" xr:uid="{4DE9001C-EB29-5841-A4E3-C603E01ED55A}"/>
    <hyperlink ref="L8578" r:id="rId17145" xr:uid="{F80B9AB3-79A5-554A-9B10-05B1A52F0ADA}"/>
    <hyperlink ref="J8579" r:id="rId17146" display="mailto:steven72@cameron.net" xr:uid="{AEC4B14C-70F2-8A43-9439-3246976E2D21}"/>
    <hyperlink ref="L8579" r:id="rId17147" xr:uid="{7BE3D22A-B3F5-6B40-9839-BE60B3EEEDBF}"/>
    <hyperlink ref="J8580" r:id="rId17148" display="mailto:dwaynehull@russo-trujillo.org" xr:uid="{FEF32557-7D2A-0D4C-9D1C-A8EA30CAF335}"/>
    <hyperlink ref="L8580" r:id="rId17149" xr:uid="{C2C339AF-67D1-6443-95A1-9D2B0042B527}"/>
    <hyperlink ref="J8581" r:id="rId17150" display="mailto:dnoble@hanna.biz" xr:uid="{C692F65A-CE10-B545-9C3B-0A3D1D9E699A}"/>
    <hyperlink ref="L8581" r:id="rId17151" xr:uid="{DC746342-F82E-5145-AAAB-98E32E7199DD}"/>
    <hyperlink ref="J8582" r:id="rId17152" display="mailto:doris96@warren-peters.com" xr:uid="{D281888E-E141-124E-A5D1-973A3EBA5CF4}"/>
    <hyperlink ref="L8582" r:id="rId17153" xr:uid="{1A713A6C-FE7B-D946-89AF-1ACE278FC649}"/>
    <hyperlink ref="J8583" r:id="rId17154" display="mailto:ofrank@sanders.info" xr:uid="{467D88B5-F742-7B49-A2E1-3FABCEC20E58}"/>
    <hyperlink ref="L8583" r:id="rId17155" xr:uid="{8A6516AD-A1DF-0B4D-A9F1-7450BD2DB342}"/>
    <hyperlink ref="J8584" r:id="rId17156" display="mailto:ann36@odonnell.biz" xr:uid="{80AC6C31-E2A2-7D4A-883A-0FE75A7708F4}"/>
    <hyperlink ref="L8584" r:id="rId17157" xr:uid="{206C32C6-9DB0-CD4B-94FA-C16E14871F6B}"/>
    <hyperlink ref="J8585" r:id="rId17158" display="mailto:kristameza@eaton.com" xr:uid="{30CA719B-E6C2-DF43-BB04-5CE6AB5E71EE}"/>
    <hyperlink ref="L8585" r:id="rId17159" xr:uid="{47DF30D4-1660-2749-8657-B9FE30C3A68B}"/>
    <hyperlink ref="J8586" r:id="rId17160" display="mailto:tricia95@baker.net" xr:uid="{07538FEE-D260-CC4D-9FC6-4282D0110A35}"/>
    <hyperlink ref="L8586" r:id="rId17161" xr:uid="{D55477D5-B9A2-DA4C-B384-D84A4F1C7D89}"/>
    <hyperlink ref="J8587" r:id="rId17162" display="mailto:schultzjade@joseph.com" xr:uid="{1B90891C-F42B-B34B-81ED-C3430024E606}"/>
    <hyperlink ref="L8587" r:id="rId17163" xr:uid="{04BEF5E8-ABFD-C34B-9B9E-39FEB42C3250}"/>
    <hyperlink ref="J8588" r:id="rId17164" display="mailto:cindy63@gordon.com" xr:uid="{8C85E941-E6C1-2747-B8F2-49DD3633F525}"/>
    <hyperlink ref="L8588" r:id="rId17165" xr:uid="{EE041722-F522-DC47-9E03-FC7D05D9CD4A}"/>
    <hyperlink ref="J8589" r:id="rId17166" display="mailto:ncline@santana-cross.net" xr:uid="{7D68305A-5B3B-5F49-8CE6-A693115C91DD}"/>
    <hyperlink ref="L8589" r:id="rId17167" xr:uid="{10062441-C194-E140-93B1-17BC33FB1C86}"/>
    <hyperlink ref="J8590" r:id="rId17168" display="mailto:fmcintosh@ellis.com" xr:uid="{54246747-FBF9-9149-9118-31F908D6D02D}"/>
    <hyperlink ref="L8590" r:id="rId17169" xr:uid="{C22C5B61-9FFB-6843-9622-AE4E522C58ED}"/>
    <hyperlink ref="J8591" r:id="rId17170" display="mailto:lunarita@smith.biz" xr:uid="{4D73180E-6175-A649-84BB-16F420C64D97}"/>
    <hyperlink ref="L8591" r:id="rId17171" xr:uid="{92099662-6659-1C48-9EB6-F64F7902D6B1}"/>
    <hyperlink ref="J8592" r:id="rId17172" display="mailto:pottsralph@gregory.info" xr:uid="{7B230B74-1F31-A844-982F-581AFD05C3C0}"/>
    <hyperlink ref="L8592" r:id="rId17173" xr:uid="{5A64A354-CCC2-374E-8A33-13E9B22C1E4B}"/>
    <hyperlink ref="J8593" r:id="rId17174" display="mailto:progers@hicks.net" xr:uid="{6FFF8EAB-B14C-FE45-8559-5112C9A26D1E}"/>
    <hyperlink ref="L8593" r:id="rId17175" xr:uid="{42B5E450-8263-9948-AB50-0BDE3C21CF23}"/>
    <hyperlink ref="J8594" r:id="rId17176" display="mailto:troyjarvis@sutton.com" xr:uid="{47CD66F6-76FB-9940-8682-774F6E70A81C}"/>
    <hyperlink ref="L8594" r:id="rId17177" xr:uid="{3B3B6F77-60C7-AA44-97F7-B9C255B7672B}"/>
    <hyperlink ref="J8595" r:id="rId17178" display="mailto:tomholt@mcmillan-randolph.com" xr:uid="{57F7B4AB-5DD0-B54C-A288-C109FC3F7BA6}"/>
    <hyperlink ref="L8595" r:id="rId17179" xr:uid="{F58A1E3F-1B5B-B442-925C-6EACEE034065}"/>
    <hyperlink ref="J8596" r:id="rId17180" display="mailto:schneidermariah@arnold.org" xr:uid="{A9D2124D-9DAE-3949-9F6B-5BE831143E84}"/>
    <hyperlink ref="L8596" r:id="rId17181" xr:uid="{5A869E29-7DDE-E24E-ABF0-978B45639CBF}"/>
    <hyperlink ref="J8597" r:id="rId17182" display="mailto:aliciavillarreal@benitez.com" xr:uid="{B37D2A28-CF21-104B-A001-C284C509C2B5}"/>
    <hyperlink ref="L8597" r:id="rId17183" xr:uid="{6696DE9A-3A27-4A40-A76A-A35713FF647C}"/>
    <hyperlink ref="J8598" r:id="rId17184" display="mailto:gilbertsheila@irwin.biz" xr:uid="{FE783E48-DD0C-F54F-AED1-5A2A1560FCAC}"/>
    <hyperlink ref="L8598" r:id="rId17185" xr:uid="{8F4BAABD-F355-9D45-BB69-742A49D523D7}"/>
    <hyperlink ref="J8599" r:id="rId17186" display="mailto:tommykerr@montoya.com" xr:uid="{0949273B-F997-3347-9C48-504147779D54}"/>
    <hyperlink ref="L8599" r:id="rId17187" xr:uid="{99466B7F-E4D0-CE41-963D-7A6850E789AE}"/>
    <hyperlink ref="J8600" r:id="rId17188" display="mailto:karla51@parsons.org" xr:uid="{C71505AC-5DDD-5D44-86A1-C8F498896251}"/>
    <hyperlink ref="L8600" r:id="rId17189" xr:uid="{ABD8B4D7-09D3-E048-BA14-79BA5FE9C56B}"/>
    <hyperlink ref="J8601" r:id="rId17190" display="mailto:desireeduncan@benton.com" xr:uid="{93980DB0-A547-4D43-8B83-FC90847D2557}"/>
    <hyperlink ref="L8601" r:id="rId17191" xr:uid="{3EE6EAB6-6AFD-324D-98B0-7868BFB7A027}"/>
    <hyperlink ref="J8602" r:id="rId17192" display="mailto:holmesmeagan@cuevas.com" xr:uid="{C1CE286C-5393-5341-9364-203C36C97899}"/>
    <hyperlink ref="L8602" r:id="rId17193" xr:uid="{849C64CA-00F9-8B42-ABEA-8176EED7D2AB}"/>
    <hyperlink ref="J8603" r:id="rId17194" display="mailto:candicecase@luna-caldwell.com" xr:uid="{B946A1AE-D7C8-CA47-94F0-750EE84F9317}"/>
    <hyperlink ref="L8603" r:id="rId17195" xr:uid="{92DDA532-144C-584D-81C9-8B5055970B0F}"/>
    <hyperlink ref="J8604" r:id="rId17196" display="mailto:antoniokennedy@contreras.com" xr:uid="{D96529E0-DC09-C046-B2EC-DDEBD6F0FB4F}"/>
    <hyperlink ref="L8604" r:id="rId17197" xr:uid="{3F0A5D9E-41E3-0B46-ACB3-21F504428CD7}"/>
    <hyperlink ref="J8605" r:id="rId17198" display="mailto:francis21@griffith.com" xr:uid="{0AC4D79D-72E1-C541-A35E-25BAD46E09E5}"/>
    <hyperlink ref="L8605" r:id="rId17199" xr:uid="{1D6B16CD-02E4-7545-B1B3-46582248595E}"/>
    <hyperlink ref="J8606" r:id="rId17200" display="mailto:derek31@parrish.biz" xr:uid="{4CD88666-5696-EA4D-8853-12D9855F82E9}"/>
    <hyperlink ref="L8606" r:id="rId17201" xr:uid="{C3B4D61E-D0C0-7C4F-9571-160CA7622E36}"/>
    <hyperlink ref="J8607" r:id="rId17202" display="mailto:brownashlee@rose.biz" xr:uid="{BDF41C28-530D-4E40-8EA0-1D9370FBA8CA}"/>
    <hyperlink ref="L8607" r:id="rId17203" xr:uid="{79C9C716-2294-E241-B2C3-222B1FD2347C}"/>
    <hyperlink ref="J8608" r:id="rId17204" display="mailto:michaelaaguirre@cline-heath.com" xr:uid="{E9069A30-74C1-3249-82C2-8745D07652C6}"/>
    <hyperlink ref="L8608" r:id="rId17205" xr:uid="{8BEC1BE4-A8A6-A241-9FF9-95341753E8B9}"/>
    <hyperlink ref="J8609" r:id="rId17206" display="mailto:darin36@dalton.com" xr:uid="{D907867B-E291-AA4B-9567-47A507458A67}"/>
    <hyperlink ref="L8609" r:id="rId17207" xr:uid="{C5DE312D-B49C-214D-A7EE-C3BEF1C4FE69}"/>
    <hyperlink ref="J8610" r:id="rId17208" display="mailto:cesarchristensen@stanton.com" xr:uid="{0119B795-F8BD-C44C-9A90-89EDB4AAF688}"/>
    <hyperlink ref="L8610" r:id="rId17209" xr:uid="{F059A3FD-EB58-6041-B791-99425C47CC40}"/>
    <hyperlink ref="J8611" r:id="rId17210" display="mailto:drush@wilkinson-cuevas.com" xr:uid="{F4124AD6-94DC-7D4A-BE79-15010A0EAED8}"/>
    <hyperlink ref="L8611" r:id="rId17211" xr:uid="{080457A6-F61C-5547-B941-E0EE5287639E}"/>
    <hyperlink ref="J8612" r:id="rId17212" display="mailto:blogan@hudson-dickson.info" xr:uid="{9E6D3322-DFAF-6E4D-A59E-324D3AA3C413}"/>
    <hyperlink ref="L8612" r:id="rId17213" xr:uid="{D1E62392-E451-7547-9BBE-035758C4ED11}"/>
    <hyperlink ref="J8613" r:id="rId17214" display="mailto:everettyvonne@soto.com" xr:uid="{A76515B6-C69D-CD4D-9A40-8F2FA5BC9303}"/>
    <hyperlink ref="L8613" r:id="rId17215" xr:uid="{7634A5E1-6998-334E-A233-7B254F6001E2}"/>
    <hyperlink ref="J8614" r:id="rId17216" display="mailto:tbowers@trevino.com" xr:uid="{BBF72313-7105-FA43-AD16-C23F9434AED9}"/>
    <hyperlink ref="L8614" r:id="rId17217" xr:uid="{5265905F-D598-1640-8DB4-1FBA923CEE31}"/>
    <hyperlink ref="J8615" r:id="rId17218" display="mailto:lindsey36@reilly.com" xr:uid="{55D20C14-D3AB-0541-BB23-1345B2A13BAA}"/>
    <hyperlink ref="L8615" r:id="rId17219" xr:uid="{46C6B249-CF95-A54A-8CE8-D88FFE9DAD43}"/>
    <hyperlink ref="J8616" r:id="rId17220" display="mailto:suecarney@mueller-coleman.com" xr:uid="{51E31A30-3C57-E84D-B3E0-8C4DD91AE3AC}"/>
    <hyperlink ref="L8616" r:id="rId17221" xr:uid="{7BC74030-7945-5A40-BB7D-25A1E5122FB4}"/>
    <hyperlink ref="J8617" r:id="rId17222" display="mailto:tsanford@richmond.com" xr:uid="{D567CC48-9E69-B64E-B206-5C067466BBBE}"/>
    <hyperlink ref="L8617" r:id="rId17223" xr:uid="{2D48540C-5DA1-4745-8151-16C54834C610}"/>
    <hyperlink ref="J8618" r:id="rId17224" display="mailto:jaclynthompson@frye.com" xr:uid="{925343E0-9E49-E349-9122-7266ABD6B40F}"/>
    <hyperlink ref="L8618" r:id="rId17225" xr:uid="{4BF0D6B9-F055-3B45-8EA4-38185D22F2AE}"/>
    <hyperlink ref="J8619" r:id="rId17226" display="mailto:mikesloan@carr.com" xr:uid="{2243E865-B4D4-D048-ABF3-E39E69758E25}"/>
    <hyperlink ref="L8619" r:id="rId17227" xr:uid="{4CA6F14E-2D58-1D4A-811B-DEF3DFC6B43C}"/>
    <hyperlink ref="J8620" r:id="rId17228" display="mailto:downskurt@park.com" xr:uid="{93674F88-ABEB-6D45-8E4B-202C6D6A91FE}"/>
    <hyperlink ref="L8620" r:id="rId17229" xr:uid="{55ED7142-B029-394A-B7A2-A62E1DF3DBCF}"/>
    <hyperlink ref="J8621" r:id="rId17230" display="mailto:meagankrause@gamble.org" xr:uid="{BCB51DAF-7B72-524B-B8B4-4433D1DAF050}"/>
    <hyperlink ref="L8621" r:id="rId17231" xr:uid="{81D59C24-6D9D-C045-8A51-56A315CA4FE8}"/>
    <hyperlink ref="J8622" r:id="rId17232" display="mailto:brianna13@mercado.com" xr:uid="{8017BAC0-8D38-2548-AC0F-0E2612BF5034}"/>
    <hyperlink ref="L8622" r:id="rId17233" xr:uid="{E685000F-1FA4-AB4E-8D45-4B2560A4425B}"/>
    <hyperlink ref="J8623" r:id="rId17234" display="mailto:mrose@hancock.biz" xr:uid="{EDD74D38-91FD-A348-9165-70A9C7900699}"/>
    <hyperlink ref="L8623" r:id="rId17235" xr:uid="{7B69D894-BAF9-6A4C-A894-4521839DFE25}"/>
    <hyperlink ref="J8624" r:id="rId17236" display="mailto:daisy89@patel.info" xr:uid="{C0C8B7B8-1494-A74C-A95C-3F4B09A826DB}"/>
    <hyperlink ref="L8624" r:id="rId17237" xr:uid="{89352753-042C-E94F-B000-376076CC1EC7}"/>
    <hyperlink ref="J8625" r:id="rId17238" display="mailto:ubuchanan@reyes-turner.com" xr:uid="{144223F0-6CAD-CD46-B17F-E4722DF0C6F8}"/>
    <hyperlink ref="L8625" r:id="rId17239" xr:uid="{BC75CBE2-AEB4-164C-B840-E09BD1ADB92A}"/>
    <hyperlink ref="J8626" r:id="rId17240" display="mailto:zashley@kerr.com" xr:uid="{B77EE6A6-2A75-9149-B8BF-C9D5F9E058F3}"/>
    <hyperlink ref="L8626" r:id="rId17241" xr:uid="{F2752FC8-5CD9-0F4E-AF85-16D1CCA4AD21}"/>
    <hyperlink ref="J8627" r:id="rId17242" display="mailto:stanley79@greene.com" xr:uid="{DCD4CBEE-86BB-E047-BDE2-5F331772DE45}"/>
    <hyperlink ref="L8627" r:id="rId17243" xr:uid="{61C76ED7-A771-2E47-8DA1-2F5BD738A11D}"/>
    <hyperlink ref="J8628" r:id="rId17244" display="mailto:kmarks@pittman-fischer.info" xr:uid="{E6EF7A8C-21E0-5141-A9C3-0DA89BDF2E4F}"/>
    <hyperlink ref="L8628" r:id="rId17245" xr:uid="{D3BE28E0-550F-CF48-9960-B20F06F4F5F7}"/>
    <hyperlink ref="J8629" r:id="rId17246" display="mailto:sheliaarmstrong@gardner.net" xr:uid="{329C02D6-0168-3C42-88AE-500FCC3DEC8F}"/>
    <hyperlink ref="L8629" r:id="rId17247" xr:uid="{41C35770-32E7-9E4F-A3B4-8D5496675244}"/>
    <hyperlink ref="J8630" r:id="rId17248" display="mailto:princecindy@combs.com" xr:uid="{6D1E8A3C-5E02-294B-B164-F84C47EE80BE}"/>
    <hyperlink ref="L8630" r:id="rId17249" xr:uid="{D7DD8057-C304-D942-9DFC-B9D3072319DF}"/>
    <hyperlink ref="J8631" r:id="rId17250" display="mailto:kentanthony@mosley.com" xr:uid="{827B5C17-E3E7-5447-A36E-65C5C343C460}"/>
    <hyperlink ref="L8631" r:id="rId17251" xr:uid="{5421FB67-D475-B64B-A6BA-AA6578F4FE96}"/>
    <hyperlink ref="J8632" r:id="rId17252" display="mailto:lauriereilly@stokes-hoffman.com" xr:uid="{121C5216-B5F0-0B49-B416-F9DC06F56B94}"/>
    <hyperlink ref="L8632" r:id="rId17253" xr:uid="{1CC81387-79F8-5A47-8EF7-2AE7E7654292}"/>
    <hyperlink ref="J8633" r:id="rId17254" display="mailto:zkey@small-hickman.com" xr:uid="{D6CA2FA2-5AFA-6240-AC9E-591718DCB0E4}"/>
    <hyperlink ref="L8633" r:id="rId17255" xr:uid="{1CDB4B94-C06C-9B4A-9450-B792ABF21ED0}"/>
    <hyperlink ref="J8634" r:id="rId17256" display="mailto:acevedocalvin@frye-huynh.com" xr:uid="{57D0428C-1054-C946-B99D-1F0473F0B33B}"/>
    <hyperlink ref="L8634" r:id="rId17257" xr:uid="{90C60CE1-3551-EE4B-B2FA-8BEE2852D077}"/>
    <hyperlink ref="J8635" r:id="rId17258" display="mailto:fbrock@turner-henson.biz" xr:uid="{0A37FE42-3050-0F44-8AE0-04A3BE151929}"/>
    <hyperlink ref="L8635" r:id="rId17259" xr:uid="{EA0338B5-6F05-024E-81BA-DC372CB9D980}"/>
    <hyperlink ref="J8636" r:id="rId17260" display="mailto:davilashannon@mata-hickman.biz" xr:uid="{FACB4EF4-122D-A046-9C23-DDD29C2F2CCC}"/>
    <hyperlink ref="L8636" r:id="rId17261" xr:uid="{E1124DC6-DEF8-3C40-99E1-F92D91C87006}"/>
    <hyperlink ref="J8637" r:id="rId17262" display="mailto:farrelldarin@brooks.com" xr:uid="{CCB7AC10-FACD-5046-B14A-91FBBAD1DD53}"/>
    <hyperlink ref="L8637" r:id="rId17263" xr:uid="{1D4EC5DA-1CF0-904B-B4E9-AA69E9890EEF}"/>
    <hyperlink ref="J8638" r:id="rId17264" display="mailto:zamorawarren@lawson.info" xr:uid="{B57E28BC-FF31-044E-93D0-FA9C92C50FD6}"/>
    <hyperlink ref="L8638" r:id="rId17265" xr:uid="{6A12B860-CBDE-AE45-83C8-41F364D925A1}"/>
    <hyperlink ref="J8639" r:id="rId17266" display="mailto:kristine88@barnett.org" xr:uid="{A9736178-EAE4-2742-9209-D35C81542832}"/>
    <hyperlink ref="L8639" r:id="rId17267" xr:uid="{92DA800C-173A-CD4D-AEB3-967AD29E2637}"/>
    <hyperlink ref="J8640" r:id="rId17268" display="mailto:portermackenzie@cline-dawson.net" xr:uid="{8A059446-3139-624E-A18B-74276748228F}"/>
    <hyperlink ref="L8640" r:id="rId17269" xr:uid="{77210070-38C8-C347-B84F-0329A684E83C}"/>
    <hyperlink ref="J8641" r:id="rId17270" display="mailto:traceycobb@hodge.com" xr:uid="{520E31E8-3840-FA4B-9145-B907FE374A54}"/>
    <hyperlink ref="L8641" r:id="rId17271" xr:uid="{893A4C3B-F609-4B41-9DA9-0C818C2C1141}"/>
    <hyperlink ref="J8642" r:id="rId17272" display="mailto:thomas51@stone.info" xr:uid="{25BB643F-7683-D940-AFF4-9347CBC1C4B8}"/>
    <hyperlink ref="L8642" r:id="rId17273" xr:uid="{F7D1C28E-990D-8440-ABE5-8722FE8A9E22}"/>
    <hyperlink ref="J8643" r:id="rId17274" display="mailto:megancraig@bowen.com" xr:uid="{9B3C93C2-96C6-FF44-B983-891340ACA530}"/>
    <hyperlink ref="L8643" r:id="rId17275" xr:uid="{6BEFA377-965E-C94B-A59A-6072D134CFB5}"/>
    <hyperlink ref="J8644" r:id="rId17276" display="mailto:tstokes@mueller-reynolds.org" xr:uid="{F895D377-F474-CB4C-A1E4-80D25B325AA1}"/>
    <hyperlink ref="L8644" r:id="rId17277" xr:uid="{7B44C2F8-E4E6-8A46-9724-CDAE543C0C10}"/>
    <hyperlink ref="J8645" r:id="rId17278" display="mailto:alicebowen@mccullough.com" xr:uid="{37FA8FDA-32FD-2E41-A84E-65E6B52801C0}"/>
    <hyperlink ref="L8645" r:id="rId17279" xr:uid="{3750A434-5396-6F42-8F3F-7A821187B0CC}"/>
    <hyperlink ref="J8646" r:id="rId17280" display="mailto:hectorcarr@obrien.biz" xr:uid="{B00CB31A-CD21-1F4F-A98C-5160624E0865}"/>
    <hyperlink ref="L8646" r:id="rId17281" xr:uid="{E015EC26-CDA2-9143-9262-23EA1167D660}"/>
    <hyperlink ref="J8647" r:id="rId17282" display="mailto:charlesbarrett@bowman.com" xr:uid="{96507302-958B-5640-911D-1E5980D4B1B1}"/>
    <hyperlink ref="L8647" r:id="rId17283" xr:uid="{BDD104E1-0E54-2E40-84C3-E247384F8486}"/>
    <hyperlink ref="J8648" r:id="rId17284" display="mailto:gabriellamontgomery@richards.net" xr:uid="{5C1D8377-2F88-BB4B-9267-4A5BA3547B68}"/>
    <hyperlink ref="L8648" r:id="rId17285" xr:uid="{3F772ADB-2E83-D146-A7B4-D3D6EE9F3E67}"/>
    <hyperlink ref="J8649" r:id="rId17286" display="mailto:edward82@dunn.com" xr:uid="{0A0C0D6F-2129-2241-B4D2-E9B49533CFA4}"/>
    <hyperlink ref="L8649" r:id="rId17287" xr:uid="{94808BA5-AB59-D94D-8491-483DB1A48F91}"/>
    <hyperlink ref="J8650" r:id="rId17288" display="mailto:tfuentes@benson-mack.com" xr:uid="{92D41C1D-0F68-8F47-9C04-AB473EFFECE0}"/>
    <hyperlink ref="L8650" r:id="rId17289" xr:uid="{A5ED35BE-3E82-AE4F-BCED-7CE64F867308}"/>
    <hyperlink ref="J8651" r:id="rId17290" display="mailto:alexnovak@cole.info" xr:uid="{E5120A71-8CDF-784A-BE18-0D0C2EFB6E1C}"/>
    <hyperlink ref="L8651" r:id="rId17291" xr:uid="{8F3702EE-035D-D343-8D93-174F768FD76E}"/>
    <hyperlink ref="J8652" r:id="rId17292" display="mailto:ltrujillo@castaneda.com" xr:uid="{C2B9F72B-F3AC-CB47-9EDA-58BD3F75D422}"/>
    <hyperlink ref="L8652" r:id="rId17293" xr:uid="{862F434A-30CF-9F4C-B686-F9C0C430AE56}"/>
    <hyperlink ref="J8653" r:id="rId17294" display="mailto:suarezguy@atkins-juarez.com" xr:uid="{8E0AE9A1-1FDF-8941-8BA2-A63ECB73C963}"/>
    <hyperlink ref="L8653" r:id="rId17295" xr:uid="{51FBEEA4-6B85-AF4A-B40D-603489091A60}"/>
    <hyperlink ref="J8654" r:id="rId17296" display="mailto:bellbryan@watson.net" xr:uid="{BF197FCC-7B0F-764C-8016-75ECB80321F1}"/>
    <hyperlink ref="L8654" r:id="rId17297" xr:uid="{8F538A04-5A67-3444-88C5-AFAA0543AC18}"/>
    <hyperlink ref="J8655" r:id="rId17298" display="mailto:ycross@griffith-stephenson.biz" xr:uid="{2F8373C6-925C-1644-B1E3-02C3F29A34B3}"/>
    <hyperlink ref="L8655" r:id="rId17299" xr:uid="{A645A1C7-61C0-6A49-904A-8FFFFD591C10}"/>
    <hyperlink ref="J8656" r:id="rId17300" display="mailto:rhurley@kline.info" xr:uid="{386FFF18-E7FC-B34E-B7DE-D1AC3C72C147}"/>
    <hyperlink ref="L8656" r:id="rId17301" xr:uid="{AC061B8B-F4FA-E54E-B26A-3493D61E8488}"/>
    <hyperlink ref="J8657" r:id="rId17302" display="mailto:connievalencia@trujillo.com" xr:uid="{D00A7289-8268-6F46-94EC-E057A885FC5B}"/>
    <hyperlink ref="L8657" r:id="rId17303" xr:uid="{40D90821-596A-1547-9FF3-D6C7CA992E20}"/>
    <hyperlink ref="J8658" r:id="rId17304" display="mailto:simmonscarrie@gutierrez.com" xr:uid="{A99FD3D6-9AF4-3F49-995C-80B31D528520}"/>
    <hyperlink ref="L8658" r:id="rId17305" xr:uid="{A800086A-FC66-4845-B959-C15E6BFD058A}"/>
    <hyperlink ref="J8659" r:id="rId17306" display="mailto:ncooper@cunningham.com" xr:uid="{205B20A9-E5B1-FB49-8726-81F322988A78}"/>
    <hyperlink ref="L8659" r:id="rId17307" xr:uid="{E1629EA2-07CE-A04E-93E2-54600DF8A710}"/>
    <hyperlink ref="J8660" r:id="rId17308" display="mailto:juliepatterson@downs.com" xr:uid="{E93C4B19-ED1A-AD40-B29D-8F70355BC6E9}"/>
    <hyperlink ref="L8660" r:id="rId17309" xr:uid="{14DC9B53-DFBF-5244-9E6C-5247D707544F}"/>
    <hyperlink ref="J8661" r:id="rId17310" display="mailto:yjacobs@sloan.com" xr:uid="{A97860D5-6DC3-D146-8AAE-7861656E4EA5}"/>
    <hyperlink ref="L8661" r:id="rId17311" xr:uid="{3E42A088-DA8F-AA46-9F0C-B85849AA0319}"/>
    <hyperlink ref="J8662" r:id="rId17312" display="mailto:kherrera@mccullough.com" xr:uid="{6F6AFEF0-ABB3-7C4A-AE48-819F53FF3518}"/>
    <hyperlink ref="L8662" r:id="rId17313" xr:uid="{BE512F01-9C9C-194D-815E-90094FE362F2}"/>
    <hyperlink ref="J8663" r:id="rId17314" display="mailto:regina98@wilkinson-deleon.com" xr:uid="{406582C6-C087-0341-AFB8-F723355647C0}"/>
    <hyperlink ref="L8663" r:id="rId17315" xr:uid="{121986B3-E8A0-354C-9BD8-4282C90EEE07}"/>
    <hyperlink ref="J8664" r:id="rId17316" display="mailto:skelley@may-dunn.com" xr:uid="{64180DC3-F93D-2946-934C-DFFEF9A372B7}"/>
    <hyperlink ref="L8664" r:id="rId17317" xr:uid="{BA61E332-9546-9B47-9D5D-5428DB7F8C0F}"/>
    <hyperlink ref="J8665" r:id="rId17318" display="mailto:rowen@warner.com" xr:uid="{65C3F4AB-2AE8-F247-9595-F83BE96C7716}"/>
    <hyperlink ref="L8665" r:id="rId17319" xr:uid="{F04A4E88-EBAC-BF40-BACD-2B787EE0B0CA}"/>
    <hyperlink ref="J8666" r:id="rId17320" display="mailto:hendersonalison@berger.com" xr:uid="{00B681DF-C473-EE4D-8754-48AB1854EC09}"/>
    <hyperlink ref="L8666" r:id="rId17321" xr:uid="{1370166A-1552-8B41-97E6-00D14B12FEC6}"/>
    <hyperlink ref="J8667" r:id="rId17322" display="mailto:qharding@taylor.org" xr:uid="{0A6C13F2-F2F0-C54F-8E61-C4BF1ED05537}"/>
    <hyperlink ref="L8667" r:id="rId17323" xr:uid="{AD1E0349-39CB-E64E-9ACE-98E520AB2283}"/>
    <hyperlink ref="J8668" r:id="rId17324" display="mailto:barbara73@strickland.net" xr:uid="{A806B565-BFD1-1B46-9C65-324302571529}"/>
    <hyperlink ref="L8668" r:id="rId17325" xr:uid="{4AE8CD3D-4CBC-2A4D-A853-0A268D511A2B}"/>
    <hyperlink ref="J8669" r:id="rId17326" display="mailto:alisha44@peters.com" xr:uid="{74FD8619-9378-F94A-90CB-9CFAEC0F52BC}"/>
    <hyperlink ref="L8669" r:id="rId17327" xr:uid="{0B7BBBE3-1D15-4C4E-904E-61FC33DD9EBD}"/>
    <hyperlink ref="J8670" r:id="rId17328" display="mailto:wjimenez@arnold-maxwell.com" xr:uid="{12CCFE22-89D3-6F42-912F-4CD060E58C29}"/>
    <hyperlink ref="L8670" r:id="rId17329" xr:uid="{C0C8DDE4-8647-4841-BC37-D77F1CEE7466}"/>
    <hyperlink ref="J8671" r:id="rId17330" display="mailto:kvillegas@woods-parks.com" xr:uid="{3CFF3FA1-42B9-2446-B41B-CDB564A92251}"/>
    <hyperlink ref="L8671" r:id="rId17331" xr:uid="{50FD8088-7310-8D46-A946-2DE160B3D07E}"/>
    <hyperlink ref="J8672" r:id="rId17332" display="mailto:kristysavage@russell.info" xr:uid="{0F083B3B-6F0D-F547-84AD-0CF1D641C574}"/>
    <hyperlink ref="L8672" r:id="rId17333" xr:uid="{AD9FAD52-554C-474F-9AD2-08236EF87870}"/>
    <hyperlink ref="J8673" r:id="rId17334" display="mailto:darren71@dixon.com" xr:uid="{FBE81AD5-A2E1-E144-B8B6-DFCD10360C93}"/>
    <hyperlink ref="L8673" r:id="rId17335" xr:uid="{55D112BF-0B04-A748-8DB1-021EB5E725CE}"/>
    <hyperlink ref="J8674" r:id="rId17336" display="mailto:judith83@mueller.org" xr:uid="{60A337C2-2E9D-CE4B-9E64-EEA385B3BF85}"/>
    <hyperlink ref="L8674" r:id="rId17337" xr:uid="{3E9EF2AB-A64D-CB48-824F-1AAE5DBEFB80}"/>
    <hyperlink ref="J8675" r:id="rId17338" display="mailto:shanegiles@francis.com" xr:uid="{AF847A86-47CF-584C-874C-CDD19ADBAC9C}"/>
    <hyperlink ref="L8675" r:id="rId17339" xr:uid="{19001936-A79D-2941-AFF1-F3A710299C6C}"/>
    <hyperlink ref="J8676" r:id="rId17340" display="mailto:victoriamullen@ross-long.info" xr:uid="{9CDBB33F-AAEE-9049-84A9-1C8AE0BDCAEC}"/>
    <hyperlink ref="L8676" r:id="rId17341" xr:uid="{266214DC-2B35-6C44-9278-5520ACA7EEDE}"/>
    <hyperlink ref="J8677" r:id="rId17342" display="mailto:mortonkristie@snow-kirk.com" xr:uid="{2E3F22C0-6AEC-6146-935C-AE7221B2F627}"/>
    <hyperlink ref="L8677" r:id="rId17343" xr:uid="{7A1497AC-6D4B-D848-8CAD-37A0D97C18E0}"/>
    <hyperlink ref="J8678" r:id="rId17344" display="mailto:freysherri@mcguire.org" xr:uid="{CEB5E950-5104-6D49-B736-0692FD227F9C}"/>
    <hyperlink ref="L8678" r:id="rId17345" xr:uid="{FDC736DD-7AF3-1643-90BB-F1B9A548D641}"/>
    <hyperlink ref="J8679" r:id="rId17346" display="mailto:mariamccullough@dalton.com" xr:uid="{137B7901-3C3B-134D-8EF9-2F206474DD1E}"/>
    <hyperlink ref="L8679" r:id="rId17347" xr:uid="{523F8553-AE92-0B45-B4DC-7659679EF13A}"/>
    <hyperlink ref="J8680" r:id="rId17348" display="mailto:marcuscrane@holmes-valencia.com" xr:uid="{3C0061B0-54CC-F141-97EA-F43C45AEA474}"/>
    <hyperlink ref="L8680" r:id="rId17349" xr:uid="{2FF0E8C2-4E8C-6442-B4C6-16776DAAC4EB}"/>
    <hyperlink ref="J8681" r:id="rId17350" display="mailto:gibbsmarvin@burch.net" xr:uid="{A555A464-0F12-A845-A817-D95A9FAF1EEF}"/>
    <hyperlink ref="L8681" r:id="rId17351" xr:uid="{F1C174F6-4E9E-F543-A520-DB75F46FAF0E}"/>
    <hyperlink ref="J8682" r:id="rId17352" display="mailto:gloriafarmer@bailey-ray.info" xr:uid="{9C4ECE58-2764-DD4B-99C9-D19E0E0A1D29}"/>
    <hyperlink ref="L8682" r:id="rId17353" xr:uid="{EE58499B-156A-A749-A4DD-E105008A09D4}"/>
    <hyperlink ref="J8683" r:id="rId17354" display="mailto:mindy49@hull-prince.net" xr:uid="{A7FC85FA-F0F5-1348-BC24-B25830979F10}"/>
    <hyperlink ref="L8683" r:id="rId17355" xr:uid="{39ED875A-05B6-4344-A9B6-FDF3C5EA54EA}"/>
    <hyperlink ref="J8684" r:id="rId17356" display="mailto:shericarey@cox.com" xr:uid="{1A5183E8-DCBB-5144-9FDC-BF4B05E73D81}"/>
    <hyperlink ref="L8684" r:id="rId17357" xr:uid="{E6C6462E-87DC-3D44-A33E-A24B2892EA07}"/>
    <hyperlink ref="J8685" r:id="rId17358" display="mailto:pmathis@maldonado.net" xr:uid="{117AC98C-0BA3-724C-8863-C5318ADB41FE}"/>
    <hyperlink ref="L8685" r:id="rId17359" xr:uid="{B9408E9F-474C-CC48-8279-18E3AE615C6E}"/>
    <hyperlink ref="J8686" r:id="rId17360" display="mailto:lorraineschaefer@norman-larson.org" xr:uid="{3953D0B7-6181-2644-8233-164961636631}"/>
    <hyperlink ref="L8686" r:id="rId17361" xr:uid="{A5504813-E7DC-6C4F-9430-60171AD4261C}"/>
    <hyperlink ref="J8687" r:id="rId17362" display="mailto:christian86@pratt.net" xr:uid="{BF499C01-74C8-BB44-B9BC-6FB64D2C586B}"/>
    <hyperlink ref="L8687" r:id="rId17363" xr:uid="{65D0AC63-F1B4-BE4B-A6D1-2C93A12E28AD}"/>
    <hyperlink ref="J8688" r:id="rId17364" display="mailto:velasquezgwendolyn@keller-johnston.com" xr:uid="{E6813A16-B010-F144-B6B0-05393C10B97F}"/>
    <hyperlink ref="L8688" r:id="rId17365" xr:uid="{BB8922E6-5350-2741-AB46-12F6F74AA561}"/>
    <hyperlink ref="J8689" r:id="rId17366" display="mailto:bergkyle@calderon-bean.com" xr:uid="{AC99DFA8-BD5D-3E4E-8556-7905BD61C56A}"/>
    <hyperlink ref="L8689" r:id="rId17367" xr:uid="{70934BE8-7991-FA4F-8396-C63EC831E761}"/>
    <hyperlink ref="J8690" r:id="rId17368" display="mailto:andersenloretta@pruitt-figueroa.com" xr:uid="{AF4095E5-C7B7-8B4B-BE77-CA2C29B0FACD}"/>
    <hyperlink ref="L8690" r:id="rId17369" xr:uid="{6C1D2416-FADF-D04C-9604-0D1468CCD7C8}"/>
    <hyperlink ref="J8691" r:id="rId17370" display="mailto:tracy70@dalton.info" xr:uid="{84F27B14-D402-1944-BFDC-C2013E7AF39C}"/>
    <hyperlink ref="L8691" r:id="rId17371" xr:uid="{C07894D7-3D67-464B-AAAD-3915001B0747}"/>
    <hyperlink ref="J8692" r:id="rId17372" display="mailto:angie51@pacheco.biz" xr:uid="{12E6DE35-4AC2-A04B-91FC-523F8D2D8A50}"/>
    <hyperlink ref="L8692" r:id="rId17373" xr:uid="{0F5FA089-68D9-9D4F-AAE4-6F56AC3C14D7}"/>
    <hyperlink ref="J8693" r:id="rId17374" display="mailto:allison49@schwartz-ortega.com" xr:uid="{B0F31D94-E0CC-FD4E-9984-5ED863AAFB6C}"/>
    <hyperlink ref="L8693" r:id="rId17375" xr:uid="{9AF74357-7E7C-0640-A463-BD965267AE57}"/>
    <hyperlink ref="J8694" r:id="rId17376" display="mailto:fcastaneda@conner.com" xr:uid="{218D61AF-CBC1-A84A-BDDD-2DFA09CC12A0}"/>
    <hyperlink ref="L8694" r:id="rId17377" xr:uid="{5B1A8A1E-0D27-D04A-A660-7CDCB1AD4A6B}"/>
    <hyperlink ref="J8695" r:id="rId17378" display="mailto:kjefferson@todd.biz" xr:uid="{3E396609-6446-6640-8544-40B592A6F6C8}"/>
    <hyperlink ref="L8695" r:id="rId17379" xr:uid="{480C1A99-C400-DF4A-9D35-13096C72CCAF}"/>
    <hyperlink ref="J8696" r:id="rId17380" display="mailto:dannyjoyce@clarke.com" xr:uid="{2ACD318A-5839-C140-9881-B3F186C38436}"/>
    <hyperlink ref="L8696" r:id="rId17381" xr:uid="{99A823A8-8735-CF47-8B7B-55E5431B0791}"/>
    <hyperlink ref="J8697" r:id="rId17382" display="mailto:alijo@livingston.com" xr:uid="{0D994758-BFA8-2548-ADB8-0FD0C9FA9EFE}"/>
    <hyperlink ref="L8697" r:id="rId17383" xr:uid="{7CF147A7-89CB-2F42-BDDE-C337BCEC0E01}"/>
    <hyperlink ref="J8698" r:id="rId17384" display="mailto:nedwards@jennings.net" xr:uid="{323EA978-4DEC-2648-AEA9-47B77861BE80}"/>
    <hyperlink ref="L8698" r:id="rId17385" xr:uid="{99114BB7-60CB-564C-B56F-5D8440CD20BA}"/>
    <hyperlink ref="J8699" r:id="rId17386" display="mailto:rojaskarl@harrell-chandler.biz" xr:uid="{84E95D94-95D5-1149-A486-64627746CFBC}"/>
    <hyperlink ref="L8699" r:id="rId17387" xr:uid="{31CAEA6B-72EC-6C4D-82C7-EA30E556AF88}"/>
    <hyperlink ref="J8700" r:id="rId17388" display="mailto:xpierce@brown.com" xr:uid="{71F10395-93BE-EB40-AF2A-A8248E996B04}"/>
    <hyperlink ref="L8700" r:id="rId17389" xr:uid="{A9F5706E-3038-7740-92F9-4145EA42950E}"/>
    <hyperlink ref="J8701" r:id="rId17390" display="mailto:gmclean@mccann.com" xr:uid="{ABED8DFD-A1D6-C049-9155-3AD42AB30F77}"/>
    <hyperlink ref="L8701" r:id="rId17391" xr:uid="{FBB5720F-97CE-A948-9DCE-5AFBFABC807A}"/>
    <hyperlink ref="J8702" r:id="rId17392" display="mailto:alfred48@rhodes.info" xr:uid="{01385AC8-7A7C-D443-8394-C4F067BAA280}"/>
    <hyperlink ref="L8702" r:id="rId17393" xr:uid="{668204C4-1A2C-434E-B8A8-26BF9DDB2D69}"/>
    <hyperlink ref="J8703" r:id="rId17394" display="mailto:mmiddleton@hodge-curtis.com" xr:uid="{CCDBF1A3-956B-BA46-B5CB-009AB796E90B}"/>
    <hyperlink ref="L8703" r:id="rId17395" xr:uid="{9B930B90-359E-FE47-8081-268269D71105}"/>
    <hyperlink ref="J8704" r:id="rId17396" display="mailto:mvelazquez@wheeler.info" xr:uid="{68E59577-41ED-7247-BF20-7B6E02467739}"/>
    <hyperlink ref="L8704" r:id="rId17397" xr:uid="{6D33EDC6-4D6A-B147-9917-49F826F828BD}"/>
    <hyperlink ref="J8705" r:id="rId17398" display="mailto:cory26@allen-gonzalez.com" xr:uid="{244DC75F-DAD3-6F47-A668-C6B3DB255FEC}"/>
    <hyperlink ref="L8705" r:id="rId17399" xr:uid="{6DDAE7E1-D68B-CD4E-91E8-E0420F0EA870}"/>
    <hyperlink ref="J8706" r:id="rId17400" display="mailto:lfuentes@levy-atkins.biz" xr:uid="{DD3C4FED-EDC1-4440-813A-DC8878BFEF99}"/>
    <hyperlink ref="L8706" r:id="rId17401" xr:uid="{36587F9A-3645-C245-B3C0-04DE882C107E}"/>
    <hyperlink ref="J8707" r:id="rId17402" display="mailto:lancemorgan@castaneda.com" xr:uid="{D8554B6F-9AB0-0F42-BC2F-74FB3611692B}"/>
    <hyperlink ref="L8707" r:id="rId17403" xr:uid="{7B644B46-3907-7C4B-B410-3781F27E3DAB}"/>
    <hyperlink ref="J8708" r:id="rId17404" display="mailto:dorseynathan@moore.com" xr:uid="{D20F9001-66CB-4F4A-A5F0-C2E8A341421E}"/>
    <hyperlink ref="L8708" r:id="rId17405" xr:uid="{58156FBC-5720-FA4F-9871-DF8EB5AEDE4F}"/>
    <hyperlink ref="J8709" r:id="rId17406" display="mailto:haley47@petty.com" xr:uid="{EBE62C2C-657D-7F48-8611-3C48C6857A82}"/>
    <hyperlink ref="L8709" r:id="rId17407" xr:uid="{49185FF0-94C0-C944-8818-FB4CFFDFF519}"/>
    <hyperlink ref="J8710" r:id="rId17408" display="mailto:caroline04@blanchard-nichols.com" xr:uid="{B2ED546E-B985-1549-868B-E63628C57797}"/>
    <hyperlink ref="L8710" r:id="rId17409" xr:uid="{FE5DB821-D5A3-3B4A-BAD0-08A1C3273AC8}"/>
    <hyperlink ref="J8711" r:id="rId17410" display="mailto:havery@logan.com" xr:uid="{BA2420E0-1A26-5441-9B4E-E2CCA73F87EF}"/>
    <hyperlink ref="L8711" r:id="rId17411" xr:uid="{32164FE1-E6BA-C348-A427-DA900B739A3A}"/>
    <hyperlink ref="J8712" r:id="rId17412" display="mailto:arielbrowning@gutierrez-mccoy.com" xr:uid="{160F482B-7D06-3F41-BC7D-412A727DACAB}"/>
    <hyperlink ref="L8712" r:id="rId17413" xr:uid="{046EA662-CA14-9242-95B5-598B3582A9F9}"/>
    <hyperlink ref="J8713" r:id="rId17414" display="mailto:ellenweiss@hester.com" xr:uid="{879B7D00-284E-064B-9003-3DDD59D920D0}"/>
    <hyperlink ref="L8713" r:id="rId17415" xr:uid="{459C2213-ECF8-314A-9200-6D7AFE5FBF25}"/>
    <hyperlink ref="J8714" r:id="rId17416" display="mailto:janet46@morrow.com" xr:uid="{ABCAD8C5-BB81-7D49-AD4C-066B7B6F7636}"/>
    <hyperlink ref="L8714" r:id="rId17417" xr:uid="{A519A5D3-2F1F-E741-A9CC-2D2B4D0AC138}"/>
    <hyperlink ref="J8715" r:id="rId17418" display="mailto:mbailey@henry.com" xr:uid="{0804EBE3-54A1-7543-94F0-CEC1B22AACD8}"/>
    <hyperlink ref="L8715" r:id="rId17419" xr:uid="{A45B080F-37C3-524D-870B-3EC7A8B4CEE4}"/>
    <hyperlink ref="J8716" r:id="rId17420" display="mailto:helen11@irwin.com" xr:uid="{487AB7CE-9C99-604E-BB29-6B337BB511A6}"/>
    <hyperlink ref="L8716" r:id="rId17421" xr:uid="{794CFF20-160A-2D44-BED1-FF19855B9325}"/>
    <hyperlink ref="J8717" r:id="rId17422" display="mailto:ninaknapp@moon-frank.biz" xr:uid="{BA3CE01E-D6EA-2141-947C-AF16DB81C08B}"/>
    <hyperlink ref="L8717" r:id="rId17423" xr:uid="{4A2DCE1A-B7A5-0E4A-89CC-0B1CB5D28C4B}"/>
    <hyperlink ref="J8718" r:id="rId17424" display="mailto:cespinoza@ponce.com" xr:uid="{550158FE-3AC5-364C-99C5-A654F60ACC8E}"/>
    <hyperlink ref="L8718" r:id="rId17425" xr:uid="{DC1B042B-00C8-DB49-BB9E-F28B5968BD25}"/>
    <hyperlink ref="J8719" r:id="rId17426" display="mailto:troy07@moody.org" xr:uid="{2DCFF9B5-E28C-E04B-881E-2BAE8446559D}"/>
    <hyperlink ref="L8719" r:id="rId17427" xr:uid="{2066C0DB-DAE0-AC4D-82C3-949CB2F206EF}"/>
    <hyperlink ref="J8720" r:id="rId17428" display="mailto:vickihoward@hardin.com" xr:uid="{F145063A-B0BE-6A45-8B1D-A70B424614EE}"/>
    <hyperlink ref="L8720" r:id="rId17429" xr:uid="{FE081558-B53A-A44B-86DB-7903E11F6ADE}"/>
    <hyperlink ref="J8721" r:id="rId17430" display="mailto:eyork@hanson-york.net" xr:uid="{239015C2-CB10-5C49-B47D-0320A5CA6555}"/>
    <hyperlink ref="L8721" r:id="rId17431" xr:uid="{61B63181-4002-D747-B1BC-6F5724EE1BBF}"/>
    <hyperlink ref="J8722" r:id="rId17432" display="mailto:heidirivera@shepherd-huffman.com" xr:uid="{58BBD4F9-9712-214E-8AD9-AB964A833E45}"/>
    <hyperlink ref="L8722" r:id="rId17433" xr:uid="{8641EBE2-757D-6E4B-9891-1F7FEEB0775B}"/>
    <hyperlink ref="J8723" r:id="rId17434" display="mailto:joycerobles@green.biz" xr:uid="{EDC835AB-A361-7E49-B277-5A1AA2912EC8}"/>
    <hyperlink ref="L8723" r:id="rId17435" xr:uid="{F4AEADBB-E323-5D40-9BD4-95474ED2A376}"/>
    <hyperlink ref="J8724" r:id="rId17436" display="mailto:anita47@harvey-blair.com" xr:uid="{D1E81E1D-2BE3-4F40-9F51-54D7EB31EB9E}"/>
    <hyperlink ref="L8724" r:id="rId17437" xr:uid="{4D727C05-6623-F74A-94B2-183B6A8300E6}"/>
    <hyperlink ref="J8725" r:id="rId17438" display="mailto:kcooper@pacheco-hale.com" xr:uid="{3CC0451E-19A8-1D4B-AAFE-027B0F10B55C}"/>
    <hyperlink ref="L8725" r:id="rId17439" xr:uid="{50AE5581-C601-DD40-B3DC-E47D18F603F6}"/>
    <hyperlink ref="J8726" r:id="rId17440" display="mailto:chrishunt@trevino.com" xr:uid="{529E60B2-9CD1-9E42-8A9A-98671523E32A}"/>
    <hyperlink ref="L8726" r:id="rId17441" xr:uid="{1676D3EC-43DE-964F-A99C-848085890DB4}"/>
    <hyperlink ref="J8727" r:id="rId17442" display="mailto:brendanparks@sexton-mccall.com" xr:uid="{3517040F-60C3-E542-BFAC-66AE289EE6A5}"/>
    <hyperlink ref="L8727" r:id="rId17443" xr:uid="{60FABC16-8B43-7044-9124-0B95506F5BD1}"/>
    <hyperlink ref="J8728" r:id="rId17444" display="mailto:arthur49@dickerson-young.com" xr:uid="{70825858-EBA9-5047-BD78-076728E07A89}"/>
    <hyperlink ref="L8728" r:id="rId17445" xr:uid="{F2706013-250E-094C-BD09-FC405B6DEA94}"/>
    <hyperlink ref="J8729" r:id="rId17446" display="mailto:mwelch@nguyen.biz" xr:uid="{31864CE2-5EFC-A140-9675-1BB07CA84F41}"/>
    <hyperlink ref="L8729" r:id="rId17447" xr:uid="{A0FC3CA2-4133-124A-811F-E8264EF4CE97}"/>
    <hyperlink ref="J8730" r:id="rId17448" display="mailto:kristaterrell@gilmore.com" xr:uid="{B2B36C0D-077F-3146-820F-A8212BCDEFE1}"/>
    <hyperlink ref="L8730" r:id="rId17449" xr:uid="{AA91E0D5-EBDD-0C4F-8EC2-B840223DAC07}"/>
    <hyperlink ref="J8731" r:id="rId17450" display="mailto:carla80@velez.org" xr:uid="{C6AA96C6-7B1E-5A41-A6F4-B288D56D0CA9}"/>
    <hyperlink ref="L8731" r:id="rId17451" xr:uid="{CE700637-A50C-4147-9A45-289324334523}"/>
    <hyperlink ref="J8732" r:id="rId17452" display="mailto:charlotte91@brennan.net" xr:uid="{57716E7A-DC38-F343-A128-D5B5817C63BE}"/>
    <hyperlink ref="L8732" r:id="rId17453" xr:uid="{0E0C0F54-2657-7A44-BD3A-809CA8EAA47D}"/>
    <hyperlink ref="J8733" r:id="rId17454" display="mailto:cochranjasmin@fuller-mcneil.com" xr:uid="{7AE2E841-4626-A947-8681-A31C32939535}"/>
    <hyperlink ref="L8733" r:id="rId17455" xr:uid="{0DD5D5F3-D7C8-3F4D-81A9-9066015FFD25}"/>
    <hyperlink ref="J8734" r:id="rId17456" display="mailto:glenandrews@brandt.com" xr:uid="{C4DCDAE0-A0DC-E143-B726-FE99200B9AEB}"/>
    <hyperlink ref="L8734" r:id="rId17457" xr:uid="{C99B3342-54CD-AA4D-83B5-ADB597643F53}"/>
    <hyperlink ref="J8735" r:id="rId17458" display="mailto:padilladiana@clements.com" xr:uid="{17F0A0F5-35F4-5642-BBED-7993A7A20A6C}"/>
    <hyperlink ref="L8735" r:id="rId17459" xr:uid="{52E33436-C75C-014A-B708-8A9899FC3509}"/>
    <hyperlink ref="J8736" r:id="rId17460" display="mailto:brojas@washington.info" xr:uid="{F57544DD-AEA7-C743-8ECA-D55A38703A67}"/>
    <hyperlink ref="L8736" r:id="rId17461" xr:uid="{B632A8F2-60B1-7446-9E52-56CB08A7135E}"/>
    <hyperlink ref="J8737" r:id="rId17462" display="mailto:tannermoore@cabrera.biz" xr:uid="{208F19B5-91EF-5941-A6AB-8F522DC0F1E9}"/>
    <hyperlink ref="L8737" r:id="rId17463" xr:uid="{31135BD1-7F69-BA42-95C3-A7B5ADAAC5E6}"/>
    <hyperlink ref="J8738" r:id="rId17464" display="mailto:terrichandler@duke-zimmerman.com" xr:uid="{BA605245-9FE3-624F-B263-746D7DD85313}"/>
    <hyperlink ref="L8738" r:id="rId17465" xr:uid="{B0AFCB41-E08F-D74B-9D5C-68DCA37124CF}"/>
    <hyperlink ref="J8739" r:id="rId17466" display="mailto:townsendedgar@moyer-roberts.com" xr:uid="{CD26F781-06FA-8D41-A0E4-456AD87F86AB}"/>
    <hyperlink ref="L8739" r:id="rId17467" xr:uid="{8FC59E97-E09D-C847-BC4A-16FF5B786664}"/>
    <hyperlink ref="J8740" r:id="rId17468" display="mailto:marciabush@murillo.com" xr:uid="{F144BE14-25DC-5349-B945-64EE0F2A3103}"/>
    <hyperlink ref="L8740" r:id="rId17469" xr:uid="{EA9D7A61-4FF6-3746-B5C2-C0F78175855A}"/>
    <hyperlink ref="J8741" r:id="rId17470" display="mailto:brightjessica@hunt.net" xr:uid="{757E12F1-0710-DA4E-AD12-8320C3306707}"/>
    <hyperlink ref="L8741" r:id="rId17471" xr:uid="{308CBAA5-DCFB-9D42-BF26-C9AF574D2725}"/>
    <hyperlink ref="J8742" r:id="rId17472" display="mailto:kerrywright@brandt.com" xr:uid="{FC762BA5-7837-FC46-BE7B-F23F5FCA9C79}"/>
    <hyperlink ref="L8742" r:id="rId17473" xr:uid="{03A83C1E-B384-3741-9AC4-BE6FFAAA3AC6}"/>
    <hyperlink ref="J8743" r:id="rId17474" display="mailto:kramirez@mullins.com" xr:uid="{1AF19A75-6441-7342-9A39-AC528B847219}"/>
    <hyperlink ref="L8743" r:id="rId17475" xr:uid="{DC7945CF-473D-2642-B95D-146FD5DE4A1F}"/>
    <hyperlink ref="J8744" r:id="rId17476" display="mailto:qbaldwin@hoover-stein.com" xr:uid="{A0C585A6-86E7-5844-9D22-E6D25C6EFF34}"/>
    <hyperlink ref="L8744" r:id="rId17477" xr:uid="{E590F48F-DDFE-6741-B34A-579DDDC25D56}"/>
    <hyperlink ref="J8745" r:id="rId17478" display="mailto:steeleisaiah@buckley-bradford.com" xr:uid="{720E5E7A-F176-E944-BBD0-77FAAEE834C9}"/>
    <hyperlink ref="L8745" r:id="rId17479" xr:uid="{4059B4EC-F41D-F842-B14A-67D85FA18812}"/>
    <hyperlink ref="J8746" r:id="rId17480" display="mailto:mcdanielmelvin@jacobs.biz" xr:uid="{85752F55-2E4B-3246-A5C2-91B4B5E1829D}"/>
    <hyperlink ref="L8746" r:id="rId17481" xr:uid="{7E1113EA-4E26-7542-A026-E09EC2E0DAC1}"/>
    <hyperlink ref="J8747" r:id="rId17482" display="mailto:hansencassie@meyer.net" xr:uid="{2C29B612-26FF-1E45-94BB-3FDB8CECB22B}"/>
    <hyperlink ref="L8747" r:id="rId17483" xr:uid="{621463ED-B131-3248-8C06-A4094691DCFA}"/>
    <hyperlink ref="J8748" r:id="rId17484" display="mailto:kelseymontoya@roberts.com" xr:uid="{F6443996-9EE1-5641-A15B-7C686ADFCEDB}"/>
    <hyperlink ref="L8748" r:id="rId17485" xr:uid="{0223DE4B-C9AD-D242-B890-2A3D66C1A99C}"/>
    <hyperlink ref="J8749" r:id="rId17486" display="mailto:nortongeoffrey@shepherd.org" xr:uid="{0A04E35B-8272-2946-B5EE-24437F5C335E}"/>
    <hyperlink ref="L8749" r:id="rId17487" xr:uid="{A48762CC-D9D8-9643-B42F-241759CC8544}"/>
    <hyperlink ref="J8750" r:id="rId17488" display="mailto:mitchellheidi@woodward.biz" xr:uid="{6CB70104-1438-F44A-BC0D-FF475088C7A3}"/>
    <hyperlink ref="L8750" r:id="rId17489" xr:uid="{800F583F-1ECF-E844-BB4B-5C1D89224F46}"/>
    <hyperlink ref="J8751" r:id="rId17490" display="mailto:ychristensen@hopkins-odom.biz" xr:uid="{765BBC09-6486-4045-929A-9DCC7C80E620}"/>
    <hyperlink ref="L8751" r:id="rId17491" xr:uid="{7252A93A-AABB-5D4B-8C4B-3603E7526043}"/>
    <hyperlink ref="J8752" r:id="rId17492" display="mailto:ebonypollard@huang.biz" xr:uid="{2CA6413D-E87F-5F4B-AC36-9185A6281488}"/>
    <hyperlink ref="L8752" r:id="rId17493" xr:uid="{80D7DD00-2300-394F-A27E-AE5480A62639}"/>
    <hyperlink ref="J8753" r:id="rId17494" display="mailto:edwardcrosby@munoz-khan.com" xr:uid="{B0EDD4E9-E13D-014D-AB70-95FA8060277D}"/>
    <hyperlink ref="L8753" r:id="rId17495" xr:uid="{D5CB2C6B-FE40-0645-BD0C-E2BB8CA88CA6}"/>
    <hyperlink ref="J8754" r:id="rId17496" display="mailto:brett46@flowers-delacruz.biz" xr:uid="{9314BD7B-3CD9-0749-9B20-943A4E8AA5C8}"/>
    <hyperlink ref="L8754" r:id="rId17497" xr:uid="{6259A8FC-8E67-404E-A95C-C560E8BA7421}"/>
    <hyperlink ref="J8755" r:id="rId17498" display="mailto:thowe@rocha-melendez.com" xr:uid="{5B75D59B-8649-FB40-8206-48CA94FED9EF}"/>
    <hyperlink ref="L8755" r:id="rId17499" xr:uid="{6AE068D1-211E-F842-B8C5-CD88673000BD}"/>
    <hyperlink ref="J8756" r:id="rId17500" display="mailto:graveskerri@heath.info" xr:uid="{F9C9FA37-349E-EE47-9349-E7AE6B35BAD7}"/>
    <hyperlink ref="L8756" r:id="rId17501" xr:uid="{9B3BBA5C-1949-4E49-AF26-B88F20C939FE}"/>
    <hyperlink ref="J8757" r:id="rId17502" display="mailto:sdeleon@jennings.com" xr:uid="{B34F3D03-F14F-114B-9A5B-BFA61507CEFB}"/>
    <hyperlink ref="L8757" r:id="rId17503" xr:uid="{77223BC0-3A8E-0847-A3CF-CD338138A445}"/>
    <hyperlink ref="J8758" r:id="rId17504" display="mailto:vsimmons@alvarado-evans.org" xr:uid="{D79E6427-FBB0-AA4A-A308-506AB5EC51C4}"/>
    <hyperlink ref="L8758" r:id="rId17505" xr:uid="{0F5E7B9F-9EE0-1242-B7FA-DCF4CA417D27}"/>
    <hyperlink ref="J8759" r:id="rId17506" display="mailto:pollardronald@mcbride.net" xr:uid="{BD05AA81-DBCA-564C-B66F-DD70B2BBEB4A}"/>
    <hyperlink ref="L8759" r:id="rId17507" xr:uid="{7A0CF5F0-3F28-4940-9947-1C098908AD25}"/>
    <hyperlink ref="J8760" r:id="rId17508" display="mailto:vincentwendy@prince.com" xr:uid="{22D7107E-860F-DC4E-A8C0-30AB4EE46233}"/>
    <hyperlink ref="L8760" r:id="rId17509" xr:uid="{27D67315-9490-FB49-A758-651C02A15FEA}"/>
    <hyperlink ref="J8761" r:id="rId17510" display="mailto:brandy61@cohen.com" xr:uid="{1557A19A-8981-4E49-A336-B01B4BBFEC5E}"/>
    <hyperlink ref="L8761" r:id="rId17511" xr:uid="{2FC0C905-6543-DB43-B7A2-4324C250CC2A}"/>
    <hyperlink ref="J8762" r:id="rId17512" display="mailto:probertson@lopez.info" xr:uid="{BF6183C5-E89D-C94D-A4E2-05E0457AB3D6}"/>
    <hyperlink ref="L8762" r:id="rId17513" xr:uid="{488CCD17-95D3-1C4B-AF4E-C8C013637EF4}"/>
    <hyperlink ref="J8763" r:id="rId17514" display="mailto:miguel65@mendoza.info" xr:uid="{603C664B-ADD5-DA48-90D1-79F5D0FAA3F4}"/>
    <hyperlink ref="L8763" r:id="rId17515" xr:uid="{2E8DF91D-A79F-C642-9AFD-BA7C244E4141}"/>
    <hyperlink ref="J8764" r:id="rId17516" display="mailto:barnesheather@nelson.com" xr:uid="{331B7405-62C4-0E47-AA2D-0556D1B88845}"/>
    <hyperlink ref="L8764" r:id="rId17517" xr:uid="{C74034CC-92F2-074A-9EC4-50420157DE13}"/>
    <hyperlink ref="J8765" r:id="rId17518" display="mailto:kbarrett@calderon-lynch.info" xr:uid="{DF265DA9-DE51-1544-9E6C-52C2FF3B8BFA}"/>
    <hyperlink ref="L8765" r:id="rId17519" xr:uid="{3F8ED1F3-36C3-FB49-A99E-C316C8180072}"/>
    <hyperlink ref="J8766" r:id="rId17520" display="mailto:weberkaylee@sosa.biz" xr:uid="{12795E85-9C24-5E40-809A-A258FAE9784F}"/>
    <hyperlink ref="L8766" r:id="rId17521" xr:uid="{635C6DB1-A8B8-1144-918A-AE6069472139}"/>
    <hyperlink ref="J8767" r:id="rId17522" display="mailto:antonio28@foley.org" xr:uid="{C19AC2E6-EEF1-1E4B-B99C-B3B511FCD287}"/>
    <hyperlink ref="L8767" r:id="rId17523" xr:uid="{FC9AB37D-D2BB-E541-8A33-CD4C60070586}"/>
    <hyperlink ref="J8768" r:id="rId17524" display="mailto:sydney29@jensen.biz" xr:uid="{94D868F1-A7DA-7040-8EC9-F579F67616A1}"/>
    <hyperlink ref="L8768" r:id="rId17525" xr:uid="{93F2B61A-8AA8-9742-856B-1610A929FB6A}"/>
    <hyperlink ref="J8769" r:id="rId17526" display="mailto:parkertammie@perkins-hebert.biz" xr:uid="{6E18D785-04EE-8B46-8A4D-471F60B1C137}"/>
    <hyperlink ref="L8769" r:id="rId17527" xr:uid="{3D397551-50B2-5E4C-ACB4-17BF6D7DEA33}"/>
    <hyperlink ref="J8770" r:id="rId17528" display="mailto:joel28@reed.com" xr:uid="{5C96E1C5-20AD-404C-8F38-5737483714FA}"/>
    <hyperlink ref="L8770" r:id="rId17529" xr:uid="{5B8A625E-C903-9946-8140-A7655AB7D871}"/>
    <hyperlink ref="J8771" r:id="rId17530" display="mailto:gabriellamcmahon@levy-fernandez.net" xr:uid="{708C6A6C-B177-7447-9E4F-A8A4CFF3F312}"/>
    <hyperlink ref="L8771" r:id="rId17531" xr:uid="{CD777F89-0B10-8947-819B-06B5E32726BD}"/>
    <hyperlink ref="J8772" r:id="rId17532" display="mailto:kwilliamson@sheppard.net" xr:uid="{CF1C9354-2D0E-464D-A27F-1592A0F0B72D}"/>
    <hyperlink ref="L8772" r:id="rId17533" xr:uid="{96AA8BA5-58D5-CB44-9FF8-C256944CF3D0}"/>
    <hyperlink ref="J8773" r:id="rId17534" display="mailto:jefferyburke@lam.org" xr:uid="{E88B1BDE-5606-D74C-AF4D-E2E4A4297090}"/>
    <hyperlink ref="L8773" r:id="rId17535" xr:uid="{AB85BBC1-F913-314F-94BE-94A26ECAD7A1}"/>
    <hyperlink ref="J8774" r:id="rId17536" display="mailto:merrittomar@rosales.com" xr:uid="{E6CD9EEC-479C-2F4A-8CDA-E1AB82BEF939}"/>
    <hyperlink ref="L8774" r:id="rId17537" xr:uid="{57522340-EDFE-4A4B-99DA-92EEAC66A389}"/>
    <hyperlink ref="J8775" r:id="rId17538" display="mailto:carriemeyer@fletcher.com" xr:uid="{C3CBBCAE-5ECD-D943-A605-1D60E4C02715}"/>
    <hyperlink ref="L8775" r:id="rId17539" xr:uid="{1E3E6E24-0972-5E4A-842C-1920CD6DBF78}"/>
    <hyperlink ref="J8776" r:id="rId17540" display="mailto:yvette08@glover.com" xr:uid="{CEA2DBED-9B56-D84D-9954-CA365F7A1EAF}"/>
    <hyperlink ref="L8776" r:id="rId17541" xr:uid="{78B245CC-B335-D344-80D2-35CB0C48A2AC}"/>
    <hyperlink ref="J8777" r:id="rId17542" display="mailto:vsnow@shepard.com" xr:uid="{8E0B549A-97C7-AC46-B67F-6B768B39E567}"/>
    <hyperlink ref="L8777" r:id="rId17543" xr:uid="{50367022-8F78-CB4B-9366-86F2E0980294}"/>
    <hyperlink ref="J8778" r:id="rId17544" display="mailto:robertocaldwell@mccann.com" xr:uid="{38D5476B-5EFC-6B4E-975C-14FE82258BAA}"/>
    <hyperlink ref="L8778" r:id="rId17545" xr:uid="{DFDCB931-F138-AC4E-958A-EF4DFB5D8585}"/>
    <hyperlink ref="J8779" r:id="rId17546" display="mailto:sdowns@noble.com" xr:uid="{8041FCF7-612D-A343-87CB-D0C5B391D801}"/>
    <hyperlink ref="L8779" r:id="rId17547" xr:uid="{7FBAEB5A-186F-BC4D-B3AA-9EA719290D71}"/>
    <hyperlink ref="J8780" r:id="rId17548" display="mailto:alanmendoza@booth-wolfe.com" xr:uid="{DBF1DD94-C2E6-624C-82DC-3C31E2C9AA47}"/>
    <hyperlink ref="L8780" r:id="rId17549" xr:uid="{0CDC358C-B43A-A240-96A9-479DAAACF5E3}"/>
    <hyperlink ref="J8781" r:id="rId17550" display="mailto:sophiacantu@mckee.com" xr:uid="{926776BB-F76F-2B45-9B6B-5B0E8063DFAF}"/>
    <hyperlink ref="L8781" r:id="rId17551" xr:uid="{DD023D18-488D-234D-9073-EFC8DE8A714B}"/>
    <hyperlink ref="J8782" r:id="rId17552" display="mailto:robin39@grimes.com" xr:uid="{5550181C-0008-F041-92DC-D3D8116A2E4A}"/>
    <hyperlink ref="L8782" r:id="rId17553" xr:uid="{DE55E342-737D-DD4D-B949-9D55E79DD935}"/>
    <hyperlink ref="J8783" r:id="rId17554" display="mailto:holtvictor@middleton.org" xr:uid="{611A1A92-E629-EF47-ABBB-C41E76061651}"/>
    <hyperlink ref="L8783" r:id="rId17555" xr:uid="{88386E33-3230-0C49-A370-85DAA2BC055D}"/>
    <hyperlink ref="J8784" r:id="rId17556" display="mailto:nicholasburgess@turner.com" xr:uid="{FDFA8C0C-4B20-774E-AA69-F3D6989451CE}"/>
    <hyperlink ref="L8784" r:id="rId17557" xr:uid="{70B90AB8-C800-C045-BED3-C85348CB5332}"/>
    <hyperlink ref="J8785" r:id="rId17558" display="mailto:benjamin26@lopez-krause.com" xr:uid="{82448207-ED9D-9A4B-B0B9-F7D21DB791B9}"/>
    <hyperlink ref="L8785" r:id="rId17559" xr:uid="{7F19AF03-4028-5348-8C2C-12AF2E12118A}"/>
    <hyperlink ref="J8786" r:id="rId17560" display="mailto:parkstyrone@horton-cooley.com" xr:uid="{A1E79581-9BED-1843-9E6B-7052762F2FE0}"/>
    <hyperlink ref="L8786" r:id="rId17561" xr:uid="{AB040064-7C5A-1F49-AC83-E66681CCB831}"/>
    <hyperlink ref="J8787" r:id="rId17562" display="mailto:randallroth@kramer-weber.biz" xr:uid="{B964A49A-EA62-3040-98CB-3CFD6CABA206}"/>
    <hyperlink ref="L8787" r:id="rId17563" xr:uid="{965208C4-A28E-234C-9169-728FB24AACC1}"/>
    <hyperlink ref="J8788" r:id="rId17564" display="mailto:ymoody@elliott-dalton.com" xr:uid="{BC35F090-4ED2-3F49-823C-3E0AF23BE04F}"/>
    <hyperlink ref="L8788" r:id="rId17565" xr:uid="{F9ACE1E8-EAF6-774C-A83F-4AE954B6E7CF}"/>
    <hyperlink ref="J8789" r:id="rId17566" display="mailto:mdurham@mcmillan-kaufman.biz" xr:uid="{0F43B881-8070-FA48-B90C-1268F8C7F992}"/>
    <hyperlink ref="L8789" r:id="rId17567" xr:uid="{9934E87C-926B-2E41-AA49-A66298366D5E}"/>
    <hyperlink ref="J8790" r:id="rId17568" display="mailto:ekrause@carroll-montoya.com" xr:uid="{53E2D6EE-33A3-3D45-A501-C7591EA70DE4}"/>
    <hyperlink ref="L8790" r:id="rId17569" xr:uid="{B78506C7-0453-0045-A0DD-69B1310234F3}"/>
    <hyperlink ref="J8791" r:id="rId17570" display="mailto:nicholsdavid@schneider-krause.info" xr:uid="{D18705C2-B3F3-A741-B810-69A2AD8C87ED}"/>
    <hyperlink ref="L8791" r:id="rId17571" xr:uid="{AA777C0B-EC24-364B-B0B6-7488520DC260}"/>
    <hyperlink ref="J8792" r:id="rId17572" display="mailto:bray@chavez-rodriguez.com" xr:uid="{C8C66C61-A623-7748-A96C-1F1463DB9BBD}"/>
    <hyperlink ref="L8792" r:id="rId17573" xr:uid="{E9AD90EA-C0EA-0E43-A435-FDD72AF1BF7F}"/>
    <hyperlink ref="J8793" r:id="rId17574" display="mailto:bradshawdanny@collins.net" xr:uid="{C4C31262-6659-AE4C-A442-0A4996CD4D2B}"/>
    <hyperlink ref="L8793" r:id="rId17575" xr:uid="{544F7719-B01E-6243-BE99-EAC89A0654DF}"/>
    <hyperlink ref="J8794" r:id="rId17576" display="mailto:riosbenjamin@richards.com" xr:uid="{868D57A8-0BF4-1243-B44D-8249E946A911}"/>
    <hyperlink ref="L8794" r:id="rId17577" xr:uid="{6C0E378C-22D0-3848-9F8D-16BBCB842774}"/>
    <hyperlink ref="J8795" r:id="rId17578" display="mailto:lancemcknight@harrington.com" xr:uid="{51C56B0E-7BFC-6C46-9803-A61F3AD33253}"/>
    <hyperlink ref="L8795" r:id="rId17579" xr:uid="{FDE5BC23-0A71-DF42-8D40-B723375FDED2}"/>
    <hyperlink ref="J8796" r:id="rId17580" display="mailto:richardsonglen@brown.info" xr:uid="{E01BE5B5-8223-474B-9DF7-DDB7E18F7E15}"/>
    <hyperlink ref="L8796" r:id="rId17581" xr:uid="{E97C1E10-E591-0F4E-AC13-2F5B35FCDC7F}"/>
    <hyperlink ref="J8797" r:id="rId17582" display="mailto:cdelgado@dunlap.org" xr:uid="{078C55CE-B227-2043-AAD6-66C2A711EFF8}"/>
    <hyperlink ref="L8797" r:id="rId17583" xr:uid="{EAA18263-688D-E840-A3F8-D309A2385F60}"/>
    <hyperlink ref="J8798" r:id="rId17584" display="mailto:cristinaglenn@nash.org" xr:uid="{FAE2F389-9DF0-4549-949B-6886F25F430E}"/>
    <hyperlink ref="L8798" r:id="rId17585" xr:uid="{51DCE9F5-F8C1-034C-B9BD-E3C69C8418E1}"/>
    <hyperlink ref="J8799" r:id="rId17586" display="mailto:brittney86@jacobson-suarez.biz" xr:uid="{FCA56ECC-8E4A-7E4A-BF5D-57AB45413B2C}"/>
    <hyperlink ref="L8799" r:id="rId17587" xr:uid="{F52B8665-0953-C642-A45D-296D810FFF7B}"/>
    <hyperlink ref="J8800" r:id="rId17588" display="mailto:gregmunoz@greene.com" xr:uid="{B0FD965D-2A74-8345-839D-BF50BD2584BA}"/>
    <hyperlink ref="L8800" r:id="rId17589" xr:uid="{ABBA019D-2422-E740-A829-EAAC7D4B3B99}"/>
    <hyperlink ref="J8801" r:id="rId17590" display="mailto:cody55@carter.com" xr:uid="{8040756F-35C2-8948-9CD1-ED952962ABBC}"/>
    <hyperlink ref="L8801" r:id="rId17591" xr:uid="{801040D7-3066-F448-8690-379B81D38BD4}"/>
    <hyperlink ref="J8802" r:id="rId17592" display="mailto:gmcdowell@mathews.com" xr:uid="{8BAFEF28-1682-D54F-B71D-C31059DA786F}"/>
    <hyperlink ref="L8802" r:id="rId17593" xr:uid="{679E2BFD-184F-754C-BC3C-41A7A62201E9}"/>
    <hyperlink ref="J8803" r:id="rId17594" display="mailto:treese@guerrero.com" xr:uid="{5660DF91-06AC-0E40-9F7E-5C7426DB513E}"/>
    <hyperlink ref="L8803" r:id="rId17595" xr:uid="{216ECEDD-41DA-A443-8B72-F0D2F1F0B8FA}"/>
    <hyperlink ref="J8804" r:id="rId17596" display="mailto:reynoldssuzanne@molina.org" xr:uid="{8CA9D308-25EA-9B43-829D-6CFDA24617B6}"/>
    <hyperlink ref="L8804" r:id="rId17597" xr:uid="{01877F7F-97EE-2245-8079-99595177F5A1}"/>
    <hyperlink ref="J8805" r:id="rId17598" display="mailto:rweeks@gates.com" xr:uid="{594E640C-D737-FF44-B394-410CE242314F}"/>
    <hyperlink ref="L8805" r:id="rId17599" xr:uid="{1285CDC7-9F7B-2842-A71D-A095839FCD96}"/>
    <hyperlink ref="J8806" r:id="rId17600" display="mailto:eatkinson@barr.biz" xr:uid="{6C7B75EA-8E53-C44B-86E8-C476FEF50B2A}"/>
    <hyperlink ref="L8806" r:id="rId17601" xr:uid="{F83FB3B9-D5D1-6647-B548-88A1787E53F8}"/>
    <hyperlink ref="J8807" r:id="rId17602" display="mailto:upugh@collier-mccall.com" xr:uid="{864BF461-E6B1-6E49-9D29-F19F90AD14FE}"/>
    <hyperlink ref="L8807" r:id="rId17603" xr:uid="{4133F56B-21AF-9044-84F8-90D6DCA3F405}"/>
    <hyperlink ref="J8808" r:id="rId17604" display="mailto:malikrush@bullock.com" xr:uid="{1A34B024-5BBD-CE4C-B4A8-4E5B69A8E24D}"/>
    <hyperlink ref="L8808" r:id="rId17605" xr:uid="{BACAAF1B-7894-A644-B544-BF63E5230E78}"/>
    <hyperlink ref="J8809" r:id="rId17606" display="mailto:powellterri@wiley-knight.biz" xr:uid="{73B6F61D-D10D-3B46-8F42-84EF6DDB9A8F}"/>
    <hyperlink ref="L8809" r:id="rId17607" xr:uid="{61F7C136-7641-984F-9917-6468D63918E8}"/>
    <hyperlink ref="J8810" r:id="rId17608" display="mailto:aaron43@scott.net" xr:uid="{B19D647C-ACCD-CA43-A795-32D54090C212}"/>
    <hyperlink ref="L8810" r:id="rId17609" xr:uid="{BEB51B55-CDE6-404A-8C6A-00CA8FFA2E27}"/>
    <hyperlink ref="J8811" r:id="rId17610" display="mailto:anthonyhouston@vasquez.org" xr:uid="{2158B727-2566-A74F-9F18-8939110141B4}"/>
    <hyperlink ref="L8811" r:id="rId17611" xr:uid="{06315275-991D-BF41-9118-EB226AE1FCE2}"/>
    <hyperlink ref="J8812" r:id="rId17612" display="mailto:karimeyer@goodman-spears.com" xr:uid="{87E5A9EB-02F2-5549-81E3-DA36E5566D5F}"/>
    <hyperlink ref="L8812" r:id="rId17613" xr:uid="{39E3EBD3-B903-E343-856E-D496B46BD3E4}"/>
    <hyperlink ref="J8813" r:id="rId17614" display="mailto:finleydaryl@moreno.info" xr:uid="{CBF430B2-F641-E34E-A891-B917116265FF}"/>
    <hyperlink ref="L8813" r:id="rId17615" xr:uid="{8C865193-1333-6A45-8062-095FCC901808}"/>
    <hyperlink ref="J8814" r:id="rId17616" display="mailto:caitlynweaver@boyer.net" xr:uid="{CFFDE44B-8633-4B44-B83E-A5F39B949B10}"/>
    <hyperlink ref="L8814" r:id="rId17617" xr:uid="{D11C814D-E5FC-F844-B5F1-C30141B5682B}"/>
    <hyperlink ref="J8815" r:id="rId17618" display="mailto:emma97@shannon.biz" xr:uid="{B2273374-0708-A94D-80BC-25174E7E8F6B}"/>
    <hyperlink ref="L8815" r:id="rId17619" xr:uid="{F615A119-65EE-1A4B-BD84-73AC09B3102F}"/>
    <hyperlink ref="J8816" r:id="rId17620" display="mailto:lanesharon@allison.biz" xr:uid="{B1000F58-E8C0-3740-83CA-ED9BBAFABD52}"/>
    <hyperlink ref="L8816" r:id="rId17621" xr:uid="{775A8E77-CED9-D54D-8B87-D4DB2ACC7009}"/>
    <hyperlink ref="J8817" r:id="rId17622" display="mailto:ustokes@duncan-navarro.net" xr:uid="{24A7D1A9-6968-1340-ADB1-B756A3DC1225}"/>
    <hyperlink ref="L8817" r:id="rId17623" xr:uid="{60F2C119-B1FD-FE49-B153-86C44A1443EE}"/>
    <hyperlink ref="J8818" r:id="rId17624" display="mailto:ipeterson@zimmerman-castaneda.com" xr:uid="{9602FE1A-7037-B544-A0DC-BB85ED69A242}"/>
    <hyperlink ref="L8818" r:id="rId17625" xr:uid="{0B3E6D63-55F9-8944-82EE-147FA7F4B3AB}"/>
    <hyperlink ref="J8819" r:id="rId17626" display="mailto:chasejoel@blevins.info" xr:uid="{15877135-5E91-5E41-91FE-E0A2FB1479C3}"/>
    <hyperlink ref="L8819" r:id="rId17627" xr:uid="{2F244455-C430-734B-A7D1-807802833BD4}"/>
    <hyperlink ref="J8820" r:id="rId17628" display="mailto:jcantrell@nichols.com" xr:uid="{C72A9380-04E2-9F4B-9C0A-DC576C1298F9}"/>
    <hyperlink ref="L8820" r:id="rId17629" xr:uid="{21C0776A-CA96-0248-AAF2-277B53EA80AF}"/>
    <hyperlink ref="J8821" r:id="rId17630" display="mailto:johnkirby@fischer.org" xr:uid="{7CEE3526-381A-8644-BB2A-0D695AC9E914}"/>
    <hyperlink ref="L8821" r:id="rId17631" xr:uid="{0256851B-54F7-1B43-AD8A-6CCDCAE4938A}"/>
    <hyperlink ref="J8822" r:id="rId17632" display="mailto:olsenmario@fernandez-wheeler.com" xr:uid="{A4EDAED0-AC6F-7F43-B813-D82CBDEC6857}"/>
    <hyperlink ref="L8822" r:id="rId17633" xr:uid="{8FA6D8FC-6DEE-0E47-9F1E-9C1427CB8B00}"/>
    <hyperlink ref="J8823" r:id="rId17634" display="mailto:bakerana@leon.com" xr:uid="{4B2C3C86-EAEC-2149-A64B-4CE55AB94E67}"/>
    <hyperlink ref="L8823" r:id="rId17635" xr:uid="{9CAE3424-EC38-6043-9B49-73E25E012853}"/>
    <hyperlink ref="J8824" r:id="rId17636" display="mailto:glenda65@scott.info" xr:uid="{20371695-BAAC-E34B-BD28-D24E5905EF12}"/>
    <hyperlink ref="L8824" r:id="rId17637" xr:uid="{B9B92799-F706-484A-90CE-DD174B509CB8}"/>
    <hyperlink ref="J8825" r:id="rId17638" display="mailto:theresacampos@fry.biz" xr:uid="{01B3D1B9-2308-FF43-8ECA-A9924F582FC6}"/>
    <hyperlink ref="L8825" r:id="rId17639" xr:uid="{90A84144-133A-CE4D-8274-0B60BE474D7F}"/>
    <hyperlink ref="J8826" r:id="rId17640" display="mailto:timvazquez@wade-wolfe.com" xr:uid="{0ED9AC32-83B2-0A47-AD67-75EAB7FF8A84}"/>
    <hyperlink ref="L8826" r:id="rId17641" xr:uid="{C1DECDC6-B8A5-494F-B2CC-0EFD2E730904}"/>
    <hyperlink ref="J8827" r:id="rId17642" display="mailto:lydia59@flores.net" xr:uid="{98A0A3FB-75EC-CF4A-BBD5-E6C8BEFAD388}"/>
    <hyperlink ref="L8827" r:id="rId17643" xr:uid="{1EEF7395-A494-144B-8AE1-225BC2A2FDEC}"/>
    <hyperlink ref="J8828" r:id="rId17644" display="mailto:carolvasquez@keith.info" xr:uid="{FBB88B2B-5BC6-E847-81E1-C7C42E95094A}"/>
    <hyperlink ref="L8828" r:id="rId17645" xr:uid="{10865040-F49F-1C4C-A37F-F1DC97852885}"/>
    <hyperlink ref="J8829" r:id="rId17646" display="mailto:tamarakline@lewis.biz" xr:uid="{4D19C4CD-9202-E742-82DD-44142992C893}"/>
    <hyperlink ref="L8829" r:id="rId17647" xr:uid="{3FC28010-5DFB-4B48-87C9-368CF7E7784B}"/>
    <hyperlink ref="J8830" r:id="rId17648" display="mailto:pstuart@merritt.com" xr:uid="{63219EFA-F06A-5743-9319-8BD37EAD2F46}"/>
    <hyperlink ref="L8830" r:id="rId17649" xr:uid="{DF67D61E-04AE-5E4D-AE7E-7F30E4AE831D}"/>
    <hyperlink ref="J8831" r:id="rId17650" display="mailto:bateseileen@mcgee-buck.biz" xr:uid="{A01072FD-8CE1-7442-9776-5BEC7CCF92E3}"/>
    <hyperlink ref="L8831" r:id="rId17651" xr:uid="{EEEC4D07-D790-2C48-9326-8B849486DCC0}"/>
    <hyperlink ref="J8832" r:id="rId17652" display="mailto:qavery@allison.org" xr:uid="{8116933C-508A-CD4A-8F98-B354D56A6ABA}"/>
    <hyperlink ref="L8832" r:id="rId17653" xr:uid="{7F961414-B7CA-424C-905B-7B2B8D06FE04}"/>
    <hyperlink ref="J8833" r:id="rId17654" display="mailto:robertsonsteve@petty.biz" xr:uid="{8EB716F6-E55B-B643-AAC2-2C112F0E01CD}"/>
    <hyperlink ref="L8833" r:id="rId17655" xr:uid="{D1DE0F99-1772-0147-9A63-8DC962E5D3B7}"/>
    <hyperlink ref="J8834" r:id="rId17656" display="mailto:manuel10@gordon.org" xr:uid="{4F5B209C-FC3E-3949-B17A-7BE9159E769B}"/>
    <hyperlink ref="L8834" r:id="rId17657" xr:uid="{EDB5047B-7A01-714F-B437-F552C16FAF9F}"/>
    <hyperlink ref="J8835" r:id="rId17658" display="mailto:chunter@ferrell.net" xr:uid="{BC35600B-F7ED-F94B-A828-5F2270A8A1D1}"/>
    <hyperlink ref="L8835" r:id="rId17659" xr:uid="{852C9D28-5272-2A4D-9497-5F8D062435C6}"/>
    <hyperlink ref="J8836" r:id="rId17660" display="mailto:selena27@blair.com" xr:uid="{97F6B0C1-26BB-7B48-B951-C57DA7E421C8}"/>
    <hyperlink ref="L8836" r:id="rId17661" xr:uid="{AAC4BB8F-3EE5-B242-9259-B910181FE553}"/>
    <hyperlink ref="J8837" r:id="rId17662" display="mailto:glenda88@lara-nunez.com" xr:uid="{0E5627FF-D18A-1042-BBF2-397EA1526AC5}"/>
    <hyperlink ref="L8837" r:id="rId17663" xr:uid="{76D01B98-EBF2-8340-A25F-1D056D402A30}"/>
    <hyperlink ref="J8838" r:id="rId17664" display="mailto:fosterjim@byrd-hurley.info" xr:uid="{DAD43FAC-DE59-3B40-AC21-8BAF416285F8}"/>
    <hyperlink ref="L8838" r:id="rId17665" xr:uid="{11AC51AC-BAC8-4443-95FF-B5992833B01B}"/>
    <hyperlink ref="J8839" r:id="rId17666" display="mailto:dominguezmichele@willis.com" xr:uid="{0AA2FDB2-450D-FB4A-892E-D827019DA826}"/>
    <hyperlink ref="L8839" r:id="rId17667" xr:uid="{EC65486D-5CF5-AF4E-BF18-5EC2EE3DF605}"/>
    <hyperlink ref="J8840" r:id="rId17668" display="mailto:zbrennan@morales.com" xr:uid="{2500C1A4-7088-114E-A63D-B8CBD9CD6E68}"/>
    <hyperlink ref="L8840" r:id="rId17669" xr:uid="{C46EDAD6-44FF-BE45-AD24-BFCFFF570D27}"/>
    <hyperlink ref="J8841" r:id="rId17670" display="mailto:hho@cunningham.com" xr:uid="{8009AA2A-8FC7-2943-AB43-63C28CDB3C32}"/>
    <hyperlink ref="L8841" r:id="rId17671" xr:uid="{A7F9D0F6-4103-054E-9CFB-B5313F081432}"/>
    <hyperlink ref="J8842" r:id="rId17672" display="mailto:norrisricardo@fitzgerald-james.com" xr:uid="{B6EE1797-95C8-4746-B9AB-6154772E027A}"/>
    <hyperlink ref="L8842" r:id="rId17673" xr:uid="{4AC4500F-6CC7-A240-95D6-26E1CC559FC7}"/>
    <hyperlink ref="J8843" r:id="rId17674" display="mailto:zhuffman@valencia.com" xr:uid="{3EDA228E-1864-C848-93A7-C0E0184C6054}"/>
    <hyperlink ref="L8843" r:id="rId17675" xr:uid="{902BD1FC-8E89-DB41-B6CE-D9F9BE5526C6}"/>
    <hyperlink ref="J8844" r:id="rId17676" display="mailto:yodonnell@barrett.com" xr:uid="{4B01B049-7EF1-AB48-BEE7-5D8DE0FBB974}"/>
    <hyperlink ref="L8844" r:id="rId17677" xr:uid="{811AF48C-1451-E849-97D7-094C4949D92D}"/>
    <hyperlink ref="J8845" r:id="rId17678" display="mailto:connor78@stein-cohen.com" xr:uid="{D950136D-3942-514F-B38D-791215F9415D}"/>
    <hyperlink ref="L8845" r:id="rId17679" xr:uid="{084EE5D7-9088-A342-B591-F65ECA0E07EA}"/>
    <hyperlink ref="J8846" r:id="rId17680" display="mailto:mccallbeth@gentry.com" xr:uid="{B7E70276-0E26-BE46-9217-C6F551DDB3C8}"/>
    <hyperlink ref="L8846" r:id="rId17681" xr:uid="{029ED5CA-13C6-DE4B-8385-D53CF932C45B}"/>
    <hyperlink ref="J8847" r:id="rId17682" display="mailto:sburch@parrish-pierce.com" xr:uid="{D1A1B679-6507-094B-9E30-70D404D6ABA1}"/>
    <hyperlink ref="L8847" r:id="rId17683" xr:uid="{75B36DFE-6CB8-BC43-B0EF-0FFBB91051C1}"/>
    <hyperlink ref="J8848" r:id="rId17684" display="mailto:harrismercedes@guerrero.com" xr:uid="{E6C5EEE1-C93F-4249-AE65-2B930BCFF562}"/>
    <hyperlink ref="L8848" r:id="rId17685" xr:uid="{25AED505-FEE2-CA40-ADCC-CEFFED137DB7}"/>
    <hyperlink ref="J8849" r:id="rId17686" display="mailto:luke67@garrett.com" xr:uid="{8A52A913-A5F0-9340-B114-5422CD2BF235}"/>
    <hyperlink ref="L8849" r:id="rId17687" xr:uid="{FCFADAA0-72FB-914B-95E7-6017C2C9E0B3}"/>
    <hyperlink ref="J8850" r:id="rId17688" display="mailto:davenportpeggy@oconnor-rogers.com" xr:uid="{88F4EB30-D373-504C-941A-65469940B126}"/>
    <hyperlink ref="L8850" r:id="rId17689" xr:uid="{DD0DBE09-0D38-2842-A0B8-35F67E8E2726}"/>
    <hyperlink ref="J8851" r:id="rId17690" display="mailto:elliottveronica@madden.info" xr:uid="{E9D5B747-13D7-B74B-8719-C71901235CB2}"/>
    <hyperlink ref="L8851" r:id="rId17691" xr:uid="{51A03EE0-77F1-BD42-AD87-DC02C4875800}"/>
    <hyperlink ref="J8852" r:id="rId17692" display="mailto:paigeward@orozco-francis.com" xr:uid="{EAEF33F7-BF00-4A43-B59A-A4D507CCCB52}"/>
    <hyperlink ref="L8852" r:id="rId17693" xr:uid="{237D3C92-2C6D-0C48-9523-266F141442B8}"/>
    <hyperlink ref="J8853" r:id="rId17694" display="mailto:sbarry@vazquez-moss.com" xr:uid="{E841BE1B-523C-294F-B8EB-6D0A3BBA0EF5}"/>
    <hyperlink ref="L8853" r:id="rId17695" xr:uid="{51A8B286-F2D9-AA42-BCC5-3254E599C415}"/>
    <hyperlink ref="J8854" r:id="rId17696" display="mailto:jessicamooney@wang.com" xr:uid="{098CCD9C-0734-214A-A6D0-52D638DBA315}"/>
    <hyperlink ref="L8854" r:id="rId17697" xr:uid="{C75C1705-E100-6449-A194-0BCCF861CD35}"/>
    <hyperlink ref="J8855" r:id="rId17698" display="mailto:mike61@maxwell-mcmillan.info" xr:uid="{FC101340-9012-3D4D-B6AE-C0BBD2F48457}"/>
    <hyperlink ref="L8855" r:id="rId17699" xr:uid="{2187C53E-4FE3-EB41-B614-4AA7AA97EDEA}"/>
    <hyperlink ref="J8856" r:id="rId17700" display="mailto:garyskinner@gentry.com" xr:uid="{01B4DA5C-8E4D-EC42-999A-D4E54F16EE10}"/>
    <hyperlink ref="L8856" r:id="rId17701" xr:uid="{651537D3-07C2-5D4D-9AD0-32E5C78D3FF9}"/>
    <hyperlink ref="J8857" r:id="rId17702" display="mailto:jmack@acosta.info" xr:uid="{B31DE229-CCA6-854F-B9CF-53EDB5168637}"/>
    <hyperlink ref="L8857" r:id="rId17703" xr:uid="{100DF9DB-0179-984D-8E35-2FB653D22C44}"/>
    <hyperlink ref="J8858" r:id="rId17704" display="mailto:snydervernon@cervantes-johnson.biz" xr:uid="{CD88869A-3FE1-3543-B7EB-2D9AED39FD0B}"/>
    <hyperlink ref="L8858" r:id="rId17705" xr:uid="{731EBA3B-03E6-4748-BD25-2C5A04AA6C7D}"/>
    <hyperlink ref="J8859" r:id="rId17706" display="mailto:chrislarsen@benjamin.org" xr:uid="{0E3E17DD-72ED-7B48-A868-3826B79F19F2}"/>
    <hyperlink ref="L8859" r:id="rId17707" xr:uid="{3D14572E-228E-1B41-A4A4-E9242A823720}"/>
    <hyperlink ref="J8860" r:id="rId17708" display="mailto:shariconrad@watts-miranda.com" xr:uid="{1F5142BF-1545-9D46-9EE4-158161C53F5C}"/>
    <hyperlink ref="L8860" r:id="rId17709" xr:uid="{C248DCC3-AE5E-F04F-87A8-64884CE90B3A}"/>
    <hyperlink ref="J8861" r:id="rId17710" display="mailto:zimmermanshane@sharp-curtis.com" xr:uid="{C5214FCD-FC3C-8C49-85A1-BACC7BC96DBA}"/>
    <hyperlink ref="L8861" r:id="rId17711" xr:uid="{2C1D03EB-03E1-D54E-84E2-DB0A408641C4}"/>
    <hyperlink ref="J8862" r:id="rId17712" display="mailto:kirbymeagan@obrien-rosales.com" xr:uid="{D0ABF4C5-DCF2-7A4C-9D1B-2D18464F9E06}"/>
    <hyperlink ref="L8862" r:id="rId17713" xr:uid="{4A376A93-216E-3E4C-9677-94F398E6605C}"/>
    <hyperlink ref="J8863" r:id="rId17714" display="mailto:jessemarsh@shaffer.com" xr:uid="{69ED40B5-50E8-FE45-B885-799B77807D9C}"/>
    <hyperlink ref="L8863" r:id="rId17715" xr:uid="{EDB5A9CB-A58A-4B4F-8E41-5F2C0C078A5D}"/>
    <hyperlink ref="J8864" r:id="rId17716" display="mailto:bonnie87@vaughan.com" xr:uid="{AEDCC48D-34E6-4144-9C34-C0B7BAC02EDB}"/>
    <hyperlink ref="L8864" r:id="rId17717" xr:uid="{2016AE7E-FC1E-D642-864F-6018CFF03D6C}"/>
    <hyperlink ref="J8865" r:id="rId17718" display="mailto:wmoon@brennan.com" xr:uid="{7EDE5706-F4EC-094C-96A4-A962D9AA00E9}"/>
    <hyperlink ref="L8865" r:id="rId17719" xr:uid="{4C262904-D4DA-4F46-B689-778D8548860F}"/>
    <hyperlink ref="J8866" r:id="rId17720" display="mailto:tammie24@chapman.com" xr:uid="{11FC5F82-7C3F-1345-8BF3-471FC4643CA8}"/>
    <hyperlink ref="L8866" r:id="rId17721" xr:uid="{82AA5103-E355-0941-8D8B-E57A462D86A6}"/>
    <hyperlink ref="J8867" r:id="rId17722" display="mailto:roachcarly@roy.net" xr:uid="{F6AFBA0A-EE11-6D45-8EFC-FDE5AC32853B}"/>
    <hyperlink ref="L8867" r:id="rId17723" xr:uid="{77466690-DF8B-4440-A951-457ECC99FF6A}"/>
    <hyperlink ref="J8868" r:id="rId17724" display="mailto:howardstephanie@thornton.com" xr:uid="{08F53E6A-D956-A140-82FE-BEF0460797AC}"/>
    <hyperlink ref="L8868" r:id="rId17725" xr:uid="{67143E37-0170-0847-BBA4-AE5462B7F241}"/>
    <hyperlink ref="J8869" r:id="rId17726" display="mailto:chelsey49@dean.info" xr:uid="{1E8CA4F3-6BD7-144A-A229-76DDEDB552EC}"/>
    <hyperlink ref="L8869" r:id="rId17727" xr:uid="{7B4E0357-6C2E-364A-BFFE-985B016CB89B}"/>
    <hyperlink ref="J8870" r:id="rId17728" display="mailto:lawrence85@andersen.net" xr:uid="{FBCE3CA6-4D3D-4946-BD3C-D5F80C7979C9}"/>
    <hyperlink ref="L8870" r:id="rId17729" xr:uid="{30FB6EBE-97FE-8E48-BA38-D5A66BAA7945}"/>
    <hyperlink ref="J8871" r:id="rId17730" display="mailto:cassandra13@byrd.com" xr:uid="{0F667930-F1EC-8E4C-B11A-E67CA2A1F624}"/>
    <hyperlink ref="L8871" r:id="rId17731" xr:uid="{320C5733-C02A-F94C-9E96-B65015E99741}"/>
    <hyperlink ref="J8872" r:id="rId17732" display="mailto:cassidybaker@dunn-haynes.biz" xr:uid="{DCFE36F3-8B92-744B-BC5D-FBA1B1FEFA56}"/>
    <hyperlink ref="L8872" r:id="rId17733" xr:uid="{A5382B81-5A45-2744-9DCE-B8A39041BC90}"/>
    <hyperlink ref="J8873" r:id="rId17734" display="mailto:jeffperez@vance.com" xr:uid="{89102D48-D136-6D4C-B822-65ED7C7E6AF3}"/>
    <hyperlink ref="L8873" r:id="rId17735" xr:uid="{C6F829A5-1EA3-2B4C-AE60-7D0945876E2B}"/>
    <hyperlink ref="J8874" r:id="rId17736" display="mailto:alexander17@casey.com" xr:uid="{67E5F6A9-1CDE-624D-BF08-4878807ECC21}"/>
    <hyperlink ref="L8874" r:id="rId17737" xr:uid="{1F5178AD-32E8-3342-8DB5-F1BE89595F60}"/>
    <hyperlink ref="J8875" r:id="rId17738" display="mailto:bautistapaul@reyes.info" xr:uid="{CAFE2FA9-36F2-1D46-B5D3-CEC96B027DB1}"/>
    <hyperlink ref="L8875" r:id="rId17739" xr:uid="{8D342729-6E4B-A54A-BBF6-4AFE68D734B8}"/>
    <hyperlink ref="J8876" r:id="rId17740" display="mailto:lawsoncarlos@miranda.com" xr:uid="{66AA6C63-6A45-6044-895E-024BEAD94D6E}"/>
    <hyperlink ref="L8876" r:id="rId17741" xr:uid="{BFDC364C-432A-3D4B-BB95-6313997138A9}"/>
    <hyperlink ref="J8877" r:id="rId17742" display="mailto:alvaradojean@rose-suarez.info" xr:uid="{404FFC1E-FBB7-E347-ACB2-C2BED839E0A4}"/>
    <hyperlink ref="L8877" r:id="rId17743" xr:uid="{CE56345C-0217-7142-9E2C-8666981D71B2}"/>
    <hyperlink ref="J8878" r:id="rId17744" display="mailto:aprilprice@carey-huynh.com" xr:uid="{276F9F6A-AE4C-8041-8D51-FB6E09C2E7B8}"/>
    <hyperlink ref="L8878" r:id="rId17745" xr:uid="{9329B1F3-5E21-F640-8A18-0BE2FA360CB3}"/>
    <hyperlink ref="J8879" r:id="rId17746" display="mailto:erikasanchez@morales.com" xr:uid="{A20B20B5-6556-D84C-A8D7-F0B35D62A681}"/>
    <hyperlink ref="L8879" r:id="rId17747" xr:uid="{E6BE1E1E-95BC-7849-990E-D8C0D3857AB0}"/>
    <hyperlink ref="J8880" r:id="rId17748" display="mailto:guerrerokaylee@curry-briggs.com" xr:uid="{57BAA862-D17E-B846-8AD9-F541E4B33BAF}"/>
    <hyperlink ref="L8880" r:id="rId17749" xr:uid="{0188028C-4509-CC4F-B609-7A2ECB6A5385}"/>
    <hyperlink ref="J8881" r:id="rId17750" display="mailto:katherineshields@ryan-dickerson.com" xr:uid="{F9E531BB-0073-6043-8AE0-C94DB6985AA1}"/>
    <hyperlink ref="L8881" r:id="rId17751" xr:uid="{1901B2CA-B45A-6943-AA7D-05BFD84A670D}"/>
    <hyperlink ref="J8882" r:id="rId17752" display="mailto:buckleylisa@howell.org" xr:uid="{1AA2CD68-BCCC-9741-98B1-968C0B275AD4}"/>
    <hyperlink ref="L8882" r:id="rId17753" xr:uid="{AA9C2771-B1DB-6044-BADF-413022A12441}"/>
    <hyperlink ref="J8883" r:id="rId17754" display="mailto:tanya78@waller-logan.com" xr:uid="{C547E994-D213-E047-A3B9-CCB655395CBB}"/>
    <hyperlink ref="L8883" r:id="rId17755" xr:uid="{6053C583-48A8-EA48-8B30-81C70765BA0C}"/>
    <hyperlink ref="J8884" r:id="rId17756" display="mailto:bmeyer@norman-olsen.info" xr:uid="{2A87C2FF-B776-6447-A09A-0D1B30CE2D18}"/>
    <hyperlink ref="L8884" r:id="rId17757" xr:uid="{D590E392-6EB1-6147-82B0-B4ABFE40A935}"/>
    <hyperlink ref="J8885" r:id="rId17758" display="mailto:hblake@mcgrath-gregory.com" xr:uid="{A4C7A4BD-B1AF-1B44-8331-9D2C262EEAC1}"/>
    <hyperlink ref="L8885" r:id="rId17759" xr:uid="{CD8175E2-1D7C-A04A-B7C9-0AFA861A1C46}"/>
    <hyperlink ref="J8886" r:id="rId17760" display="mailto:sheenaodom@gross.com" xr:uid="{3E82560C-0448-5F43-9FB8-16FC13457E45}"/>
    <hyperlink ref="L8886" r:id="rId17761" xr:uid="{8773A01D-6F3E-1143-BCC1-EBD38082CD17}"/>
    <hyperlink ref="J8887" r:id="rId17762" display="mailto:zball@bartlett.biz" xr:uid="{EB256DA4-7B68-4049-BBE6-6BB11006F8D6}"/>
    <hyperlink ref="L8887" r:id="rId17763" xr:uid="{A394FB7A-3877-9745-B918-87009B1C4D5F}"/>
    <hyperlink ref="J8888" r:id="rId17764" display="mailto:reneemcmahon@gray-anthony.com" xr:uid="{6001C2D7-A27B-CD4A-87BC-0B4FD26C0033}"/>
    <hyperlink ref="L8888" r:id="rId17765" xr:uid="{A9FE7B3A-4CE8-B14B-AB56-76F5E25EA385}"/>
    <hyperlink ref="J8889" r:id="rId17766" display="mailto:humphreydevon@spence.net" xr:uid="{D60DA4DA-E137-9749-9E79-1998690036CA}"/>
    <hyperlink ref="L8889" r:id="rId17767" xr:uid="{C8C5573E-885A-7047-990A-045E4A052E78}"/>
    <hyperlink ref="J8890" r:id="rId17768" display="mailto:dan16@stanley-dixon.com" xr:uid="{07F4B83C-1058-6641-B55C-A6371AF27E1D}"/>
    <hyperlink ref="L8890" r:id="rId17769" xr:uid="{71B3AD9D-4988-4F4D-9148-B76C1530F15A}"/>
    <hyperlink ref="J8891" r:id="rId17770" display="mailto:belindawiggins@santiago.net" xr:uid="{AA05575E-E5DB-8041-A91F-F839C9718726}"/>
    <hyperlink ref="L8891" r:id="rId17771" xr:uid="{3EC40922-FB0D-374E-B393-F415A93CECA1}"/>
    <hyperlink ref="J8892" r:id="rId17772" display="mailto:foxclaire@strickland.biz" xr:uid="{F0C6C629-268F-154E-A1B0-9F033ECBA8F3}"/>
    <hyperlink ref="L8892" r:id="rId17773" xr:uid="{24ACAA68-19CF-1D46-BC77-B27C5A4CB01E}"/>
    <hyperlink ref="J8893" r:id="rId17774" display="mailto:uguerrero@oconnor-hutchinson.biz" xr:uid="{5B4B066F-AA2C-0245-B1CD-CA3D77DF113C}"/>
    <hyperlink ref="L8893" r:id="rId17775" xr:uid="{B11AB432-F995-B74F-8FE1-EB094E709558}"/>
    <hyperlink ref="J8894" r:id="rId17776" display="mailto:allen93@salas.biz" xr:uid="{CC0C68F2-5E2E-B84B-98E1-CFC6C4CE5B8E}"/>
    <hyperlink ref="L8894" r:id="rId17777" xr:uid="{4E19E2EF-2919-8E4B-927E-827E3F4D0621}"/>
    <hyperlink ref="J8895" r:id="rId17778" display="mailto:mcconnellalexis@bautista.com" xr:uid="{D531C7C8-4DCA-0E45-93DF-E675C1A79852}"/>
    <hyperlink ref="L8895" r:id="rId17779" xr:uid="{46F9B746-8B84-C34F-97A3-425E308810AF}"/>
    <hyperlink ref="J8896" r:id="rId17780" display="mailto:christine54@higgins.info" xr:uid="{CD58C132-4793-EE4E-A37C-85B151D2D0F1}"/>
    <hyperlink ref="L8896" r:id="rId17781" xr:uid="{EAD20468-034A-3D43-B872-B4DF713087B3}"/>
    <hyperlink ref="J8897" r:id="rId17782" display="mailto:desireemorales@howell.com" xr:uid="{D7C06CD5-60C8-B742-8C72-E7DD163752C9}"/>
    <hyperlink ref="L8897" r:id="rId17783" xr:uid="{14E9EAA4-2A99-6F41-899B-853ACF2D7081}"/>
    <hyperlink ref="J8898" r:id="rId17784" display="mailto:xcarroll@pierce-hudson.com" xr:uid="{5EA0A0C0-1E09-BF4D-B379-360BAD7C228A}"/>
    <hyperlink ref="L8898" r:id="rId17785" xr:uid="{5E706A7B-B312-444F-82E2-2C1E5D4857E3}"/>
    <hyperlink ref="J8899" r:id="rId17786" display="mailto:georgeshawna@delgado.com" xr:uid="{B5388D42-D792-7A41-92F0-287E714FD68A}"/>
    <hyperlink ref="L8899" r:id="rId17787" xr:uid="{648EF1BD-3AD1-7C48-8167-E0E7EA42751B}"/>
    <hyperlink ref="J8900" r:id="rId17788" display="mailto:espinozabernard@kaiser.com" xr:uid="{BA8A0F4B-0B5F-B94A-B9E3-C14D7BADC14A}"/>
    <hyperlink ref="L8900" r:id="rId17789" xr:uid="{614114F9-43D6-E044-A375-253B2AA52165}"/>
    <hyperlink ref="J8901" r:id="rId17790" display="mailto:mckeebreanna@hoover-olson.com" xr:uid="{F4DDFF46-B126-E343-BF62-D52A3C550E2D}"/>
    <hyperlink ref="L8901" r:id="rId17791" xr:uid="{D08C926F-00AB-8540-94E1-31D3B3AEF1F9}"/>
    <hyperlink ref="J8902" r:id="rId17792" display="mailto:dorothyduarte@jenkins-mooney.com" xr:uid="{B16D76CD-DDC6-A140-A727-80641FCB4398}"/>
    <hyperlink ref="L8902" r:id="rId17793" xr:uid="{4F0B5CBF-C1F3-414D-8E0B-0BF6DD2C21C1}"/>
    <hyperlink ref="J8903" r:id="rId17794" display="mailto:iwatts@rowland.com" xr:uid="{D3A5B66C-11A7-3643-B188-3C2A04FA206A}"/>
    <hyperlink ref="L8903" r:id="rId17795" xr:uid="{46C302A6-48AC-A44F-B78E-7E229A00F86B}"/>
    <hyperlink ref="J8904" r:id="rId17796" display="mailto:perry53@skinner.com" xr:uid="{8639045C-DAC3-3344-A176-818CBA8DDEFD}"/>
    <hyperlink ref="L8904" r:id="rId17797" xr:uid="{79A47C1C-F2C8-6E4B-9056-2F3670DC145D}"/>
    <hyperlink ref="J8905" r:id="rId17798" display="mailto:isutton@perry-boyle.net" xr:uid="{18255BC4-5B0B-F44C-A2A0-B9B62B0D7E60}"/>
    <hyperlink ref="L8905" r:id="rId17799" xr:uid="{117BFB38-7B15-F14F-858B-0BBCC1E93EA0}"/>
    <hyperlink ref="J8906" r:id="rId17800" display="mailto:edward61@lawrence.com" xr:uid="{4D6F2A79-E626-E047-BED8-BFCC276BC1E4}"/>
    <hyperlink ref="L8906" r:id="rId17801" xr:uid="{A9092DB6-7872-F34B-A235-B08A2DBC3A55}"/>
    <hyperlink ref="J8907" r:id="rId17802" display="mailto:lauriewaller@trujillo-mejia.net" xr:uid="{563E3964-0343-2C43-ADC9-1743D972F462}"/>
    <hyperlink ref="L8907" r:id="rId17803" xr:uid="{9E3C459F-FA73-2841-82B7-4CD091009745}"/>
    <hyperlink ref="J8908" r:id="rId17804" display="mailto:evan67@huber.com" xr:uid="{7E624668-9BBB-5A41-A490-9C8C40D1A5D1}"/>
    <hyperlink ref="L8908" r:id="rId17805" xr:uid="{7D321F04-F4D2-A04D-8D9F-D69CDAF1DC6E}"/>
    <hyperlink ref="J8909" r:id="rId17806" display="mailto:lgamble@stewart.info" xr:uid="{D3CF9991-D352-254E-AC8D-C437F4460A25}"/>
    <hyperlink ref="L8909" r:id="rId17807" xr:uid="{CADD8A61-60F7-EF4C-B93B-D69FFDE35DEC}"/>
    <hyperlink ref="J8910" r:id="rId17808" display="mailto:amckinney@york.com" xr:uid="{45EFF43E-7B3B-7944-8C08-0EAFBCBB615A}"/>
    <hyperlink ref="L8910" r:id="rId17809" xr:uid="{C94E9944-5F47-8440-9032-1943A8D7831F}"/>
    <hyperlink ref="J8911" r:id="rId17810" display="mailto:khughes@camacho-ross.com" xr:uid="{AE8E30E1-3D4B-C041-AE1D-6FB3AD4E82CC}"/>
    <hyperlink ref="L8911" r:id="rId17811" xr:uid="{F9C9DA96-9502-7C42-AF14-0B511C1F576B}"/>
    <hyperlink ref="J8912" r:id="rId17812" display="mailto:morgan37@rhodes-becker.com" xr:uid="{8006F108-620E-B04B-A500-5823CC2487AC}"/>
    <hyperlink ref="L8912" r:id="rId17813" xr:uid="{8A766B1C-DE04-8B4B-99B3-E25635F029B6}"/>
    <hyperlink ref="J8913" r:id="rId17814" display="mailto:kgonzales@figueroa.net" xr:uid="{C965459C-14D0-FA42-8321-0F4ACCAC83EE}"/>
    <hyperlink ref="L8913" r:id="rId17815" xr:uid="{3F2545F5-6581-B845-954C-A58DF051292A}"/>
    <hyperlink ref="J8914" r:id="rId17816" display="mailto:herringariana@evans-stein.com" xr:uid="{76DEF060-F02F-E44D-9E26-76DF9EF7A08E}"/>
    <hyperlink ref="L8914" r:id="rId17817" xr:uid="{C7C318E0-4CCF-144D-82A0-123393B7B14B}"/>
    <hyperlink ref="J8915" r:id="rId17818" display="mailto:laurabraun@love.org" xr:uid="{998CAD88-F746-284D-B874-00E60833CFBA}"/>
    <hyperlink ref="L8915" r:id="rId17819" xr:uid="{A5BF5F79-C9AF-E04B-9846-64AD2B177128}"/>
    <hyperlink ref="J8916" r:id="rId17820" display="mailto:mandyfrancis@mccall.org" xr:uid="{6330B885-E0EC-624E-90A9-FDB740893EE4}"/>
    <hyperlink ref="L8916" r:id="rId17821" xr:uid="{1D406361-B783-FF41-8A0D-A9FFD0073E57}"/>
    <hyperlink ref="J8917" r:id="rId17822" display="mailto:rachaeldonaldson@byrd-schaefer.com" xr:uid="{471E8BD3-B0A4-E044-9040-7AA2DC0960C7}"/>
    <hyperlink ref="L8917" r:id="rId17823" xr:uid="{33A3D7F4-E5BB-644A-91CB-BA1C1573D9B0}"/>
    <hyperlink ref="J8918" r:id="rId17824" display="mailto:shirley09@moore.com" xr:uid="{D5628C53-3A1D-F24A-A94B-12F948560D90}"/>
    <hyperlink ref="L8918" r:id="rId17825" xr:uid="{8C49988E-6961-5D4D-A6D4-115C3D2215A3}"/>
    <hyperlink ref="J8919" r:id="rId17826" display="mailto:tbraun@brown.com" xr:uid="{90DF3BCB-7DFA-9841-A06E-F998EA128CAF}"/>
    <hyperlink ref="L8919" r:id="rId17827" xr:uid="{301AE07F-A9AF-6641-9367-2FB9D68FB47F}"/>
    <hyperlink ref="J8920" r:id="rId17828" display="mailto:lebob@fleming.com" xr:uid="{08B4DAD9-CCD8-BA4A-A284-72A272DFDCD8}"/>
    <hyperlink ref="L8920" r:id="rId17829" xr:uid="{4E10F62F-75E5-E248-A7DB-41E022C2CC58}"/>
    <hyperlink ref="J8921" r:id="rId17830" display="mailto:caitlin46@rose.net" xr:uid="{77CBD812-DC13-6D44-850A-58C13C235F48}"/>
    <hyperlink ref="L8921" r:id="rId17831" xr:uid="{02973828-79C6-9040-BEF2-E77CA7BDF070}"/>
    <hyperlink ref="J8922" r:id="rId17832" display="mailto:uadkins@ramsey.info" xr:uid="{1B96F5E0-2E3C-E347-8C7F-0894D63B01E8}"/>
    <hyperlink ref="L8922" r:id="rId17833" xr:uid="{92FB5336-440A-CA4A-96DD-32F762575CC9}"/>
    <hyperlink ref="J8923" r:id="rId17834" display="mailto:jason37@heath.info" xr:uid="{C4350DC1-40D1-9D40-BAB5-A83184ED66C7}"/>
    <hyperlink ref="L8923" r:id="rId17835" xr:uid="{6DE19D8C-3CD3-8E49-B2A6-8941E7DACA0C}"/>
    <hyperlink ref="J8924" r:id="rId17836" display="mailto:prestonspence@montoya.com" xr:uid="{2B7AA91F-87C3-164C-820B-78BFBDE29707}"/>
    <hyperlink ref="L8924" r:id="rId17837" xr:uid="{E6944959-DFA7-A047-81D2-B6D3E082A851}"/>
    <hyperlink ref="J8925" r:id="rId17838" display="mailto:dpowers@wolfe.org" xr:uid="{BBC75EE6-6DFD-1C48-AE26-B8FCE130C59B}"/>
    <hyperlink ref="L8925" r:id="rId17839" xr:uid="{7C5A27D9-EF73-2146-AB69-3906D0149583}"/>
    <hyperlink ref="J8926" r:id="rId17840" display="mailto:crodriguez@ellison-archer.org" xr:uid="{9D7317FD-E2B4-534D-9FF6-E29D749B00CB}"/>
    <hyperlink ref="L8926" r:id="rId17841" xr:uid="{3FFAA583-07C8-FA4F-9FED-17502ED06362}"/>
    <hyperlink ref="J8927" r:id="rId17842" display="mailto:nbarry@watson.biz" xr:uid="{EEE0164A-0F60-924D-9543-BC986B3E285D}"/>
    <hyperlink ref="L8927" r:id="rId17843" xr:uid="{D4340DCD-C9D5-CE4F-93F1-D9884D7A3E30}"/>
    <hyperlink ref="J8928" r:id="rId17844" display="mailto:arianagordon@ball.net" xr:uid="{D8777C58-6399-A14A-806F-FB066A4D3FB4}"/>
    <hyperlink ref="L8928" r:id="rId17845" xr:uid="{5A1C69D4-BACD-644F-A4F5-68FB8227D1F7}"/>
    <hyperlink ref="J8929" r:id="rId17846" display="mailto:kerry80@marquez.com" xr:uid="{1CE9DD1F-781B-5A49-AD32-BC4E385EDE3E}"/>
    <hyperlink ref="L8929" r:id="rId17847" xr:uid="{903A40EB-86E2-AB4D-BAAD-94425FE87E23}"/>
    <hyperlink ref="J8930" r:id="rId17848" display="mailto:ramseyleah@coleman.info" xr:uid="{E0CE69AE-B8AC-8042-AF62-7A7C8BB2BEB9}"/>
    <hyperlink ref="L8930" r:id="rId17849" xr:uid="{7E4BDF30-02C6-4341-BB00-B95BE0DF3B5E}"/>
    <hyperlink ref="J8931" r:id="rId17850" display="mailto:isabel33@adkins.com" xr:uid="{42EE70AA-F280-8B42-BCFF-CCBE4FEFAF78}"/>
    <hyperlink ref="L8931" r:id="rId17851" xr:uid="{DFF4E06C-7857-3341-BE45-AF72AB566E7A}"/>
    <hyperlink ref="J8932" r:id="rId17852" display="mailto:clementsleon@sexton.com" xr:uid="{747504CD-CAD4-B84D-9F5D-ED605BFC7592}"/>
    <hyperlink ref="L8932" r:id="rId17853" xr:uid="{AF0CE220-B8B4-5042-BEC7-5A79E5736578}"/>
    <hyperlink ref="J8933" r:id="rId17854" display="mailto:cdickson@brooks.info" xr:uid="{52842C84-B370-3F4A-A785-398C20A26525}"/>
    <hyperlink ref="L8933" r:id="rId17855" xr:uid="{6A081359-9851-2440-B434-E87393ED7045}"/>
    <hyperlink ref="J8934" r:id="rId17856" display="mailto:janice95@bonilla.info" xr:uid="{D6A49704-9120-1B47-AE1B-24138F1FB4CE}"/>
    <hyperlink ref="L8934" r:id="rId17857" xr:uid="{05A0C804-9BCC-4348-A539-DD2C55460918}"/>
    <hyperlink ref="J8935" r:id="rId17858" display="mailto:alanbrennan@berger.com" xr:uid="{F0A3A73C-A53E-CE4F-B98A-0086ED8ED51A}"/>
    <hyperlink ref="L8935" r:id="rId17859" xr:uid="{61FA503B-974B-5444-B41A-3B0A7E72E957}"/>
    <hyperlink ref="J8936" r:id="rId17860" display="mailto:teresavillanueva@clements-moon.com" xr:uid="{C0F345E0-5B20-804D-8F11-51FA1A1DEA54}"/>
    <hyperlink ref="L8936" r:id="rId17861" xr:uid="{7CEC564B-A330-D44C-B441-6AE09B4A90BB}"/>
    <hyperlink ref="J8937" r:id="rId17862" display="mailto:jean32@barnes.com" xr:uid="{09C5B7BC-E4F0-EA44-93C2-B687DA607665}"/>
    <hyperlink ref="L8937" r:id="rId17863" xr:uid="{E61E1C24-0825-1E4D-A4C0-299EA921FE68}"/>
    <hyperlink ref="J8938" r:id="rId17864" display="mailto:ralph05@whitaker.com" xr:uid="{D45478C0-508B-DC46-8ECF-886338FEB2A0}"/>
    <hyperlink ref="L8938" r:id="rId17865" xr:uid="{D9821B49-1AFD-4146-A73F-4D3623F46264}"/>
    <hyperlink ref="J8939" r:id="rId17866" display="mailto:pponce@montgomery.net" xr:uid="{AE669B9E-A67B-D941-BCAA-10E92443433B}"/>
    <hyperlink ref="L8939" r:id="rId17867" xr:uid="{AC44BC16-8A50-DE42-A95D-2F96DFD255BD}"/>
    <hyperlink ref="J8940" r:id="rId17868" display="mailto:jacksonmorris@ramos.com" xr:uid="{A96831F7-96ED-3846-8EE9-D10A331ECA67}"/>
    <hyperlink ref="L8940" r:id="rId17869" xr:uid="{FE12A160-0B6E-5046-81AA-5D41B4D20B2B}"/>
    <hyperlink ref="J8941" r:id="rId17870" display="mailto:acostamorgan@freeman-perry.net" xr:uid="{BB31DCC9-5444-A846-AD80-EB6246183304}"/>
    <hyperlink ref="L8941" r:id="rId17871" xr:uid="{6057E6FA-C0DC-1146-8ACA-93F7263B5367}"/>
    <hyperlink ref="J8942" r:id="rId17872" display="mailto:castrogeorge@hodges.net" xr:uid="{9031B4D9-2CCF-0A41-BEE1-6E736A4664B6}"/>
    <hyperlink ref="L8942" r:id="rId17873" xr:uid="{9969387B-AA04-6446-8C11-DEE384C07B28}"/>
    <hyperlink ref="J8943" r:id="rId17874" display="mailto:jill17@mcmahon.com" xr:uid="{F684FD73-4FA2-DA47-92FE-A39D9CB5F915}"/>
    <hyperlink ref="L8943" r:id="rId17875" xr:uid="{306CAA71-DCD0-7943-A6FB-A04D4763D6B4}"/>
    <hyperlink ref="J8944" r:id="rId17876" display="mailto:kaitlinsutton@yang-werner.info" xr:uid="{29A2AB76-032E-8D45-8EB4-82E93FCA04A3}"/>
    <hyperlink ref="L8944" r:id="rId17877" xr:uid="{169F948C-9A22-B34D-8EB0-57655632C2D0}"/>
    <hyperlink ref="J8945" r:id="rId17878" display="mailto:ymorrow@stanton.com" xr:uid="{2518B095-58B8-D94F-9B70-2F8E61171B93}"/>
    <hyperlink ref="L8945" r:id="rId17879" xr:uid="{1B86293A-E05C-2C4B-848F-2F480AE13EF3}"/>
    <hyperlink ref="J8946" r:id="rId17880" display="mailto:maxlloyd@fry.com" xr:uid="{66E495C8-841A-3C4C-9ABE-2947B17F4B66}"/>
    <hyperlink ref="L8946" r:id="rId17881" xr:uid="{A4EC5348-A083-3C46-A005-1F79A78D6897}"/>
    <hyperlink ref="J8947" r:id="rId17882" display="mailto:chasegriffin@estes.net" xr:uid="{E8910992-2D22-E44A-9D46-985F9D41411F}"/>
    <hyperlink ref="L8947" r:id="rId17883" xr:uid="{1EABA9AE-C697-1D4A-9484-AF18053C4DB2}"/>
    <hyperlink ref="J8948" r:id="rId17884" display="mailto:mcgeelaura@ellison.com" xr:uid="{987462EC-A015-B44E-BAE7-91E51D76327A}"/>
    <hyperlink ref="L8948" r:id="rId17885" xr:uid="{847AABB4-06FD-B24C-89D6-4A07343E8B2E}"/>
    <hyperlink ref="J8949" r:id="rId17886" display="mailto:stevensonwillie@rich.com" xr:uid="{61C59E7E-8788-3646-B9F4-7671CE37AC44}"/>
    <hyperlink ref="L8949" r:id="rId17887" xr:uid="{47B3DAB6-0040-774E-8DF5-EF25173EDAF7}"/>
    <hyperlink ref="J8950" r:id="rId17888" display="mailto:luke12@carlson.com" xr:uid="{EEA9B92F-8785-E746-B1E3-6479657DFC74}"/>
    <hyperlink ref="L8950" r:id="rId17889" xr:uid="{D6C51EC2-7C58-E94F-A8E3-79E294324239}"/>
    <hyperlink ref="J8951" r:id="rId17890" display="mailto:wigginsmargaret@henson.com" xr:uid="{CD3DDC31-7328-164B-855F-A880F1519F7F}"/>
    <hyperlink ref="L8951" r:id="rId17891" xr:uid="{EB1ABC5A-B2AB-9B44-B0B6-F74CCBE3A1E6}"/>
    <hyperlink ref="J8952" r:id="rId17892" display="mailto:bonnierich@lang.com" xr:uid="{50491423-4839-D94B-93B2-1ECF73333E33}"/>
    <hyperlink ref="L8952" r:id="rId17893" xr:uid="{A94EA063-C23A-9D47-B775-8332E4C62FEC}"/>
    <hyperlink ref="J8953" r:id="rId17894" display="mailto:zfoley@hubbard.com" xr:uid="{DB9CC830-38E4-754C-B0D0-4C79EABCC8F0}"/>
    <hyperlink ref="L8953" r:id="rId17895" xr:uid="{5D62FC55-91E0-A84D-805F-05F051E2CBA2}"/>
    <hyperlink ref="J8954" r:id="rId17896" display="mailto:sheryl29@hurley-kirby.com" xr:uid="{24E35558-298B-FC48-82B6-4200207BEA44}"/>
    <hyperlink ref="L8954" r:id="rId17897" xr:uid="{2CF96F2E-A797-FF44-B8A7-76CADF8AAF57}"/>
    <hyperlink ref="J8955" r:id="rId17898" display="mailto:pcervantes@preston.com" xr:uid="{5DDF061B-A2C6-A44C-A60F-2A0668851DE1}"/>
    <hyperlink ref="L8955" r:id="rId17899" xr:uid="{0113C2FB-DC5B-7440-A15D-9D4174DE4AAF}"/>
    <hyperlink ref="J8956" r:id="rId17900" display="mailto:rangeljordan@blake-brandt.com" xr:uid="{725C42E0-5111-DB4E-A97C-0CC98B59C5F0}"/>
    <hyperlink ref="L8956" r:id="rId17901" xr:uid="{09F2EA7B-73BB-6641-B3C8-8497074DAC65}"/>
    <hyperlink ref="J8957" r:id="rId17902" display="mailto:loretta91@logan-chandler.biz" xr:uid="{1CF6EFE1-A3FB-AF4C-906D-A8D782B1368F}"/>
    <hyperlink ref="L8957" r:id="rId17903" xr:uid="{14FC96C7-84B4-3648-B500-877C07F5B568}"/>
    <hyperlink ref="J8958" r:id="rId17904" display="mailto:edwardssteve@dalton.com" xr:uid="{B7447BD1-226D-D14A-8822-3F258327A66C}"/>
    <hyperlink ref="L8958" r:id="rId17905" xr:uid="{B2528EA6-3C83-6F41-8364-294E54404B43}"/>
    <hyperlink ref="J8959" r:id="rId17906" display="mailto:mramirez@yang.com" xr:uid="{A06B0737-C752-6A49-BFD6-863C67DF8F7A}"/>
    <hyperlink ref="L8959" r:id="rId17907" xr:uid="{982E2EB8-6E85-3349-904A-9B34E7969529}"/>
    <hyperlink ref="J8960" r:id="rId17908" display="mailto:colleen42@zimmerman-marsh.org" xr:uid="{014793DE-9678-8A46-92F8-BF87C2BCB0EB}"/>
    <hyperlink ref="L8960" r:id="rId17909" xr:uid="{2912155E-D688-E943-9956-7544586A64B4}"/>
    <hyperlink ref="J8961" r:id="rId17910" display="mailto:velasquezalan@maldonado.com" xr:uid="{E9986425-8AF9-9F40-898A-A5AC5A9B831E}"/>
    <hyperlink ref="L8961" r:id="rId17911" xr:uid="{D8B9B257-36C9-814C-9114-4AE7C51BA050}"/>
    <hyperlink ref="J8962" r:id="rId17912" display="mailto:carlsonphyllis@petty.com" xr:uid="{ED548125-1AA1-364E-BA43-794FBD36AF4B}"/>
    <hyperlink ref="L8962" r:id="rId17913" xr:uid="{BAFE6751-766C-1940-9736-AA86E76EB99D}"/>
    <hyperlink ref="J8963" r:id="rId17914" display="mailto:gleonard@fields.com" xr:uid="{52F85679-5C93-714A-9343-553EB3E81879}"/>
    <hyperlink ref="L8963" r:id="rId17915" xr:uid="{BF3D28F4-E444-3948-B898-0B8816AEEEE6}"/>
    <hyperlink ref="J8964" r:id="rId17916" display="mailto:janicesims@saunders-waters.biz" xr:uid="{34D302E8-F5E6-4B45-AB5E-1BFCA986E278}"/>
    <hyperlink ref="L8964" r:id="rId17917" xr:uid="{A40315AE-10FE-8744-B631-98B73E8E2A13}"/>
    <hyperlink ref="J8965" r:id="rId17918" display="mailto:sallyshields@morse.com" xr:uid="{50D2AE7A-1E4F-AF4E-9827-66FFAA8EB50D}"/>
    <hyperlink ref="L8965" r:id="rId17919" xr:uid="{084177A1-BCD5-2446-B324-38BC5C00C8D5}"/>
    <hyperlink ref="J8966" r:id="rId17920" display="mailto:glenparrish@jarvis-padilla.com" xr:uid="{89F59277-F6BF-9145-99D2-EF07572CE619}"/>
    <hyperlink ref="L8966" r:id="rId17921" xr:uid="{DD8571ED-4CBC-034D-9BE2-31EF59AD3B15}"/>
    <hyperlink ref="J8967" r:id="rId17922" display="mailto:brendagutierrez@rollins-cisneros.com" xr:uid="{D3141570-C873-D94F-A524-268CCFC5E6F6}"/>
    <hyperlink ref="L8967" r:id="rId17923" xr:uid="{B778D477-5B55-3A46-BF04-B4741D593EC9}"/>
    <hyperlink ref="J8968" r:id="rId17924" display="mailto:jcopeland@bartlett.com" xr:uid="{178FCA75-0D37-4443-9D68-0740563545F0}"/>
    <hyperlink ref="L8968" r:id="rId17925" xr:uid="{BAB7FC86-3813-564A-8C1C-A4FF21E5611B}"/>
    <hyperlink ref="J8969" r:id="rId17926" display="mailto:zcasey@reynolds.info" xr:uid="{5F88707F-792B-FD41-8541-B9918F60D637}"/>
    <hyperlink ref="L8969" r:id="rId17927" xr:uid="{5C789884-5302-7B4E-8596-7B2597FCC750}"/>
    <hyperlink ref="J8970" r:id="rId17928" display="mailto:cristian06@greer.com" xr:uid="{145A44B5-4728-164F-9F86-B2C30C51A850}"/>
    <hyperlink ref="L8970" r:id="rId17929" xr:uid="{EB2AF044-F543-B745-BC2D-CC4A07560290}"/>
    <hyperlink ref="J8971" r:id="rId17930" display="mailto:farleysuzanne@marquez-brewer.com" xr:uid="{798CBA88-C228-734A-AF3C-1938F72579EA}"/>
    <hyperlink ref="L8971" r:id="rId17931" xr:uid="{0C507BAE-33F9-3A49-8198-6389D315B99A}"/>
    <hyperlink ref="J8972" r:id="rId17932" display="mailto:sheriallen@berg.com" xr:uid="{AAE809D6-F599-0E48-9211-EB4C67F6177F}"/>
    <hyperlink ref="L8972" r:id="rId17933" xr:uid="{84FEEB0F-C11C-234C-AA08-FFE25482AA44}"/>
    <hyperlink ref="J8973" r:id="rId17934" display="mailto:irobertson@johnston.com" xr:uid="{7355318D-7A7C-5B45-9500-54F0B9D86F19}"/>
    <hyperlink ref="L8973" r:id="rId17935" xr:uid="{82A0399B-B126-7745-B809-265EA8D6F4E6}"/>
    <hyperlink ref="J8974" r:id="rId17936" display="mailto:jocelyn46@beard.net" xr:uid="{EEE1C0B1-7D77-7F43-AA2E-FEC3067C3541}"/>
    <hyperlink ref="L8974" r:id="rId17937" xr:uid="{1B724116-BD57-5B49-9F90-B8DCAC51B800}"/>
    <hyperlink ref="J8975" r:id="rId17938" display="mailto:cmanning@leblanc.com" xr:uid="{E179862B-AF33-B547-B57A-1D3687DD42C5}"/>
    <hyperlink ref="L8975" r:id="rId17939" xr:uid="{471A71A9-378D-8848-A5EF-13E860DFF7EC}"/>
    <hyperlink ref="J8976" r:id="rId17940" display="mailto:lucerojaime@spencer.com" xr:uid="{47A93EB5-F8D0-784D-B032-52AB990237C6}"/>
    <hyperlink ref="L8976" r:id="rId17941" xr:uid="{83675409-1DF0-074E-A642-ECE5563D3A5C}"/>
    <hyperlink ref="J8977" r:id="rId17942" display="mailto:gschneider@perez-beltran.biz" xr:uid="{0D986C23-03C8-CF46-8C17-B1DB621F6100}"/>
    <hyperlink ref="L8977" r:id="rId17943" xr:uid="{8D127F70-CDFE-C245-9769-A604BE030409}"/>
    <hyperlink ref="J8978" r:id="rId17944" display="mailto:kelly70@sellers.com" xr:uid="{F1EA2B8F-508C-7A46-87EF-270E1C082E01}"/>
    <hyperlink ref="L8978" r:id="rId17945" xr:uid="{51E70AE1-0447-BB43-B1DA-C284039B76FC}"/>
    <hyperlink ref="J8979" r:id="rId17946" display="mailto:lorettaharmon@serrano-caldwell.org" xr:uid="{3437FF4E-D846-074F-923C-7DCD333206F4}"/>
    <hyperlink ref="L8979" r:id="rId17947" xr:uid="{4815A92E-CE3C-FE45-9995-0143667E5748}"/>
    <hyperlink ref="J8980" r:id="rId17948" display="mailto:rcarrillo@griffin-hampton.biz" xr:uid="{F63F5C00-7B07-7C49-9991-4ACC33A34EB6}"/>
    <hyperlink ref="L8980" r:id="rId17949" xr:uid="{A6E2DA12-B94B-C543-B8F8-1AB6E4D13AA8}"/>
    <hyperlink ref="J8981" r:id="rId17950" display="mailto:christensenmicheal@duncan.info" xr:uid="{232D6F2B-769C-8342-83B5-416377BB5515}"/>
    <hyperlink ref="L8981" r:id="rId17951" xr:uid="{841FAE37-5C69-5F42-884E-E8DEE296B28F}"/>
    <hyperlink ref="J8982" r:id="rId17952" display="mailto:victor77@lynch.com" xr:uid="{3D7977B4-414C-4343-AC14-5CF295F03ABA}"/>
    <hyperlink ref="L8982" r:id="rId17953" xr:uid="{8A904375-9B11-C141-9530-784702F34D00}"/>
    <hyperlink ref="J8983" r:id="rId17954" display="mailto:lori16@ward.com" xr:uid="{2CFA14A5-8F79-584C-A81A-F750CCA67988}"/>
    <hyperlink ref="L8983" r:id="rId17955" xr:uid="{A2E0A124-69B1-654B-81A4-3E21A8D7EA2D}"/>
    <hyperlink ref="J8984" r:id="rId17956" display="mailto:mannricardo@calderon.net" xr:uid="{F4993030-A786-CC41-BCC3-2BA107D9E934}"/>
    <hyperlink ref="L8984" r:id="rId17957" xr:uid="{5D9457F6-3D4B-9B4A-B98B-B17830757D87}"/>
    <hyperlink ref="J8985" r:id="rId17958" display="mailto:caitlin03@lowe.info" xr:uid="{900222FA-6A2C-B94C-9559-0799D5D96C38}"/>
    <hyperlink ref="L8985" r:id="rId17959" xr:uid="{E272251E-1CF7-E746-B427-938F064CF81A}"/>
    <hyperlink ref="J8986" r:id="rId17960" display="mailto:lgarza@griffith.biz" xr:uid="{D9F4D193-6208-6E40-8C2D-A299EB4BB3DA}"/>
    <hyperlink ref="L8986" r:id="rId17961" xr:uid="{0C53F65E-B9D2-F845-B276-E5F2D67CADC0}"/>
    <hyperlink ref="J8987" r:id="rId17962" display="mailto:adriennewilkins@taylor.info" xr:uid="{A1188184-62F9-9643-B163-BD9345DF027E}"/>
    <hyperlink ref="L8987" r:id="rId17963" xr:uid="{0BC82581-EFF4-B94A-9AE2-7AD7DBA6E5E4}"/>
    <hyperlink ref="J8988" r:id="rId17964" display="mailto:robynpugh@kidd-taylor.com" xr:uid="{B3F40518-1A76-9C4C-8D62-64BF13061730}"/>
    <hyperlink ref="L8988" r:id="rId17965" xr:uid="{4131099D-A4C6-7C4A-92CD-097EC64F88EC}"/>
    <hyperlink ref="J8989" r:id="rId17966" display="mailto:rileymcintosh@allison.net" xr:uid="{54110B22-2890-6046-B7BD-83DE470CF2C0}"/>
    <hyperlink ref="L8989" r:id="rId17967" xr:uid="{44872389-DD85-824D-99AE-40B7A3DD6BE4}"/>
    <hyperlink ref="J8990" r:id="rId17968" display="mailto:mark93@cruz.com" xr:uid="{8E341B03-CC10-C34A-A991-A5F710CEE037}"/>
    <hyperlink ref="L8990" r:id="rId17969" xr:uid="{76F4CA85-D4DC-4E40-96FE-A80DF768AAB8}"/>
    <hyperlink ref="J8991" r:id="rId17970" display="mailto:gregorytroy@patel.com" xr:uid="{BDC7BCC9-1C01-184E-8449-8F61945DA170}"/>
    <hyperlink ref="L8991" r:id="rId17971" xr:uid="{D45EFE30-57D0-4A49-A6B5-48B2807AF477}"/>
    <hyperlink ref="J8992" r:id="rId17972" display="mailto:maxwellblake@hall.info" xr:uid="{5424E2D1-4E57-BD4B-9543-55E69DBB7E81}"/>
    <hyperlink ref="L8992" r:id="rId17973" xr:uid="{B3308B8D-77D3-0A44-8903-437C3DA78D02}"/>
    <hyperlink ref="J8993" r:id="rId17974" display="mailto:rdunlap@jenkins.com" xr:uid="{23ED5DE8-2E27-DC4B-B139-953154CFE302}"/>
    <hyperlink ref="L8993" r:id="rId17975" xr:uid="{154B8DD1-CD59-354C-B5F4-A7656024621C}"/>
    <hyperlink ref="J8994" r:id="rId17976" display="mailto:mjohnson@kemp.com" xr:uid="{C5DB3A97-EB63-DD42-9E5E-E23AF078A84C}"/>
    <hyperlink ref="L8994" r:id="rId17977" xr:uid="{78E48A65-6018-164C-8D2B-53AE23EF38A8}"/>
    <hyperlink ref="J8995" r:id="rId17978" display="mailto:fletcherbrent@bruce.biz" xr:uid="{54BDE986-D726-2941-8CAC-539775340B54}"/>
    <hyperlink ref="L8995" r:id="rId17979" xr:uid="{66286B13-9146-4A42-815B-A5217F912075}"/>
    <hyperlink ref="J8996" r:id="rId17980" display="mailto:christian70@nielsen-underwood.org" xr:uid="{77A77C0E-5267-5A42-B137-303CBD5F607A}"/>
    <hyperlink ref="L8996" r:id="rId17981" xr:uid="{9C5BB99B-0C8C-AF44-A781-DD4F88BA03A1}"/>
    <hyperlink ref="J8997" r:id="rId17982" display="mailto:judycarpenter@vaughn.biz" xr:uid="{FF273805-2D17-8445-9C85-47E35EEA85D2}"/>
    <hyperlink ref="L8997" r:id="rId17983" xr:uid="{90F8D98E-9769-A54B-A221-61F449511AA1}"/>
    <hyperlink ref="J8998" r:id="rId17984" display="mailto:dylanfrazier@stevenson-watson.com" xr:uid="{201ABAB2-539A-C543-9C98-813829E0AFB8}"/>
    <hyperlink ref="L8998" r:id="rId17985" xr:uid="{75AA985C-7B66-B64C-A00F-942B7476BCF5}"/>
    <hyperlink ref="J8999" r:id="rId17986" display="mailto:guerrakenneth@villarreal.biz" xr:uid="{FA601B8D-0734-B147-B9AA-2D31A5218728}"/>
    <hyperlink ref="L8999" r:id="rId17987" xr:uid="{BD698789-AA66-1A48-A6B7-A8DF4EEFC8B6}"/>
    <hyperlink ref="J9000" r:id="rId17988" display="mailto:rhodesshelley@becker.com" xr:uid="{2395F9E1-9EB3-8C49-81F7-126E3E43F991}"/>
    <hyperlink ref="L9000" r:id="rId17989" xr:uid="{E0AC22A4-39DF-994B-95B0-6618E76CC04E}"/>
    <hyperlink ref="J9001" r:id="rId17990" display="mailto:frostdestiny@hughes.info" xr:uid="{2648E59C-F435-B348-B9FA-5E1F8B54E98B}"/>
    <hyperlink ref="L9001" r:id="rId17991" xr:uid="{164C71D7-3FF8-9547-AA4E-BFCA02672FC5}"/>
    <hyperlink ref="J9002" r:id="rId17992" display="mailto:walshtraci@bishop.com" xr:uid="{30F767F7-BAEC-424F-B5EC-D15F38BBD952}"/>
    <hyperlink ref="L9002" r:id="rId17993" xr:uid="{0B9C84F4-7779-DD4E-8BCD-D26A82BE9BC7}"/>
    <hyperlink ref="J9003" r:id="rId17994" display="mailto:heather99@beard.org" xr:uid="{A4AAFEB5-007F-8A40-9A94-BDB609851D62}"/>
    <hyperlink ref="L9003" r:id="rId17995" xr:uid="{D77A8E7A-657A-B044-B5E4-52E547F345FA}"/>
    <hyperlink ref="J9004" r:id="rId17996" display="mailto:vwalker@arias-alexander.com" xr:uid="{3588FA2F-67EA-D94F-8717-49CB83D5A217}"/>
    <hyperlink ref="L9004" r:id="rId17997" xr:uid="{864BE88E-7C5B-494B-896C-6ABC26372D7F}"/>
    <hyperlink ref="J9005" r:id="rId17998" display="mailto:judyreynolds@griffith-carpenter.net" xr:uid="{19EF3FC4-303B-D444-A6E7-751717482B41}"/>
    <hyperlink ref="L9005" r:id="rId17999" xr:uid="{A554B22C-3E98-6B49-B69C-CE6A4143C79A}"/>
    <hyperlink ref="J9006" r:id="rId18000" display="mailto:chris21@werner.info" xr:uid="{7CD43323-EA45-9149-99B0-2A9E38302614}"/>
    <hyperlink ref="L9006" r:id="rId18001" xr:uid="{5519E5F8-CC1A-5249-8CDD-56B0D2ED9555}"/>
    <hyperlink ref="J9007" r:id="rId18002" display="mailto:desireesimon@ward.com" xr:uid="{C3768800-564E-FA47-9ADF-0243CF736722}"/>
    <hyperlink ref="L9007" r:id="rId18003" xr:uid="{542F4521-CC19-EF4E-9753-0F5ABBD27C18}"/>
    <hyperlink ref="J9008" r:id="rId18004" display="mailto:stacey18@davis.com" xr:uid="{676AD5BA-FE36-9843-87ED-AE036C3C0FFE}"/>
    <hyperlink ref="L9008" r:id="rId18005" xr:uid="{A0886CCD-F0AB-2943-B7C4-0D4682F155DA}"/>
    <hyperlink ref="J9009" r:id="rId18006" display="mailto:mario23@wright.info" xr:uid="{581EC684-BBFB-644C-8418-C6CDC3EF5D0B}"/>
    <hyperlink ref="L9009" r:id="rId18007" xr:uid="{E0EEC6B8-870B-E74A-A38E-4C183FACEC64}"/>
    <hyperlink ref="J9010" r:id="rId18008" display="mailto:hmejia@stevens.biz" xr:uid="{A4DCB81C-E21F-A44C-9AB2-DC0465B2DE66}"/>
    <hyperlink ref="L9010" r:id="rId18009" xr:uid="{9A4FA5AC-33C3-CE45-96CC-847A1F707C8F}"/>
    <hyperlink ref="J9011" r:id="rId18010" display="mailto:derek47@park.biz" xr:uid="{89CC57E0-9FDA-B94A-815D-7CFFE5C97EC0}"/>
    <hyperlink ref="L9011" r:id="rId18011" xr:uid="{C2C0F0D0-C10A-5142-A571-5B1305E7BC77}"/>
    <hyperlink ref="J9012" r:id="rId18012" display="mailto:epreston@moore.com" xr:uid="{1D6D213C-C873-F94A-926C-DB315A19A3DC}"/>
    <hyperlink ref="L9012" r:id="rId18013" xr:uid="{F8DABEEE-BE4C-F24C-8D07-FE9AA1F3FE6E}"/>
    <hyperlink ref="J9013" r:id="rId18014" display="mailto:kelli91@fischer.com" xr:uid="{5E4E3B84-3828-7346-B824-1435F465A8E8}"/>
    <hyperlink ref="L9013" r:id="rId18015" xr:uid="{82460D2D-BCCD-2042-9207-9A72C7632A3A}"/>
    <hyperlink ref="J9014" r:id="rId18016" display="mailto:mirandacaitlyn@payne-hayden.com" xr:uid="{408372F0-D98D-F649-B061-3E9B9C462B8E}"/>
    <hyperlink ref="L9014" r:id="rId18017" xr:uid="{D0F9145D-CD8F-2A46-A278-BEBEDAFC7192}"/>
    <hyperlink ref="J9015" r:id="rId18018" display="mailto:frankcantrell@vance-shields.com" xr:uid="{9F5949D7-6E67-7B41-8AEE-04DABFBD5980}"/>
    <hyperlink ref="L9015" r:id="rId18019" xr:uid="{4E320A5C-695B-A14D-94F6-DE17D70ACEBE}"/>
    <hyperlink ref="J9016" r:id="rId18020" display="mailto:omcneil@cortez.org" xr:uid="{03AE4242-7D14-CB48-858E-9853C182CE6C}"/>
    <hyperlink ref="L9016" r:id="rId18021" xr:uid="{F936DFA5-4174-0848-946B-1D17FB74113A}"/>
    <hyperlink ref="J9017" r:id="rId18022" display="mailto:andrew61@duncan.com" xr:uid="{A7C51DFB-164E-FD4D-8C87-51AB794EC782}"/>
    <hyperlink ref="L9017" r:id="rId18023" xr:uid="{59DEFCE1-C50F-AD44-8770-B199E3F380BF}"/>
    <hyperlink ref="J9018" r:id="rId18024" display="mailto:zachary69@burch.org" xr:uid="{9EB97D5D-6CA2-9647-99C4-7843AC6F90B4}"/>
    <hyperlink ref="L9018" r:id="rId18025" xr:uid="{426F7BCD-1B08-844E-9F52-5BDD264FDAB1}"/>
    <hyperlink ref="J9019" r:id="rId18026" display="mailto:bullockariel@butler.com" xr:uid="{F26BBE9C-49C5-0E42-BD23-A458A03EAA37}"/>
    <hyperlink ref="L9019" r:id="rId18027" xr:uid="{6D30E6A4-654B-D34F-B8D1-F25A5D3E62FD}"/>
    <hyperlink ref="J9020" r:id="rId18028" display="mailto:hwoods@boyd.com" xr:uid="{64D692DD-B694-9648-ADD2-DE3F91945490}"/>
    <hyperlink ref="L9020" r:id="rId18029" xr:uid="{725A19B5-A8CA-CB4B-ACFA-DBB370EC828C}"/>
    <hyperlink ref="J9021" r:id="rId18030" display="mailto:meyercaitlin@wise.com" xr:uid="{07F95130-825E-7C48-9B53-E3E159783283}"/>
    <hyperlink ref="L9021" r:id="rId18031" xr:uid="{246A4839-0E82-7140-A6BF-EC7417D74D48}"/>
    <hyperlink ref="J9022" r:id="rId18032" display="mailto:jlawson@robinson.com" xr:uid="{810ECC76-4B4F-3047-8B51-3F681996FDD2}"/>
    <hyperlink ref="L9022" r:id="rId18033" xr:uid="{2CCFDE1B-0373-2145-9D42-45BA1B7D2688}"/>
    <hyperlink ref="J9023" r:id="rId18034" display="mailto:rhodeswhitney@bond-estrada.net" xr:uid="{A9AEFDBA-5C2B-0B40-82EB-0C268793BF9C}"/>
    <hyperlink ref="L9023" r:id="rId18035" xr:uid="{F4057B1D-791F-F841-9D8B-6AD610743F9C}"/>
    <hyperlink ref="J9024" r:id="rId18036" display="mailto:andreabyrd@bates-waters.biz" xr:uid="{368A8A4F-5A53-254C-9F5E-AEA51E3C5ACF}"/>
    <hyperlink ref="L9024" r:id="rId18037" xr:uid="{DBB7C779-9164-6A47-91CB-02F59ECF62BA}"/>
    <hyperlink ref="J9025" r:id="rId18038" display="mailto:yvonne38@flynn.com" xr:uid="{45D701E8-8E30-A945-9F6D-1DE57D0F2745}"/>
    <hyperlink ref="L9025" r:id="rId18039" xr:uid="{0895BBF7-703D-DB42-8232-8E3FD8215BDB}"/>
    <hyperlink ref="J9026" r:id="rId18040" display="mailto:paige61@hayden.com" xr:uid="{5DB29CEB-C3C1-3944-BE94-5FA20EE644E0}"/>
    <hyperlink ref="L9026" r:id="rId18041" xr:uid="{090E62D5-D92E-384B-9C33-D3E1C4E97644}"/>
    <hyperlink ref="J9027" r:id="rId18042" display="mailto:bensonjonathan@adkins.com" xr:uid="{BB5C3B24-F1E0-F542-B86A-BBD6DB640A81}"/>
    <hyperlink ref="L9027" r:id="rId18043" xr:uid="{BD65E098-8BF0-8540-984A-A918E9C294C0}"/>
    <hyperlink ref="J9028" r:id="rId18044" display="mailto:cunninghamkyle@rocha.info" xr:uid="{E8001BD6-7F82-5843-82D2-DAFBCE711A78}"/>
    <hyperlink ref="L9028" r:id="rId18045" xr:uid="{22D8C9C9-79C1-AE41-BD04-F1049F4418B5}"/>
    <hyperlink ref="J9029" r:id="rId18046" display="mailto:chelseyyork@willis.com" xr:uid="{CFDF9C1D-68D1-9143-B947-099EA7F18CE2}"/>
    <hyperlink ref="L9029" r:id="rId18047" xr:uid="{FB7B8D30-5234-434E-8BF9-1C67E4E6D372}"/>
    <hyperlink ref="J9030" r:id="rId18048" display="mailto:cindyfitzpatrick@buckley.com" xr:uid="{7390F83D-2BB4-684D-AA20-9E41631F7404}"/>
    <hyperlink ref="L9030" r:id="rId18049" xr:uid="{775DBFD7-C666-6A45-97F8-54C52F69FEBE}"/>
    <hyperlink ref="J9031" r:id="rId18050" display="mailto:gloveradrienne@stanley.com" xr:uid="{59927140-90B7-4B46-9EEF-1B499DDBE86A}"/>
    <hyperlink ref="L9031" r:id="rId18051" xr:uid="{3EDB44C7-3496-C147-913C-ACD064BD6BB9}"/>
    <hyperlink ref="J9032" r:id="rId18052" display="mailto:haletonya@oliver-mccann.com" xr:uid="{0F801720-0E3D-5E46-BD13-34CC7134B0B9}"/>
    <hyperlink ref="L9032" r:id="rId18053" xr:uid="{8EE97F37-D902-A34B-BBAE-4CFC0217181E}"/>
    <hyperlink ref="J9033" r:id="rId18054" display="mailto:mitchellpaige@adkins-dawson.com" xr:uid="{B55EA16D-6B7D-3744-9EAD-E2387B8564B2}"/>
    <hyperlink ref="L9033" r:id="rId18055" xr:uid="{97E84472-445F-E64F-9FB8-E04104C6E3B9}"/>
    <hyperlink ref="J9034" r:id="rId18056" display="mailto:francisco01@osborn-hays.com" xr:uid="{1040C990-A7B5-C744-B72D-5857455FA273}"/>
    <hyperlink ref="L9034" r:id="rId18057" xr:uid="{9AAD8684-8132-054D-AEC6-1AAFA0EE1309}"/>
    <hyperlink ref="J9035" r:id="rId18058" display="mailto:ischneider@decker-burns.com" xr:uid="{9081DEBE-E305-3349-8237-3863CBCD4E5C}"/>
    <hyperlink ref="L9035" r:id="rId18059" xr:uid="{F1496576-04E3-5441-A2FE-A95210C1551B}"/>
    <hyperlink ref="J9036" r:id="rId18060" display="mailto:steve84@norris-zavala.net" xr:uid="{1D77C173-AB37-CB4C-A850-064F79DA655F}"/>
    <hyperlink ref="L9036" r:id="rId18061" xr:uid="{0953F416-056A-F244-A088-1A9BB0F0A8FC}"/>
    <hyperlink ref="J9037" r:id="rId18062" display="mailto:autumnbrennan@estrada.org" xr:uid="{9F3E39A3-1606-A046-A9E5-514F9EF058D8}"/>
    <hyperlink ref="L9037" r:id="rId18063" xr:uid="{BFCB4987-03D2-FF44-A56D-5019F1F04163}"/>
    <hyperlink ref="J9038" r:id="rId18064" display="mailto:marie46@norman.com" xr:uid="{802F0DB0-5D01-644D-BEEE-5F2A60AE3552}"/>
    <hyperlink ref="L9038" r:id="rId18065" xr:uid="{BB133A02-3B9E-3640-A998-FDFA1706436E}"/>
    <hyperlink ref="J9039" r:id="rId18066" display="mailto:huntergalvan@mercer-norton.biz" xr:uid="{A73A4103-D3A4-DE48-BFCC-8511F5290300}"/>
    <hyperlink ref="L9039" r:id="rId18067" xr:uid="{53CC6B0F-8384-5A43-B35A-4BB0A2E97D90}"/>
    <hyperlink ref="J9040" r:id="rId18068" display="mailto:mariah42@arroyo-pratt.com" xr:uid="{22E10AA1-9302-564C-92DB-37D1E484C914}"/>
    <hyperlink ref="L9040" r:id="rId18069" xr:uid="{C2949CBB-E780-BF40-82F1-4BAECE1188F1}"/>
    <hyperlink ref="J9041" r:id="rId18070" display="mailto:gilbertrollins@church-townsend.com" xr:uid="{3433177C-9CD5-B34C-BDDA-2EEA818A917A}"/>
    <hyperlink ref="L9041" r:id="rId18071" xr:uid="{F539FF79-55C4-E042-A0B1-C7FE824E5CAE}"/>
    <hyperlink ref="J9042" r:id="rId18072" display="mailto:eddiepotts@ayala-austin.com" xr:uid="{BD90B147-8C80-6240-ACF8-CE93468475C1}"/>
    <hyperlink ref="L9042" r:id="rId18073" xr:uid="{323C3393-D79B-3D4B-84E8-4206621E9B6D}"/>
    <hyperlink ref="J9043" r:id="rId18074" display="mailto:chenselena@cochran-fuller.info" xr:uid="{4CE37C6F-C060-3A41-8EE1-99A1A1475F23}"/>
    <hyperlink ref="L9043" r:id="rId18075" xr:uid="{C537FD57-9C37-7443-B827-94009DA74D22}"/>
    <hyperlink ref="J9044" r:id="rId18076" display="mailto:hector07@gallagher.com" xr:uid="{BB329EF6-1E42-B24D-878C-3ED2E5C0F8CC}"/>
    <hyperlink ref="L9044" r:id="rId18077" xr:uid="{436E4F3E-42CB-B542-BD2B-DC15D6137A55}"/>
    <hyperlink ref="J9045" r:id="rId18078" display="mailto:sheakristen@schmidt.com" xr:uid="{79C7E909-902D-6843-A15A-F0BCEDF5F36F}"/>
    <hyperlink ref="L9045" r:id="rId18079" xr:uid="{E6BB1756-19D3-1F49-A93E-53D6900E2E7E}"/>
    <hyperlink ref="J9046" r:id="rId18080" display="mailto:mayomonica@santana.com" xr:uid="{D7B40FD7-8AF4-3D4D-B48C-B5BE350060CA}"/>
    <hyperlink ref="L9046" r:id="rId18081" xr:uid="{82D1AA1D-91D9-6941-AB4C-FB4885B4B240}"/>
    <hyperlink ref="J9047" r:id="rId18082" display="mailto:vfranco@wade.com" xr:uid="{3FF745CD-3A69-B74B-B9A2-E4D5FE90A279}"/>
    <hyperlink ref="L9047" r:id="rId18083" xr:uid="{E56C1B20-AAEB-4D47-A77F-1CCA180CBF85}"/>
    <hyperlink ref="J9048" r:id="rId18084" display="mailto:cherylserrano@ballard.com" xr:uid="{D66023E5-5C88-5943-A1B5-9AF0CBEE55CA}"/>
    <hyperlink ref="L9048" r:id="rId18085" xr:uid="{C728715B-C0C4-FF42-B962-83E7897048BE}"/>
    <hyperlink ref="J9049" r:id="rId18086" display="mailto:lorrainepugh@novak-berg.info" xr:uid="{73BFA624-1B53-9840-A239-F7C1FE6CA5D7}"/>
    <hyperlink ref="L9049" r:id="rId18087" xr:uid="{C0C1FF43-DA12-8246-864A-8F35FF97D1C7}"/>
    <hyperlink ref="J9050" r:id="rId18088" display="mailto:donaldmeadows@krause.com" xr:uid="{265A20C2-3D2D-104D-8384-6997CE289E68}"/>
    <hyperlink ref="L9050" r:id="rId18089" xr:uid="{807E0203-620D-C542-A36F-2CF16639C6FB}"/>
    <hyperlink ref="J9051" r:id="rId18090" display="mailto:autumn51@stuart-monroe.com" xr:uid="{D427B462-EA33-0E4D-8B3D-FF2664655F12}"/>
    <hyperlink ref="L9051" r:id="rId18091" xr:uid="{C930AFAC-DA63-1F4F-A509-2D22723A3C46}"/>
    <hyperlink ref="J9052" r:id="rId18092" display="mailto:gpatel@best-blackwell.com" xr:uid="{F23440C8-1DA7-8C40-8507-6B2E76E9A26F}"/>
    <hyperlink ref="L9052" r:id="rId18093" xr:uid="{691B9F54-D96C-824A-B03F-BD17668F524D}"/>
    <hyperlink ref="J9053" r:id="rId18094" display="mailto:ypaul@frederick-fuentes.com" xr:uid="{350CE9DF-3E7A-9144-8DFC-536B7A7031FA}"/>
    <hyperlink ref="L9053" r:id="rId18095" xr:uid="{8BCB4038-26AA-B141-B1CD-40E56579B6AA}"/>
    <hyperlink ref="J9054" r:id="rId18096" display="mailto:uchase@hamilton.com" xr:uid="{F386E062-2174-0E42-8BE0-A150D76F5978}"/>
    <hyperlink ref="L9054" r:id="rId18097" xr:uid="{FEA456FB-BB24-1042-B707-972F03B7F096}"/>
    <hyperlink ref="J9055" r:id="rId18098" display="mailto:ashley14@frye-meza.com" xr:uid="{DA5DAC91-BF88-1F4B-ACBC-B46D91637B5F}"/>
    <hyperlink ref="L9055" r:id="rId18099" xr:uid="{54D48047-110D-4B43-A315-05967C061D3E}"/>
    <hyperlink ref="J9056" r:id="rId18100" display="mailto:foxxavier@fernandez.com" xr:uid="{52F25CE0-510A-5E42-B075-4B79E3CD9548}"/>
    <hyperlink ref="L9056" r:id="rId18101" xr:uid="{7DF5B128-F68C-BC4B-9B3A-AC66A15B6A46}"/>
    <hyperlink ref="J9057" r:id="rId18102" display="mailto:derekmayo@randall.com" xr:uid="{E2E2DC4D-667C-3F4B-83F9-F8147439096C}"/>
    <hyperlink ref="L9057" r:id="rId18103" xr:uid="{0C5DC220-7EAA-6C4A-AC25-DDA49C0C7EE3}"/>
    <hyperlink ref="J9058" r:id="rId18104" display="mailto:qmccormick@walter.com" xr:uid="{BE64856E-4489-9A4C-888E-6CCAB8186B0E}"/>
    <hyperlink ref="L9058" r:id="rId18105" xr:uid="{A5FDC69A-32BE-4641-AC17-90136B02DCA5}"/>
    <hyperlink ref="J9059" r:id="rId18106" display="mailto:jgould@rhodes-fletcher.com" xr:uid="{DFFE0133-4099-954A-8A89-3B84BB86B92B}"/>
    <hyperlink ref="L9059" r:id="rId18107" xr:uid="{6B0688C8-70E6-A649-AB7A-0184A035B397}"/>
    <hyperlink ref="J9060" r:id="rId18108" display="mailto:wyatt11@kline.com" xr:uid="{5D6BF507-1442-1346-A21B-192C109DC97A}"/>
    <hyperlink ref="L9060" r:id="rId18109" xr:uid="{5D976252-B823-CD43-B871-2E3C087FDC6A}"/>
    <hyperlink ref="J9061" r:id="rId18110" display="mailto:bcurtis@sanford-mcfarland.net" xr:uid="{81936B88-B0BD-7C4C-B3FC-0E2E39BFD207}"/>
    <hyperlink ref="L9061" r:id="rId18111" xr:uid="{B7E39D35-7A30-B645-812D-41CB494BF9C3}"/>
    <hyperlink ref="J9062" r:id="rId18112" display="mailto:jeffwebster@marshall.com" xr:uid="{DA992C26-C808-FD48-BAF2-EB085E57E7AC}"/>
    <hyperlink ref="L9062" r:id="rId18113" xr:uid="{CD5E4585-6D56-494C-86A7-FFC695F66383}"/>
    <hyperlink ref="J9063" r:id="rId18114" display="mailto:sawyervickie@french.org" xr:uid="{BE871DCB-835B-6D49-86C2-CAC786848499}"/>
    <hyperlink ref="L9063" r:id="rId18115" xr:uid="{23916DF7-C837-2344-AF32-FE15EE5E5F66}"/>
    <hyperlink ref="J9064" r:id="rId18116" display="mailto:sandersnathan@kirk.biz" xr:uid="{F750731D-1B42-AF47-ABB3-A259ABADDE59}"/>
    <hyperlink ref="L9064" r:id="rId18117" xr:uid="{F1A3C6A5-06B6-8F46-8238-C6B59D221C57}"/>
    <hyperlink ref="J9065" r:id="rId18118" display="mailto:reginafriedman@novak.info" xr:uid="{20C479AA-8FAA-6445-8BBC-048B0CC65312}"/>
    <hyperlink ref="L9065" r:id="rId18119" xr:uid="{D0A8460A-EAB6-9647-9D9B-B480DEBF7657}"/>
    <hyperlink ref="J9066" r:id="rId18120" display="mailto:peggy91@sheppard-knapp.net" xr:uid="{82E23C2E-12A6-5140-A9EF-8994791235E3}"/>
    <hyperlink ref="L9066" r:id="rId18121" xr:uid="{7B27D9B0-8F9C-6943-A8E8-ED712ED6C330}"/>
    <hyperlink ref="J9067" r:id="rId18122" display="mailto:kent72@wagner-daugherty.com" xr:uid="{90DB2055-F2AF-3E48-8C8B-23CDEB53F88B}"/>
    <hyperlink ref="L9067" r:id="rId18123" xr:uid="{7726B3A0-50C5-EE49-8E97-09941AF5ADF4}"/>
    <hyperlink ref="J9068" r:id="rId18124" display="mailto:uvillarreal@davidson-colon.org" xr:uid="{11644EB3-118A-C34E-896B-8FA242F6FA9A}"/>
    <hyperlink ref="L9068" r:id="rId18125" xr:uid="{2B9BF925-553B-A94B-90E2-12C39738DBAB}"/>
    <hyperlink ref="J9069" r:id="rId18126" display="mailto:santiagotheodore@dickerson-hardin.com" xr:uid="{F9EFEE96-CDA8-FE49-8058-DD1AE9A0B544}"/>
    <hyperlink ref="L9069" r:id="rId18127" xr:uid="{1FE95DD9-8994-3642-B39C-7AAC37AD308A}"/>
    <hyperlink ref="J9070" r:id="rId18128" display="mailto:ray89@pitts.com" xr:uid="{B92997C4-CB89-944B-8C5F-1CCD6C493934}"/>
    <hyperlink ref="L9070" r:id="rId18129" xr:uid="{21B8C988-C9EE-1349-90CA-F441C3190F5A}"/>
    <hyperlink ref="J9071" r:id="rId18130" display="mailto:wyattdougherty@neal.net" xr:uid="{2FE04D04-89AF-234E-A34D-8D2CE9908290}"/>
    <hyperlink ref="L9071" r:id="rId18131" xr:uid="{FE86EBA5-F1CE-044D-A34B-F4EB58173F56}"/>
    <hyperlink ref="J9072" r:id="rId18132" display="mailto:allison03@herring.com" xr:uid="{25298375-9818-DF45-9D9D-4AB045F70594}"/>
    <hyperlink ref="L9072" r:id="rId18133" xr:uid="{68989553-DCF7-C241-83E4-EB08A0DB6F30}"/>
    <hyperlink ref="J9073" r:id="rId18134" display="mailto:alvinriley@meadows.biz" xr:uid="{1A49B2B0-8863-B247-A89D-9949361538DB}"/>
    <hyperlink ref="L9073" r:id="rId18135" xr:uid="{6285C14E-2450-D842-BE1B-E38918B07033}"/>
    <hyperlink ref="J9074" r:id="rId18136" display="mailto:jacksharp@rojas-maxwell.org" xr:uid="{F73CE299-D559-134A-B4F4-66C012878942}"/>
    <hyperlink ref="L9074" r:id="rId18137" xr:uid="{003E75C9-8100-AA4A-9FBC-94BB95B07E5E}"/>
    <hyperlink ref="J9075" r:id="rId18138" display="mailto:kerrimcfarland@larson.com" xr:uid="{05C4C7BE-0D9F-4440-9B9D-B35E1F85CC54}"/>
    <hyperlink ref="L9075" r:id="rId18139" xr:uid="{3687AF1B-33A0-FB4F-A8E0-16853DA56468}"/>
    <hyperlink ref="J9076" r:id="rId18140" display="mailto:antonio41@horton.info" xr:uid="{2ADCE66F-00CF-3E47-BB62-6095CC89E52B}"/>
    <hyperlink ref="L9076" r:id="rId18141" xr:uid="{EE5409AB-2661-9444-A970-09AA66AA2E0D}"/>
    <hyperlink ref="J9077" r:id="rId18142" display="mailto:zunigatom@beasley-kirby.com" xr:uid="{7EA5BAD0-454A-2D49-9F96-4757DCF4E220}"/>
    <hyperlink ref="L9077" r:id="rId18143" xr:uid="{937F096B-4FD6-3F49-8A0F-2055E39A23B6}"/>
    <hyperlink ref="J9078" r:id="rId18144" display="mailto:ronald57@diaz-pratt.info" xr:uid="{A8CAC38C-7E77-E142-BD53-F163123BB49E}"/>
    <hyperlink ref="L9078" r:id="rId18145" xr:uid="{C8DE344A-93D0-AB40-A390-6081112F8C96}"/>
    <hyperlink ref="J9079" r:id="rId18146" display="mailto:kendra81@vasquez-jenkins.info" xr:uid="{96A7C9FE-E785-C24B-9420-2DEE5AD9D4BC}"/>
    <hyperlink ref="L9079" r:id="rId18147" xr:uid="{8A09023D-81FF-7148-B223-7BB0CFEFFD99}"/>
    <hyperlink ref="J9080" r:id="rId18148" display="mailto:jackson92@mora.info" xr:uid="{C2C45526-9217-C448-8204-CE876E89906D}"/>
    <hyperlink ref="L9080" r:id="rId18149" xr:uid="{DF3234FE-DE45-CB4C-B11B-F84C01B66126}"/>
    <hyperlink ref="J9081" r:id="rId18150" display="mailto:blankenshipjillian@davidson-mcdonald.com" xr:uid="{D9783CDA-F784-1F46-905F-1A1CC79C5AFE}"/>
    <hyperlink ref="L9081" r:id="rId18151" xr:uid="{CBAA9893-22D6-3C4D-A895-B0D72B4F7207}"/>
    <hyperlink ref="J9082" r:id="rId18152" display="mailto:wherring@rangel.com" xr:uid="{E97331C8-FC9E-934D-9D40-D155A7D53577}"/>
    <hyperlink ref="L9082" r:id="rId18153" xr:uid="{A79C79E5-2EDD-BC4B-855F-BE9EF545C523}"/>
    <hyperlink ref="J9083" r:id="rId18154" display="mailto:amandawilkins@williamson.com" xr:uid="{24569B83-0993-A44F-83DD-B1B7766880EA}"/>
    <hyperlink ref="L9083" r:id="rId18155" xr:uid="{82AD4CC7-BB95-3141-AD08-BE34C2CA8E44}"/>
    <hyperlink ref="J9084" r:id="rId18156" display="mailto:espinozagene@vaughn.net" xr:uid="{B7407DCB-81C4-EB4E-8BC1-BFA6DE6DC5AC}"/>
    <hyperlink ref="L9084" r:id="rId18157" xr:uid="{913901FC-E6CD-F144-93C6-D5BC508FB5B5}"/>
    <hyperlink ref="J9085" r:id="rId18158" display="mailto:sandynorris@juarez-blevins.com" xr:uid="{A3D38F21-BBC9-524C-910C-FCEB22127BD5}"/>
    <hyperlink ref="L9085" r:id="rId18159" xr:uid="{A3C6C0B4-EB90-194F-B031-0A4CA7761337}"/>
    <hyperlink ref="J9086" r:id="rId18160" display="mailto:brandylawson@pearson.com" xr:uid="{3FC990EA-E773-FB47-A924-F4F206E7D421}"/>
    <hyperlink ref="L9086" r:id="rId18161" xr:uid="{EFFD9C02-F902-514A-9345-46D82CFFCA93}"/>
    <hyperlink ref="J9087" r:id="rId18162" display="mailto:theresagonzalez@roberson-flores.org" xr:uid="{3451D3C6-BA5F-B440-8E11-C870D767A9B1}"/>
    <hyperlink ref="L9087" r:id="rId18163" xr:uid="{3799B8FF-E0F3-3D41-A2FD-0C987393A046}"/>
    <hyperlink ref="J9088" r:id="rId18164" display="mailto:mccarthyisabel@madden.com" xr:uid="{D64C5F7C-DA2E-9243-9ADD-7A07E768C380}"/>
    <hyperlink ref="L9088" r:id="rId18165" xr:uid="{A840C478-C2A1-7143-ACD2-C6CBB21F5B69}"/>
    <hyperlink ref="J9089" r:id="rId18166" display="mailto:dmcguire@randall-mccarty.biz" xr:uid="{028FC1A3-A165-C74B-B3D8-2806D2698B42}"/>
    <hyperlink ref="L9089" r:id="rId18167" xr:uid="{3BEFE37F-3E46-9349-84F0-7F8B13596E5F}"/>
    <hyperlink ref="J9090" r:id="rId18168" display="mailto:lucasweeks@carter.info" xr:uid="{CB93D3E6-997E-F948-B805-F6FCCDBAA867}"/>
    <hyperlink ref="L9090" r:id="rId18169" xr:uid="{D76E69C8-DEC3-9B44-A25F-5CEEED7CEF8F}"/>
    <hyperlink ref="J9091" r:id="rId18170" display="mailto:suedavies@stafford.info" xr:uid="{605CAAEB-097F-4248-9AD1-761B94B9AAF2}"/>
    <hyperlink ref="L9091" r:id="rId18171" xr:uid="{01D75159-A65C-B246-8717-E0F4632202F8}"/>
    <hyperlink ref="J9092" r:id="rId18172" display="mailto:judyvaldez@hanson.com" xr:uid="{731C4A88-F42A-9D41-AF92-948EF40CA791}"/>
    <hyperlink ref="L9092" r:id="rId18173" xr:uid="{F106A271-27DA-F24F-97E1-1B6830797784}"/>
    <hyperlink ref="J9093" r:id="rId18174" display="mailto:pennynunez@park.com" xr:uid="{CB7F7542-A3C7-8847-B4E7-7A7C0D9768B4}"/>
    <hyperlink ref="L9093" r:id="rId18175" xr:uid="{6918D586-BFE8-7049-8021-6C96EAA0A433}"/>
    <hyperlink ref="J9094" r:id="rId18176" display="mailto:daltonguzman@townsend.com" xr:uid="{434FE564-C01F-624F-BC40-1494990EE945}"/>
    <hyperlink ref="L9094" r:id="rId18177" xr:uid="{20453B31-99AD-D242-85CE-8200FEA3D696}"/>
    <hyperlink ref="J9095" r:id="rId18178" display="mailto:mitchell97@dennis.com" xr:uid="{E8AF5D28-B687-A246-8E6A-97B69884442D}"/>
    <hyperlink ref="L9095" r:id="rId18179" xr:uid="{D012C8A9-D6C4-7D41-BAC2-8BA4929F12A9}"/>
    <hyperlink ref="J9096" r:id="rId18180" display="mailto:claire36@rivera.com" xr:uid="{5817F6F0-E47F-BA49-9E3B-F43DAEF0B958}"/>
    <hyperlink ref="L9096" r:id="rId18181" xr:uid="{F659C350-316E-9F4A-855D-BF12C3185DAE}"/>
    <hyperlink ref="J9097" r:id="rId18182" display="mailto:micheal32@maxwell.com" xr:uid="{1CF17788-607A-2A41-B423-B13B1ACC4BEF}"/>
    <hyperlink ref="L9097" r:id="rId18183" xr:uid="{EF252EE0-D733-AF47-8D34-ECC9D001BA55}"/>
    <hyperlink ref="J9098" r:id="rId18184" display="mailto:mclements@harper.com" xr:uid="{23703650-4C0B-CE47-83F6-BC687B4264D9}"/>
    <hyperlink ref="L9098" r:id="rId18185" xr:uid="{2222034A-325C-134D-AAF6-E887994DE0CF}"/>
    <hyperlink ref="J9099" r:id="rId18186" display="mailto:fisherchristy@conner.com" xr:uid="{4F83D712-8818-5C4D-AAA0-84E5449D36DF}"/>
    <hyperlink ref="L9099" r:id="rId18187" xr:uid="{8FDB012E-3D49-5543-BBA0-98A47435AAB1}"/>
    <hyperlink ref="J9100" r:id="rId18188" display="mailto:drakemicheal@key-stanton.com" xr:uid="{0090C1B4-4DE3-CA41-8577-FBF2D4AA1D00}"/>
    <hyperlink ref="L9100" r:id="rId18189" xr:uid="{8528F494-07D4-D944-B552-208F03476FB9}"/>
    <hyperlink ref="J9101" r:id="rId18190" display="mailto:mollyford@cameron.com" xr:uid="{25664D17-9C72-0341-9441-B1F9F0A727AE}"/>
    <hyperlink ref="L9101" r:id="rId18191" xr:uid="{89712335-083C-2B44-97C0-348DC3E4E983}"/>
    <hyperlink ref="J9102" r:id="rId18192" display="mailto:emilyhenderson@quinn.com" xr:uid="{5874AA67-E35A-3043-A401-548BD331BC19}"/>
    <hyperlink ref="L9102" r:id="rId18193" xr:uid="{794B1213-E807-2B4E-A583-4D5A4E4C4C4A}"/>
    <hyperlink ref="J9103" r:id="rId18194" display="mailto:waltonjack@dillon.com" xr:uid="{87A458F5-BF3B-EB4B-829B-2B4F8395923E}"/>
    <hyperlink ref="L9103" r:id="rId18195" xr:uid="{E85FACE8-10F4-054C-8A6B-460F00CE28FA}"/>
    <hyperlink ref="J9104" r:id="rId18196" display="mailto:banksclayton@tran.com" xr:uid="{D2F1E18B-240C-7C40-81AB-A53F5146E154}"/>
    <hyperlink ref="L9104" r:id="rId18197" xr:uid="{3F230F83-AD2B-814D-837E-F0D61B86CFBD}"/>
    <hyperlink ref="J9105" r:id="rId18198" display="mailto:wallaceclaudia@mckee-parks.com" xr:uid="{6EE61F6E-628C-8742-9047-F7EEFF01CC24}"/>
    <hyperlink ref="L9105" r:id="rId18199" xr:uid="{BC445B25-9DD0-ED4E-B20A-3BC11DB2098C}"/>
    <hyperlink ref="J9106" r:id="rId18200" display="mailto:kenneth00@wagner.com" xr:uid="{AE63A63C-4593-5748-AA59-A1805395B7AA}"/>
    <hyperlink ref="L9106" r:id="rId18201" xr:uid="{75BD3974-8ABA-E343-9403-9CB79C5C8251}"/>
    <hyperlink ref="J9107" r:id="rId18202" display="mailto:griffinrose@blackburn-carr.com" xr:uid="{3D3C8B81-B4B2-6D4C-9D09-0AC48F2CF5D7}"/>
    <hyperlink ref="L9107" r:id="rId18203" xr:uid="{4A0D9F03-F7F3-2847-978A-4CB4151BDB91}"/>
    <hyperlink ref="J9108" r:id="rId18204" display="mailto:markstricia@tyler.org" xr:uid="{E8D014E0-861D-494F-9803-01F762067929}"/>
    <hyperlink ref="L9108" r:id="rId18205" xr:uid="{3C1E6705-767A-9A40-B9D3-B7310B1A4CDA}"/>
    <hyperlink ref="J9109" r:id="rId18206" display="mailto:jreeves@ross-woodward.com" xr:uid="{CA7FD571-7888-A44B-9CAE-3DB5B1DEC343}"/>
    <hyperlink ref="L9109" r:id="rId18207" xr:uid="{046F7888-87B4-6641-B0DF-090CC113491B}"/>
    <hyperlink ref="J9110" r:id="rId18208" display="mailto:phurley@madden.com" xr:uid="{C2962AB2-291A-C24C-8EE3-ED2E669C74DA}"/>
    <hyperlink ref="L9110" r:id="rId18209" xr:uid="{908B60C0-8E00-A746-9019-146AE00857F9}"/>
    <hyperlink ref="J9111" r:id="rId18210" display="mailto:lloydarthur@warner.com" xr:uid="{E9B810F9-D3D6-2F40-B360-E4FE3ED6A240}"/>
    <hyperlink ref="L9111" r:id="rId18211" xr:uid="{55625BF8-DD59-024E-A9A5-42131E7A993D}"/>
    <hyperlink ref="J9112" r:id="rId18212" display="mailto:fyang@zimmerman.biz" xr:uid="{12D97996-7578-0044-9A6B-D5FA4534A17E}"/>
    <hyperlink ref="L9112" r:id="rId18213" xr:uid="{BA332168-1199-884D-9D02-BAAA0943C1B6}"/>
    <hyperlink ref="J9113" r:id="rId18214" display="mailto:yeverett@ewing-anthony.com" xr:uid="{B846D9DC-B2A9-6F41-B2D8-AB269582EBE9}"/>
    <hyperlink ref="L9113" r:id="rId18215" xr:uid="{FFA6B7F4-0004-4949-A9B7-70D60DCD323F}"/>
    <hyperlink ref="J9114" r:id="rId18216" display="mailto:henryrita@russell-shah.com" xr:uid="{1BA7E2BD-2388-3141-B4D9-57984DFB499A}"/>
    <hyperlink ref="L9114" r:id="rId18217" xr:uid="{489B1632-453E-9C47-9919-8B753256F24E}"/>
    <hyperlink ref="J9115" r:id="rId18218" display="mailto:randolphmackenzie@wheeler-huffman.com" xr:uid="{53A23BF4-415E-124B-906E-B48AE1678E00}"/>
    <hyperlink ref="L9115" r:id="rId18219" xr:uid="{7EC3C8AC-3E4C-8D45-8ECD-2AF031C30FCA}"/>
    <hyperlink ref="J9116" r:id="rId18220" display="mailto:caldwellbarbara@schroeder.org" xr:uid="{6F923976-F474-7E47-A7C6-AA2211B9198C}"/>
    <hyperlink ref="L9116" r:id="rId18221" xr:uid="{397E16BB-1BA4-A643-9D60-BE0CC411EA1C}"/>
    <hyperlink ref="J9117" r:id="rId18222" display="mailto:masseyruth@hogan.com" xr:uid="{03F9C606-6F24-084E-B57B-C69A12951228}"/>
    <hyperlink ref="L9117" r:id="rId18223" xr:uid="{50AE62A9-CADA-974F-86BD-AA0C5636E36A}"/>
    <hyperlink ref="J9118" r:id="rId18224" display="mailto:vargasjimmy@roach-gallegos.com" xr:uid="{0FF49A63-2AEF-DA41-A050-BC045DC1F2A9}"/>
    <hyperlink ref="L9118" r:id="rId18225" xr:uid="{85346C4C-C79C-4944-AD9D-A5CB89725187}"/>
    <hyperlink ref="J9119" r:id="rId18226" display="mailto:hebertamy@wang.com" xr:uid="{5D93D2FD-E6C9-554D-BAEC-F24EBEA99D29}"/>
    <hyperlink ref="L9119" r:id="rId18227" xr:uid="{133AFC65-85C9-1E44-BCB4-5FED8625DAA8}"/>
    <hyperlink ref="J9120" r:id="rId18228" display="mailto:zproctor@mcpherson-dixon.biz" xr:uid="{F93279F4-9CE8-3244-B487-C68A604A381D}"/>
    <hyperlink ref="L9120" r:id="rId18229" xr:uid="{D5BBE304-F07F-FF4F-8D96-6E49A13F346A}"/>
    <hyperlink ref="J9121" r:id="rId18230" display="mailto:yorkdominic@frye-aguirre.org" xr:uid="{A835246F-B752-2741-A2B6-E81913952A29}"/>
    <hyperlink ref="L9121" r:id="rId18231" xr:uid="{53258510-4193-434A-BFC4-56E31A34F144}"/>
    <hyperlink ref="J9122" r:id="rId18232" display="mailto:paulacortez@case.com" xr:uid="{EFF06188-A72B-ED4F-BF4A-E5427073A3E1}"/>
    <hyperlink ref="L9122" r:id="rId18233" xr:uid="{34232DB0-0A50-2448-B857-984D95D04581}"/>
    <hyperlink ref="J9123" r:id="rId18234" display="mailto:jaime60@sawyer.org" xr:uid="{7B799DD7-3AD5-E446-8FA9-ED969EADD26C}"/>
    <hyperlink ref="L9123" r:id="rId18235" xr:uid="{45EEE6A5-202B-FC4A-A798-CD5153C9692C}"/>
    <hyperlink ref="J9124" r:id="rId18236" display="mailto:russoglenn@burch.com" xr:uid="{07C59034-FEA1-5644-A531-8DC46A77FAF4}"/>
    <hyperlink ref="L9124" r:id="rId18237" xr:uid="{8BCF4839-B873-654B-9DAA-C16DFD72C015}"/>
    <hyperlink ref="J9125" r:id="rId18238" display="mailto:washingtonsharon@reed-wyatt.biz" xr:uid="{05CECB16-13B9-3F47-8F76-D679E585FB4A}"/>
    <hyperlink ref="L9125" r:id="rId18239" xr:uid="{A46184DB-BF78-BB4A-8275-0907A743F60F}"/>
    <hyperlink ref="J9126" r:id="rId18240" display="mailto:shortalexis@townsend.com" xr:uid="{AD1EA5BF-9269-9141-B5B5-B242D61B10E0}"/>
    <hyperlink ref="L9126" r:id="rId18241" xr:uid="{B538DAD1-410B-3F44-9A23-DE42F74C8905}"/>
    <hyperlink ref="J9127" r:id="rId18242" display="mailto:merrittariel@sharp.com" xr:uid="{FCEB6E98-A49F-F64B-B1BD-EE89B427B55F}"/>
    <hyperlink ref="L9127" r:id="rId18243" xr:uid="{D1956B5F-2DC3-B943-91C9-01C9CF3DE6D0}"/>
    <hyperlink ref="J9128" r:id="rId18244" display="mailto:stefaniecox@pruitt-chaney.info" xr:uid="{8EF600C0-3DD2-6340-BD1D-03C230DC881D}"/>
    <hyperlink ref="L9128" r:id="rId18245" xr:uid="{D246365D-FAAE-0F47-84B8-11362132243A}"/>
    <hyperlink ref="J9129" r:id="rId18246" display="mailto:claire74@schwartz.biz" xr:uid="{F76BAA1E-C626-2E43-94EB-AB980C8A0F3E}"/>
    <hyperlink ref="L9129" r:id="rId18247" xr:uid="{1DB0001A-2F6E-AA44-943F-ADCC95632025}"/>
    <hyperlink ref="J9130" r:id="rId18248" display="mailto:gabriela68@morgan.com" xr:uid="{620BAE1A-DD7D-4348-A153-49ACD1C9D446}"/>
    <hyperlink ref="L9130" r:id="rId18249" xr:uid="{1A6AECEE-B9FA-0F4A-9A25-682E2FF8292E}"/>
    <hyperlink ref="J9131" r:id="rId18250" display="mailto:owenmikayla@wheeler-watkins.com" xr:uid="{E2DEBAB0-1A4E-4C4C-A04D-5F48593C6423}"/>
    <hyperlink ref="L9131" r:id="rId18251" xr:uid="{54E382FB-4B0F-D342-8700-41016ACEA0E4}"/>
    <hyperlink ref="J9132" r:id="rId18252" display="mailto:pjoyce@scott-davidson.com" xr:uid="{A4089539-1D08-1843-A831-62F834CDD3BF}"/>
    <hyperlink ref="L9132" r:id="rId18253" xr:uid="{2049B4F5-6151-2344-B43A-659BBD013180}"/>
    <hyperlink ref="J9133" r:id="rId18254" display="mailto:brayherbert@hart-hopkins.net" xr:uid="{3A021A78-7FCE-D249-B796-9828E7EA5ADC}"/>
    <hyperlink ref="L9133" r:id="rId18255" xr:uid="{3BA25B09-F73E-6144-BEA1-089FCD26CD26}"/>
    <hyperlink ref="J9134" r:id="rId18256" display="mailto:johnberger@dalton.info" xr:uid="{D51F1E94-ED4E-F34F-9F1D-7BA664DC81ED}"/>
    <hyperlink ref="L9134" r:id="rId18257" xr:uid="{83279AC3-098D-764E-95D2-CDB43873D514}"/>
    <hyperlink ref="J9135" r:id="rId18258" display="mailto:flemingterry@moreno-boyd.com" xr:uid="{9EF2C0AD-B0C2-254A-90AC-5A0589B0F926}"/>
    <hyperlink ref="L9135" r:id="rId18259" xr:uid="{024899FA-03DC-A844-BE34-681DB42CE2C6}"/>
    <hyperlink ref="J9136" r:id="rId18260" display="mailto:destinymack@soto-proctor.com" xr:uid="{198FF1B0-D710-6240-92B0-D513D99ACE62}"/>
    <hyperlink ref="L9136" r:id="rId18261" xr:uid="{D39FB44B-53A4-DD43-8908-49AD3D8F1B6A}"/>
    <hyperlink ref="J9137" r:id="rId18262" display="mailto:combsjane@stein-molina.com" xr:uid="{A0442873-7C04-6749-AAFC-76390D753DDD}"/>
    <hyperlink ref="L9137" r:id="rId18263" xr:uid="{E500ABF2-F9F6-DB4C-9A33-469AA19EDA2D}"/>
    <hyperlink ref="J9138" r:id="rId18264" display="mailto:dawnbarron@stephens.com" xr:uid="{4991C3B5-C7D4-894F-BB2B-B9370DB5F3DF}"/>
    <hyperlink ref="L9138" r:id="rId18265" xr:uid="{377F2AB8-DECF-6144-ACB6-D2AE7B6EE839}"/>
    <hyperlink ref="J9139" r:id="rId18266" display="mailto:vrichards@mclaughlin.net" xr:uid="{0BA74044-97CF-5044-9AC6-913C59B5DD93}"/>
    <hyperlink ref="L9139" r:id="rId18267" xr:uid="{6CB891B7-FE6D-2147-9D8C-1B9D1FF7BE66}"/>
    <hyperlink ref="J9140" r:id="rId18268" display="mailto:danny46@alvarado.info" xr:uid="{C6FF35BD-C11C-7345-8A2E-2272FBF5FF79}"/>
    <hyperlink ref="L9140" r:id="rId18269" xr:uid="{C67D5AD5-11FB-A643-847E-E534BFBADA92}"/>
    <hyperlink ref="J9141" r:id="rId18270" display="mailto:lecassidy@estes.net" xr:uid="{1B40F9A4-0C58-0F40-928E-753BADBF5E99}"/>
    <hyperlink ref="L9141" r:id="rId18271" xr:uid="{06D62E1D-3FD7-E74B-805F-C029E1A06966}"/>
    <hyperlink ref="J9142" r:id="rId18272" display="mailto:casebrady@giles.biz" xr:uid="{55171B6F-53F7-094C-9F3B-0E6A1D1E7FCC}"/>
    <hyperlink ref="L9142" r:id="rId18273" xr:uid="{758C2B39-331F-6140-932D-136F0D463685}"/>
    <hyperlink ref="J9143" r:id="rId18274" display="mailto:kerrihess@kirk.com" xr:uid="{90C98C58-89BD-F640-BC3D-67FFDA8C5832}"/>
    <hyperlink ref="L9143" r:id="rId18275" xr:uid="{BDC90C5B-7F68-0C48-AB30-75C8C2C9AAB9}"/>
    <hyperlink ref="J9144" r:id="rId18276" display="mailto:tmooney@ferrell.net" xr:uid="{322A7A82-14C0-784F-B865-E4D068FE4029}"/>
    <hyperlink ref="L9144" r:id="rId18277" xr:uid="{298DAB71-AB41-E745-A2DB-D1B2D22FC903}"/>
    <hyperlink ref="J9145" r:id="rId18278" display="mailto:lindsey45@michael-morales.com" xr:uid="{064F4AE5-C634-6E46-8DAA-A3BE9FB11D03}"/>
    <hyperlink ref="L9145" r:id="rId18279" xr:uid="{86AA6027-061B-D948-BE9D-85CE673CEEB8}"/>
    <hyperlink ref="J9146" r:id="rId18280" display="mailto:qfrye@ortiz.com" xr:uid="{2960E82D-0B7F-BB42-B7FD-11C7E6763DAE}"/>
    <hyperlink ref="L9146" r:id="rId18281" xr:uid="{8457A3D5-5A79-9944-9B0C-6236058F98BF}"/>
    <hyperlink ref="J9147" r:id="rId18282" display="mailto:qstuart@carr.com" xr:uid="{49AC4DA9-F22E-D747-A343-126E78CC185C}"/>
    <hyperlink ref="L9147" r:id="rId18283" xr:uid="{EC47A546-8D96-CB4F-815A-14F1146526DE}"/>
    <hyperlink ref="J9148" r:id="rId18284" display="mailto:annette18@clay.org" xr:uid="{156FBDAF-DC1A-DC49-9620-0F34D1BA73A7}"/>
    <hyperlink ref="L9148" r:id="rId18285" xr:uid="{32DAB66F-7C26-024E-BA4B-E8AC1A29F811}"/>
    <hyperlink ref="J9149" r:id="rId18286" display="mailto:fodom@beasley.net" xr:uid="{BC41C131-A5EC-9940-8172-DD2DFCFB1722}"/>
    <hyperlink ref="L9149" r:id="rId18287" xr:uid="{9EA55B0E-E8DA-E340-A3C4-D430C5A44317}"/>
    <hyperlink ref="J9150" r:id="rId18288" display="mailto:blankenshipsierra@rios.org" xr:uid="{CAB762D5-92D2-4E43-B159-006058DC2001}"/>
    <hyperlink ref="L9150" r:id="rId18289" xr:uid="{4E741AEF-4231-5C45-831A-78F9B7F4CA67}"/>
    <hyperlink ref="J9151" r:id="rId18290" display="mailto:edalton@fuentes.com" xr:uid="{FBC2B80B-C8E8-6A47-9E95-3B230E302DF9}"/>
    <hyperlink ref="L9151" r:id="rId18291" xr:uid="{9EBEDEC2-A1B7-8A4D-B502-19BF30B59DE0}"/>
    <hyperlink ref="J9152" r:id="rId18292" display="mailto:fitzpatrickroger@mccarthy-hall.com" xr:uid="{09B363E2-DA8F-904A-BD2B-68C3127372C0}"/>
    <hyperlink ref="L9152" r:id="rId18293" xr:uid="{BBD57120-4BCD-8643-8BE2-2DF9223A03E4}"/>
    <hyperlink ref="J9153" r:id="rId18294" display="mailto:martha49@schultz.com" xr:uid="{B41E1043-6337-E54F-BF1F-E03F874EC0D3}"/>
    <hyperlink ref="L9153" r:id="rId18295" xr:uid="{164BD5DF-2C38-D848-8DDD-CE60BA240B1B}"/>
    <hyperlink ref="J9154" r:id="rId18296" display="mailto:reesepatty@mejia.biz" xr:uid="{9743161F-41BC-1F43-8FE5-B9813F338BE0}"/>
    <hyperlink ref="L9154" r:id="rId18297" xr:uid="{75677E52-DDB9-3C43-A1D9-DFCA3B209A47}"/>
    <hyperlink ref="J9155" r:id="rId18298" display="mailto:ostout@pineda.com" xr:uid="{B8A96EE0-5D70-9D4C-8DEB-4CBBD0D61C6B}"/>
    <hyperlink ref="L9155" r:id="rId18299" xr:uid="{E4B06E8B-57A5-8C47-A669-D20B9979208A}"/>
    <hyperlink ref="J9156" r:id="rId18300" display="mailto:zhoffman@blake.biz" xr:uid="{108526C7-F400-5E4E-8BBD-C9F8CEC58AD9}"/>
    <hyperlink ref="L9156" r:id="rId18301" xr:uid="{CEAF5E86-E027-844B-9860-09A721CC6250}"/>
    <hyperlink ref="J9157" r:id="rId18302" display="mailto:vfarley@serrano.info" xr:uid="{DE531CAE-3AFB-424D-B9F2-EDBE69DDE2B7}"/>
    <hyperlink ref="L9157" r:id="rId18303" xr:uid="{2161EE1C-349D-F846-AD1D-6E1D04E0D954}"/>
    <hyperlink ref="J9158" r:id="rId18304" display="mailto:hollylindsey@mckenzie.com" xr:uid="{B4FBCE48-9709-6147-BB93-99F400DE5D0C}"/>
    <hyperlink ref="L9158" r:id="rId18305" xr:uid="{24E4C13B-8520-5E4C-84D6-1AE1BBDB0ED1}"/>
    <hyperlink ref="J9159" r:id="rId18306" display="mailto:joanne71@payne.com" xr:uid="{8AE6C536-AD80-E347-8C80-96F7A207517B}"/>
    <hyperlink ref="L9159" r:id="rId18307" xr:uid="{1AA6D2BB-EF48-064E-B595-03B3B93FE462}"/>
    <hyperlink ref="J9160" r:id="rId18308" display="mailto:callahantyrone@powers.com" xr:uid="{023CE0E1-DFC2-4840-B046-5D9E18630A6D}"/>
    <hyperlink ref="L9160" r:id="rId18309" xr:uid="{1BE583AE-BE70-0247-B0B8-16676F7992F3}"/>
    <hyperlink ref="J9161" r:id="rId18310" display="mailto:summerstim@irwin.com" xr:uid="{75077434-F679-0941-B5ED-9882E2E757E3}"/>
    <hyperlink ref="L9161" r:id="rId18311" xr:uid="{E0DFEBCD-55CC-0B48-B0B2-1675D48AB62D}"/>
    <hyperlink ref="J9162" r:id="rId18312" display="mailto:caleb67@moran.info" xr:uid="{D555C5A7-B3FF-3349-B006-5896F8277741}"/>
    <hyperlink ref="L9162" r:id="rId18313" xr:uid="{74FA02A7-8470-DC41-B22A-A706A9CB11E3}"/>
    <hyperlink ref="J9163" r:id="rId18314" display="mailto:gregoryharmon@christensen.biz" xr:uid="{B4614110-0D04-8E48-8B55-76DF5B2DE79D}"/>
    <hyperlink ref="L9163" r:id="rId18315" xr:uid="{7BA782A4-2887-A94C-9E96-C7F147CD7CDE}"/>
    <hyperlink ref="J9164" r:id="rId18316" display="mailto:renee45@lowery.com" xr:uid="{EA5F9FF2-4FC7-ED43-8690-08631E7C4A69}"/>
    <hyperlink ref="L9164" r:id="rId18317" xr:uid="{93960B10-77B8-6249-B95C-03DC7E0C3849}"/>
    <hyperlink ref="J9165" r:id="rId18318" display="mailto:andreachavez@carson.org" xr:uid="{17AB6CD8-8077-D841-824E-002B64A5096E}"/>
    <hyperlink ref="L9165" r:id="rId18319" xr:uid="{59DF609E-E169-B140-A9B3-EDA3AF0D1846}"/>
    <hyperlink ref="J9166" r:id="rId18320" display="mailto:xavierhenry@liu.biz" xr:uid="{EB1647B9-3933-A044-A50B-4FC9D4946E82}"/>
    <hyperlink ref="L9166" r:id="rId18321" xr:uid="{7485916D-849B-B648-96AC-4C18890A5B66}"/>
    <hyperlink ref="J9167" r:id="rId18322" display="mailto:hmarsh@snow-sherman.com" xr:uid="{1D330BB3-3536-004E-A66D-22DFCBC14386}"/>
    <hyperlink ref="L9167" r:id="rId18323" xr:uid="{5476BE1B-BDD2-1841-9F04-98FC37B6CF8E}"/>
    <hyperlink ref="J9168" r:id="rId18324" display="mailto:jeffersoncarly@austin.com" xr:uid="{ECF483C6-1CAC-A64B-B688-ACC02AE5BBF7}"/>
    <hyperlink ref="L9168" r:id="rId18325" xr:uid="{A690BF4E-375D-704E-A3C4-DFAF25123E27}"/>
    <hyperlink ref="J9169" r:id="rId18326" display="mailto:mccartyrickey@jennings.com" xr:uid="{E6537E32-CDD1-1B43-80C4-CE47CA260700}"/>
    <hyperlink ref="L9169" r:id="rId18327" xr:uid="{E421923A-FF77-984C-B591-DDF66C1EE82F}"/>
    <hyperlink ref="J9170" r:id="rId18328" display="mailto:anna66@spears-harrison.com" xr:uid="{C83D4D33-7D34-E749-B414-BB152681B522}"/>
    <hyperlink ref="L9170" r:id="rId18329" xr:uid="{0581A09A-2E43-D941-8962-F46BE21FF316}"/>
    <hyperlink ref="J9171" r:id="rId18330" display="mailto:mackenziemartinez@bush.info" xr:uid="{6A8ADD37-7264-6B49-8893-83558B1967CC}"/>
    <hyperlink ref="L9171" r:id="rId18331" xr:uid="{F2A9FDE1-6211-D641-BA72-AB5A9DB65E3E}"/>
    <hyperlink ref="J9172" r:id="rId18332" display="mailto:evan61@cobb-harrell.com" xr:uid="{169DA128-CAA5-B040-9D0F-25E0C066AC9D}"/>
    <hyperlink ref="L9172" r:id="rId18333" xr:uid="{8A28BD8A-8C2E-1F43-866D-98A92F38A369}"/>
    <hyperlink ref="J9173" r:id="rId18334" display="mailto:cchase@rangel-donaldson.info" xr:uid="{4BB3C3BC-0BA0-3346-B17A-F7CC4CB891ED}"/>
    <hyperlink ref="L9173" r:id="rId18335" xr:uid="{BF13C784-6C44-5948-9574-61DB277C2C55}"/>
    <hyperlink ref="J9174" r:id="rId18336" display="mailto:barrycolton@zuniga.biz" xr:uid="{5E187A38-4294-F447-B326-0C2E634195BE}"/>
    <hyperlink ref="L9174" r:id="rId18337" xr:uid="{CAF92EC1-69B1-074A-A152-E9FCB0EE244A}"/>
    <hyperlink ref="J9175" r:id="rId18338" display="mailto:zburton@gamble.org" xr:uid="{DDF9DC57-465D-D249-B388-30854F6303D0}"/>
    <hyperlink ref="L9175" r:id="rId18339" xr:uid="{D9CD1D5D-DBA7-9A47-A9F1-A7352F4ECFDE}"/>
    <hyperlink ref="J9176" r:id="rId18340" display="mailto:mfernandez@norris.com" xr:uid="{11AF41D6-F881-DC45-B8C6-972ACF34D1CA}"/>
    <hyperlink ref="L9176" r:id="rId18341" xr:uid="{5AECB218-ED1A-2149-B986-A0CE3B8F380F}"/>
    <hyperlink ref="J9177" r:id="rId18342" display="mailto:mcconnelldeanna@dalton.com" xr:uid="{EE1CDF7B-4072-F542-84BC-C7CC81A6A0A0}"/>
    <hyperlink ref="L9177" r:id="rId18343" xr:uid="{7F7766D5-EC04-D841-9C4F-A58CEFD3A4DD}"/>
    <hyperlink ref="J9178" r:id="rId18344" display="mailto:buchananmichaela@castro.com" xr:uid="{7AD3333F-8B86-7341-B745-9EE269F3B366}"/>
    <hyperlink ref="L9178" r:id="rId18345" xr:uid="{DD536922-A726-C945-B3FC-814C20FA0BE9}"/>
    <hyperlink ref="J9179" r:id="rId18346" display="mailto:adrienne41@gilbert.org" xr:uid="{5DB4E6BA-554A-FF4A-AA0C-372B254BA540}"/>
    <hyperlink ref="L9179" r:id="rId18347" xr:uid="{3C30836B-1407-E34E-952E-7D9A65CBC485}"/>
    <hyperlink ref="J9180" r:id="rId18348" display="mailto:tylergutierrez@blair.info" xr:uid="{82933909-1E6A-4546-B0B1-9CA7F50990B1}"/>
    <hyperlink ref="L9180" r:id="rId18349" xr:uid="{86BB9635-B7DD-D94B-8D3B-F4AE154050B5}"/>
    <hyperlink ref="J9181" r:id="rId18350" display="mailto:carladonovan@hanna.com" xr:uid="{1F48FEB7-5C15-384B-BCA3-D0F4AEB23190}"/>
    <hyperlink ref="L9181" r:id="rId18351" xr:uid="{F7AFFA13-393A-454C-95DF-4F87DD4970FC}"/>
    <hyperlink ref="J9182" r:id="rId18352" display="mailto:fvalencia@nixon.biz" xr:uid="{B48160FE-FBDD-454C-9C41-CEA38070AA30}"/>
    <hyperlink ref="L9182" r:id="rId18353" xr:uid="{20004470-5CB3-B445-84D7-8FF102E039E4}"/>
    <hyperlink ref="J9183" r:id="rId18354" display="mailto:hcameron@ingram.com" xr:uid="{D09AE8D7-EAD7-154D-AAAB-148CA0D503C4}"/>
    <hyperlink ref="L9183" r:id="rId18355" xr:uid="{45FCE30F-442F-8C46-B92A-C8F6C6F92F31}"/>
    <hyperlink ref="J9184" r:id="rId18356" display="mailto:aaron59@hansen-durham.com" xr:uid="{B255D802-3CA6-4646-AA63-98F1334E4E28}"/>
    <hyperlink ref="L9184" r:id="rId18357" xr:uid="{C4FFA04B-8BAF-0C42-B7D4-ABAEA162A3BD}"/>
    <hyperlink ref="J9185" r:id="rId18358" display="mailto:tabithaglover@adkins.com" xr:uid="{A093390E-7ECF-E742-88E9-CCAAF19E1CF8}"/>
    <hyperlink ref="L9185" r:id="rId18359" xr:uid="{48B06F75-82AC-1441-83FD-B1173392EDC4}"/>
    <hyperlink ref="J9186" r:id="rId18360" display="mailto:evelynalexander@edwards.com" xr:uid="{0949EE32-08AB-DF4C-A60E-E117F4AEE622}"/>
    <hyperlink ref="L9186" r:id="rId18361" xr:uid="{5D44170F-6905-924C-82B5-9ED02CC60DD5}"/>
    <hyperlink ref="J9187" r:id="rId18362" display="mailto:jeanettehill@huff.com" xr:uid="{D8A83BAD-1AF6-DE40-AB0B-5345B42AC139}"/>
    <hyperlink ref="L9187" r:id="rId18363" xr:uid="{240BD9A9-1285-E941-840E-1EC4BEE3EBC7}"/>
    <hyperlink ref="J9188" r:id="rId18364" display="mailto:vincentmichele@osborn.com" xr:uid="{63A6B1FB-907F-F344-BBCB-5FD4F3424219}"/>
    <hyperlink ref="L9188" r:id="rId18365" xr:uid="{BC8BCADF-077A-F643-AE33-2FA8C890F286}"/>
    <hyperlink ref="J9189" r:id="rId18366" display="mailto:alectate@gamble.com" xr:uid="{316457ED-F8F3-3B44-8377-DDBE0F440151}"/>
    <hyperlink ref="L9189" r:id="rId18367" xr:uid="{6EEDD0A7-8424-0840-A9BB-E7E8695582D7}"/>
    <hyperlink ref="J9190" r:id="rId18368" display="mailto:jessica73@orozco.com" xr:uid="{D5F42384-9932-1A4F-845E-9214DEEE9315}"/>
    <hyperlink ref="L9190" r:id="rId18369" xr:uid="{6AB16FB0-2F9C-4446-BADC-220D2E6F367A}"/>
    <hyperlink ref="J9191" r:id="rId18370" display="mailto:houstondon@wheeler.org" xr:uid="{2BBBECD0-CEE7-B848-B7C5-A6F7F8590D44}"/>
    <hyperlink ref="L9191" r:id="rId18371" xr:uid="{D63893CE-9E49-1047-ACF1-555231891F2D}"/>
    <hyperlink ref="J9192" r:id="rId18372" display="mailto:sallybishop@shields.info" xr:uid="{313D9FDE-5B08-E949-925E-DDBB77EED3E6}"/>
    <hyperlink ref="L9192" r:id="rId18373" xr:uid="{C62ED35F-4898-434D-9CD7-D9EB9A221751}"/>
    <hyperlink ref="J9193" r:id="rId18374" display="mailto:nelsonkari@thornton.com" xr:uid="{ADFD6F9C-A9FD-4346-966F-E0AA72D293C4}"/>
    <hyperlink ref="L9193" r:id="rId18375" xr:uid="{583B8872-9B1D-2C44-8F92-99B56CB9FF41}"/>
    <hyperlink ref="J9194" r:id="rId18376" display="mailto:bruceyolanda@elliott.com" xr:uid="{6D072875-8E5B-4B4B-92FA-C6778F98EC06}"/>
    <hyperlink ref="L9194" r:id="rId18377" xr:uid="{10E35D48-BD6E-E94E-A7B2-D277711659C5}"/>
    <hyperlink ref="J9195" r:id="rId18378" display="mailto:johnny93@lowery-howell.com" xr:uid="{030CCFF2-3AEF-AA4B-8594-7A730130E499}"/>
    <hyperlink ref="L9195" r:id="rId18379" xr:uid="{B9B7B178-7038-1041-A1E5-06F239427D1C}"/>
    <hyperlink ref="J9196" r:id="rId18380" display="mailto:levihooper@rios-mclaughlin.com" xr:uid="{EBD8BD58-66E8-7A48-83FF-FB792C99DD1F}"/>
    <hyperlink ref="L9196" r:id="rId18381" xr:uid="{0FDB3ACC-9101-DF49-A9C5-0CC2F3127332}"/>
    <hyperlink ref="J9197" r:id="rId18382" display="mailto:debralee@townsend-duncan.net" xr:uid="{63AB0ACE-AE9B-764E-A3E5-12C78556D8B2}"/>
    <hyperlink ref="L9197" r:id="rId18383" xr:uid="{120C4218-0BF2-324A-B96C-1D65ED8A38CB}"/>
    <hyperlink ref="J9198" r:id="rId18384" display="mailto:ukline@pace.com" xr:uid="{85B11DAF-F3DB-0B47-90AB-867247250A3B}"/>
    <hyperlink ref="L9198" r:id="rId18385" xr:uid="{0C602B1E-33E7-7F42-BFB1-0B6E5723226E}"/>
    <hyperlink ref="J9199" r:id="rId18386" display="mailto:eyork@key.com" xr:uid="{B8604D85-10BF-B649-8EE5-23EF2D33437C}"/>
    <hyperlink ref="L9199" r:id="rId18387" xr:uid="{A1B50BE7-3257-D048-9A21-B2C73C12B116}"/>
    <hyperlink ref="J9200" r:id="rId18388" display="mailto:gabrielramirez@knox-bush.com" xr:uid="{ADA38390-BD8F-AD4E-8E71-D5B27D4303AE}"/>
    <hyperlink ref="L9200" r:id="rId18389" xr:uid="{25317394-E5BF-3B40-90A1-0D8F9F8B4518}"/>
    <hyperlink ref="J9201" r:id="rId18390" display="mailto:kylie10@schmidt.com" xr:uid="{62EF1FB0-8D79-FF44-AABC-674EA16EA46C}"/>
    <hyperlink ref="L9201" r:id="rId18391" xr:uid="{9D19050F-806E-0F4D-8AA1-1F673C1BD136}"/>
    <hyperlink ref="J9202" r:id="rId18392" display="mailto:oscarwalls@luna.info" xr:uid="{4C9C07C3-F4E1-7247-94A1-0EA5F01670CF}"/>
    <hyperlink ref="L9202" r:id="rId18393" xr:uid="{89B334A2-EF1F-0F4F-8237-51A5800C1854}"/>
    <hyperlink ref="J9203" r:id="rId18394" display="mailto:espinozawanda@medina.com" xr:uid="{0BAE0137-8AFC-544B-80B0-CD52F3F1D2AB}"/>
    <hyperlink ref="L9203" r:id="rId18395" xr:uid="{147373F3-3FDE-1347-9B20-524FFF6C62A1}"/>
    <hyperlink ref="J9204" r:id="rId18396" display="mailto:carlcobb@mullins.com" xr:uid="{0B102853-F69B-0647-A939-801D245BAFF0}"/>
    <hyperlink ref="L9204" r:id="rId18397" xr:uid="{3134153B-3A60-5849-A1D1-DE54BCD7687B}"/>
    <hyperlink ref="J9205" r:id="rId18398" display="mailto:bartonmikayla@lambert.net" xr:uid="{71EDA51B-01F4-3D46-8361-7B28840D265D}"/>
    <hyperlink ref="L9205" r:id="rId18399" xr:uid="{9D9C9ABF-5309-E343-8A9F-E521CD7F86C9}"/>
    <hyperlink ref="J9206" r:id="rId18400" display="mailto:katelynmoore@buck.org" xr:uid="{A6FCD285-D979-CC42-9BF1-262A318FAA95}"/>
    <hyperlink ref="L9206" r:id="rId18401" xr:uid="{31C2A60A-B290-5D4D-9DD5-E473201E4E03}"/>
    <hyperlink ref="J9207" r:id="rId18402" display="mailto:lkaufman@walton.com" xr:uid="{333C5476-F7D6-6741-B895-34B782728046}"/>
    <hyperlink ref="L9207" r:id="rId18403" xr:uid="{A8074B6E-8691-DA41-AFC4-A708BEAB39AF}"/>
    <hyperlink ref="J9208" r:id="rId18404" display="mailto:connorrocha@pope-ray.org" xr:uid="{A8B8AC87-E065-C441-82B1-41BB2EF8DDD0}"/>
    <hyperlink ref="L9208" r:id="rId18405" xr:uid="{012C2607-DB86-D643-8949-9D0028930D87}"/>
    <hyperlink ref="J9209" r:id="rId18406" display="mailto:parrishbenjamin@vaughn.net" xr:uid="{67ED4329-9F0F-9A4F-B6D4-D3EC8A7F2CBA}"/>
    <hyperlink ref="L9209" r:id="rId18407" xr:uid="{46F39932-E236-9D4E-B993-AC7D717CB2D6}"/>
    <hyperlink ref="J9210" r:id="rId18408" display="mailto:mariamoreno@flores-thompson.com" xr:uid="{AA5B58A4-EC99-414E-AEE9-F24F41C0AC4A}"/>
    <hyperlink ref="L9210" r:id="rId18409" xr:uid="{D244D795-8178-3A4E-8CA2-00893E378237}"/>
    <hyperlink ref="J9211" r:id="rId18410" display="mailto:perezangela@reynolds-wells.com" xr:uid="{4E7EE0EF-F3B4-7B45-A520-9A6C8211066E}"/>
    <hyperlink ref="L9211" r:id="rId18411" xr:uid="{863C5053-5B4C-F944-9E53-D8F54BEC0077}"/>
    <hyperlink ref="J9212" r:id="rId18412" display="mailto:ghogan@browning-stephenson.biz" xr:uid="{EC87A5B6-8A08-844B-B056-1B45BE9661C9}"/>
    <hyperlink ref="L9212" r:id="rId18413" xr:uid="{D4519637-62EF-7744-9AA0-A0AFAA0BD68D}"/>
    <hyperlink ref="J9213" r:id="rId18414" display="mailto:grimescasey@fitzgerald.com" xr:uid="{21FE556E-D688-7B47-B500-87F580E279CE}"/>
    <hyperlink ref="L9213" r:id="rId18415" xr:uid="{01EC3F15-8D03-8448-878B-FBE44F469AF8}"/>
    <hyperlink ref="J9214" r:id="rId18416" display="mailto:maciasaimee@singh.com" xr:uid="{4E596B5B-A980-624C-800E-13B6BA6A97B3}"/>
    <hyperlink ref="L9214" r:id="rId18417" xr:uid="{5A145566-F971-B34F-9101-6E5F738127CB}"/>
    <hyperlink ref="J9215" r:id="rId18418" display="mailto:pedro23@weaver.com" xr:uid="{2249AA35-DD60-6E42-AAEB-4057BF1C8868}"/>
    <hyperlink ref="L9215" r:id="rId18419" xr:uid="{112BC08A-9CD8-B845-AF24-90B2F5B2AB4B}"/>
    <hyperlink ref="J9216" r:id="rId18420" display="mailto:isolis@garrison.com" xr:uid="{96F8A72B-E8C3-BA44-94BE-477F989FAC75}"/>
    <hyperlink ref="L9216" r:id="rId18421" xr:uid="{244436D3-0FDD-1343-8D9D-B9F65AFA1594}"/>
    <hyperlink ref="J9217" r:id="rId18422" display="mailto:gileskellie@patton.biz" xr:uid="{D9E1C286-DED6-DC48-9714-7FCD6E462953}"/>
    <hyperlink ref="L9217" r:id="rId18423" xr:uid="{B744F97C-60B1-A74B-8857-6197AFF012E8}"/>
    <hyperlink ref="J9218" r:id="rId18424" display="mailto:huffdaisy@crane-barber.com" xr:uid="{B93CC9E7-D712-F849-8A4D-D3F150DB5017}"/>
    <hyperlink ref="L9218" r:id="rId18425" xr:uid="{A8F57622-42CC-0545-ABD5-F11BC083B7DC}"/>
    <hyperlink ref="J9219" r:id="rId18426" display="mailto:wsherman@harrison.com" xr:uid="{8D393708-F512-6247-8E26-612281C0D64D}"/>
    <hyperlink ref="L9219" r:id="rId18427" xr:uid="{D71CD33D-5D3E-D540-ADA5-BE70991D4260}"/>
    <hyperlink ref="J9220" r:id="rId18428" display="mailto:tricia17@hansen.info" xr:uid="{0E8489A3-6792-434A-978E-F84148D631B7}"/>
    <hyperlink ref="L9220" r:id="rId18429" xr:uid="{0153E2CF-051A-AB43-8E58-9A1D70B47417}"/>
    <hyperlink ref="J9221" r:id="rId18430" display="mailto:rossmeyers@lyons.com" xr:uid="{CB532184-BB7F-2540-915E-29A4BD001A8A}"/>
    <hyperlink ref="L9221" r:id="rId18431" xr:uid="{AA76EF9F-5887-0E44-A0A6-BCB8404601B8}"/>
    <hyperlink ref="J9222" r:id="rId18432" display="mailto:henrymelody@dean-villegas.com" xr:uid="{147E7836-BF8C-4B43-BCE2-949CDC21F52A}"/>
    <hyperlink ref="L9222" r:id="rId18433" xr:uid="{A5B8ADCB-DF8B-594C-ABBE-25C60BE18853}"/>
    <hyperlink ref="J9223" r:id="rId18434" display="mailto:hendrixbeverly@murphy-bauer.org" xr:uid="{059026E1-85BE-6241-BB6B-C8C94C614882}"/>
    <hyperlink ref="L9223" r:id="rId18435" xr:uid="{C46100C9-E95E-3041-9CD9-1921E3C7EB6D}"/>
    <hyperlink ref="J9224" r:id="rId18436" display="mailto:javiertate@ochoa.com" xr:uid="{4C9FC56E-1BEC-D54E-B27E-7777125C74ED}"/>
    <hyperlink ref="L9224" r:id="rId18437" xr:uid="{18013925-3248-BE4E-9D70-724C2F87C7FA}"/>
    <hyperlink ref="J9225" r:id="rId18438" display="mailto:wesley80@dudley.com" xr:uid="{7BEB3CB5-1BDD-9B48-ADCE-4DAF400F6334}"/>
    <hyperlink ref="L9225" r:id="rId18439" xr:uid="{BEB66BCE-5A61-B848-AD1C-BB120795CBCD}"/>
    <hyperlink ref="J9226" r:id="rId18440" display="mailto:natasha68@mccormick-mata.org" xr:uid="{3328110C-FED3-4C40-BA5E-A62632804759}"/>
    <hyperlink ref="L9226" r:id="rId18441" xr:uid="{49A41DF4-5CC7-5D48-BB05-6C2559A859C1}"/>
    <hyperlink ref="J9227" r:id="rId18442" display="mailto:kristinkane@dorsey.com" xr:uid="{DB8A5A73-847A-4F41-B4E7-8FB8235C4EA9}"/>
    <hyperlink ref="L9227" r:id="rId18443" xr:uid="{1FA9996C-94BD-FC43-8689-2963896BDE2A}"/>
    <hyperlink ref="J9228" r:id="rId18444" display="mailto:qwiley@pruitt-bernard.com" xr:uid="{72B48645-36C3-9C42-983A-BB908EB341FB}"/>
    <hyperlink ref="L9228" r:id="rId18445" xr:uid="{D2236FA3-706A-2241-B7E9-2ED2B11C6CB6}"/>
    <hyperlink ref="J9229" r:id="rId18446" display="mailto:steelebriana@cummings.com" xr:uid="{7BA0BB49-23BC-9143-A577-36E416C66FFB}"/>
    <hyperlink ref="L9229" r:id="rId18447" xr:uid="{4A508D61-1EA8-AF49-80CE-E65501183E6B}"/>
    <hyperlink ref="J9230" r:id="rId18448" display="mailto:dquinn@banks-stout.org" xr:uid="{7C9DC02E-F043-5146-ABD7-8721AEF031E6}"/>
    <hyperlink ref="L9230" r:id="rId18449" xr:uid="{13BAA372-A784-BD43-9894-DE3A3EAA37F7}"/>
    <hyperlink ref="J9231" r:id="rId18450" display="mailto:devonduke@church.info" xr:uid="{CD32E7F6-C82E-ED4A-BB96-D43BC7A2F78A}"/>
    <hyperlink ref="L9231" r:id="rId18451" xr:uid="{93491107-82AB-EA40-8B72-FC9AAC0FB34A}"/>
    <hyperlink ref="J9232" r:id="rId18452" display="mailto:brycemurray@taylor-chandler.com" xr:uid="{39241684-B61E-4641-A281-9862E06148EC}"/>
    <hyperlink ref="L9232" r:id="rId18453" xr:uid="{A74CC170-911F-BA40-BF58-B0958091F8B9}"/>
    <hyperlink ref="J9233" r:id="rId18454" display="mailto:blake12@rodgers.com" xr:uid="{9387ABD1-A361-5F46-8281-DC26A17EA5AC}"/>
    <hyperlink ref="L9233" r:id="rId18455" xr:uid="{346AA106-C379-DF41-9505-67B11683A84B}"/>
    <hyperlink ref="J9234" r:id="rId18456" display="mailto:finleysandra@porter.com" xr:uid="{245AB4FC-E65F-E140-A6E9-C29303000AB7}"/>
    <hyperlink ref="L9234" r:id="rId18457" xr:uid="{611055FA-397E-9746-8603-819968D91A94}"/>
    <hyperlink ref="J9235" r:id="rId18458" display="mailto:frojas@cline.com" xr:uid="{F28043C2-8508-CC48-AF57-D61D752FD13C}"/>
    <hyperlink ref="L9235" r:id="rId18459" xr:uid="{D9BFCC0B-8EBC-B741-A5E7-598818C80D88}"/>
    <hyperlink ref="J9236" r:id="rId18460" display="mailto:marissagilmore@peterson-moss.biz" xr:uid="{495B1B93-482F-6D46-A0F3-8BB79BE5914B}"/>
    <hyperlink ref="L9236" r:id="rId18461" xr:uid="{29808490-BEE9-F043-AA12-1D891C5A7735}"/>
    <hyperlink ref="J9237" r:id="rId18462" display="mailto:leviburch@gonzalez.org" xr:uid="{F60B27EE-837F-4748-827B-35B222E5AEB7}"/>
    <hyperlink ref="L9237" r:id="rId18463" xr:uid="{3931F31D-25C4-A543-ACEE-4CBA88777541}"/>
    <hyperlink ref="J9238" r:id="rId18464" display="mailto:moonsara@benitez-nielsen.biz" xr:uid="{A80362C7-BC4A-E648-B97B-E22AF5579FDE}"/>
    <hyperlink ref="L9238" r:id="rId18465" xr:uid="{B7BD1080-5914-B74E-9F6C-4F0C3BBAC9D9}"/>
    <hyperlink ref="J9239" r:id="rId18466" display="mailto:kbrooks@meyers.com" xr:uid="{5111FFC8-ECFE-BE44-AB34-07EA0A677AAC}"/>
    <hyperlink ref="L9239" r:id="rId18467" xr:uid="{23D8A1F7-D9BB-7743-8F2B-3BB63427B8DC}"/>
    <hyperlink ref="J9240" r:id="rId18468" display="mailto:washingtonbrianna@stewart.org" xr:uid="{1E949266-B8E0-0340-A23C-0750D3762752}"/>
    <hyperlink ref="L9240" r:id="rId18469" xr:uid="{C91F8018-B72E-0740-ACF0-DD1D8B17C3F3}"/>
    <hyperlink ref="J9241" r:id="rId18470" display="mailto:ggill@waters-nielsen.com" xr:uid="{647D89CD-5C0D-0C4C-8BC9-5369BEE1BB49}"/>
    <hyperlink ref="L9241" r:id="rId18471" xr:uid="{FAF5585E-F655-9446-BE7A-73276AE4C529}"/>
    <hyperlink ref="J9242" r:id="rId18472" display="mailto:wrandolph@duffy-moore.com" xr:uid="{35C26CE3-F77D-1E4A-848C-6FFFE16E23A5}"/>
    <hyperlink ref="L9242" r:id="rId18473" xr:uid="{29E211CB-00F5-7547-853C-24925C619959}"/>
    <hyperlink ref="J9243" r:id="rId18474" display="mailto:dylan38@russell-ross.com" xr:uid="{92E78B06-D44F-D34F-B923-AF44D41FDC6E}"/>
    <hyperlink ref="L9243" r:id="rId18475" xr:uid="{10AE5F36-9948-DE4E-826C-8AECB1F70FC0}"/>
    <hyperlink ref="J9244" r:id="rId18476" display="mailto:carly92@rasmussen.com" xr:uid="{532AC428-48D4-7F47-880C-B8FC68583577}"/>
    <hyperlink ref="L9244" r:id="rId18477" xr:uid="{886AE9D6-9751-2D4F-8D3D-7F5172732D3E}"/>
    <hyperlink ref="J9245" r:id="rId18478" display="mailto:qdoyle@randall-best.com" xr:uid="{ACC5369C-B8A6-754E-AE14-BC05D847C0B1}"/>
    <hyperlink ref="L9245" r:id="rId18479" xr:uid="{738152B0-626F-E149-9E55-240537CE70EF}"/>
    <hyperlink ref="J9246" r:id="rId18480" display="mailto:wyatt09@bender.com" xr:uid="{7B450BBC-3F27-A740-B737-87405FA6E96B}"/>
    <hyperlink ref="L9246" r:id="rId18481" xr:uid="{CF558312-091B-864C-A960-C08C251FBDAF}"/>
    <hyperlink ref="J9247" r:id="rId18482" display="mailto:fjacobson@mayer.com" xr:uid="{01CACE02-05FF-2A4A-A8B4-B51BDB54266D}"/>
    <hyperlink ref="L9247" r:id="rId18483" xr:uid="{3FDC203B-98D0-B14B-AEB3-4825E4898190}"/>
    <hyperlink ref="J9248" r:id="rId18484" display="mailto:ruben24@burgess.com" xr:uid="{3DA1EAEA-9C8A-1446-A8FF-8252E2AAC84B}"/>
    <hyperlink ref="L9248" r:id="rId18485" xr:uid="{7287EAE3-DC5A-014F-B288-D0A4FFA21683}"/>
    <hyperlink ref="J9249" r:id="rId18486" display="mailto:rcortez@cardenas.net" xr:uid="{215234E1-5E75-A647-91BA-556192AF6843}"/>
    <hyperlink ref="L9249" r:id="rId18487" xr:uid="{ABD35370-EE56-DB40-B0A6-F10C548D5152}"/>
    <hyperlink ref="J9250" r:id="rId18488" display="mailto:odonnellwarren@chapman.com" xr:uid="{72A4CA59-89C7-6D4D-A637-AC261FD86F30}"/>
    <hyperlink ref="L9250" r:id="rId18489" xr:uid="{E8740860-39F5-904A-8A44-5A5586F7DC86}"/>
    <hyperlink ref="J9251" r:id="rId18490" display="mailto:dennisstefanie@ortiz.com" xr:uid="{7F56D4E2-1400-3F4A-98FD-536C3C2605F3}"/>
    <hyperlink ref="L9251" r:id="rId18491" xr:uid="{13E3EEBE-5352-F045-A94B-E8CE9C642135}"/>
    <hyperlink ref="J9252" r:id="rId18492" display="mailto:zbernard@shaffer-christensen.biz" xr:uid="{760E5939-E503-D047-B034-62C2A47A615F}"/>
    <hyperlink ref="L9252" r:id="rId18493" xr:uid="{4FEB8EDC-2EB5-B748-A684-68AB3F453826}"/>
    <hyperlink ref="J9253" r:id="rId18494" display="mailto:pottersue@garrett.com" xr:uid="{965D8E19-D8A1-E94D-AAD9-620FDB9F33E8}"/>
    <hyperlink ref="L9253" r:id="rId18495" xr:uid="{E80B0E7A-EE1A-8946-A3AD-10D99397FB62}"/>
    <hyperlink ref="J9254" r:id="rId18496" display="mailto:parker63@bass.com" xr:uid="{A24E83C7-0465-3B43-A987-ACCEC62C0F72}"/>
    <hyperlink ref="L9254" r:id="rId18497" xr:uid="{6BC372EE-44D8-1B45-90FF-1925436CCF58}"/>
    <hyperlink ref="J9255" r:id="rId18498" display="mailto:lindsay90@mckinney-small.com" xr:uid="{C927A7A3-768F-C14C-89A7-BDDA21641D7B}"/>
    <hyperlink ref="L9255" r:id="rId18499" xr:uid="{28B9A017-5A3E-044A-B6AC-6E74E39F1535}"/>
    <hyperlink ref="J9256" r:id="rId18500" display="mailto:dyerpeter@dominguez.com" xr:uid="{43CDF648-BD01-7248-AB80-37D3AF656400}"/>
    <hyperlink ref="L9256" r:id="rId18501" xr:uid="{ED685DA5-FC29-E744-9C4E-510B1321CD21}"/>
    <hyperlink ref="J9257" r:id="rId18502" display="mailto:johnny08@jacobson.com" xr:uid="{86D42E0B-0C45-AE45-AEF2-FA59EC98AF67}"/>
    <hyperlink ref="L9257" r:id="rId18503" xr:uid="{9DAAF2C7-91CA-C547-A126-A7AF8A7E842C}"/>
    <hyperlink ref="J9258" r:id="rId18504" display="mailto:ydudley@sparks.info" xr:uid="{2B2C1407-BC73-D741-8E44-5002292E68CD}"/>
    <hyperlink ref="L9258" r:id="rId18505" xr:uid="{242E35E2-AAF6-494F-8DB4-D3896A95AA75}"/>
    <hyperlink ref="J9259" r:id="rId18506" display="mailto:asteele@conner.com" xr:uid="{2A28DACD-7754-FE4D-AA13-BCC3E781A798}"/>
    <hyperlink ref="L9259" r:id="rId18507" xr:uid="{DA3203FE-D825-5E45-89C3-5AE650954801}"/>
    <hyperlink ref="J9260" r:id="rId18508" display="mailto:oneillderrick@gregory-crane.biz" xr:uid="{A9A8A862-4589-E847-B521-06EFC71DF098}"/>
    <hyperlink ref="L9260" r:id="rId18509" xr:uid="{385F4957-A27A-0949-8B99-C49CD408591D}"/>
    <hyperlink ref="J9261" r:id="rId18510" display="mailto:ugordon@stone.com" xr:uid="{3308747C-03FE-8C4C-9685-C24330F7F307}"/>
    <hyperlink ref="L9261" r:id="rId18511" xr:uid="{D6F364E9-67DF-F445-A580-B6366FA83626}"/>
    <hyperlink ref="J9262" r:id="rId18512" display="mailto:paynetroy@carson.com" xr:uid="{659B764F-AD50-1849-950B-224A3E3EB271}"/>
    <hyperlink ref="L9262" r:id="rId18513" xr:uid="{FE4BC4A5-BAE3-1A4D-8C15-62D78629FA1A}"/>
    <hyperlink ref="J9263" r:id="rId18514" display="mailto:meganramirez@vaughan.com" xr:uid="{62101CD9-0559-A54B-AAB1-4E73C9708BA2}"/>
    <hyperlink ref="L9263" r:id="rId18515" xr:uid="{9BB0C99E-3F08-4349-8945-E6F79BEE867C}"/>
    <hyperlink ref="J9264" r:id="rId18516" display="mailto:lamariel@reed.com" xr:uid="{A1008AC9-8D5A-D04B-86C2-3E01ED4E748A}"/>
    <hyperlink ref="L9264" r:id="rId18517" xr:uid="{4F53683F-9A20-F44A-B1AF-00DA030FCFAD}"/>
    <hyperlink ref="J9265" r:id="rId18518" display="mailto:hardylarry@wall-watts.biz" xr:uid="{65CE5F60-16F4-9A46-A6F7-8360770042C7}"/>
    <hyperlink ref="L9265" r:id="rId18519" xr:uid="{ED1969C4-ABC0-EC46-9FE4-C698667A32A0}"/>
    <hyperlink ref="J9266" r:id="rId18520" display="mailto:heidimeyer@french.org" xr:uid="{92148FE7-BC3C-914E-ABEC-6CFF5D4774D1}"/>
    <hyperlink ref="L9266" r:id="rId18521" xr:uid="{0DB75417-F18D-7A42-B526-7A7379A767D3}"/>
    <hyperlink ref="J9267" r:id="rId18522" display="mailto:yvette62@graves.com" xr:uid="{E7B4A795-B672-424F-9896-032D771D91F1}"/>
    <hyperlink ref="L9267" r:id="rId18523" xr:uid="{7281847B-0EAD-EB4E-8302-71ACCBEADCA2}"/>
    <hyperlink ref="J9268" r:id="rId18524" display="mailto:mia10@branch.org" xr:uid="{623AC38A-6259-AB4E-83CE-B40C01F73B0B}"/>
    <hyperlink ref="L9268" r:id="rId18525" xr:uid="{5FDCCE74-5696-3D46-B01C-C491D0B13848}"/>
    <hyperlink ref="J9269" r:id="rId18526" display="mailto:russellstephen@baird-blair.org" xr:uid="{E04FD96C-E0E3-834E-8BBF-7E873F7E06D4}"/>
    <hyperlink ref="L9269" r:id="rId18527" xr:uid="{65F03D1A-1D04-3149-8822-95B3CFF58DE9}"/>
    <hyperlink ref="J9270" r:id="rId18528" display="mailto:melissafrost@johnson-strickland.com" xr:uid="{54F8B9DE-E273-9041-8FCE-31BBEA8DDD6A}"/>
    <hyperlink ref="L9270" r:id="rId18529" xr:uid="{600A8B11-BE8F-564B-9BDB-CA7123AD1C24}"/>
    <hyperlink ref="J9271" r:id="rId18530" display="mailto:oscarperez@cunningham.com" xr:uid="{5D00100C-21A4-D449-86FA-1D388D9DBADF}"/>
    <hyperlink ref="L9271" r:id="rId18531" xr:uid="{C0BEF67E-E1CE-3F4F-9E66-70AF2B52D23F}"/>
    <hyperlink ref="J9272" r:id="rId18532" display="mailto:zoe09@roach-alvarado.info" xr:uid="{3D2184AF-7B35-D74E-92F6-A298176363C8}"/>
    <hyperlink ref="L9272" r:id="rId18533" xr:uid="{01DD5028-3979-4943-8C40-E8C78AC07C52}"/>
    <hyperlink ref="J9273" r:id="rId18534" display="mailto:wuerica@hammond-powell.org" xr:uid="{BAC980C8-F34D-9349-9CF1-70D17939010F}"/>
    <hyperlink ref="L9273" r:id="rId18535" xr:uid="{8B8AA293-E372-8745-8098-8F5EFFEE74BE}"/>
    <hyperlink ref="J9274" r:id="rId18536" display="mailto:cyates@burton.info" xr:uid="{CBEB2D15-2B37-F049-B0C9-D20D2C0E2F70}"/>
    <hyperlink ref="L9274" r:id="rId18537" xr:uid="{70A9AEEE-B8DA-5C40-AC75-DCDE7DBF2C9B}"/>
    <hyperlink ref="J9275" r:id="rId18538" display="mailto:greglamb@young.org" xr:uid="{11FC8750-C645-E94D-A9EA-E853F4269DBF}"/>
    <hyperlink ref="L9275" r:id="rId18539" xr:uid="{5430BB42-A788-8243-A54B-472D44F12B23}"/>
    <hyperlink ref="J9276" r:id="rId18540" display="mailto:zguerrero@oneal-little.com" xr:uid="{EF29A17C-AFE3-0848-B8A7-F82643FACB2E}"/>
    <hyperlink ref="L9276" r:id="rId18541" xr:uid="{E0B350BF-B835-4F43-94FC-F96FC13D622E}"/>
    <hyperlink ref="J9277" r:id="rId18542" display="mailto:katelynrobinson@mayo.com" xr:uid="{1F3B8954-C464-CF40-A242-421E3E1549CE}"/>
    <hyperlink ref="L9277" r:id="rId18543" xr:uid="{D4CF7E18-A270-D244-BF30-2127AEC2A61F}"/>
    <hyperlink ref="J9278" r:id="rId18544" display="mailto:solislinda@bender-salazar.com" xr:uid="{928FF98C-2FA6-7E4E-A0D8-7905744C194D}"/>
    <hyperlink ref="L9278" r:id="rId18545" xr:uid="{2DBC8676-9DD2-7C4E-A804-3E8D9ED7F20D}"/>
    <hyperlink ref="J9279" r:id="rId18546" display="mailto:qarroyo@carroll-nicholson.net" xr:uid="{7EF72304-6C43-9A44-AE0E-120630BB407B}"/>
    <hyperlink ref="L9279" r:id="rId18547" xr:uid="{55606AF6-9A06-B94B-A17B-6184F9F17DB2}"/>
    <hyperlink ref="J9280" r:id="rId18548" display="mailto:mvelazquez@wood.com" xr:uid="{394063D3-A673-F348-8897-1E8B3E9D5DFD}"/>
    <hyperlink ref="L9280" r:id="rId18549" xr:uid="{BF7C7F66-3DCA-EA43-85C2-9E7F2E4A42F4}"/>
    <hyperlink ref="J9281" r:id="rId18550" display="mailto:wmacdonald@mendoza-ashley.com" xr:uid="{78BF55CA-F3CB-4748-9E8D-3B1F9BA9873A}"/>
    <hyperlink ref="L9281" r:id="rId18551" xr:uid="{6269F373-7AC8-D94C-BEB5-30FF0BC99C7D}"/>
    <hyperlink ref="J9282" r:id="rId18552" display="mailto:collingay@mckay.com" xr:uid="{B665042F-5941-B844-88C3-246A475E9504}"/>
    <hyperlink ref="L9282" r:id="rId18553" xr:uid="{8725A0DA-CF03-AC4B-A3C4-0CDF689A4135}"/>
    <hyperlink ref="J9283" r:id="rId18554" display="mailto:aramsey@yoder.net" xr:uid="{65210A1C-0520-A349-9576-92F4F7D99A7D}"/>
    <hyperlink ref="L9283" r:id="rId18555" xr:uid="{EEC0BE74-5F9E-AF4B-B812-695F92C4FD2D}"/>
    <hyperlink ref="J9284" r:id="rId18556" display="mailto:maxwell72@whitaker.com" xr:uid="{E3B44B5C-0B14-DD4E-84B3-C5E17F616FA4}"/>
    <hyperlink ref="L9284" r:id="rId18557" xr:uid="{B815E001-F95F-564A-9D17-905494FA7DA7}"/>
    <hyperlink ref="J9285" r:id="rId18558" display="mailto:hoodbenjamin@reid.com" xr:uid="{E4E968C2-A350-BA41-8FB9-A0DE198A6C30}"/>
    <hyperlink ref="L9285" r:id="rId18559" xr:uid="{296ED733-6824-EF49-948E-B4DFB3B27B5C}"/>
    <hyperlink ref="J9286" r:id="rId18560" display="mailto:glendawong@key-sherman.com" xr:uid="{0D1EC53F-1303-444F-9364-1E9826CEC2E5}"/>
    <hyperlink ref="L9286" r:id="rId18561" xr:uid="{5BE1B380-B5B7-654F-8BDC-3860DDA8E1C6}"/>
    <hyperlink ref="J9287" r:id="rId18562" display="mailto:frank64@santiago.com" xr:uid="{AFAE37CA-7AC6-EF41-81AD-281201A0DB3A}"/>
    <hyperlink ref="L9287" r:id="rId18563" xr:uid="{0DB7DC27-A0E0-9741-9FAE-6FABE114045F}"/>
    <hyperlink ref="J9288" r:id="rId18564" display="mailto:isaac80@mack.org" xr:uid="{DD1796A9-760F-D74E-834A-FF44173761A4}"/>
    <hyperlink ref="L9288" r:id="rId18565" xr:uid="{10D1FBE1-9DC5-3C49-8889-5DB46D277B4B}"/>
    <hyperlink ref="J9289" r:id="rId18566" display="mailto:jackie75@conley.net" xr:uid="{ADAD284D-A1A9-414D-A837-95713E8EF5F4}"/>
    <hyperlink ref="L9289" r:id="rId18567" xr:uid="{60197EEA-1E66-3E4B-A255-BC64F5CF0999}"/>
    <hyperlink ref="J9290" r:id="rId18568" display="mailto:theodore09@gillespie.com" xr:uid="{5D1D71FE-C37B-3B43-8B8D-45C665C85BDF}"/>
    <hyperlink ref="L9290" r:id="rId18569" xr:uid="{2B012AB6-B368-2342-859D-3044F3D5F8E5}"/>
    <hyperlink ref="J9291" r:id="rId18570" display="mailto:rogersricky@carrillo-olsen.com" xr:uid="{F5667225-4C41-1046-9B8A-726288B13DFC}"/>
    <hyperlink ref="L9291" r:id="rId18571" xr:uid="{544D66ED-69D2-0748-8D1B-FE9FCBB000F7}"/>
    <hyperlink ref="J9292" r:id="rId18572" display="mailto:priscillahull@aguilar.net" xr:uid="{FA5D7B14-9B5F-AA41-A1CA-6CD2CABC6C7B}"/>
    <hyperlink ref="L9292" r:id="rId18573" xr:uid="{00A3A514-EE63-5E4E-9128-2B845FB279D1}"/>
    <hyperlink ref="J9293" r:id="rId18574" display="mailto:kathleenfranklin@cunningham.biz" xr:uid="{DA0B2FD4-1846-2C4A-A467-9E9E10B158A8}"/>
    <hyperlink ref="L9293" r:id="rId18575" xr:uid="{0472F52C-B743-B949-B62F-01F32E395E24}"/>
    <hyperlink ref="J9294" r:id="rId18576" display="mailto:miranda40@nichols.info" xr:uid="{2027361D-D9A1-DB4E-AC1C-C0C89849986F}"/>
    <hyperlink ref="L9294" r:id="rId18577" xr:uid="{40314F3C-B1A2-744A-88D7-38C78579F8DB}"/>
    <hyperlink ref="J9295" r:id="rId18578" display="mailto:rdunn@stark.com" xr:uid="{6BDDEDD1-62EB-CE45-AB9E-B892019EB9D6}"/>
    <hyperlink ref="L9295" r:id="rId18579" xr:uid="{762F2AB1-EDCD-6A4F-8005-43AC323DE0EC}"/>
    <hyperlink ref="J9296" r:id="rId18580" display="mailto:samuelhines@wheeler-carter.com" xr:uid="{116947CC-9299-F24E-B9EF-77A385D54929}"/>
    <hyperlink ref="L9296" r:id="rId18581" xr:uid="{34542E3F-413B-A84C-AB81-EB93320DC568}"/>
    <hyperlink ref="J9297" r:id="rId18582" display="mailto:brian49@krueger-gill.org" xr:uid="{A52DB148-92E4-F04E-8A8B-6DDA27BB820E}"/>
    <hyperlink ref="L9297" r:id="rId18583" xr:uid="{3F31531E-89C4-6F41-9436-CDF0A5D0436A}"/>
    <hyperlink ref="J9298" r:id="rId18584" display="mailto:royhouston@parrish.com" xr:uid="{F9F02727-1E80-724B-8C6F-FB34B9AE3E6C}"/>
    <hyperlink ref="L9298" r:id="rId18585" xr:uid="{3B951376-7069-D44E-8132-D7411BC97612}"/>
    <hyperlink ref="J9299" r:id="rId18586" display="mailto:ryan51@bailey-wang.com" xr:uid="{BCEBB806-9A78-3C4C-B684-88C8E71D48D8}"/>
    <hyperlink ref="L9299" r:id="rId18587" xr:uid="{015A5AF3-62AB-6445-9823-3A94B710AD48}"/>
    <hyperlink ref="J9300" r:id="rId18588" display="mailto:rstone@benton.com" xr:uid="{8DC1A402-54FF-1A45-BA4F-ABEAE610E426}"/>
    <hyperlink ref="L9300" r:id="rId18589" xr:uid="{77B3CEBA-910E-B440-BCE2-9260EAF0BF1B}"/>
    <hyperlink ref="J9301" r:id="rId18590" display="mailto:joananthony@franklin.com" xr:uid="{93C4EA9A-81E6-B942-8D1D-0B8D990200E1}"/>
    <hyperlink ref="L9301" r:id="rId18591" xr:uid="{B6B7D4AE-68B2-C54A-A9F6-AAFAFFDE0A4B}"/>
    <hyperlink ref="J9302" r:id="rId18592" display="mailto:joyce65@hampton-stanley.net" xr:uid="{10512775-B8CE-8444-A4CA-B4C3C63AF4C0}"/>
    <hyperlink ref="L9302" r:id="rId18593" xr:uid="{CCF61F95-2A29-9E49-B2B3-3F941827B18C}"/>
    <hyperlink ref="J9303" r:id="rId18594" display="mailto:noah24@dalton-keith.biz" xr:uid="{63DEAEEA-7F53-D147-91D3-108A70E6D79E}"/>
    <hyperlink ref="L9303" r:id="rId18595" xr:uid="{35B3661F-B252-4E4D-90EF-0A64CB739BE9}"/>
    <hyperlink ref="J9304" r:id="rId18596" display="mailto:carrollmarcus@larson.com" xr:uid="{F32BC45A-82E0-8C47-8519-96E87BEC7CE4}"/>
    <hyperlink ref="L9304" r:id="rId18597" xr:uid="{B3E3A85D-D99E-824A-8A15-024542302B78}"/>
    <hyperlink ref="J9305" r:id="rId18598" display="mailto:lameugene@freeman-mills.org" xr:uid="{C332500C-F75C-6D4B-90A4-2A0D8C7C231F}"/>
    <hyperlink ref="L9305" r:id="rId18599" xr:uid="{A5B924E1-5960-5F49-A9A7-56E4C8034328}"/>
    <hyperlink ref="J9306" r:id="rId18600" display="mailto:pingram@faulkner.biz" xr:uid="{ACE14B72-F01A-9C47-8892-8AEBEE58F5C8}"/>
    <hyperlink ref="L9306" r:id="rId18601" xr:uid="{C8FA00E9-0CEB-2147-974C-64EC7AF7A9EC}"/>
    <hyperlink ref="J9307" r:id="rId18602" display="mailto:deborahgentry@mayo-bolton.org" xr:uid="{506F8DED-05C7-AE4B-ADB3-B6271B786A7D}"/>
    <hyperlink ref="L9307" r:id="rId18603" xr:uid="{3F19846A-C926-EF40-A155-5E5FC1ABC36E}"/>
    <hyperlink ref="J9308" r:id="rId18604" display="mailto:carl79@reid-moore.com" xr:uid="{6D69F0AB-4288-294F-8C2E-F55F0A56C19A}"/>
    <hyperlink ref="L9308" r:id="rId18605" xr:uid="{2C10F75E-A04A-CD40-8CAD-62798AF0DA71}"/>
    <hyperlink ref="J9309" r:id="rId18606" display="mailto:qwall@klein.com" xr:uid="{5A9C250B-3D2B-AF4F-BD37-9916BE24FDD1}"/>
    <hyperlink ref="L9309" r:id="rId18607" xr:uid="{AA85A2D7-EE8E-6040-9239-AC45EAE95E62}"/>
    <hyperlink ref="J9310" r:id="rId18608" display="mailto:xfrench@quinn.com" xr:uid="{C676B028-2290-CE41-B52F-9CFE2016BE83}"/>
    <hyperlink ref="L9310" r:id="rId18609" xr:uid="{B476173A-EF61-8348-A0B4-413E2DAFF5D2}"/>
    <hyperlink ref="J9311" r:id="rId18610" display="mailto:micheal60@knapp.com" xr:uid="{7094080C-B417-1240-9405-4536A6686AC5}"/>
    <hyperlink ref="L9311" r:id="rId18611" xr:uid="{EA5C0B28-368C-474C-B3CD-9D4233455A83}"/>
    <hyperlink ref="J9312" r:id="rId18612" display="mailto:mharris@dennis.net" xr:uid="{AF9BF13A-0D2A-9645-9F01-AA0026AC1D7C}"/>
    <hyperlink ref="L9312" r:id="rId18613" xr:uid="{040A61DE-2B64-BA49-8C43-FC7FBDA6DB88}"/>
    <hyperlink ref="J9313" r:id="rId18614" display="mailto:carly44@warner.biz" xr:uid="{C4CE7E49-517D-174C-9F7B-6C13D0AB40CE}"/>
    <hyperlink ref="L9313" r:id="rId18615" xr:uid="{EFEE2EB7-440E-F548-9CE0-E471D5650A73}"/>
    <hyperlink ref="J9314" r:id="rId18616" display="mailto:crodgers@griffith-barnett.com" xr:uid="{8197DB9C-2BE3-064B-86EC-A28FD81C910E}"/>
    <hyperlink ref="L9314" r:id="rId18617" xr:uid="{355BF526-4840-1947-AB22-4A6404347B45}"/>
    <hyperlink ref="J9315" r:id="rId18618" display="mailto:diana67@church.org" xr:uid="{D2640512-9C83-5A49-94B0-C606B56FBC10}"/>
    <hyperlink ref="L9315" r:id="rId18619" xr:uid="{A783410E-A5FE-0744-888B-BE54E5DD41C3}"/>
    <hyperlink ref="J9316" r:id="rId18620" display="mailto:rhodges@hammond.com" xr:uid="{39CD8A8C-F02E-0F42-9C5E-80B6C1FFE2FC}"/>
    <hyperlink ref="L9316" r:id="rId18621" xr:uid="{D0A4DDAE-A932-1946-AD3A-3473D2C1692A}"/>
    <hyperlink ref="J9317" r:id="rId18622" display="mailto:nchaney@gill-galloway.com" xr:uid="{5C2BBCEC-E348-A445-B03C-513DA2510322}"/>
    <hyperlink ref="L9317" r:id="rId18623" xr:uid="{CB1BB362-351D-7740-8FCA-53E1F633BB22}"/>
    <hyperlink ref="J9318" r:id="rId18624" display="mailto:wyattmeagan@nolan.biz" xr:uid="{E1681602-A343-2747-83B3-98204E85BFFE}"/>
    <hyperlink ref="L9318" r:id="rId18625" xr:uid="{F640CFE4-692A-1642-8AA1-DA8A2556F141}"/>
    <hyperlink ref="J9319" r:id="rId18626" display="mailto:simpsonchelsey@clark-morgan.com" xr:uid="{C1665CD4-B9BC-8843-A2D8-FB1A43D8AE99}"/>
    <hyperlink ref="L9319" r:id="rId18627" xr:uid="{A3438EF7-5868-FF49-B0F5-4363900DCF96}"/>
    <hyperlink ref="J9320" r:id="rId18628" display="mailto:eddiewhite@short.biz" xr:uid="{B7BDEAB9-4622-A245-996A-DCF2782F1A08}"/>
    <hyperlink ref="L9320" r:id="rId18629" xr:uid="{992CEEC5-68AB-CD4E-827C-89C6C0CF747A}"/>
    <hyperlink ref="J9321" r:id="rId18630" display="mailto:emilycamacho@brandt.com" xr:uid="{EFA35138-1EC2-3140-8259-34355F30CDD2}"/>
    <hyperlink ref="L9321" r:id="rId18631" xr:uid="{65D5DCEC-6981-6E4A-A941-E0B9F94DD128}"/>
    <hyperlink ref="J9322" r:id="rId18632" display="mailto:everettalexa@mckee.com" xr:uid="{B404FEA5-F5E5-0543-B085-0F1FFF044638}"/>
    <hyperlink ref="L9322" r:id="rId18633" xr:uid="{2FCB4656-41DC-404B-9C7C-BD982F8E36F9}"/>
    <hyperlink ref="J9323" r:id="rId18634" display="mailto:damoncooley@powell.com" xr:uid="{FF7C23C6-E48F-7447-8115-7EF19D4198DF}"/>
    <hyperlink ref="L9323" r:id="rId18635" xr:uid="{10E6CDD6-E0D1-4D4A-A5D9-FB39C603BD4D}"/>
    <hyperlink ref="J9324" r:id="rId18636" display="mailto:brandy77@david-brown.info" xr:uid="{80A0C56E-2AFD-BA49-9CFD-794BD2D45792}"/>
    <hyperlink ref="L9324" r:id="rId18637" xr:uid="{86F1AF20-623F-F84E-B562-E5742B0259C2}"/>
    <hyperlink ref="J9325" r:id="rId18638" display="mailto:mitchell21@graham.biz" xr:uid="{FC3D323F-C00A-D546-B576-294DBE850256}"/>
    <hyperlink ref="L9325" r:id="rId18639" xr:uid="{4D9D1021-4707-444A-B979-1E30BDEAC5F8}"/>
    <hyperlink ref="J9326" r:id="rId18640" display="mailto:deckersabrina@durham-sutton.com" xr:uid="{4E6F8D44-98EA-A743-B338-F7376230C0BB}"/>
    <hyperlink ref="L9326" r:id="rId18641" xr:uid="{867CAA98-B207-674A-94A4-0C5434657B2B}"/>
    <hyperlink ref="J9327" r:id="rId18642" display="mailto:fstrickland@sharp-harvey.com" xr:uid="{9C4D580C-D713-2C43-9A2A-10ABC1963189}"/>
    <hyperlink ref="L9327" r:id="rId18643" xr:uid="{F16E4814-F541-2843-97A5-283C6FB09BF4}"/>
    <hyperlink ref="J9328" r:id="rId18644" display="mailto:zshelton@norman.com" xr:uid="{29725253-C7DA-884C-A9CE-9C3F1044C6EC}"/>
    <hyperlink ref="L9328" r:id="rId18645" xr:uid="{92E309D1-610C-CE43-82C2-9C536199A97E}"/>
    <hyperlink ref="J9329" r:id="rId18646" display="mailto:sherriochoa@benitez-munoz.com" xr:uid="{9845A921-2C46-5C46-AAAA-4A39E6D1FAA6}"/>
    <hyperlink ref="L9329" r:id="rId18647" xr:uid="{46B7AE25-F631-8E4D-8D32-E3D504A816FB}"/>
    <hyperlink ref="J9330" r:id="rId18648" display="mailto:noah27@copeland.com" xr:uid="{9A347A5E-5444-014F-A1F6-F98CE835DD57}"/>
    <hyperlink ref="L9330" r:id="rId18649" xr:uid="{51B5D405-BCB5-874A-91EB-9CE42E91B91A}"/>
    <hyperlink ref="J9331" r:id="rId18650" display="mailto:tgilbert@valencia.org" xr:uid="{AE5C06E9-3DB6-B841-9F2A-625CB74FB9B7}"/>
    <hyperlink ref="L9331" r:id="rId18651" xr:uid="{8F6C432B-37E5-B74E-A7B2-9D58213A90B2}"/>
    <hyperlink ref="J9332" r:id="rId18652" display="mailto:smcclure@hayes.com" xr:uid="{DA221803-8FC7-4F4C-9CA2-FC38470B8D75}"/>
    <hyperlink ref="L9332" r:id="rId18653" xr:uid="{4871461E-1CE4-DA4E-9409-C6A9D7187F5A}"/>
    <hyperlink ref="J9333" r:id="rId18654" display="mailto:craig58@wilkins.com" xr:uid="{1FAE0B4F-E3B7-FB4F-B31E-F261C36E66F0}"/>
    <hyperlink ref="L9333" r:id="rId18655" xr:uid="{B3964B16-7C9A-9545-90DD-D4838C960265}"/>
    <hyperlink ref="J9334" r:id="rId18656" display="mailto:aimee57@harrington.com" xr:uid="{9CF82B45-C4BE-9544-BB57-4E56FC3E1CFF}"/>
    <hyperlink ref="L9334" r:id="rId18657" xr:uid="{BC936106-8D46-2F4B-9180-89BC44485741}"/>
    <hyperlink ref="J9335" r:id="rId18658" display="mailto:ryancortez@reed.com" xr:uid="{38C606E4-9341-5B42-844B-3845EEFF7180}"/>
    <hyperlink ref="L9335" r:id="rId18659" xr:uid="{FFBA8C01-431A-3F4A-B120-8EBB45BBD930}"/>
    <hyperlink ref="J9336" r:id="rId18660" display="mailto:gritter@whitaker-benton.com" xr:uid="{63F34756-BE19-2E4B-8E40-1E877F8B42A9}"/>
    <hyperlink ref="L9336" r:id="rId18661" xr:uid="{08D4276E-5C33-EA44-B694-12986F20C54F}"/>
    <hyperlink ref="J9337" r:id="rId18662" display="mailto:michealcooper@mendoza-conley.com" xr:uid="{4F9D2EE3-EEDB-9F45-B4A4-E4C59384CED3}"/>
    <hyperlink ref="L9337" r:id="rId18663" xr:uid="{F4F4E8C4-8000-E640-907F-6BCACCBD3393}"/>
    <hyperlink ref="J9338" r:id="rId18664" display="mailto:hurleychris@butler.org" xr:uid="{1B990E1B-9DF5-2346-A538-077254BE877F}"/>
    <hyperlink ref="L9338" r:id="rId18665" xr:uid="{94B9AAA9-F37A-CD49-9DD3-B5D42CC8526D}"/>
    <hyperlink ref="J9339" r:id="rId18666" display="mailto:frank14@compton.com" xr:uid="{54CB6BCA-0E7F-254D-A003-37CFE513BA7E}"/>
    <hyperlink ref="L9339" r:id="rId18667" xr:uid="{7D9D826C-223B-E344-ACE6-E23B69CB7398}"/>
    <hyperlink ref="J9340" r:id="rId18668" display="mailto:nvillanueva@bradshaw.com" xr:uid="{C8C5486C-E091-4E47-837B-271EEA51E745}"/>
    <hyperlink ref="L9340" r:id="rId18669" xr:uid="{B1ADAB3B-B5B1-094E-BAFB-884FC7D39AC0}"/>
    <hyperlink ref="J9341" r:id="rId18670" display="mailto:jesus17@peterson-lewis.net" xr:uid="{D39CED29-44CF-824D-B4F9-A3761F7A6189}"/>
    <hyperlink ref="L9341" r:id="rId18671" xr:uid="{8CF6DE0B-FC70-6B4C-840D-D2FA31E0712B}"/>
    <hyperlink ref="J9342" r:id="rId18672" display="mailto:keithleach@sanders.com" xr:uid="{FE7F3F91-A741-3F44-8826-5A5DFE3F5610}"/>
    <hyperlink ref="L9342" r:id="rId18673" xr:uid="{2F76CEAF-B635-9A4A-9ACF-3B8051B9F9C8}"/>
    <hyperlink ref="J9343" r:id="rId18674" display="mailto:ronaldmatthews@buchanan-keller.biz" xr:uid="{818BBA68-9B54-FC4B-A535-8185F656BB7B}"/>
    <hyperlink ref="L9343" r:id="rId18675" xr:uid="{0A0FAD3F-DC77-A54C-89A2-372904BDEB77}"/>
    <hyperlink ref="J9344" r:id="rId18676" display="mailto:hayleycannon@ayala.biz" xr:uid="{DBB640C3-CEFA-9C4A-9ED5-2F7F6E069870}"/>
    <hyperlink ref="L9344" r:id="rId18677" xr:uid="{5E413C9D-1144-9A4A-9FF9-E9FE04BDB91B}"/>
    <hyperlink ref="J9345" r:id="rId18678" display="mailto:bensoncalvin@garrett.com" xr:uid="{0A5E358E-921B-9446-8A3D-68B08E015E03}"/>
    <hyperlink ref="L9345" r:id="rId18679" xr:uid="{D93D493A-046F-F344-827A-0FC061176227}"/>
    <hyperlink ref="J9346" r:id="rId18680" display="mailto:gillespiechristina@rogers.com" xr:uid="{DA7B352A-AAF1-1F4A-A34E-D40DEE27EA1D}"/>
    <hyperlink ref="L9346" r:id="rId18681" xr:uid="{2BD2F196-FBEF-814F-AB0E-9C97C5719024}"/>
    <hyperlink ref="J9347" r:id="rId18682" display="mailto:lunderwood@acosta-ali.net" xr:uid="{65FCC007-11BB-F647-BA7D-382F850918DD}"/>
    <hyperlink ref="L9347" r:id="rId18683" xr:uid="{23A5C66E-A1BF-4D46-9639-F196A189E0F5}"/>
    <hyperlink ref="J9348" r:id="rId18684" display="mailto:heidi50@duran.com" xr:uid="{89DC7204-D932-924C-9891-D2E2EE00E491}"/>
    <hyperlink ref="L9348" r:id="rId18685" xr:uid="{7B3EC8E7-8193-3A47-BB9E-E07B0B38A767}"/>
    <hyperlink ref="J9349" r:id="rId18686" display="mailto:krystalbenjamin@levy-sandoval.org" xr:uid="{12456493-4FB1-3F42-BB67-AF96712BAB76}"/>
    <hyperlink ref="L9349" r:id="rId18687" xr:uid="{386787F7-6B83-244C-8867-E73D9D21B1A4}"/>
    <hyperlink ref="J9350" r:id="rId18688" display="mailto:olsenzoe@vance-galloway.com" xr:uid="{9E5041CC-0BD8-BA46-B932-6835334F80AB}"/>
    <hyperlink ref="L9350" r:id="rId18689" xr:uid="{A1B751E4-5355-8045-B6FA-AB75018CB511}"/>
    <hyperlink ref="J9351" r:id="rId18690" display="mailto:tstephenson@frost.com" xr:uid="{5ECC98DE-1675-1F45-83C4-CF0D79C04C6B}"/>
    <hyperlink ref="L9351" r:id="rId18691" xr:uid="{968A7828-F82B-D047-B45E-965FA5AB15D7}"/>
    <hyperlink ref="J9352" r:id="rId18692" display="mailto:cassiemeza@gibson.net" xr:uid="{90910090-E332-ED4D-8723-8E901F57EECD}"/>
    <hyperlink ref="L9352" r:id="rId18693" xr:uid="{52EBBDCB-4A78-814F-92A5-C28426A73CCF}"/>
    <hyperlink ref="J9353" r:id="rId18694" display="mailto:pcarey@carlson.com" xr:uid="{F6006AF7-B21B-684C-B740-28C0DBC318BC}"/>
    <hyperlink ref="L9353" r:id="rId18695" xr:uid="{C8C7A1F5-34EC-F144-AAC5-AFC591A0F8AE}"/>
    <hyperlink ref="J9354" r:id="rId18696" display="mailto:brendarios@camacho.com" xr:uid="{69E4159D-F023-6A43-9A53-4DF2B33ACF9D}"/>
    <hyperlink ref="L9354" r:id="rId18697" xr:uid="{6FFFA47C-40D6-E443-96EA-512B66A88B6C}"/>
    <hyperlink ref="J9355" r:id="rId18698" display="mailto:scottfisher@carlson-gallagher.com" xr:uid="{BFB8AE25-1870-8F4F-92C8-11CB53CE62DD}"/>
    <hyperlink ref="L9355" r:id="rId18699" xr:uid="{8315B110-B669-C646-8B1A-28CE2CBE9D0B}"/>
    <hyperlink ref="J9356" r:id="rId18700" display="mailto:rileysnow@gilbert.com" xr:uid="{2AD280BE-86E6-9B40-A887-54370562656F}"/>
    <hyperlink ref="L9356" r:id="rId18701" xr:uid="{B17C796C-4474-4942-BF51-DA94BA646933}"/>
    <hyperlink ref="J9357" r:id="rId18702" display="mailto:tabitha12@sims.info" xr:uid="{14494756-F7DF-1643-86B6-821CC96848CF}"/>
    <hyperlink ref="L9357" r:id="rId18703" xr:uid="{3CA90425-DDD8-4D40-A9AB-298A93B9A8D4}"/>
    <hyperlink ref="J9358" r:id="rId18704" display="mailto:lmoran@david.org" xr:uid="{ED3C3CC8-2DC6-A847-A2D7-BA9A2ECD0A30}"/>
    <hyperlink ref="L9358" r:id="rId18705" xr:uid="{BAF2328D-0DA6-3749-B51E-5E623505BAD5}"/>
    <hyperlink ref="J9359" r:id="rId18706" display="mailto:shelleyevans@obrien.com" xr:uid="{77AA454A-B301-2943-8FF7-2392EEF371F0}"/>
    <hyperlink ref="L9359" r:id="rId18707" xr:uid="{F29E6944-7A37-A541-8296-850DB483BA3A}"/>
    <hyperlink ref="J9360" r:id="rId18708" display="mailto:leslie48@patterson.com" xr:uid="{D531D7DB-B8F4-9C49-BDEB-497D731D3CAA}"/>
    <hyperlink ref="L9360" r:id="rId18709" xr:uid="{1BA6A4BD-6DE7-0447-A75D-59B3FF9BC93B}"/>
    <hyperlink ref="J9361" r:id="rId18710" display="mailto:kbraun@brewer.org" xr:uid="{BF16B56B-5863-774F-8028-E1D86B17BF2C}"/>
    <hyperlink ref="L9361" r:id="rId18711" xr:uid="{4C6ACAB8-09FE-AF42-8FEA-5F46C2600CC4}"/>
    <hyperlink ref="J9362" r:id="rId18712" display="mailto:kristina22@caldwell.info" xr:uid="{834CFD08-13F6-2049-BCD1-4D7B7353BF62}"/>
    <hyperlink ref="L9362" r:id="rId18713" xr:uid="{A65AF61F-2C5F-964C-8F89-00F98CE9A6A3}"/>
    <hyperlink ref="J9363" r:id="rId18714" display="mailto:orrstanley@rush.org" xr:uid="{5296F769-562C-344F-98BE-308C4EBF6A43}"/>
    <hyperlink ref="L9363" r:id="rId18715" xr:uid="{0EB3B2F3-4991-E449-B169-A80118E88BFA}"/>
    <hyperlink ref="J9364" r:id="rId18716" display="mailto:turnermelissa@lam.com" xr:uid="{F8DB1E58-A408-2A4D-B4C5-77885A9252DE}"/>
    <hyperlink ref="L9364" r:id="rId18717" xr:uid="{A206FE9F-89A1-8645-A805-FE41ABDA250E}"/>
    <hyperlink ref="J9365" r:id="rId18718" display="mailto:tbarker@moon.com" xr:uid="{A0ED7137-3D94-7649-8D91-742402FE1456}"/>
    <hyperlink ref="L9365" r:id="rId18719" xr:uid="{C91F22AA-3E10-0847-BC7D-F7573AAFD909}"/>
    <hyperlink ref="J9366" r:id="rId18720" display="mailto:kurt02@harris.info" xr:uid="{38A9EB5E-9666-A344-99AD-8564D188D346}"/>
    <hyperlink ref="L9366" r:id="rId18721" xr:uid="{B74FCCBF-925C-A649-B84D-9471A66BB525}"/>
    <hyperlink ref="J9367" r:id="rId18722" display="mailto:donovanjaime@farmer-cochran.com" xr:uid="{E30585B1-0B89-5143-9CA3-18E0A2D6930D}"/>
    <hyperlink ref="L9367" r:id="rId18723" xr:uid="{840F94ED-D439-6243-B263-9885762D182E}"/>
    <hyperlink ref="J9368" r:id="rId18724" display="mailto:tanner18@ramos-snow.com" xr:uid="{CA273452-133C-B54A-80C7-B3F0F19E37A1}"/>
    <hyperlink ref="L9368" r:id="rId18725" xr:uid="{58194F53-DC3A-7C45-8211-9EC7551634AC}"/>
    <hyperlink ref="J9369" r:id="rId18726" display="mailto:carterterry@snow.com" xr:uid="{2FFFB44A-91AA-DB4C-A8D8-A732F35832D3}"/>
    <hyperlink ref="L9369" r:id="rId18727" xr:uid="{E4A808CD-81F6-A048-A4D2-0593593F4722}"/>
    <hyperlink ref="J9370" r:id="rId18728" display="mailto:basstamara@bryant-wiley.biz" xr:uid="{6F075E4F-D144-B544-8074-47DB7C5ED333}"/>
    <hyperlink ref="L9370" r:id="rId18729" xr:uid="{6720E8CC-794E-DE4F-BCA4-D90AD8BD70FC}"/>
    <hyperlink ref="J9371" r:id="rId18730" display="mailto:kentkrystal@hodge.com" xr:uid="{F809E239-81E5-734F-A8C3-E0798B7096AA}"/>
    <hyperlink ref="L9371" r:id="rId18731" xr:uid="{BB5476C3-11F2-7442-8C1F-F563D344AD96}"/>
    <hyperlink ref="J9372" r:id="rId18732" display="mailto:colleenvalentine@porter.net" xr:uid="{CDE8325D-A55C-DE49-8F50-0AE08A98DD6E}"/>
    <hyperlink ref="L9372" r:id="rId18733" xr:uid="{FC7A8749-E7B3-A741-86DD-EAC2B1121530}"/>
    <hyperlink ref="J9373" r:id="rId18734" display="mailto:srice@downs.biz" xr:uid="{C2E8263A-8FE8-0A4C-BF9D-17B8CD2BBEE8}"/>
    <hyperlink ref="L9373" r:id="rId18735" xr:uid="{0D8A0D83-61C3-F946-BBBE-08318642762C}"/>
    <hyperlink ref="J9374" r:id="rId18736" display="mailto:hubbardisabel@moore.net" xr:uid="{0DA20F14-4A57-2F43-B65F-2EF34EAE6032}"/>
    <hyperlink ref="L9374" r:id="rId18737" xr:uid="{77219DEC-9DC8-B044-AE08-195F69770ED9}"/>
    <hyperlink ref="J9375" r:id="rId18738" display="mailto:jareddavis@hays-boyle.com" xr:uid="{79090975-F332-D448-B8B8-C54E34BB4B62}"/>
    <hyperlink ref="L9375" r:id="rId18739" xr:uid="{1E4386E5-94A1-9644-AC1E-B7954C29D36A}"/>
    <hyperlink ref="J9376" r:id="rId18740" display="mailto:fryericardo@jennings-franklin.com" xr:uid="{A022C255-4F50-5A4F-85C2-030B1613036A}"/>
    <hyperlink ref="L9376" r:id="rId18741" xr:uid="{B512C73D-947E-2B44-B8C0-A537A05B496A}"/>
    <hyperlink ref="J9377" r:id="rId18742" display="mailto:tayloralison@mosley.org" xr:uid="{74DA2745-3385-AC4A-A875-6952A739C4D1}"/>
    <hyperlink ref="L9377" r:id="rId18743" xr:uid="{4C3E08F8-6818-6A49-8136-C0E6D8544625}"/>
    <hyperlink ref="J9378" r:id="rId18744" display="mailto:jprice@dunlap.biz" xr:uid="{57323DE7-3B49-264C-BDDC-139A9E205A04}"/>
    <hyperlink ref="L9378" r:id="rId18745" xr:uid="{1FF6A297-A4E0-1C40-90C5-B5B0A9AF0B14}"/>
    <hyperlink ref="J9379" r:id="rId18746" display="mailto:barbara35@meyer-scott.info" xr:uid="{1881F3AD-40E2-5143-8B18-3EDF2636283E}"/>
    <hyperlink ref="L9379" r:id="rId18747" xr:uid="{1A93EEEA-9A2A-CB4B-ABA1-63AB56C6B932}"/>
    <hyperlink ref="J9380" r:id="rId18748" display="mailto:coxraymond@li.net" xr:uid="{D0F1338D-8DC8-AD42-87BB-BDB3F809FF93}"/>
    <hyperlink ref="L9380" r:id="rId18749" xr:uid="{4EE060E8-C58A-784F-BB9F-A649E3D6073E}"/>
    <hyperlink ref="J9381" r:id="rId18750" display="mailto:edickson@vaughn.org" xr:uid="{FCF08ECE-3C33-AC46-ABE9-2F47AAF35535}"/>
    <hyperlink ref="L9381" r:id="rId18751" xr:uid="{950AA830-BCD9-E746-B718-2F10B668E3E5}"/>
    <hyperlink ref="J9382" r:id="rId18752" display="mailto:jesse21@prince.com" xr:uid="{19671AB9-ACDD-5D47-A12D-364434467B16}"/>
    <hyperlink ref="L9382" r:id="rId18753" xr:uid="{5DEADD2F-7A41-B746-AD47-227D438D008D}"/>
    <hyperlink ref="J9383" r:id="rId18754" display="mailto:kristenvillanueva@bradshaw.com" xr:uid="{91167EB2-9B73-7741-8A12-A6CEC23DAB80}"/>
    <hyperlink ref="L9383" r:id="rId18755" xr:uid="{89C89C2A-E55A-EA48-850D-9D7261507A23}"/>
    <hyperlink ref="J9384" r:id="rId18756" display="mailto:eschroeder@murphy.com" xr:uid="{419C1910-EF6F-6E4A-AF96-3B72658B1475}"/>
    <hyperlink ref="L9384" r:id="rId18757" xr:uid="{D96F2D0E-A773-C444-B91D-9220F0490F84}"/>
    <hyperlink ref="J9385" r:id="rId18758" display="mailto:odomkelli@salas-carson.com" xr:uid="{F2ADD4B2-6123-F547-AC84-0A2E3A5B3587}"/>
    <hyperlink ref="L9385" r:id="rId18759" xr:uid="{FCC5F632-E266-2145-9FE0-088C7597C051}"/>
    <hyperlink ref="J9386" r:id="rId18760" display="mailto:hillmisty@collins.com" xr:uid="{BBC25290-ED18-3347-9EE0-6DE75FC316F8}"/>
    <hyperlink ref="L9386" r:id="rId18761" xr:uid="{4D3F2815-B275-BC49-BF73-A0CC94EC119E}"/>
    <hyperlink ref="J9387" r:id="rId18762" display="mailto:bridgetwagner@snow.com" xr:uid="{D47E0D72-42C6-1243-9F1C-98EC61C108E1}"/>
    <hyperlink ref="L9387" r:id="rId18763" xr:uid="{C32B33F7-58CB-DC46-86EA-800F276CB685}"/>
    <hyperlink ref="J9388" r:id="rId18764" display="mailto:weeksnathaniel@molina.com" xr:uid="{C2C12640-4BD5-4D4F-BC88-0E8723482F13}"/>
    <hyperlink ref="L9388" r:id="rId18765" xr:uid="{B4CB9340-EFB0-4140-BF83-30E780B3A301}"/>
    <hyperlink ref="J9389" r:id="rId18766" display="mailto:deniserussell@khan-haley.info" xr:uid="{FCE2A64B-E91C-714E-B7E3-8C3AD06FD8FF}"/>
    <hyperlink ref="L9389" r:id="rId18767" xr:uid="{768C6F02-A4D7-BE41-8ADE-E1910FAED5C6}"/>
    <hyperlink ref="J9390" r:id="rId18768" display="mailto:moondarren@carrillo.com" xr:uid="{036DEA75-1BF7-9F40-ADD2-9915401EB02A}"/>
    <hyperlink ref="L9390" r:id="rId18769" xr:uid="{7531F575-EB6B-DC41-BB2C-AECA80503242}"/>
    <hyperlink ref="J9391" r:id="rId18770" display="mailto:joanne68@mclean-mccoy.com" xr:uid="{301A8FC2-D03A-2642-81E2-A6DC5D6E1809}"/>
    <hyperlink ref="L9391" r:id="rId18771" xr:uid="{82E7EC3B-D243-AB49-B350-2EC86D5E20DC}"/>
    <hyperlink ref="J9392" r:id="rId18772" display="mailto:eileen81@prince.net" xr:uid="{888394C9-A872-244C-8560-13E329BDB3BA}"/>
    <hyperlink ref="L9392" r:id="rId18773" xr:uid="{C0F763ED-3B59-BD47-ABA9-3C57B853E0A2}"/>
    <hyperlink ref="J9393" r:id="rId18774" display="mailto:gilespatricia@simmons-carson.com" xr:uid="{091D5F7E-3F47-7049-BE98-EAEDB8D8FA24}"/>
    <hyperlink ref="L9393" r:id="rId18775" xr:uid="{289AB76C-3BBE-B146-A0E7-08B8DB49AF43}"/>
    <hyperlink ref="J9394" r:id="rId18776" display="mailto:hfischer@stanton.info" xr:uid="{F81F959A-47BE-0747-9BB8-08079079F9B8}"/>
    <hyperlink ref="L9394" r:id="rId18777" xr:uid="{8DEA8BD1-54AD-7948-80F5-2C372C3D91B1}"/>
    <hyperlink ref="J9395" r:id="rId18778" display="mailto:derekrice@wilcox.info" xr:uid="{B23C0BAA-D6E3-8F46-89F9-57232441A6D6}"/>
    <hyperlink ref="L9395" r:id="rId18779" xr:uid="{1C167B88-DE25-5743-B940-131AD482A5F1}"/>
    <hyperlink ref="J9396" r:id="rId18780" display="mailto:dale43@jacobs.net" xr:uid="{6A78BD95-FA7D-AE43-98CD-06AB17F3062E}"/>
    <hyperlink ref="L9396" r:id="rId18781" xr:uid="{3B4F7CB7-366D-A648-AEF5-AC083DEC758E}"/>
    <hyperlink ref="J9397" r:id="rId18782" display="mailto:tlevine@duran.com" xr:uid="{2C52A545-F512-0641-981C-EC25C551F3EE}"/>
    <hyperlink ref="L9397" r:id="rId18783" xr:uid="{DAEFF7B0-B017-9846-8039-F483E48A1C88}"/>
    <hyperlink ref="J9398" r:id="rId18784" display="mailto:nina86@pearson.com" xr:uid="{CD0E8181-709B-404E-B41C-22116BB42ED9}"/>
    <hyperlink ref="L9398" r:id="rId18785" xr:uid="{EF4458E3-9709-EB41-BC45-7DB2AC7095FB}"/>
    <hyperlink ref="J9399" r:id="rId18786" display="mailto:gilbert06@walter.com" xr:uid="{D60FE7B0-4538-A540-A765-F1C4C17BEE4A}"/>
    <hyperlink ref="L9399" r:id="rId18787" xr:uid="{A4AE60D3-E23C-EC4A-A142-6FAF67497464}"/>
    <hyperlink ref="J9400" r:id="rId18788" display="mailto:annegilbert@jimenez.com" xr:uid="{204C3DA7-D3B9-BA41-9C78-3E3D2DD7D93A}"/>
    <hyperlink ref="L9400" r:id="rId18789" xr:uid="{4C1472A3-CD20-7542-9E2E-9C5F87BD7A7D}"/>
    <hyperlink ref="J9401" r:id="rId18790" display="mailto:qmorrison@cervantes.com" xr:uid="{92D8F9C8-7C0C-1248-9A4B-C738310E2C20}"/>
    <hyperlink ref="L9401" r:id="rId18791" xr:uid="{5946A02B-F128-9242-A1C5-AF3116AF76FC}"/>
    <hyperlink ref="J9402" r:id="rId18792" display="mailto:marcushines@pacheco.info" xr:uid="{BAC48127-59B5-6C46-973E-11D5D99818B8}"/>
    <hyperlink ref="L9402" r:id="rId18793" xr:uid="{01465313-639C-B04A-99B3-0A2170D03642}"/>
    <hyperlink ref="J9403" r:id="rId18794" display="mailto:liujim@dunn.com" xr:uid="{4214F478-5257-0248-A4E0-02F93B5F2736}"/>
    <hyperlink ref="L9403" r:id="rId18795" xr:uid="{A0AE2756-D030-2441-A064-35D1D9A6C478}"/>
    <hyperlink ref="J9404" r:id="rId18796" display="mailto:stanleykathy@hahn.net" xr:uid="{6DD7E79E-FD0B-D14B-B8EA-F0F333770720}"/>
    <hyperlink ref="L9404" r:id="rId18797" xr:uid="{A8999781-FD8E-5340-AFD1-4F60B82C5CF6}"/>
    <hyperlink ref="J9405" r:id="rId18798" display="mailto:isabel62@patel.biz" xr:uid="{9913DAC8-1CF5-D84C-A05E-F9DB4A258E46}"/>
    <hyperlink ref="L9405" r:id="rId18799" xr:uid="{AA806D6D-4503-BA48-B44A-EA9C094C4281}"/>
    <hyperlink ref="J9406" r:id="rId18800" display="mailto:alicehaas@ruiz.org" xr:uid="{C4933FF9-971B-A54F-BB43-2D4ACA64FFBB}"/>
    <hyperlink ref="L9406" r:id="rId18801" xr:uid="{520F8758-43F5-5D4C-B5B4-FB12FD5E4810}"/>
    <hyperlink ref="J9407" r:id="rId18802" display="mailto:robin98@bennett-keith.info" xr:uid="{39F114A6-C73D-D14F-A94A-7C9FCDB5A6D9}"/>
    <hyperlink ref="L9407" r:id="rId18803" xr:uid="{420B1E04-36BC-B149-B103-F50DC008EA57}"/>
    <hyperlink ref="J9408" r:id="rId18804" display="mailto:albertbarron@brock-wilkinson.com" xr:uid="{9344B1E1-27DA-074D-ABD2-01AD8E1BF557}"/>
    <hyperlink ref="L9408" r:id="rId18805" xr:uid="{6EDF4EF7-4752-7342-B6A5-2B1AC03E3F0D}"/>
    <hyperlink ref="J9409" r:id="rId18806" display="mailto:wrubio@cameron.org" xr:uid="{BABF6B8F-D0FC-3845-8482-8939B640FC04}"/>
    <hyperlink ref="L9409" r:id="rId18807" xr:uid="{12C8AB26-57F9-6D49-8C38-6162AAEDF904}"/>
    <hyperlink ref="J9410" r:id="rId18808" display="mailto:denisebeck@phelps.com" xr:uid="{F1FE06B3-8D23-CC45-9DDE-13A206AD6F55}"/>
    <hyperlink ref="L9410" r:id="rId18809" xr:uid="{6FACB150-036C-9F4B-97B1-F2665F28009F}"/>
    <hyperlink ref="J9411" r:id="rId18810" display="mailto:adavila@leach.info" xr:uid="{79F7A93E-6229-5E4B-8BAD-081B5321C6E1}"/>
    <hyperlink ref="L9411" r:id="rId18811" xr:uid="{16306D7B-C3AE-6C41-AC14-B6DAE7CBA4F5}"/>
    <hyperlink ref="J9412" r:id="rId18812" display="mailto:buckleykatie@patel.net" xr:uid="{28060FB3-4364-D845-825D-C9321C917497}"/>
    <hyperlink ref="L9412" r:id="rId18813" xr:uid="{26072A46-9AB2-044D-B79E-ED75C8A06C12}"/>
    <hyperlink ref="J9413" r:id="rId18814" display="mailto:whitakerjoe@lester.info" xr:uid="{AE9011C9-4DDA-BC4B-B9BB-44A2572FF103}"/>
    <hyperlink ref="L9413" r:id="rId18815" xr:uid="{BB65DDFF-4484-DC43-9064-E785AB8432F3}"/>
    <hyperlink ref="J9414" r:id="rId18816" display="mailto:cervantescraig@jones.com" xr:uid="{523E3347-B6DB-2942-A79A-E3B212FA00A5}"/>
    <hyperlink ref="L9414" r:id="rId18817" xr:uid="{0C50BB5B-54D2-4647-8FC1-211284C3DB35}"/>
    <hyperlink ref="J9415" r:id="rId18818" display="mailto:haroldmurphy@zimmerman.net" xr:uid="{1B4CB561-BF1E-7A4C-90AF-C9ACDCFA25C0}"/>
    <hyperlink ref="L9415" r:id="rId18819" xr:uid="{A3506E88-44FD-2645-AA83-8CC5210BE325}"/>
    <hyperlink ref="J9416" r:id="rId18820" display="mailto:cjacobs@mcdaniel.net" xr:uid="{3B990247-377B-6349-9F75-D25BDE418434}"/>
    <hyperlink ref="L9416" r:id="rId18821" xr:uid="{771B5EA5-6E6E-544E-9617-DB137D207F8D}"/>
    <hyperlink ref="J9417" r:id="rId18822" display="mailto:ojacobson@guerra.com" xr:uid="{98BEC806-E0E4-5248-8C9F-F951DACFF5F0}"/>
    <hyperlink ref="L9417" r:id="rId18823" xr:uid="{E385F96B-62A4-DC41-A299-177A376B8E12}"/>
    <hyperlink ref="J9418" r:id="rId18824" display="mailto:eddiewilkins@ayers.net" xr:uid="{2C6A7831-0A7E-354E-9890-765195E3695C}"/>
    <hyperlink ref="L9418" r:id="rId18825" xr:uid="{5EF7646E-3B0C-5346-8EE4-264A856B9E4F}"/>
    <hyperlink ref="J9419" r:id="rId18826" display="mailto:stacie72@salinas-tucker.com" xr:uid="{B6F5E1FA-437A-5E4D-B98D-C4407046CF73}"/>
    <hyperlink ref="L9419" r:id="rId18827" xr:uid="{7F89FE76-D0A5-5143-BAFD-B5AFDE9122F7}"/>
    <hyperlink ref="J9420" r:id="rId18828" display="mailto:sergiogarrett@gentry.com" xr:uid="{C2336006-9E37-8246-877F-22F50E594E38}"/>
    <hyperlink ref="L9420" r:id="rId18829" xr:uid="{D8B11660-3108-714D-971B-AC22B43AF40D}"/>
    <hyperlink ref="J9421" r:id="rId18830" display="mailto:jillcarson@tucker.com" xr:uid="{31A6841D-8A0C-5E46-B47B-7274A9BCF006}"/>
    <hyperlink ref="L9421" r:id="rId18831" xr:uid="{40FA5559-F7D3-5E43-965C-BBBD5AC8B4A2}"/>
    <hyperlink ref="J9422" r:id="rId18832" display="mailto:xcuevas@stephenson-jordan.org" xr:uid="{640911A2-ACE5-F346-AE39-93829EC7CF81}"/>
    <hyperlink ref="L9422" r:id="rId18833" xr:uid="{28FBF6DE-9346-4242-97D2-7C56EAF492D4}"/>
    <hyperlink ref="J9423" r:id="rId18834" display="mailto:sboone@munoz-sweeney.com" xr:uid="{BCAB3C2C-EFC9-1644-A3A0-A5FE3A1B7837}"/>
    <hyperlink ref="L9423" r:id="rId18835" xr:uid="{33C98993-D96F-EA4B-9032-42C6A77C505B}"/>
    <hyperlink ref="J9424" r:id="rId18836" display="mailto:wanda48@briggs.org" xr:uid="{30BF9FC1-E7D4-B04F-B3A9-73FEB1C03128}"/>
    <hyperlink ref="L9424" r:id="rId18837" xr:uid="{2564D5A9-DD6F-3647-8BFF-1D3C6690C4BB}"/>
    <hyperlink ref="J9425" r:id="rId18838" display="mailto:alvin61@king.com" xr:uid="{4278214D-D75D-FD44-8D75-4B389723CF47}"/>
    <hyperlink ref="L9425" r:id="rId18839" xr:uid="{1BBCF765-3DDE-9541-998B-79E555F148CC}"/>
    <hyperlink ref="J9426" r:id="rId18840" display="mailto:barbaracook@kirby-buchanan.com" xr:uid="{F473C9A7-AF22-0C46-AB89-EA45FC12ACCF}"/>
    <hyperlink ref="L9426" r:id="rId18841" xr:uid="{1178537D-C9E4-3E4F-A7C5-AB61634F9FC5}"/>
    <hyperlink ref="J9427" r:id="rId18842" display="mailto:veronica53@west.com" xr:uid="{485CD73F-7E64-AA4F-B691-3827228DBBA5}"/>
    <hyperlink ref="L9427" r:id="rId18843" xr:uid="{0C4A698D-8BD8-F84A-887A-759B5057D896}"/>
    <hyperlink ref="J9428" r:id="rId18844" display="mailto:weavermarissa@hogan-rowland.com" xr:uid="{09306F79-F6B5-0A41-872B-6290824C9E8A}"/>
    <hyperlink ref="L9428" r:id="rId18845" xr:uid="{B38C03D5-1ED3-524B-B266-2432219A7DD5}"/>
    <hyperlink ref="J9429" r:id="rId18846" display="mailto:zmullen@robbins.info" xr:uid="{247B6516-6CF4-8A4C-892A-6BCBEEA40E43}"/>
    <hyperlink ref="L9429" r:id="rId18847" xr:uid="{E2453825-EFF8-5D47-A939-DBC96CBC89CF}"/>
    <hyperlink ref="J9430" r:id="rId18848" display="mailto:glassdana@bernard-barker.com" xr:uid="{535A04FB-ACB7-2242-9094-1DEE235D1601}"/>
    <hyperlink ref="L9430" r:id="rId18849" xr:uid="{BB42D750-5B54-2147-84FE-02A5F3745C9B}"/>
    <hyperlink ref="J9431" r:id="rId18850" display="mailto:merceryvonne@riddle.biz" xr:uid="{E69AA3B0-6E28-B846-83C7-D78C781A0EE4}"/>
    <hyperlink ref="L9431" r:id="rId18851" xr:uid="{B9447778-8861-4545-87FC-E8F60FE8643F}"/>
    <hyperlink ref="J9432" r:id="rId18852" display="mailto:zvelez@carr.com" xr:uid="{211BF57F-2ED9-B544-84D6-18648B7770E4}"/>
    <hyperlink ref="L9432" r:id="rId18853" xr:uid="{4A51A64D-EB95-FE4A-BEEB-813DDF91A018}"/>
    <hyperlink ref="J9433" r:id="rId18854" display="mailto:robertocarr@stanley-gregory.com" xr:uid="{21AC69F2-1F3E-E34C-B9B3-B5F5EBA7565B}"/>
    <hyperlink ref="L9433" r:id="rId18855" xr:uid="{1EB6B64D-C688-C346-928E-F79EE60C83E0}"/>
    <hyperlink ref="J9434" r:id="rId18856" display="mailto:clintoningram@travis-allison.org" xr:uid="{53055C91-B7F1-4E46-9BFC-2B0DF13106D1}"/>
    <hyperlink ref="L9434" r:id="rId18857" xr:uid="{6F934DD9-67FE-2744-89E8-05747CAB6539}"/>
    <hyperlink ref="J9435" r:id="rId18858" display="mailto:isabellaneal@mercado.com" xr:uid="{99AD8BAF-7828-1E42-92F0-E2D838632806}"/>
    <hyperlink ref="L9435" r:id="rId18859" xr:uid="{4EEA9033-B0F1-2D46-924B-EE4280485FDE}"/>
    <hyperlink ref="J9436" r:id="rId18860" display="mailto:heathisaiah@holloway-stone.com" xr:uid="{9F309A68-3786-3B49-9691-4BFA766BDC35}"/>
    <hyperlink ref="L9436" r:id="rId18861" xr:uid="{6F8290DC-DBD3-0743-B6BA-BC3BB9494129}"/>
    <hyperlink ref="J9437" r:id="rId18862" display="mailto:karellano@hurley.info" xr:uid="{858FC084-DE94-9043-BEBB-7F59430C9C09}"/>
    <hyperlink ref="L9437" r:id="rId18863" xr:uid="{C18F6906-3C3B-A640-BE28-BB0F58FF8F02}"/>
    <hyperlink ref="J9438" r:id="rId18864" display="mailto:dustinduke@hammond-porter.com" xr:uid="{78256D09-662D-8542-AFF8-7C984565D549}"/>
    <hyperlink ref="L9438" r:id="rId18865" xr:uid="{AFCE8109-BD3A-004F-B297-15082BF51926}"/>
    <hyperlink ref="J9439" r:id="rId18866" display="mailto:fischerdana@abbott.org" xr:uid="{7729E44E-7EF8-E247-8179-86B6AB1B6E02}"/>
    <hyperlink ref="L9439" r:id="rId18867" xr:uid="{98DFE9E7-313E-A04F-A5EF-FD05336CAFA6}"/>
    <hyperlink ref="J9440" r:id="rId18868" display="mailto:moodydrew@drake.com" xr:uid="{CB33E325-E5D4-2249-AED5-0B273CDC48E9}"/>
    <hyperlink ref="L9440" r:id="rId18869" xr:uid="{5CC74B14-6F1F-7F45-8245-AB2CD2A524C4}"/>
    <hyperlink ref="J9441" r:id="rId18870" display="mailto:masonlogan@holmes.com" xr:uid="{E957ABBA-D764-8E43-85CF-98550B52CD71}"/>
    <hyperlink ref="L9441" r:id="rId18871" xr:uid="{E722448A-CC58-8049-A2E0-D2C315B95995}"/>
    <hyperlink ref="J9442" r:id="rId18872" display="mailto:ryan05@murray-fletcher.com" xr:uid="{CC3EF676-790D-F34E-80A5-92DB4D615EF0}"/>
    <hyperlink ref="L9442" r:id="rId18873" xr:uid="{9CE8E19E-00D5-CB40-A02B-EC92534E1445}"/>
    <hyperlink ref="J9443" r:id="rId18874" display="mailto:alexandercisneros@wright.com" xr:uid="{255A2120-8804-DE44-9A2A-3373891C35A6}"/>
    <hyperlink ref="L9443" r:id="rId18875" xr:uid="{E5F56A48-16CC-944F-BE97-E912C10E8EE1}"/>
    <hyperlink ref="J9444" r:id="rId18876" display="mailto:cdelgado@peck.com" xr:uid="{03CE6412-30EE-EB46-A9B6-5174A49736DD}"/>
    <hyperlink ref="L9444" r:id="rId18877" xr:uid="{4F22C58A-DC01-5C4C-AF66-CFCA3DF6DC4C}"/>
    <hyperlink ref="J9445" r:id="rId18878" display="mailto:alambert@hendrix.com" xr:uid="{21599FB9-3641-8C47-BA9A-769B77DBE650}"/>
    <hyperlink ref="L9445" r:id="rId18879" xr:uid="{D868D977-D4D4-A941-B5DA-36A21F817C11}"/>
    <hyperlink ref="J9446" r:id="rId18880" display="mailto:ofletcher@andrade.com" xr:uid="{9900DF40-5793-354B-A936-8C6F03B6E4DE}"/>
    <hyperlink ref="L9446" r:id="rId18881" xr:uid="{74C8246D-160D-A645-9D0F-723B4E54D913}"/>
    <hyperlink ref="J9447" r:id="rId18882" display="mailto:olyons@clayton-rivers.net" xr:uid="{007081E1-8EAA-CC42-A50A-C42B4DA90385}"/>
    <hyperlink ref="L9447" r:id="rId18883" xr:uid="{AEBFC9B5-753A-D64C-B988-1A9FD8A23D24}"/>
    <hyperlink ref="J9448" r:id="rId18884" display="mailto:melissa45@nicholson.com" xr:uid="{CD0BF031-7DB9-9448-97DB-A13EA6F5FBBF}"/>
    <hyperlink ref="L9448" r:id="rId18885" xr:uid="{D9998409-4753-2248-AC78-C937CA18FF61}"/>
    <hyperlink ref="J9449" r:id="rId18886" display="mailto:jrollins@becker.biz" xr:uid="{8AD73D79-D3FD-7C4F-AB83-00271CE6645C}"/>
    <hyperlink ref="L9449" r:id="rId18887" xr:uid="{67D66171-AE87-A649-95F3-749893A434FE}"/>
    <hyperlink ref="J9450" r:id="rId18888" display="mailto:dickersonstuart@li.com" xr:uid="{57A121F1-9ADD-2C48-932D-2CF452062056}"/>
    <hyperlink ref="L9450" r:id="rId18889" xr:uid="{D608D05D-BC06-7346-AE05-D0519DF81390}"/>
    <hyperlink ref="J9451" r:id="rId18890" display="mailto:danielle30@escobar.info" xr:uid="{EB4D9974-2B6A-EF4C-8E53-35066C28F65F}"/>
    <hyperlink ref="L9451" r:id="rId18891" xr:uid="{9AB2FB7F-EBB6-854A-B90C-AF42B87D5870}"/>
    <hyperlink ref="J9452" r:id="rId18892" display="mailto:msullivan@page.com" xr:uid="{4DC9ABF4-F58B-CF43-B603-658A1BB90D5A}"/>
    <hyperlink ref="L9452" r:id="rId18893" xr:uid="{637B2374-76CB-D14B-83EC-95099988AD81}"/>
    <hyperlink ref="J9453" r:id="rId18894" display="mailto:hcervantes@terrell-wiley.com" xr:uid="{F2C51952-955D-3749-A2AE-8FD7409F3ED5}"/>
    <hyperlink ref="L9453" r:id="rId18895" xr:uid="{0227A6D9-D80A-8B4C-8787-D65646A33139}"/>
    <hyperlink ref="J9454" r:id="rId18896" display="mailto:tracieweber@cisneros-gentry.com" xr:uid="{7F7A23DB-A0BD-5745-88E4-042651BA473E}"/>
    <hyperlink ref="L9454" r:id="rId18897" xr:uid="{4C62D674-7013-CF40-8ED1-675F2FC52B6C}"/>
    <hyperlink ref="J9455" r:id="rId18898" display="mailto:huffmanjacqueline@odom.com" xr:uid="{CEFEC933-A803-654E-AD32-B3DAB371B0A7}"/>
    <hyperlink ref="L9455" r:id="rId18899" xr:uid="{71F2DF45-022B-3148-9BAD-EA0989EBD848}"/>
    <hyperlink ref="J9456" r:id="rId18900" display="mailto:rfitzpatrick@pitts-castro.com" xr:uid="{1E78D263-4438-8B44-91CC-5D8EE28624B1}"/>
    <hyperlink ref="L9456" r:id="rId18901" xr:uid="{5E3C0D94-A4E7-FE43-A309-4DC51E9AB026}"/>
    <hyperlink ref="J9457" r:id="rId18902" display="mailto:sergio88@sparks.info" xr:uid="{2F580735-A64F-F544-B071-3425379D122D}"/>
    <hyperlink ref="L9457" r:id="rId18903" xr:uid="{F627754D-69B6-8B45-8DAB-65774840B7DD}"/>
    <hyperlink ref="J9458" r:id="rId18904" display="mailto:kathrynvang@pollard.com" xr:uid="{58E1BA13-F2C5-C24D-ACCD-104D94D9E9D6}"/>
    <hyperlink ref="L9458" r:id="rId18905" xr:uid="{BF0B5D50-57D6-3C49-A2D2-75CF457688CA}"/>
    <hyperlink ref="J9459" r:id="rId18906" display="mailto:lopezeddie@joyce.com" xr:uid="{13E22800-F7F3-734D-A3D3-333D8029021B}"/>
    <hyperlink ref="L9459" r:id="rId18907" xr:uid="{94FB6F58-090A-E749-9FCC-4E56E8478E8E}"/>
    <hyperlink ref="J9460" r:id="rId18908" display="mailto:holmesbetty@griffin-schroeder.com" xr:uid="{FA95CD27-9937-6342-9E56-5782776D4D94}"/>
    <hyperlink ref="L9460" r:id="rId18909" xr:uid="{04F00B9E-D931-B546-901B-63FE896E00E9}"/>
    <hyperlink ref="J9461" r:id="rId18910" display="mailto:donoconnell@kerr-nunez.net" xr:uid="{CBDC4E71-22A4-A541-8149-50E325272067}"/>
    <hyperlink ref="L9461" r:id="rId18911" xr:uid="{BBDFA5E6-62B4-E74A-BCC4-058F98FE6871}"/>
    <hyperlink ref="J9462" r:id="rId18912" display="mailto:kiddkaitlyn@mitchell.com" xr:uid="{72A06C27-E39E-4A4C-B296-AA31FFB5C91E}"/>
    <hyperlink ref="L9462" r:id="rId18913" xr:uid="{E98CF4E5-C276-B841-84D0-874EA577A9E1}"/>
    <hyperlink ref="J9463" r:id="rId18914" display="mailto:nwang@velez-montgomery.biz" xr:uid="{B2AFA322-00DC-DB44-8BC8-3D19E08E22D1}"/>
    <hyperlink ref="L9463" r:id="rId18915" xr:uid="{60CF84DF-FE79-0C4D-A026-7248198B8C65}"/>
    <hyperlink ref="J9464" r:id="rId18916" display="mailto:dwaynemendoza@kelley-garner.net" xr:uid="{7F01233B-C39A-7242-8F46-F445D9C44699}"/>
    <hyperlink ref="L9464" r:id="rId18917" xr:uid="{14940CA9-E863-904E-B161-54D4A769F3DB}"/>
    <hyperlink ref="J9465" r:id="rId18918" display="mailto:clintonday@sparks.com" xr:uid="{6122EA70-6828-FC4F-845F-00A9476894F2}"/>
    <hyperlink ref="L9465" r:id="rId18919" xr:uid="{CF255D60-E621-6845-9CE6-B3DAE9018740}"/>
    <hyperlink ref="J9466" r:id="rId18920" display="mailto:aimee85@cross.biz" xr:uid="{D10CA0A5-E2A3-8A4F-AF7F-EB0461953430}"/>
    <hyperlink ref="L9466" r:id="rId18921" xr:uid="{0B297FA1-8693-AD46-8562-1F1A0329E44D}"/>
    <hyperlink ref="J9467" r:id="rId18922" display="mailto:iperkins@macias.info" xr:uid="{3A0C5BBE-E34D-9748-8BBF-E32AE7A285C1}"/>
    <hyperlink ref="L9467" r:id="rId18923" xr:uid="{18EADCC2-16E5-194F-BD8C-A0160D315E19}"/>
    <hyperlink ref="J9468" r:id="rId18924" display="mailto:russellbanks@herring.com" xr:uid="{D45D5D76-E2F6-DC4F-9027-C9DF97777742}"/>
    <hyperlink ref="L9468" r:id="rId18925" xr:uid="{689A3B6C-8AA5-D648-8398-D98A3A788D03}"/>
    <hyperlink ref="J9469" r:id="rId18926" display="mailto:monique09@mosley-abbott.com" xr:uid="{9AFAE422-DC9E-A045-A4BC-C8A1BA3F2019}"/>
    <hyperlink ref="L9469" r:id="rId18927" xr:uid="{59FBE4EB-5211-924F-AFFA-A29DC6A4E86B}"/>
    <hyperlink ref="J9470" r:id="rId18928" display="mailto:gentryharry@wilkinson.biz" xr:uid="{36BE1B44-1984-2340-A644-A5DF1E666EB9}"/>
    <hyperlink ref="L9470" r:id="rId18929" xr:uid="{95DCADD5-D49F-4043-98F3-A840C2D843D7}"/>
    <hyperlink ref="J9471" r:id="rId18930" display="mailto:janehayes@harrington.net" xr:uid="{60ECC7E0-B642-8F49-9F06-0048EEBA94F3}"/>
    <hyperlink ref="L9471" r:id="rId18931" xr:uid="{BB25DDCE-EB9C-984D-863B-595BA1333AE7}"/>
    <hyperlink ref="J9472" r:id="rId18932" display="mailto:makaylachang@pena-singleton.com" xr:uid="{BA6A1C43-654B-914D-AFF4-ADFB79E402B4}"/>
    <hyperlink ref="L9472" r:id="rId18933" xr:uid="{5C3D0E8D-91C2-124A-B79C-2A2FE53A58F6}"/>
    <hyperlink ref="J9473" r:id="rId18934" display="mailto:barnettlee@price-charles.info" xr:uid="{11D090A2-6AF6-B147-AC02-8E1E6C22155E}"/>
    <hyperlink ref="L9473" r:id="rId18935" xr:uid="{6087554C-5DA4-324C-87A9-9E53288AD56A}"/>
    <hyperlink ref="J9474" r:id="rId18936" display="mailto:adrianawalton@briggs-blackburn.org" xr:uid="{D0EDD5AC-BEB5-FA4C-B0F5-D23ED9D93189}"/>
    <hyperlink ref="L9474" r:id="rId18937" xr:uid="{0850748A-9077-944E-BCDB-63CB98A621AD}"/>
    <hyperlink ref="J9475" r:id="rId18938" display="mailto:alice66@larson.biz" xr:uid="{9270E4A1-E944-B640-8CE2-AE132674E999}"/>
    <hyperlink ref="L9475" r:id="rId18939" xr:uid="{D5F49B10-060E-2841-BA2F-CBBEDA0723EF}"/>
    <hyperlink ref="J9476" r:id="rId18940" display="mailto:carlos70@wilkerson.com" xr:uid="{8C11C462-072B-8145-A0B4-298B7599AA36}"/>
    <hyperlink ref="L9476" r:id="rId18941" xr:uid="{227F6A67-0C96-DD4B-B4E9-B6EA5E8B717B}"/>
    <hyperlink ref="J9477" r:id="rId18942" display="mailto:curtis13@lin.com" xr:uid="{94BF15E8-3FC9-CC41-8CCF-BC144A828D1C}"/>
    <hyperlink ref="L9477" r:id="rId18943" xr:uid="{59BE4176-60C6-8F46-84AC-128CBFEA5C15}"/>
    <hyperlink ref="J9478" r:id="rId18944" display="mailto:michaelavelasquez@king.com" xr:uid="{77A08477-EDA4-CA46-9414-5566FDCF3DDD}"/>
    <hyperlink ref="L9478" r:id="rId18945" xr:uid="{0EFE659A-7FC8-3549-8CA4-D6960C2FBB74}"/>
    <hyperlink ref="J9479" r:id="rId18946" display="mailto:vincentadriana@george.com" xr:uid="{0F2B87AD-5DA9-FA44-9AF3-70613382CA07}"/>
    <hyperlink ref="L9479" r:id="rId18947" xr:uid="{E14225F9-6824-6B4F-985E-217CABF4E035}"/>
    <hyperlink ref="J9480" r:id="rId18948" display="mailto:dixonjonathon@bernard.com" xr:uid="{A4BA2C19-40B0-DE49-804D-5B4C22332971}"/>
    <hyperlink ref="L9480" r:id="rId18949" xr:uid="{D0CD638B-9322-B243-AD1D-1C6ABEF7BA0F}"/>
    <hyperlink ref="J9481" r:id="rId18950" display="mailto:bfoster@mendoza.org" xr:uid="{14C2DA48-0A67-A54C-919A-4975E14A95E2}"/>
    <hyperlink ref="L9481" r:id="rId18951" xr:uid="{7F4C1B1A-DF2D-9A4E-9C27-F8CE8C04BB8F}"/>
    <hyperlink ref="J9482" r:id="rId18952" display="mailto:gnielsen@walters.com" xr:uid="{F87C10F8-3EDF-EF40-8522-1C0EF744D09A}"/>
    <hyperlink ref="L9482" r:id="rId18953" xr:uid="{C6A88AB3-43BB-0448-8FC8-0D3DCDD8FB1A}"/>
    <hyperlink ref="J9483" r:id="rId18954" display="mailto:qwalsh@higgins-spears.com" xr:uid="{76B6EDBF-6222-FF47-9D32-FC28C25F8F0D}"/>
    <hyperlink ref="L9483" r:id="rId18955" xr:uid="{E88134A6-96F7-9040-8FA3-F087E8784B36}"/>
    <hyperlink ref="J9484" r:id="rId18956" display="mailto:autumn25@manning.com" xr:uid="{7591E548-023D-9841-BDC8-C63DD04C1EA1}"/>
    <hyperlink ref="L9484" r:id="rId18957" xr:uid="{91E1034E-0F04-A14F-B9CD-DADC48F4C385}"/>
    <hyperlink ref="J9485" r:id="rId18958" display="mailto:fbarron@mack-mcgee.org" xr:uid="{D435EEBE-47E0-E346-AC2D-E49A7804DD26}"/>
    <hyperlink ref="L9485" r:id="rId18959" xr:uid="{479B279C-C70C-284E-923F-C6D86F6AD59E}"/>
    <hyperlink ref="J9486" r:id="rId18960" display="mailto:gmccoy@glover.com" xr:uid="{7B8DCD18-AAB8-BE4B-80C1-DBF27CDA8637}"/>
    <hyperlink ref="L9486" r:id="rId18961" xr:uid="{E3BB29AC-0601-F34C-B51D-032DD5D70599}"/>
    <hyperlink ref="J9487" r:id="rId18962" display="mailto:helenbaker@dickson.com" xr:uid="{693F3F7D-3CEF-C74F-AA81-CF5F909428AB}"/>
    <hyperlink ref="L9487" r:id="rId18963" xr:uid="{6FA47906-AB09-C548-B0FF-7A882565622B}"/>
    <hyperlink ref="J9488" r:id="rId18964" display="mailto:adam20@prince-choi.net" xr:uid="{5383AEBC-7731-094D-ADC0-A5939936766B}"/>
    <hyperlink ref="L9488" r:id="rId18965" xr:uid="{0D81DA4B-2FAE-2745-9DC0-108E6320F49A}"/>
    <hyperlink ref="J9489" r:id="rId18966" display="mailto:skerr@beard.com" xr:uid="{23C42994-C181-E949-B5ED-295AD2CB91BC}"/>
    <hyperlink ref="L9489" r:id="rId18967" xr:uid="{85DA40C5-486D-EC4C-BBEE-454EC8666D2A}"/>
    <hyperlink ref="J9490" r:id="rId18968" display="mailto:xalvarez@carr.com" xr:uid="{53767B49-8AB4-0947-B33C-868D9D913AC6}"/>
    <hyperlink ref="L9490" r:id="rId18969" xr:uid="{450FF31E-7D6C-B14F-87BD-3CCC3ADC947B}"/>
    <hyperlink ref="J9491" r:id="rId18970" display="mailto:robert21@turner.biz" xr:uid="{F1CEB4C4-3ECB-9141-873A-EF17D9CB4596}"/>
    <hyperlink ref="L9491" r:id="rId18971" xr:uid="{5DB0BBD5-469E-B849-9DF7-FE2C44220147}"/>
    <hyperlink ref="J9492" r:id="rId18972" display="mailto:wilkinsonrick@suarez.com" xr:uid="{47C179A5-1EBC-BC42-88D0-2C6D4D97CAFC}"/>
    <hyperlink ref="L9492" r:id="rId18973" xr:uid="{3FC4D383-B0FA-564D-9E95-B203170ED18B}"/>
    <hyperlink ref="J9493" r:id="rId18974" display="mailto:josebeard@mcbride-donaldson.com" xr:uid="{6053ABC5-982F-2647-80DA-BE6CDA031529}"/>
    <hyperlink ref="L9493" r:id="rId18975" xr:uid="{8B7134C3-52D3-3148-86D6-ACAFFAD6BA40}"/>
    <hyperlink ref="J9494" r:id="rId18976" display="mailto:jacquelineterrell@russell.com" xr:uid="{BBC2BA46-1B62-FD41-854A-536C3881DCCF}"/>
    <hyperlink ref="L9494" r:id="rId18977" xr:uid="{1C05E1C8-370C-9041-9DDF-F811B2A0A5DF}"/>
    <hyperlink ref="J9495" r:id="rId18978" display="mailto:monique43@travis.biz" xr:uid="{012BD21E-2AE9-E44E-9387-C0280B661E72}"/>
    <hyperlink ref="L9495" r:id="rId18979" xr:uid="{7C443F31-0491-B94D-8423-2C243AED975F}"/>
    <hyperlink ref="J9496" r:id="rId18980" display="mailto:fkane@harper-le.com" xr:uid="{5B249EB1-97F3-0B48-9CBE-31296176BF23}"/>
    <hyperlink ref="L9496" r:id="rId18981" xr:uid="{3A4C7CA1-237A-8741-BEAB-03DDD432D872}"/>
    <hyperlink ref="J9497" r:id="rId18982" display="mailto:villegasdustin@potter.com" xr:uid="{2D7E9405-B752-CE48-AAA6-B13CB3EBBC59}"/>
    <hyperlink ref="L9497" r:id="rId18983" xr:uid="{D6A366F2-A917-1643-AB54-412FF2FFF76E}"/>
    <hyperlink ref="J9498" r:id="rId18984" display="mailto:jaydominguez@molina-sharp.com" xr:uid="{B278159E-83C5-C94B-96E5-087E2A88ABD8}"/>
    <hyperlink ref="L9498" r:id="rId18985" xr:uid="{A6786066-C3D3-C24B-B22C-3BAD32CBF9D9}"/>
    <hyperlink ref="J9499" r:id="rId18986" display="mailto:pottergordon@wood-gomez.com" xr:uid="{0BF7C5F8-3859-D240-99F1-6EC76FB51A56}"/>
    <hyperlink ref="L9499" r:id="rId18987" xr:uid="{B6D79F74-F3C2-E441-B682-05DE7627A0DB}"/>
    <hyperlink ref="J9500" r:id="rId18988" display="mailto:hspears@fuller-kirk.info" xr:uid="{28A4CFBF-0676-2845-B393-3A0A945496AB}"/>
    <hyperlink ref="L9500" r:id="rId18989" xr:uid="{0E8C6E7A-961C-7140-9CBD-1C0D74313E09}"/>
    <hyperlink ref="J9501" r:id="rId18990" display="mailto:hgreen@brady.biz" xr:uid="{553D9DB2-F1E4-E047-B943-6726E1E0A298}"/>
    <hyperlink ref="L9501" r:id="rId18991" xr:uid="{4E3FAA59-6D99-FA49-BD29-6818AD31B163}"/>
    <hyperlink ref="J9502" r:id="rId18992" display="mailto:michael47@wilkerson.com" xr:uid="{1DBBD073-1BEE-4843-BBAA-9C43A353D746}"/>
    <hyperlink ref="L9502" r:id="rId18993" xr:uid="{0584ED8E-E455-CA49-AEC4-5EB36FFAE3C8}"/>
    <hyperlink ref="J9503" r:id="rId18994" display="mailto:weeksmercedes@stevens-turner.com" xr:uid="{1A324068-EE03-CE4F-8375-0F18D231747A}"/>
    <hyperlink ref="L9503" r:id="rId18995" xr:uid="{9667841F-D43A-084D-A582-4F29527DA7BC}"/>
    <hyperlink ref="J9504" r:id="rId18996" display="mailto:spencergeorge@pham-lynn.com" xr:uid="{777876AA-50A5-7846-878A-27D1E5E4BBE1}"/>
    <hyperlink ref="L9504" r:id="rId18997" xr:uid="{0D7F9F2D-79E4-A14C-AF26-C0D6CD870461}"/>
    <hyperlink ref="J9505" r:id="rId18998" display="mailto:porterwalter@poole-mata.com" xr:uid="{B80BD2EA-A7C6-8440-ADE8-2839E0444772}"/>
    <hyperlink ref="L9505" r:id="rId18999" xr:uid="{53F4AFE0-05D1-D04C-A94C-8B7D6D884F37}"/>
    <hyperlink ref="J9506" r:id="rId19000" display="mailto:ebradshaw@hurley.info" xr:uid="{C5D0BC6D-8FB3-B643-A7D2-4F0B2671BF6F}"/>
    <hyperlink ref="L9506" r:id="rId19001" xr:uid="{C77F212F-1F9D-C645-9F1B-CDADBF05EE67}"/>
    <hyperlink ref="J9507" r:id="rId19002" display="mailto:benjaminkim@holder-blake.com" xr:uid="{A5A4D8F2-8FE6-754B-9CBA-F307B47CC123}"/>
    <hyperlink ref="L9507" r:id="rId19003" xr:uid="{8E79ADBB-3363-CB41-A9CE-3341ED367D8F}"/>
    <hyperlink ref="J9508" r:id="rId19004" display="mailto:qabbott@le-harper.info" xr:uid="{C7416CC0-EAFA-9D46-9952-E0F393597998}"/>
    <hyperlink ref="L9508" r:id="rId19005" xr:uid="{7EB2B3B6-9F69-7B49-8A77-3A106A0DC192}"/>
    <hyperlink ref="J9509" r:id="rId19006" display="mailto:sheliahogan@villarreal.com" xr:uid="{320B86E8-D672-0E4E-AB49-BE9E26FEF96D}"/>
    <hyperlink ref="L9509" r:id="rId19007" xr:uid="{2935B508-9EA2-924B-AF96-076AD37360E8}"/>
    <hyperlink ref="J9510" r:id="rId19008" display="mailto:collinnixon@lynn.com" xr:uid="{8174056B-397C-7C48-B21F-00059A706451}"/>
    <hyperlink ref="L9510" r:id="rId19009" xr:uid="{1298D7A3-69CD-3A4E-8449-37ECA90AB03F}"/>
    <hyperlink ref="J9511" r:id="rId19010" display="mailto:zrocha@friedman.biz" xr:uid="{278DF6CD-1559-B047-BBA8-8B4EC2E0FBB9}"/>
    <hyperlink ref="L9511" r:id="rId19011" xr:uid="{CEC38312-A3B4-B549-A36C-C8F3911A9469}"/>
    <hyperlink ref="J9512" r:id="rId19012" display="mailto:benjaminbullock@hull.biz" xr:uid="{15716A7F-7D01-5E43-99F5-E6F64916DDF4}"/>
    <hyperlink ref="L9512" r:id="rId19013" xr:uid="{05C4E487-D1B1-4E48-867D-C7404D63ADE9}"/>
    <hyperlink ref="J9513" r:id="rId19014" display="mailto:barkercraig@lynn-barajas.net" xr:uid="{BC2D34C2-E011-F641-96CD-B41F58C45462}"/>
    <hyperlink ref="L9513" r:id="rId19015" xr:uid="{065F17F1-8533-5F4E-B3F7-EBA81EE6EEA0}"/>
    <hyperlink ref="J9514" r:id="rId19016" display="mailto:jessesantos@harrison-joseph.org" xr:uid="{E71991A5-5FE6-C443-88A5-0C4A067E798F}"/>
    <hyperlink ref="L9514" r:id="rId19017" xr:uid="{B5631EBC-FE65-064A-8831-20ABDFF5B6D9}"/>
    <hyperlink ref="J9515" r:id="rId19018" display="mailto:gayers@gallagher.com" xr:uid="{99839718-00D3-BA48-AEC5-56F96CBB13EA}"/>
    <hyperlink ref="L9515" r:id="rId19019" xr:uid="{2E809191-ABDC-C346-8670-A2B8E818C54B}"/>
    <hyperlink ref="J9516" r:id="rId19020" display="mailto:edeleon@freeman.com" xr:uid="{E102D975-C1E0-C44A-A220-3D8B5F5222BB}"/>
    <hyperlink ref="L9516" r:id="rId19021" xr:uid="{AFC25636-8178-D049-AF7C-68E5ECC90EF5}"/>
    <hyperlink ref="J9517" r:id="rId19022" display="mailto:dickersonjames@bean.com" xr:uid="{AD5152FD-A0F9-D545-99A8-E72861E18096}"/>
    <hyperlink ref="L9517" r:id="rId19023" xr:uid="{4F2EA0C3-EC2C-C14B-8EDF-1C171CF89488}"/>
    <hyperlink ref="J9518" r:id="rId19024" display="mailto:sheena42@horton.com" xr:uid="{2C73E1C1-3D4D-0B4E-8AE1-56AD8A2F5987}"/>
    <hyperlink ref="L9518" r:id="rId19025" xr:uid="{D2CF1DD9-0812-2947-9BB5-6718B319FEB7}"/>
    <hyperlink ref="J9519" r:id="rId19026" display="mailto:kristieroberts@mcfarland.com" xr:uid="{43D52856-1924-C746-A646-637A4FAE7B7B}"/>
    <hyperlink ref="L9519" r:id="rId19027" xr:uid="{47F29E4A-92F4-E347-89A0-F28728CEC077}"/>
    <hyperlink ref="J9520" r:id="rId19028" display="mailto:glenda11@richard.com" xr:uid="{14E0B184-1110-6C48-90B0-922C45FA340C}"/>
    <hyperlink ref="L9520" r:id="rId19029" xr:uid="{FDB5EA09-71B8-BE49-9EE3-1B914CEDB4D0}"/>
    <hyperlink ref="J9521" r:id="rId19030" display="mailto:kingchris@lewis-cordova.biz" xr:uid="{36EC6DFC-500F-1C48-8BEF-5CC2FF79A339}"/>
    <hyperlink ref="L9521" r:id="rId19031" xr:uid="{86605E70-10CD-8C44-9676-6514BE4D3AFA}"/>
    <hyperlink ref="J9522" r:id="rId19032" display="mailto:lclarke@jordan.com" xr:uid="{ADB650ED-086C-A045-9FB9-058B66A9FF15}"/>
    <hyperlink ref="L9522" r:id="rId19033" xr:uid="{1B04F99D-98AC-A242-BF18-B7B6AAFC6103}"/>
    <hyperlink ref="J9523" r:id="rId19034" display="mailto:mckenzie58@hudson-woodward.net" xr:uid="{6FC57075-58D5-0448-BF2B-A84519E6D2AB}"/>
    <hyperlink ref="L9523" r:id="rId19035" xr:uid="{7D5E46F9-2B97-EA48-AD30-E580E620C8DF}"/>
    <hyperlink ref="J9524" r:id="rId19036" display="mailto:gloveralexandra@orozco.biz" xr:uid="{912C3EF4-F3DD-4443-9E54-EB60ABB13046}"/>
    <hyperlink ref="L9524" r:id="rId19037" xr:uid="{91F85D6A-BA62-C54B-8CD8-46BAB7F7A3E8}"/>
    <hyperlink ref="J9525" r:id="rId19038" display="mailto:ldunn@austin.com" xr:uid="{C07D534C-7385-2245-BB2F-E06A2335408F}"/>
    <hyperlink ref="L9525" r:id="rId19039" xr:uid="{BCE322EB-5BBD-7649-9DD1-FAABB47369EC}"/>
    <hyperlink ref="J9526" r:id="rId19040" display="mailto:jasmine17@wheeler.com" xr:uid="{EFD685D3-5B79-B74B-83F4-F2CEA1914F69}"/>
    <hyperlink ref="L9526" r:id="rId19041" xr:uid="{7A48C6D4-96C5-854D-9485-40E8D0BB8725}"/>
    <hyperlink ref="J9527" r:id="rId19042" display="mailto:melody68@key-burns.com" xr:uid="{9B000D89-D3FC-7F41-B80E-F7DB3E4037DE}"/>
    <hyperlink ref="L9527" r:id="rId19043" xr:uid="{49A4322C-F50D-EF47-947C-6C7428E8ECE0}"/>
    <hyperlink ref="J9528" r:id="rId19044" display="mailto:monique22@robbins-saunders.com" xr:uid="{2D23CABA-E912-6A4B-8CD0-F9A127CB44FC}"/>
    <hyperlink ref="L9528" r:id="rId19045" xr:uid="{7F93ABDF-5AAF-D245-BBC5-84B4A3F31639}"/>
    <hyperlink ref="J9529" r:id="rId19046" display="mailto:bobcasey@walker.biz" xr:uid="{E9457463-66EF-414B-8417-401651570453}"/>
    <hyperlink ref="L9529" r:id="rId19047" xr:uid="{CE4DE2E3-B798-BB4D-A09E-CCB2D359939F}"/>
    <hyperlink ref="J9530" r:id="rId19048" display="mailto:bradymora@esparza-gill.net" xr:uid="{D688E5A2-A56A-F44C-AFE7-DF795EAF6E8A}"/>
    <hyperlink ref="L9530" r:id="rId19049" xr:uid="{FA04497A-C079-1D47-8B89-14A87ACF7782}"/>
    <hyperlink ref="J9531" r:id="rId19050" display="mailto:eduardoday@velez.biz" xr:uid="{E94F2350-5CC4-684F-93DE-10BD6D0B7893}"/>
    <hyperlink ref="L9531" r:id="rId19051" xr:uid="{30F8A9CC-D08A-F440-BFD5-DF4013557575}"/>
    <hyperlink ref="J9532" r:id="rId19052" display="mailto:pattykey@simmons.com" xr:uid="{3986499C-B174-7149-80BA-E5A90F06A540}"/>
    <hyperlink ref="L9532" r:id="rId19053" xr:uid="{057980F7-BAD5-444C-BEF4-091F3C197C66}"/>
    <hyperlink ref="J9533" r:id="rId19054" display="mailto:ctravis@jimenez.com" xr:uid="{36099F56-9B42-2D44-A5A5-40753BF8DDD1}"/>
    <hyperlink ref="L9533" r:id="rId19055" xr:uid="{5145E999-9391-0D4E-B9C4-A1CA6F4AAC9E}"/>
    <hyperlink ref="J9534" r:id="rId19056" display="mailto:lpennington@henderson.net" xr:uid="{FA261A3A-5EAD-7541-AF80-7E11457E885A}"/>
    <hyperlink ref="L9534" r:id="rId19057" xr:uid="{8C54A1F7-29F3-5847-999B-04875A0B91A9}"/>
    <hyperlink ref="J9535" r:id="rId19058" display="mailto:daviesbarry@moran-mcneil.com" xr:uid="{A20BD257-464C-5241-BEC4-52780BF29B22}"/>
    <hyperlink ref="L9535" r:id="rId19059" xr:uid="{3133DA04-D909-F945-8DD9-D9692F40C944}"/>
    <hyperlink ref="J9536" r:id="rId19060" display="mailto:esparzaleroy@andersen.com" xr:uid="{666D4E5D-947C-2A45-8409-1A269DA7699E}"/>
    <hyperlink ref="L9536" r:id="rId19061" xr:uid="{DCC1128F-A935-244F-B112-661F040093DA}"/>
    <hyperlink ref="J9537" r:id="rId19062" display="mailto:shane22@lucas.com" xr:uid="{A8237BE4-B29D-1341-98DD-AA89EBC269CF}"/>
    <hyperlink ref="L9537" r:id="rId19063" xr:uid="{AA9F3C05-BB21-CA4F-9917-FE06935B62EC}"/>
    <hyperlink ref="J9538" r:id="rId19064" display="mailto:eric33@moran-kline.info" xr:uid="{DEEB708E-E2C5-D640-8342-7637B71C6CFC}"/>
    <hyperlink ref="L9538" r:id="rId19065" xr:uid="{2B2DE1BF-E654-3745-B114-D6FD01FE895F}"/>
    <hyperlink ref="J9539" r:id="rId19066" display="mailto:jonbright@conway.org" xr:uid="{BD1B2380-E5BF-7742-A626-43B33986921B}"/>
    <hyperlink ref="L9539" r:id="rId19067" xr:uid="{8634D851-9936-9043-BD2B-D4527FF3F55C}"/>
    <hyperlink ref="J9540" r:id="rId19068" display="mailto:ablair@ayers.com" xr:uid="{8365FB0E-AC9D-3642-9486-7869E7915E32}"/>
    <hyperlink ref="L9540" r:id="rId19069" xr:uid="{B4ABAD41-08AF-414F-9069-9733B19D1B39}"/>
    <hyperlink ref="J9541" r:id="rId19070" display="mailto:carolynsuarez@matthews.biz" xr:uid="{085E3509-C2C7-6744-84B4-2FE1C6B11020}"/>
    <hyperlink ref="L9541" r:id="rId19071" xr:uid="{3F200AC2-18AC-2942-90C9-328D721AC04C}"/>
    <hyperlink ref="J9542" r:id="rId19072" display="mailto:justin62@steele.com" xr:uid="{27AEE7CE-6A08-ED46-8751-F7F41736CD4D}"/>
    <hyperlink ref="L9542" r:id="rId19073" xr:uid="{C54FC1F3-E416-0645-B374-3723CB18AF9F}"/>
    <hyperlink ref="J9543" r:id="rId19074" display="mailto:darrell56@boyd.com" xr:uid="{93F8EB4A-E4EA-7144-9305-7898CC3C7641}"/>
    <hyperlink ref="L9543" r:id="rId19075" xr:uid="{86C13FEA-630B-3946-B7D7-26926AC6B7F6}"/>
    <hyperlink ref="J9544" r:id="rId19076" display="mailto:mcmahonroger@salazar.org" xr:uid="{01E0D232-F93A-D749-B12B-92068E8B2371}"/>
    <hyperlink ref="L9544" r:id="rId19077" xr:uid="{EFE07CF5-C5B8-B242-8E71-185A0839D8EC}"/>
    <hyperlink ref="J9545" r:id="rId19078" display="mailto:eprice@stewart.com" xr:uid="{34CCBC5F-A376-024F-AE48-80CA8BBA3C87}"/>
    <hyperlink ref="L9545" r:id="rId19079" xr:uid="{7DF3CD57-DF22-4B43-96C6-B418135A83FA}"/>
    <hyperlink ref="J9546" r:id="rId19080" display="mailto:mitchellpowers@manning-ho.org" xr:uid="{1D1324C1-7708-1B4D-93F7-6B25BE9B2111}"/>
    <hyperlink ref="L9546" r:id="rId19081" xr:uid="{522F180B-375D-2D40-9382-25501787E8F1}"/>
    <hyperlink ref="J9547" r:id="rId19082" display="mailto:wyattelliott@campbell.com" xr:uid="{27F1EC08-DBF8-7E4B-8FA7-9EB2AD328B73}"/>
    <hyperlink ref="L9547" r:id="rId19083" xr:uid="{E9C9CF21-DBB8-2343-BA2D-0A7E5C22648E}"/>
    <hyperlink ref="J9548" r:id="rId19084" display="mailto:dwaynevelazquez@rios.com" xr:uid="{BC4CF668-6F6D-1847-BA53-E45B410D3A7D}"/>
    <hyperlink ref="L9548" r:id="rId19085" xr:uid="{B3B815F6-AF7D-2142-9820-647132D13B72}"/>
    <hyperlink ref="J9549" r:id="rId19086" display="mailto:hansonsonya@morrison.com" xr:uid="{64B0F199-BD9A-5C4A-A980-BF1F3B628621}"/>
    <hyperlink ref="L9549" r:id="rId19087" xr:uid="{99F400ED-85C4-484C-9796-13B680EC3152}"/>
    <hyperlink ref="J9550" r:id="rId19088" display="mailto:jean83@anthony.biz" xr:uid="{963B453E-8905-B54B-96DF-E91E541840C1}"/>
    <hyperlink ref="L9550" r:id="rId19089" xr:uid="{C80B849A-5644-9A49-B384-EE52E5C5FE97}"/>
    <hyperlink ref="J9551" r:id="rId19090" display="mailto:pchoi@nelson-burke.com" xr:uid="{3E65B8DB-082F-DE43-8E38-F95B93E8D5EC}"/>
    <hyperlink ref="L9551" r:id="rId19091" xr:uid="{4909BB79-26CB-A74C-B63F-1B9D420B878E}"/>
    <hyperlink ref="J9552" r:id="rId19092" display="mailto:juarezgabriel@patterson-bennett.net" xr:uid="{A08B3D79-1F7D-7E42-A4CA-759C7617D893}"/>
    <hyperlink ref="L9552" r:id="rId19093" xr:uid="{AA0CE097-1EF6-A243-80D5-2EF27C97BACF}"/>
    <hyperlink ref="J9553" r:id="rId19094" display="mailto:jcortez@duarte-costa.net" xr:uid="{E6EE4273-4032-9946-9872-D56B522C5F2C}"/>
    <hyperlink ref="L9553" r:id="rId19095" xr:uid="{6DC76EB5-0920-1345-9FC8-EC954A5B6E31}"/>
    <hyperlink ref="J9554" r:id="rId19096" display="mailto:jilliandoyle@bridges-walker.biz" xr:uid="{D6F53ADF-B864-3348-959A-38421886DEB1}"/>
    <hyperlink ref="L9554" r:id="rId19097" xr:uid="{24613691-4631-4946-A46A-6C44BBC09C4B}"/>
    <hyperlink ref="J9555" r:id="rId19098" display="mailto:garrett51@mullen-woodward.org" xr:uid="{E0C46AA6-BCB3-AB4A-8790-E7FF4F97D606}"/>
    <hyperlink ref="L9555" r:id="rId19099" xr:uid="{4C5EFB30-32AA-7449-A43A-E5A2DD819BE3}"/>
    <hyperlink ref="J9556" r:id="rId19100" display="mailto:lchung@miller.info" xr:uid="{16F0780B-A32F-0842-B0D4-DC9417B57C4E}"/>
    <hyperlink ref="L9556" r:id="rId19101" xr:uid="{ABFB3018-8F2A-AB41-8D3A-116F71503B3A}"/>
    <hyperlink ref="J9557" r:id="rId19102" display="mailto:lucas21@lowe.com" xr:uid="{D2780810-4BD6-1448-8622-EACE7E147230}"/>
    <hyperlink ref="L9557" r:id="rId19103" xr:uid="{FD8B3EF0-42DF-F64E-B20A-EBADA183786C}"/>
    <hyperlink ref="J9558" r:id="rId19104" display="mailto:normanvilla@villarreal.com" xr:uid="{E862CB2C-8E4E-D847-AFA3-4EC98D08B4FC}"/>
    <hyperlink ref="L9558" r:id="rId19105" xr:uid="{A70418DE-761F-A341-A69F-62AD884A18B5}"/>
    <hyperlink ref="J9559" r:id="rId19106" display="mailto:huffmanshirley@huffman-lutz.net" xr:uid="{8D8563FD-BE70-EA40-A50F-3C3FEA79A261}"/>
    <hyperlink ref="L9559" r:id="rId19107" xr:uid="{8CC82A74-8DB6-4748-B1A8-2F43506BE779}"/>
    <hyperlink ref="J9560" r:id="rId19108" display="mailto:juliadavies@wells-waters.com" xr:uid="{799C4105-DB8F-6648-8D15-40DE5BB130C8}"/>
    <hyperlink ref="L9560" r:id="rId19109" xr:uid="{0A04BC75-05DC-2C4B-99BE-74970E969359}"/>
    <hyperlink ref="J9561" r:id="rId19110" display="mailto:george02@foster.com" xr:uid="{6EED1B4C-7E5C-A840-A783-7600A7EF6C47}"/>
    <hyperlink ref="L9561" r:id="rId19111" xr:uid="{41298BE2-2909-5C44-8554-066D6AF19F4F}"/>
    <hyperlink ref="J9562" r:id="rId19112" display="mailto:valvarado@king.com" xr:uid="{515E79A2-CF9D-4342-A980-8604EA1C6CC6}"/>
    <hyperlink ref="L9562" r:id="rId19113" xr:uid="{8C8A783B-AFBE-104A-9A49-C15CA81A8F96}"/>
    <hyperlink ref="J9563" r:id="rId19114" display="mailto:boyertina@waller.info" xr:uid="{71A33587-96BA-B54D-9DBE-497FD882F07F}"/>
    <hyperlink ref="L9563" r:id="rId19115" xr:uid="{AC9F881C-3C68-D540-9625-830385EB31EE}"/>
    <hyperlink ref="J9564" r:id="rId19116" display="mailto:candice61@kirk.com" xr:uid="{F3378B92-1B6B-6F43-8BAD-9F4A119DF785}"/>
    <hyperlink ref="L9564" r:id="rId19117" xr:uid="{F1EFE672-573B-D140-B8B6-C469E1F64CA9}"/>
    <hyperlink ref="J9565" r:id="rId19118" display="mailto:andersenmiguel@freeman.biz" xr:uid="{507098CE-9AC1-CF41-B9A0-F45959E180FF}"/>
    <hyperlink ref="L9565" r:id="rId19119" xr:uid="{D5C07566-A1BA-3A40-B8E8-4861BD6FA500}"/>
    <hyperlink ref="J9566" r:id="rId19120" display="mailto:andrea85@huffman-powers.com" xr:uid="{BBFB9C87-6B5A-A542-97E1-6CAF951D39AA}"/>
    <hyperlink ref="L9566" r:id="rId19121" xr:uid="{2F54D68E-0F27-C64B-A499-E9B949F8E6B3}"/>
    <hyperlink ref="J9567" r:id="rId19122" display="mailto:christian81@nguyen-nguyen.com" xr:uid="{9CDE164B-3A21-6D43-B349-388B46E4BED3}"/>
    <hyperlink ref="L9567" r:id="rId19123" xr:uid="{A6C93645-F8B2-FB43-BE2B-CFFAB7BF62BE}"/>
    <hyperlink ref="J9568" r:id="rId19124" display="mailto:vpugh@francis.info" xr:uid="{51332A9B-FA33-B44D-95D7-F24513F4C5A1}"/>
    <hyperlink ref="L9568" r:id="rId19125" xr:uid="{60B44343-C2A3-404B-806E-86F723E9CFD3}"/>
    <hyperlink ref="J9569" r:id="rId19126" display="mailto:bradleyyolanda@mccullough.info" xr:uid="{752FA606-D21E-4446-A4D9-95131690DA69}"/>
    <hyperlink ref="L9569" r:id="rId19127" xr:uid="{E2B6E6D4-C69C-3B43-A8C8-E099524EBB4C}"/>
    <hyperlink ref="J9570" r:id="rId19128" display="mailto:stoneregina@michael.com" xr:uid="{C455A2E3-E50A-1845-8339-7CFEB037E7F2}"/>
    <hyperlink ref="L9570" r:id="rId19129" xr:uid="{EAB8BA4B-4FDD-834E-823F-805F3ECE685B}"/>
    <hyperlink ref="J9571" r:id="rId19130" display="mailto:vmullen@french.com" xr:uid="{07BFDDF3-10F9-8A4A-AF20-CD42E33A3F68}"/>
    <hyperlink ref="L9571" r:id="rId19131" xr:uid="{078AFB3E-837F-8145-90AB-BD7AD9FCE097}"/>
    <hyperlink ref="J9572" r:id="rId19132" display="mailto:deborah61@mccoy-vance.info" xr:uid="{0218A39F-9507-D843-A613-F8EE5AFA2637}"/>
    <hyperlink ref="L9572" r:id="rId19133" xr:uid="{5F27A04D-F65C-7A4F-A2A2-35DF565FD6D0}"/>
    <hyperlink ref="J9573" r:id="rId19134" display="mailto:qray@farley-brady.com" xr:uid="{200119B9-6B1E-8147-9970-DE02D749A69D}"/>
    <hyperlink ref="L9573" r:id="rId19135" xr:uid="{DB48880D-AE73-8842-904F-BA3EB14FDA25}"/>
    <hyperlink ref="J9574" r:id="rId19136" display="mailto:roymichael@medina-mccann.biz" xr:uid="{F3A3B66B-7E9C-754D-A176-A81802E2481A}"/>
    <hyperlink ref="L9574" r:id="rId19137" xr:uid="{F22630C8-EC36-154E-B504-A88CAD60C5B1}"/>
    <hyperlink ref="J9575" r:id="rId19138" display="mailto:hutchinsonwendy@kelley.com" xr:uid="{8E84BCA7-E1A1-E84E-AA81-3C2C40DA1430}"/>
    <hyperlink ref="L9575" r:id="rId19139" xr:uid="{C2D292E5-3709-DC48-AE3E-C96DD0D943B5}"/>
    <hyperlink ref="J9576" r:id="rId19140" display="mailto:relliott@carlson-forbes.info" xr:uid="{05388934-F35F-D144-ABC0-4261B7CDF5AC}"/>
    <hyperlink ref="L9576" r:id="rId19141" xr:uid="{71EC3309-2A5E-234A-9C24-6413E8CFECA3}"/>
    <hyperlink ref="J9577" r:id="rId19142" display="mailto:ayerssara@baker-aguirre.com" xr:uid="{A4FEC4CC-2917-1D4C-85B6-2EEA5E45605B}"/>
    <hyperlink ref="L9577" r:id="rId19143" xr:uid="{E89DB65E-381F-924B-B105-9F514EA81401}"/>
    <hyperlink ref="J9578" r:id="rId19144" display="mailto:curtispotts@king-keller.com" xr:uid="{0CE2E451-0869-9944-98FB-7DDE7F20E338}"/>
    <hyperlink ref="L9578" r:id="rId19145" xr:uid="{FB5AB177-C144-0745-A08E-BFE62BEF1D7D}"/>
    <hyperlink ref="J9579" r:id="rId19146" display="mailto:jilliandixon@orozco.com" xr:uid="{E80496D9-8AAD-9D49-A20C-4FD15887766C}"/>
    <hyperlink ref="L9579" r:id="rId19147" xr:uid="{41669A0F-431A-154F-B642-48C27F66B1A1}"/>
    <hyperlink ref="J9580" r:id="rId19148" display="mailto:cummingsrose@kim-orr.com" xr:uid="{0C50EAE7-076E-3945-8340-816445845AF1}"/>
    <hyperlink ref="L9580" r:id="rId19149" xr:uid="{5BD1E8E7-25CE-674D-806C-52A96C3DC073}"/>
    <hyperlink ref="J9581" r:id="rId19150" display="mailto:beverlyhull@sims.info" xr:uid="{03639892-BBF3-C34F-AE36-7F541B8FB0E8}"/>
    <hyperlink ref="L9581" r:id="rId19151" xr:uid="{B51433BA-24B0-3240-9150-344D20C83A5A}"/>
    <hyperlink ref="J9582" r:id="rId19152" display="mailto:yorkkathleen@haynes-floyd.com" xr:uid="{F86ADAEB-1C25-CF4C-BCE6-92FFEF8ACAD6}"/>
    <hyperlink ref="L9582" r:id="rId19153" xr:uid="{FFDE475E-9490-4745-BD41-5156557F176F}"/>
    <hyperlink ref="J9583" r:id="rId19154" display="mailto:daryl33@shaffer-liu.net" xr:uid="{A6A1AC10-ECDA-6447-B6D9-5E45C9F3CED5}"/>
    <hyperlink ref="L9583" r:id="rId19155" xr:uid="{1C8A78BE-6528-5D41-B961-2D830FB542C9}"/>
    <hyperlink ref="J9584" r:id="rId19156" display="mailto:lsparks@pollard.com" xr:uid="{C4939352-1E69-6E46-B3F3-E5EA4AD2CA22}"/>
    <hyperlink ref="L9584" r:id="rId19157" xr:uid="{744E852D-00E6-1246-9B37-D68F3EEAEEBF}"/>
    <hyperlink ref="J9585" r:id="rId19158" display="mailto:morganpreston@jennings.com" xr:uid="{07035310-6E8E-A949-B271-0660D7DEB711}"/>
    <hyperlink ref="L9585" r:id="rId19159" xr:uid="{DCD7B2B9-87BF-9C44-8A48-77BE73ED03F8}"/>
    <hyperlink ref="J9586" r:id="rId19160" display="mailto:sheila38@hawkins.com" xr:uid="{B9D640DF-F466-BD48-9DA2-DD027EBA4967}"/>
    <hyperlink ref="L9586" r:id="rId19161" xr:uid="{7C99663F-CC12-1E4C-AEFF-F87BA4442199}"/>
    <hyperlink ref="J9587" r:id="rId19162" display="mailto:ydavila@prince.com" xr:uid="{485003FF-6C4F-834D-BEAF-EEC762D89EA1}"/>
    <hyperlink ref="L9587" r:id="rId19163" xr:uid="{4E474FC5-89BC-2F43-8FF5-09032D5C18B6}"/>
    <hyperlink ref="J9588" r:id="rId19164" display="mailto:steven41@hart.biz" xr:uid="{3C8E2398-D3BC-CC49-B7AC-1E5183497FFC}"/>
    <hyperlink ref="L9588" r:id="rId19165" xr:uid="{11CCC5F2-79FA-4449-BD50-14A4C036A3B1}"/>
    <hyperlink ref="J9589" r:id="rId19166" display="mailto:anna98@herrera-wilson.com" xr:uid="{9D0E3096-3739-6D45-96FA-78A07E5133FC}"/>
    <hyperlink ref="L9589" r:id="rId19167" xr:uid="{CC79073D-00B7-E041-9E51-F5EF920C47F7}"/>
    <hyperlink ref="J9590" r:id="rId19168" display="mailto:nathanwang@walton.com" xr:uid="{A71B606C-A7EA-D143-B532-8054CE71956E}"/>
    <hyperlink ref="L9590" r:id="rId19169" xr:uid="{71DFA7EE-399B-4C46-8E84-85779A3B9400}"/>
    <hyperlink ref="J9591" r:id="rId19170" display="mailto:beth13@baird.com" xr:uid="{32CB9D6A-20A3-2B49-B8D1-511188129C3F}"/>
    <hyperlink ref="L9591" r:id="rId19171" xr:uid="{D842EA5F-7CFF-C44C-8560-38B52A045499}"/>
    <hyperlink ref="J9592" r:id="rId19172" display="mailto:groman@miranda.com" xr:uid="{86B9BC38-EAF3-C947-8DEA-A0E307D60F6D}"/>
    <hyperlink ref="L9592" r:id="rId19173" xr:uid="{6B8A18B3-FC0E-D743-9D28-85C9DD247CEB}"/>
    <hyperlink ref="J9593" r:id="rId19174" display="mailto:lvillanueva@orr-gutierrez.com" xr:uid="{1E49BAEC-4135-3143-A9D1-6D842D8B3F40}"/>
    <hyperlink ref="L9593" r:id="rId19175" xr:uid="{11D3F802-4651-5140-8B63-9DA1510F8ED1}"/>
    <hyperlink ref="J9594" r:id="rId19176" display="mailto:xbray@mayer.com" xr:uid="{0DF02559-2AC3-DA47-BEA2-DE44DD243A9E}"/>
    <hyperlink ref="L9594" r:id="rId19177" xr:uid="{2FC156B0-4747-DA47-AB23-A5B29EC24677}"/>
    <hyperlink ref="J9595" r:id="rId19178" display="mailto:cristian41@casey.info" xr:uid="{2B7E2B19-671D-2642-B6A9-F0CC5BB64A98}"/>
    <hyperlink ref="L9595" r:id="rId19179" xr:uid="{AB2BEFDC-CF51-AA44-B7D9-150C59EF1E03}"/>
    <hyperlink ref="J9596" r:id="rId19180" display="mailto:leeashley@henderson.net" xr:uid="{50F04DAB-8800-CF4E-A4B5-499F883886A2}"/>
    <hyperlink ref="L9596" r:id="rId19181" xr:uid="{8AF0F695-2886-1943-9593-A5A606986475}"/>
    <hyperlink ref="J9597" r:id="rId19182" display="mailto:nsheppard@matthews.com" xr:uid="{DD79B4EE-3A88-F340-AD0F-BED15BBF0811}"/>
    <hyperlink ref="L9597" r:id="rId19183" xr:uid="{4EF41237-0EEC-ED4C-9079-88BD39E95EAF}"/>
    <hyperlink ref="J9598" r:id="rId19184" display="mailto:mathewstricia@mcintosh.com" xr:uid="{F2E6D2D9-6295-D040-BC6F-07D70E68DA1E}"/>
    <hyperlink ref="L9598" r:id="rId19185" xr:uid="{BD586FA7-F7D6-AF49-997E-4A3D6369DDEE}"/>
    <hyperlink ref="J9599" r:id="rId19186" display="mailto:angela88@stanley-diaz.org" xr:uid="{71D9FA7B-4FA5-EA45-BF55-B024C0612D81}"/>
    <hyperlink ref="L9599" r:id="rId19187" xr:uid="{0F766C04-7163-F145-9516-2CBB4FA95F21}"/>
    <hyperlink ref="J9600" r:id="rId19188" display="mailto:madelinemontes@reeves.info" xr:uid="{576E06BE-D9AF-ED4B-8FA3-58AF181C2987}"/>
    <hyperlink ref="L9600" r:id="rId19189" xr:uid="{E232D593-2D02-AA46-912C-B549D5D593DE}"/>
    <hyperlink ref="J9601" r:id="rId19190" display="mailto:mayochristy@blake.com" xr:uid="{644D6A98-8C82-8F4C-A96F-E0AD06B3F4AF}"/>
    <hyperlink ref="L9601" r:id="rId19191" xr:uid="{0EA106DA-E1CB-6542-B5DF-B8DB4AED55F1}"/>
    <hyperlink ref="J9602" r:id="rId19192" display="mailto:yrandolph@watts-joyce.com" xr:uid="{93B0B147-62A1-1F4D-B133-C0D50D80EFA6}"/>
    <hyperlink ref="L9602" r:id="rId19193" xr:uid="{0E713877-D257-B842-8E13-A3D66399BEE3}"/>
    <hyperlink ref="J9603" r:id="rId19194" display="mailto:knappmindy@johnston.org" xr:uid="{2BD29AE9-7BB1-F640-8C3A-3EAC97EC68FB}"/>
    <hyperlink ref="L9603" r:id="rId19195" xr:uid="{7332BEE0-41AE-9D49-A1D0-F945A5528E7B}"/>
    <hyperlink ref="J9604" r:id="rId19196" display="mailto:foxmarisa@calderon.org" xr:uid="{384B5A7B-2F91-6141-AE9D-3844F086C7C3}"/>
    <hyperlink ref="L9604" r:id="rId19197" xr:uid="{2776EB2B-44E6-954A-8C01-996EF24BA4AF}"/>
    <hyperlink ref="J9605" r:id="rId19198" display="mailto:brooke24@frey.com" xr:uid="{BA7B81DF-6806-BA47-BA2D-37C9CF6341C8}"/>
    <hyperlink ref="L9605" r:id="rId19199" xr:uid="{A99C3544-EBA1-F644-8B5D-0B22BA822EE7}"/>
    <hyperlink ref="J9606" r:id="rId19200" display="mailto:sherylkeller@harrington-kelly.biz" xr:uid="{DDF1172A-16C1-824B-9D06-A5052DAB047B}"/>
    <hyperlink ref="L9606" r:id="rId19201" xr:uid="{E4153847-6E7B-4145-9CD0-28079CF47673}"/>
    <hyperlink ref="J9607" r:id="rId19202" display="mailto:nuneznancy@mcdowell.com" xr:uid="{A40085A2-81A7-7149-8103-9C766BA09C73}"/>
    <hyperlink ref="L9607" r:id="rId19203" xr:uid="{9490E334-38AA-7144-B94B-E3FFE668C89C}"/>
    <hyperlink ref="J9608" r:id="rId19204" display="mailto:petersenkristie@holden.biz" xr:uid="{ACB89D1B-6C80-0547-9DC6-8E692462CC30}"/>
    <hyperlink ref="L9608" r:id="rId19205" xr:uid="{5A22CBC4-84A3-A648-8FAD-207D031F210D}"/>
    <hyperlink ref="J9609" r:id="rId19206" display="mailto:yroman@sparks-gonzales.info" xr:uid="{7A5933CC-B50A-8548-A149-3D5DF0604481}"/>
    <hyperlink ref="L9609" r:id="rId19207" xr:uid="{F4C9F732-C13D-1F4B-A5AC-F46F9D3F8B6E}"/>
    <hyperlink ref="J9610" r:id="rId19208" display="mailto:melody40@collins.com" xr:uid="{D3EE82A9-8C99-FD41-B4FF-C7D7FC9D6F9A}"/>
    <hyperlink ref="L9610" r:id="rId19209" xr:uid="{78218F07-DE81-CB4C-B180-DE53C521E74C}"/>
    <hyperlink ref="J9611" r:id="rId19210" display="mailto:lonniekim@small-lowery.com" xr:uid="{A82B2D77-F53C-EA46-B085-68C37A1D6581}"/>
    <hyperlink ref="L9611" r:id="rId19211" xr:uid="{D8B9C381-0090-1F4B-A9BA-D38E30714FCA}"/>
    <hyperlink ref="J9612" r:id="rId19212" display="mailto:hannah82@chen.net" xr:uid="{521D32C7-DA89-044A-923E-3BECEDE03DE3}"/>
    <hyperlink ref="L9612" r:id="rId19213" xr:uid="{6E449C11-774F-0B43-AF65-5F4C03911482}"/>
    <hyperlink ref="J9613" r:id="rId19214" display="mailto:janice47@gross.com" xr:uid="{141F81F5-89F5-A444-A9C9-B8C2ECFDF343}"/>
    <hyperlink ref="L9613" r:id="rId19215" xr:uid="{97A801EC-2968-FE45-8AE0-E67B5B9D414F}"/>
    <hyperlink ref="J9614" r:id="rId19216" display="mailto:phyllis67@kennedy-becker.com" xr:uid="{9982B1BA-D403-E747-8CE0-D0DBA5619A7D}"/>
    <hyperlink ref="L9614" r:id="rId19217" xr:uid="{072C632E-5ED1-6943-990D-77EB8653D54D}"/>
    <hyperlink ref="J9615" r:id="rId19218" display="mailto:sydney47@casey.com" xr:uid="{AA61D0FB-403F-6349-9171-1ED780EE0EF9}"/>
    <hyperlink ref="L9615" r:id="rId19219" xr:uid="{98FB6574-C1DB-424C-AB46-505421F28689}"/>
    <hyperlink ref="J9616" r:id="rId19220" display="mailto:louisvega@lawson.com" xr:uid="{359F9936-8456-9A40-B666-71B2EFDFF5D4}"/>
    <hyperlink ref="L9616" r:id="rId19221" xr:uid="{7569872B-E95F-BF42-B294-E8D4A9788FAB}"/>
    <hyperlink ref="J9617" r:id="rId19222" display="mailto:shannon04@nelson-mcbride.com" xr:uid="{30615725-834D-E041-A3C0-C93DE5DF7985}"/>
    <hyperlink ref="L9617" r:id="rId19223" xr:uid="{365434A7-6A95-3E4A-B20F-1333CDC65BB9}"/>
    <hyperlink ref="J9618" r:id="rId19224" display="mailto:osborntanya@juarez.com" xr:uid="{8B016670-63DA-764E-9207-C6F3773C7C69}"/>
    <hyperlink ref="L9618" r:id="rId19225" xr:uid="{DB9BC204-A7AD-9C45-929C-DEEFEBF9DFAE}"/>
    <hyperlink ref="J9619" r:id="rId19226" display="mailto:neil04@allen-cohen.com" xr:uid="{582F6A03-E3F5-C34F-B81E-CDE9BBBB2240}"/>
    <hyperlink ref="L9619" r:id="rId19227" xr:uid="{972BB697-4069-3644-A72B-F7C830CD9B84}"/>
    <hyperlink ref="J9620" r:id="rId19228" display="mailto:greg19@lamb.com" xr:uid="{18B3DC48-EC66-DA44-BD25-E0C6746BD23D}"/>
    <hyperlink ref="L9620" r:id="rId19229" xr:uid="{F1EC674C-5169-0B49-AA2F-2C7330EB8456}"/>
    <hyperlink ref="J9621" r:id="rId19230" display="mailto:sandyrice@benson-francis.org" xr:uid="{DED47E12-C125-9B4C-A395-E03B0EE50828}"/>
    <hyperlink ref="L9621" r:id="rId19231" xr:uid="{2153534C-0F8B-FB48-97FE-E4ABFEF43825}"/>
    <hyperlink ref="J9622" r:id="rId19232" display="mailto:staciekennedy@williams-macdonald.com" xr:uid="{E1F38FF5-827B-EC44-B303-F5455E6C432E}"/>
    <hyperlink ref="L9622" r:id="rId19233" xr:uid="{0459362E-D119-074F-9764-877CF410B2E2}"/>
    <hyperlink ref="J9623" r:id="rId19234" display="mailto:laura46@hahn.com" xr:uid="{34CCA8B0-36DF-7D44-90AB-9BFDC0DEE49F}"/>
    <hyperlink ref="L9623" r:id="rId19235" xr:uid="{197A3F4C-4EFF-6048-ABF8-D0E604175889}"/>
    <hyperlink ref="J9624" r:id="rId19236" display="mailto:fred86@dickson.com" xr:uid="{FC96621E-4CD5-BD4A-B295-A0A8FF112469}"/>
    <hyperlink ref="L9624" r:id="rId19237" xr:uid="{8AF5CD83-9B58-724D-945D-06562E6C16E8}"/>
    <hyperlink ref="J9625" r:id="rId19238" display="mailto:elainefrench@krause-coleman.com" xr:uid="{AC5F7814-7A61-1645-8189-062DDB7F2569}"/>
    <hyperlink ref="L9625" r:id="rId19239" xr:uid="{E47A2EE1-EC9A-A849-8C7C-C9E63BAC1893}"/>
    <hyperlink ref="J9626" r:id="rId19240" display="mailto:gailwinters@nash-page.com" xr:uid="{FA8693C5-939F-1240-B257-35D48450585B}"/>
    <hyperlink ref="L9626" r:id="rId19241" xr:uid="{779FBEE6-A88B-1946-9A68-26312FFA4272}"/>
    <hyperlink ref="J9627" r:id="rId19242" display="mailto:comptonmark@sparks.com" xr:uid="{D569B226-AA09-F34A-B299-6B2D644608BC}"/>
    <hyperlink ref="L9627" r:id="rId19243" xr:uid="{98E161F7-BBD8-FF41-AF2F-8F3D9ABAB413}"/>
    <hyperlink ref="J9628" r:id="rId19244" display="mailto:meredithcurtis@mcgee.com" xr:uid="{4892957C-35F6-C541-8025-EE2A0A21BD3A}"/>
    <hyperlink ref="L9628" r:id="rId19245" xr:uid="{F3DE2204-8DAC-BF45-B959-CC8688473C5A}"/>
    <hyperlink ref="J9629" r:id="rId19246" display="mailto:wwalter@dunlap-travis.com" xr:uid="{A46289DB-D83F-1D4E-8777-1E60BDAB08A3}"/>
    <hyperlink ref="L9629" r:id="rId19247" xr:uid="{70694E3F-4BED-BF40-B945-F61D8B7D25F2}"/>
    <hyperlink ref="J9630" r:id="rId19248" display="mailto:mcintoshcolton@morton.com" xr:uid="{DDC2CD35-638D-4140-8110-D2D0682C77C0}"/>
    <hyperlink ref="L9630" r:id="rId19249" xr:uid="{5DA1CD65-23BF-274E-BAAB-75473BAE9857}"/>
    <hyperlink ref="J9631" r:id="rId19250" display="mailto:rosalesjoy@orozco.com" xr:uid="{C5B3119B-1B5E-5849-9426-2E07071641F2}"/>
    <hyperlink ref="L9631" r:id="rId19251" xr:uid="{D3530159-291F-A442-A7A2-BD37BABCF744}"/>
    <hyperlink ref="J9632" r:id="rId19252" display="mailto:mercedes87@brady.com" xr:uid="{20A78C89-B813-2744-976B-7A5E8EFBACE7}"/>
    <hyperlink ref="L9632" r:id="rId19253" xr:uid="{5D2C691A-7413-D44F-BA36-7F7D7ECBFCAC}"/>
    <hyperlink ref="J9633" r:id="rId19254" display="mailto:brucecox@pineda.biz" xr:uid="{C14FAD49-474E-5C41-A172-BE0F803620D1}"/>
    <hyperlink ref="L9633" r:id="rId19255" xr:uid="{D26E5607-D26B-9740-AF15-3B42F07F00F3}"/>
    <hyperlink ref="J9634" r:id="rId19256" display="mailto:barry65@barron.com" xr:uid="{8215DB01-50D6-4B4D-B1B6-E92D23353301}"/>
    <hyperlink ref="L9634" r:id="rId19257" xr:uid="{34B1295B-D2DE-6F48-8595-62A5F9B73A5E}"/>
    <hyperlink ref="J9635" r:id="rId19258" display="mailto:zarias@coffey-gay.info" xr:uid="{1FC4EEA2-7732-8842-8669-26EBBDFF0BA4}"/>
    <hyperlink ref="L9635" r:id="rId19259" xr:uid="{A67A0880-9299-5C4A-B5FF-E792357F47E3}"/>
    <hyperlink ref="J9636" r:id="rId19260" display="mailto:rubenwhitaker@lopez-simmons.org" xr:uid="{8937CF3C-E135-9240-9B47-9EE56A0F3BD0}"/>
    <hyperlink ref="L9636" r:id="rId19261" xr:uid="{462EF824-13AF-3B4F-B8E9-F42B55D44F92}"/>
    <hyperlink ref="J9637" r:id="rId19262" display="mailto:uoconnell@cross-potts.com" xr:uid="{DF47F95B-CB9E-6B42-9BBC-7E9E493972E4}"/>
    <hyperlink ref="L9637" r:id="rId19263" xr:uid="{9775CA5F-7F93-2643-B19B-9298FA3EA500}"/>
    <hyperlink ref="J9638" r:id="rId19264" display="mailto:gabriela40@rush-mcdonald.info" xr:uid="{45AA9FB5-A3A8-5748-80CC-FB0C2D63A028}"/>
    <hyperlink ref="L9638" r:id="rId19265" xr:uid="{C9AB7DB1-FE46-8645-8F88-9DE5BCE16CFD}"/>
    <hyperlink ref="J9639" r:id="rId19266" display="mailto:xkidd@acevedo.biz" xr:uid="{CBE4BCFD-AB70-4640-A37A-E691A8A381E8}"/>
    <hyperlink ref="L9639" r:id="rId19267" xr:uid="{3A8A9430-8D8B-C645-A6AE-5206D215D014}"/>
    <hyperlink ref="J9640" r:id="rId19268" display="mailto:kiddmelvin@mayo.org" xr:uid="{7D9587EF-0B51-F94A-A998-A2C9665A551A}"/>
    <hyperlink ref="L9640" r:id="rId19269" xr:uid="{4DB7E977-F2AC-7747-BD74-43515A49E0B1}"/>
    <hyperlink ref="J9641" r:id="rId19270" display="mailto:spencekerri@rose.com" xr:uid="{5C5760A9-3AFC-984B-9D9F-D524A53EAB52}"/>
    <hyperlink ref="L9641" r:id="rId19271" xr:uid="{2CDB1048-72AD-204B-9901-D5094E9891C6}"/>
    <hyperlink ref="J9642" r:id="rId19272" display="mailto:jade42@white.net" xr:uid="{F5FEF938-DF47-064B-99A2-446191EF5897}"/>
    <hyperlink ref="L9642" r:id="rId19273" xr:uid="{EFC6AB4A-D762-A644-9434-7BA787F5D5FD}"/>
    <hyperlink ref="J9643" r:id="rId19274" display="mailto:noblepeggy@edwards.com" xr:uid="{3F634434-BEC0-2C45-89D5-362FF14948BA}"/>
    <hyperlink ref="L9643" r:id="rId19275" xr:uid="{E33E7C97-90C9-F54A-BF79-4824632387F5}"/>
    <hyperlink ref="J9644" r:id="rId19276" display="mailto:sueestes@miller.net" xr:uid="{20F8ACEE-0D7F-9A48-947E-600974C981D0}"/>
    <hyperlink ref="L9644" r:id="rId19277" xr:uid="{AF61BA3E-D1A8-7643-9DA8-4F7465AC2AB4}"/>
    <hyperlink ref="J9645" r:id="rId19278" display="mailto:holtlarry@griffith.com" xr:uid="{1F801BA6-866E-664D-B49A-31B4C2AABA9F}"/>
    <hyperlink ref="L9645" r:id="rId19279" xr:uid="{C6C12F46-E5FF-114C-9ECC-85F20DA5D433}"/>
    <hyperlink ref="J9646" r:id="rId19280" display="mailto:suzanne24@powers.info" xr:uid="{46BA08FD-24D3-B840-B62B-E3545ADDE8E9}"/>
    <hyperlink ref="L9646" r:id="rId19281" xr:uid="{590DB7DC-0935-0742-8C57-20BDABB019D0}"/>
    <hyperlink ref="J9647" r:id="rId19282" display="mailto:cassidyfinley@buchanan.com" xr:uid="{1FD70262-6B43-6643-997F-399CC9F62D5A}"/>
    <hyperlink ref="L9647" r:id="rId19283" xr:uid="{240E8727-EA62-5746-8668-E59FEF27D748}"/>
    <hyperlink ref="J9648" r:id="rId19284" display="mailto:lindsay06@ho-quinn.com" xr:uid="{F9313C4D-29EE-DF4C-AA94-B943D25DE033}"/>
    <hyperlink ref="L9648" r:id="rId19285" xr:uid="{915B8988-351C-D248-91B3-5A7DC8828092}"/>
    <hyperlink ref="J9649" r:id="rId19286" display="mailto:audrey30@herman-howard.com" xr:uid="{011B5854-B7A8-7E4B-BDA3-5A51B290476F}"/>
    <hyperlink ref="L9649" r:id="rId19287" xr:uid="{2576A50D-A6E0-2643-B9DC-CE966CE60362}"/>
    <hyperlink ref="J9650" r:id="rId19288" display="mailto:alejandra30@jefferson-hester.com" xr:uid="{E74B9735-DCF1-3C40-B442-BF513F774070}"/>
    <hyperlink ref="L9650" r:id="rId19289" xr:uid="{18DC1B6D-FF90-3E48-9A3C-4FB658D5366A}"/>
    <hyperlink ref="J9651" r:id="rId19290" display="mailto:cristinawelch@ferguson.com" xr:uid="{41049DCA-0419-2F4D-866D-6CD01A97FA72}"/>
    <hyperlink ref="L9651" r:id="rId19291" xr:uid="{C39C06EC-1B32-B441-9A6B-71EB4009BA5C}"/>
    <hyperlink ref="J9652" r:id="rId19292" display="mailto:franklin06@everett.com" xr:uid="{4ABA10E8-7A20-EB49-8FA1-F1743663309B}"/>
    <hyperlink ref="L9652" r:id="rId19293" xr:uid="{134D21B3-BA6F-FE48-A0DB-A34A1CB2FEF9}"/>
    <hyperlink ref="J9653" r:id="rId19294" display="mailto:dholloway@conrad.com" xr:uid="{AC3A9819-0DD4-8E4B-BB5D-17287D2AAC0D}"/>
    <hyperlink ref="L9653" r:id="rId19295" xr:uid="{F2535755-784C-3046-843D-289571C472FF}"/>
    <hyperlink ref="J9654" r:id="rId19296" display="mailto:vaughnariana@spears.org" xr:uid="{A52707F8-7761-694E-8D73-D50AA342AE18}"/>
    <hyperlink ref="L9654" r:id="rId19297" xr:uid="{374E46A9-D516-3E41-BADB-D55C4C5DF368}"/>
    <hyperlink ref="J9655" r:id="rId19298" display="mailto:vayers@santiago.com" xr:uid="{B4F80B92-E9AE-4B4A-B124-F2E44A56F690}"/>
    <hyperlink ref="L9655" r:id="rId19299" xr:uid="{1DF6B9BD-1A67-5443-B296-ADE7B6A2790F}"/>
    <hyperlink ref="J9656" r:id="rId19300" display="mailto:frederickfrank@arias.com" xr:uid="{095A1278-B5EC-984A-8991-8B34DADA312F}"/>
    <hyperlink ref="L9656" r:id="rId19301" xr:uid="{47C5DA5F-9691-D448-A177-17FFA18199F0}"/>
    <hyperlink ref="J9657" r:id="rId19302" display="mailto:nicolas59@gillespie.com" xr:uid="{BF18C797-2035-AC44-94BD-E1A44A104AAF}"/>
    <hyperlink ref="L9657" r:id="rId19303" xr:uid="{67308AE3-D495-0F43-A553-98AFA1F7D5CE}"/>
    <hyperlink ref="J9658" r:id="rId19304" display="mailto:karl75@burgess.com" xr:uid="{803E3113-73AC-5A43-8139-B5BCC360787E}"/>
    <hyperlink ref="L9658" r:id="rId19305" xr:uid="{87956E4F-7BAA-4D46-B09E-1D012F789593}"/>
    <hyperlink ref="J9659" r:id="rId19306" display="mailto:chelseycrosby@day.com" xr:uid="{FCBBE909-C280-434E-AD21-717D9CF15B28}"/>
    <hyperlink ref="L9659" r:id="rId19307" xr:uid="{F099402A-D582-2C40-A8CE-B6329EDCD5D8}"/>
    <hyperlink ref="J9660" r:id="rId19308" display="mailto:rdennis@huff.com" xr:uid="{6F4FB66F-8930-AC4D-83CD-BF7EE07D89AF}"/>
    <hyperlink ref="L9660" r:id="rId19309" xr:uid="{F130CA33-9CBC-8E45-B000-58B5C862DCFA}"/>
    <hyperlink ref="J9661" r:id="rId19310" display="mailto:charlesmoore@lowe.com" xr:uid="{CE30909C-9B39-224C-9AA0-E687E728A91A}"/>
    <hyperlink ref="L9661" r:id="rId19311" xr:uid="{E8A64B9A-A87B-284B-BEE1-33D5748FB888}"/>
    <hyperlink ref="J9662" r:id="rId19312" display="mailto:stouttristan@steele.com" xr:uid="{50939ADE-27E4-AE42-B40B-6020DDC6BE94}"/>
    <hyperlink ref="L9662" r:id="rId19313" xr:uid="{1D0B2DA8-87A7-B348-A194-38D69C13A6F2}"/>
    <hyperlink ref="J9663" r:id="rId19314" display="mailto:julia20@michael.com" xr:uid="{F844388E-7C2D-B444-A41B-8722F6E595DE}"/>
    <hyperlink ref="L9663" r:id="rId19315" xr:uid="{10CF60EB-FFB5-764E-ACC4-AAF4A323B8DC}"/>
    <hyperlink ref="J9664" r:id="rId19316" display="mailto:nashjoseph@gray.com" xr:uid="{1402356A-276B-B14E-9994-099FEC8234D1}"/>
    <hyperlink ref="L9664" r:id="rId19317" xr:uid="{B91CE4ED-BF3A-F64E-9968-B6B240111746}"/>
    <hyperlink ref="J9665" r:id="rId19318" display="mailto:erojas@meyers-savage.com" xr:uid="{3F69DE90-99FA-414D-9F28-40D573FFC48D}"/>
    <hyperlink ref="L9665" r:id="rId19319" xr:uid="{CA817621-D7AA-964B-A5F8-7D28F1D44D23}"/>
    <hyperlink ref="J9666" r:id="rId19320" display="mailto:teresagross@cooley.com" xr:uid="{D224EEB7-447F-2E4C-8882-CC4F7DB1EEE7}"/>
    <hyperlink ref="L9666" r:id="rId19321" xr:uid="{C971C812-ADEC-CD41-8DA9-63649230AD8A}"/>
    <hyperlink ref="J9667" r:id="rId19322" display="mailto:reeddean@watkins-chandler.biz" xr:uid="{92CC48D9-F41C-A044-A107-E1924354E47E}"/>
    <hyperlink ref="L9667" r:id="rId19323" xr:uid="{C764C995-446F-5A45-BD28-A0A4C2FEBDFF}"/>
    <hyperlink ref="J9668" r:id="rId19324" display="mailto:hensonmckenzie@wood-espinoza.com" xr:uid="{3139BB8D-AC53-7342-B144-1F499B6BF626}"/>
    <hyperlink ref="L9668" r:id="rId19325" xr:uid="{C28DDC0E-8446-5047-AE4C-99EB8A019AC4}"/>
    <hyperlink ref="J9669" r:id="rId19326" display="mailto:catherine40@wolf.com" xr:uid="{6D9C58DA-3CB8-834A-91AD-1FFDFF0C5144}"/>
    <hyperlink ref="L9669" r:id="rId19327" xr:uid="{2E6E081E-BCBD-D048-8519-EA6EC386BE1F}"/>
    <hyperlink ref="J9670" r:id="rId19328" display="mailto:ipruitt@faulkner.net" xr:uid="{0DF9A126-0A87-FC45-8DC4-E7BC0DA4BE11}"/>
    <hyperlink ref="L9670" r:id="rId19329" xr:uid="{95DCF86C-71E6-6A49-AB8C-43B1CA57C4DF}"/>
    <hyperlink ref="J9671" r:id="rId19330" display="mailto:tamiayers@hanson.com" xr:uid="{8734755D-990A-8644-A196-91BE8ADCCC39}"/>
    <hyperlink ref="L9671" r:id="rId19331" xr:uid="{EC6B8A8C-3688-E64B-8D52-9F9805E1FE30}"/>
    <hyperlink ref="J9672" r:id="rId19332" display="mailto:yesenianolan@patrick.net" xr:uid="{16CC598E-158B-6540-99DD-0A0030C24C6F}"/>
    <hyperlink ref="L9672" r:id="rId19333" xr:uid="{5320DB9D-B4BE-E04A-8708-82D320C865E8}"/>
    <hyperlink ref="J9673" r:id="rId19334" display="mailto:caseybowman@liu.com" xr:uid="{AAFDA131-83EF-FB41-B7A0-58C7D1D6D74B}"/>
    <hyperlink ref="L9673" r:id="rId19335" xr:uid="{30A3E47F-94BD-F14C-AD5A-F39832DC1620}"/>
    <hyperlink ref="J9674" r:id="rId19336" display="mailto:flin@benson-petersen.com" xr:uid="{43D68E64-98AC-CA4C-A7A0-B5777CACC426}"/>
    <hyperlink ref="L9674" r:id="rId19337" xr:uid="{C578BAA2-413F-1A4E-B7A7-E71076F0D941}"/>
    <hyperlink ref="J9675" r:id="rId19338" display="mailto:henrywhitney@burnett.com" xr:uid="{AE6EABAF-5590-5E49-848C-DE0AAC71C86D}"/>
    <hyperlink ref="L9675" r:id="rId19339" xr:uid="{E769E8E2-5A4B-D14E-8BE5-A493EC16E421}"/>
    <hyperlink ref="J9676" r:id="rId19340" display="mailto:briannaconrad@smith.org" xr:uid="{847AEB75-6C58-4341-B786-18B992C29C48}"/>
    <hyperlink ref="L9676" r:id="rId19341" xr:uid="{47E2C418-8A69-6D47-B3DD-F22BC3575F77}"/>
    <hyperlink ref="J9677" r:id="rId19342" display="mailto:apham@spence-odom.org" xr:uid="{228BF3EF-985D-2E49-BB20-B8F82D50448E}"/>
    <hyperlink ref="L9677" r:id="rId19343" xr:uid="{118CDCDA-9769-F249-B15A-11FB99B7FFB8}"/>
    <hyperlink ref="J9678" r:id="rId19344" display="mailto:scisneros@french-stanley.com" xr:uid="{90BE3425-46A7-4446-BAAE-844C6E6AAE68}"/>
    <hyperlink ref="L9678" r:id="rId19345" xr:uid="{5B1488F3-5766-0844-B5FA-4B8BF0B0EEAE}"/>
    <hyperlink ref="J9679" r:id="rId19346" display="mailto:kaisergreg@abbott-fox.com" xr:uid="{269282E2-CE74-1140-930F-8803F32C233F}"/>
    <hyperlink ref="L9679" r:id="rId19347" xr:uid="{F1DB6BAA-0628-0A4F-BA7C-65AEDC3A6906}"/>
    <hyperlink ref="J9680" r:id="rId19348" display="mailto:lmoran@bailey-hines.com" xr:uid="{0A3D3688-402E-D74D-9D06-61EDF5B8FDBB}"/>
    <hyperlink ref="L9680" r:id="rId19349" xr:uid="{4CB172F9-A0D7-D545-9C4B-5EAFE935CB5C}"/>
    <hyperlink ref="J9681" r:id="rId19350" display="mailto:hayesnichole@garcia.com" xr:uid="{643FC666-DA6D-594C-94C2-225A23132A88}"/>
    <hyperlink ref="L9681" r:id="rId19351" xr:uid="{763FC4B1-5E6C-0541-A00B-215685D17F2F}"/>
    <hyperlink ref="J9682" r:id="rId19352" display="mailto:serranoterri@lawson.info" xr:uid="{7A5C763B-A7AE-424F-B82C-65AC99B1E4A2}"/>
    <hyperlink ref="L9682" r:id="rId19353" xr:uid="{9686BDE0-93B9-BB46-86E2-E18391F9889E}"/>
    <hyperlink ref="J9683" r:id="rId19354" display="mailto:jsantana@downs.com" xr:uid="{467F0D63-8997-FE46-A0B7-26AEA8994894}"/>
    <hyperlink ref="L9683" r:id="rId19355" xr:uid="{51E490F5-D02E-6642-9047-ABAE76AE5D01}"/>
    <hyperlink ref="J9684" r:id="rId19356" display="mailto:kaylalambert@roberson.com" xr:uid="{C48E2D95-8E90-D844-8FC6-0B312C6810E0}"/>
    <hyperlink ref="L9684" r:id="rId19357" xr:uid="{B8A24C15-6DC2-2448-9916-78C761D58EA2}"/>
    <hyperlink ref="J9685" r:id="rId19358" display="mailto:moniquegibson@maldonado.org" xr:uid="{94D25BA1-4F27-324A-BE79-D23678BA6322}"/>
    <hyperlink ref="L9685" r:id="rId19359" xr:uid="{48775056-3319-3C4B-B97E-87A9ABA30DD4}"/>
    <hyperlink ref="J9686" r:id="rId19360" display="mailto:qrodgers@peterson.com" xr:uid="{F9BDD46D-87CD-C841-B33B-0286585A2E0E}"/>
    <hyperlink ref="L9686" r:id="rId19361" xr:uid="{F55251B1-894D-2E49-97C4-336BAEB2723C}"/>
    <hyperlink ref="J9687" r:id="rId19362" display="mailto:josborne@huffman.com" xr:uid="{0B70F403-54EB-0046-B6E4-51DE9AD13414}"/>
    <hyperlink ref="L9687" r:id="rId19363" xr:uid="{789E314A-6CA8-DA42-B27E-AA7B08284EA1}"/>
    <hyperlink ref="J9688" r:id="rId19364" display="mailto:gonzalesbrenda@morgan.com" xr:uid="{E7AD63E6-0E40-9247-B5FE-386BE86787F7}"/>
    <hyperlink ref="L9688" r:id="rId19365" xr:uid="{57679CAD-78BF-CF48-8DBF-D554BDCEF6D7}"/>
    <hyperlink ref="J9689" r:id="rId19366" display="mailto:uboone@lloyd.com" xr:uid="{27922213-8CA0-8245-BC15-6CF9912C987A}"/>
    <hyperlink ref="L9689" r:id="rId19367" xr:uid="{8BF2A013-62AE-2E44-AC45-7CC000562EBB}"/>
    <hyperlink ref="J9690" r:id="rId19368" display="mailto:ebryant@rivera-oconnor.com" xr:uid="{800F0C30-F36C-7E4E-BFB5-F990490FBF31}"/>
    <hyperlink ref="L9690" r:id="rId19369" xr:uid="{A2AF684D-2091-374B-A185-0587DB9959C9}"/>
    <hyperlink ref="J9691" r:id="rId19370" display="mailto:mikaylamarsh@mcpherson.com" xr:uid="{1179F40A-AA71-9F4B-9AD4-5D677599DE15}"/>
    <hyperlink ref="L9691" r:id="rId19371" xr:uid="{E1B1E47F-B0BD-5B44-AD3C-8217344663B1}"/>
    <hyperlink ref="J9692" r:id="rId19372" display="mailto:franciscohebert@riddle.info" xr:uid="{E1B53D28-DD20-F647-9FDE-3112E142C938}"/>
    <hyperlink ref="L9692" r:id="rId19373" xr:uid="{F395767C-A323-F449-8963-EF5C8CCF8660}"/>
    <hyperlink ref="J9693" r:id="rId19374" display="mailto:hlloyd@saunders.com" xr:uid="{B74528E1-EEF3-BA46-953C-E5E0F35442A3}"/>
    <hyperlink ref="L9693" r:id="rId19375" xr:uid="{319CFBE5-F4CD-BD46-BDE0-5C4DD1B954B7}"/>
    <hyperlink ref="J9694" r:id="rId19376" display="mailto:hortonfelicia@mcneil-bautista.com" xr:uid="{C6EE8367-0DA6-9641-9166-E2ECDA78A3B7}"/>
    <hyperlink ref="L9694" r:id="rId19377" xr:uid="{0B13C944-DC4D-7C43-A8A6-01FAA918A712}"/>
    <hyperlink ref="J9695" r:id="rId19378" display="mailto:callahanvanessa@garner-daniel.biz" xr:uid="{0919449A-B65A-6E45-BBE4-705A0F166671}"/>
    <hyperlink ref="L9695" r:id="rId19379" xr:uid="{597DBC86-F7C4-C041-9BD4-5F09121470D9}"/>
    <hyperlink ref="J9696" r:id="rId19380" display="mailto:darrylbradley@wyatt-norton.net" xr:uid="{502E4595-A90F-F04F-BC2C-9DABA2D1C515}"/>
    <hyperlink ref="L9696" r:id="rId19381" xr:uid="{9A5AFF48-81AF-0342-B830-D077E53EE2E4}"/>
    <hyperlink ref="J9697" r:id="rId19382" display="mailto:marksshaun@castro.com" xr:uid="{99DC5E89-BBDF-214D-BB0F-81905A7BEC8A}"/>
    <hyperlink ref="L9697" r:id="rId19383" xr:uid="{D7417B94-5B92-DF44-8742-8225851BE698}"/>
    <hyperlink ref="J9698" r:id="rId19384" display="mailto:kelleysummer@woods.info" xr:uid="{960D76AC-1E20-1141-8C47-1859A2C21E15}"/>
    <hyperlink ref="L9698" r:id="rId19385" xr:uid="{C4B242A3-BEC0-6F4A-82C3-179B3F288956}"/>
    <hyperlink ref="J9699" r:id="rId19386" display="mailto:petersenevelyn@barker.net" xr:uid="{73A35201-BAB4-0547-9526-00E0CBEFBFA6}"/>
    <hyperlink ref="L9699" r:id="rId19387" xr:uid="{0359DF41-AA80-AA4D-B613-C39DDF2B9980}"/>
    <hyperlink ref="J9700" r:id="rId19388" display="mailto:sarah23@frederick.com" xr:uid="{E2C8A9BB-4895-B14A-8701-A612B725B522}"/>
    <hyperlink ref="L9700" r:id="rId19389" xr:uid="{E8BD74A3-0169-084B-B066-4296D76CA057}"/>
    <hyperlink ref="J9701" r:id="rId19390" display="mailto:jacksonruiz@barnett.com" xr:uid="{B01520C6-8877-C343-A19F-E1387947EEE6}"/>
    <hyperlink ref="L9701" r:id="rId19391" xr:uid="{D1962C0D-B75E-2948-A593-53540387CC16}"/>
    <hyperlink ref="J9702" r:id="rId19392" display="mailto:lrobinson@nolan-odonnell.com" xr:uid="{DC926583-457F-D84F-8C79-40C6B2F43E17}"/>
    <hyperlink ref="L9702" r:id="rId19393" xr:uid="{C8FCE3CB-A0DD-2843-A9A2-0BE16F697EFE}"/>
    <hyperlink ref="J9703" r:id="rId19394" display="mailto:woodardkylie@mack-kline.com" xr:uid="{B5FA82D7-AB59-5149-8F13-50D9CBC003A8}"/>
    <hyperlink ref="L9703" r:id="rId19395" xr:uid="{080B8E77-C978-7D40-9E8A-C9E54CC0110E}"/>
    <hyperlink ref="J9704" r:id="rId19396" display="mailto:matthew59@mcguire-ross.com" xr:uid="{60B8DAD0-C472-6A45-AC2F-1F021F2CFD8A}"/>
    <hyperlink ref="L9704" r:id="rId19397" xr:uid="{7F186AB3-E8C5-D541-9C55-AE9E0E2B2850}"/>
    <hyperlink ref="J9705" r:id="rId19398" display="mailto:lawrencehowe@york.com" xr:uid="{450938EF-E271-5D49-A9EA-F4065C458F5E}"/>
    <hyperlink ref="L9705" r:id="rId19399" xr:uid="{964047BA-ACF3-F24F-9DE0-BA70F99AD31D}"/>
    <hyperlink ref="J9706" r:id="rId19400" display="mailto:ebass@foster.net" xr:uid="{F3B53947-14ED-7C43-8126-46523B8FB467}"/>
    <hyperlink ref="L9706" r:id="rId19401" xr:uid="{DF4DCC9A-F42A-DC4F-9B13-BE747C296817}"/>
    <hyperlink ref="J9707" r:id="rId19402" display="mailto:velazquezglenda@mahoney.com" xr:uid="{7790AED6-A95B-7149-82D0-280C59D25127}"/>
    <hyperlink ref="L9707" r:id="rId19403" xr:uid="{38B40E81-E117-F843-915C-6BC3A33D2DD0}"/>
    <hyperlink ref="J9708" r:id="rId19404" display="mailto:udavies@gallegos.biz" xr:uid="{C2AFF67B-E5C5-224A-A778-8FE1BED13A1C}"/>
    <hyperlink ref="L9708" r:id="rId19405" xr:uid="{1A16CA91-CEF3-6D46-A943-BC0F562BE0A7}"/>
    <hyperlink ref="J9709" r:id="rId19406" display="mailto:emilydougherty@knox.com" xr:uid="{FC931DA1-853C-C740-B1EC-0C3222327F2A}"/>
    <hyperlink ref="L9709" r:id="rId19407" xr:uid="{E9373438-305F-0645-8DD2-24C2D709A23C}"/>
    <hyperlink ref="J9710" r:id="rId19408" display="mailto:pachecobrent@house.com" xr:uid="{47CF5C83-6DFC-9B42-82A8-8F725FDD9535}"/>
    <hyperlink ref="L9710" r:id="rId19409" xr:uid="{90C2FF00-8C03-444B-84C2-59B25004A9F2}"/>
    <hyperlink ref="J9711" r:id="rId19410" display="mailto:hinesgwendolyn@combs.org" xr:uid="{85E73200-C200-884A-BBA8-6FF1E931258A}"/>
    <hyperlink ref="L9711" r:id="rId19411" xr:uid="{FC43F3FD-CAB9-C242-BFDE-BCE9D8AA496A}"/>
    <hyperlink ref="J9712" r:id="rId19412" display="mailto:claire16@ball.com" xr:uid="{5A120769-5A0F-B74B-9314-12CAF9A54313}"/>
    <hyperlink ref="L9712" r:id="rId19413" xr:uid="{20A79C68-EA96-4A47-A1AB-88CD3B3DD450}"/>
    <hyperlink ref="J9713" r:id="rId19414" display="mailto:kcarney@patrick-mcgrath.com" xr:uid="{1A959E0A-887A-3548-9CFE-2AFFC53891A7}"/>
    <hyperlink ref="L9713" r:id="rId19415" xr:uid="{6C3C7479-C96E-9142-A87A-A4ED9BBCBCFA}"/>
    <hyperlink ref="J9714" r:id="rId19416" display="mailto:eileen61@callahan.com" xr:uid="{2E100109-C875-3D48-B654-9109F6A0BDF0}"/>
    <hyperlink ref="L9714" r:id="rId19417" xr:uid="{8738E384-1BD6-DD4F-B3A4-ECD6AD0937DE}"/>
    <hyperlink ref="J9715" r:id="rId19418" display="mailto:schmidtbryce@lang.com" xr:uid="{37805F1C-7FA8-9B44-B256-C2CCBD7ABA6F}"/>
    <hyperlink ref="L9715" r:id="rId19419" xr:uid="{278F70D0-6863-E94F-A23F-2FAC5FC0E01F}"/>
    <hyperlink ref="J9716" r:id="rId19420" display="mailto:vblevins@washington-weaver.net" xr:uid="{A5361772-2C5B-0145-9FDB-402A31F7C7E3}"/>
    <hyperlink ref="L9716" r:id="rId19421" xr:uid="{41813C63-7563-6E48-89F2-DFF63E23D05F}"/>
    <hyperlink ref="J9717" r:id="rId19422" display="mailto:ernestluna@hays-ford.com" xr:uid="{79EE5A90-E066-F141-B605-6241AB1A6923}"/>
    <hyperlink ref="L9717" r:id="rId19423" xr:uid="{02FA362F-CC3B-9B48-AD42-26E7A8C7DADA}"/>
    <hyperlink ref="J9718" r:id="rId19424" display="mailto:osbornebarbara@conley.com" xr:uid="{2CECC78E-B82B-D849-B49C-E74D52374DB8}"/>
    <hyperlink ref="L9718" r:id="rId19425" xr:uid="{9D586C85-62DD-5943-87FA-7BC3727E26EB}"/>
    <hyperlink ref="J9719" r:id="rId19426" display="mailto:claudiaesparza@berry-bruce.biz" xr:uid="{F9831EDB-E64B-B743-95F7-CF624846742B}"/>
    <hyperlink ref="L9719" r:id="rId19427" xr:uid="{FDFA906D-ECDE-F648-8ABC-243C50C79666}"/>
    <hyperlink ref="J9720" r:id="rId19428" display="mailto:glenda32@gamble.com" xr:uid="{16E91482-0282-7142-AAB6-E09EDB571626}"/>
    <hyperlink ref="L9720" r:id="rId19429" xr:uid="{D4806DAF-CD10-8F46-A4CB-AF61A799733F}"/>
    <hyperlink ref="J9721" r:id="rId19430" display="mailto:vmaxwell@hooper.com" xr:uid="{F338ABED-ADEF-2540-AD21-493E72F42BA4}"/>
    <hyperlink ref="L9721" r:id="rId19431" xr:uid="{315711BF-3E6F-5849-BBD9-9CF12A8ABD48}"/>
    <hyperlink ref="J9722" r:id="rId19432" display="mailto:jackie41@molina.com" xr:uid="{F5E92E55-98C0-4F41-AFEB-BFD89A4D15BB}"/>
    <hyperlink ref="L9722" r:id="rId19433" xr:uid="{6BBDC5DB-18D2-8342-BEA0-A481C8BA1ED5}"/>
    <hyperlink ref="J9723" r:id="rId19434" display="mailto:claudia76@navarro.org" xr:uid="{8DBAE8EC-392C-A047-A7CF-673F846F77E3}"/>
    <hyperlink ref="L9723" r:id="rId19435" xr:uid="{1353388C-3ECE-0C4A-AA54-1DE036684835}"/>
    <hyperlink ref="J9724" r:id="rId19436" display="mailto:kristydelacruz@mcdonald-landry.com" xr:uid="{C56E59D7-91B5-3145-BAAA-A4C78755726E}"/>
    <hyperlink ref="L9724" r:id="rId19437" xr:uid="{FC455919-EBC7-EB4A-80FA-55B03346E557}"/>
    <hyperlink ref="J9725" r:id="rId19438" display="mailto:melaniesanchez@walton.com" xr:uid="{99DC928F-288A-1140-B28D-8B99687DBFCC}"/>
    <hyperlink ref="L9725" r:id="rId19439" xr:uid="{CA0DCFC2-89EB-1342-86C0-0332835B85FF}"/>
    <hyperlink ref="J9726" r:id="rId19440" display="mailto:xbradford@santos.com" xr:uid="{169D482F-D9D8-F142-B4E9-95D31E9FAA54}"/>
    <hyperlink ref="L9726" r:id="rId19441" xr:uid="{83605752-6E51-C349-8973-7BA97FA4ED2E}"/>
    <hyperlink ref="J9727" r:id="rId19442" display="mailto:smorris@cline.com" xr:uid="{FB3252D3-3321-6243-8B6D-686B9A980783}"/>
    <hyperlink ref="L9727" r:id="rId19443" xr:uid="{45028340-F41B-294A-ADCC-C8710C76F586}"/>
    <hyperlink ref="J9728" r:id="rId19444" display="mailto:clinton57@gallegos-franklin.biz" xr:uid="{6E96D2DD-D467-1443-BE25-91EE3FE095E9}"/>
    <hyperlink ref="L9728" r:id="rId19445" xr:uid="{B2905EC7-8234-7944-8C53-D0B9202D34F8}"/>
    <hyperlink ref="J9729" r:id="rId19446" display="mailto:owu@stokes.com" xr:uid="{B6E4EF62-CD68-C94B-AD44-A2BBE3FE85AA}"/>
    <hyperlink ref="L9729" r:id="rId19447" xr:uid="{1A1F977B-A015-FF47-B45B-83D7065A5CD7}"/>
    <hyperlink ref="J9730" r:id="rId19448" display="mailto:umarks@schaefer.com" xr:uid="{98EA8A85-3A96-E743-AAA6-3BB44FF3E2F8}"/>
    <hyperlink ref="L9730" r:id="rId19449" xr:uid="{D1818CE0-F2B7-BB4B-962E-1B2BA093348C}"/>
    <hyperlink ref="J9731" r:id="rId19450" display="mailto:suarezdean@lane-decker.info" xr:uid="{BB6C866F-ADB5-C646-8F36-CFC5D2770052}"/>
    <hyperlink ref="L9731" r:id="rId19451" xr:uid="{F71BCCFE-8A51-8740-A047-F4CF2C73F79A}"/>
    <hyperlink ref="J9732" r:id="rId19452" display="mailto:ehutchinson@berger-howe.info" xr:uid="{22C0C0D9-C772-A948-A0F1-459615C1CACE}"/>
    <hyperlink ref="L9732" r:id="rId19453" xr:uid="{70AB6479-A0F0-A94B-A65F-568891BBA5F9}"/>
    <hyperlink ref="J9733" r:id="rId19454" display="mailto:curtisjones@bush.biz" xr:uid="{FED6C683-2546-4748-A909-F38B9A3FC964}"/>
    <hyperlink ref="L9733" r:id="rId19455" xr:uid="{C277A839-6E7A-BF40-BFEB-21A36E44678F}"/>
    <hyperlink ref="J9734" r:id="rId19456" display="mailto:jennifer87@ware-le.org" xr:uid="{2DAE8602-18C0-BC47-961D-492B90ACDCE2}"/>
    <hyperlink ref="L9734" r:id="rId19457" xr:uid="{350693F8-1985-574F-9226-D6F51723A033}"/>
    <hyperlink ref="J9735" r:id="rId19458" display="mailto:banderson@miles.info" xr:uid="{7BCCC2AE-135A-B142-8960-E244FC51B91D}"/>
    <hyperlink ref="L9735" r:id="rId19459" xr:uid="{EF7A6061-C85C-0E46-8073-F3E57E26CE73}"/>
    <hyperlink ref="J9736" r:id="rId19460" display="mailto:hhouse@fields.com" xr:uid="{28EF376D-21DE-7941-A039-C4D967C9B179}"/>
    <hyperlink ref="L9736" r:id="rId19461" xr:uid="{FB148237-A86F-6F40-BB5C-ACA0F57BA36D}"/>
    <hyperlink ref="J9737" r:id="rId19462" display="mailto:sloanhayley@huffman.org" xr:uid="{E66BB239-08C4-154A-976F-CF1979CDCCBB}"/>
    <hyperlink ref="L9737" r:id="rId19463" xr:uid="{C2BB5231-ED3C-DE49-A932-B6B07A7BDBFD}"/>
    <hyperlink ref="J9738" r:id="rId19464" display="mailto:stephencohen@murphy.biz" xr:uid="{679FE259-DFED-D348-A2E2-E4AFF31858E3}"/>
    <hyperlink ref="L9738" r:id="rId19465" xr:uid="{F8B3A9A4-2F69-2F4D-B233-F6FF610279F0}"/>
    <hyperlink ref="J9739" r:id="rId19466" display="mailto:acevedodrew@lynn.com" xr:uid="{457C77F6-97BB-014E-BA6A-C42AFFCAC6B9}"/>
    <hyperlink ref="L9739" r:id="rId19467" xr:uid="{DB294BEB-837D-AB4D-8092-0DA0CE57E534}"/>
    <hyperlink ref="J9740" r:id="rId19468" display="mailto:reeseanthony@hickman.com" xr:uid="{DD4E8A56-46EA-A643-9E42-08E133AAAA35}"/>
    <hyperlink ref="L9740" r:id="rId19469" xr:uid="{E60515CF-E0F5-5B40-9E28-BB8F550A61D7}"/>
    <hyperlink ref="J9741" r:id="rId19470" display="mailto:katiemercer@mcintosh.com" xr:uid="{65BAAD72-1C05-494B-89BE-A4C581B8B339}"/>
    <hyperlink ref="L9741" r:id="rId19471" xr:uid="{EF09BCA0-D8DD-B14D-AC8F-B1F967D8340A}"/>
    <hyperlink ref="J9742" r:id="rId19472" display="mailto:eileen49@harmon.com" xr:uid="{9BAF9DB8-E262-684F-89C2-5C7F5B74855B}"/>
    <hyperlink ref="L9742" r:id="rId19473" xr:uid="{0227747D-202B-D140-9B45-21E29A2C2011}"/>
    <hyperlink ref="J9743" r:id="rId19474" display="mailto:erik33@wilson.info" xr:uid="{52824941-7682-3440-B252-F024ADB88743}"/>
    <hyperlink ref="L9743" r:id="rId19475" xr:uid="{77092A24-1DBA-7541-A5C5-E9D035D752DE}"/>
    <hyperlink ref="J9744" r:id="rId19476" display="mailto:darrylmarks@hall.biz" xr:uid="{1932BC41-F713-B741-BBA5-EC038A4D5454}"/>
    <hyperlink ref="L9744" r:id="rId19477" xr:uid="{4CE9665C-104B-DD4E-9DA8-3E0BACDDDA38}"/>
    <hyperlink ref="J9745" r:id="rId19478" display="mailto:hollowayluke@craig-haley.com" xr:uid="{8C1D7457-BC4B-7A4D-9775-E3B94A58E6E7}"/>
    <hyperlink ref="L9745" r:id="rId19479" xr:uid="{58B5698C-11CE-2849-87EF-2DD7754B2870}"/>
    <hyperlink ref="J9746" r:id="rId19480" display="mailto:maysshari@murray.biz" xr:uid="{AB91C487-A916-EF49-B4E8-A0B0E8E583FE}"/>
    <hyperlink ref="L9746" r:id="rId19481" xr:uid="{546D5D08-B653-2B44-BCF0-54E62B84864E}"/>
    <hyperlink ref="J9747" r:id="rId19482" display="mailto:hesterkim@sanders.com" xr:uid="{16D0223B-85CB-5A48-8B86-BC981E103043}"/>
    <hyperlink ref="L9747" r:id="rId19483" xr:uid="{4424BF81-282A-BE40-AF96-0FC1FE3E6497}"/>
    <hyperlink ref="J9748" r:id="rId19484" display="mailto:nashholly@macdonald.info" xr:uid="{44FCBB54-8315-8141-8731-7DE129FC053A}"/>
    <hyperlink ref="L9748" r:id="rId19485" xr:uid="{AA7E40C3-69A5-964E-AA81-BD033DD955D8}"/>
    <hyperlink ref="J9749" r:id="rId19486" display="mailto:houstonmarvin@stein.com" xr:uid="{8338AE18-26D7-104A-ACCA-F4B49B326576}"/>
    <hyperlink ref="L9749" r:id="rId19487" xr:uid="{72171F5D-D7EF-B046-B427-1EE0F75A3B3A}"/>
    <hyperlink ref="J9750" r:id="rId19488" display="mailto:jesse17@villa.com" xr:uid="{A3973FE6-099B-B145-8921-A9EB9127BA3F}"/>
    <hyperlink ref="L9750" r:id="rId19489" xr:uid="{86EB35C4-A5BA-2F4A-96EA-6D2DD0109AA9}"/>
    <hyperlink ref="J9751" r:id="rId19490" display="mailto:scott30@wilkinson.biz" xr:uid="{714F2E72-07AC-C540-B9AE-362CB96FC797}"/>
    <hyperlink ref="L9751" r:id="rId19491" xr:uid="{BC0938D9-A947-0B48-BBAF-5A41DBDBC0D5}"/>
    <hyperlink ref="J9752" r:id="rId19492" display="mailto:klinetony@schaefer.com" xr:uid="{E47EED5A-5D6A-D34E-BA24-D438C6289921}"/>
    <hyperlink ref="L9752" r:id="rId19493" xr:uid="{8E06B1FB-0CA0-7A4D-B4DD-7FB522CB8E59}"/>
    <hyperlink ref="J9753" r:id="rId19494" display="mailto:aduffy@weaver.org" xr:uid="{9AC7326C-30E8-AD4C-8B94-52DEEF0F38FD}"/>
    <hyperlink ref="L9753" r:id="rId19495" xr:uid="{CD465E3E-A286-FF4F-8B5E-2DB57B1B3715}"/>
    <hyperlink ref="J9754" r:id="rId19496" display="mailto:rknox@pruitt.org" xr:uid="{BD1E5F23-1A54-814D-8DA2-8C7D68204480}"/>
    <hyperlink ref="L9754" r:id="rId19497" xr:uid="{5CC1D4D1-0ABD-B645-8355-DC87A0F93F42}"/>
    <hyperlink ref="J9755" r:id="rId19498" display="mailto:changmark@robertson.info" xr:uid="{750080BC-E342-2643-A35A-663B87F77243}"/>
    <hyperlink ref="L9755" r:id="rId19499" xr:uid="{FBE45CB3-EEFA-544D-BEF7-415824C86D2A}"/>
    <hyperlink ref="J9756" r:id="rId19500" display="mailto:thomas31@trujillo-bowers.info" xr:uid="{70049703-393C-454F-B0D9-75703E00262F}"/>
    <hyperlink ref="L9756" r:id="rId19501" xr:uid="{703F041A-8DB4-BF45-AD6E-819D54AB9CE3}"/>
    <hyperlink ref="J9757" r:id="rId19502" display="mailto:elaine07@armstrong-coffey.biz" xr:uid="{AB25F6C8-4EB5-564A-9493-565EF1965C05}"/>
    <hyperlink ref="L9757" r:id="rId19503" xr:uid="{D40F3B81-13D2-6E4F-B332-63EA61C5C11A}"/>
    <hyperlink ref="J9758" r:id="rId19504" display="mailto:bradescobar@haas.biz" xr:uid="{2388E02C-B624-6348-9829-AAB798DC6EA3}"/>
    <hyperlink ref="L9758" r:id="rId19505" xr:uid="{02AB2682-41F9-A849-AB0B-B22B25500E30}"/>
    <hyperlink ref="J9759" r:id="rId19506" display="mailto:trevorrush@moses-blair.com" xr:uid="{24319000-2BD7-1E4C-819E-BCC7F74B597C}"/>
    <hyperlink ref="L9759" r:id="rId19507" xr:uid="{03DBA507-3067-E84A-ADD0-40A567E7A810}"/>
    <hyperlink ref="J9760" r:id="rId19508" display="mailto:glenkeller@rosales.com" xr:uid="{566C1CB2-9186-EB40-B22E-2E6DD33998BA}"/>
    <hyperlink ref="L9760" r:id="rId19509" xr:uid="{21C54B16-2FE9-9547-9DD6-014F0AC78EEC}"/>
    <hyperlink ref="J9761" r:id="rId19510" display="mailto:millsgabriel@bird.com" xr:uid="{C86CF17D-2F76-AA40-B3D6-F6BAA5854286}"/>
    <hyperlink ref="L9761" r:id="rId19511" xr:uid="{06A1EB38-F3B6-6344-874E-0518AB395F73}"/>
    <hyperlink ref="J9762" r:id="rId19512" display="mailto:vreynolds@alexander-taylor.com" xr:uid="{6436EA15-F880-7C45-8952-C317F4AB15FD}"/>
    <hyperlink ref="L9762" r:id="rId19513" xr:uid="{C3F668AF-2D39-E642-A84A-BF63A7CA407A}"/>
    <hyperlink ref="J9763" r:id="rId19514" display="mailto:randybruce@lawson-lambert.com" xr:uid="{E3F60C13-3363-2F46-B599-993DA780B014}"/>
    <hyperlink ref="L9763" r:id="rId19515" xr:uid="{3C4D7129-EC06-A74E-9469-A9377B971EAE}"/>
    <hyperlink ref="J9764" r:id="rId19516" display="mailto:odickerson@terrell.info" xr:uid="{91EC41AD-65A0-F645-9D1B-2590FC9D44B5}"/>
    <hyperlink ref="L9764" r:id="rId19517" xr:uid="{C8EC4920-E5B3-7544-BFE9-65B76989625D}"/>
    <hyperlink ref="J9765" r:id="rId19518" display="mailto:timchan@mcgee.net" xr:uid="{54DB0BD4-8765-6643-9FB5-4FF4C35FEC41}"/>
    <hyperlink ref="L9765" r:id="rId19519" xr:uid="{018B804C-2064-7440-A936-7C2BB83C8FAF}"/>
    <hyperlink ref="J9766" r:id="rId19520" display="mailto:villakathy@webster.info" xr:uid="{F9D18B60-C06E-204D-8B14-EC272AC17E02}"/>
    <hyperlink ref="L9766" r:id="rId19521" xr:uid="{1C13DF44-611F-B443-A591-9129C50747B7}"/>
    <hyperlink ref="J9767" r:id="rId19522" display="mailto:jackson81@waters-arroyo.org" xr:uid="{D05036B6-D521-3E43-B424-00F2A161A2C7}"/>
    <hyperlink ref="L9767" r:id="rId19523" xr:uid="{58108554-EF2D-AC4C-B344-3A684104D387}"/>
    <hyperlink ref="J9768" r:id="rId19524" display="mailto:pgregory@hinton.net" xr:uid="{180CD5C8-463E-8646-9BAD-DB045C903F4F}"/>
    <hyperlink ref="L9768" r:id="rId19525" xr:uid="{FCF145D9-F6D7-D043-B25F-40C28205EF35}"/>
    <hyperlink ref="J9769" r:id="rId19526" display="mailto:wmcconnell@duke-yoder.com" xr:uid="{A00F164B-4EA5-4344-BABF-6D5BC5747E5D}"/>
    <hyperlink ref="L9769" r:id="rId19527" xr:uid="{4DA69049-29BF-A842-88AF-F64972A1CE81}"/>
    <hyperlink ref="J9770" r:id="rId19528" display="mailto:jadkins@mata.com" xr:uid="{8273120B-2900-374A-BB7A-5D8165FAF3B8}"/>
    <hyperlink ref="L9770" r:id="rId19529" xr:uid="{59EDA693-8080-1541-B25B-19E0516C401C}"/>
    <hyperlink ref="J9771" r:id="rId19530" display="mailto:kmonroe@ellison-shepard.com" xr:uid="{5190C199-638C-854C-A122-6CB83F48B946}"/>
    <hyperlink ref="L9771" r:id="rId19531" xr:uid="{A1A7BBC1-E008-FF41-A282-B3880473E070}"/>
    <hyperlink ref="J9772" r:id="rId19532" display="mailto:craighenderson@duarte-eaton.com" xr:uid="{1B88FA7D-9BC6-4E4C-87F2-559FB11F7F7A}"/>
    <hyperlink ref="L9772" r:id="rId19533" xr:uid="{BC2173D1-EC58-3741-9659-9BEBC45E42F4}"/>
    <hyperlink ref="J9773" r:id="rId19534" display="mailto:eduardo87@galloway.com" xr:uid="{B99E2CB1-13AF-1344-8A9B-FB8D33E54C6D}"/>
    <hyperlink ref="L9773" r:id="rId19535" xr:uid="{A058273B-2735-D64A-8647-278D0DCF97C4}"/>
    <hyperlink ref="J9774" r:id="rId19536" display="mailto:dwalters@weiss.info" xr:uid="{D99B8317-043B-004B-83C3-8FE1F1C55EB1}"/>
    <hyperlink ref="L9774" r:id="rId19537" xr:uid="{D2B41063-AE31-9D44-A697-593823ADB614}"/>
    <hyperlink ref="J9775" r:id="rId19538" display="mailto:emoore@huang-hatfield.com" xr:uid="{8B2AB786-AF8B-5341-A302-D3EF44FA7BE0}"/>
    <hyperlink ref="L9775" r:id="rId19539" xr:uid="{49145245-6275-DA4C-95F9-1D8AD7E9CF22}"/>
    <hyperlink ref="J9776" r:id="rId19540" display="mailto:rebecca13@griffin-meyers.com" xr:uid="{A7FA63A4-457E-084D-9710-17E11C407AFB}"/>
    <hyperlink ref="L9776" r:id="rId19541" xr:uid="{70061906-503B-2B43-82AF-F4D4722CA2A2}"/>
    <hyperlink ref="J9777" r:id="rId19542" display="mailto:rodney86@petersen.net" xr:uid="{52C355A4-915C-F54F-BB47-EB4BCA220B2A}"/>
    <hyperlink ref="L9777" r:id="rId19543" xr:uid="{B98C4406-B49F-6144-B3CF-CA8584B8AEF9}"/>
    <hyperlink ref="J9778" r:id="rId19544" display="mailto:morgan59@patrick.com" xr:uid="{4A9F7CC4-D6CA-0046-89F1-AC8030CE1519}"/>
    <hyperlink ref="L9778" r:id="rId19545" xr:uid="{0481BD09-9D83-DB46-B319-E82ED2F69413}"/>
    <hyperlink ref="J9779" r:id="rId19546" display="mailto:rfrench@weeks-sherman.com" xr:uid="{AF8AB345-B9EE-3945-A488-0A2C67897F9F}"/>
    <hyperlink ref="L9779" r:id="rId19547" xr:uid="{44D779EB-AD36-8943-889E-451B89B90F09}"/>
    <hyperlink ref="J9780" r:id="rId19548" display="mailto:karicasey@mccarthy-benjamin.net" xr:uid="{CDA40499-597E-A446-BA57-646622EB9379}"/>
    <hyperlink ref="L9780" r:id="rId19549" xr:uid="{BA67EDEE-D531-D844-AD06-13198DE060CF}"/>
    <hyperlink ref="J9781" r:id="rId19550" display="mailto:xstein@parrish-hunter.org" xr:uid="{A604C40A-0726-3145-A15E-07691C447ACB}"/>
    <hyperlink ref="L9781" r:id="rId19551" xr:uid="{41B8EE35-E8AC-D049-A7D6-981744E29355}"/>
    <hyperlink ref="J9782" r:id="rId19552" display="mailto:zboone@boyer.com" xr:uid="{B1FD91E5-4A81-5447-B6E3-C326A28292AD}"/>
    <hyperlink ref="L9782" r:id="rId19553" xr:uid="{A04FC52D-A214-CC40-AF1C-78D4B4AEBC7A}"/>
    <hyperlink ref="J9783" r:id="rId19554" display="mailto:savagejoann@gay-costa.com" xr:uid="{C81D9E44-D906-4B49-BEC7-5815E8DA2B29}"/>
    <hyperlink ref="L9783" r:id="rId19555" xr:uid="{3A9916D4-7699-6D47-9A05-CF183BF5AB3A}"/>
    <hyperlink ref="J9784" r:id="rId19556" display="mailto:abbottgwendolyn@sawyer.com" xr:uid="{B05EB8B6-5765-7D44-AA4E-E71EF8330E5A}"/>
    <hyperlink ref="L9784" r:id="rId19557" xr:uid="{4FC30922-38EB-7A4A-A224-792986B77212}"/>
    <hyperlink ref="J9785" r:id="rId19558" display="mailto:drakealexis@yang.com" xr:uid="{7AB184D8-A1F0-7B4D-BC74-C7688F88297A}"/>
    <hyperlink ref="L9785" r:id="rId19559" xr:uid="{A38870D9-256B-BB43-A437-5698A0A7B26F}"/>
    <hyperlink ref="J9786" r:id="rId19560" display="mailto:lmoyer@bentley-lucas.com" xr:uid="{25C73C9C-AD3D-424F-92C3-1FBFD99D36F5}"/>
    <hyperlink ref="L9786" r:id="rId19561" xr:uid="{91F080D6-863E-0248-AC5E-5E339D7F28E5}"/>
    <hyperlink ref="J9787" r:id="rId19562" display="mailto:kaufmanwyatt@frey.org" xr:uid="{BBACEE94-301E-C948-9714-D54FD67E86E4}"/>
    <hyperlink ref="L9787" r:id="rId19563" xr:uid="{D51BC657-D495-A741-AFAF-9FD3F9A88A38}"/>
    <hyperlink ref="J9788" r:id="rId19564" display="mailto:zmcneil@arroyo-zamora.biz" xr:uid="{C4445439-4CDC-544E-919F-68FD5B40D382}"/>
    <hyperlink ref="L9788" r:id="rId19565" xr:uid="{2572564F-3558-544F-8888-CDBA1F850372}"/>
    <hyperlink ref="J9789" r:id="rId19566" display="mailto:james49@fleming.net" xr:uid="{E961CB36-D6DA-2842-AFCD-3A1906E2DDB3}"/>
    <hyperlink ref="L9789" r:id="rId19567" xr:uid="{821A28E4-59CC-DF40-8936-AE0F1DE2F794}"/>
    <hyperlink ref="J9790" r:id="rId19568" display="mailto:jeffreycompton@wilkerson-livingston.com" xr:uid="{FA34D1B5-226D-B34C-8395-F9D249596A1F}"/>
    <hyperlink ref="L9790" r:id="rId19569" xr:uid="{501D0131-180E-B44B-99C2-5B22ADCA3310}"/>
    <hyperlink ref="J9791" r:id="rId19570" display="mailto:mcabrera@carlson.com" xr:uid="{89B6168E-C29B-EE4F-92DF-E4367204CB06}"/>
    <hyperlink ref="L9791" r:id="rId19571" xr:uid="{FA42FFE2-63F5-A74C-8750-8A344588D850}"/>
    <hyperlink ref="J9792" r:id="rId19572" display="mailto:alan20@willis.org" xr:uid="{0B231D52-2256-9341-864D-8AD808C18122}"/>
    <hyperlink ref="L9792" r:id="rId19573" xr:uid="{9F6ADB4E-6ED2-484C-83E4-E915317BFF18}"/>
    <hyperlink ref="J9793" r:id="rId19574" display="mailto:kentriggs@ballard.info" xr:uid="{A22312A4-B660-1D40-BB70-FCAF59049078}"/>
    <hyperlink ref="L9793" r:id="rId19575" xr:uid="{B9C5B46C-B807-3B42-915B-C643C8706EF4}"/>
    <hyperlink ref="J9794" r:id="rId19576" display="mailto:phillipsshannon@cannon.com" xr:uid="{F5018220-45AD-7B4B-8BC2-957D36F276D7}"/>
    <hyperlink ref="L9794" r:id="rId19577" xr:uid="{AA6535BC-146C-DB4E-932C-E55605F0E9A3}"/>
    <hyperlink ref="J9795" r:id="rId19578" display="mailto:hpace@yu.com" xr:uid="{BD064ABA-AFB2-6D4B-861C-BA748D872BC0}"/>
    <hyperlink ref="L9795" r:id="rId19579" xr:uid="{02C4331D-1448-8047-9F6F-79CD355C59E0}"/>
    <hyperlink ref="J9796" r:id="rId19580" display="mailto:jacksondouglas@ibarra.com" xr:uid="{32A1BF61-A01A-054F-89E8-226E90C6A8C4}"/>
    <hyperlink ref="L9796" r:id="rId19581" xr:uid="{835633C6-153D-7942-B2B7-08D13240B9BE}"/>
    <hyperlink ref="J9797" r:id="rId19582" display="mailto:erica77@barron.org" xr:uid="{41AF0DAC-9747-2445-BBAA-361DB61CE162}"/>
    <hyperlink ref="L9797" r:id="rId19583" xr:uid="{8B4181D2-A79D-8E4B-84BB-1FD206082ED5}"/>
    <hyperlink ref="J9798" r:id="rId19584" display="mailto:martinchloe@pitts.org" xr:uid="{B9E517F3-A7F8-CA4C-95F9-595DFA946259}"/>
    <hyperlink ref="L9798" r:id="rId19585" xr:uid="{3062735F-C11F-8048-8C01-3038758D9A79}"/>
    <hyperlink ref="J9799" r:id="rId19586" display="mailto:uburnett@malone.com" xr:uid="{3DB7DC40-941C-2F49-BD6A-29F9BB4C9788}"/>
    <hyperlink ref="L9799" r:id="rId19587" xr:uid="{73CF4561-F012-BE40-8A2B-E73F7ABF587F}"/>
    <hyperlink ref="J9800" r:id="rId19588" display="mailto:gcarr@blanchard.org" xr:uid="{1149E437-5DF2-4D4B-BFD2-BEA6C911E646}"/>
    <hyperlink ref="L9800" r:id="rId19589" xr:uid="{48ADC11F-C621-3849-815A-C9B6839E236E}"/>
    <hyperlink ref="J9801" r:id="rId19590" display="mailto:marcodunn@chapman.com" xr:uid="{B35F21EB-5869-2F49-8208-E02FE215CDBE}"/>
    <hyperlink ref="L9801" r:id="rId19591" xr:uid="{985E9F9D-37A5-834D-9101-FD312B6219C5}"/>
    <hyperlink ref="J9802" r:id="rId19592" display="mailto:latoyahancock@hamilton.biz" xr:uid="{0AE45AF2-B5FB-7648-9803-94D9BFCDABC8}"/>
    <hyperlink ref="L9802" r:id="rId19593" xr:uid="{621660D6-DA90-604F-A607-6D21758C17A4}"/>
    <hyperlink ref="J9803" r:id="rId19594" display="mailto:cmerritt@wheeler.info" xr:uid="{58962DCC-8143-8642-8E51-96AF2FE6575E}"/>
    <hyperlink ref="L9803" r:id="rId19595" xr:uid="{01B899DA-2AF9-C644-9FAA-DF6327D34260}"/>
    <hyperlink ref="J9804" r:id="rId19596" display="mailto:noblehayley@russell-bass.com" xr:uid="{1D60100D-D44E-2440-B813-64273860A53F}"/>
    <hyperlink ref="L9804" r:id="rId19597" xr:uid="{83AD0175-1AA5-114E-BFAC-1366DD51C864}"/>
    <hyperlink ref="J9805" r:id="rId19598" display="mailto:lorraine81@barnett.com" xr:uid="{322FB541-4C3D-514C-A1F3-C7D5F1F78C49}"/>
    <hyperlink ref="L9805" r:id="rId19599" xr:uid="{CE5BC6E0-4B55-2247-8DD3-16B75FF60C1D}"/>
    <hyperlink ref="J9806" r:id="rId19600" display="mailto:figueroashari@morales-crawford.net" xr:uid="{87196C5C-50F3-9D47-BE71-F6F682243E68}"/>
    <hyperlink ref="L9806" r:id="rId19601" xr:uid="{ECAC8FC8-71D8-E648-ADD7-8A66DFAEED42}"/>
    <hyperlink ref="J9807" r:id="rId19602" display="mailto:jeffrey25@johnston-summers.net" xr:uid="{16501F20-A481-FB4D-9C3A-D324A23D8032}"/>
    <hyperlink ref="L9807" r:id="rId19603" xr:uid="{8066518B-5582-FC48-A9C5-69B77A9680C6}"/>
    <hyperlink ref="J9808" r:id="rId19604" display="mailto:mcdanielgrant@sandoval.com" xr:uid="{D1F4FACB-8D26-2042-AC8F-74A5C297E4C7}"/>
    <hyperlink ref="L9808" r:id="rId19605" xr:uid="{8BA68571-DDF5-2B46-BC09-CC81318F2D27}"/>
    <hyperlink ref="J9809" r:id="rId19606" display="mailto:horr@bowman.com" xr:uid="{2D14DC05-E53B-3F49-972F-6D727587210E}"/>
    <hyperlink ref="L9809" r:id="rId19607" xr:uid="{DD46F22E-75E7-654F-B843-3B640DDDCDE3}"/>
    <hyperlink ref="J9810" r:id="rId19608" display="mailto:ucampbell@walter.com" xr:uid="{4C258196-ACEE-C548-BD1F-4082FB7CF0C4}"/>
    <hyperlink ref="L9810" r:id="rId19609" xr:uid="{75BDF925-80A3-6A40-AA36-93C376ADD677}"/>
    <hyperlink ref="J9811" r:id="rId19610" display="mailto:reneebaldwin@ewing.com" xr:uid="{5EED71C9-41AE-8A41-AC7F-17DAABEDB0D1}"/>
    <hyperlink ref="L9811" r:id="rId19611" xr:uid="{67A746D6-9C10-0F4A-B457-FFD054561A46}"/>
    <hyperlink ref="J9812" r:id="rId19612" display="mailto:coreyanderson@case.org" xr:uid="{3AFD269C-4BA3-A341-A3BC-9D94FB38B999}"/>
    <hyperlink ref="L9812" r:id="rId19613" xr:uid="{6B347AB7-2009-4B43-9CF1-09BE74114D5B}"/>
    <hyperlink ref="J9813" r:id="rId19614" display="mailto:timothywatson@vincent-jordan.com" xr:uid="{46672425-655B-8340-B5E3-8210166E6B18}"/>
    <hyperlink ref="L9813" r:id="rId19615" xr:uid="{0479338B-988A-C846-A68E-E8A7D9769458}"/>
    <hyperlink ref="J9814" r:id="rId19616" display="mailto:hduncan@miller.com" xr:uid="{5044D97B-F77E-734D-A20E-E32D558D7953}"/>
    <hyperlink ref="L9814" r:id="rId19617" xr:uid="{D191B4BF-DE56-C644-A6BF-E8B0134053F9}"/>
    <hyperlink ref="J9815" r:id="rId19618" display="mailto:brandy04@tran.com" xr:uid="{B131D195-7150-324E-A953-B79C325BD386}"/>
    <hyperlink ref="L9815" r:id="rId19619" xr:uid="{9BDE0815-8F6A-3740-962C-D67EB41F691B}"/>
    <hyperlink ref="J9816" r:id="rId19620" display="mailto:tanderson@dougherty-davila.net" xr:uid="{210AF741-C80D-094C-9618-88E312EFDFA2}"/>
    <hyperlink ref="L9816" r:id="rId19621" xr:uid="{ED1CFA4C-AC1B-9947-A4DE-3BEAC130794E}"/>
    <hyperlink ref="J9817" r:id="rId19622" display="mailto:jasmin50@sanders.info" xr:uid="{A51C0C08-D389-AD48-842A-3CA73E475163}"/>
    <hyperlink ref="L9817" r:id="rId19623" xr:uid="{15FA9D30-F53C-5C42-BFAC-A00EEC864331}"/>
    <hyperlink ref="J9818" r:id="rId19624" display="mailto:imathews@chaney.com" xr:uid="{4F36C01C-CBE3-2949-8783-E29C176A1A5A}"/>
    <hyperlink ref="L9818" r:id="rId19625" xr:uid="{9C6092E8-6E82-1F4A-A28C-C98F3B9BA03B}"/>
    <hyperlink ref="J9819" r:id="rId19626" display="mailto:yvonne15@parker.com" xr:uid="{D61EF87A-314D-7243-B2E4-DC379280047A}"/>
    <hyperlink ref="L9819" r:id="rId19627" xr:uid="{3D547C51-BA8D-724E-B00A-05871FBD88A8}"/>
    <hyperlink ref="J9820" r:id="rId19628" display="mailto:eugene05@foster.com" xr:uid="{070D30F5-8855-5C44-917F-C912C927D3EE}"/>
    <hyperlink ref="L9820" r:id="rId19629" xr:uid="{201B8821-7399-8743-970F-64E2B4EE62D3}"/>
    <hyperlink ref="J9821" r:id="rId19630" display="mailto:michealmatthews@rose.com" xr:uid="{0F994B8A-F88C-A548-A3A9-85EF62515BAD}"/>
    <hyperlink ref="L9821" r:id="rId19631" xr:uid="{8A760614-F21E-0B49-8BEA-92AA9E0DC99A}"/>
    <hyperlink ref="J9822" r:id="rId19632" display="mailto:peter47@gallagher-stewart.biz" xr:uid="{90E76CAD-2CB6-D149-8982-AC91941366AD}"/>
    <hyperlink ref="L9822" r:id="rId19633" xr:uid="{F254014C-F622-6940-A19C-C5E00E6F6109}"/>
    <hyperlink ref="J9823" r:id="rId19634" display="mailto:kentrobin@davenport.com" xr:uid="{882387CF-B251-EE4E-A004-C3ED620C3EF0}"/>
    <hyperlink ref="L9823" r:id="rId19635" xr:uid="{A863A07F-4726-444A-953E-D6096069945C}"/>
    <hyperlink ref="J9824" r:id="rId19636" display="mailto:harveylorraine@jones-schaefer.com" xr:uid="{B55D47BC-B7C6-6E43-861C-E986DADEC64F}"/>
    <hyperlink ref="L9824" r:id="rId19637" xr:uid="{51F5451F-2BA3-6E48-ABA0-360AC5A728D9}"/>
    <hyperlink ref="J9825" r:id="rId19638" display="mailto:chloehiggins@montes.org" xr:uid="{8DFD71BA-86AB-8B49-A4AB-7372864C6B11}"/>
    <hyperlink ref="L9825" r:id="rId19639" xr:uid="{E7B7AC04-B003-AD43-BF27-2B398FC46918}"/>
    <hyperlink ref="J9826" r:id="rId19640" display="mailto:roberta09@craig.com" xr:uid="{9CD246AA-151C-474E-9162-9311D5E34BAC}"/>
    <hyperlink ref="L9826" r:id="rId19641" xr:uid="{7575D198-D345-0D4B-9F12-CFB2E7AF062C}"/>
    <hyperlink ref="J9827" r:id="rId19642" display="mailto:murraykerri@cobb.net" xr:uid="{BD111494-2F62-FD41-9BB6-17996C685A62}"/>
    <hyperlink ref="L9827" r:id="rId19643" xr:uid="{14371037-DFA1-F84B-900C-0B73BA9B9CE1}"/>
    <hyperlink ref="J9828" r:id="rId19644" display="mailto:larry47@lopez-simpson.info" xr:uid="{E47FFCC7-73B7-9240-AB4A-2D3971583491}"/>
    <hyperlink ref="L9828" r:id="rId19645" xr:uid="{9D25EFA6-E5E6-694D-859D-B97528F98F88}"/>
    <hyperlink ref="J9829" r:id="rId19646" display="mailto:peckcaroline@arroyo.com" xr:uid="{021F005C-6380-4345-AE14-99A245366E57}"/>
    <hyperlink ref="L9829" r:id="rId19647" xr:uid="{EF3F0791-F2F8-E54E-AE07-AE960D97601C}"/>
    <hyperlink ref="J9830" r:id="rId19648" display="mailto:anamaynard@harvey.com" xr:uid="{D8EDA516-1827-4A41-90A3-6D51104D2DBB}"/>
    <hyperlink ref="L9830" r:id="rId19649" xr:uid="{338A4F31-AFD1-DF4C-83D7-6D9409CB3FF9}"/>
    <hyperlink ref="J9831" r:id="rId19650" display="mailto:knorton@leach.com" xr:uid="{1D97E271-6224-834D-9B44-94B56F349FA7}"/>
    <hyperlink ref="L9831" r:id="rId19651" xr:uid="{B296CFC8-6DFC-F341-8405-D9D90D08C9D3}"/>
    <hyperlink ref="J9832" r:id="rId19652" display="mailto:dalton16@frey.info" xr:uid="{62863C4C-9989-2846-A4BC-CF6C5985CBEE}"/>
    <hyperlink ref="L9832" r:id="rId19653" xr:uid="{E79003EE-4039-D04C-B711-CED57F871893}"/>
    <hyperlink ref="J9833" r:id="rId19654" display="mailto:malikarias@wagner.org" xr:uid="{C4B20F3A-2C09-B14A-A7AB-16EEBCFBC91D}"/>
    <hyperlink ref="L9833" r:id="rId19655" xr:uid="{03409FA6-628C-8F4E-BA17-A2068260B608}"/>
    <hyperlink ref="J9834" r:id="rId19656" display="mailto:derek38@kelley.com" xr:uid="{918C6C09-2887-9B4E-8042-53AEEA646214}"/>
    <hyperlink ref="L9834" r:id="rId19657" xr:uid="{A5070145-BC4F-5C41-8130-3952E615F1F2}"/>
    <hyperlink ref="J9835" r:id="rId19658" display="mailto:aglenn@hall.com" xr:uid="{4636C328-A36B-A240-9993-91851E010C6C}"/>
    <hyperlink ref="L9835" r:id="rId19659" xr:uid="{6C512857-E095-624D-A311-E0D3C17A1989}"/>
    <hyperlink ref="J9836" r:id="rId19660" display="mailto:andrecastaneda@cook-sweeney.biz" xr:uid="{A43D8EB8-483C-2B49-948F-95616694C492}"/>
    <hyperlink ref="L9836" r:id="rId19661" xr:uid="{E773044C-4F79-2A4D-88AC-A8100706629F}"/>
    <hyperlink ref="J9837" r:id="rId19662" display="mailto:yrosales@bryant.com" xr:uid="{E4F9855D-A8A7-764D-8FF9-82A08A627FD3}"/>
    <hyperlink ref="L9837" r:id="rId19663" xr:uid="{68515AF6-CFE9-EA45-934E-899C87030BDB}"/>
    <hyperlink ref="J9838" r:id="rId19664" display="mailto:karina46@bradley-bender.com" xr:uid="{7619F7F7-08BD-5049-A0DD-4CC04816FA4D}"/>
    <hyperlink ref="L9838" r:id="rId19665" xr:uid="{BD4FE285-188C-0B45-8804-4F5271A67AAD}"/>
    <hyperlink ref="J9839" r:id="rId19666" display="mailto:holderruth@nash.com" xr:uid="{02E75D95-F48C-5843-AE9C-842BBA11CF50}"/>
    <hyperlink ref="L9839" r:id="rId19667" xr:uid="{281D4839-7301-ED4F-AF52-1097FE55CC13}"/>
    <hyperlink ref="J9840" r:id="rId19668" display="mailto:isaiah94@malone.net" xr:uid="{0D64A49D-2869-504C-AE3C-48EA435BE351}"/>
    <hyperlink ref="L9840" r:id="rId19669" xr:uid="{29C496A9-452F-994A-843B-A865EE2AD720}"/>
    <hyperlink ref="J9841" r:id="rId19670" display="mailto:brandi03@harris.com" xr:uid="{B0B258E0-08B1-EB45-BD57-6C2AB6A7E3DB}"/>
    <hyperlink ref="L9841" r:id="rId19671" xr:uid="{659391F2-F81D-6740-821F-09FB515D0672}"/>
    <hyperlink ref="J9842" r:id="rId19672" display="mailto:franciszamora@wu.com" xr:uid="{DF1D04C0-C921-6941-91E8-9477679106A9}"/>
    <hyperlink ref="L9842" r:id="rId19673" xr:uid="{518223E6-ECD5-F243-AB1B-0B06F39007AE}"/>
    <hyperlink ref="J9843" r:id="rId19674" display="mailto:mirandastein@thompson.com" xr:uid="{7FF4E4C5-E17E-E44E-9297-3FA6033418A4}"/>
    <hyperlink ref="L9843" r:id="rId19675" xr:uid="{F0CC990E-A777-FA4F-BCF4-05B76FE48A9D}"/>
    <hyperlink ref="J9844" r:id="rId19676" display="mailto:qjuarez@sloan.com" xr:uid="{98E11753-C76F-9C43-BC74-759DB7995457}"/>
    <hyperlink ref="L9844" r:id="rId19677" xr:uid="{A00A3D16-828D-BB47-8A00-A82E7B307593}"/>
    <hyperlink ref="J9845" r:id="rId19678" display="mailto:hbraun@sexton.net" xr:uid="{5BD7B43F-2A31-AA49-9902-FB3BC29A840C}"/>
    <hyperlink ref="L9845" r:id="rId19679" xr:uid="{920A96CB-08D9-7446-9F0C-80DFFAAFF87B}"/>
    <hyperlink ref="J9846" r:id="rId19680" display="mailto:maurice62@dickson.com" xr:uid="{4066919B-0B4B-3F4A-8407-184CFB4FFE7E}"/>
    <hyperlink ref="L9846" r:id="rId19681" xr:uid="{361631D8-C0EA-D747-8C28-0091BA6EAC76}"/>
    <hyperlink ref="J9847" r:id="rId19682" display="mailto:teresa25@nielsen.com" xr:uid="{B995CF3D-A7E5-3A4C-9935-1A5637197C32}"/>
    <hyperlink ref="L9847" r:id="rId19683" xr:uid="{30628AE4-52F1-224A-A727-E7E1F3A21129}"/>
    <hyperlink ref="J9848" r:id="rId19684" display="mailto:levi46@maxwell-morrison.biz" xr:uid="{91ACBA92-98FF-2540-96B2-6ABD49F993FD}"/>
    <hyperlink ref="L9848" r:id="rId19685" xr:uid="{662B149A-6B9B-9A4F-ABD7-D4AAD4D50418}"/>
    <hyperlink ref="J9849" r:id="rId19686" display="mailto:traci90@bird.com" xr:uid="{D3ED21CB-2B27-D34D-B360-1C13EBB5F707}"/>
    <hyperlink ref="L9849" r:id="rId19687" xr:uid="{77128FE2-78D8-E247-BE05-B0EBEB44CF80}"/>
    <hyperlink ref="J9850" r:id="rId19688" display="mailto:samanthawatson@deleon.com" xr:uid="{D3A60F2B-70A1-2941-B607-D061786820AE}"/>
    <hyperlink ref="L9850" r:id="rId19689" xr:uid="{8DDFE513-459D-1140-9520-C6CF8CDC680C}"/>
    <hyperlink ref="J9851" r:id="rId19690" display="mailto:phillipsisabel@ingram-hebert.com" xr:uid="{4EEE12AE-F6E6-634D-B226-FFAD9382F719}"/>
    <hyperlink ref="L9851" r:id="rId19691" xr:uid="{BB96CB2E-289C-4843-B59C-DCBC77ED5692}"/>
    <hyperlink ref="J9852" r:id="rId19692" display="mailto:wilkinsonivan@marshall-brennan.org" xr:uid="{D114EFD8-016D-6E4A-B766-33E60A74B162}"/>
    <hyperlink ref="L9852" r:id="rId19693" xr:uid="{C78361ED-9191-2245-93A8-6F5DB1660CC9}"/>
    <hyperlink ref="J9853" r:id="rId19694" display="mailto:amberburch@watts.org" xr:uid="{9FBBD08C-9050-5946-B72C-1EDA0D240878}"/>
    <hyperlink ref="L9853" r:id="rId19695" xr:uid="{0CE5E415-7244-A042-8713-EAA13DEFD9AD}"/>
    <hyperlink ref="J9854" r:id="rId19696" display="mailto:franciskristi@walsh-shaw.org" xr:uid="{B7A2029C-D6D2-084B-944F-95B3A9230FF0}"/>
    <hyperlink ref="L9854" r:id="rId19697" xr:uid="{B95512D4-C538-2147-ABA8-8AD0285A0277}"/>
    <hyperlink ref="J9855" r:id="rId19698" display="mailto:sonia11@berry.org" xr:uid="{153FE6B0-6890-A34E-AA45-D42F4B6D1522}"/>
    <hyperlink ref="L9855" r:id="rId19699" xr:uid="{D33CFC3C-AF3F-2A47-904B-87482A4316A7}"/>
    <hyperlink ref="J9856" r:id="rId19700" display="mailto:zvaughn@elliott.com" xr:uid="{DA0AE54D-409B-4642-85E5-BF9716BFB009}"/>
    <hyperlink ref="L9856" r:id="rId19701" xr:uid="{66141D00-E7D5-794D-A688-AE97FE9887AE}"/>
    <hyperlink ref="J9857" r:id="rId19702" display="mailto:choileah@barrera.com" xr:uid="{82DCBAB9-63D3-2645-8CEE-2ABCE38CB83B}"/>
    <hyperlink ref="L9857" r:id="rId19703" xr:uid="{08536668-F7CD-1547-BC5D-907A180482CC}"/>
    <hyperlink ref="J9858" r:id="rId19704" display="mailto:kristine83@chambers.org" xr:uid="{D6A95E8C-4C1D-3743-97E8-2890BEC5D147}"/>
    <hyperlink ref="L9858" r:id="rId19705" xr:uid="{58D8D60A-B8C2-F243-A750-6DE2039225D9}"/>
    <hyperlink ref="J9859" r:id="rId19706" display="mailto:fullerdavid@morris.org" xr:uid="{86F1A935-B270-3445-BD16-634D34B59A93}"/>
    <hyperlink ref="L9859" r:id="rId19707" xr:uid="{948B4846-E1D8-AE4A-8F7E-F4750F44096B}"/>
    <hyperlink ref="J9860" r:id="rId19708" display="mailto:kim16@flynn-dougherty.net" xr:uid="{ABD63D96-DF8C-0042-87BE-AD4542DD64C7}"/>
    <hyperlink ref="L9860" r:id="rId19709" xr:uid="{976F9007-89AA-DD42-B53D-0E9B37DA5B6E}"/>
    <hyperlink ref="J9861" r:id="rId19710" display="mailto:shepherdxavier@franco-kane.biz" xr:uid="{D4A5F266-5157-6147-B74F-16BF194A3EB6}"/>
    <hyperlink ref="L9861" r:id="rId19711" xr:uid="{6BFD1A23-3699-014D-B7D2-D3E25E2950CF}"/>
    <hyperlink ref="J9862" r:id="rId19712" display="mailto:alexleach@sexton.com" xr:uid="{0333101E-12F4-4849-9D81-B589BB86C240}"/>
    <hyperlink ref="L9862" r:id="rId19713" xr:uid="{407299EC-F28B-4E45-89E3-933971DF8990}"/>
    <hyperlink ref="J9863" r:id="rId19714" display="mailto:hansoncarl@solis-mcintyre.com" xr:uid="{6EDD0225-4653-8F4F-8194-0BDA21543FF6}"/>
    <hyperlink ref="L9863" r:id="rId19715" xr:uid="{17571634-FDB3-674C-9365-A74F6095C5C3}"/>
    <hyperlink ref="J9864" r:id="rId19716" display="mailto:andradeglen@stephens.com" xr:uid="{4176A31C-20D3-804F-B902-F568D5FD8A45}"/>
    <hyperlink ref="L9864" r:id="rId19717" xr:uid="{223FD3D6-56CB-614E-9748-A1602960F155}"/>
    <hyperlink ref="J9865" r:id="rId19718" display="mailto:fergusoncristina@benson.com" xr:uid="{CD818947-4A8C-8B4D-833E-4D0F2694ACF4}"/>
    <hyperlink ref="L9865" r:id="rId19719" xr:uid="{8A3F5EC9-20EE-F747-A11E-9F5EBACBD3C4}"/>
    <hyperlink ref="J9866" r:id="rId19720" display="mailto:yward@carlson-robertson.org" xr:uid="{0F8F4396-74AD-3A4A-B50D-0D3B2B8DC7E5}"/>
    <hyperlink ref="L9866" r:id="rId19721" xr:uid="{64276490-3158-3041-80E6-1D5CA8BB766D}"/>
    <hyperlink ref="J9867" r:id="rId19722" display="mailto:rossbradley@morrison-gallagher.org" xr:uid="{C5E97C56-64C0-FD46-8DC3-4BA14CFAA1B8}"/>
    <hyperlink ref="L9867" r:id="rId19723" xr:uid="{F8B858DC-B7BD-9D4F-BDF9-EC16769EDB1F}"/>
    <hyperlink ref="J9868" r:id="rId19724" display="mailto:kiara18@cook.net" xr:uid="{92B0F30F-3A24-DB44-B8D4-3406D0A1471D}"/>
    <hyperlink ref="L9868" r:id="rId19725" xr:uid="{CEB4C93D-5D1F-664E-A3CB-C25E9F573C68}"/>
    <hyperlink ref="J9869" r:id="rId19726" display="mailto:roweyvonne@shepard-carpenter.biz" xr:uid="{67322A59-2210-E84C-990C-F239ED570EC0}"/>
    <hyperlink ref="L9869" r:id="rId19727" xr:uid="{68F675D0-FBFA-F74A-B4F4-B66AB14E0CC1}"/>
    <hyperlink ref="J9870" r:id="rId19728" display="mailto:barbertom@hobbs.com" xr:uid="{E6382217-5C50-5F43-AE9A-0DEC563397FD}"/>
    <hyperlink ref="L9870" r:id="rId19729" xr:uid="{6160A62C-A30D-9D4A-BD97-5A84B62C27F9}"/>
    <hyperlink ref="J9871" r:id="rId19730" display="mailto:cshannon@hanson-bell.org" xr:uid="{148D4F89-C94A-114C-84EB-65B6517C4BBF}"/>
    <hyperlink ref="L9871" r:id="rId19731" xr:uid="{B5B2FA82-0FC5-8646-BC93-22F5536140B8}"/>
    <hyperlink ref="J9872" r:id="rId19732" display="mailto:chelsea72@alvarado-melendez.com" xr:uid="{55F21166-E641-3544-8F28-54CEBCE3A871}"/>
    <hyperlink ref="L9872" r:id="rId19733" xr:uid="{671F6819-4764-4148-BAA1-DB420B6D12C2}"/>
    <hyperlink ref="J9873" r:id="rId19734" display="mailto:manningnathan@keller-hicks.com" xr:uid="{A58DAEDD-FF90-1349-B555-E629F34BD004}"/>
    <hyperlink ref="L9873" r:id="rId19735" xr:uid="{64ED3F0B-CF4E-9849-84C8-4CE482ED8588}"/>
    <hyperlink ref="J9874" r:id="rId19736" display="mailto:kiddkathleen@richardson.com" xr:uid="{9926810F-13A9-2741-BF23-BB5B1F12C268}"/>
    <hyperlink ref="L9874" r:id="rId19737" xr:uid="{A295C843-2DF2-6C4F-84DF-5030F1BA107E}"/>
    <hyperlink ref="J9875" r:id="rId19738" display="mailto:valerie56@walter.com" xr:uid="{09CE3504-49F2-2C43-BBCA-6D8108D3DC4A}"/>
    <hyperlink ref="L9875" r:id="rId19739" xr:uid="{6DB2EEE4-13CD-874D-A500-0DE60F44F29D}"/>
    <hyperlink ref="J9876" r:id="rId19740" display="mailto:george62@miles.com" xr:uid="{42A4B108-979B-5943-ADC8-71B23A630CD6}"/>
    <hyperlink ref="L9876" r:id="rId19741" xr:uid="{433D3775-5E84-DA48-A07E-B90C9C21793D}"/>
    <hyperlink ref="J9877" r:id="rId19742" display="mailto:mcfarlandgarrett@flowers.com" xr:uid="{D9F99763-1EB5-5D44-A89A-8B07E87622A1}"/>
    <hyperlink ref="L9877" r:id="rId19743" xr:uid="{2C8EC855-90FA-464C-8CB7-DA55DBE7054C}"/>
    <hyperlink ref="J9878" r:id="rId19744" display="mailto:kyleschaefer@day.info" xr:uid="{420C4158-D2C0-D04B-8F6E-2E1815370E1B}"/>
    <hyperlink ref="L9878" r:id="rId19745" xr:uid="{5DC37FAD-43CD-DC49-B098-B542CA8399DD}"/>
    <hyperlink ref="J9879" r:id="rId19746" display="mailto:ddowns@alvarado-mccoy.com" xr:uid="{567C054C-E16E-4447-A838-6699B93A319B}"/>
    <hyperlink ref="L9879" r:id="rId19747" xr:uid="{98B9094D-DFDD-5843-B773-351E104D940A}"/>
    <hyperlink ref="J9880" r:id="rId19748" display="mailto:whitesherry@joseph.info" xr:uid="{5E5FE5FB-F97D-F94A-8D1B-E6D6D5D6AEC3}"/>
    <hyperlink ref="L9880" r:id="rId19749" xr:uid="{BAE99CEE-88F2-1B40-AF5B-CDBBF875A668}"/>
    <hyperlink ref="J9881" r:id="rId19750" display="mailto:ymorris@murphy.com" xr:uid="{31302FDC-718D-A847-B0D6-863D6F464E67}"/>
    <hyperlink ref="L9881" r:id="rId19751" xr:uid="{8031854A-0327-C749-9B2C-203022B52AFA}"/>
    <hyperlink ref="J9882" r:id="rId19752" display="mailto:cassidyhawkins@bright.info" xr:uid="{27CB3D0E-9029-E948-959C-AFB7EA5335D9}"/>
    <hyperlink ref="L9882" r:id="rId19753" xr:uid="{C15488B4-285A-F74A-9B01-C216735CB1D4}"/>
    <hyperlink ref="J9883" r:id="rId19754" display="mailto:friedmankristi@phelps.com" xr:uid="{97EAA4DB-8774-294C-B717-18B134EB9A36}"/>
    <hyperlink ref="L9883" r:id="rId19755" xr:uid="{E18C3C12-B2A2-FB44-8691-B4AB16EBA7B2}"/>
    <hyperlink ref="J9884" r:id="rId19756" display="mailto:victoriaperez@brewer.org" xr:uid="{98BC6D91-F8C8-7749-8F7F-C0511929BD4F}"/>
    <hyperlink ref="L9884" r:id="rId19757" xr:uid="{5D04FED5-2459-874F-92E9-9AB2E15393B5}"/>
    <hyperlink ref="J9885" r:id="rId19758" display="mailto:shirley87@medina.biz" xr:uid="{46DC6B88-F368-984C-8897-34397DE820D8}"/>
    <hyperlink ref="L9885" r:id="rId19759" xr:uid="{7267FFBC-8CAE-8F45-A745-8A6F8B478BFF}"/>
    <hyperlink ref="J9886" r:id="rId19760" display="mailto:zimmermanmackenzie@hughes-villa.net" xr:uid="{9A48EA8A-7ACA-FC4B-9A1C-85FC7A625065}"/>
    <hyperlink ref="L9886" r:id="rId19761" xr:uid="{1564DC5C-18D8-D740-902F-364182E6B1F4}"/>
    <hyperlink ref="J9887" r:id="rId19762" display="mailto:isullivan@bradford.com" xr:uid="{1E2F0B1D-8769-B34F-B2F1-300382369F54}"/>
    <hyperlink ref="L9887" r:id="rId19763" xr:uid="{7A389AF2-E35C-EA4D-BEEB-F7CE1396AB11}"/>
    <hyperlink ref="J9888" r:id="rId19764" display="mailto:trosario@bates.biz" xr:uid="{FC42E577-C41F-DA40-B24F-05D1D1CBF077}"/>
    <hyperlink ref="L9888" r:id="rId19765" xr:uid="{DA143B96-1C86-A74B-A8B6-AB720B75BC79}"/>
    <hyperlink ref="J9889" r:id="rId19766" display="mailto:richard26@castillo.net" xr:uid="{977A631C-868F-934A-A6D9-EEDFB6C527D6}"/>
    <hyperlink ref="L9889" r:id="rId19767" xr:uid="{776E82DC-08FC-D448-88FA-05504271C108}"/>
    <hyperlink ref="J9890" r:id="rId19768" display="mailto:yfarmer@rocha.com" xr:uid="{3042D002-B36E-8048-A7F7-B8BE3A47098C}"/>
    <hyperlink ref="L9890" r:id="rId19769" xr:uid="{CE61D180-9C82-7D46-A453-EA804A26D6B8}"/>
    <hyperlink ref="J9891" r:id="rId19770" display="mailto:chloe80@avila.com" xr:uid="{9ECAFAC8-37A4-9C41-AE9F-4E101E75BBAE}"/>
    <hyperlink ref="L9891" r:id="rId19771" xr:uid="{54056068-E637-E74C-86E3-686041FA8899}"/>
    <hyperlink ref="J9892" r:id="rId19772" display="mailto:hooperedgar@strickland-wilcox.info" xr:uid="{9368EF5B-9CDF-234A-B4DC-7B60B5D6DD26}"/>
    <hyperlink ref="L9892" r:id="rId19773" xr:uid="{07AF560A-DE1C-B741-8223-B86E40238369}"/>
    <hyperlink ref="J9893" r:id="rId19774" display="mailto:neilberger@pena-oconnor.org" xr:uid="{E178CA17-55A5-8046-A767-3BD7734486E5}"/>
    <hyperlink ref="L9893" r:id="rId19775" xr:uid="{01FA85A4-A523-8347-BAB6-BFF247B7E53F}"/>
    <hyperlink ref="J9894" r:id="rId19776" display="mailto:kristie49@solomon-cox.com" xr:uid="{6DDC1D56-3A13-7C48-AEC8-D2374E4A7859}"/>
    <hyperlink ref="L9894" r:id="rId19777" xr:uid="{80537A62-3968-4C40-A983-EA69443CA25E}"/>
    <hyperlink ref="J9895" r:id="rId19778" display="mailto:hendrickstraci@acevedo-olson.biz" xr:uid="{E7FFD23C-9966-6C44-B600-03C891D76C9A}"/>
    <hyperlink ref="L9895" r:id="rId19779" xr:uid="{AA5C338D-C81C-A84E-8F54-3DB4F0299AE1}"/>
    <hyperlink ref="J9896" r:id="rId19780" display="mailto:rileytanner@joseph.com" xr:uid="{110439FD-8B96-CA45-B3D9-1041709BF212}"/>
    <hyperlink ref="L9896" r:id="rId19781" xr:uid="{7EFC7AFD-E571-FA40-B934-A1AF874B8B16}"/>
    <hyperlink ref="J9897" r:id="rId19782" display="mailto:lindsey54@hebert-roth.biz" xr:uid="{237F1CC1-9227-4643-806A-39994473A347}"/>
    <hyperlink ref="L9897" r:id="rId19783" xr:uid="{D88A5EC8-D3DA-954A-908F-052F40E41448}"/>
    <hyperlink ref="J9898" r:id="rId19784" display="mailto:acevedolouis@mueller.com" xr:uid="{50FCDF45-A077-434C-9DB0-C35F242BE9A0}"/>
    <hyperlink ref="L9898" r:id="rId19785" xr:uid="{32CB6B3F-7DF4-AF4C-93D6-118A17619EAB}"/>
    <hyperlink ref="J9899" r:id="rId19786" display="mailto:irwinjon@hall-dillon.net" xr:uid="{7D91971C-0860-CC45-A6AB-54C30D9D8F7F}"/>
    <hyperlink ref="L9899" r:id="rId19787" xr:uid="{A391344A-1B76-7E44-B0EE-37C3C6CD84C6}"/>
    <hyperlink ref="J9900" r:id="rId19788" display="mailto:maxjimenez@yoder-rush.com" xr:uid="{129A1B81-7B77-ED4C-8120-873477975835}"/>
    <hyperlink ref="L9900" r:id="rId19789" xr:uid="{ECE3ECDA-A075-2444-B691-4F271633B920}"/>
    <hyperlink ref="J9901" r:id="rId19790" display="mailto:calvinfrench@webb.com" xr:uid="{5DDFBAC5-6820-2B4C-B741-CE6DA3ED8112}"/>
    <hyperlink ref="L9901" r:id="rId19791" xr:uid="{8557F111-AB87-6B40-9138-3F6A2E1426D1}"/>
    <hyperlink ref="J9902" r:id="rId19792" display="mailto:kirkharding@ortega.com" xr:uid="{7C40F7F1-49AF-5A46-A377-A6A5E5D7CB10}"/>
    <hyperlink ref="L9902" r:id="rId19793" xr:uid="{EE60F1BB-DF84-E346-ABC2-923DD33E48D2}"/>
    <hyperlink ref="J9903" r:id="rId19794" display="mailto:erocha@davies.com" xr:uid="{5F30BD6E-CE16-8248-B465-BBF77BD3D761}"/>
    <hyperlink ref="L9903" r:id="rId19795" xr:uid="{AC304364-D848-8149-98C0-A2BF71A1EE5B}"/>
    <hyperlink ref="J9904" r:id="rId19796" display="mailto:mejiavictor@neal.info" xr:uid="{F8A6F03F-D21B-A346-86B0-4C3B38E94089}"/>
    <hyperlink ref="L9904" r:id="rId19797" xr:uid="{9686988B-99C3-384C-BECE-A2BE7CFA6A3C}"/>
    <hyperlink ref="J9905" r:id="rId19798" display="mailto:coopertheodore@prince-carpenter.biz" xr:uid="{C63D679E-184E-F544-B600-4CC3A610D32B}"/>
    <hyperlink ref="L9905" r:id="rId19799" xr:uid="{9B492B6D-ABC1-3E4F-B7A7-CD28A71CAC71}"/>
    <hyperlink ref="J9906" r:id="rId19800" display="mailto:erik68@barry-rowland.info" xr:uid="{ACBFB935-1111-2C42-83FE-B23E898071D6}"/>
    <hyperlink ref="L9906" r:id="rId19801" xr:uid="{67DDA3DD-A1F6-014A-A0CC-B68135E3626C}"/>
    <hyperlink ref="J9907" r:id="rId19802" display="mailto:moonaustin@suarez.com" xr:uid="{9878CABC-C7AB-EB4A-9363-796F1EE898EA}"/>
    <hyperlink ref="L9907" r:id="rId19803" xr:uid="{50F31C04-4B86-B04F-A310-7C6497A2A16D}"/>
    <hyperlink ref="J9908" r:id="rId19804" display="mailto:meaganholland@graham.com" xr:uid="{7A2441EB-6F49-8B43-BDAC-6DFC812121A2}"/>
    <hyperlink ref="L9908" r:id="rId19805" xr:uid="{0F536FBB-935E-C64E-B76E-176D347D8C84}"/>
    <hyperlink ref="J9909" r:id="rId19806" display="mailto:bstark@lawson.com" xr:uid="{545A36A5-FE19-C240-8E52-EF171BD764E5}"/>
    <hyperlink ref="L9909" r:id="rId19807" xr:uid="{BA79E047-1425-124B-BFA2-8CF79FF7ABB4}"/>
    <hyperlink ref="J9910" r:id="rId19808" display="mailto:danieldalton@campos.org" xr:uid="{ED84A594-4614-554C-B855-BA7DF568DB0B}"/>
    <hyperlink ref="L9910" r:id="rId19809" xr:uid="{DA941CA8-557C-A04E-9197-DC68C13E408A}"/>
    <hyperlink ref="J9911" r:id="rId19810" display="mailto:jonathanweiss@moore.net" xr:uid="{0857ABA5-5B41-0D4F-B704-61BC809AA794}"/>
    <hyperlink ref="L9911" r:id="rId19811" xr:uid="{F350CA7A-1696-3E43-B125-C0B1FBA30BE3}"/>
    <hyperlink ref="J9912" r:id="rId19812" display="mailto:thompsonbob@serrano.com" xr:uid="{499A69BE-BBDE-774E-9CC4-07F1F37EB7BE}"/>
    <hyperlink ref="L9912" r:id="rId19813" xr:uid="{3CD099AF-3C08-7C4B-98EE-CF88881C2D5E}"/>
    <hyperlink ref="J9913" r:id="rId19814" display="mailto:gilbertodom@riggs.com" xr:uid="{1F46D949-14DF-9E47-942C-6FA255E94062}"/>
    <hyperlink ref="L9913" r:id="rId19815" xr:uid="{B41510AF-9A1E-BB48-B041-88179F22C9C1}"/>
    <hyperlink ref="J9914" r:id="rId19816" display="mailto:xbernard@suarez.com" xr:uid="{F2DAF347-9EBA-854F-ADB8-19ED04708687}"/>
    <hyperlink ref="L9914" r:id="rId19817" xr:uid="{8C4FBB1A-A2DF-5C4A-9268-B27F08B16E72}"/>
    <hyperlink ref="J9915" r:id="rId19818" display="mailto:khanjulia@dennis.info" xr:uid="{8ECC57AF-E188-244E-8121-83E105D3E7A3}"/>
    <hyperlink ref="L9915" r:id="rId19819" xr:uid="{079C67CC-E509-164E-8825-A66578B4A891}"/>
    <hyperlink ref="J9916" r:id="rId19820" display="mailto:gpeck@moon.net" xr:uid="{63027ED8-CC08-6E46-88F2-682A96D82703}"/>
    <hyperlink ref="L9916" r:id="rId19821" xr:uid="{9EECF6B2-FF92-9D4D-B277-3BE5205489ED}"/>
    <hyperlink ref="J9917" r:id="rId19822" display="mailto:welchlisa@cooke-roberts.com" xr:uid="{CF305260-3025-0F4F-A777-0786D7D2B86A}"/>
    <hyperlink ref="L9917" r:id="rId19823" xr:uid="{F88BA03F-E6D4-504C-9CB5-E03D9D7FFA33}"/>
    <hyperlink ref="J9918" r:id="rId19824" display="mailto:preston99@weber-suarez.com" xr:uid="{DEB5D100-5610-4B4F-96AC-F540A5B91EB5}"/>
    <hyperlink ref="L9918" r:id="rId19825" xr:uid="{8ADC4B8F-6A19-9341-B606-6BD713A3281F}"/>
    <hyperlink ref="J9919" r:id="rId19826" display="mailto:xhamilton@berger.com" xr:uid="{34D0F68D-6F55-864A-A320-FC1E68F50499}"/>
    <hyperlink ref="L9919" r:id="rId19827" xr:uid="{A5095731-ABA9-274F-8EFD-0E588886B504}"/>
    <hyperlink ref="J9920" r:id="rId19828" display="mailto:padilladawn@hale-pittman.com" xr:uid="{DD392377-066A-6F4A-A041-A53E853E7A9E}"/>
    <hyperlink ref="L9920" r:id="rId19829" xr:uid="{E2F0E0AF-940C-3644-9B63-C446B26AD917}"/>
    <hyperlink ref="J9921" r:id="rId19830" display="mailto:rickcardenas@booth.biz" xr:uid="{5EB65DA3-9B5E-514F-8B12-7E003831B3E4}"/>
    <hyperlink ref="L9921" r:id="rId19831" xr:uid="{57D61A3E-7F59-9D41-8EB8-EA0952983E68}"/>
    <hyperlink ref="J9922" r:id="rId19832" display="mailto:katie67@espinoza.net" xr:uid="{A48A9A10-E897-4745-9ACF-E274F79F81C7}"/>
    <hyperlink ref="L9922" r:id="rId19833" xr:uid="{DBCF78E1-0FF3-314B-A548-36C53774766D}"/>
    <hyperlink ref="J9923" r:id="rId19834" display="mailto:hardingamanda@dougherty.com" xr:uid="{B68DF4E9-A45F-D04C-8E91-F61ABB71010A}"/>
    <hyperlink ref="L9923" r:id="rId19835" xr:uid="{BFB0AC81-86F7-2D4D-8E10-FDF129DA7555}"/>
    <hyperlink ref="J9924" r:id="rId19836" display="mailto:fmedina@kramer-munoz.biz" xr:uid="{459A54B5-61E1-EE44-BF73-AEB581162846}"/>
    <hyperlink ref="L9924" r:id="rId19837" xr:uid="{8FF4B5C3-176C-4045-9965-8E840CFAAC35}"/>
    <hyperlink ref="J9925" r:id="rId19838" display="mailto:weissjake@ortega.info" xr:uid="{A25935B4-4636-324A-B4A4-91CBEC60C4C4}"/>
    <hyperlink ref="L9925" r:id="rId19839" xr:uid="{090DD2D8-EAC7-4A44-89BA-A5A11D6B5B3B}"/>
    <hyperlink ref="J9926" r:id="rId19840" display="mailto:iwise@sherman.com" xr:uid="{C9BF851A-6FD0-8D4D-A5BA-A8C8D516F8AF}"/>
    <hyperlink ref="L9926" r:id="rId19841" xr:uid="{D0C06F49-E391-7A49-9294-D6FD09A6E104}"/>
    <hyperlink ref="J9927" r:id="rId19842" display="mailto:mbruce@lawrence.net" xr:uid="{FBAE7935-31AC-0B46-A879-B29E7421360A}"/>
    <hyperlink ref="L9927" r:id="rId19843" xr:uid="{0B49B7B0-C850-D748-96F6-000B1A98CE21}"/>
    <hyperlink ref="J9928" r:id="rId19844" display="mailto:richamanda@olsen-ashley.com" xr:uid="{392A2CE4-F1B5-E144-9D88-3C2FC4F3A55E}"/>
    <hyperlink ref="L9928" r:id="rId19845" xr:uid="{9626F887-83F7-2641-8C32-49FEF90482FC}"/>
    <hyperlink ref="J9929" r:id="rId19846" display="mailto:toddvaldez@rush.com" xr:uid="{9B323170-8AA0-804F-B999-9374321F1B51}"/>
    <hyperlink ref="L9929" r:id="rId19847" xr:uid="{9AFD65EA-68BE-9449-9208-32CBAB6C581B}"/>
    <hyperlink ref="J9930" r:id="rId19848" display="mailto:tarahenson@villarreal.biz" xr:uid="{910736BC-1107-8542-A421-AD32123F073F}"/>
    <hyperlink ref="L9930" r:id="rId19849" xr:uid="{7ED2CB78-F9EE-C84B-B9E1-6E76DD80F878}"/>
    <hyperlink ref="J9931" r:id="rId19850" display="mailto:browningbailey@johnston-arnold.com" xr:uid="{CF2BA28F-D24F-DB43-BE4D-A5B02F5BE6D7}"/>
    <hyperlink ref="L9931" r:id="rId19851" xr:uid="{382E41A4-6559-E942-A524-4A96C6EBC69E}"/>
    <hyperlink ref="J9932" r:id="rId19852" display="mailto:rickeyhobbs@clay-campbell.com" xr:uid="{49DB6B22-214F-414B-B455-C777E4AB6369}"/>
    <hyperlink ref="L9932" r:id="rId19853" xr:uid="{9175A207-9AC7-1C43-ACDE-B329D4908DB8}"/>
    <hyperlink ref="J9933" r:id="rId19854" display="mailto:fosterperry@valencia.com" xr:uid="{20F30725-44A2-204D-962F-74C1D8C26FB9}"/>
    <hyperlink ref="L9933" r:id="rId19855" xr:uid="{122C4DFA-256A-0E49-AA09-F3E17B60F1EB}"/>
    <hyperlink ref="J9934" r:id="rId19856" display="mailto:hollandbrandi@simmons.org" xr:uid="{550C776D-ACAD-F648-BAC6-C091C4562175}"/>
    <hyperlink ref="L9934" r:id="rId19857" xr:uid="{E6B5B53C-EF4B-BA4E-B462-34B90C5A3F39}"/>
    <hyperlink ref="J9935" r:id="rId19858" display="mailto:reesejeff@murillo.com" xr:uid="{79C190CC-6D9C-4348-BF84-2EFCFB3C4697}"/>
    <hyperlink ref="L9935" r:id="rId19859" xr:uid="{FAC81208-C755-7444-8937-76382309F971}"/>
    <hyperlink ref="J9936" r:id="rId19860" display="mailto:sheri93@hayden.org" xr:uid="{D2209E96-0A24-DF43-BEF4-9BA3EE31BB11}"/>
    <hyperlink ref="L9936" r:id="rId19861" xr:uid="{971F031F-8539-0A40-B786-30F0A4EE084C}"/>
    <hyperlink ref="J9937" r:id="rId19862" display="mailto:pettykellie@rodriguez.info" xr:uid="{05F004DA-3348-5148-9573-E14C91C3A185}"/>
    <hyperlink ref="L9937" r:id="rId19863" xr:uid="{2B1173EF-366F-7D48-9475-48E880370BED}"/>
    <hyperlink ref="J9938" r:id="rId19864" display="mailto:rsmith@donovan-jackson.com" xr:uid="{DF4D479F-F0E0-0543-AC18-1E1B77299523}"/>
    <hyperlink ref="L9938" r:id="rId19865" xr:uid="{43465D99-EAF4-7346-A976-6DC96F58AEDE}"/>
    <hyperlink ref="J9939" r:id="rId19866" display="mailto:juanarroyo@foley-haas.com" xr:uid="{16F0E23C-D892-7D41-9937-0BE63A1140FE}"/>
    <hyperlink ref="L9939" r:id="rId19867" xr:uid="{DED0AF0A-9B12-BC42-AB46-B2775B2338C2}"/>
    <hyperlink ref="J9940" r:id="rId19868" display="mailto:bankscameron@werner-hodges.com" xr:uid="{E2530751-2306-F34E-B108-09DF30AB6EA0}"/>
    <hyperlink ref="L9940" r:id="rId19869" xr:uid="{45A8BD9F-2479-3042-BAED-95E613614B94}"/>
    <hyperlink ref="J9941" r:id="rId19870" display="mailto:isabella74@costa.org" xr:uid="{A61F6B8E-A631-3644-9B4C-62135E15C805}"/>
    <hyperlink ref="L9941" r:id="rId19871" xr:uid="{B76D3019-C191-884D-BE9B-49703FB37CC2}"/>
    <hyperlink ref="J9942" r:id="rId19872" display="mailto:waltersalec@byrd-houston.com" xr:uid="{EF5A1F28-3A7F-9845-9765-D417C145E64E}"/>
    <hyperlink ref="L9942" r:id="rId19873" xr:uid="{C28B9CF6-B449-7E4C-B010-4A3DF637C77E}"/>
    <hyperlink ref="J9943" r:id="rId19874" display="mailto:frankware@lin.com" xr:uid="{2AC6F376-5135-0946-84D9-9BA1EE7DED11}"/>
    <hyperlink ref="L9943" r:id="rId19875" xr:uid="{081FF1C3-7908-FA43-A529-D58B39EE93C3}"/>
    <hyperlink ref="J9944" r:id="rId19876" display="mailto:lmelton@kim-cox.net" xr:uid="{390999E0-17EC-484A-A656-5BC08E150E89}"/>
    <hyperlink ref="L9944" r:id="rId19877" xr:uid="{570CB57A-82EF-B44F-BFAA-9049CDBA049A}"/>
    <hyperlink ref="J9945" r:id="rId19878" display="mailto:devon24@robles.com" xr:uid="{792FC761-5FB1-BC42-AB8D-1F49C199BA05}"/>
    <hyperlink ref="L9945" r:id="rId19879" xr:uid="{F13E4314-41DE-6741-AB88-9B86521329FF}"/>
    <hyperlink ref="J9946" r:id="rId19880" display="mailto:fsnyder@rhodes.net" xr:uid="{92930ADC-2645-6748-B6C6-950F0B535455}"/>
    <hyperlink ref="L9946" r:id="rId19881" xr:uid="{7A99705A-43F9-7A4D-924A-B9E889FFBA35}"/>
    <hyperlink ref="J9947" r:id="rId19882" display="mailto:fpalmer@hansen.com" xr:uid="{0E5403EF-376C-034A-BEEE-F3D2E495B889}"/>
    <hyperlink ref="L9947" r:id="rId19883" xr:uid="{E57A4634-51FC-FF4C-A845-E3064BF2DF64}"/>
    <hyperlink ref="J9948" r:id="rId19884" display="mailto:kdougherty@alexander.com" xr:uid="{480C3DE7-DF2F-1048-A41A-CBCC2A332FBE}"/>
    <hyperlink ref="L9948" r:id="rId19885" xr:uid="{115E3B30-0293-0247-BE39-0C5BC3E641FC}"/>
    <hyperlink ref="J9949" r:id="rId19886" display="mailto:huynhisabel@cantrell-patel.com" xr:uid="{39C5964E-5BF2-4E46-AA0E-664DC40A0312}"/>
    <hyperlink ref="L9949" r:id="rId19887" xr:uid="{FFE30F98-DA2B-3146-83FF-8FEBAE8E04BD}"/>
    <hyperlink ref="J9950" r:id="rId19888" display="mailto:holly71@solomon-roberson.com" xr:uid="{53E8B7DF-3613-7F4F-BA95-C03041295C6D}"/>
    <hyperlink ref="L9950" r:id="rId19889" xr:uid="{6463B6EA-7052-4244-A8F9-D82547EDC810}"/>
    <hyperlink ref="J9951" r:id="rId19890" display="mailto:ablackwell@watkins-mcmahon.com" xr:uid="{6BA0C6D5-9066-674A-B588-6EC345076E6F}"/>
    <hyperlink ref="L9951" r:id="rId19891" xr:uid="{8B2768FA-1390-7F4E-9418-B177D3628B4B}"/>
    <hyperlink ref="J9952" r:id="rId19892" display="mailto:yescobar@hogan.com" xr:uid="{A2EC2D21-5172-4048-BC35-98713F6BF204}"/>
    <hyperlink ref="L9952" r:id="rId19893" xr:uid="{F8D9E9C3-E617-814F-8132-BE8F5A489ACD}"/>
    <hyperlink ref="J9953" r:id="rId19894" display="mailto:katelynbray@joyce.org" xr:uid="{7D42E0AB-B415-D341-9CE9-21E047236FED}"/>
    <hyperlink ref="L9953" r:id="rId19895" xr:uid="{ABA757BD-9FC5-1141-9A72-62EC57CCECD9}"/>
    <hyperlink ref="J9954" r:id="rId19896" display="mailto:kaylavaughn@grant-santana.com" xr:uid="{A3313767-7BEA-3B49-8921-DFBE57CAFEA0}"/>
    <hyperlink ref="L9954" r:id="rId19897" xr:uid="{B1FE79E6-A94C-8B4A-9867-46AD7FEE1CA5}"/>
    <hyperlink ref="J9955" r:id="rId19898" display="mailto:malikdougherty@blankenship.com" xr:uid="{B018F70A-7374-0C40-B737-D27603F4B057}"/>
    <hyperlink ref="L9955" r:id="rId19899" xr:uid="{64F53E9C-30A2-934E-B2D4-4F2915C18DE2}"/>
    <hyperlink ref="J9956" r:id="rId19900" display="mailto:robertsongeorge@thomas-fuller.com" xr:uid="{7EDE4382-AAD4-F440-9A1B-082F409DBC2A}"/>
    <hyperlink ref="L9956" r:id="rId19901" xr:uid="{4F60BED6-3EAF-844C-8A2F-72B17EEA5F57}"/>
    <hyperlink ref="J9957" r:id="rId19902" display="mailto:andresperez@clayton.com" xr:uid="{7B270B5E-8F97-344F-8CD8-790A21AC9B21}"/>
    <hyperlink ref="L9957" r:id="rId19903" xr:uid="{99401018-89E1-D14B-B64A-B2E12048CA7A}"/>
    <hyperlink ref="J9958" r:id="rId19904" display="mailto:watersterrance@sparks-pittman.org" xr:uid="{055AD67D-1EE6-AB42-92CB-C9FE2DBFA163}"/>
    <hyperlink ref="L9958" r:id="rId19905" xr:uid="{AAAE1E47-16DA-7A42-ABB9-394A4C054167}"/>
    <hyperlink ref="J9959" r:id="rId19906" display="mailto:yolandasalazar@dodson.org" xr:uid="{250E9E5F-83AA-564F-A117-742B462A3B9A}"/>
    <hyperlink ref="L9959" r:id="rId19907" xr:uid="{61AF08E9-D462-ED45-9721-8956FA1D7198}"/>
    <hyperlink ref="J9960" r:id="rId19908" display="mailto:gwendolynlam@chang.com" xr:uid="{87005F6D-C83D-E643-997C-8238534B33CE}"/>
    <hyperlink ref="L9960" r:id="rId19909" xr:uid="{03D07785-984C-E045-90ED-0806A49D9BE6}"/>
    <hyperlink ref="J9961" r:id="rId19910" display="mailto:stevensonstuart@leon.com" xr:uid="{68884849-E53F-484C-BD90-FD8F325698EF}"/>
    <hyperlink ref="L9961" r:id="rId19911" xr:uid="{5676434E-64D2-C74D-893E-D902E1180263}"/>
    <hyperlink ref="J9962" r:id="rId19912" display="mailto:collin28@shields.com" xr:uid="{C63550AE-418A-0046-83F1-190EDED4A0D5}"/>
    <hyperlink ref="L9962" r:id="rId19913" xr:uid="{030C6840-421E-6848-94FA-10D5263F6967}"/>
    <hyperlink ref="J9963" r:id="rId19914" display="mailto:scott85@brock-park.com" xr:uid="{EB42D944-EB65-5B4E-84C5-4D10D4DF8DC6}"/>
    <hyperlink ref="L9963" r:id="rId19915" xr:uid="{511854E8-D7BF-304E-8F25-B293CCEBE20B}"/>
    <hyperlink ref="J9964" r:id="rId19916" display="mailto:hulltheodore@morton.com" xr:uid="{EF2BAB96-F7C7-2F4E-84CD-29F7D5BF7349}"/>
    <hyperlink ref="L9964" r:id="rId19917" xr:uid="{C8C05F2F-7CB7-464F-9C6A-1591094ED202}"/>
    <hyperlink ref="J9965" r:id="rId19918" display="mailto:fgill@cline-perkins.com" xr:uid="{64D5F0F0-A1B7-634F-A916-1CF5DC351B8A}"/>
    <hyperlink ref="L9965" r:id="rId19919" xr:uid="{FF22FD05-BF57-B04C-BFB9-ED99DE450A7F}"/>
    <hyperlink ref="J9966" r:id="rId19920" display="mailto:mcknightvictor@owen.com" xr:uid="{D1150815-0FFA-A348-8901-6C7930A9FFFD}"/>
    <hyperlink ref="L9966" r:id="rId19921" xr:uid="{A92CC684-8E1E-2E43-AA9F-2B203DDC9F9D}"/>
    <hyperlink ref="J9967" r:id="rId19922" display="mailto:kelseyerickson@poole.com" xr:uid="{00D46736-31DD-2941-856B-B333EAD70775}"/>
    <hyperlink ref="L9967" r:id="rId19923" xr:uid="{BF0BF97A-CEC4-E24D-8D80-3AA06241BC24}"/>
    <hyperlink ref="J9968" r:id="rId19924" display="mailto:cheyenneboyd@tucker.biz" xr:uid="{8F936B6A-C994-CA4A-90DE-80B641823F54}"/>
    <hyperlink ref="L9968" r:id="rId19925" xr:uid="{5AD523B9-4014-E14A-A82A-204CA1B60A12}"/>
    <hyperlink ref="J9969" r:id="rId19926" display="mailto:montesjean@vincent.com" xr:uid="{05A5EC72-83D6-874E-BD91-6A5D3444EAA1}"/>
    <hyperlink ref="L9969" r:id="rId19927" xr:uid="{EFBEF1EF-6B18-CB42-AAD7-3B11B8480CBD}"/>
    <hyperlink ref="J9970" r:id="rId19928" display="mailto:bartlettneil@hobbs.com" xr:uid="{533D0D81-D613-334B-AA3D-34DF432FE121}"/>
    <hyperlink ref="L9970" r:id="rId19929" xr:uid="{30953AAF-AC04-024E-A9A0-A10E13F57EF3}"/>
    <hyperlink ref="J9971" r:id="rId19930" display="mailto:carloskey@mercer-pena.com" xr:uid="{1588FA07-786B-FA4A-9B9B-44400D5DFC97}"/>
    <hyperlink ref="L9971" r:id="rId19931" xr:uid="{DA0FB133-F65B-7E41-94EA-C4A361C0685B}"/>
    <hyperlink ref="J9972" r:id="rId19932" display="mailto:caitlin15@rollins.com" xr:uid="{E0EB0C05-6303-F940-9E19-5497C17BA968}"/>
    <hyperlink ref="L9972" r:id="rId19933" xr:uid="{317DB098-9C9E-054E-9486-1B425984E466}"/>
    <hyperlink ref="J9973" r:id="rId19934" display="mailto:lisa31@rubio.com" xr:uid="{4DEAAA3C-5E65-634E-8136-E326E4BE4C86}"/>
    <hyperlink ref="L9973" r:id="rId19935" xr:uid="{71CABB39-CB5B-FE47-8D85-76310489CD89}"/>
    <hyperlink ref="J9974" r:id="rId19936" display="mailto:joannosborn@fitzpatrick.org" xr:uid="{100D2FF8-F3CA-D949-B7EE-E7C6C2D02FD0}"/>
    <hyperlink ref="L9974" r:id="rId19937" xr:uid="{6A9D7602-C840-9749-8A75-14B467A72896}"/>
    <hyperlink ref="J9975" r:id="rId19938" display="mailto:srussell@pace-ferguson.biz" xr:uid="{EECA3BF1-CB2F-7E42-88E3-8985ECB6E168}"/>
    <hyperlink ref="L9975" r:id="rId19939" xr:uid="{4C30BB6E-DDAE-E447-A743-85165A879655}"/>
    <hyperlink ref="J9976" r:id="rId19940" display="mailto:kmalone@rivas-logan.biz" xr:uid="{1918AD0F-AF52-F146-865B-0017BDA7B101}"/>
    <hyperlink ref="L9976" r:id="rId19941" xr:uid="{D4B67E93-77BE-D845-BA15-1A02A6F2D54E}"/>
    <hyperlink ref="J9977" r:id="rId19942" display="mailto:bmayer@thornton.net" xr:uid="{38C81079-27FC-C046-A24B-9A06C38CAF12}"/>
    <hyperlink ref="L9977" r:id="rId19943" xr:uid="{2509610D-9428-844F-AD17-5D7DEA3579C3}"/>
    <hyperlink ref="J9978" r:id="rId19944" display="mailto:claire16@tapia-mcclain.com" xr:uid="{CD4AAED4-FAFF-D145-8C8D-CFBDAE132ED5}"/>
    <hyperlink ref="L9978" r:id="rId19945" xr:uid="{90C81E40-099B-7D48-AE5C-B2C8C9A7A8AC}"/>
    <hyperlink ref="J9979" r:id="rId19946" display="mailto:raven56@ross.com" xr:uid="{8259A885-74E1-BC4A-BF92-8FACAD4665D1}"/>
    <hyperlink ref="L9979" r:id="rId19947" xr:uid="{2EC6F892-091F-7C4B-B803-1EF2A5300F19}"/>
    <hyperlink ref="J9980" r:id="rId19948" display="mailto:blevinsmarc@wilson.org" xr:uid="{0D1BAC0C-4DEC-1447-846C-D7F1C666F56B}"/>
    <hyperlink ref="L9980" r:id="rId19949" xr:uid="{43C50726-9672-5145-9C83-ED2255A3F65E}"/>
    <hyperlink ref="J9981" r:id="rId19950" display="mailto:boyledominic@stokes.biz" xr:uid="{3DD9FCA3-9CF1-9640-B5FA-897D5DB09383}"/>
    <hyperlink ref="L9981" r:id="rId19951" xr:uid="{48F0A375-3FD5-3949-BF9B-F8558168747E}"/>
    <hyperlink ref="J9982" r:id="rId19952" display="mailto:debbie13@greer.com" xr:uid="{B72296D2-5483-8546-8096-191D5C2CA209}"/>
    <hyperlink ref="L9982" r:id="rId19953" xr:uid="{458EF35E-645F-D14F-AE98-C05D2A96A16B}"/>
    <hyperlink ref="J9983" r:id="rId19954" display="mailto:soniachang@huff-vaughan.com" xr:uid="{B1A5D8EB-CD11-4046-9FDA-0D7AEC4FEBBC}"/>
    <hyperlink ref="L9983" r:id="rId19955" xr:uid="{9760BDE6-5062-0D4F-AE3A-574C3BF37E85}"/>
    <hyperlink ref="J9984" r:id="rId19956" display="mailto:jaclynrobbins@burgess.com" xr:uid="{9925FC51-93D7-8D44-9C44-EFFC731B9FA0}"/>
    <hyperlink ref="L9984" r:id="rId19957" xr:uid="{A3AAAD25-6D76-3948-AD2E-09D6D052CB6B}"/>
    <hyperlink ref="J9985" r:id="rId19958" display="mailto:barbara02@frey.com" xr:uid="{3EB49EE3-D477-E745-B3DA-E51CA52A5981}"/>
    <hyperlink ref="L9985" r:id="rId19959" xr:uid="{83982EB6-0077-6D43-A612-DEC2AC1A6FD3}"/>
    <hyperlink ref="J9986" r:id="rId19960" display="mailto:jsandoval@weaver.com" xr:uid="{2D128D7A-CE7A-9F47-ACBB-B5B6F3417348}"/>
    <hyperlink ref="L9986" r:id="rId19961" xr:uid="{E3356659-96CB-EA47-8761-048EF89E69FE}"/>
    <hyperlink ref="J9987" r:id="rId19962" display="mailto:lfloyd@patel.com" xr:uid="{BB1D7805-6E0B-FE4A-A8EA-4B0FA0EE8557}"/>
    <hyperlink ref="L9987" r:id="rId19963" xr:uid="{23AFADF7-EF74-ED4D-8902-A6A6F3BB015B}"/>
    <hyperlink ref="J9988" r:id="rId19964" display="mailto:kylemoss@cowan.biz" xr:uid="{39F6C027-A5C7-7A4C-8FB1-C4EC8152D85E}"/>
    <hyperlink ref="L9988" r:id="rId19965" xr:uid="{1618DC3B-37CF-9844-AFE2-66E2BCE349E5}"/>
    <hyperlink ref="J9989" r:id="rId19966" display="mailto:mgraham@andrews-christian.com" xr:uid="{840FD515-35C3-224B-A95D-EBDA495A033E}"/>
    <hyperlink ref="L9989" r:id="rId19967" xr:uid="{6A92BE39-BE58-204A-80C2-4F34067C4C50}"/>
    <hyperlink ref="J9990" r:id="rId19968" display="mailto:yallison@casey.com" xr:uid="{9FF79516-A862-2542-9580-5B830FE40D48}"/>
    <hyperlink ref="L9990" r:id="rId19969" xr:uid="{6F27A708-9BDC-FD42-B0FF-25A0EE69B434}"/>
    <hyperlink ref="J9991" r:id="rId19970" display="mailto:danielsjoann@walter-brewer.biz" xr:uid="{855FF0F4-D9E4-0C4D-AB33-B01AEA806FD8}"/>
    <hyperlink ref="L9991" r:id="rId19971" xr:uid="{50FA1D6D-4D1B-1D49-A832-FB56FE64A166}"/>
    <hyperlink ref="J9992" r:id="rId19972" display="mailto:cody03@sullivan.info" xr:uid="{C31CE51E-2C2C-6B41-994E-6083B61C550C}"/>
    <hyperlink ref="L9992" r:id="rId19973" xr:uid="{09862B30-BEED-B940-8A9C-890B942900F0}"/>
    <hyperlink ref="J9993" r:id="rId19974" display="mailto:amandaharrell@ballard.biz" xr:uid="{A4B23E72-AF16-8A42-870C-DEBCF2D6B246}"/>
    <hyperlink ref="L9993" r:id="rId19975" xr:uid="{B0B9E3DC-82F1-064E-BFBF-310837A8982E}"/>
    <hyperlink ref="J9994" r:id="rId19976" display="mailto:jbeard@oneal.org" xr:uid="{815DDAF5-AC25-1744-9F04-E7C4457ECE85}"/>
    <hyperlink ref="L9994" r:id="rId19977" xr:uid="{7A96DDF2-2035-6B45-9C65-129C5B7A6099}"/>
    <hyperlink ref="J9995" r:id="rId19978" display="mailto:rmorse@lane.com" xr:uid="{E8EAE486-F13A-4244-9B9F-6CDDF9B6072E}"/>
    <hyperlink ref="L9995" r:id="rId19979" xr:uid="{DC3EAD92-7F1F-6048-9B1A-8772515033F0}"/>
    <hyperlink ref="J9996" r:id="rId19980" display="mailto:jefferypatrick@taylor.com" xr:uid="{6348705D-9763-7E4F-985B-37492A0FD12F}"/>
    <hyperlink ref="L9996" r:id="rId19981" xr:uid="{B4074287-CAAE-B548-A827-17C57D26C5EA}"/>
    <hyperlink ref="J9997" r:id="rId19982" display="mailto:nicolasandrade@bates.info" xr:uid="{EAD3177F-99B7-7241-AE83-251EDEDB3483}"/>
    <hyperlink ref="L9997" r:id="rId19983" xr:uid="{B10DDF2E-B1A6-D446-98A6-4492ADA1E8BB}"/>
    <hyperlink ref="J9998" r:id="rId19984" display="mailto:tracy68@wade.com" xr:uid="{9BE54F3E-2EDE-0643-BCCF-EECF564D6D7D}"/>
    <hyperlink ref="L9998" r:id="rId19985" xr:uid="{D680671B-5F19-8341-A8EB-B09A9D22EAD5}"/>
    <hyperlink ref="J9999" r:id="rId19986" display="mailto:mclaughlinjulia@barnett-dorsey.com" xr:uid="{42476513-AE0D-5944-9568-E00E53B1A437}"/>
    <hyperlink ref="L9999" r:id="rId19987" xr:uid="{FCC06201-C70D-AA42-A02E-5CAB0B85D2B7}"/>
    <hyperlink ref="J10000" r:id="rId19988" display="mailto:velazquezjessica@villegas-wilcox.com" xr:uid="{3EE4D8F8-F9CF-4449-B36F-774F1B550C89}"/>
    <hyperlink ref="L10000" r:id="rId19989" xr:uid="{B10E14EC-D876-0E48-A8DB-220B816A34C0}"/>
    <hyperlink ref="L10001" r:id="rId19990" xr:uid="{59F306F3-7785-C547-A2A6-5BF46D699833}"/>
    <hyperlink ref="J13" r:id="rId19991" display="mailto:sharigriffin@cameron.com" xr:uid="{0C90401F-1F9B-2D4C-9A17-D8B8E42635BB}"/>
    <hyperlink ref="J14" r:id="rId19992" display="mailto:rpace@huynh.com" xr:uid="{DB152D3F-C7CD-BE45-BDE6-96A52233CB1A}"/>
    <hyperlink ref="J15" r:id="rId19993" display="mailto:emullins@simpson-christensen.com" xr:uid="{589423BD-DD4F-7B44-8991-F4345F524B7A}"/>
    <hyperlink ref="J44" r:id="rId19994" display="mailto:sharigriffin@cameron.com" xr:uid="{4A89AC67-14A7-F446-B0CE-6B5AA6CFFFA6}"/>
    <hyperlink ref="J45" r:id="rId19995" display="mailto:rpace@huynh.com" xr:uid="{5B80B450-6921-F54B-B2BB-4D9EC3F21C38}"/>
    <hyperlink ref="J46" r:id="rId19996" display="mailto:emullins@simpson-christensen.com" xr:uid="{01BDD246-F7C2-5D41-9430-3B45BD8300C9}"/>
    <hyperlink ref="J70" r:id="rId19997" display="mailto:basskaylee@lynn-gill.biz" xr:uid="{D1151E67-EDB8-9C42-A75A-36DC0FB3D5F0}"/>
    <hyperlink ref="J85" r:id="rId19998" display="mailto:basskaylee@lynn-gill.biz" xr:uid="{4DF89448-4C22-3148-BCD8-39481BD51DD7}"/>
    <hyperlink ref="J113" r:id="rId19999" display="mailto:spencerbright@powell.biz" xr:uid="{240FA0F9-C4DF-5649-83EC-7AED55CCD433}"/>
    <hyperlink ref="J10001" r:id="rId20000" display="mailto:spencerbright@powell.biz" xr:uid="{A9E84D5C-0D91-AD4A-97A6-779EE0465DD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Vipat</dc:creator>
  <cp:lastModifiedBy>Rohit Vipat</cp:lastModifiedBy>
  <dcterms:created xsi:type="dcterms:W3CDTF">2024-02-23T13:06:13Z</dcterms:created>
  <dcterms:modified xsi:type="dcterms:W3CDTF">2024-02-23T13:15:16Z</dcterms:modified>
</cp:coreProperties>
</file>